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1008" windowWidth="18192" windowHeight="9900"/>
  </bookViews>
  <sheets>
    <sheet name="المؤشرات  (3)" sheetId="38" r:id="rId1"/>
    <sheet name="المؤشرات " sheetId="39" r:id="rId2"/>
    <sheet name="تجميعي مقبولين معلومات" sheetId="160" r:id="rId3"/>
    <sheet name="تجميعي مقبولين -م-ت" sheetId="1" r:id="rId4"/>
    <sheet name="تجميعي راسبين " sheetId="2" r:id="rId5"/>
    <sheet name="مشتركين وناجحين " sheetId="3" r:id="rId6"/>
    <sheet name=",وزارة" sheetId="4" r:id="rId7"/>
    <sheet name="بغداد" sheetId="5" r:id="rId8"/>
    <sheet name="بغداد راسبين" sheetId="6" r:id="rId9"/>
    <sheet name="بغداد مشتركين" sheetId="7" r:id="rId10"/>
    <sheet name="مستنصرية" sheetId="8" r:id="rId11"/>
    <sheet name="مستنصرية راسبين" sheetId="9" r:id="rId12"/>
    <sheet name="مشتركين" sheetId="10" r:id="rId13"/>
    <sheet name="تكنلوجية" sheetId="11" r:id="rId14"/>
    <sheet name="تكنلوجية راسبين" sheetId="12" r:id="rId15"/>
    <sheet name="تكنلوجية مشتركين" sheetId="13" r:id="rId16"/>
    <sheet name="النهرين" sheetId="14" r:id="rId17"/>
    <sheet name="النهرين2" sheetId="15" r:id="rId18"/>
    <sheet name=" نهرين مشنركين" sheetId="16" r:id="rId19"/>
    <sheet name="العراقية " sheetId="17" r:id="rId20"/>
    <sheet name="41عراقية" sheetId="18" r:id="rId21"/>
    <sheet name="42عراقية " sheetId="19" r:id="rId22"/>
    <sheet name="الموصل" sheetId="20" r:id="rId23"/>
    <sheet name="راسبين موصل" sheetId="21" r:id="rId24"/>
    <sheet name="ناجحين موصل" sheetId="22" r:id="rId25"/>
    <sheet name="نينوى" sheetId="36" r:id="rId26"/>
    <sheet name="راسبين نينوى" sheetId="23" r:id="rId27"/>
    <sheet name="نينوى مشتركين" sheetId="29" r:id="rId28"/>
    <sheet name="حمدانية" sheetId="24" r:id="rId29"/>
    <sheet name="راسبين حمدانية" sheetId="25" r:id="rId30"/>
    <sheet name="ناجحين حمدانية" sheetId="26" r:id="rId31"/>
    <sheet name="  تلعفر  " sheetId="27" r:id="rId32"/>
    <sheet name="راسبين تلعفر" sheetId="28" r:id="rId33"/>
    <sheet name="المشتركين " sheetId="40" r:id="rId34"/>
    <sheet name="بصرة" sheetId="30" r:id="rId35"/>
    <sheet name="راسبين بصرة" sheetId="31" r:id="rId36"/>
    <sheet name="مشتركين بصرة" sheetId="32" r:id="rId37"/>
    <sheet name=" البصرة للنفط والغاز " sheetId="33" r:id="rId38"/>
    <sheet name="نفط راسبين" sheetId="34" r:id="rId39"/>
    <sheet name="نفط المشتركين" sheetId="35" r:id="rId40"/>
    <sheet name="كوفة" sheetId="83" r:id="rId41"/>
    <sheet name="كوفة راسبين" sheetId="84" r:id="rId42"/>
    <sheet name="كوفة مشتركين" sheetId="85" r:id="rId43"/>
    <sheet name="جابر بن حيان" sheetId="86" r:id="rId44"/>
    <sheet name="راسبين جابر" sheetId="87" r:id="rId45"/>
    <sheet name="مشتركين (3)" sheetId="88" r:id="rId46"/>
    <sheet name="تكريت" sheetId="89" r:id="rId47"/>
    <sheet name="تكريت راسبين" sheetId="90" r:id="rId48"/>
    <sheet name="تكريت مشتركين" sheetId="91" r:id="rId49"/>
    <sheet name="سامراء" sheetId="92" r:id="rId50"/>
    <sheet name="سامراء راسبين" sheetId="93" r:id="rId51"/>
    <sheet name="سامراء مشتركين" sheetId="94" r:id="rId52"/>
    <sheet name="قادسية" sheetId="95" r:id="rId53"/>
    <sheet name="قادسية راسبين" sheetId="96" r:id="rId54"/>
    <sheet name="قادسية مشتركين" sheetId="97" r:id="rId55"/>
    <sheet name="انبار" sheetId="98" r:id="rId56"/>
    <sheet name="انبار راسبين" sheetId="99" r:id="rId57"/>
    <sheet name="انبار مشتركين" sheetId="100" r:id="rId58"/>
    <sheet name="فلوجة" sheetId="101" r:id="rId59"/>
    <sheet name="راسبين3" sheetId="102" r:id="rId60"/>
    <sheet name="فلوجة مشتركين" sheetId="103" r:id="rId61"/>
    <sheet name="بابل" sheetId="104" r:id="rId62"/>
    <sheet name="بابل راسبين" sheetId="105" r:id="rId63"/>
    <sheet name="بابل مشتركين" sheetId="106" r:id="rId64"/>
    <sheet name="قاسم الخضراء ك" sheetId="107" r:id="rId65"/>
    <sheet name="قاسم الخضراء " sheetId="108" r:id="rId66"/>
    <sheet name="قاسم الخضراءالناجحين" sheetId="109" r:id="rId67"/>
    <sheet name="ديالى" sheetId="110" r:id="rId68"/>
    <sheet name="ديالى راسبين" sheetId="111" r:id="rId69"/>
    <sheet name="ديالى مشتركين" sheetId="112" r:id="rId70"/>
    <sheet name="كربلاء" sheetId="113" r:id="rId71"/>
    <sheet name="كربلاء راسبين" sheetId="114" r:id="rId72"/>
    <sheet name="كربلاء مشتركين" sheetId="115" r:id="rId73"/>
    <sheet name="ذي قار" sheetId="116" r:id="rId74"/>
    <sheet name="ذي قار راسبين" sheetId="117" r:id="rId75"/>
    <sheet name="ذي قار مشتركين" sheetId="118" r:id="rId76"/>
    <sheet name="سومر" sheetId="119" r:id="rId77"/>
    <sheet name="سومر راسبين" sheetId="120" r:id="rId78"/>
    <sheet name="سومر مشتركين" sheetId="121" r:id="rId79"/>
    <sheet name="كركوك" sheetId="122" r:id="rId80"/>
    <sheet name="كركوك راسبين" sheetId="123" r:id="rId81"/>
    <sheet name="كركوك مشتركين" sheetId="124" r:id="rId82"/>
    <sheet name="واسط" sheetId="125" r:id="rId83"/>
    <sheet name="واسط راسبين" sheetId="126" r:id="rId84"/>
    <sheet name="واسط مشتركين" sheetId="127" r:id="rId85"/>
    <sheet name="ميسان" sheetId="128" r:id="rId86"/>
    <sheet name="ميسان راسبين" sheetId="129" r:id="rId87"/>
    <sheet name="ميسان مشتركين" sheetId="130" r:id="rId88"/>
    <sheet name="المثنى" sheetId="131" r:id="rId89"/>
    <sheet name="مثنى راسبين" sheetId="132" r:id="rId90"/>
    <sheet name="مثنى مشتركين" sheetId="133" r:id="rId91"/>
    <sheet name="تكنولوجيا المعلومات" sheetId="134" r:id="rId92"/>
    <sheet name="راسبين 2" sheetId="135" r:id="rId93"/>
    <sheet name="تكنولوجيا المعلومات (مشترك)" sheetId="136" r:id="rId94"/>
    <sheet name="ابن سينا" sheetId="137" r:id="rId95"/>
    <sheet name="ابن سينا - راسبين " sheetId="138" r:id="rId96"/>
    <sheet name="ابن سينا - مشتركين" sheetId="139" r:id="rId97"/>
    <sheet name="الكرخ للعلوم" sheetId="140" r:id="rId98"/>
    <sheet name="راسبين الكرخ للعلوم " sheetId="141" r:id="rId99"/>
    <sheet name="مشتركون الكرخ للعلوم" sheetId="142" r:id="rId100"/>
    <sheet name="الشمالية (2)" sheetId="143" r:id="rId101"/>
    <sheet name="مقبولين - المتميزين -الشمالية " sheetId="144" r:id="rId102"/>
    <sheet name="راسبين4 (2)" sheetId="145" r:id="rId103"/>
    <sheet name="عرب شمالية " sheetId="146" r:id="rId104"/>
    <sheet name="الشمالية (مشتركين)" sheetId="147" r:id="rId105"/>
    <sheet name="ت وسطى" sheetId="148" r:id="rId106"/>
    <sheet name="ت وسطى راسبين" sheetId="149" r:id="rId107"/>
    <sheet name="ت وسطى مشتركين" sheetId="150" r:id="rId108"/>
    <sheet name="ت فرات اوسط" sheetId="151" r:id="rId109"/>
    <sheet name="فرات راسبين" sheetId="152" r:id="rId110"/>
    <sheet name="ت فرات مشتركين" sheetId="153" r:id="rId111"/>
    <sheet name="ت جنوبية" sheetId="154" r:id="rId112"/>
    <sheet name="ت جنوبية راسبين (2)" sheetId="155" r:id="rId113"/>
    <sheet name="جنوبية مشتركين " sheetId="156" r:id="rId114"/>
    <sheet name="اهلية (2)" sheetId="157" r:id="rId115"/>
    <sheet name="اهلية راسبين" sheetId="158" r:id="rId116"/>
    <sheet name="اهلية مشتركين" sheetId="159" r:id="rId117"/>
  </sheets>
  <externalReferences>
    <externalReference r:id="rId118"/>
  </externalReferences>
  <definedNames>
    <definedName name="jgv" localSheetId="37">#REF!</definedName>
    <definedName name="jgv" localSheetId="18">#REF!</definedName>
    <definedName name="jgv" localSheetId="6">#REF!</definedName>
    <definedName name="jgv" localSheetId="20">#REF!</definedName>
    <definedName name="jgv" localSheetId="21">#REF!</definedName>
    <definedName name="jgv" localSheetId="95">#REF!</definedName>
    <definedName name="jgv" localSheetId="96">#REF!</definedName>
    <definedName name="jgv" localSheetId="19">#REF!</definedName>
    <definedName name="jgv" localSheetId="97">#REF!</definedName>
    <definedName name="jgv" localSheetId="33">#REF!</definedName>
    <definedName name="jgv" localSheetId="114">#REF!</definedName>
    <definedName name="jgv" localSheetId="116">#REF!</definedName>
    <definedName name="jgv" localSheetId="7">#REF!</definedName>
    <definedName name="jgv" localSheetId="8">#REF!</definedName>
    <definedName name="jgv" localSheetId="9">#REF!</definedName>
    <definedName name="jgv" localSheetId="112">#REF!</definedName>
    <definedName name="jgv" localSheetId="4">#REF!</definedName>
    <definedName name="jgv" localSheetId="3">#REF!</definedName>
    <definedName name="jgv" localSheetId="2">#REF!</definedName>
    <definedName name="jgv" localSheetId="93">#REF!</definedName>
    <definedName name="jgv" localSheetId="113">#REF!</definedName>
    <definedName name="jgv" localSheetId="73">#REF!</definedName>
    <definedName name="jgv" localSheetId="74">#REF!</definedName>
    <definedName name="jgv" localSheetId="75">#REF!</definedName>
    <definedName name="jgv" localSheetId="98">#REF!</definedName>
    <definedName name="jgv" localSheetId="70">#REF!</definedName>
    <definedName name="jgv" localSheetId="71">#REF!</definedName>
    <definedName name="jgv" localSheetId="72">#REF!</definedName>
    <definedName name="jgv" localSheetId="79">#REF!</definedName>
    <definedName name="jgv" localSheetId="80">#REF!</definedName>
    <definedName name="jgv" localSheetId="81">#REF!</definedName>
    <definedName name="jgv" localSheetId="10">#REF!</definedName>
    <definedName name="jgv" localSheetId="11">#REF!</definedName>
    <definedName name="jgv" localSheetId="99">#REF!</definedName>
    <definedName name="jgv" localSheetId="12">#REF!</definedName>
    <definedName name="jgv" localSheetId="5">#REF!</definedName>
    <definedName name="jgv" localSheetId="39">#REF!</definedName>
    <definedName name="jgv" localSheetId="38">#REF!</definedName>
    <definedName name="jgv" localSheetId="82">#REF!</definedName>
    <definedName name="jgv" localSheetId="83">#REF!</definedName>
    <definedName name="jgv" localSheetId="84">#REF!</definedName>
    <definedName name="jgv">#REF!</definedName>
    <definedName name="_xlnm.Print_Area" localSheetId="31">'  تلعفر  '!$A$1:$K$46</definedName>
    <definedName name="_xlnm.Print_Area" localSheetId="37">' البصرة للنفط والغاز '!$A$1:$K$51</definedName>
    <definedName name="_xlnm.Print_Area" localSheetId="18">' نهرين مشنركين'!$A$1:$K$46</definedName>
    <definedName name="_xlnm.Print_Area" localSheetId="6">',وزارة'!$A$1:$K$51</definedName>
    <definedName name="_xlnm.Print_Area" localSheetId="20">'41عراقية'!$A$1:$N$38</definedName>
    <definedName name="_xlnm.Print_Area" localSheetId="21">'42عراقية '!$A$1:$K$72</definedName>
    <definedName name="_xlnm.Print_Area" localSheetId="94">'ابن سينا'!$A$1:$BF$56</definedName>
    <definedName name="_xlnm.Print_Area" localSheetId="95">'ابن سينا - راسبين '!$A$1:$BI$23</definedName>
    <definedName name="_xlnm.Print_Area" localSheetId="96">'ابن سينا - مشتركين'!$A$1:$BF$30</definedName>
    <definedName name="_xlnm.Print_Area" localSheetId="100">'الشمالية (2)'!$A$1:$L$111</definedName>
    <definedName name="_xlnm.Print_Area" localSheetId="104">'الشمالية (مشتركين)'!$A$1:$K$68</definedName>
    <definedName name="_xlnm.Print_Area" localSheetId="19">'العراقية '!$A$1:$K$102</definedName>
    <definedName name="_xlnm.Print_Area" localSheetId="97">'الكرخ للعلوم'!$A$1:$K$74</definedName>
    <definedName name="_xlnm.Print_Area" localSheetId="88">المثنى!$A$1:$K$109</definedName>
    <definedName name="_xlnm.Print_Area" localSheetId="33">'المشتركين '!$A$1:$K$27</definedName>
    <definedName name="_xlnm.Print_Area" localSheetId="22">الموصل!$A$1:$K$184</definedName>
    <definedName name="_xlnm.Print_Area" localSheetId="1">'المؤشرات '!$A$1:$Q$30</definedName>
    <definedName name="_xlnm.Print_Area" localSheetId="0">'المؤشرات  (3)'!$A$1:$J$27</definedName>
    <definedName name="_xlnm.Print_Area" localSheetId="16">النهرين!$A$1:$K$78</definedName>
    <definedName name="_xlnm.Print_Area" localSheetId="17">النهرين2!$A$1:$N$19</definedName>
    <definedName name="_xlnm.Print_Area" localSheetId="55">انبار!$A$1:$K$132</definedName>
    <definedName name="_xlnm.Print_Area" localSheetId="56">'انبار راسبين'!$A$1:$N$43</definedName>
    <definedName name="_xlnm.Print_Area" localSheetId="57">'انبار مشتركين'!$A$1:$K$89</definedName>
    <definedName name="_xlnm.Print_Area" localSheetId="114">'اهلية (2)'!$A$1:$K$1608</definedName>
    <definedName name="_xlnm.Print_Area" localSheetId="115">'اهلية راسبين'!$A$1:$N$488</definedName>
    <definedName name="_xlnm.Print_Area" localSheetId="116">'اهلية مشتركين'!$A$1:$K$968</definedName>
    <definedName name="_xlnm.Print_Area" localSheetId="61">بابل!$A$1:$K$199</definedName>
    <definedName name="_xlnm.Print_Area" localSheetId="62">'بابل راسبين'!$A$1:$N$62</definedName>
    <definedName name="_xlnm.Print_Area" localSheetId="63">'بابل مشتركين'!$A$1:$K$132</definedName>
    <definedName name="_xlnm.Print_Area" localSheetId="7">بغداد!$A$1:$K$211</definedName>
    <definedName name="_xlnm.Print_Area" localSheetId="8">'بغداد راسبين'!$A$1:$N$92</definedName>
    <definedName name="_xlnm.Print_Area" localSheetId="9">'بغداد مشتركين'!$A$1:$K$125</definedName>
    <definedName name="_xlnm.Print_Area" localSheetId="111">'ت جنوبية'!$A$1:$K$149</definedName>
    <definedName name="_xlnm.Print_Area" localSheetId="112">'ت جنوبية راسبين (2)'!$A$1:$N$33</definedName>
    <definedName name="_xlnm.Print_Area" localSheetId="108">'ت فرات اوسط'!$A$1:$K$169</definedName>
    <definedName name="_xlnm.Print_Area" localSheetId="110">'ت فرات مشتركين'!$A$1:$K$102</definedName>
    <definedName name="_xlnm.Print_Area" localSheetId="105">'ت وسطى'!$A$1:$K$193</definedName>
    <definedName name="_xlnm.Print_Area" localSheetId="106">'ت وسطى راسبين'!$A$1:$N$81</definedName>
    <definedName name="_xlnm.Print_Area" localSheetId="107">'ت وسطى مشتركين'!$A$1:$K$119</definedName>
    <definedName name="_xlnm.Print_Area" localSheetId="4">'تجميعي راسبين '!$A$1:$N$131</definedName>
    <definedName name="_xlnm.Print_Area" localSheetId="3">'تجميعي مقبولين -م-ت'!$A$1:$Y$285</definedName>
    <definedName name="_xlnm.Print_Area" localSheetId="2">'تجميعي مقبولين معلومات'!$A$1:$Y$159</definedName>
    <definedName name="_xlnm.Print_Area" localSheetId="46">تكريت!$A$1:$CE$176</definedName>
    <definedName name="_xlnm.Print_Area" localSheetId="47">'تكريت راسبين'!$A$1:$N$66</definedName>
    <definedName name="_xlnm.Print_Area" localSheetId="48">'تكريت مشتركين'!$A$1:$K$131</definedName>
    <definedName name="_xlnm.Print_Area" localSheetId="13">تكنلوجية!$A$1:$K$171</definedName>
    <definedName name="_xlnm.Print_Area" localSheetId="14">'تكنلوجية راسبين'!$A$1:$N$79</definedName>
    <definedName name="_xlnm.Print_Area" localSheetId="15">'تكنلوجية مشتركين'!$A$1:$K$116</definedName>
    <definedName name="_xlnm.Print_Area" localSheetId="91">'تكنولوجيا المعلومات'!$A$1:$K$72</definedName>
    <definedName name="_xlnm.Print_Area" localSheetId="93">'تكنولوجيا المعلومات (مشترك)'!$A$1:$K$31</definedName>
    <definedName name="_xlnm.Print_Area" localSheetId="43">'جابر بن حيان'!$A$1:$K$39</definedName>
    <definedName name="_xlnm.Print_Area" localSheetId="113">'جنوبية مشتركين '!$A$1:$K$112</definedName>
    <definedName name="_xlnm.Print_Area" localSheetId="28">حمدانية!$A$1:$K$49</definedName>
    <definedName name="_xlnm.Print_Area" localSheetId="67">ديالى!$A$1:$K$114</definedName>
    <definedName name="_xlnm.Print_Area" localSheetId="68">'ديالى راسبين'!$A$1:$N$40</definedName>
    <definedName name="_xlnm.Print_Area" localSheetId="69">'ديالى مشتركين'!$A$1:$K$78</definedName>
    <definedName name="_xlnm.Print_Area" localSheetId="73">'ذي قار'!$A$1:$K$197</definedName>
    <definedName name="_xlnm.Print_Area" localSheetId="74">'ذي قار راسبين'!$A$1:$N$61</definedName>
    <definedName name="_xlnm.Print_Area" localSheetId="75">'ذي قار مشتركين'!$A$1:$K$143</definedName>
    <definedName name="_xlnm.Print_Area" localSheetId="92">'راسبين 2'!$A$1:$N$24</definedName>
    <definedName name="_xlnm.Print_Area" localSheetId="98">'راسبين الكرخ للعلوم '!$A$1:$N$19</definedName>
    <definedName name="_xlnm.Print_Area" localSheetId="35">'راسبين بصرة'!$A$1:$N$61</definedName>
    <definedName name="_xlnm.Print_Area" localSheetId="32">'راسبين تلعفر'!$A$1:$N$18</definedName>
    <definedName name="_xlnm.Print_Area" localSheetId="44">'راسبين جابر'!$A$1:$N$15</definedName>
    <definedName name="_xlnm.Print_Area" localSheetId="29">'راسبين حمدانية'!$A$1:$N$12</definedName>
    <definedName name="_xlnm.Print_Area" localSheetId="23">'راسبين موصل'!$A$1:$N$51</definedName>
    <definedName name="_xlnm.Print_Area" localSheetId="26">'راسبين نينوى'!$A$1:$N$16</definedName>
    <definedName name="_xlnm.Print_Area" localSheetId="59">راسبين3!$A$1:$N$22</definedName>
    <definedName name="_xlnm.Print_Area" localSheetId="102">'راسبين4 (2)'!$A$1:$N$34</definedName>
    <definedName name="_xlnm.Print_Area" localSheetId="49">سامراء!$A$1:$K$92</definedName>
    <definedName name="_xlnm.Print_Area" localSheetId="50">'سامراء راسبين'!$A$1:$N$25</definedName>
    <definedName name="_xlnm.Print_Area" localSheetId="51">'سامراء مشتركين'!$A$1:$K$55</definedName>
    <definedName name="_xlnm.Print_Area" localSheetId="76">سومر!$A$1:$K$87</definedName>
    <definedName name="_xlnm.Print_Area" localSheetId="77">'سومر راسبين'!$A$1:$N$28</definedName>
    <definedName name="_xlnm.Print_Area" localSheetId="78">'سومر مشتركين'!$A$1:$K$55</definedName>
    <definedName name="_xlnm.Print_Area" localSheetId="103">'عرب شمالية '!$A$1:$N$19</definedName>
    <definedName name="_xlnm.Print_Area" localSheetId="109">'فرات راسبين'!$A$1:$N$46</definedName>
    <definedName name="_xlnm.Print_Area" localSheetId="58">فلوجة!$A$1:$K$92</definedName>
    <definedName name="_xlnm.Print_Area" localSheetId="60">'فلوجة مشتركين'!$A$1:$K$59</definedName>
    <definedName name="_xlnm.Print_Area" localSheetId="52">قادسية!$A$1:$K$177</definedName>
    <definedName name="_xlnm.Print_Area" localSheetId="53">'قادسية راسبين'!$A$1:$N$38</definedName>
    <definedName name="_xlnm.Print_Area" localSheetId="54">'قادسية مشتركين'!$A$1:$K$82</definedName>
    <definedName name="_xlnm.Print_Area" localSheetId="65">'قاسم الخضراء '!$A$1:$N$24</definedName>
    <definedName name="_xlnm.Print_Area" localSheetId="64">'قاسم الخضراء ك'!$A$1:$K$80</definedName>
    <definedName name="_xlnm.Print_Area" localSheetId="66">'قاسم الخضراءالناجحين'!$A$1:$K$50</definedName>
    <definedName name="_xlnm.Print_Area" localSheetId="70">كربلاء!$A$1:$K$194</definedName>
    <definedName name="_xlnm.Print_Area" localSheetId="71">'كربلاء راسبين'!$A$1:$N$41</definedName>
    <definedName name="_xlnm.Print_Area" localSheetId="72">'كربلاء مشتركين'!$A$1:$K$137</definedName>
    <definedName name="_xlnm.Print_Area" localSheetId="79">كركوك!$A$1:$K$125</definedName>
    <definedName name="_xlnm.Print_Area" localSheetId="80">'كركوك راسبين'!$A$1:$N$45</definedName>
    <definedName name="_xlnm.Print_Area" localSheetId="81">'كركوك مشتركين'!$A$1:$K$96</definedName>
    <definedName name="_xlnm.Print_Area" localSheetId="40">كوفة!$A$1:$K$221</definedName>
    <definedName name="_xlnm.Print_Area" localSheetId="41">'كوفة راسبين'!$A$1:$N$61</definedName>
    <definedName name="_xlnm.Print_Area" localSheetId="42">'كوفة مشتركين'!$A$1:$K$144</definedName>
    <definedName name="_xlnm.Print_Area" localSheetId="89">'مثنى راسبين'!$A$1:$N$34</definedName>
    <definedName name="_xlnm.Print_Area" localSheetId="90">'مثنى مشتركين'!$A$1:$K$70</definedName>
    <definedName name="_xlnm.Print_Area" localSheetId="99">'مشتركون الكرخ للعلوم'!$A$1:$N$52</definedName>
    <definedName name="_xlnm.Print_Area" localSheetId="12">مشتركين!$A$1:$K$74</definedName>
    <definedName name="_xlnm.Print_Area" localSheetId="45">'مشتركين (3)'!$A$1:$K$23</definedName>
    <definedName name="_xlnm.Print_Area" localSheetId="5">'مشتركين وناجحين '!$A$1:$N$196</definedName>
    <definedName name="_xlnm.Print_Area" localSheetId="101">'مقبولين - المتميزين -الشمالية '!$A$1:$K$16</definedName>
    <definedName name="_xlnm.Print_Area" localSheetId="85">ميسان!$A$1:$K$101</definedName>
    <definedName name="_xlnm.Print_Area" localSheetId="86">'ميسان راسبين'!$A$1:$N$32</definedName>
    <definedName name="_xlnm.Print_Area" localSheetId="87">'ميسان مشتركين'!$A$1:$K$70</definedName>
    <definedName name="_xlnm.Print_Area" localSheetId="30">'ناجحين حمدانية'!$A$1:$K$61</definedName>
    <definedName name="_xlnm.Print_Area" localSheetId="24">'ناجحين موصل'!$A$1:$K$144</definedName>
    <definedName name="_xlnm.Print_Area" localSheetId="39">'نفط المشتركين'!$A$1:$M$25</definedName>
    <definedName name="_xlnm.Print_Area" localSheetId="38">'نفط راسبين'!$A$1:$N$14</definedName>
    <definedName name="_xlnm.Print_Area" localSheetId="25">نينوى!$A$1:$K$53</definedName>
    <definedName name="_xlnm.Print_Area" localSheetId="27">'نينوى مشتركين'!$A$1:$K$23</definedName>
    <definedName name="_xlnm.Print_Area" localSheetId="82">واسط!$A$1:$K$150</definedName>
    <definedName name="_xlnm.Print_Area" localSheetId="84">'واسط مشتركين'!$A$1:$K$125</definedName>
    <definedName name="vv" localSheetId="95">#REF!</definedName>
    <definedName name="vv" localSheetId="96">#REF!</definedName>
    <definedName name="vv" localSheetId="33">#REF!</definedName>
    <definedName name="vv" localSheetId="2">#REF!</definedName>
    <definedName name="vv" localSheetId="25">#REF!</definedName>
    <definedName name="vv">#REF!</definedName>
    <definedName name="تدريسيين" localSheetId="18">#REF!</definedName>
    <definedName name="تدريسيين" localSheetId="6">#REF!</definedName>
    <definedName name="تدريسيين" localSheetId="20">#REF!</definedName>
    <definedName name="تدريسيين" localSheetId="21">#REF!</definedName>
    <definedName name="تدريسيين" localSheetId="94">#REF!</definedName>
    <definedName name="تدريسيين" localSheetId="95">#REF!</definedName>
    <definedName name="تدريسيين" localSheetId="96">#REF!</definedName>
    <definedName name="تدريسيين" localSheetId="104">#REF!</definedName>
    <definedName name="تدريسيين" localSheetId="19">#REF!</definedName>
    <definedName name="تدريسيين" localSheetId="33">#REF!</definedName>
    <definedName name="تدريسيين" localSheetId="1">#REF!</definedName>
    <definedName name="تدريسيين" localSheetId="0">#REF!</definedName>
    <definedName name="تدريسيين" localSheetId="16">#REF!</definedName>
    <definedName name="تدريسيين" localSheetId="17">#REF!</definedName>
    <definedName name="تدريسيين" localSheetId="114">#REF!</definedName>
    <definedName name="تدريسيين" localSheetId="116">#REF!</definedName>
    <definedName name="تدريسيين" localSheetId="7">بغداد!$A$135</definedName>
    <definedName name="تدريسيين" localSheetId="8">'بغداد راسبين'!#REF!</definedName>
    <definedName name="تدريسيين" localSheetId="9">'بغداد مشتركين'!#REF!</definedName>
    <definedName name="تدريسيين" localSheetId="112">#REF!</definedName>
    <definedName name="تدريسيين" localSheetId="4">#REF!</definedName>
    <definedName name="تدريسيين" localSheetId="3">#REF!</definedName>
    <definedName name="تدريسيين" localSheetId="2">#REF!</definedName>
    <definedName name="تدريسيين" localSheetId="93">#REF!</definedName>
    <definedName name="تدريسيين" localSheetId="113">#REF!</definedName>
    <definedName name="تدريسيين" localSheetId="73">#REF!</definedName>
    <definedName name="تدريسيين" localSheetId="74">#REF!</definedName>
    <definedName name="تدريسيين" localSheetId="75">#REF!</definedName>
    <definedName name="تدريسيين" localSheetId="98">#REF!</definedName>
    <definedName name="تدريسيين" localSheetId="60">#REF!</definedName>
    <definedName name="تدريسيين" localSheetId="70">#REF!</definedName>
    <definedName name="تدريسيين" localSheetId="71">#REF!</definedName>
    <definedName name="تدريسيين" localSheetId="72">#REF!</definedName>
    <definedName name="تدريسيين" localSheetId="79">#REF!</definedName>
    <definedName name="تدريسيين" localSheetId="80">#REF!</definedName>
    <definedName name="تدريسيين" localSheetId="81">#REF!</definedName>
    <definedName name="تدريسيين" localSheetId="10">#REF!</definedName>
    <definedName name="تدريسيين" localSheetId="11">#REF!</definedName>
    <definedName name="تدريسيين" localSheetId="99">#REF!</definedName>
    <definedName name="تدريسيين" localSheetId="12">#REF!</definedName>
    <definedName name="تدريسيين" localSheetId="5">#REF!</definedName>
    <definedName name="تدريسيين">#REF!</definedName>
    <definedName name="تربيت" localSheetId="18">#REF!</definedName>
    <definedName name="تربيت" localSheetId="6">#REF!</definedName>
    <definedName name="تربيت" localSheetId="20">#REF!</definedName>
    <definedName name="تربيت" localSheetId="21">#REF!</definedName>
    <definedName name="تربيت" localSheetId="94">#REF!</definedName>
    <definedName name="تربيت" localSheetId="95">#REF!</definedName>
    <definedName name="تربيت" localSheetId="96">#REF!</definedName>
    <definedName name="تربيت" localSheetId="104">#REF!</definedName>
    <definedName name="تربيت" localSheetId="19">#REF!</definedName>
    <definedName name="تربيت" localSheetId="33">#REF!</definedName>
    <definedName name="تربيت" localSheetId="1">#REF!</definedName>
    <definedName name="تربيت" localSheetId="0">#REF!</definedName>
    <definedName name="تربيت" localSheetId="16">#REF!</definedName>
    <definedName name="تربيت" localSheetId="17">#REF!</definedName>
    <definedName name="تربيت" localSheetId="116">#REF!</definedName>
    <definedName name="تربيت" localSheetId="7">بغداد!#REF!</definedName>
    <definedName name="تربيت" localSheetId="8">'بغداد راسبين'!#REF!</definedName>
    <definedName name="تربيت" localSheetId="9">'بغداد مشتركين'!#REF!</definedName>
    <definedName name="تربيت" localSheetId="112">#REF!</definedName>
    <definedName name="تربيت" localSheetId="4">#REF!</definedName>
    <definedName name="تربيت" localSheetId="3">#REF!</definedName>
    <definedName name="تربيت" localSheetId="2">#REF!</definedName>
    <definedName name="تربيت" localSheetId="93">#REF!</definedName>
    <definedName name="تربيت" localSheetId="113">#REF!</definedName>
    <definedName name="تربيت" localSheetId="73">#REF!</definedName>
    <definedName name="تربيت" localSheetId="74">#REF!</definedName>
    <definedName name="تربيت" localSheetId="75">#REF!</definedName>
    <definedName name="تربيت" localSheetId="98">#REF!</definedName>
    <definedName name="تربيت" localSheetId="60">#REF!</definedName>
    <definedName name="تربيت" localSheetId="70">#REF!</definedName>
    <definedName name="تربيت" localSheetId="71">#REF!</definedName>
    <definedName name="تربيت" localSheetId="72">#REF!</definedName>
    <definedName name="تربيت" localSheetId="79">#REF!</definedName>
    <definedName name="تربيت" localSheetId="80">#REF!</definedName>
    <definedName name="تربيت" localSheetId="81">#REF!</definedName>
    <definedName name="تربيت" localSheetId="11">#REF!</definedName>
    <definedName name="تربيت" localSheetId="99">#REF!</definedName>
    <definedName name="تربيت" localSheetId="12">#REF!</definedName>
    <definedName name="تربيت" localSheetId="5">#REF!</definedName>
    <definedName name="تربيت">#REF!</definedName>
    <definedName name="رياموجود" localSheetId="18">#REF!</definedName>
    <definedName name="رياموجود" localSheetId="6">#REF!</definedName>
    <definedName name="رياموجود" localSheetId="20">#REF!</definedName>
    <definedName name="رياموجود" localSheetId="21">#REF!</definedName>
    <definedName name="رياموجود" localSheetId="94">#REF!</definedName>
    <definedName name="رياموجود" localSheetId="95">#REF!</definedName>
    <definedName name="رياموجود" localSheetId="96">#REF!</definedName>
    <definedName name="رياموجود" localSheetId="104">#REF!</definedName>
    <definedName name="رياموجود" localSheetId="19">#REF!</definedName>
    <definedName name="رياموجود" localSheetId="33">#REF!</definedName>
    <definedName name="رياموجود" localSheetId="1">#REF!</definedName>
    <definedName name="رياموجود" localSheetId="0">#REF!</definedName>
    <definedName name="رياموجود" localSheetId="16">#REF!</definedName>
    <definedName name="رياموجود" localSheetId="17">#REF!</definedName>
    <definedName name="رياموجود" localSheetId="116">#REF!</definedName>
    <definedName name="رياموجود" localSheetId="7">بغداد!#REF!</definedName>
    <definedName name="رياموجود" localSheetId="8">'بغداد راسبين'!#REF!</definedName>
    <definedName name="رياموجود" localSheetId="9">'بغداد مشتركين'!#REF!</definedName>
    <definedName name="رياموجود" localSheetId="112">#REF!</definedName>
    <definedName name="رياموجود" localSheetId="4">#REF!</definedName>
    <definedName name="رياموجود" localSheetId="3">#REF!</definedName>
    <definedName name="رياموجود" localSheetId="2">#REF!</definedName>
    <definedName name="رياموجود" localSheetId="93">#REF!</definedName>
    <definedName name="رياموجود" localSheetId="113">#REF!</definedName>
    <definedName name="رياموجود" localSheetId="73">#REF!</definedName>
    <definedName name="رياموجود" localSheetId="74">#REF!</definedName>
    <definedName name="رياموجود" localSheetId="75">#REF!</definedName>
    <definedName name="رياموجود" localSheetId="98">#REF!</definedName>
    <definedName name="رياموجود" localSheetId="60">#REF!</definedName>
    <definedName name="رياموجود" localSheetId="70">#REF!</definedName>
    <definedName name="رياموجود" localSheetId="71">#REF!</definedName>
    <definedName name="رياموجود" localSheetId="72">#REF!</definedName>
    <definedName name="رياموجود" localSheetId="79">#REF!</definedName>
    <definedName name="رياموجود" localSheetId="80">#REF!</definedName>
    <definedName name="رياموجود" localSheetId="81">#REF!</definedName>
    <definedName name="رياموجود" localSheetId="11">#REF!</definedName>
    <definedName name="رياموجود" localSheetId="99">#REF!</definedName>
    <definedName name="رياموجود" localSheetId="12">#REF!</definedName>
    <definedName name="رياموجود" localSheetId="5">#REF!</definedName>
    <definedName name="رياموجود">#REF!</definedName>
    <definedName name="سسسسسسسسسسس" localSheetId="33">#REF!</definedName>
    <definedName name="سسسسسسسسسسس" localSheetId="2">#REF!</definedName>
    <definedName name="سسسسسسسسسسس">#REF!</definedName>
    <definedName name="سسسسسسسسسسسسس" localSheetId="33">#REF!</definedName>
    <definedName name="سسسسسسسسسسسسس" localSheetId="2">#REF!</definedName>
    <definedName name="سسسسسسسسسسسسس">#REF!</definedName>
    <definedName name="عراق" localSheetId="18">#REF!</definedName>
    <definedName name="عراق" localSheetId="6">#REF!</definedName>
    <definedName name="عراق" localSheetId="20">#REF!</definedName>
    <definedName name="عراق" localSheetId="21">#REF!</definedName>
    <definedName name="عراق" localSheetId="94">#REF!</definedName>
    <definedName name="عراق" localSheetId="95">#REF!</definedName>
    <definedName name="عراق" localSheetId="96">#REF!</definedName>
    <definedName name="عراق" localSheetId="104">#REF!</definedName>
    <definedName name="عراق" localSheetId="19">#REF!</definedName>
    <definedName name="عراق" localSheetId="33">#REF!</definedName>
    <definedName name="عراق" localSheetId="1">#REF!</definedName>
    <definedName name="عراق" localSheetId="0">#REF!</definedName>
    <definedName name="عراق" localSheetId="16">#REF!</definedName>
    <definedName name="عراق" localSheetId="17">#REF!</definedName>
    <definedName name="عراق" localSheetId="7">بغداد!#REF!</definedName>
    <definedName name="عراق" localSheetId="8">'بغداد راسبين'!#REF!</definedName>
    <definedName name="عراق" localSheetId="9">'بغداد مشتركين'!#REF!</definedName>
    <definedName name="عراق" localSheetId="112">#REF!</definedName>
    <definedName name="عراق" localSheetId="4">#REF!</definedName>
    <definedName name="عراق" localSheetId="3">#REF!</definedName>
    <definedName name="عراق" localSheetId="2">#REF!</definedName>
    <definedName name="عراق" localSheetId="93">#REF!</definedName>
    <definedName name="عراق" localSheetId="113">#REF!</definedName>
    <definedName name="عراق" localSheetId="98">#REF!</definedName>
    <definedName name="عراق" localSheetId="60">#REF!</definedName>
    <definedName name="عراق" localSheetId="99">#REF!</definedName>
    <definedName name="عراق" localSheetId="12">#REF!</definedName>
    <definedName name="عراق" localSheetId="5">#REF!</definedName>
    <definedName name="عراق">#REF!</definedName>
    <definedName name="عراقيين" localSheetId="18">#REF!</definedName>
    <definedName name="عراقيين" localSheetId="6">#REF!</definedName>
    <definedName name="عراقيين" localSheetId="20">#REF!</definedName>
    <definedName name="عراقيين" localSheetId="21">#REF!</definedName>
    <definedName name="عراقيين" localSheetId="94">#REF!</definedName>
    <definedName name="عراقيين" localSheetId="95">#REF!</definedName>
    <definedName name="عراقيين" localSheetId="96">#REF!</definedName>
    <definedName name="عراقيين" localSheetId="104">#REF!</definedName>
    <definedName name="عراقيين" localSheetId="19">#REF!</definedName>
    <definedName name="عراقيين" localSheetId="33">#REF!</definedName>
    <definedName name="عراقيين" localSheetId="1">#REF!</definedName>
    <definedName name="عراقيين" localSheetId="0">#REF!</definedName>
    <definedName name="عراقيين" localSheetId="16">#REF!</definedName>
    <definedName name="عراقيين" localSheetId="17">#REF!</definedName>
    <definedName name="عراقيين" localSheetId="7">بغداد!#REF!</definedName>
    <definedName name="عراقيين" localSheetId="8">'بغداد راسبين'!$A$1</definedName>
    <definedName name="عراقيين" localSheetId="9">'بغداد مشتركين'!#REF!</definedName>
    <definedName name="عراقيين" localSheetId="112">#REF!</definedName>
    <definedName name="عراقيين" localSheetId="4">#REF!</definedName>
    <definedName name="عراقيين" localSheetId="3">#REF!</definedName>
    <definedName name="عراقيين" localSheetId="2">#REF!</definedName>
    <definedName name="عراقيين" localSheetId="93">#REF!</definedName>
    <definedName name="عراقيين" localSheetId="113">#REF!</definedName>
    <definedName name="عراقيين" localSheetId="98">#REF!</definedName>
    <definedName name="عراقيين" localSheetId="60">#REF!</definedName>
    <definedName name="عراقيين" localSheetId="99">#REF!</definedName>
    <definedName name="عراقيين" localSheetId="12">#REF!</definedName>
    <definedName name="عراقيين" localSheetId="5">#REF!</definedName>
    <definedName name="عراقيين">#REF!</definedName>
    <definedName name="عرب" localSheetId="18">#REF!</definedName>
    <definedName name="عرب" localSheetId="6">#REF!</definedName>
    <definedName name="عرب" localSheetId="20">#REF!</definedName>
    <definedName name="عرب" localSheetId="21">#REF!</definedName>
    <definedName name="عرب" localSheetId="94">#REF!</definedName>
    <definedName name="عرب" localSheetId="95">#REF!</definedName>
    <definedName name="عرب" localSheetId="96">#REF!</definedName>
    <definedName name="عرب" localSheetId="104">#REF!</definedName>
    <definedName name="عرب" localSheetId="19">#REF!</definedName>
    <definedName name="عرب" localSheetId="33">#REF!</definedName>
    <definedName name="عرب" localSheetId="1">#REF!</definedName>
    <definedName name="عرب" localSheetId="0">#REF!</definedName>
    <definedName name="عرب" localSheetId="16">#REF!</definedName>
    <definedName name="عرب" localSheetId="17">#REF!</definedName>
    <definedName name="عرب" localSheetId="7">بغداد!#REF!</definedName>
    <definedName name="عرب" localSheetId="8">'بغداد راسبين'!$A$72</definedName>
    <definedName name="عرب" localSheetId="9">'بغداد مشتركين'!#REF!</definedName>
    <definedName name="عرب" localSheetId="112">#REF!</definedName>
    <definedName name="عرب" localSheetId="4">#REF!</definedName>
    <definedName name="عرب" localSheetId="3">#REF!</definedName>
    <definedName name="عرب" localSheetId="2">#REF!</definedName>
    <definedName name="عرب" localSheetId="93">#REF!</definedName>
    <definedName name="عرب" localSheetId="113">#REF!</definedName>
    <definedName name="عرب" localSheetId="98">#REF!</definedName>
    <definedName name="عرب" localSheetId="60">#REF!</definedName>
    <definedName name="عرب" localSheetId="99">#REF!</definedName>
    <definedName name="عرب" localSheetId="12">#REF!</definedName>
    <definedName name="عرب" localSheetId="5">#REF!</definedName>
    <definedName name="عرب">#REF!</definedName>
    <definedName name="فلق" localSheetId="33">#REF!</definedName>
    <definedName name="فلق" localSheetId="2">#REF!</definedName>
    <definedName name="فلق">#REF!</definedName>
    <definedName name="قق" localSheetId="96">#REF!</definedName>
    <definedName name="قق" localSheetId="33">#REF!</definedName>
    <definedName name="قق" localSheetId="2">#REF!</definedName>
    <definedName name="قق">#REF!</definedName>
    <definedName name="ققق" localSheetId="33">#REF!</definedName>
    <definedName name="ققق" localSheetId="2">#REF!</definedName>
    <definedName name="ققق">#REF!</definedName>
    <definedName name="مقبولين" localSheetId="18">#REF!</definedName>
    <definedName name="مقبولين" localSheetId="6">#REF!</definedName>
    <definedName name="مقبولين" localSheetId="20">#REF!</definedName>
    <definedName name="مقبولين" localSheetId="21">#REF!</definedName>
    <definedName name="مقبولين" localSheetId="94">#REF!</definedName>
    <definedName name="مقبولين" localSheetId="95">#REF!</definedName>
    <definedName name="مقبولين" localSheetId="96">#REF!</definedName>
    <definedName name="مقبولين" localSheetId="104">#REF!</definedName>
    <definedName name="مقبولين" localSheetId="19">#REF!</definedName>
    <definedName name="مقبولين" localSheetId="33">#REF!</definedName>
    <definedName name="مقبولين" localSheetId="1">#REF!</definedName>
    <definedName name="مقبولين" localSheetId="0">#REF!</definedName>
    <definedName name="مقبولين" localSheetId="16">#REF!</definedName>
    <definedName name="مقبولين" localSheetId="17">#REF!</definedName>
    <definedName name="مقبولين" localSheetId="7">بغداد!$A$1</definedName>
    <definedName name="مقبولين" localSheetId="8">'بغداد راسبين'!#REF!</definedName>
    <definedName name="مقبولين" localSheetId="9">'بغداد مشتركين'!#REF!</definedName>
    <definedName name="مقبولين" localSheetId="112">#REF!</definedName>
    <definedName name="مقبولين" localSheetId="4">#REF!</definedName>
    <definedName name="مقبولين" localSheetId="3">#REF!</definedName>
    <definedName name="مقبولين" localSheetId="2">#REF!</definedName>
    <definedName name="مقبولين" localSheetId="93">#REF!</definedName>
    <definedName name="مقبولين" localSheetId="113">#REF!</definedName>
    <definedName name="مقبولين" localSheetId="98">#REF!</definedName>
    <definedName name="مقبولين" localSheetId="60">#REF!</definedName>
    <definedName name="مقبولين" localSheetId="99">#REF!</definedName>
    <definedName name="مقبولين" localSheetId="12">#REF!</definedName>
    <definedName name="مقبولين" localSheetId="5">#REF!</definedName>
    <definedName name="مقبولين">#REF!</definedName>
    <definedName name="موجودون" localSheetId="18">#REF!</definedName>
    <definedName name="موجودون" localSheetId="6">#REF!</definedName>
    <definedName name="موجودون" localSheetId="20">#REF!</definedName>
    <definedName name="موجودون" localSheetId="21">#REF!</definedName>
    <definedName name="موجودون" localSheetId="94">#REF!</definedName>
    <definedName name="موجودون" localSheetId="95">#REF!</definedName>
    <definedName name="موجودون" localSheetId="96">#REF!</definedName>
    <definedName name="موجودون" localSheetId="104">#REF!</definedName>
    <definedName name="موجودون" localSheetId="19">#REF!</definedName>
    <definedName name="موجودون" localSheetId="33">#REF!</definedName>
    <definedName name="موجودون" localSheetId="1">#REF!</definedName>
    <definedName name="موجودون" localSheetId="0">#REF!</definedName>
    <definedName name="موجودون" localSheetId="16">#REF!</definedName>
    <definedName name="موجودون" localSheetId="17">#REF!</definedName>
    <definedName name="موجودون" localSheetId="7">بغداد!$A$67</definedName>
    <definedName name="موجودون" localSheetId="8">'بغداد راسبين'!#REF!</definedName>
    <definedName name="موجودون" localSheetId="9">'بغداد مشتركين'!#REF!</definedName>
    <definedName name="موجودون" localSheetId="112">#REF!</definedName>
    <definedName name="موجودون" localSheetId="4">#REF!</definedName>
    <definedName name="موجودون" localSheetId="3">#REF!</definedName>
    <definedName name="موجودون" localSheetId="2">#REF!</definedName>
    <definedName name="موجودون" localSheetId="93">#REF!</definedName>
    <definedName name="موجودون" localSheetId="113">#REF!</definedName>
    <definedName name="موجودون" localSheetId="98">#REF!</definedName>
    <definedName name="موجودون" localSheetId="60">#REF!</definedName>
    <definedName name="موجودون" localSheetId="99">#REF!</definedName>
    <definedName name="موجودون" localSheetId="12">#REF!</definedName>
    <definedName name="موجودون" localSheetId="5">#REF!</definedName>
    <definedName name="موجودون">#REF!</definedName>
    <definedName name="موجودين" localSheetId="18">#REF!</definedName>
    <definedName name="موجودين" localSheetId="6">#REF!</definedName>
    <definedName name="موجودين" localSheetId="20">#REF!</definedName>
    <definedName name="موجودين" localSheetId="21">#REF!</definedName>
    <definedName name="موجودين" localSheetId="94">#REF!</definedName>
    <definedName name="موجودين" localSheetId="95">#REF!</definedName>
    <definedName name="موجودين" localSheetId="96">#REF!</definedName>
    <definedName name="موجودين" localSheetId="104">#REF!</definedName>
    <definedName name="موجودين" localSheetId="19">#REF!</definedName>
    <definedName name="موجودين" localSheetId="33">#REF!</definedName>
    <definedName name="موجودين" localSheetId="1">#REF!</definedName>
    <definedName name="موجودين" localSheetId="0">#REF!</definedName>
    <definedName name="موجودين" localSheetId="16">#REF!</definedName>
    <definedName name="موجودين" localSheetId="17">#REF!</definedName>
    <definedName name="موجودين" localSheetId="7">بغداد!$A$67</definedName>
    <definedName name="موجودين" localSheetId="8">'بغداد راسبين'!#REF!</definedName>
    <definedName name="موجودين" localSheetId="9">'بغداد مشتركين'!#REF!</definedName>
    <definedName name="موجودين" localSheetId="112">#REF!</definedName>
    <definedName name="موجودين" localSheetId="4">#REF!</definedName>
    <definedName name="موجودين" localSheetId="3">#REF!</definedName>
    <definedName name="موجودين" localSheetId="2">#REF!</definedName>
    <definedName name="موجودين" localSheetId="93">#REF!</definedName>
    <definedName name="موجودين" localSheetId="113">#REF!</definedName>
    <definedName name="موجودين" localSheetId="98">#REF!</definedName>
    <definedName name="موجودين" localSheetId="60">#REF!</definedName>
    <definedName name="موجودين" localSheetId="99">#REF!</definedName>
    <definedName name="موجودين" localSheetId="12">#REF!</definedName>
    <definedName name="موجودين" localSheetId="5">#REF!</definedName>
    <definedName name="موجودين">#REF!</definedName>
    <definedName name="ؤب" localSheetId="95">#REF!</definedName>
    <definedName name="ؤب" localSheetId="96">#REF!</definedName>
    <definedName name="ؤب" localSheetId="33">#REF!</definedName>
    <definedName name="ؤب" localSheetId="112">#REF!</definedName>
    <definedName name="ؤب" localSheetId="2">#REF!</definedName>
    <definedName name="ؤب" localSheetId="113">#REF!</definedName>
    <definedName name="ؤب" localSheetId="98">#REF!</definedName>
    <definedName name="ؤب" localSheetId="99">#REF!</definedName>
    <definedName name="ؤب" localSheetId="12">#REF!</definedName>
    <definedName name="ؤب">#REF!</definedName>
  </definedNames>
  <calcPr calcId="144525"/>
  <fileRecoveryPr autoRecover="0"/>
</workbook>
</file>

<file path=xl/calcChain.xml><?xml version="1.0" encoding="utf-8"?>
<calcChain xmlns="http://schemas.openxmlformats.org/spreadsheetml/2006/main">
  <c r="C150" i="160" l="1"/>
  <c r="C149" i="160"/>
  <c r="B149" i="160"/>
  <c r="D149" i="160" s="1"/>
  <c r="D150" i="160" s="1"/>
  <c r="C144" i="160"/>
  <c r="B144" i="160"/>
  <c r="D141" i="160"/>
  <c r="D142" i="160"/>
  <c r="D143" i="160"/>
  <c r="D144" i="160"/>
  <c r="D145" i="160"/>
  <c r="D146" i="160"/>
  <c r="D147" i="160"/>
  <c r="D148" i="160"/>
  <c r="D140" i="160"/>
  <c r="C129" i="160"/>
  <c r="C128" i="160"/>
  <c r="D128" i="160"/>
  <c r="D129" i="160" s="1"/>
  <c r="B128" i="160"/>
  <c r="C123" i="160"/>
  <c r="D123" i="160"/>
  <c r="B123" i="160"/>
  <c r="B129" i="160" s="1"/>
  <c r="D115" i="160"/>
  <c r="C115" i="160"/>
  <c r="B115" i="160"/>
  <c r="C109" i="160"/>
  <c r="C154" i="160" s="1"/>
  <c r="D109" i="160"/>
  <c r="B109" i="160"/>
  <c r="S103" i="160"/>
  <c r="R103" i="160"/>
  <c r="Q103" i="160"/>
  <c r="E97" i="160"/>
  <c r="L96" i="160"/>
  <c r="K96" i="160"/>
  <c r="L95" i="160"/>
  <c r="K95" i="160"/>
  <c r="L94" i="160"/>
  <c r="K94" i="160"/>
  <c r="L93" i="160"/>
  <c r="K93" i="160"/>
  <c r="L92" i="160"/>
  <c r="K92" i="160"/>
  <c r="J91" i="160"/>
  <c r="J97" i="160" s="1"/>
  <c r="I91" i="160"/>
  <c r="I97" i="160" s="1"/>
  <c r="H91" i="160"/>
  <c r="H97" i="160" s="1"/>
  <c r="G91" i="160"/>
  <c r="G97" i="160" s="1"/>
  <c r="F91" i="160"/>
  <c r="F97" i="160" s="1"/>
  <c r="E91" i="160"/>
  <c r="D91" i="160"/>
  <c r="D97" i="160" s="1"/>
  <c r="C91" i="160"/>
  <c r="C97" i="160" s="1"/>
  <c r="B91" i="160"/>
  <c r="B97" i="160" s="1"/>
  <c r="L90" i="160"/>
  <c r="K90" i="160"/>
  <c r="L89" i="160"/>
  <c r="K89" i="160"/>
  <c r="L88" i="160"/>
  <c r="K88" i="160"/>
  <c r="L87" i="160"/>
  <c r="K87" i="160"/>
  <c r="L86" i="160"/>
  <c r="K86" i="160"/>
  <c r="L85" i="160"/>
  <c r="K85" i="160"/>
  <c r="M85" i="160" s="1"/>
  <c r="L84" i="160"/>
  <c r="K84" i="160"/>
  <c r="L83" i="160"/>
  <c r="K83" i="160"/>
  <c r="M83" i="160" s="1"/>
  <c r="L82" i="160"/>
  <c r="K82" i="160"/>
  <c r="L72" i="160"/>
  <c r="K72" i="160"/>
  <c r="M72" i="160" s="1"/>
  <c r="L71" i="160"/>
  <c r="K71" i="160"/>
  <c r="L70" i="160"/>
  <c r="K70" i="160"/>
  <c r="M70" i="160" s="1"/>
  <c r="L69" i="160"/>
  <c r="K69" i="160"/>
  <c r="L68" i="160"/>
  <c r="K68" i="160"/>
  <c r="M68" i="160" s="1"/>
  <c r="L67" i="160"/>
  <c r="K67" i="160"/>
  <c r="L66" i="160"/>
  <c r="K66" i="160"/>
  <c r="L65" i="160"/>
  <c r="K65" i="160"/>
  <c r="L64" i="160"/>
  <c r="K64" i="160"/>
  <c r="L63" i="160"/>
  <c r="K63" i="160"/>
  <c r="L62" i="160"/>
  <c r="K62" i="160"/>
  <c r="L61" i="160"/>
  <c r="K61" i="160"/>
  <c r="L60" i="160"/>
  <c r="K60" i="160"/>
  <c r="M60" i="160" s="1"/>
  <c r="L59" i="160"/>
  <c r="K59" i="160"/>
  <c r="L58" i="160"/>
  <c r="K58" i="160"/>
  <c r="L57" i="160"/>
  <c r="K57" i="160"/>
  <c r="L54" i="160"/>
  <c r="K54" i="160"/>
  <c r="L53" i="160"/>
  <c r="M53" i="160" s="1"/>
  <c r="K53" i="160"/>
  <c r="L52" i="160"/>
  <c r="K52" i="160"/>
  <c r="L51" i="160"/>
  <c r="K51" i="160"/>
  <c r="L50" i="160"/>
  <c r="K50" i="160"/>
  <c r="J49" i="160"/>
  <c r="J55" i="160" s="1"/>
  <c r="I49" i="160"/>
  <c r="H49" i="160"/>
  <c r="H55" i="160" s="1"/>
  <c r="G49" i="160"/>
  <c r="G55" i="160" s="1"/>
  <c r="F49" i="160"/>
  <c r="F55" i="160" s="1"/>
  <c r="E49" i="160"/>
  <c r="E55" i="160" s="1"/>
  <c r="D49" i="160"/>
  <c r="D55" i="160" s="1"/>
  <c r="C49" i="160"/>
  <c r="C55" i="160" s="1"/>
  <c r="B49" i="160"/>
  <c r="B55" i="160" s="1"/>
  <c r="L48" i="160"/>
  <c r="K48" i="160"/>
  <c r="L47" i="160"/>
  <c r="K47" i="160"/>
  <c r="M47" i="160" s="1"/>
  <c r="L46" i="160"/>
  <c r="K46" i="160"/>
  <c r="M46" i="160" s="1"/>
  <c r="L45" i="160"/>
  <c r="K45" i="160"/>
  <c r="M45" i="160" s="1"/>
  <c r="L35" i="160"/>
  <c r="K35" i="160"/>
  <c r="L34" i="160"/>
  <c r="K34" i="160"/>
  <c r="M34" i="160" s="1"/>
  <c r="L33" i="160"/>
  <c r="K33" i="160"/>
  <c r="L32" i="160"/>
  <c r="K32" i="160"/>
  <c r="M32" i="160" s="1"/>
  <c r="L31" i="160"/>
  <c r="K31" i="160"/>
  <c r="L30" i="160"/>
  <c r="K30" i="160"/>
  <c r="M30" i="160" s="1"/>
  <c r="L29" i="160"/>
  <c r="K29" i="160"/>
  <c r="M29" i="160" s="1"/>
  <c r="L28" i="160"/>
  <c r="K28" i="160"/>
  <c r="L27" i="160"/>
  <c r="K27" i="160"/>
  <c r="L26" i="160"/>
  <c r="K26" i="160"/>
  <c r="L25" i="160"/>
  <c r="K25" i="160"/>
  <c r="M25" i="160" s="1"/>
  <c r="L24" i="160"/>
  <c r="K24" i="160"/>
  <c r="M24" i="160" s="1"/>
  <c r="L23" i="160"/>
  <c r="K23" i="160"/>
  <c r="L22" i="160"/>
  <c r="K22" i="160"/>
  <c r="L21" i="160"/>
  <c r="K21" i="160"/>
  <c r="L20" i="160"/>
  <c r="K20" i="160"/>
  <c r="L19" i="160"/>
  <c r="K19" i="160"/>
  <c r="L18" i="160"/>
  <c r="K18" i="160"/>
  <c r="L17" i="160"/>
  <c r="K17" i="160"/>
  <c r="L16" i="160"/>
  <c r="K16" i="160"/>
  <c r="L15" i="160"/>
  <c r="K15" i="160"/>
  <c r="L14" i="160"/>
  <c r="K14" i="160"/>
  <c r="L13" i="160"/>
  <c r="K13" i="160"/>
  <c r="L12" i="160"/>
  <c r="K12" i="160"/>
  <c r="L11" i="160"/>
  <c r="K11" i="160"/>
  <c r="L10" i="160"/>
  <c r="K10" i="160"/>
  <c r="L9" i="160"/>
  <c r="K9" i="160"/>
  <c r="M90" i="160" l="1"/>
  <c r="M89" i="160"/>
  <c r="Q93" i="160"/>
  <c r="Q94" i="160" s="1"/>
  <c r="M61" i="160"/>
  <c r="M65" i="160"/>
  <c r="M12" i="160"/>
  <c r="M19" i="160"/>
  <c r="D154" i="160"/>
  <c r="H98" i="160"/>
  <c r="M9" i="160"/>
  <c r="M13" i="160"/>
  <c r="M21" i="160"/>
  <c r="M28" i="160"/>
  <c r="M50" i="160"/>
  <c r="M52" i="160"/>
  <c r="M54" i="160"/>
  <c r="M57" i="160"/>
  <c r="M64" i="160"/>
  <c r="B150" i="160"/>
  <c r="B154" i="160" s="1"/>
  <c r="M14" i="160"/>
  <c r="M16" i="160"/>
  <c r="M18" i="160"/>
  <c r="M20" i="160"/>
  <c r="M22" i="160"/>
  <c r="M35" i="160"/>
  <c r="L49" i="160"/>
  <c r="L55" i="160" s="1"/>
  <c r="M58" i="160"/>
  <c r="M71" i="160"/>
  <c r="M86" i="160"/>
  <c r="M88" i="160"/>
  <c r="G98" i="160"/>
  <c r="M94" i="160"/>
  <c r="M96" i="160"/>
  <c r="I55" i="160"/>
  <c r="I98" i="160" s="1"/>
  <c r="M10" i="160"/>
  <c r="M15" i="160"/>
  <c r="M17" i="160"/>
  <c r="M26" i="160"/>
  <c r="M31" i="160"/>
  <c r="M33" i="160"/>
  <c r="M51" i="160"/>
  <c r="M62" i="160"/>
  <c r="M67" i="160"/>
  <c r="M69" i="160"/>
  <c r="M87" i="160"/>
  <c r="M93" i="160"/>
  <c r="M95" i="160"/>
  <c r="M66" i="160"/>
  <c r="M82" i="160"/>
  <c r="M84" i="160"/>
  <c r="F98" i="160"/>
  <c r="J98" i="160"/>
  <c r="M59" i="160"/>
  <c r="M23" i="160"/>
  <c r="M48" i="160"/>
  <c r="M11" i="160"/>
  <c r="M27" i="160"/>
  <c r="M63" i="160"/>
  <c r="R93" i="160"/>
  <c r="R94" i="160" s="1"/>
  <c r="K97" i="160"/>
  <c r="B98" i="160"/>
  <c r="D98" i="160"/>
  <c r="C98" i="160"/>
  <c r="L97" i="160"/>
  <c r="E98" i="160"/>
  <c r="K49" i="160"/>
  <c r="K91" i="160"/>
  <c r="L91" i="160"/>
  <c r="M92" i="160"/>
  <c r="M49" i="160" l="1"/>
  <c r="M55" i="160" s="1"/>
  <c r="S93" i="160"/>
  <c r="S94" i="160" s="1"/>
  <c r="M97" i="160"/>
  <c r="M91" i="160"/>
  <c r="L98" i="160"/>
  <c r="K55" i="160"/>
  <c r="K98" i="160"/>
  <c r="M98" i="160" s="1"/>
  <c r="G1318" i="157"/>
  <c r="H1254" i="157"/>
  <c r="I1254" i="157"/>
  <c r="H1255" i="157"/>
  <c r="I1255" i="157"/>
  <c r="H1256" i="157"/>
  <c r="I1256" i="157"/>
  <c r="H1257" i="157"/>
  <c r="I1257" i="157"/>
  <c r="H1258" i="157"/>
  <c r="I1258" i="157"/>
  <c r="H1259" i="157"/>
  <c r="I1259" i="157"/>
  <c r="H1260" i="157"/>
  <c r="I1260" i="157"/>
  <c r="H1261" i="157"/>
  <c r="I1261" i="157"/>
  <c r="H1262" i="157"/>
  <c r="I1262" i="157"/>
  <c r="H1263" i="157"/>
  <c r="I1263" i="157"/>
  <c r="H1264" i="157"/>
  <c r="I1264" i="157"/>
  <c r="J1264" i="157"/>
  <c r="H1265" i="157"/>
  <c r="I1265" i="157"/>
  <c r="H1266" i="157"/>
  <c r="I1266" i="157"/>
  <c r="H1267" i="157"/>
  <c r="I1267" i="157"/>
  <c r="H1268" i="157"/>
  <c r="I1268" i="157"/>
  <c r="H1269" i="157"/>
  <c r="I1269" i="157"/>
  <c r="H1270" i="157"/>
  <c r="I1270" i="157"/>
  <c r="I1253" i="157"/>
  <c r="H1253" i="157"/>
  <c r="G1173" i="157"/>
  <c r="G1112" i="157"/>
  <c r="G908" i="157"/>
  <c r="F909" i="157"/>
  <c r="E909" i="157"/>
  <c r="F939" i="157"/>
  <c r="E939" i="157"/>
  <c r="G796" i="157"/>
  <c r="G198" i="157"/>
  <c r="G372" i="158" l="1"/>
  <c r="J262" i="158"/>
  <c r="J259" i="158"/>
  <c r="M258" i="158"/>
  <c r="J258" i="158"/>
  <c r="D258" i="158"/>
  <c r="M180" i="158"/>
  <c r="D180" i="158"/>
  <c r="M177" i="158"/>
  <c r="D177" i="158"/>
  <c r="D141" i="158"/>
  <c r="K113" i="158"/>
  <c r="L113" i="158"/>
  <c r="M113" i="158"/>
  <c r="L112" i="158"/>
  <c r="M112" i="158"/>
  <c r="K112" i="158"/>
  <c r="D55" i="158"/>
  <c r="G15" i="158"/>
  <c r="G14" i="158"/>
  <c r="J13" i="158"/>
  <c r="G265" i="159"/>
  <c r="G264" i="159"/>
  <c r="G263" i="159"/>
  <c r="G262" i="159"/>
  <c r="G18" i="159"/>
  <c r="G17" i="159"/>
  <c r="G16" i="159"/>
  <c r="G15" i="159"/>
  <c r="G752" i="159"/>
  <c r="D40" i="159" l="1"/>
  <c r="J40" i="159"/>
  <c r="D41" i="159"/>
  <c r="J41" i="159"/>
  <c r="D42" i="159"/>
  <c r="J42" i="159"/>
  <c r="C468" i="158"/>
  <c r="C472" i="158" s="1"/>
  <c r="E468" i="158"/>
  <c r="F468" i="158"/>
  <c r="G468" i="158"/>
  <c r="H468" i="158"/>
  <c r="I468" i="158"/>
  <c r="B468" i="158"/>
  <c r="B472" i="158" s="1"/>
  <c r="J958" i="159"/>
  <c r="D958" i="159"/>
  <c r="J957" i="159"/>
  <c r="D957" i="159"/>
  <c r="I956" i="159"/>
  <c r="H956" i="159"/>
  <c r="G956" i="159"/>
  <c r="F956" i="159"/>
  <c r="E956" i="159"/>
  <c r="C956" i="159"/>
  <c r="B956" i="159"/>
  <c r="J955" i="159"/>
  <c r="D955" i="159"/>
  <c r="J954" i="159"/>
  <c r="D954" i="159"/>
  <c r="J953" i="159"/>
  <c r="D953" i="159"/>
  <c r="I940" i="159"/>
  <c r="H940" i="159"/>
  <c r="G940" i="159"/>
  <c r="F940" i="159"/>
  <c r="E940" i="159"/>
  <c r="C940" i="159"/>
  <c r="B940" i="159"/>
  <c r="J939" i="159"/>
  <c r="D939" i="159"/>
  <c r="J938" i="159"/>
  <c r="D938" i="159"/>
  <c r="J937" i="159"/>
  <c r="D937" i="159"/>
  <c r="I935" i="159"/>
  <c r="H935" i="159"/>
  <c r="G935" i="159"/>
  <c r="F935" i="159"/>
  <c r="E935" i="159"/>
  <c r="C935" i="159"/>
  <c r="B935" i="159"/>
  <c r="J934" i="159"/>
  <c r="D934" i="159"/>
  <c r="J933" i="159"/>
  <c r="D933" i="159"/>
  <c r="J932" i="159"/>
  <c r="D932" i="159"/>
  <c r="I930" i="159"/>
  <c r="H930" i="159"/>
  <c r="D930" i="159"/>
  <c r="J930" i="159" s="1"/>
  <c r="I929" i="159"/>
  <c r="H929" i="159"/>
  <c r="C929" i="159"/>
  <c r="B929" i="159"/>
  <c r="J928" i="159"/>
  <c r="D928" i="159"/>
  <c r="J927" i="159"/>
  <c r="D927" i="159"/>
  <c r="J926" i="159"/>
  <c r="D926" i="159"/>
  <c r="J925" i="159"/>
  <c r="D925" i="159"/>
  <c r="I923" i="159"/>
  <c r="H923" i="159"/>
  <c r="D923" i="159"/>
  <c r="J923" i="159" s="1"/>
  <c r="I913" i="159"/>
  <c r="H913" i="159"/>
  <c r="D913" i="159"/>
  <c r="J913" i="159" s="1"/>
  <c r="I912" i="159"/>
  <c r="H912" i="159"/>
  <c r="D912" i="159"/>
  <c r="J912" i="159" s="1"/>
  <c r="I911" i="159"/>
  <c r="H911" i="159"/>
  <c r="D911" i="159"/>
  <c r="J911" i="159" s="1"/>
  <c r="I910" i="159"/>
  <c r="H910" i="159"/>
  <c r="G910" i="159"/>
  <c r="D910" i="159"/>
  <c r="I909" i="159"/>
  <c r="H909" i="159"/>
  <c r="D909" i="159"/>
  <c r="J909" i="159" s="1"/>
  <c r="I908" i="159"/>
  <c r="H908" i="159"/>
  <c r="D908" i="159"/>
  <c r="J908" i="159" s="1"/>
  <c r="I907" i="159"/>
  <c r="H907" i="159"/>
  <c r="D907" i="159"/>
  <c r="J907" i="159" s="1"/>
  <c r="I906" i="159"/>
  <c r="H906" i="159"/>
  <c r="D906" i="159"/>
  <c r="J906" i="159" s="1"/>
  <c r="I905" i="159"/>
  <c r="H905" i="159"/>
  <c r="D905" i="159"/>
  <c r="J905" i="159" s="1"/>
  <c r="I904" i="159"/>
  <c r="H904" i="159"/>
  <c r="C904" i="159"/>
  <c r="B904" i="159"/>
  <c r="J903" i="159"/>
  <c r="D903" i="159"/>
  <c r="J902" i="159"/>
  <c r="D902" i="159"/>
  <c r="J901" i="159"/>
  <c r="D901" i="159"/>
  <c r="J900" i="159"/>
  <c r="D900" i="159"/>
  <c r="J899" i="159"/>
  <c r="D899" i="159"/>
  <c r="J898" i="159"/>
  <c r="D898" i="159"/>
  <c r="J897" i="159"/>
  <c r="I897" i="159"/>
  <c r="H897" i="159"/>
  <c r="I896" i="159"/>
  <c r="H896" i="159"/>
  <c r="D896" i="159"/>
  <c r="J896" i="159" s="1"/>
  <c r="I895" i="159"/>
  <c r="H895" i="159"/>
  <c r="D895" i="159"/>
  <c r="J895" i="159" s="1"/>
  <c r="I894" i="159"/>
  <c r="H894" i="159"/>
  <c r="G894" i="159"/>
  <c r="D894" i="159"/>
  <c r="I893" i="159"/>
  <c r="H893" i="159"/>
  <c r="D893" i="159"/>
  <c r="J893" i="159" s="1"/>
  <c r="I883" i="159"/>
  <c r="H883" i="159"/>
  <c r="G883" i="159"/>
  <c r="F883" i="159"/>
  <c r="E883" i="159"/>
  <c r="C883" i="159"/>
  <c r="B883" i="159"/>
  <c r="J882" i="159"/>
  <c r="D882" i="159"/>
  <c r="J881" i="159"/>
  <c r="D881" i="159"/>
  <c r="J880" i="159"/>
  <c r="D880" i="159"/>
  <c r="J879" i="159"/>
  <c r="D879" i="159"/>
  <c r="J878" i="159"/>
  <c r="D878" i="159"/>
  <c r="J877" i="159"/>
  <c r="D877" i="159"/>
  <c r="I875" i="159"/>
  <c r="H875" i="159"/>
  <c r="D875" i="159"/>
  <c r="J875" i="159" s="1"/>
  <c r="I874" i="159"/>
  <c r="H874" i="159"/>
  <c r="D874" i="159"/>
  <c r="J874" i="159" s="1"/>
  <c r="I873" i="159"/>
  <c r="H873" i="159"/>
  <c r="D873" i="159"/>
  <c r="J873" i="159" s="1"/>
  <c r="I872" i="159"/>
  <c r="H872" i="159"/>
  <c r="D872" i="159"/>
  <c r="J872" i="159" s="1"/>
  <c r="I871" i="159"/>
  <c r="H871" i="159"/>
  <c r="D871" i="159"/>
  <c r="J871" i="159" s="1"/>
  <c r="I870" i="159"/>
  <c r="H870" i="159"/>
  <c r="D870" i="159"/>
  <c r="J870" i="159" s="1"/>
  <c r="I869" i="159"/>
  <c r="H869" i="159"/>
  <c r="D869" i="159"/>
  <c r="J869" i="159" s="1"/>
  <c r="I868" i="159"/>
  <c r="H868" i="159"/>
  <c r="D868" i="159"/>
  <c r="J868" i="159" s="1"/>
  <c r="I867" i="159"/>
  <c r="H867" i="159"/>
  <c r="G867" i="159"/>
  <c r="D867" i="159"/>
  <c r="I866" i="159"/>
  <c r="H866" i="159"/>
  <c r="D866" i="159"/>
  <c r="J866" i="159" s="1"/>
  <c r="I865" i="159"/>
  <c r="H865" i="159"/>
  <c r="D865" i="159"/>
  <c r="J865" i="159" s="1"/>
  <c r="I864" i="159"/>
  <c r="H864" i="159"/>
  <c r="D864" i="159"/>
  <c r="J864" i="159" s="1"/>
  <c r="I855" i="159"/>
  <c r="H855" i="159"/>
  <c r="G855" i="159"/>
  <c r="F855" i="159"/>
  <c r="E855" i="159"/>
  <c r="C855" i="159"/>
  <c r="B855" i="159"/>
  <c r="J854" i="159"/>
  <c r="D854" i="159"/>
  <c r="J853" i="159"/>
  <c r="D853" i="159"/>
  <c r="J852" i="159"/>
  <c r="D852" i="159"/>
  <c r="J851" i="159"/>
  <c r="D851" i="159"/>
  <c r="I849" i="159"/>
  <c r="H849" i="159"/>
  <c r="G849" i="159"/>
  <c r="F849" i="159"/>
  <c r="E849" i="159"/>
  <c r="C849" i="159"/>
  <c r="B849" i="159"/>
  <c r="J848" i="159"/>
  <c r="D848" i="159"/>
  <c r="J847" i="159"/>
  <c r="D847" i="159"/>
  <c r="J846" i="159"/>
  <c r="D846" i="159"/>
  <c r="I844" i="159"/>
  <c r="H844" i="159"/>
  <c r="G844" i="159"/>
  <c r="F844" i="159"/>
  <c r="E844" i="159"/>
  <c r="C844" i="159"/>
  <c r="B844" i="159"/>
  <c r="J843" i="159"/>
  <c r="D843" i="159"/>
  <c r="J842" i="159"/>
  <c r="D842" i="159"/>
  <c r="J841" i="159"/>
  <c r="D841" i="159"/>
  <c r="J840" i="159"/>
  <c r="D840" i="159"/>
  <c r="I838" i="159"/>
  <c r="H838" i="159"/>
  <c r="G838" i="159"/>
  <c r="F838" i="159"/>
  <c r="E838" i="159"/>
  <c r="C838" i="159"/>
  <c r="B838" i="159"/>
  <c r="J837" i="159"/>
  <c r="D837" i="159"/>
  <c r="J836" i="159"/>
  <c r="D836" i="159"/>
  <c r="J835" i="159"/>
  <c r="D835" i="159"/>
  <c r="I825" i="159"/>
  <c r="H825" i="159"/>
  <c r="G825" i="159"/>
  <c r="F825" i="159"/>
  <c r="E825" i="159"/>
  <c r="C825" i="159"/>
  <c r="B825" i="159"/>
  <c r="J824" i="159"/>
  <c r="D824" i="159"/>
  <c r="J823" i="159"/>
  <c r="D823" i="159"/>
  <c r="J822" i="159"/>
  <c r="D822" i="159"/>
  <c r="J821" i="159"/>
  <c r="D821" i="159"/>
  <c r="I819" i="159"/>
  <c r="H819" i="159"/>
  <c r="G819" i="159"/>
  <c r="F819" i="159"/>
  <c r="E819" i="159"/>
  <c r="C819" i="159"/>
  <c r="B819" i="159"/>
  <c r="J818" i="159"/>
  <c r="D818" i="159"/>
  <c r="J817" i="159"/>
  <c r="D817" i="159"/>
  <c r="J816" i="159"/>
  <c r="D816" i="159"/>
  <c r="J815" i="159"/>
  <c r="D815" i="159"/>
  <c r="I813" i="159"/>
  <c r="H813" i="159"/>
  <c r="C813" i="159"/>
  <c r="B813" i="159"/>
  <c r="J812" i="159"/>
  <c r="D812" i="159"/>
  <c r="J811" i="159"/>
  <c r="D811" i="159"/>
  <c r="J810" i="159"/>
  <c r="D810" i="159"/>
  <c r="I808" i="159"/>
  <c r="H808" i="159"/>
  <c r="C808" i="159"/>
  <c r="B808" i="159"/>
  <c r="J807" i="159"/>
  <c r="D807" i="159"/>
  <c r="J806" i="159"/>
  <c r="D806" i="159"/>
  <c r="G795" i="159"/>
  <c r="F795" i="159"/>
  <c r="E795" i="159"/>
  <c r="C795" i="159"/>
  <c r="B795" i="159"/>
  <c r="I794" i="159"/>
  <c r="H794" i="159"/>
  <c r="D794" i="159"/>
  <c r="J794" i="159" s="1"/>
  <c r="I793" i="159"/>
  <c r="H793" i="159"/>
  <c r="D793" i="159"/>
  <c r="J793" i="159" s="1"/>
  <c r="D792" i="159"/>
  <c r="J792" i="159" s="1"/>
  <c r="I791" i="159"/>
  <c r="H791" i="159"/>
  <c r="D791" i="159"/>
  <c r="J791" i="159" s="1"/>
  <c r="I789" i="159"/>
  <c r="H789" i="159"/>
  <c r="G789" i="159"/>
  <c r="D789" i="159"/>
  <c r="G788" i="159"/>
  <c r="F788" i="159"/>
  <c r="E788" i="159"/>
  <c r="C788" i="159"/>
  <c r="B788" i="159"/>
  <c r="I787" i="159"/>
  <c r="H787" i="159"/>
  <c r="D787" i="159"/>
  <c r="J787" i="159" s="1"/>
  <c r="D786" i="159"/>
  <c r="J786" i="159" s="1"/>
  <c r="I785" i="159"/>
  <c r="H785" i="159"/>
  <c r="D785" i="159"/>
  <c r="J785" i="159" s="1"/>
  <c r="I783" i="159"/>
  <c r="H783" i="159"/>
  <c r="C783" i="159"/>
  <c r="B783" i="159"/>
  <c r="J782" i="159"/>
  <c r="D782" i="159"/>
  <c r="J781" i="159"/>
  <c r="D781" i="159"/>
  <c r="J780" i="159"/>
  <c r="D780" i="159"/>
  <c r="J779" i="159"/>
  <c r="D779" i="159"/>
  <c r="J778" i="159"/>
  <c r="D778" i="159"/>
  <c r="J777" i="159"/>
  <c r="D777" i="159"/>
  <c r="I766" i="159"/>
  <c r="H766" i="159"/>
  <c r="D766" i="159"/>
  <c r="J766" i="159" s="1"/>
  <c r="I765" i="159"/>
  <c r="H765" i="159"/>
  <c r="D765" i="159"/>
  <c r="J765" i="159" s="1"/>
  <c r="G764" i="159"/>
  <c r="F764" i="159"/>
  <c r="E764" i="159"/>
  <c r="C764" i="159"/>
  <c r="B764" i="159"/>
  <c r="D763" i="159"/>
  <c r="J763" i="159" s="1"/>
  <c r="D762" i="159"/>
  <c r="J762" i="159" s="1"/>
  <c r="D761" i="159"/>
  <c r="J761" i="159" s="1"/>
  <c r="D760" i="159"/>
  <c r="J760" i="159" s="1"/>
  <c r="D759" i="159"/>
  <c r="J759" i="159" s="1"/>
  <c r="I758" i="159"/>
  <c r="I764" i="159" s="1"/>
  <c r="H758" i="159"/>
  <c r="H764" i="159" s="1"/>
  <c r="D758" i="159"/>
  <c r="I756" i="159"/>
  <c r="H756" i="159"/>
  <c r="G756" i="159"/>
  <c r="D756" i="159"/>
  <c r="I755" i="159"/>
  <c r="H755" i="159"/>
  <c r="D755" i="159"/>
  <c r="J755" i="159" s="1"/>
  <c r="I754" i="159"/>
  <c r="H754" i="159"/>
  <c r="D754" i="159"/>
  <c r="J754" i="159" s="1"/>
  <c r="I753" i="159"/>
  <c r="H753" i="159"/>
  <c r="D753" i="159"/>
  <c r="J753" i="159" s="1"/>
  <c r="I752" i="159"/>
  <c r="H752" i="159"/>
  <c r="D752" i="159"/>
  <c r="J752" i="159" s="1"/>
  <c r="I751" i="159"/>
  <c r="H751" i="159"/>
  <c r="G751" i="159"/>
  <c r="D751" i="159"/>
  <c r="I750" i="159"/>
  <c r="H750" i="159"/>
  <c r="G750" i="159"/>
  <c r="D750" i="159"/>
  <c r="I749" i="159"/>
  <c r="H749" i="159"/>
  <c r="G749" i="159"/>
  <c r="D749" i="159"/>
  <c r="I748" i="159"/>
  <c r="H748" i="159"/>
  <c r="G748" i="159"/>
  <c r="D748" i="159"/>
  <c r="J729" i="159"/>
  <c r="D729" i="159"/>
  <c r="I728" i="159"/>
  <c r="H728" i="159"/>
  <c r="F728" i="159"/>
  <c r="E728" i="159"/>
  <c r="C728" i="159"/>
  <c r="B728" i="159"/>
  <c r="J727" i="159"/>
  <c r="D727" i="159"/>
  <c r="J726" i="159"/>
  <c r="D726" i="159"/>
  <c r="J725" i="159"/>
  <c r="D725" i="159"/>
  <c r="J723" i="159"/>
  <c r="D723" i="159"/>
  <c r="I722" i="159"/>
  <c r="H722" i="159"/>
  <c r="F722" i="159"/>
  <c r="E722" i="159"/>
  <c r="C722" i="159"/>
  <c r="B722" i="159"/>
  <c r="J721" i="159"/>
  <c r="D721" i="159"/>
  <c r="J720" i="159"/>
  <c r="D720" i="159"/>
  <c r="J719" i="159"/>
  <c r="D719" i="159"/>
  <c r="J709" i="159"/>
  <c r="D709" i="159"/>
  <c r="I708" i="159"/>
  <c r="H708" i="159"/>
  <c r="G708" i="159"/>
  <c r="F708" i="159"/>
  <c r="E708" i="159"/>
  <c r="C708" i="159"/>
  <c r="B708" i="159"/>
  <c r="J707" i="159"/>
  <c r="D707" i="159"/>
  <c r="J706" i="159"/>
  <c r="D706" i="159"/>
  <c r="J705" i="159"/>
  <c r="D705" i="159"/>
  <c r="I703" i="159"/>
  <c r="H703" i="159"/>
  <c r="G703" i="159"/>
  <c r="F703" i="159"/>
  <c r="E703" i="159"/>
  <c r="C703" i="159"/>
  <c r="B703" i="159"/>
  <c r="J702" i="159"/>
  <c r="D702" i="159"/>
  <c r="J701" i="159"/>
  <c r="D701" i="159"/>
  <c r="J700" i="159"/>
  <c r="D700" i="159"/>
  <c r="J699" i="159"/>
  <c r="D699" i="159"/>
  <c r="G697" i="159"/>
  <c r="F697" i="159"/>
  <c r="E697" i="159"/>
  <c r="C697" i="159"/>
  <c r="B697" i="159"/>
  <c r="I696" i="159"/>
  <c r="H696" i="159"/>
  <c r="D696" i="159"/>
  <c r="J696" i="159" s="1"/>
  <c r="I695" i="159"/>
  <c r="H695" i="159"/>
  <c r="D695" i="159"/>
  <c r="J695" i="159" s="1"/>
  <c r="I694" i="159"/>
  <c r="H694" i="159"/>
  <c r="D694" i="159"/>
  <c r="J694" i="159" s="1"/>
  <c r="J693" i="159"/>
  <c r="D693" i="159"/>
  <c r="D692" i="159"/>
  <c r="J692" i="159" s="1"/>
  <c r="J691" i="159"/>
  <c r="D691" i="159"/>
  <c r="J689" i="159"/>
  <c r="D689" i="159"/>
  <c r="G680" i="159"/>
  <c r="F680" i="159"/>
  <c r="E680" i="159"/>
  <c r="C680" i="159"/>
  <c r="B680" i="159"/>
  <c r="I679" i="159"/>
  <c r="H679" i="159"/>
  <c r="D679" i="159"/>
  <c r="J679" i="159" s="1"/>
  <c r="D678" i="159"/>
  <c r="J678" i="159" s="1"/>
  <c r="D677" i="159"/>
  <c r="J677" i="159" s="1"/>
  <c r="I676" i="159"/>
  <c r="H676" i="159"/>
  <c r="D676" i="159"/>
  <c r="J676" i="159" s="1"/>
  <c r="I675" i="159"/>
  <c r="H675" i="159"/>
  <c r="D675" i="159"/>
  <c r="J675" i="159" s="1"/>
  <c r="I674" i="159"/>
  <c r="H674" i="159"/>
  <c r="D674" i="159"/>
  <c r="I672" i="159"/>
  <c r="H672" i="159"/>
  <c r="D672" i="159"/>
  <c r="J672" i="159" s="1"/>
  <c r="I671" i="159"/>
  <c r="H671" i="159"/>
  <c r="D671" i="159"/>
  <c r="J671" i="159" s="1"/>
  <c r="C670" i="159"/>
  <c r="B670" i="159"/>
  <c r="I669" i="159"/>
  <c r="H669" i="159"/>
  <c r="D669" i="159"/>
  <c r="J669" i="159" s="1"/>
  <c r="I668" i="159"/>
  <c r="H668" i="159"/>
  <c r="D668" i="159"/>
  <c r="J668" i="159" s="1"/>
  <c r="I667" i="159"/>
  <c r="H667" i="159"/>
  <c r="D667" i="159"/>
  <c r="I665" i="159"/>
  <c r="H665" i="159"/>
  <c r="D665" i="159"/>
  <c r="J665" i="159" s="1"/>
  <c r="I664" i="159"/>
  <c r="H664" i="159"/>
  <c r="D664" i="159"/>
  <c r="J664" i="159" s="1"/>
  <c r="I663" i="159"/>
  <c r="H663" i="159"/>
  <c r="D663" i="159"/>
  <c r="J663" i="159" s="1"/>
  <c r="J662" i="159"/>
  <c r="D662" i="159"/>
  <c r="I661" i="159"/>
  <c r="H661" i="159"/>
  <c r="D661" i="159"/>
  <c r="J661" i="159" s="1"/>
  <c r="I660" i="159"/>
  <c r="H660" i="159"/>
  <c r="D660" i="159"/>
  <c r="J660" i="159" s="1"/>
  <c r="I659" i="159"/>
  <c r="H659" i="159"/>
  <c r="D659" i="159"/>
  <c r="J659" i="159" s="1"/>
  <c r="I658" i="159"/>
  <c r="H658" i="159"/>
  <c r="D658" i="159"/>
  <c r="J658" i="159" s="1"/>
  <c r="I649" i="159"/>
  <c r="H649" i="159"/>
  <c r="C649" i="159"/>
  <c r="B649" i="159"/>
  <c r="J648" i="159"/>
  <c r="D648" i="159"/>
  <c r="J647" i="159"/>
  <c r="D647" i="159"/>
  <c r="J646" i="159"/>
  <c r="D646" i="159"/>
  <c r="J645" i="159"/>
  <c r="D645" i="159"/>
  <c r="J644" i="159"/>
  <c r="D644" i="159"/>
  <c r="J643" i="159"/>
  <c r="D643" i="159"/>
  <c r="J642" i="159"/>
  <c r="D642" i="159"/>
  <c r="J641" i="159"/>
  <c r="D641" i="159"/>
  <c r="I639" i="159"/>
  <c r="H639" i="159"/>
  <c r="D639" i="159"/>
  <c r="J639" i="159" s="1"/>
  <c r="I638" i="159"/>
  <c r="H638" i="159"/>
  <c r="D638" i="159"/>
  <c r="J638" i="159" s="1"/>
  <c r="J637" i="159"/>
  <c r="D637" i="159"/>
  <c r="J636" i="159"/>
  <c r="D636" i="159"/>
  <c r="I635" i="159"/>
  <c r="H635" i="159"/>
  <c r="F635" i="159"/>
  <c r="E635" i="159"/>
  <c r="C635" i="159"/>
  <c r="B635" i="159"/>
  <c r="D634" i="159"/>
  <c r="J634" i="159" s="1"/>
  <c r="J633" i="159"/>
  <c r="D633" i="159"/>
  <c r="J632" i="159"/>
  <c r="D632" i="159"/>
  <c r="J631" i="159"/>
  <c r="D631" i="159"/>
  <c r="J630" i="159"/>
  <c r="G630" i="159"/>
  <c r="G635" i="159" s="1"/>
  <c r="D630" i="159"/>
  <c r="J629" i="159"/>
  <c r="D629" i="159"/>
  <c r="J620" i="159"/>
  <c r="D620" i="159"/>
  <c r="J619" i="159"/>
  <c r="D619" i="159"/>
  <c r="J618" i="159"/>
  <c r="D618" i="159"/>
  <c r="J617" i="159"/>
  <c r="I617" i="159"/>
  <c r="H617" i="159"/>
  <c r="I616" i="159"/>
  <c r="H616" i="159"/>
  <c r="D616" i="159"/>
  <c r="J616" i="159" s="1"/>
  <c r="I615" i="159"/>
  <c r="H615" i="159"/>
  <c r="G615" i="159"/>
  <c r="D615" i="159"/>
  <c r="I614" i="159"/>
  <c r="H614" i="159"/>
  <c r="D614" i="159"/>
  <c r="J614" i="159" s="1"/>
  <c r="I613" i="159"/>
  <c r="H613" i="159"/>
  <c r="D613" i="159"/>
  <c r="J613" i="159" s="1"/>
  <c r="I612" i="159"/>
  <c r="H612" i="159"/>
  <c r="D612" i="159"/>
  <c r="J612" i="159" s="1"/>
  <c r="I611" i="159"/>
  <c r="H611" i="159"/>
  <c r="D611" i="159"/>
  <c r="J611" i="159" s="1"/>
  <c r="I610" i="159"/>
  <c r="H610" i="159"/>
  <c r="D610" i="159"/>
  <c r="J610" i="159" s="1"/>
  <c r="I609" i="159"/>
  <c r="H609" i="159"/>
  <c r="G609" i="159"/>
  <c r="D609" i="159"/>
  <c r="I608" i="159"/>
  <c r="H608" i="159"/>
  <c r="D608" i="159"/>
  <c r="J608" i="159" s="1"/>
  <c r="I607" i="159"/>
  <c r="H607" i="159"/>
  <c r="D607" i="159"/>
  <c r="J607" i="159" s="1"/>
  <c r="I606" i="159"/>
  <c r="H606" i="159"/>
  <c r="D606" i="159"/>
  <c r="J606" i="159" s="1"/>
  <c r="I605" i="159"/>
  <c r="H605" i="159"/>
  <c r="G605" i="159"/>
  <c r="F605" i="159"/>
  <c r="E605" i="159"/>
  <c r="C605" i="159"/>
  <c r="B605" i="159"/>
  <c r="J604" i="159"/>
  <c r="D604" i="159"/>
  <c r="J603" i="159"/>
  <c r="D603" i="159"/>
  <c r="J602" i="159"/>
  <c r="D602" i="159"/>
  <c r="J601" i="159"/>
  <c r="D601" i="159"/>
  <c r="I591" i="159"/>
  <c r="H591" i="159"/>
  <c r="G591" i="159"/>
  <c r="F591" i="159"/>
  <c r="E591" i="159"/>
  <c r="C591" i="159"/>
  <c r="B591" i="159"/>
  <c r="J590" i="159"/>
  <c r="D590" i="159"/>
  <c r="J589" i="159"/>
  <c r="D589" i="159"/>
  <c r="J588" i="159"/>
  <c r="D588" i="159"/>
  <c r="I586" i="159"/>
  <c r="H586" i="159"/>
  <c r="C586" i="159"/>
  <c r="B586" i="159"/>
  <c r="J585" i="159"/>
  <c r="D585" i="159"/>
  <c r="J584" i="159"/>
  <c r="D584" i="159"/>
  <c r="J583" i="159"/>
  <c r="D583" i="159"/>
  <c r="J582" i="159"/>
  <c r="D582" i="159"/>
  <c r="I580" i="159"/>
  <c r="H580" i="159"/>
  <c r="C580" i="159"/>
  <c r="B580" i="159"/>
  <c r="J579" i="159"/>
  <c r="D579" i="159"/>
  <c r="J578" i="159"/>
  <c r="D578" i="159"/>
  <c r="J577" i="159"/>
  <c r="D577" i="159"/>
  <c r="I575" i="159"/>
  <c r="H575" i="159"/>
  <c r="C575" i="159"/>
  <c r="B575" i="159"/>
  <c r="J574" i="159"/>
  <c r="D574" i="159"/>
  <c r="J573" i="159"/>
  <c r="D573" i="159"/>
  <c r="J572" i="159"/>
  <c r="D572" i="159"/>
  <c r="J571" i="159"/>
  <c r="D571" i="159"/>
  <c r="I561" i="159"/>
  <c r="H561" i="159"/>
  <c r="C561" i="159"/>
  <c r="B561" i="159"/>
  <c r="J560" i="159"/>
  <c r="D560" i="159"/>
  <c r="J559" i="159"/>
  <c r="D559" i="159"/>
  <c r="J558" i="159"/>
  <c r="D558" i="159"/>
  <c r="J557" i="159"/>
  <c r="D557" i="159"/>
  <c r="J556" i="159"/>
  <c r="I555" i="159"/>
  <c r="H555" i="159"/>
  <c r="G555" i="159"/>
  <c r="F555" i="159"/>
  <c r="E555" i="159"/>
  <c r="C555" i="159"/>
  <c r="B555" i="159"/>
  <c r="J554" i="159"/>
  <c r="D554" i="159"/>
  <c r="J553" i="159"/>
  <c r="D553" i="159"/>
  <c r="J552" i="159"/>
  <c r="D552" i="159"/>
  <c r="J551" i="159"/>
  <c r="I550" i="159"/>
  <c r="H550" i="159"/>
  <c r="G550" i="159"/>
  <c r="F550" i="159"/>
  <c r="E550" i="159"/>
  <c r="C550" i="159"/>
  <c r="B550" i="159"/>
  <c r="J549" i="159"/>
  <c r="D549" i="159"/>
  <c r="J548" i="159"/>
  <c r="D548" i="159"/>
  <c r="G546" i="159"/>
  <c r="F546" i="159"/>
  <c r="E546" i="159"/>
  <c r="C546" i="159"/>
  <c r="B546" i="159"/>
  <c r="I545" i="159"/>
  <c r="H545" i="159"/>
  <c r="D545" i="159"/>
  <c r="J545" i="159" s="1"/>
  <c r="I544" i="159"/>
  <c r="H544" i="159"/>
  <c r="D544" i="159"/>
  <c r="J544" i="159" s="1"/>
  <c r="I543" i="159"/>
  <c r="H543" i="159"/>
  <c r="D543" i="159"/>
  <c r="J543" i="159" s="1"/>
  <c r="I542" i="159"/>
  <c r="H542" i="159"/>
  <c r="D542" i="159"/>
  <c r="I532" i="159"/>
  <c r="H532" i="159"/>
  <c r="D532" i="159"/>
  <c r="J532" i="159" s="1"/>
  <c r="F531" i="159"/>
  <c r="E531" i="159"/>
  <c r="C531" i="159"/>
  <c r="B531" i="159"/>
  <c r="J530" i="159"/>
  <c r="D530" i="159"/>
  <c r="J529" i="159"/>
  <c r="D529" i="159"/>
  <c r="I528" i="159"/>
  <c r="H528" i="159"/>
  <c r="D528" i="159"/>
  <c r="J528" i="159" s="1"/>
  <c r="I527" i="159"/>
  <c r="H527" i="159"/>
  <c r="D527" i="159"/>
  <c r="J527" i="159" s="1"/>
  <c r="I526" i="159"/>
  <c r="H526" i="159"/>
  <c r="D526" i="159"/>
  <c r="J526" i="159" s="1"/>
  <c r="I525" i="159"/>
  <c r="H525" i="159"/>
  <c r="G525" i="159"/>
  <c r="D525" i="159"/>
  <c r="I523" i="159"/>
  <c r="H523" i="159"/>
  <c r="G523" i="159"/>
  <c r="F523" i="159"/>
  <c r="E523" i="159"/>
  <c r="C523" i="159"/>
  <c r="B523" i="159"/>
  <c r="J522" i="159"/>
  <c r="D522" i="159"/>
  <c r="J521" i="159"/>
  <c r="D521" i="159"/>
  <c r="J520" i="159"/>
  <c r="D520" i="159"/>
  <c r="J519" i="159"/>
  <c r="D519" i="159"/>
  <c r="J518" i="159"/>
  <c r="D518" i="159"/>
  <c r="J517" i="159"/>
  <c r="D517" i="159"/>
  <c r="J516" i="159"/>
  <c r="D516" i="159"/>
  <c r="J515" i="159"/>
  <c r="D515" i="159"/>
  <c r="J514" i="159"/>
  <c r="I514" i="159"/>
  <c r="H514" i="159"/>
  <c r="I513" i="159"/>
  <c r="H513" i="159"/>
  <c r="D513" i="159"/>
  <c r="J513" i="159" s="1"/>
  <c r="I512" i="159"/>
  <c r="H512" i="159"/>
  <c r="D512" i="159"/>
  <c r="J512" i="159" s="1"/>
  <c r="G504" i="159"/>
  <c r="F504" i="159"/>
  <c r="E504" i="159"/>
  <c r="C504" i="159"/>
  <c r="B504" i="159"/>
  <c r="I503" i="159"/>
  <c r="H503" i="159"/>
  <c r="D503" i="159"/>
  <c r="J503" i="159" s="1"/>
  <c r="I502" i="159"/>
  <c r="H502" i="159"/>
  <c r="D502" i="159"/>
  <c r="J502" i="159" s="1"/>
  <c r="I501" i="159"/>
  <c r="H501" i="159"/>
  <c r="D501" i="159"/>
  <c r="J501" i="159" s="1"/>
  <c r="I500" i="159"/>
  <c r="H500" i="159"/>
  <c r="D500" i="159"/>
  <c r="J500" i="159" s="1"/>
  <c r="I499" i="159"/>
  <c r="H499" i="159"/>
  <c r="D499" i="159"/>
  <c r="J499" i="159" s="1"/>
  <c r="I498" i="159"/>
  <c r="H498" i="159"/>
  <c r="D498" i="159"/>
  <c r="I496" i="159"/>
  <c r="H496" i="159"/>
  <c r="G496" i="159"/>
  <c r="D496" i="159"/>
  <c r="I495" i="159"/>
  <c r="H495" i="159"/>
  <c r="D495" i="159"/>
  <c r="J495" i="159" s="1"/>
  <c r="I494" i="159"/>
  <c r="H494" i="159"/>
  <c r="D494" i="159"/>
  <c r="J494" i="159" s="1"/>
  <c r="I493" i="159"/>
  <c r="H493" i="159"/>
  <c r="D493" i="159"/>
  <c r="J493" i="159" s="1"/>
  <c r="I492" i="159"/>
  <c r="H492" i="159"/>
  <c r="D492" i="159"/>
  <c r="J492" i="159" s="1"/>
  <c r="I491" i="159"/>
  <c r="H491" i="159"/>
  <c r="D491" i="159"/>
  <c r="J491" i="159" s="1"/>
  <c r="I490" i="159"/>
  <c r="H490" i="159"/>
  <c r="D490" i="159"/>
  <c r="J490" i="159" s="1"/>
  <c r="I489" i="159"/>
  <c r="H489" i="159"/>
  <c r="D489" i="159"/>
  <c r="J489" i="159" s="1"/>
  <c r="I488" i="159"/>
  <c r="H488" i="159"/>
  <c r="D488" i="159"/>
  <c r="J488" i="159" s="1"/>
  <c r="I487" i="159"/>
  <c r="H487" i="159"/>
  <c r="D487" i="159"/>
  <c r="J487" i="159" s="1"/>
  <c r="I486" i="159"/>
  <c r="H486" i="159"/>
  <c r="D486" i="159"/>
  <c r="J486" i="159" s="1"/>
  <c r="J463" i="159"/>
  <c r="D463" i="159"/>
  <c r="J462" i="159"/>
  <c r="D462" i="159"/>
  <c r="I461" i="159"/>
  <c r="H461" i="159"/>
  <c r="G461" i="159"/>
  <c r="F461" i="159"/>
  <c r="E461" i="159"/>
  <c r="C461" i="159"/>
  <c r="B461" i="159"/>
  <c r="J460" i="159"/>
  <c r="D460" i="159"/>
  <c r="J459" i="159"/>
  <c r="D459" i="159"/>
  <c r="J458" i="159"/>
  <c r="D458" i="159"/>
  <c r="I456" i="159"/>
  <c r="H456" i="159"/>
  <c r="G456" i="159"/>
  <c r="F456" i="159"/>
  <c r="E456" i="159"/>
  <c r="C456" i="159"/>
  <c r="B456" i="159"/>
  <c r="J455" i="159"/>
  <c r="D455" i="159"/>
  <c r="J454" i="159"/>
  <c r="D454" i="159"/>
  <c r="J444" i="159"/>
  <c r="D444" i="159"/>
  <c r="I442" i="159"/>
  <c r="H442" i="159"/>
  <c r="G442" i="159"/>
  <c r="F442" i="159"/>
  <c r="E442" i="159"/>
  <c r="C442" i="159"/>
  <c r="B442" i="159"/>
  <c r="J441" i="159"/>
  <c r="D441" i="159"/>
  <c r="J440" i="159"/>
  <c r="D440" i="159"/>
  <c r="J439" i="159"/>
  <c r="D439" i="159"/>
  <c r="J437" i="159"/>
  <c r="D437" i="159"/>
  <c r="I436" i="159"/>
  <c r="H436" i="159"/>
  <c r="C436" i="159"/>
  <c r="B436" i="159"/>
  <c r="J435" i="159"/>
  <c r="G435" i="159"/>
  <c r="G436" i="159" s="1"/>
  <c r="F435" i="159"/>
  <c r="F436" i="159" s="1"/>
  <c r="E435" i="159"/>
  <c r="E436" i="159" s="1"/>
  <c r="D435" i="159"/>
  <c r="J434" i="159"/>
  <c r="D434" i="159"/>
  <c r="J433" i="159"/>
  <c r="D433" i="159"/>
  <c r="J432" i="159"/>
  <c r="D432" i="159"/>
  <c r="I430" i="159"/>
  <c r="H430" i="159"/>
  <c r="D430" i="159"/>
  <c r="I429" i="159"/>
  <c r="H429" i="159"/>
  <c r="D429" i="159"/>
  <c r="I428" i="159"/>
  <c r="H428" i="159"/>
  <c r="D428" i="159"/>
  <c r="I427" i="159"/>
  <c r="H427" i="159"/>
  <c r="D427" i="159"/>
  <c r="I426" i="159"/>
  <c r="H426" i="159"/>
  <c r="G426" i="159"/>
  <c r="D426" i="159"/>
  <c r="I425" i="159"/>
  <c r="H425" i="159"/>
  <c r="D425" i="159"/>
  <c r="I424" i="159"/>
  <c r="H424" i="159"/>
  <c r="D424" i="159"/>
  <c r="J424" i="159" s="1"/>
  <c r="I415" i="159"/>
  <c r="H415" i="159"/>
  <c r="D415" i="159"/>
  <c r="J415" i="159" s="1"/>
  <c r="I414" i="159"/>
  <c r="H414" i="159"/>
  <c r="D414" i="159"/>
  <c r="J414" i="159" s="1"/>
  <c r="I413" i="159"/>
  <c r="H413" i="159"/>
  <c r="D413" i="159"/>
  <c r="J413" i="159" s="1"/>
  <c r="I412" i="159"/>
  <c r="H412" i="159"/>
  <c r="G412" i="159"/>
  <c r="F412" i="159"/>
  <c r="E412" i="159"/>
  <c r="C412" i="159"/>
  <c r="B412" i="159"/>
  <c r="J411" i="159"/>
  <c r="D411" i="159"/>
  <c r="J410" i="159"/>
  <c r="D410" i="159"/>
  <c r="J409" i="159"/>
  <c r="D409" i="159"/>
  <c r="J408" i="159"/>
  <c r="D408" i="159"/>
  <c r="J407" i="159"/>
  <c r="D407" i="159"/>
  <c r="J406" i="159"/>
  <c r="D406" i="159"/>
  <c r="J405" i="159"/>
  <c r="I405" i="159"/>
  <c r="H405" i="159"/>
  <c r="I404" i="159"/>
  <c r="H404" i="159"/>
  <c r="D404" i="159"/>
  <c r="J404" i="159" s="1"/>
  <c r="I403" i="159"/>
  <c r="H403" i="159"/>
  <c r="D403" i="159"/>
  <c r="J403" i="159" s="1"/>
  <c r="J402" i="159"/>
  <c r="G402" i="159"/>
  <c r="D402" i="159"/>
  <c r="I401" i="159"/>
  <c r="H401" i="159"/>
  <c r="D401" i="159"/>
  <c r="J401" i="159" s="1"/>
  <c r="I400" i="159"/>
  <c r="H400" i="159"/>
  <c r="G400" i="159"/>
  <c r="F400" i="159"/>
  <c r="E400" i="159"/>
  <c r="C400" i="159"/>
  <c r="B400" i="159"/>
  <c r="J399" i="159"/>
  <c r="D399" i="159"/>
  <c r="J398" i="159"/>
  <c r="D398" i="159"/>
  <c r="J397" i="159"/>
  <c r="D397" i="159"/>
  <c r="J396" i="159"/>
  <c r="D396" i="159"/>
  <c r="J395" i="159"/>
  <c r="D395" i="159"/>
  <c r="J386" i="159"/>
  <c r="D386" i="159"/>
  <c r="J385" i="159"/>
  <c r="I385" i="159"/>
  <c r="H385" i="159"/>
  <c r="I384" i="159"/>
  <c r="H384" i="159"/>
  <c r="D384" i="159"/>
  <c r="J384" i="159" s="1"/>
  <c r="I383" i="159"/>
  <c r="H383" i="159"/>
  <c r="D383" i="159"/>
  <c r="J383" i="159" s="1"/>
  <c r="I382" i="159"/>
  <c r="H382" i="159"/>
  <c r="D382" i="159"/>
  <c r="J382" i="159" s="1"/>
  <c r="I381" i="159"/>
  <c r="H381" i="159"/>
  <c r="D381" i="159"/>
  <c r="J381" i="159" s="1"/>
  <c r="I380" i="159"/>
  <c r="H380" i="159"/>
  <c r="D380" i="159"/>
  <c r="J380" i="159" s="1"/>
  <c r="I379" i="159"/>
  <c r="H379" i="159"/>
  <c r="D379" i="159"/>
  <c r="J379" i="159" s="1"/>
  <c r="I378" i="159"/>
  <c r="H378" i="159"/>
  <c r="D378" i="159"/>
  <c r="J378" i="159" s="1"/>
  <c r="I377" i="159"/>
  <c r="H377" i="159"/>
  <c r="D377" i="159"/>
  <c r="J377" i="159" s="1"/>
  <c r="I376" i="159"/>
  <c r="H376" i="159"/>
  <c r="D376" i="159"/>
  <c r="J376" i="159" s="1"/>
  <c r="I375" i="159"/>
  <c r="H375" i="159"/>
  <c r="D375" i="159"/>
  <c r="J375" i="159" s="1"/>
  <c r="I374" i="159"/>
  <c r="H374" i="159"/>
  <c r="D374" i="159"/>
  <c r="J374" i="159" s="1"/>
  <c r="I373" i="159"/>
  <c r="H373" i="159"/>
  <c r="D373" i="159"/>
  <c r="J373" i="159" s="1"/>
  <c r="J372" i="159"/>
  <c r="D372" i="159"/>
  <c r="J371" i="159"/>
  <c r="D371" i="159"/>
  <c r="J370" i="159"/>
  <c r="D370" i="159"/>
  <c r="J369" i="159"/>
  <c r="D369" i="159"/>
  <c r="J368" i="159"/>
  <c r="D368" i="159"/>
  <c r="I366" i="159"/>
  <c r="H366" i="159"/>
  <c r="G366" i="159"/>
  <c r="F366" i="159"/>
  <c r="E366" i="159"/>
  <c r="C366" i="159"/>
  <c r="B366" i="159"/>
  <c r="J356" i="159"/>
  <c r="D356" i="159"/>
  <c r="J355" i="159"/>
  <c r="D355" i="159"/>
  <c r="J354" i="159"/>
  <c r="D354" i="159"/>
  <c r="I352" i="159"/>
  <c r="H352" i="159"/>
  <c r="G352" i="159"/>
  <c r="F352" i="159"/>
  <c r="E352" i="159"/>
  <c r="C352" i="159"/>
  <c r="B352" i="159"/>
  <c r="J351" i="159"/>
  <c r="D351" i="159"/>
  <c r="J350" i="159"/>
  <c r="D350" i="159"/>
  <c r="J349" i="159"/>
  <c r="D349" i="159"/>
  <c r="J348" i="159"/>
  <c r="D348" i="159"/>
  <c r="I346" i="159"/>
  <c r="H346" i="159"/>
  <c r="G346" i="159"/>
  <c r="F346" i="159"/>
  <c r="E346" i="159"/>
  <c r="C346" i="159"/>
  <c r="B346" i="159"/>
  <c r="J345" i="159"/>
  <c r="D345" i="159"/>
  <c r="J344" i="159"/>
  <c r="D344" i="159"/>
  <c r="J343" i="159"/>
  <c r="D343" i="159"/>
  <c r="I341" i="159"/>
  <c r="H341" i="159"/>
  <c r="G341" i="159"/>
  <c r="F341" i="159"/>
  <c r="E341" i="159"/>
  <c r="C341" i="159"/>
  <c r="B341" i="159"/>
  <c r="J340" i="159"/>
  <c r="D340" i="159"/>
  <c r="J339" i="159"/>
  <c r="D339" i="159"/>
  <c r="J338" i="159"/>
  <c r="D338" i="159"/>
  <c r="J337" i="159"/>
  <c r="D337" i="159"/>
  <c r="I327" i="159"/>
  <c r="H327" i="159"/>
  <c r="G327" i="159"/>
  <c r="F327" i="159"/>
  <c r="E327" i="159"/>
  <c r="C327" i="159"/>
  <c r="B327" i="159"/>
  <c r="J326" i="159"/>
  <c r="D326" i="159"/>
  <c r="J325" i="159"/>
  <c r="D325" i="159"/>
  <c r="J324" i="159"/>
  <c r="D324" i="159"/>
  <c r="J323" i="159"/>
  <c r="D323" i="159"/>
  <c r="I321" i="159"/>
  <c r="H321" i="159"/>
  <c r="G321" i="159"/>
  <c r="F321" i="159"/>
  <c r="E321" i="159"/>
  <c r="C321" i="159"/>
  <c r="B321" i="159"/>
  <c r="J320" i="159"/>
  <c r="D320" i="159"/>
  <c r="J319" i="159"/>
  <c r="D319" i="159"/>
  <c r="J318" i="159"/>
  <c r="D318" i="159"/>
  <c r="I316" i="159"/>
  <c r="H316" i="159"/>
  <c r="G316" i="159"/>
  <c r="F316" i="159"/>
  <c r="E316" i="159"/>
  <c r="C316" i="159"/>
  <c r="B316" i="159"/>
  <c r="J315" i="159"/>
  <c r="D315" i="159"/>
  <c r="J314" i="159"/>
  <c r="D314" i="159"/>
  <c r="J311" i="159"/>
  <c r="D311" i="159"/>
  <c r="J310" i="159"/>
  <c r="D310" i="159"/>
  <c r="J309" i="159"/>
  <c r="D309" i="159"/>
  <c r="J308" i="159"/>
  <c r="D308" i="159"/>
  <c r="I298" i="159"/>
  <c r="H298" i="159"/>
  <c r="G298" i="159"/>
  <c r="D298" i="159"/>
  <c r="G297" i="159"/>
  <c r="F297" i="159"/>
  <c r="E297" i="159"/>
  <c r="C297" i="159"/>
  <c r="B297" i="159"/>
  <c r="I296" i="159"/>
  <c r="H296" i="159"/>
  <c r="D296" i="159"/>
  <c r="I295" i="159"/>
  <c r="H295" i="159"/>
  <c r="D295" i="159"/>
  <c r="J294" i="159"/>
  <c r="D294" i="159"/>
  <c r="G292" i="159"/>
  <c r="F292" i="159"/>
  <c r="E292" i="159"/>
  <c r="I284" i="159"/>
  <c r="H284" i="159"/>
  <c r="D284" i="159"/>
  <c r="I283" i="159"/>
  <c r="H283" i="159"/>
  <c r="D283" i="159"/>
  <c r="G282" i="159"/>
  <c r="F282" i="159"/>
  <c r="E282" i="159"/>
  <c r="C282" i="159"/>
  <c r="B282" i="159"/>
  <c r="I281" i="159"/>
  <c r="H281" i="159"/>
  <c r="D281" i="159"/>
  <c r="J281" i="159" s="1"/>
  <c r="I280" i="159"/>
  <c r="H280" i="159"/>
  <c r="D280" i="159"/>
  <c r="J280" i="159" s="1"/>
  <c r="I279" i="159"/>
  <c r="H279" i="159"/>
  <c r="D279" i="159"/>
  <c r="J279" i="159" s="1"/>
  <c r="I278" i="159"/>
  <c r="H278" i="159"/>
  <c r="D278" i="159"/>
  <c r="J278" i="159" s="1"/>
  <c r="J269" i="159"/>
  <c r="D269" i="159"/>
  <c r="I268" i="159"/>
  <c r="H268" i="159"/>
  <c r="D268" i="159"/>
  <c r="I266" i="159"/>
  <c r="H266" i="159"/>
  <c r="G266" i="159"/>
  <c r="D266" i="159"/>
  <c r="I265" i="159"/>
  <c r="H265" i="159"/>
  <c r="D265" i="159"/>
  <c r="I264" i="159"/>
  <c r="H264" i="159"/>
  <c r="D264" i="159"/>
  <c r="I263" i="159"/>
  <c r="H263" i="159"/>
  <c r="D263" i="159"/>
  <c r="I262" i="159"/>
  <c r="H262" i="159"/>
  <c r="D262" i="159"/>
  <c r="I261" i="159"/>
  <c r="H261" i="159"/>
  <c r="G261" i="159"/>
  <c r="D261" i="159"/>
  <c r="I260" i="159"/>
  <c r="H260" i="159"/>
  <c r="G260" i="159"/>
  <c r="D260" i="159"/>
  <c r="I259" i="159"/>
  <c r="H259" i="159"/>
  <c r="G259" i="159"/>
  <c r="D259" i="159"/>
  <c r="I258" i="159"/>
  <c r="H258" i="159"/>
  <c r="G258" i="159"/>
  <c r="D258" i="159"/>
  <c r="J255" i="159"/>
  <c r="D255" i="159"/>
  <c r="I254" i="159"/>
  <c r="H254" i="159"/>
  <c r="G254" i="159"/>
  <c r="F254" i="159"/>
  <c r="E254" i="159"/>
  <c r="C254" i="159"/>
  <c r="B254" i="159"/>
  <c r="J253" i="159"/>
  <c r="D253" i="159"/>
  <c r="J252" i="159"/>
  <c r="D252" i="159"/>
  <c r="J251" i="159"/>
  <c r="D251" i="159"/>
  <c r="J249" i="159"/>
  <c r="D249" i="159"/>
  <c r="I240" i="159"/>
  <c r="H240" i="159"/>
  <c r="G240" i="159"/>
  <c r="F240" i="159"/>
  <c r="E240" i="159"/>
  <c r="C240" i="159"/>
  <c r="B240" i="159"/>
  <c r="J239" i="159"/>
  <c r="D239" i="159"/>
  <c r="J238" i="159"/>
  <c r="D238" i="159"/>
  <c r="J237" i="159"/>
  <c r="D237" i="159"/>
  <c r="J235" i="159"/>
  <c r="D235" i="159"/>
  <c r="I234" i="159"/>
  <c r="H234" i="159"/>
  <c r="G234" i="159"/>
  <c r="F234" i="159"/>
  <c r="E234" i="159"/>
  <c r="C234" i="159"/>
  <c r="B234" i="159"/>
  <c r="J233" i="159"/>
  <c r="D233" i="159"/>
  <c r="J232" i="159"/>
  <c r="D232" i="159"/>
  <c r="J231" i="159"/>
  <c r="D231" i="159"/>
  <c r="I229" i="159"/>
  <c r="H229" i="159"/>
  <c r="G229" i="159"/>
  <c r="F229" i="159"/>
  <c r="E229" i="159"/>
  <c r="C229" i="159"/>
  <c r="B229" i="159"/>
  <c r="J228" i="159"/>
  <c r="D228" i="159"/>
  <c r="J227" i="159"/>
  <c r="D227" i="159"/>
  <c r="J226" i="159"/>
  <c r="D226" i="159"/>
  <c r="J225" i="159"/>
  <c r="D225" i="159"/>
  <c r="C223" i="159"/>
  <c r="B223" i="159"/>
  <c r="I222" i="159"/>
  <c r="H222" i="159"/>
  <c r="D222" i="159"/>
  <c r="J222" i="159" s="1"/>
  <c r="I221" i="159"/>
  <c r="H221" i="159"/>
  <c r="D221" i="159"/>
  <c r="J221" i="159" s="1"/>
  <c r="D220" i="159"/>
  <c r="J220" i="159" s="1"/>
  <c r="D210" i="159"/>
  <c r="J210" i="159" s="1"/>
  <c r="D209" i="159"/>
  <c r="J209" i="159" s="1"/>
  <c r="J208" i="159"/>
  <c r="D208" i="159"/>
  <c r="J206" i="159"/>
  <c r="D206" i="159"/>
  <c r="C205" i="159"/>
  <c r="B205" i="159"/>
  <c r="D204" i="159"/>
  <c r="J204" i="159" s="1"/>
  <c r="J203" i="159"/>
  <c r="D203" i="159"/>
  <c r="J202" i="159"/>
  <c r="D202" i="159"/>
  <c r="I201" i="159"/>
  <c r="H201" i="159"/>
  <c r="D201" i="159"/>
  <c r="J201" i="159" s="1"/>
  <c r="I200" i="159"/>
  <c r="H200" i="159"/>
  <c r="D200" i="159"/>
  <c r="J200" i="159" s="1"/>
  <c r="I199" i="159"/>
  <c r="H199" i="159"/>
  <c r="D199" i="159"/>
  <c r="J199" i="159" s="1"/>
  <c r="I197" i="159"/>
  <c r="H197" i="159"/>
  <c r="D197" i="159"/>
  <c r="I196" i="159"/>
  <c r="H196" i="159"/>
  <c r="D196" i="159"/>
  <c r="C195" i="159"/>
  <c r="B195" i="159"/>
  <c r="I194" i="159"/>
  <c r="H194" i="159"/>
  <c r="D194" i="159"/>
  <c r="I193" i="159"/>
  <c r="H193" i="159"/>
  <c r="D193" i="159"/>
  <c r="I192" i="159"/>
  <c r="H192" i="159"/>
  <c r="D192" i="159"/>
  <c r="I181" i="159"/>
  <c r="H181" i="159"/>
  <c r="D181" i="159"/>
  <c r="J181" i="159" s="1"/>
  <c r="I180" i="159"/>
  <c r="H180" i="159"/>
  <c r="D180" i="159"/>
  <c r="J180" i="159" s="1"/>
  <c r="I179" i="159"/>
  <c r="H179" i="159"/>
  <c r="D179" i="159"/>
  <c r="J179" i="159" s="1"/>
  <c r="I178" i="159"/>
  <c r="H178" i="159"/>
  <c r="D178" i="159"/>
  <c r="J178" i="159" s="1"/>
  <c r="I177" i="159"/>
  <c r="H177" i="159"/>
  <c r="D177" i="159"/>
  <c r="J177" i="159" s="1"/>
  <c r="I176" i="159"/>
  <c r="H176" i="159"/>
  <c r="D176" i="159"/>
  <c r="J176" i="159" s="1"/>
  <c r="I175" i="159"/>
  <c r="H175" i="159"/>
  <c r="D175" i="159"/>
  <c r="J175" i="159" s="1"/>
  <c r="I174" i="159"/>
  <c r="H174" i="159"/>
  <c r="D174" i="159"/>
  <c r="J174" i="159" s="1"/>
  <c r="I173" i="159"/>
  <c r="H173" i="159"/>
  <c r="C173" i="159"/>
  <c r="B173" i="159"/>
  <c r="J172" i="159"/>
  <c r="D172" i="159"/>
  <c r="J171" i="159"/>
  <c r="D171" i="159"/>
  <c r="J170" i="159"/>
  <c r="D170" i="159"/>
  <c r="J169" i="159"/>
  <c r="D169" i="159"/>
  <c r="J168" i="159"/>
  <c r="D168" i="159"/>
  <c r="J167" i="159"/>
  <c r="D167" i="159"/>
  <c r="J166" i="159"/>
  <c r="D166" i="159"/>
  <c r="J165" i="159"/>
  <c r="D165" i="159"/>
  <c r="I163" i="159"/>
  <c r="H163" i="159"/>
  <c r="D163" i="159"/>
  <c r="I162" i="159"/>
  <c r="H162" i="159"/>
  <c r="D162" i="159"/>
  <c r="I161" i="159"/>
  <c r="H161" i="159"/>
  <c r="D161" i="159"/>
  <c r="I160" i="159"/>
  <c r="H160" i="159"/>
  <c r="D160" i="159"/>
  <c r="I151" i="159"/>
  <c r="H151" i="159"/>
  <c r="F151" i="159"/>
  <c r="E151" i="159"/>
  <c r="C151" i="159"/>
  <c r="B151" i="159"/>
  <c r="J150" i="159"/>
  <c r="D150" i="159"/>
  <c r="J149" i="159"/>
  <c r="D149" i="159"/>
  <c r="J148" i="159"/>
  <c r="D148" i="159"/>
  <c r="J147" i="159"/>
  <c r="D147" i="159"/>
  <c r="J146" i="159"/>
  <c r="G146" i="159"/>
  <c r="G151" i="159" s="1"/>
  <c r="D146" i="159"/>
  <c r="J145" i="159"/>
  <c r="D145" i="159"/>
  <c r="J144" i="159"/>
  <c r="D144" i="159"/>
  <c r="J143" i="159"/>
  <c r="D143" i="159"/>
  <c r="J142" i="159"/>
  <c r="D142" i="159"/>
  <c r="I141" i="159"/>
  <c r="H141" i="159"/>
  <c r="I140" i="159"/>
  <c r="H140" i="159"/>
  <c r="D140" i="159"/>
  <c r="H139" i="159"/>
  <c r="J139" i="159" s="1"/>
  <c r="G139" i="159"/>
  <c r="D139" i="159"/>
  <c r="I138" i="159"/>
  <c r="H138" i="159"/>
  <c r="D138" i="159"/>
  <c r="I137" i="159"/>
  <c r="H137" i="159"/>
  <c r="D137" i="159"/>
  <c r="I136" i="159"/>
  <c r="H136" i="159"/>
  <c r="D136" i="159"/>
  <c r="I135" i="159"/>
  <c r="H135" i="159"/>
  <c r="D135" i="159"/>
  <c r="I134" i="159"/>
  <c r="H134" i="159"/>
  <c r="D134" i="159"/>
  <c r="I133" i="159"/>
  <c r="H133" i="159"/>
  <c r="G133" i="159"/>
  <c r="D133" i="159"/>
  <c r="I132" i="159"/>
  <c r="H132" i="159"/>
  <c r="D132" i="159"/>
  <c r="I131" i="159"/>
  <c r="H131" i="159"/>
  <c r="D131" i="159"/>
  <c r="I130" i="159"/>
  <c r="H130" i="159"/>
  <c r="D130" i="159"/>
  <c r="I121" i="159"/>
  <c r="H121" i="159"/>
  <c r="G121" i="159"/>
  <c r="F121" i="159"/>
  <c r="E121" i="159"/>
  <c r="C121" i="159"/>
  <c r="B121" i="159"/>
  <c r="J120" i="159"/>
  <c r="D120" i="159"/>
  <c r="J119" i="159"/>
  <c r="D119" i="159"/>
  <c r="J118" i="159"/>
  <c r="D118" i="159"/>
  <c r="J117" i="159"/>
  <c r="D117" i="159"/>
  <c r="I115" i="159"/>
  <c r="H115" i="159"/>
  <c r="G115" i="159"/>
  <c r="F115" i="159"/>
  <c r="E115" i="159"/>
  <c r="C115" i="159"/>
  <c r="B115" i="159"/>
  <c r="J114" i="159"/>
  <c r="D114" i="159"/>
  <c r="J113" i="159"/>
  <c r="D113" i="159"/>
  <c r="J112" i="159"/>
  <c r="D112" i="159"/>
  <c r="I110" i="159"/>
  <c r="H110" i="159"/>
  <c r="G110" i="159"/>
  <c r="F110" i="159"/>
  <c r="E110" i="159"/>
  <c r="C110" i="159"/>
  <c r="B110" i="159"/>
  <c r="J109" i="159"/>
  <c r="D109" i="159"/>
  <c r="J108" i="159"/>
  <c r="D108" i="159"/>
  <c r="J107" i="159"/>
  <c r="D107" i="159"/>
  <c r="J106" i="159"/>
  <c r="D106" i="159"/>
  <c r="I104" i="159"/>
  <c r="H104" i="159"/>
  <c r="G104" i="159"/>
  <c r="F104" i="159"/>
  <c r="E104" i="159"/>
  <c r="C104" i="159"/>
  <c r="B104" i="159"/>
  <c r="J103" i="159"/>
  <c r="D103" i="159"/>
  <c r="J102" i="159"/>
  <c r="D102" i="159"/>
  <c r="J101" i="159"/>
  <c r="D101" i="159"/>
  <c r="I91" i="159"/>
  <c r="H91" i="159"/>
  <c r="G91" i="159"/>
  <c r="F91" i="159"/>
  <c r="E91" i="159"/>
  <c r="C91" i="159"/>
  <c r="B91" i="159"/>
  <c r="J90" i="159"/>
  <c r="D90" i="159"/>
  <c r="J89" i="159"/>
  <c r="D89" i="159"/>
  <c r="J88" i="159"/>
  <c r="D88" i="159"/>
  <c r="J87" i="159"/>
  <c r="D87" i="159"/>
  <c r="I85" i="159"/>
  <c r="H85" i="159"/>
  <c r="G85" i="159"/>
  <c r="F85" i="159"/>
  <c r="E85" i="159"/>
  <c r="C85" i="159"/>
  <c r="B85" i="159"/>
  <c r="J84" i="159"/>
  <c r="D84" i="159"/>
  <c r="J83" i="159"/>
  <c r="D83" i="159"/>
  <c r="J82" i="159"/>
  <c r="D82" i="159"/>
  <c r="J81" i="159"/>
  <c r="D81" i="159"/>
  <c r="I79" i="159"/>
  <c r="H79" i="159"/>
  <c r="G79" i="159"/>
  <c r="F79" i="159"/>
  <c r="E79" i="159"/>
  <c r="C79" i="159"/>
  <c r="B79" i="159"/>
  <c r="J78" i="159"/>
  <c r="D78" i="159"/>
  <c r="J77" i="159"/>
  <c r="D77" i="159"/>
  <c r="J76" i="159"/>
  <c r="D76" i="159"/>
  <c r="I74" i="159"/>
  <c r="H74" i="159"/>
  <c r="G74" i="159"/>
  <c r="F74" i="159"/>
  <c r="E74" i="159"/>
  <c r="C74" i="159"/>
  <c r="B74" i="159"/>
  <c r="J73" i="159"/>
  <c r="D73" i="159"/>
  <c r="J72" i="159"/>
  <c r="D72" i="159"/>
  <c r="C63" i="159"/>
  <c r="B63" i="159"/>
  <c r="I62" i="159"/>
  <c r="H62" i="159"/>
  <c r="D62" i="159"/>
  <c r="I61" i="159"/>
  <c r="H61" i="159"/>
  <c r="D61" i="159"/>
  <c r="I60" i="159"/>
  <c r="H60" i="159"/>
  <c r="D60" i="159"/>
  <c r="I59" i="159"/>
  <c r="H59" i="159"/>
  <c r="D59" i="159"/>
  <c r="I57" i="159"/>
  <c r="H57" i="159"/>
  <c r="D57" i="159"/>
  <c r="I56" i="159"/>
  <c r="H56" i="159"/>
  <c r="F56" i="159"/>
  <c r="E56" i="159"/>
  <c r="C56" i="159"/>
  <c r="B56" i="159"/>
  <c r="J55" i="159"/>
  <c r="D55" i="159"/>
  <c r="J54" i="159"/>
  <c r="D54" i="159"/>
  <c r="J53" i="159"/>
  <c r="D53" i="159"/>
  <c r="J52" i="159"/>
  <c r="D52" i="159"/>
  <c r="J51" i="159"/>
  <c r="D51" i="159"/>
  <c r="J50" i="159"/>
  <c r="G50" i="159"/>
  <c r="G56" i="159" s="1"/>
  <c r="D50" i="159"/>
  <c r="I48" i="159"/>
  <c r="H48" i="159"/>
  <c r="G48" i="159"/>
  <c r="F48" i="159"/>
  <c r="E48" i="159"/>
  <c r="C48" i="159"/>
  <c r="B48" i="159"/>
  <c r="J47" i="159"/>
  <c r="D47" i="159"/>
  <c r="J46" i="159"/>
  <c r="D46" i="159"/>
  <c r="J45" i="159"/>
  <c r="D45" i="159"/>
  <c r="J44" i="159"/>
  <c r="D44" i="159"/>
  <c r="J43" i="159"/>
  <c r="D43" i="159"/>
  <c r="J29" i="159"/>
  <c r="D29" i="159"/>
  <c r="J28" i="159"/>
  <c r="D28" i="159"/>
  <c r="I27" i="159"/>
  <c r="H27" i="159"/>
  <c r="C27" i="159"/>
  <c r="B27" i="159"/>
  <c r="J26" i="159"/>
  <c r="D26" i="159"/>
  <c r="J25" i="159"/>
  <c r="D25" i="159"/>
  <c r="J24" i="159"/>
  <c r="D24" i="159"/>
  <c r="J23" i="159"/>
  <c r="D23" i="159"/>
  <c r="J22" i="159"/>
  <c r="D22" i="159"/>
  <c r="J21" i="159"/>
  <c r="D21" i="159"/>
  <c r="J19" i="159"/>
  <c r="G19" i="159"/>
  <c r="D19" i="159"/>
  <c r="J18" i="159"/>
  <c r="D18" i="159"/>
  <c r="J17" i="159"/>
  <c r="D17" i="159"/>
  <c r="J16" i="159"/>
  <c r="D16" i="159"/>
  <c r="J15" i="159"/>
  <c r="D15" i="159"/>
  <c r="J14" i="159"/>
  <c r="G14" i="159"/>
  <c r="D14" i="159"/>
  <c r="J13" i="159"/>
  <c r="G13" i="159"/>
  <c r="D13" i="159"/>
  <c r="J12" i="159"/>
  <c r="G12" i="159"/>
  <c r="D12" i="159"/>
  <c r="J11" i="159"/>
  <c r="G11" i="159"/>
  <c r="D11" i="159"/>
  <c r="J10" i="159"/>
  <c r="G10" i="159"/>
  <c r="D10" i="159"/>
  <c r="J9" i="159"/>
  <c r="G9" i="159"/>
  <c r="D9" i="159"/>
  <c r="I471" i="158"/>
  <c r="H471" i="158"/>
  <c r="F471" i="158"/>
  <c r="E471" i="158"/>
  <c r="D471" i="158"/>
  <c r="L470" i="158"/>
  <c r="K470" i="158"/>
  <c r="J470" i="158"/>
  <c r="G470" i="158"/>
  <c r="L467" i="158"/>
  <c r="K467" i="158"/>
  <c r="D467" i="158"/>
  <c r="D468" i="158" s="1"/>
  <c r="L454" i="158"/>
  <c r="K454" i="158"/>
  <c r="J454" i="158"/>
  <c r="I454" i="158"/>
  <c r="H454" i="158"/>
  <c r="G454" i="158"/>
  <c r="F454" i="158"/>
  <c r="E454" i="158"/>
  <c r="C454" i="158"/>
  <c r="B454" i="158"/>
  <c r="M453" i="158"/>
  <c r="D453" i="158"/>
  <c r="M452" i="158"/>
  <c r="D452" i="158"/>
  <c r="M451" i="158"/>
  <c r="D451" i="158"/>
  <c r="L449" i="158"/>
  <c r="K449" i="158"/>
  <c r="J449" i="158"/>
  <c r="I449" i="158"/>
  <c r="H449" i="158"/>
  <c r="G449" i="158"/>
  <c r="F449" i="158"/>
  <c r="E449" i="158"/>
  <c r="C449" i="158"/>
  <c r="B449" i="158"/>
  <c r="M448" i="158"/>
  <c r="D448" i="158"/>
  <c r="M447" i="158"/>
  <c r="D447" i="158"/>
  <c r="M446" i="158"/>
  <c r="D446" i="158"/>
  <c r="L444" i="158"/>
  <c r="K444" i="158"/>
  <c r="J444" i="158"/>
  <c r="I444" i="158"/>
  <c r="H444" i="158"/>
  <c r="G444" i="158"/>
  <c r="F444" i="158"/>
  <c r="E444" i="158"/>
  <c r="C444" i="158"/>
  <c r="B444" i="158"/>
  <c r="M443" i="158"/>
  <c r="D443" i="158"/>
  <c r="M442" i="158"/>
  <c r="D442" i="158"/>
  <c r="M440" i="158"/>
  <c r="D440" i="158"/>
  <c r="L439" i="158"/>
  <c r="K439" i="158"/>
  <c r="I439" i="158"/>
  <c r="H439" i="158"/>
  <c r="G439" i="158"/>
  <c r="F439" i="158"/>
  <c r="E439" i="158"/>
  <c r="C439" i="158"/>
  <c r="B439" i="158"/>
  <c r="M438" i="158"/>
  <c r="D438" i="158"/>
  <c r="M437" i="158"/>
  <c r="J437" i="158"/>
  <c r="J439" i="158" s="1"/>
  <c r="D437" i="158"/>
  <c r="M436" i="158"/>
  <c r="D436" i="158"/>
  <c r="M435" i="158"/>
  <c r="D435" i="158"/>
  <c r="M411" i="158"/>
  <c r="G411" i="158"/>
  <c r="D411" i="158"/>
  <c r="M410" i="158"/>
  <c r="J410" i="158"/>
  <c r="D410" i="158"/>
  <c r="M404" i="158"/>
  <c r="J404" i="158"/>
  <c r="D404" i="158"/>
  <c r="M403" i="158"/>
  <c r="G403" i="158"/>
  <c r="D403" i="158"/>
  <c r="M402" i="158"/>
  <c r="J402" i="158"/>
  <c r="D402" i="158"/>
  <c r="M401" i="158"/>
  <c r="D401" i="158"/>
  <c r="M400" i="158"/>
  <c r="G400" i="158"/>
  <c r="D400" i="158"/>
  <c r="M399" i="158"/>
  <c r="G399" i="158"/>
  <c r="D399" i="158"/>
  <c r="M398" i="158"/>
  <c r="D398" i="158"/>
  <c r="L397" i="158"/>
  <c r="K397" i="158"/>
  <c r="J397" i="158"/>
  <c r="I397" i="158"/>
  <c r="H397" i="158"/>
  <c r="G397" i="158"/>
  <c r="F397" i="158"/>
  <c r="E397" i="158"/>
  <c r="C397" i="158"/>
  <c r="B397" i="158"/>
  <c r="M396" i="158"/>
  <c r="D396" i="158"/>
  <c r="M395" i="158"/>
  <c r="D395" i="158"/>
  <c r="M394" i="158"/>
  <c r="D394" i="158"/>
  <c r="M393" i="158"/>
  <c r="D393" i="158"/>
  <c r="M391" i="158"/>
  <c r="G391" i="158"/>
  <c r="D391" i="158"/>
  <c r="M390" i="158"/>
  <c r="J390" i="158"/>
  <c r="G390" i="158"/>
  <c r="D390" i="158"/>
  <c r="M389" i="158"/>
  <c r="D389" i="158"/>
  <c r="M379" i="158"/>
  <c r="D379" i="158"/>
  <c r="L378" i="158"/>
  <c r="K378" i="158"/>
  <c r="I378" i="158"/>
  <c r="H378" i="158"/>
  <c r="G378" i="158"/>
  <c r="F378" i="158"/>
  <c r="E378" i="158"/>
  <c r="C378" i="158"/>
  <c r="B378" i="158"/>
  <c r="M377" i="158"/>
  <c r="J377" i="158"/>
  <c r="D377" i="158"/>
  <c r="M376" i="158"/>
  <c r="D376" i="158"/>
  <c r="M375" i="158"/>
  <c r="D375" i="158"/>
  <c r="M374" i="158"/>
  <c r="J374" i="158"/>
  <c r="D374" i="158"/>
  <c r="M372" i="158"/>
  <c r="D372" i="158"/>
  <c r="M371" i="158"/>
  <c r="J371" i="158"/>
  <c r="G371" i="158"/>
  <c r="D371" i="158"/>
  <c r="M370" i="158"/>
  <c r="G370" i="158"/>
  <c r="D370" i="158"/>
  <c r="M369" i="158"/>
  <c r="G369" i="158"/>
  <c r="D369" i="158"/>
  <c r="M368" i="158"/>
  <c r="J368" i="158"/>
  <c r="G368" i="158"/>
  <c r="D368" i="158"/>
  <c r="M367" i="158"/>
  <c r="J367" i="158"/>
  <c r="G367" i="158"/>
  <c r="D367" i="158"/>
  <c r="M366" i="158"/>
  <c r="J366" i="158"/>
  <c r="G366" i="158"/>
  <c r="D366" i="158"/>
  <c r="M365" i="158"/>
  <c r="G365" i="158"/>
  <c r="D365" i="158"/>
  <c r="M364" i="158"/>
  <c r="G364" i="158"/>
  <c r="D364" i="158"/>
  <c r="M363" i="158"/>
  <c r="G363" i="158"/>
  <c r="D363" i="158"/>
  <c r="M362" i="158"/>
  <c r="G362" i="158"/>
  <c r="D362" i="158"/>
  <c r="M361" i="158"/>
  <c r="G361" i="158"/>
  <c r="D361" i="158"/>
  <c r="L352" i="158"/>
  <c r="K352" i="158"/>
  <c r="J352" i="158"/>
  <c r="I352" i="158"/>
  <c r="H352" i="158"/>
  <c r="G352" i="158"/>
  <c r="F352" i="158"/>
  <c r="E352" i="158"/>
  <c r="D352" i="158"/>
  <c r="C352" i="158"/>
  <c r="B352" i="158"/>
  <c r="M351" i="158"/>
  <c r="M350" i="158"/>
  <c r="M349" i="158"/>
  <c r="M348" i="158"/>
  <c r="L346" i="158"/>
  <c r="K346" i="158"/>
  <c r="J346" i="158"/>
  <c r="I346" i="158"/>
  <c r="H346" i="158"/>
  <c r="G346" i="158"/>
  <c r="F346" i="158"/>
  <c r="E346" i="158"/>
  <c r="C346" i="158"/>
  <c r="B346" i="158"/>
  <c r="M345" i="158"/>
  <c r="D345" i="158"/>
  <c r="M344" i="158"/>
  <c r="D344" i="158"/>
  <c r="M343" i="158"/>
  <c r="D343" i="158"/>
  <c r="L341" i="158"/>
  <c r="K341" i="158"/>
  <c r="J341" i="158"/>
  <c r="I341" i="158"/>
  <c r="H341" i="158"/>
  <c r="G341" i="158"/>
  <c r="F341" i="158"/>
  <c r="E341" i="158"/>
  <c r="C341" i="158"/>
  <c r="B341" i="158"/>
  <c r="M340" i="158"/>
  <c r="D340" i="158"/>
  <c r="M339" i="158"/>
  <c r="D339" i="158"/>
  <c r="M338" i="158"/>
  <c r="D338" i="158"/>
  <c r="L336" i="158"/>
  <c r="K336" i="158"/>
  <c r="J336" i="158"/>
  <c r="I336" i="158"/>
  <c r="H336" i="158"/>
  <c r="F336" i="158"/>
  <c r="E336" i="158"/>
  <c r="C336" i="158"/>
  <c r="B336" i="158"/>
  <c r="M335" i="158"/>
  <c r="G335" i="158"/>
  <c r="D335" i="158"/>
  <c r="M334" i="158"/>
  <c r="G334" i="158"/>
  <c r="D334" i="158"/>
  <c r="M333" i="158"/>
  <c r="D333" i="158"/>
  <c r="L322" i="158"/>
  <c r="K322" i="158"/>
  <c r="J322" i="158"/>
  <c r="I322" i="158"/>
  <c r="H322" i="158"/>
  <c r="G322" i="158"/>
  <c r="F322" i="158"/>
  <c r="E322" i="158"/>
  <c r="C322" i="158"/>
  <c r="B322" i="158"/>
  <c r="M321" i="158"/>
  <c r="D321" i="158"/>
  <c r="M320" i="158"/>
  <c r="D320" i="158"/>
  <c r="L318" i="158"/>
  <c r="K318" i="158"/>
  <c r="J318" i="158"/>
  <c r="I318" i="158"/>
  <c r="H318" i="158"/>
  <c r="G318" i="158"/>
  <c r="F318" i="158"/>
  <c r="E318" i="158"/>
  <c r="C318" i="158"/>
  <c r="B318" i="158"/>
  <c r="M317" i="158"/>
  <c r="D317" i="158"/>
  <c r="M316" i="158"/>
  <c r="D316" i="158"/>
  <c r="M315" i="158"/>
  <c r="D315" i="158"/>
  <c r="L313" i="158"/>
  <c r="K313" i="158"/>
  <c r="I313" i="158"/>
  <c r="H313" i="158"/>
  <c r="G313" i="158"/>
  <c r="F313" i="158"/>
  <c r="E313" i="158"/>
  <c r="C313" i="158"/>
  <c r="B313" i="158"/>
  <c r="M312" i="158"/>
  <c r="J312" i="158"/>
  <c r="D312" i="158"/>
  <c r="D313" i="158" s="1"/>
  <c r="M311" i="158"/>
  <c r="J311" i="158"/>
  <c r="L309" i="158"/>
  <c r="K309" i="158"/>
  <c r="I309" i="158"/>
  <c r="H309" i="158"/>
  <c r="F309" i="158"/>
  <c r="E309" i="158"/>
  <c r="C309" i="158"/>
  <c r="B309" i="158"/>
  <c r="M308" i="158"/>
  <c r="D308" i="158"/>
  <c r="M307" i="158"/>
  <c r="J307" i="158"/>
  <c r="J309" i="158" s="1"/>
  <c r="G307" i="158"/>
  <c r="G309" i="158" s="1"/>
  <c r="D307" i="158"/>
  <c r="M306" i="158"/>
  <c r="D306" i="158"/>
  <c r="M305" i="158"/>
  <c r="D305" i="158"/>
  <c r="M295" i="158"/>
  <c r="D295" i="158"/>
  <c r="L294" i="158"/>
  <c r="K294" i="158"/>
  <c r="I294" i="158"/>
  <c r="H294" i="158"/>
  <c r="G294" i="158"/>
  <c r="F294" i="158"/>
  <c r="E294" i="158"/>
  <c r="C294" i="158"/>
  <c r="B294" i="158"/>
  <c r="M293" i="158"/>
  <c r="D293" i="158"/>
  <c r="M292" i="158"/>
  <c r="J292" i="158"/>
  <c r="D292" i="158"/>
  <c r="M291" i="158"/>
  <c r="J291" i="158"/>
  <c r="D291" i="158"/>
  <c r="L289" i="158"/>
  <c r="K289" i="158"/>
  <c r="J289" i="158"/>
  <c r="I289" i="158"/>
  <c r="H289" i="158"/>
  <c r="F289" i="158"/>
  <c r="E289" i="158"/>
  <c r="C289" i="158"/>
  <c r="B289" i="158"/>
  <c r="M288" i="158"/>
  <c r="G288" i="158"/>
  <c r="D288" i="158"/>
  <c r="M287" i="158"/>
  <c r="D287" i="158"/>
  <c r="M286" i="158"/>
  <c r="D286" i="158"/>
  <c r="M285" i="158"/>
  <c r="D285" i="158"/>
  <c r="M284" i="158"/>
  <c r="G284" i="158"/>
  <c r="D284" i="158"/>
  <c r="M282" i="158"/>
  <c r="J282" i="158"/>
  <c r="D282" i="158"/>
  <c r="M281" i="158"/>
  <c r="G281" i="158"/>
  <c r="D281" i="158"/>
  <c r="L280" i="158"/>
  <c r="K280" i="158"/>
  <c r="J280" i="158"/>
  <c r="I280" i="158"/>
  <c r="H280" i="158"/>
  <c r="G280" i="158"/>
  <c r="F280" i="158"/>
  <c r="E280" i="158"/>
  <c r="C280" i="158"/>
  <c r="B280" i="158"/>
  <c r="M279" i="158"/>
  <c r="D279" i="158"/>
  <c r="M278" i="158"/>
  <c r="D278" i="158"/>
  <c r="M277" i="158"/>
  <c r="D277" i="158"/>
  <c r="M276" i="158"/>
  <c r="D276" i="158"/>
  <c r="M275" i="158"/>
  <c r="D275" i="158"/>
  <c r="M274" i="158"/>
  <c r="D274" i="158"/>
  <c r="M263" i="158"/>
  <c r="J263" i="158"/>
  <c r="G263" i="158"/>
  <c r="D263" i="158"/>
  <c r="M262" i="158"/>
  <c r="G262" i="158"/>
  <c r="D262" i="158"/>
  <c r="M261" i="158"/>
  <c r="J261" i="158"/>
  <c r="D261" i="158"/>
  <c r="M260" i="158"/>
  <c r="J260" i="158"/>
  <c r="G260" i="158"/>
  <c r="D260" i="158"/>
  <c r="M259" i="158"/>
  <c r="D259" i="158"/>
  <c r="M257" i="158"/>
  <c r="J257" i="158"/>
  <c r="G257" i="158"/>
  <c r="D257" i="158"/>
  <c r="M256" i="158"/>
  <c r="J256" i="158"/>
  <c r="G256" i="158"/>
  <c r="D256" i="158"/>
  <c r="M255" i="158"/>
  <c r="J255" i="158"/>
  <c r="G255" i="158"/>
  <c r="D255" i="158"/>
  <c r="M254" i="158"/>
  <c r="J254" i="158"/>
  <c r="D254" i="158"/>
  <c r="M250" i="158"/>
  <c r="K249" i="158"/>
  <c r="M249" i="158" s="1"/>
  <c r="J249" i="158"/>
  <c r="I249" i="158"/>
  <c r="H249" i="158"/>
  <c r="G249" i="158"/>
  <c r="C249" i="158"/>
  <c r="B249" i="158"/>
  <c r="L248" i="158"/>
  <c r="M248" i="158" s="1"/>
  <c r="D248" i="158"/>
  <c r="M247" i="158"/>
  <c r="M246" i="158"/>
  <c r="D246" i="158"/>
  <c r="M233" i="158"/>
  <c r="J233" i="158"/>
  <c r="L232" i="158"/>
  <c r="K232" i="158"/>
  <c r="J232" i="158"/>
  <c r="G232" i="158"/>
  <c r="E232" i="158"/>
  <c r="C232" i="158"/>
  <c r="B232" i="158"/>
  <c r="M231" i="158"/>
  <c r="D231" i="158"/>
  <c r="M230" i="158"/>
  <c r="D230" i="158"/>
  <c r="M229" i="158"/>
  <c r="D229" i="158"/>
  <c r="L227" i="158"/>
  <c r="K227" i="158"/>
  <c r="I227" i="158"/>
  <c r="H227" i="158"/>
  <c r="F227" i="158"/>
  <c r="C227" i="158"/>
  <c r="B227" i="158"/>
  <c r="M226" i="158"/>
  <c r="J226" i="158"/>
  <c r="D226" i="158"/>
  <c r="M225" i="158"/>
  <c r="J225" i="158"/>
  <c r="D225" i="158"/>
  <c r="M224" i="158"/>
  <c r="J224" i="158"/>
  <c r="D224" i="158"/>
  <c r="M223" i="158"/>
  <c r="J223" i="158"/>
  <c r="D223" i="158"/>
  <c r="L221" i="158"/>
  <c r="K221" i="158"/>
  <c r="C221" i="158"/>
  <c r="B221" i="158"/>
  <c r="M220" i="158"/>
  <c r="D220" i="158"/>
  <c r="M219" i="158"/>
  <c r="D219" i="158"/>
  <c r="M218" i="158"/>
  <c r="D218" i="158"/>
  <c r="M217" i="158"/>
  <c r="D217" i="158"/>
  <c r="M216" i="158"/>
  <c r="D216" i="158"/>
  <c r="M207" i="158"/>
  <c r="D207" i="158"/>
  <c r="M205" i="158"/>
  <c r="D205" i="158"/>
  <c r="L204" i="158"/>
  <c r="K204" i="158"/>
  <c r="I204" i="158"/>
  <c r="H204" i="158"/>
  <c r="C204" i="158"/>
  <c r="B204" i="158"/>
  <c r="M203" i="158"/>
  <c r="D203" i="158"/>
  <c r="M202" i="158"/>
  <c r="D202" i="158"/>
  <c r="M201" i="158"/>
  <c r="D201" i="158"/>
  <c r="M200" i="158"/>
  <c r="J200" i="158"/>
  <c r="D200" i="158"/>
  <c r="M199" i="158"/>
  <c r="J199" i="158"/>
  <c r="D199" i="158"/>
  <c r="D198" i="158"/>
  <c r="M196" i="158"/>
  <c r="D196" i="158"/>
  <c r="M195" i="158"/>
  <c r="J195" i="158"/>
  <c r="D195" i="158"/>
  <c r="L194" i="158"/>
  <c r="K194" i="158"/>
  <c r="C194" i="158"/>
  <c r="B194" i="158"/>
  <c r="M193" i="158"/>
  <c r="D193" i="158"/>
  <c r="M192" i="158"/>
  <c r="G192" i="158"/>
  <c r="D192" i="158"/>
  <c r="M191" i="158"/>
  <c r="D191" i="158"/>
  <c r="M189" i="158"/>
  <c r="J189" i="158"/>
  <c r="G189" i="158"/>
  <c r="D189" i="158"/>
  <c r="M179" i="158"/>
  <c r="J179" i="158"/>
  <c r="G179" i="158"/>
  <c r="D179" i="158"/>
  <c r="M178" i="158"/>
  <c r="D178" i="158"/>
  <c r="M176" i="158"/>
  <c r="G176" i="158"/>
  <c r="D176" i="158"/>
  <c r="M175" i="158"/>
  <c r="J175" i="158"/>
  <c r="G175" i="158"/>
  <c r="D175" i="158"/>
  <c r="M174" i="158"/>
  <c r="D174" i="158"/>
  <c r="M173" i="158"/>
  <c r="G173" i="158"/>
  <c r="D173" i="158"/>
  <c r="M172" i="158"/>
  <c r="J172" i="158"/>
  <c r="D172" i="158"/>
  <c r="M171" i="158"/>
  <c r="L171" i="158"/>
  <c r="K171" i="158"/>
  <c r="C171" i="158"/>
  <c r="B171" i="158"/>
  <c r="D170" i="158"/>
  <c r="D169" i="158"/>
  <c r="D168" i="158"/>
  <c r="D167" i="158"/>
  <c r="D166" i="158"/>
  <c r="D165" i="158"/>
  <c r="D164" i="158"/>
  <c r="D163" i="158"/>
  <c r="M161" i="158"/>
  <c r="J161" i="158"/>
  <c r="G161" i="158"/>
  <c r="D161" i="158"/>
  <c r="M160" i="158"/>
  <c r="J160" i="158"/>
  <c r="G160" i="158"/>
  <c r="D160" i="158"/>
  <c r="M150" i="158"/>
  <c r="D150" i="158"/>
  <c r="M149" i="158"/>
  <c r="G149" i="158"/>
  <c r="D149" i="158"/>
  <c r="L148" i="158"/>
  <c r="K148" i="158"/>
  <c r="I148" i="158"/>
  <c r="H148" i="158"/>
  <c r="F148" i="158"/>
  <c r="E148" i="158"/>
  <c r="C148" i="158"/>
  <c r="B148" i="158"/>
  <c r="M147" i="158"/>
  <c r="J147" i="158"/>
  <c r="D147" i="158"/>
  <c r="M146" i="158"/>
  <c r="D146" i="158"/>
  <c r="M145" i="158"/>
  <c r="D145" i="158"/>
  <c r="M144" i="158"/>
  <c r="J144" i="158"/>
  <c r="G144" i="158"/>
  <c r="D144" i="158"/>
  <c r="M143" i="158"/>
  <c r="J143" i="158"/>
  <c r="G143" i="158"/>
  <c r="D143" i="158"/>
  <c r="M142" i="158"/>
  <c r="D142" i="158"/>
  <c r="M141" i="158"/>
  <c r="M140" i="158"/>
  <c r="D140" i="158"/>
  <c r="M139" i="158"/>
  <c r="D139" i="158"/>
  <c r="M137" i="158"/>
  <c r="J137" i="158"/>
  <c r="D137" i="158"/>
  <c r="M136" i="158"/>
  <c r="H136" i="158"/>
  <c r="J136" i="158" s="1"/>
  <c r="D136" i="158"/>
  <c r="M135" i="158"/>
  <c r="D135" i="158"/>
  <c r="M134" i="158"/>
  <c r="H134" i="158"/>
  <c r="D134" i="158"/>
  <c r="M132" i="158"/>
  <c r="J132" i="158"/>
  <c r="G132" i="158"/>
  <c r="D132" i="158"/>
  <c r="M131" i="158"/>
  <c r="J131" i="158"/>
  <c r="D131" i="158"/>
  <c r="M130" i="158"/>
  <c r="D130" i="158"/>
  <c r="M129" i="158"/>
  <c r="G129" i="158"/>
  <c r="D129" i="158"/>
  <c r="M122" i="158"/>
  <c r="G122" i="158"/>
  <c r="D122" i="158"/>
  <c r="M121" i="158"/>
  <c r="G121" i="158"/>
  <c r="D121" i="158"/>
  <c r="M120" i="158"/>
  <c r="J120" i="158"/>
  <c r="G120" i="158"/>
  <c r="D120" i="158"/>
  <c r="L119" i="158"/>
  <c r="K119" i="158"/>
  <c r="J119" i="158"/>
  <c r="I119" i="158"/>
  <c r="H119" i="158"/>
  <c r="G119" i="158"/>
  <c r="F119" i="158"/>
  <c r="E119" i="158"/>
  <c r="C119" i="158"/>
  <c r="B119" i="158"/>
  <c r="M118" i="158"/>
  <c r="D118" i="158"/>
  <c r="M117" i="158"/>
  <c r="D117" i="158"/>
  <c r="M116" i="158"/>
  <c r="D116" i="158"/>
  <c r="M115" i="158"/>
  <c r="D115" i="158"/>
  <c r="L110" i="158"/>
  <c r="K110" i="158"/>
  <c r="C110" i="158"/>
  <c r="B110" i="158"/>
  <c r="M109" i="158"/>
  <c r="D109" i="158"/>
  <c r="M108" i="158"/>
  <c r="D108" i="158"/>
  <c r="M107" i="158"/>
  <c r="D107" i="158"/>
  <c r="L93" i="158"/>
  <c r="K93" i="158"/>
  <c r="C93" i="158"/>
  <c r="B93" i="158"/>
  <c r="M92" i="158"/>
  <c r="D92" i="158"/>
  <c r="M91" i="158"/>
  <c r="D91" i="158"/>
  <c r="M90" i="158"/>
  <c r="D90" i="158"/>
  <c r="M89" i="158"/>
  <c r="D89" i="158"/>
  <c r="C87" i="158"/>
  <c r="B87" i="158"/>
  <c r="D85" i="158"/>
  <c r="D81" i="158"/>
  <c r="C81" i="158"/>
  <c r="B81" i="158"/>
  <c r="M76" i="158"/>
  <c r="M75" i="158"/>
  <c r="M74" i="158"/>
  <c r="L64" i="158"/>
  <c r="K64" i="158"/>
  <c r="C64" i="158"/>
  <c r="B64" i="158"/>
  <c r="M63" i="158"/>
  <c r="D63" i="158"/>
  <c r="M62" i="158"/>
  <c r="G62" i="158"/>
  <c r="G64" i="158" s="1"/>
  <c r="D62" i="158"/>
  <c r="M61" i="158"/>
  <c r="D61" i="158"/>
  <c r="M60" i="158"/>
  <c r="D60" i="158"/>
  <c r="M58" i="158"/>
  <c r="D58" i="158"/>
  <c r="L57" i="158"/>
  <c r="K57" i="158"/>
  <c r="C57" i="158"/>
  <c r="B57" i="158"/>
  <c r="M56" i="158"/>
  <c r="D56" i="158"/>
  <c r="M55" i="158"/>
  <c r="M54" i="158"/>
  <c r="D54" i="158"/>
  <c r="M53" i="158"/>
  <c r="D53" i="158"/>
  <c r="M52" i="158"/>
  <c r="D52" i="158"/>
  <c r="M51" i="158"/>
  <c r="J51" i="158"/>
  <c r="J57" i="158" s="1"/>
  <c r="D51" i="158"/>
  <c r="L49" i="158"/>
  <c r="K49" i="158"/>
  <c r="F49" i="158"/>
  <c r="E49" i="158"/>
  <c r="C49" i="158"/>
  <c r="B49" i="158"/>
  <c r="M48" i="158"/>
  <c r="D48" i="158"/>
  <c r="M47" i="158"/>
  <c r="D47" i="158"/>
  <c r="M45" i="158"/>
  <c r="D45" i="158"/>
  <c r="M44" i="158"/>
  <c r="D44" i="158"/>
  <c r="M43" i="158"/>
  <c r="D43" i="158"/>
  <c r="M42" i="158"/>
  <c r="G42" i="158"/>
  <c r="D42" i="158"/>
  <c r="M41" i="158"/>
  <c r="G41" i="158"/>
  <c r="D41" i="158"/>
  <c r="M29" i="158"/>
  <c r="J29" i="158"/>
  <c r="G29" i="158"/>
  <c r="D29" i="158"/>
  <c r="M28" i="158"/>
  <c r="J28" i="158"/>
  <c r="D28" i="158"/>
  <c r="M27" i="158"/>
  <c r="E27" i="158"/>
  <c r="C27" i="158"/>
  <c r="B27" i="158"/>
  <c r="M26" i="158"/>
  <c r="D26" i="158"/>
  <c r="M25" i="158"/>
  <c r="D25" i="158"/>
  <c r="M24" i="158"/>
  <c r="D24" i="158"/>
  <c r="M23" i="158"/>
  <c r="G23" i="158"/>
  <c r="D23" i="158"/>
  <c r="M22" i="158"/>
  <c r="D22" i="158"/>
  <c r="M21" i="158"/>
  <c r="G21" i="158"/>
  <c r="D21" i="158"/>
  <c r="M19" i="158"/>
  <c r="J19" i="158"/>
  <c r="D19" i="158"/>
  <c r="M18" i="158"/>
  <c r="D18" i="158"/>
  <c r="M17" i="158"/>
  <c r="J17" i="158"/>
  <c r="D17" i="158"/>
  <c r="M16" i="158"/>
  <c r="J16" i="158"/>
  <c r="D16" i="158"/>
  <c r="M15" i="158"/>
  <c r="D15" i="158"/>
  <c r="M14" i="158"/>
  <c r="D14" i="158"/>
  <c r="M13" i="158"/>
  <c r="G13" i="158"/>
  <c r="D13" i="158"/>
  <c r="M12" i="158"/>
  <c r="J12" i="158"/>
  <c r="G12" i="158"/>
  <c r="D12" i="158"/>
  <c r="M11" i="158"/>
  <c r="J11" i="158"/>
  <c r="G11" i="158"/>
  <c r="D11" i="158"/>
  <c r="M10" i="158"/>
  <c r="J10" i="158"/>
  <c r="D10" i="158"/>
  <c r="M9" i="158"/>
  <c r="J9" i="158"/>
  <c r="G9" i="158"/>
  <c r="D9" i="158"/>
  <c r="C1605" i="157"/>
  <c r="B1605" i="157"/>
  <c r="D1604" i="157"/>
  <c r="D1603" i="157"/>
  <c r="D1602" i="157"/>
  <c r="J1600" i="157"/>
  <c r="F1600" i="157"/>
  <c r="E1600" i="157"/>
  <c r="D1600" i="157"/>
  <c r="C1600" i="157"/>
  <c r="B1600" i="157"/>
  <c r="J1596" i="157"/>
  <c r="D1596" i="157"/>
  <c r="D1595" i="157"/>
  <c r="I1594" i="157"/>
  <c r="H1594" i="157"/>
  <c r="C1594" i="157"/>
  <c r="B1594" i="157"/>
  <c r="J1593" i="157"/>
  <c r="D1593" i="157"/>
  <c r="J1592" i="157"/>
  <c r="D1592" i="157"/>
  <c r="J1591" i="157"/>
  <c r="D1591" i="157"/>
  <c r="J1590" i="157"/>
  <c r="D1590" i="157"/>
  <c r="J1589" i="157"/>
  <c r="D1589" i="157"/>
  <c r="J1588" i="157"/>
  <c r="D1588" i="157"/>
  <c r="J1587" i="157"/>
  <c r="D1587" i="157"/>
  <c r="D1585" i="157"/>
  <c r="I1575" i="157"/>
  <c r="H1575" i="157"/>
  <c r="G1575" i="157"/>
  <c r="G1606" i="157" s="1"/>
  <c r="G1607" i="157" s="1"/>
  <c r="F1575" i="157"/>
  <c r="E1575" i="157"/>
  <c r="C1575" i="157"/>
  <c r="B1575" i="157"/>
  <c r="J1574" i="157"/>
  <c r="D1574" i="157"/>
  <c r="J1573" i="157"/>
  <c r="D1573" i="157"/>
  <c r="J1572" i="157"/>
  <c r="D1572" i="157"/>
  <c r="J1571" i="157"/>
  <c r="D1571" i="157"/>
  <c r="J1570" i="157"/>
  <c r="D1570" i="157"/>
  <c r="J1569" i="157"/>
  <c r="D1569" i="157"/>
  <c r="I1560" i="157"/>
  <c r="H1560" i="157"/>
  <c r="C1560" i="157"/>
  <c r="B1560" i="157"/>
  <c r="J1559" i="157"/>
  <c r="D1559" i="157"/>
  <c r="J1558" i="157"/>
  <c r="D1558" i="157"/>
  <c r="J1557" i="157"/>
  <c r="D1557" i="157"/>
  <c r="J1556" i="157"/>
  <c r="D1556" i="157"/>
  <c r="B1545" i="157"/>
  <c r="D1545" i="157" s="1"/>
  <c r="D1544" i="157"/>
  <c r="D1543" i="157"/>
  <c r="D1542" i="157"/>
  <c r="D1541" i="157"/>
  <c r="D1540" i="157"/>
  <c r="J1538" i="157"/>
  <c r="D1538" i="157"/>
  <c r="J1535" i="157"/>
  <c r="D1535" i="157"/>
  <c r="J1534" i="157"/>
  <c r="D1534" i="157"/>
  <c r="J1533" i="157"/>
  <c r="D1533" i="157"/>
  <c r="I1532" i="157"/>
  <c r="H1532" i="157"/>
  <c r="F1532" i="157"/>
  <c r="E1532" i="157"/>
  <c r="C1532" i="157"/>
  <c r="B1532" i="157"/>
  <c r="J1531" i="157"/>
  <c r="D1531" i="157"/>
  <c r="J1530" i="157"/>
  <c r="G1530" i="157"/>
  <c r="D1530" i="157"/>
  <c r="J1529" i="157"/>
  <c r="G1529" i="157"/>
  <c r="D1529" i="157"/>
  <c r="J1528" i="157"/>
  <c r="G1528" i="157"/>
  <c r="D1528" i="157"/>
  <c r="J1527" i="157"/>
  <c r="G1527" i="157"/>
  <c r="D1527" i="157"/>
  <c r="D1525" i="157"/>
  <c r="I1511" i="157"/>
  <c r="H1511" i="157"/>
  <c r="F1511" i="157"/>
  <c r="F1525" i="157" s="1"/>
  <c r="I1525" i="157" s="1"/>
  <c r="E1511" i="157"/>
  <c r="E1525" i="157" s="1"/>
  <c r="H1525" i="157" s="1"/>
  <c r="C1511" i="157"/>
  <c r="B1511" i="157"/>
  <c r="J1510" i="157"/>
  <c r="G1510" i="157"/>
  <c r="D1510" i="157"/>
  <c r="J1509" i="157"/>
  <c r="G1509" i="157"/>
  <c r="D1509" i="157"/>
  <c r="J1508" i="157"/>
  <c r="D1508" i="157"/>
  <c r="J1506" i="157"/>
  <c r="D1506" i="157"/>
  <c r="I1505" i="157"/>
  <c r="H1505" i="157"/>
  <c r="G1505" i="157"/>
  <c r="F1505" i="157"/>
  <c r="E1505" i="157"/>
  <c r="C1505" i="157"/>
  <c r="B1505" i="157"/>
  <c r="J1504" i="157"/>
  <c r="D1504" i="157"/>
  <c r="J1503" i="157"/>
  <c r="D1503" i="157"/>
  <c r="J1502" i="157"/>
  <c r="D1502" i="157"/>
  <c r="I1500" i="157"/>
  <c r="H1500" i="157"/>
  <c r="F1500" i="157"/>
  <c r="E1500" i="157"/>
  <c r="C1500" i="157"/>
  <c r="B1500" i="157"/>
  <c r="J1499" i="157"/>
  <c r="D1499" i="157"/>
  <c r="J1498" i="157"/>
  <c r="D1498" i="157"/>
  <c r="J1497" i="157"/>
  <c r="D1497" i="157"/>
  <c r="J1496" i="157"/>
  <c r="D1496" i="157"/>
  <c r="J1495" i="157"/>
  <c r="D1495" i="157"/>
  <c r="J1494" i="157"/>
  <c r="G1494" i="157"/>
  <c r="G1500" i="157" s="1"/>
  <c r="D1494" i="157"/>
  <c r="I1492" i="157"/>
  <c r="H1492" i="157"/>
  <c r="C1492" i="157"/>
  <c r="B1492" i="157"/>
  <c r="J1491" i="157"/>
  <c r="D1491" i="157"/>
  <c r="J1490" i="157"/>
  <c r="D1490" i="157"/>
  <c r="J1489" i="157"/>
  <c r="D1489" i="157"/>
  <c r="J1481" i="157"/>
  <c r="D1481" i="157"/>
  <c r="J1480" i="157"/>
  <c r="D1480" i="157"/>
  <c r="J1479" i="157"/>
  <c r="D1479" i="157"/>
  <c r="D1477" i="157"/>
  <c r="F1476" i="157"/>
  <c r="F1477" i="157" s="1"/>
  <c r="E1476" i="157"/>
  <c r="E1477" i="157" s="1"/>
  <c r="H1477" i="157" s="1"/>
  <c r="C1476" i="157"/>
  <c r="B1476" i="157"/>
  <c r="D1475" i="157"/>
  <c r="D1474" i="157"/>
  <c r="I1473" i="157"/>
  <c r="H1473" i="157"/>
  <c r="G1473" i="157"/>
  <c r="D1473" i="157"/>
  <c r="I1472" i="157"/>
  <c r="H1472" i="157"/>
  <c r="G1472" i="157"/>
  <c r="D1472" i="157"/>
  <c r="I1471" i="157"/>
  <c r="H1471" i="157"/>
  <c r="G1471" i="157"/>
  <c r="D1471" i="157"/>
  <c r="I1470" i="157"/>
  <c r="H1470" i="157"/>
  <c r="G1470" i="157"/>
  <c r="D1470" i="157"/>
  <c r="I1469" i="157"/>
  <c r="H1469" i="157"/>
  <c r="G1469" i="157"/>
  <c r="D1469" i="157"/>
  <c r="I1468" i="157"/>
  <c r="H1468" i="157"/>
  <c r="G1468" i="157"/>
  <c r="D1468" i="157"/>
  <c r="I1466" i="157"/>
  <c r="H1466" i="157"/>
  <c r="D1466" i="157"/>
  <c r="J1466" i="157" s="1"/>
  <c r="I1465" i="157"/>
  <c r="H1465" i="157"/>
  <c r="G1465" i="157"/>
  <c r="D1465" i="157"/>
  <c r="E1464" i="157"/>
  <c r="G1464" i="157" s="1"/>
  <c r="C1464" i="157"/>
  <c r="I1464" i="157" s="1"/>
  <c r="B1464" i="157"/>
  <c r="J1463" i="157"/>
  <c r="D1463" i="157"/>
  <c r="I1462" i="157"/>
  <c r="H1462" i="157"/>
  <c r="G1462" i="157"/>
  <c r="D1462" i="157"/>
  <c r="I1452" i="157"/>
  <c r="H1452" i="157"/>
  <c r="G1452" i="157"/>
  <c r="D1452" i="157"/>
  <c r="I1451" i="157"/>
  <c r="H1451" i="157"/>
  <c r="G1451" i="157"/>
  <c r="D1451" i="157"/>
  <c r="J1449" i="157"/>
  <c r="G1449" i="157"/>
  <c r="D1449" i="157"/>
  <c r="I1448" i="157"/>
  <c r="H1448" i="157"/>
  <c r="D1448" i="157"/>
  <c r="J1448" i="157" s="1"/>
  <c r="J1447" i="157"/>
  <c r="G1447" i="157"/>
  <c r="D1447" i="157"/>
  <c r="J1446" i="157"/>
  <c r="G1446" i="157"/>
  <c r="D1446" i="157"/>
  <c r="I1445" i="157"/>
  <c r="H1445" i="157"/>
  <c r="D1445" i="157"/>
  <c r="J1445" i="157" s="1"/>
  <c r="J1444" i="157"/>
  <c r="D1444" i="157"/>
  <c r="J1443" i="157"/>
  <c r="G1443" i="157"/>
  <c r="D1443" i="157"/>
  <c r="I1441" i="157"/>
  <c r="H1441" i="157"/>
  <c r="C1441" i="157"/>
  <c r="B1441" i="157"/>
  <c r="J1440" i="157"/>
  <c r="D1440" i="157"/>
  <c r="J1439" i="157"/>
  <c r="D1439" i="157"/>
  <c r="J1438" i="157"/>
  <c r="D1438" i="157"/>
  <c r="J1437" i="157"/>
  <c r="D1437" i="157"/>
  <c r="J1436" i="157"/>
  <c r="D1436" i="157"/>
  <c r="J1435" i="157"/>
  <c r="D1435" i="157"/>
  <c r="J1434" i="157"/>
  <c r="D1434" i="157"/>
  <c r="J1433" i="157"/>
  <c r="D1433" i="157"/>
  <c r="I1421" i="157"/>
  <c r="H1421" i="157"/>
  <c r="D1421" i="157"/>
  <c r="J1421" i="157" s="1"/>
  <c r="I1420" i="157"/>
  <c r="H1420" i="157"/>
  <c r="D1420" i="157"/>
  <c r="J1420" i="157" s="1"/>
  <c r="I1419" i="157"/>
  <c r="H1419" i="157"/>
  <c r="D1419" i="157"/>
  <c r="J1419" i="157" s="1"/>
  <c r="I1418" i="157"/>
  <c r="H1418" i="157"/>
  <c r="D1418" i="157"/>
  <c r="J1418" i="157" s="1"/>
  <c r="I1417" i="157"/>
  <c r="H1417" i="157"/>
  <c r="C1417" i="157"/>
  <c r="B1417" i="157"/>
  <c r="J1416" i="157"/>
  <c r="D1416" i="157"/>
  <c r="J1415" i="157"/>
  <c r="D1415" i="157"/>
  <c r="J1414" i="157"/>
  <c r="D1414" i="157"/>
  <c r="J1413" i="157"/>
  <c r="D1413" i="157"/>
  <c r="J1412" i="157"/>
  <c r="D1412" i="157"/>
  <c r="J1411" i="157"/>
  <c r="D1411" i="157"/>
  <c r="J1410" i="157"/>
  <c r="D1410" i="157"/>
  <c r="J1409" i="157"/>
  <c r="D1409" i="157"/>
  <c r="J1408" i="157"/>
  <c r="D1408" i="157"/>
  <c r="D1406" i="157"/>
  <c r="D1405" i="157"/>
  <c r="D1404" i="157"/>
  <c r="D1403" i="157"/>
  <c r="J1392" i="157"/>
  <c r="D1392" i="157"/>
  <c r="J1391" i="157"/>
  <c r="D1391" i="157"/>
  <c r="J1390" i="157"/>
  <c r="D1390" i="157"/>
  <c r="J1389" i="157"/>
  <c r="D1389" i="157"/>
  <c r="J1388" i="157"/>
  <c r="D1388" i="157"/>
  <c r="J1387" i="157"/>
  <c r="D1387" i="157"/>
  <c r="J1386" i="157"/>
  <c r="D1386" i="157"/>
  <c r="F1385" i="157"/>
  <c r="E1385" i="157"/>
  <c r="D1385" i="157"/>
  <c r="D1384" i="157"/>
  <c r="I1383" i="157"/>
  <c r="H1383" i="157"/>
  <c r="G1383" i="157"/>
  <c r="D1383" i="157"/>
  <c r="D1382" i="157"/>
  <c r="I1381" i="157"/>
  <c r="H1381" i="157"/>
  <c r="G1381" i="157"/>
  <c r="D1381" i="157"/>
  <c r="I1380" i="157"/>
  <c r="H1380" i="157"/>
  <c r="G1380" i="157"/>
  <c r="D1380" i="157"/>
  <c r="G1378" i="157"/>
  <c r="C1378" i="157"/>
  <c r="I1378" i="157" s="1"/>
  <c r="B1378" i="157"/>
  <c r="D1377" i="157"/>
  <c r="D1376" i="157"/>
  <c r="D1375" i="157"/>
  <c r="F1362" i="157"/>
  <c r="E1362" i="157"/>
  <c r="C1362" i="157"/>
  <c r="B1362" i="157"/>
  <c r="I1361" i="157"/>
  <c r="H1361" i="157"/>
  <c r="G1361" i="157"/>
  <c r="D1361" i="157"/>
  <c r="I1360" i="157"/>
  <c r="H1360" i="157"/>
  <c r="G1360" i="157"/>
  <c r="D1360" i="157"/>
  <c r="I1359" i="157"/>
  <c r="H1359" i="157"/>
  <c r="G1359" i="157"/>
  <c r="D1359" i="157"/>
  <c r="I1358" i="157"/>
  <c r="I1362" i="157" s="1"/>
  <c r="H1358" i="157"/>
  <c r="G1358" i="157"/>
  <c r="G1362" i="157" s="1"/>
  <c r="D1358" i="157"/>
  <c r="H1356" i="157"/>
  <c r="G1356" i="157"/>
  <c r="C1356" i="157"/>
  <c r="I1356" i="157" s="1"/>
  <c r="I1355" i="157"/>
  <c r="H1355" i="157"/>
  <c r="G1355" i="157"/>
  <c r="D1355" i="157"/>
  <c r="I1354" i="157"/>
  <c r="H1354" i="157"/>
  <c r="G1354" i="157"/>
  <c r="D1354" i="157"/>
  <c r="D1353" i="157"/>
  <c r="D1352" i="157"/>
  <c r="I1351" i="157"/>
  <c r="H1351" i="157"/>
  <c r="G1351" i="157"/>
  <c r="D1351" i="157"/>
  <c r="F1349" i="157"/>
  <c r="E1349" i="157"/>
  <c r="D1349" i="157"/>
  <c r="I1348" i="157"/>
  <c r="H1348" i="157"/>
  <c r="G1348" i="157"/>
  <c r="D1348" i="157"/>
  <c r="I1347" i="157"/>
  <c r="H1347" i="157"/>
  <c r="G1347" i="157"/>
  <c r="D1347" i="157"/>
  <c r="I1346" i="157"/>
  <c r="H1346" i="157"/>
  <c r="G1346" i="157"/>
  <c r="D1346" i="157"/>
  <c r="I1345" i="157"/>
  <c r="H1345" i="157"/>
  <c r="G1345" i="157"/>
  <c r="D1345" i="157"/>
  <c r="I1333" i="157"/>
  <c r="H1333" i="157"/>
  <c r="G1333" i="157"/>
  <c r="F1333" i="157"/>
  <c r="E1333" i="157"/>
  <c r="C1333" i="157"/>
  <c r="B1333" i="157"/>
  <c r="J1332" i="157"/>
  <c r="D1332" i="157"/>
  <c r="J1331" i="157"/>
  <c r="D1331" i="157"/>
  <c r="J1330" i="157"/>
  <c r="D1330" i="157"/>
  <c r="J1329" i="157"/>
  <c r="D1329" i="157"/>
  <c r="J1328" i="157"/>
  <c r="J1326" i="157"/>
  <c r="J1325" i="157"/>
  <c r="F1323" i="157"/>
  <c r="E1323" i="157"/>
  <c r="I1322" i="157"/>
  <c r="H1322" i="157"/>
  <c r="G1322" i="157"/>
  <c r="J1322" i="157" s="1"/>
  <c r="I1321" i="157"/>
  <c r="H1321" i="157"/>
  <c r="G1321" i="157"/>
  <c r="G1319" i="157"/>
  <c r="C1319" i="157"/>
  <c r="I1319" i="157" s="1"/>
  <c r="B1319" i="157"/>
  <c r="H1319" i="157" s="1"/>
  <c r="D1318" i="157"/>
  <c r="I1317" i="157"/>
  <c r="H1317" i="157"/>
  <c r="G1317" i="157"/>
  <c r="D1317" i="157"/>
  <c r="I1316" i="157"/>
  <c r="H1316" i="157"/>
  <c r="G1316" i="157"/>
  <c r="D1316" i="157"/>
  <c r="I1315" i="157"/>
  <c r="H1315" i="157"/>
  <c r="G1315" i="157"/>
  <c r="D1315" i="157"/>
  <c r="I1314" i="157"/>
  <c r="H1314" i="157"/>
  <c r="G1314" i="157"/>
  <c r="D1314" i="157"/>
  <c r="I1312" i="157"/>
  <c r="H1312" i="157"/>
  <c r="G1312" i="157"/>
  <c r="D1312" i="157"/>
  <c r="F1300" i="157"/>
  <c r="E1300" i="157"/>
  <c r="C1300" i="157"/>
  <c r="B1300" i="157"/>
  <c r="I1299" i="157"/>
  <c r="H1299" i="157"/>
  <c r="G1299" i="157"/>
  <c r="D1299" i="157"/>
  <c r="I1298" i="157"/>
  <c r="H1298" i="157"/>
  <c r="G1298" i="157"/>
  <c r="D1298" i="157"/>
  <c r="I1297" i="157"/>
  <c r="H1297" i="157"/>
  <c r="G1297" i="157"/>
  <c r="D1297" i="157"/>
  <c r="I1296" i="157"/>
  <c r="H1296" i="157"/>
  <c r="G1296" i="157"/>
  <c r="D1296" i="157"/>
  <c r="I1295" i="157"/>
  <c r="H1295" i="157"/>
  <c r="G1295" i="157"/>
  <c r="D1295" i="157"/>
  <c r="I1294" i="157"/>
  <c r="H1294" i="157"/>
  <c r="G1294" i="157"/>
  <c r="D1294" i="157"/>
  <c r="H1292" i="157"/>
  <c r="J1292" i="157" s="1"/>
  <c r="B1292" i="157"/>
  <c r="D1292" i="157" s="1"/>
  <c r="J1291" i="157"/>
  <c r="D1291" i="157"/>
  <c r="J1290" i="157"/>
  <c r="D1290" i="157"/>
  <c r="J1289" i="157"/>
  <c r="D1289" i="157"/>
  <c r="J1288" i="157"/>
  <c r="D1288" i="157"/>
  <c r="J1287" i="157"/>
  <c r="D1287" i="157"/>
  <c r="J1286" i="157"/>
  <c r="D1286" i="157"/>
  <c r="J1285" i="157"/>
  <c r="D1285" i="157"/>
  <c r="J1284" i="157"/>
  <c r="D1284" i="157"/>
  <c r="J1283" i="157"/>
  <c r="D1283" i="157"/>
  <c r="I1281" i="157"/>
  <c r="H1281" i="157"/>
  <c r="G1281" i="157"/>
  <c r="D1281" i="157"/>
  <c r="I1280" i="157"/>
  <c r="H1280" i="157"/>
  <c r="G1280" i="157"/>
  <c r="D1280" i="157"/>
  <c r="F1271" i="157"/>
  <c r="E1271" i="157"/>
  <c r="C1271" i="157"/>
  <c r="B1271" i="157"/>
  <c r="G1270" i="157"/>
  <c r="D1270" i="157"/>
  <c r="G1269" i="157"/>
  <c r="D1269" i="157"/>
  <c r="G1268" i="157"/>
  <c r="D1268" i="157"/>
  <c r="G1267" i="157"/>
  <c r="D1267" i="157"/>
  <c r="G1266" i="157"/>
  <c r="D1266" i="157"/>
  <c r="G1265" i="157"/>
  <c r="D1265" i="157"/>
  <c r="G1263" i="157"/>
  <c r="D1263" i="157"/>
  <c r="D1262" i="157"/>
  <c r="J1262" i="157" s="1"/>
  <c r="D1261" i="157"/>
  <c r="J1261" i="157" s="1"/>
  <c r="G1260" i="157"/>
  <c r="D1260" i="157"/>
  <c r="G1259" i="157"/>
  <c r="D1259" i="157"/>
  <c r="G1258" i="157"/>
  <c r="D1258" i="157"/>
  <c r="G1257" i="157"/>
  <c r="D1257" i="157"/>
  <c r="D1256" i="157"/>
  <c r="J1256" i="157" s="1"/>
  <c r="D1255" i="157"/>
  <c r="J1255" i="157" s="1"/>
  <c r="G1254" i="157"/>
  <c r="D1254" i="157"/>
  <c r="G1253" i="157"/>
  <c r="D1253" i="157"/>
  <c r="J1234" i="157"/>
  <c r="D1234" i="157"/>
  <c r="J1233" i="157"/>
  <c r="D1233" i="157"/>
  <c r="F1232" i="157"/>
  <c r="E1232" i="157"/>
  <c r="C1232" i="157"/>
  <c r="B1232" i="157"/>
  <c r="D1231" i="157"/>
  <c r="D1230" i="157"/>
  <c r="J1230" i="157" s="1"/>
  <c r="I1229" i="157"/>
  <c r="I1232" i="157" s="1"/>
  <c r="H1229" i="157"/>
  <c r="H1232" i="157" s="1"/>
  <c r="G1229" i="157"/>
  <c r="G1232" i="157" s="1"/>
  <c r="D1229" i="157"/>
  <c r="J1227" i="157"/>
  <c r="D1227" i="157"/>
  <c r="I1226" i="157"/>
  <c r="H1226" i="157"/>
  <c r="G1226" i="157"/>
  <c r="D1226" i="157"/>
  <c r="F1225" i="157"/>
  <c r="E1225" i="157"/>
  <c r="C1225" i="157"/>
  <c r="B1225" i="157"/>
  <c r="I1224" i="157"/>
  <c r="H1224" i="157"/>
  <c r="G1224" i="157"/>
  <c r="D1224" i="157"/>
  <c r="I1223" i="157"/>
  <c r="H1223" i="157"/>
  <c r="G1223" i="157"/>
  <c r="D1223" i="157"/>
  <c r="I1222" i="157"/>
  <c r="I1225" i="157" s="1"/>
  <c r="H1222" i="157"/>
  <c r="H1225" i="157" s="1"/>
  <c r="G1222" i="157"/>
  <c r="G1225" i="157" s="1"/>
  <c r="D1222" i="157"/>
  <c r="F1212" i="157"/>
  <c r="E1212" i="157"/>
  <c r="C1212" i="157"/>
  <c r="B1212" i="157"/>
  <c r="D1211" i="157"/>
  <c r="I1210" i="157"/>
  <c r="H1210" i="157"/>
  <c r="G1210" i="157"/>
  <c r="D1210" i="157"/>
  <c r="I1209" i="157"/>
  <c r="H1209" i="157"/>
  <c r="G1209" i="157"/>
  <c r="D1209" i="157"/>
  <c r="I1208" i="157"/>
  <c r="H1208" i="157"/>
  <c r="G1208" i="157"/>
  <c r="D1208" i="157"/>
  <c r="F1206" i="157"/>
  <c r="E1206" i="157"/>
  <c r="C1206" i="157"/>
  <c r="B1206" i="157"/>
  <c r="I1205" i="157"/>
  <c r="H1205" i="157"/>
  <c r="G1205" i="157"/>
  <c r="D1205" i="157"/>
  <c r="I1204" i="157"/>
  <c r="H1204" i="157"/>
  <c r="G1204" i="157"/>
  <c r="D1204" i="157"/>
  <c r="I1203" i="157"/>
  <c r="I1206" i="157" s="1"/>
  <c r="H1203" i="157"/>
  <c r="H1206" i="157" s="1"/>
  <c r="G1203" i="157"/>
  <c r="D1203" i="157"/>
  <c r="I1201" i="157"/>
  <c r="H1201" i="157"/>
  <c r="G1201" i="157"/>
  <c r="D1201" i="157"/>
  <c r="F1200" i="157"/>
  <c r="E1200" i="157"/>
  <c r="C1200" i="157"/>
  <c r="B1200" i="157"/>
  <c r="J1199" i="157"/>
  <c r="D1199" i="157"/>
  <c r="I1198" i="157"/>
  <c r="H1198" i="157"/>
  <c r="G1198" i="157"/>
  <c r="D1198" i="157"/>
  <c r="I1197" i="157"/>
  <c r="H1197" i="157"/>
  <c r="G1197" i="157"/>
  <c r="D1197" i="157"/>
  <c r="I1196" i="157"/>
  <c r="H1196" i="157"/>
  <c r="G1196" i="157"/>
  <c r="D1196" i="157"/>
  <c r="I1195" i="157"/>
  <c r="H1195" i="157"/>
  <c r="G1195" i="157"/>
  <c r="D1195" i="157"/>
  <c r="F1193" i="157"/>
  <c r="I1193" i="157" s="1"/>
  <c r="E1193" i="157"/>
  <c r="H1193" i="157" s="1"/>
  <c r="D1193" i="157"/>
  <c r="I1181" i="157"/>
  <c r="H1181" i="157"/>
  <c r="G1181" i="157"/>
  <c r="D1181" i="157"/>
  <c r="I1180" i="157"/>
  <c r="H1180" i="157"/>
  <c r="G1180" i="157"/>
  <c r="J1180" i="157" s="1"/>
  <c r="I1178" i="157"/>
  <c r="H1178" i="157"/>
  <c r="G1178" i="157"/>
  <c r="I1172" i="157"/>
  <c r="H1172" i="157"/>
  <c r="G1172" i="157"/>
  <c r="D1172" i="157"/>
  <c r="I1171" i="157"/>
  <c r="H1171" i="157"/>
  <c r="G1171" i="157"/>
  <c r="D1171" i="157"/>
  <c r="I1170" i="157"/>
  <c r="H1170" i="157"/>
  <c r="G1170" i="157"/>
  <c r="D1170" i="157"/>
  <c r="I1169" i="157"/>
  <c r="H1169" i="157"/>
  <c r="G1169" i="157"/>
  <c r="D1169" i="157"/>
  <c r="I1168" i="157"/>
  <c r="H1168" i="157"/>
  <c r="G1168" i="157"/>
  <c r="D1168" i="157"/>
  <c r="C1168" i="157"/>
  <c r="B1168" i="157"/>
  <c r="J1167" i="157"/>
  <c r="G1167" i="157"/>
  <c r="J1166" i="157"/>
  <c r="G1166" i="157"/>
  <c r="J1165" i="157"/>
  <c r="G1165" i="157"/>
  <c r="J1164" i="157"/>
  <c r="G1164" i="157"/>
  <c r="J1163" i="157"/>
  <c r="G1163" i="157"/>
  <c r="J1153" i="157"/>
  <c r="G1153" i="157"/>
  <c r="G1151" i="157"/>
  <c r="G1150" i="157"/>
  <c r="G1148" i="157"/>
  <c r="J1147" i="157"/>
  <c r="I1147" i="157"/>
  <c r="H1147" i="157"/>
  <c r="D1147" i="157"/>
  <c r="C1147" i="157"/>
  <c r="B1147" i="157"/>
  <c r="I1138" i="157"/>
  <c r="H1138" i="157"/>
  <c r="G1138" i="157"/>
  <c r="D1138" i="157"/>
  <c r="I1137" i="157"/>
  <c r="H1137" i="157"/>
  <c r="G1137" i="157"/>
  <c r="D1137" i="157"/>
  <c r="I1136" i="157"/>
  <c r="H1136" i="157"/>
  <c r="G1136" i="157"/>
  <c r="D1136" i="157"/>
  <c r="I1135" i="157"/>
  <c r="H1135" i="157"/>
  <c r="G1135" i="157"/>
  <c r="D1135" i="157"/>
  <c r="I1134" i="157"/>
  <c r="H1134" i="157"/>
  <c r="G1134" i="157"/>
  <c r="D1134" i="157"/>
  <c r="I1123" i="157"/>
  <c r="H1123" i="157"/>
  <c r="G1123" i="157"/>
  <c r="D1123" i="157"/>
  <c r="I1122" i="157"/>
  <c r="H1122" i="157"/>
  <c r="G1122" i="157"/>
  <c r="D1122" i="157"/>
  <c r="I1121" i="157"/>
  <c r="H1121" i="157"/>
  <c r="G1121" i="157"/>
  <c r="D1121" i="157"/>
  <c r="I1120" i="157"/>
  <c r="H1120" i="157"/>
  <c r="G1120" i="157"/>
  <c r="D1120" i="157"/>
  <c r="I1119" i="157"/>
  <c r="H1119" i="157"/>
  <c r="G1119" i="157"/>
  <c r="D1119" i="157"/>
  <c r="I1118" i="157"/>
  <c r="H1118" i="157"/>
  <c r="G1118" i="157"/>
  <c r="D1118" i="157"/>
  <c r="I1117" i="157"/>
  <c r="H1117" i="157"/>
  <c r="G1117" i="157"/>
  <c r="D1117" i="157"/>
  <c r="F1116" i="157"/>
  <c r="E1116" i="157"/>
  <c r="I1115" i="157"/>
  <c r="H1115" i="157"/>
  <c r="G1115" i="157"/>
  <c r="J1115" i="157" s="1"/>
  <c r="I1114" i="157"/>
  <c r="H1114" i="157"/>
  <c r="G1114" i="157"/>
  <c r="J1114" i="157" s="1"/>
  <c r="I1113" i="157"/>
  <c r="H1113" i="157"/>
  <c r="G1113" i="157"/>
  <c r="J1113" i="157" s="1"/>
  <c r="I1111" i="157"/>
  <c r="H1111" i="157"/>
  <c r="G1111" i="157"/>
  <c r="J1111" i="157" s="1"/>
  <c r="G1109" i="157"/>
  <c r="D1109" i="157"/>
  <c r="C1109" i="157"/>
  <c r="I1109" i="157" s="1"/>
  <c r="B1109" i="157"/>
  <c r="H1109" i="157" s="1"/>
  <c r="I1108" i="157"/>
  <c r="H1108" i="157"/>
  <c r="G1108" i="157"/>
  <c r="J1108" i="157" s="1"/>
  <c r="I1107" i="157"/>
  <c r="H1107" i="157"/>
  <c r="G1107" i="157"/>
  <c r="J1107" i="157" s="1"/>
  <c r="I1106" i="157"/>
  <c r="H1106" i="157"/>
  <c r="G1106" i="157"/>
  <c r="J1106" i="157" s="1"/>
  <c r="F1095" i="157"/>
  <c r="E1095" i="157"/>
  <c r="I1094" i="157"/>
  <c r="H1094" i="157"/>
  <c r="G1094" i="157"/>
  <c r="J1094" i="157" s="1"/>
  <c r="I1093" i="157"/>
  <c r="H1093" i="157"/>
  <c r="G1093" i="157"/>
  <c r="J1093" i="157" s="1"/>
  <c r="I1092" i="157"/>
  <c r="H1092" i="157"/>
  <c r="G1092" i="157"/>
  <c r="J1092" i="157" s="1"/>
  <c r="I1091" i="157"/>
  <c r="H1091" i="157"/>
  <c r="G1091" i="157"/>
  <c r="J1091" i="157" s="1"/>
  <c r="G1089" i="157"/>
  <c r="D1089" i="157"/>
  <c r="C1089" i="157"/>
  <c r="I1089" i="157" s="1"/>
  <c r="B1089" i="157"/>
  <c r="H1089" i="157" s="1"/>
  <c r="I1088" i="157"/>
  <c r="H1088" i="157"/>
  <c r="G1088" i="157"/>
  <c r="J1088" i="157" s="1"/>
  <c r="I1087" i="157"/>
  <c r="H1087" i="157"/>
  <c r="G1087" i="157"/>
  <c r="J1087" i="157" s="1"/>
  <c r="I1084" i="157"/>
  <c r="H1084" i="157"/>
  <c r="G1084" i="157"/>
  <c r="J1084" i="157" s="1"/>
  <c r="F1082" i="157"/>
  <c r="E1082" i="157"/>
  <c r="D1082" i="157"/>
  <c r="C1082" i="157"/>
  <c r="B1082" i="157"/>
  <c r="I1081" i="157"/>
  <c r="H1081" i="157"/>
  <c r="G1081" i="157"/>
  <c r="J1081" i="157" s="1"/>
  <c r="I1080" i="157"/>
  <c r="H1080" i="157"/>
  <c r="G1080" i="157"/>
  <c r="J1080" i="157" s="1"/>
  <c r="I1079" i="157"/>
  <c r="H1079" i="157"/>
  <c r="G1079" i="157"/>
  <c r="J1079" i="157" s="1"/>
  <c r="I1078" i="157"/>
  <c r="H1078" i="157"/>
  <c r="G1078" i="157"/>
  <c r="F1063" i="157"/>
  <c r="E1063" i="157"/>
  <c r="D1063" i="157"/>
  <c r="C1063" i="157"/>
  <c r="B1063" i="157"/>
  <c r="I1062" i="157"/>
  <c r="H1062" i="157"/>
  <c r="G1062" i="157"/>
  <c r="J1062" i="157" s="1"/>
  <c r="I1061" i="157"/>
  <c r="H1061" i="157"/>
  <c r="G1061" i="157"/>
  <c r="J1061" i="157" s="1"/>
  <c r="I1060" i="157"/>
  <c r="H1060" i="157"/>
  <c r="G1060" i="157"/>
  <c r="J1060" i="157" s="1"/>
  <c r="I1058" i="157"/>
  <c r="H1058" i="157"/>
  <c r="G1058" i="157"/>
  <c r="J1056" i="157"/>
  <c r="I1056" i="157"/>
  <c r="H1056" i="157"/>
  <c r="F1056" i="157"/>
  <c r="E1056" i="157"/>
  <c r="D1056" i="157"/>
  <c r="C1056" i="157"/>
  <c r="B1056" i="157"/>
  <c r="G1055" i="157"/>
  <c r="G1054" i="157"/>
  <c r="J1051" i="157"/>
  <c r="I1051" i="157"/>
  <c r="H1051" i="157"/>
  <c r="D1051" i="157"/>
  <c r="C1051" i="157"/>
  <c r="B1051" i="157"/>
  <c r="F1050" i="157"/>
  <c r="F1051" i="157" s="1"/>
  <c r="E1050" i="157"/>
  <c r="E1051" i="157" s="1"/>
  <c r="G1049" i="157"/>
  <c r="G1048" i="157"/>
  <c r="I1038" i="157"/>
  <c r="H1038" i="157"/>
  <c r="F1038" i="157"/>
  <c r="E1038" i="157"/>
  <c r="D1038" i="157"/>
  <c r="C1038" i="157"/>
  <c r="B1038" i="157"/>
  <c r="J1037" i="157"/>
  <c r="G1037" i="157"/>
  <c r="J1036" i="157"/>
  <c r="G1036" i="157"/>
  <c r="J1035" i="157"/>
  <c r="G1035" i="157"/>
  <c r="J1034" i="157"/>
  <c r="G1034" i="157"/>
  <c r="I1031" i="157"/>
  <c r="H1031" i="157"/>
  <c r="G1031" i="157"/>
  <c r="F1031" i="157"/>
  <c r="E1031" i="157"/>
  <c r="D1031" i="157"/>
  <c r="C1031" i="157"/>
  <c r="B1031" i="157"/>
  <c r="J1029" i="157"/>
  <c r="J1028" i="157"/>
  <c r="J1027" i="157"/>
  <c r="J1001" i="157"/>
  <c r="D1001" i="157"/>
  <c r="G995" i="157"/>
  <c r="G994" i="157"/>
  <c r="F974" i="157"/>
  <c r="E974" i="157"/>
  <c r="I973" i="157"/>
  <c r="H973" i="157"/>
  <c r="G973" i="157"/>
  <c r="J973" i="157" s="1"/>
  <c r="I972" i="157"/>
  <c r="H972" i="157"/>
  <c r="G972" i="157"/>
  <c r="J972" i="157" s="1"/>
  <c r="I971" i="157"/>
  <c r="H971" i="157"/>
  <c r="G971" i="157"/>
  <c r="J971" i="157" s="1"/>
  <c r="I970" i="157"/>
  <c r="H970" i="157"/>
  <c r="G970" i="157"/>
  <c r="J970" i="157" s="1"/>
  <c r="I969" i="157"/>
  <c r="H969" i="157"/>
  <c r="G969" i="157"/>
  <c r="J969" i="157" s="1"/>
  <c r="I968" i="157"/>
  <c r="H968" i="157"/>
  <c r="G968" i="157"/>
  <c r="G966" i="157"/>
  <c r="D966" i="157"/>
  <c r="J965" i="157"/>
  <c r="D965" i="157"/>
  <c r="J964" i="157"/>
  <c r="D964" i="157"/>
  <c r="J963" i="157"/>
  <c r="D963" i="157"/>
  <c r="J962" i="157"/>
  <c r="D962" i="157"/>
  <c r="G961" i="157"/>
  <c r="D961" i="157"/>
  <c r="D960" i="157"/>
  <c r="G959" i="157"/>
  <c r="D959" i="157"/>
  <c r="G958" i="157"/>
  <c r="D958" i="157"/>
  <c r="I940" i="157"/>
  <c r="H940" i="157"/>
  <c r="G940" i="157"/>
  <c r="J940" i="157" s="1"/>
  <c r="I936" i="157"/>
  <c r="H936" i="157"/>
  <c r="G936" i="157"/>
  <c r="J936" i="157" s="1"/>
  <c r="I935" i="157"/>
  <c r="H935" i="157"/>
  <c r="G935" i="157"/>
  <c r="J935" i="157" s="1"/>
  <c r="I934" i="157"/>
  <c r="H934" i="157"/>
  <c r="G934" i="157"/>
  <c r="F931" i="157"/>
  <c r="F932" i="157" s="1"/>
  <c r="I932" i="157" s="1"/>
  <c r="E931" i="157"/>
  <c r="E932" i="157" s="1"/>
  <c r="H932" i="157" s="1"/>
  <c r="I930" i="157"/>
  <c r="H930" i="157"/>
  <c r="G930" i="157"/>
  <c r="J930" i="157" s="1"/>
  <c r="I929" i="157"/>
  <c r="H929" i="157"/>
  <c r="G929" i="157"/>
  <c r="J929" i="157" s="1"/>
  <c r="I917" i="157"/>
  <c r="H917" i="157"/>
  <c r="G917" i="157"/>
  <c r="I915" i="157"/>
  <c r="H915" i="157"/>
  <c r="G915" i="157"/>
  <c r="J915" i="157" s="1"/>
  <c r="F914" i="157"/>
  <c r="E914" i="157"/>
  <c r="I913" i="157"/>
  <c r="H913" i="157"/>
  <c r="G913" i="157"/>
  <c r="J913" i="157" s="1"/>
  <c r="I912" i="157"/>
  <c r="H912" i="157"/>
  <c r="G912" i="157"/>
  <c r="J912" i="157" s="1"/>
  <c r="I911" i="157"/>
  <c r="H911" i="157"/>
  <c r="G911" i="157"/>
  <c r="J911" i="157" s="1"/>
  <c r="G907" i="157"/>
  <c r="G906" i="157"/>
  <c r="G905" i="157"/>
  <c r="G904" i="157"/>
  <c r="F902" i="157"/>
  <c r="E902" i="157"/>
  <c r="D902" i="157"/>
  <c r="I901" i="157"/>
  <c r="H901" i="157"/>
  <c r="G901" i="157"/>
  <c r="D901" i="157"/>
  <c r="I900" i="157"/>
  <c r="H900" i="157"/>
  <c r="G900" i="157"/>
  <c r="D900" i="157"/>
  <c r="I899" i="157"/>
  <c r="H899" i="157"/>
  <c r="G899" i="157"/>
  <c r="D899" i="157"/>
  <c r="I898" i="157"/>
  <c r="H898" i="157"/>
  <c r="G898" i="157"/>
  <c r="D898" i="157"/>
  <c r="I891" i="157"/>
  <c r="H891" i="157"/>
  <c r="G891" i="157"/>
  <c r="D891" i="157"/>
  <c r="I890" i="157"/>
  <c r="H890" i="157"/>
  <c r="H902" i="157" s="1"/>
  <c r="G890" i="157"/>
  <c r="D890" i="157"/>
  <c r="I888" i="157"/>
  <c r="H888" i="157"/>
  <c r="G888" i="157"/>
  <c r="D888" i="157"/>
  <c r="I887" i="157"/>
  <c r="H887" i="157"/>
  <c r="D887" i="157"/>
  <c r="C887" i="157"/>
  <c r="B887" i="157"/>
  <c r="J886" i="157"/>
  <c r="J885" i="157"/>
  <c r="J884" i="157"/>
  <c r="J883" i="157"/>
  <c r="J882" i="157"/>
  <c r="J881" i="157"/>
  <c r="J880" i="157"/>
  <c r="J878" i="157"/>
  <c r="I878" i="157"/>
  <c r="H878" i="157"/>
  <c r="J877" i="157"/>
  <c r="I877" i="157"/>
  <c r="H877" i="157"/>
  <c r="J876" i="157"/>
  <c r="I876" i="157"/>
  <c r="H876" i="157"/>
  <c r="I874" i="157"/>
  <c r="H874" i="157"/>
  <c r="I873" i="157"/>
  <c r="H873" i="157"/>
  <c r="I872" i="157"/>
  <c r="H872" i="157"/>
  <c r="J843" i="157"/>
  <c r="I843" i="157"/>
  <c r="H843" i="157"/>
  <c r="J842" i="157"/>
  <c r="I842" i="157"/>
  <c r="H842" i="157"/>
  <c r="J834" i="157"/>
  <c r="I834" i="157"/>
  <c r="H834" i="157"/>
  <c r="J833" i="157"/>
  <c r="I833" i="157"/>
  <c r="H833" i="157"/>
  <c r="J821" i="157"/>
  <c r="I821" i="157"/>
  <c r="H821" i="157"/>
  <c r="I820" i="157"/>
  <c r="H820" i="157"/>
  <c r="G820" i="157"/>
  <c r="J820" i="157" s="1"/>
  <c r="I819" i="157"/>
  <c r="H819" i="157"/>
  <c r="G819" i="157"/>
  <c r="J819" i="157" s="1"/>
  <c r="I818" i="157"/>
  <c r="H818" i="157"/>
  <c r="G818" i="157"/>
  <c r="J818" i="157" s="1"/>
  <c r="J817" i="157"/>
  <c r="I817" i="157"/>
  <c r="H817" i="157"/>
  <c r="J816" i="157"/>
  <c r="I816" i="157"/>
  <c r="H816" i="157"/>
  <c r="J815" i="157"/>
  <c r="I815" i="157"/>
  <c r="H815" i="157"/>
  <c r="J814" i="157"/>
  <c r="I814" i="157"/>
  <c r="H814" i="157"/>
  <c r="J803" i="157"/>
  <c r="I803" i="157"/>
  <c r="H803" i="157"/>
  <c r="J802" i="157"/>
  <c r="I802" i="157"/>
  <c r="H802" i="157"/>
  <c r="J801" i="157"/>
  <c r="I801" i="157"/>
  <c r="H801" i="157"/>
  <c r="F800" i="157"/>
  <c r="E800" i="157"/>
  <c r="I799" i="157"/>
  <c r="H799" i="157"/>
  <c r="G799" i="157"/>
  <c r="J799" i="157" s="1"/>
  <c r="I798" i="157"/>
  <c r="H798" i="157"/>
  <c r="G798" i="157"/>
  <c r="J798" i="157" s="1"/>
  <c r="I797" i="157"/>
  <c r="H797" i="157"/>
  <c r="G797" i="157"/>
  <c r="J797" i="157" s="1"/>
  <c r="J796" i="157"/>
  <c r="I795" i="157"/>
  <c r="H795" i="157"/>
  <c r="G795" i="157"/>
  <c r="I793" i="157"/>
  <c r="H793" i="157"/>
  <c r="G793" i="157"/>
  <c r="J793" i="157" s="1"/>
  <c r="I792" i="157"/>
  <c r="H792" i="157"/>
  <c r="G792" i="157"/>
  <c r="J792" i="157" s="1"/>
  <c r="I791" i="157"/>
  <c r="H791" i="157"/>
  <c r="G791" i="157"/>
  <c r="J791" i="157" s="1"/>
  <c r="I790" i="157"/>
  <c r="H790" i="157"/>
  <c r="G790" i="157"/>
  <c r="J790" i="157" s="1"/>
  <c r="F788" i="157"/>
  <c r="E788" i="157"/>
  <c r="I787" i="157"/>
  <c r="H787" i="157"/>
  <c r="G787" i="157"/>
  <c r="J787" i="157" s="1"/>
  <c r="I786" i="157"/>
  <c r="H786" i="157"/>
  <c r="G786" i="157"/>
  <c r="J786" i="157" s="1"/>
  <c r="I785" i="157"/>
  <c r="H785" i="157"/>
  <c r="G785" i="157"/>
  <c r="J785" i="157" s="1"/>
  <c r="I784" i="157"/>
  <c r="H784" i="157"/>
  <c r="G784" i="157"/>
  <c r="G773" i="157"/>
  <c r="D773" i="157"/>
  <c r="C773" i="157"/>
  <c r="I773" i="157" s="1"/>
  <c r="B773" i="157"/>
  <c r="H773" i="157" s="1"/>
  <c r="G772" i="157"/>
  <c r="G771" i="157"/>
  <c r="G770" i="157"/>
  <c r="F766" i="157"/>
  <c r="E766" i="157"/>
  <c r="I765" i="157"/>
  <c r="H765" i="157"/>
  <c r="G765" i="157"/>
  <c r="J765" i="157" s="1"/>
  <c r="I764" i="157"/>
  <c r="H764" i="157"/>
  <c r="G764" i="157"/>
  <c r="J764" i="157" s="1"/>
  <c r="I763" i="157"/>
  <c r="H763" i="157"/>
  <c r="G763" i="157"/>
  <c r="J763" i="157" s="1"/>
  <c r="I762" i="157"/>
  <c r="H762" i="157"/>
  <c r="G762" i="157"/>
  <c r="J762" i="157" s="1"/>
  <c r="F760" i="157"/>
  <c r="E760" i="157"/>
  <c r="C760" i="157"/>
  <c r="B760" i="157"/>
  <c r="I759" i="157"/>
  <c r="H759" i="157"/>
  <c r="G759" i="157"/>
  <c r="D759" i="157"/>
  <c r="J758" i="157"/>
  <c r="D758" i="157"/>
  <c r="I757" i="157"/>
  <c r="H757" i="157"/>
  <c r="G757" i="157"/>
  <c r="D757" i="157"/>
  <c r="D756" i="157"/>
  <c r="I755" i="157"/>
  <c r="H755" i="157"/>
  <c r="G755" i="157"/>
  <c r="D755" i="157"/>
  <c r="F743" i="157"/>
  <c r="E743" i="157"/>
  <c r="D743" i="157"/>
  <c r="C743" i="157"/>
  <c r="B743" i="157"/>
  <c r="G742" i="157"/>
  <c r="G741" i="157"/>
  <c r="G740" i="157"/>
  <c r="F737" i="157"/>
  <c r="E737" i="157"/>
  <c r="I736" i="157"/>
  <c r="H736" i="157"/>
  <c r="G736" i="157"/>
  <c r="J736" i="157" s="1"/>
  <c r="I735" i="157"/>
  <c r="H735" i="157"/>
  <c r="G735" i="157"/>
  <c r="J735" i="157" s="1"/>
  <c r="I733" i="157"/>
  <c r="H733" i="157"/>
  <c r="G733" i="157"/>
  <c r="D733" i="157"/>
  <c r="I732" i="157"/>
  <c r="H732" i="157"/>
  <c r="G732" i="157"/>
  <c r="D732" i="157"/>
  <c r="I731" i="157"/>
  <c r="H731" i="157"/>
  <c r="G731" i="157"/>
  <c r="D731" i="157"/>
  <c r="I730" i="157"/>
  <c r="H730" i="157"/>
  <c r="G730" i="157"/>
  <c r="D730" i="157"/>
  <c r="I729" i="157"/>
  <c r="H729" i="157"/>
  <c r="G729" i="157"/>
  <c r="D729" i="157"/>
  <c r="J727" i="157"/>
  <c r="I727" i="157"/>
  <c r="H727" i="157"/>
  <c r="J711" i="157"/>
  <c r="D711" i="157"/>
  <c r="J710" i="157"/>
  <c r="D710" i="157"/>
  <c r="J709" i="157"/>
  <c r="D709" i="157"/>
  <c r="J708" i="157"/>
  <c r="D708" i="157"/>
  <c r="J707" i="157"/>
  <c r="D707" i="157"/>
  <c r="J706" i="157"/>
  <c r="D706" i="157"/>
  <c r="J705" i="157"/>
  <c r="D705" i="157"/>
  <c r="J704" i="157"/>
  <c r="D704" i="157"/>
  <c r="J703" i="157"/>
  <c r="D703" i="157"/>
  <c r="J702" i="157"/>
  <c r="I702" i="157"/>
  <c r="H702" i="157"/>
  <c r="I701" i="157"/>
  <c r="H701" i="157"/>
  <c r="D701" i="157"/>
  <c r="J701" i="157" s="1"/>
  <c r="I700" i="157"/>
  <c r="H700" i="157"/>
  <c r="D700" i="157"/>
  <c r="J700" i="157" s="1"/>
  <c r="C681" i="157"/>
  <c r="B681" i="157"/>
  <c r="D680" i="157"/>
  <c r="D679" i="157"/>
  <c r="D678" i="157"/>
  <c r="D677" i="157"/>
  <c r="J668" i="157"/>
  <c r="I668" i="157"/>
  <c r="H668" i="157"/>
  <c r="C668" i="157"/>
  <c r="B668" i="157"/>
  <c r="D667" i="157"/>
  <c r="D666" i="157"/>
  <c r="D665" i="157"/>
  <c r="D664" i="157"/>
  <c r="D652" i="157"/>
  <c r="D651" i="157"/>
  <c r="D650" i="157"/>
  <c r="D649" i="157"/>
  <c r="J647" i="157"/>
  <c r="J646" i="157"/>
  <c r="J645" i="157"/>
  <c r="J644" i="157"/>
  <c r="J643" i="157"/>
  <c r="J642" i="157"/>
  <c r="J641" i="157"/>
  <c r="J640" i="157"/>
  <c r="J639" i="157"/>
  <c r="J638" i="157"/>
  <c r="J637" i="157"/>
  <c r="E611" i="157"/>
  <c r="E612" i="157" s="1"/>
  <c r="I610" i="157"/>
  <c r="H610" i="157"/>
  <c r="D610" i="157"/>
  <c r="J610" i="157" s="1"/>
  <c r="J609" i="157"/>
  <c r="D609" i="157"/>
  <c r="C608" i="157"/>
  <c r="B608" i="157"/>
  <c r="I607" i="157"/>
  <c r="H607" i="157"/>
  <c r="D607" i="157"/>
  <c r="J607" i="157" s="1"/>
  <c r="I606" i="157"/>
  <c r="H606" i="157"/>
  <c r="D606" i="157"/>
  <c r="J606" i="157" s="1"/>
  <c r="I605" i="157"/>
  <c r="H605" i="157"/>
  <c r="D605" i="157"/>
  <c r="I603" i="157"/>
  <c r="H603" i="157"/>
  <c r="D603" i="157"/>
  <c r="J603" i="157" s="1"/>
  <c r="I592" i="157"/>
  <c r="H592" i="157"/>
  <c r="D592" i="157"/>
  <c r="J592" i="157" s="1"/>
  <c r="C591" i="157"/>
  <c r="B591" i="157"/>
  <c r="I590" i="157"/>
  <c r="H590" i="157"/>
  <c r="D590" i="157"/>
  <c r="J590" i="157" s="1"/>
  <c r="I589" i="157"/>
  <c r="H589" i="157"/>
  <c r="D589" i="157"/>
  <c r="J589" i="157" s="1"/>
  <c r="I588" i="157"/>
  <c r="H588" i="157"/>
  <c r="D588" i="157"/>
  <c r="C586" i="157"/>
  <c r="B586" i="157"/>
  <c r="I585" i="157"/>
  <c r="H585" i="157"/>
  <c r="D585" i="157"/>
  <c r="J585" i="157" s="1"/>
  <c r="J584" i="157"/>
  <c r="D584" i="157"/>
  <c r="I583" i="157"/>
  <c r="H583" i="157"/>
  <c r="D583" i="157"/>
  <c r="J583" i="157" s="1"/>
  <c r="I582" i="157"/>
  <c r="H582" i="157"/>
  <c r="D582" i="157"/>
  <c r="J582" i="157" s="1"/>
  <c r="C580" i="157"/>
  <c r="B580" i="157"/>
  <c r="I579" i="157"/>
  <c r="H579" i="157"/>
  <c r="D579" i="157"/>
  <c r="J579" i="157" s="1"/>
  <c r="I578" i="157"/>
  <c r="H578" i="157"/>
  <c r="D578" i="157"/>
  <c r="J578" i="157" s="1"/>
  <c r="I577" i="157"/>
  <c r="H577" i="157"/>
  <c r="D577" i="157"/>
  <c r="I575" i="157"/>
  <c r="H575" i="157"/>
  <c r="D575" i="157"/>
  <c r="J575" i="157" s="1"/>
  <c r="C566" i="157"/>
  <c r="B566" i="157"/>
  <c r="D565" i="157"/>
  <c r="J565" i="157" s="1"/>
  <c r="J564" i="157"/>
  <c r="D564" i="157"/>
  <c r="J563" i="157"/>
  <c r="D563" i="157"/>
  <c r="I562" i="157"/>
  <c r="H562" i="157"/>
  <c r="D562" i="157"/>
  <c r="J562" i="157" s="1"/>
  <c r="I561" i="157"/>
  <c r="H561" i="157"/>
  <c r="D561" i="157"/>
  <c r="J559" i="157"/>
  <c r="I559" i="157"/>
  <c r="H559" i="157"/>
  <c r="J558" i="157"/>
  <c r="I558" i="157"/>
  <c r="H558" i="157"/>
  <c r="C557" i="157"/>
  <c r="I557" i="157" s="1"/>
  <c r="B557" i="157"/>
  <c r="H557" i="157" s="1"/>
  <c r="J556" i="157"/>
  <c r="D556" i="157"/>
  <c r="I555" i="157"/>
  <c r="H555" i="157"/>
  <c r="D555" i="157"/>
  <c r="I553" i="157"/>
  <c r="H553" i="157"/>
  <c r="D553" i="157"/>
  <c r="J553" i="157" s="1"/>
  <c r="I552" i="157"/>
  <c r="H552" i="157"/>
  <c r="D552" i="157"/>
  <c r="J552" i="157" s="1"/>
  <c r="I551" i="157"/>
  <c r="H551" i="157"/>
  <c r="D551" i="157"/>
  <c r="J551" i="157" s="1"/>
  <c r="I550" i="157"/>
  <c r="H550" i="157"/>
  <c r="D550" i="157"/>
  <c r="J550" i="157" s="1"/>
  <c r="I549" i="157"/>
  <c r="H549" i="157"/>
  <c r="D549" i="157"/>
  <c r="J549" i="157" s="1"/>
  <c r="I548" i="157"/>
  <c r="H548" i="157"/>
  <c r="D548" i="157"/>
  <c r="I547" i="157"/>
  <c r="H547" i="157"/>
  <c r="D547" i="157"/>
  <c r="J547" i="157" s="1"/>
  <c r="I546" i="157"/>
  <c r="H546" i="157"/>
  <c r="D546" i="157"/>
  <c r="J546" i="157" s="1"/>
  <c r="I535" i="157"/>
  <c r="H535" i="157"/>
  <c r="C535" i="157"/>
  <c r="B535" i="157"/>
  <c r="J534" i="157"/>
  <c r="D534" i="157"/>
  <c r="J533" i="157"/>
  <c r="D533" i="157"/>
  <c r="J532" i="157"/>
  <c r="D532" i="157"/>
  <c r="J531" i="157"/>
  <c r="D531" i="157"/>
  <c r="J530" i="157"/>
  <c r="D530" i="157"/>
  <c r="J529" i="157"/>
  <c r="D529" i="157"/>
  <c r="J527" i="157"/>
  <c r="J526" i="157"/>
  <c r="J525" i="157"/>
  <c r="J524" i="157"/>
  <c r="I523" i="157"/>
  <c r="H523" i="157"/>
  <c r="C523" i="157"/>
  <c r="J522" i="157"/>
  <c r="D522" i="157"/>
  <c r="J521" i="157"/>
  <c r="D521" i="157"/>
  <c r="J520" i="157"/>
  <c r="D520" i="157"/>
  <c r="J519" i="157"/>
  <c r="D519" i="157"/>
  <c r="J518" i="157"/>
  <c r="D518" i="157"/>
  <c r="J517" i="157"/>
  <c r="D517" i="157"/>
  <c r="J516" i="157"/>
  <c r="D516" i="157"/>
  <c r="J503" i="157"/>
  <c r="I503" i="157"/>
  <c r="H503" i="157"/>
  <c r="J502" i="157"/>
  <c r="I502" i="157"/>
  <c r="H502" i="157"/>
  <c r="J501" i="157"/>
  <c r="I501" i="157"/>
  <c r="H501" i="157"/>
  <c r="J500" i="157"/>
  <c r="I500" i="157"/>
  <c r="H500" i="157"/>
  <c r="J499" i="157"/>
  <c r="I499" i="157"/>
  <c r="H499" i="157"/>
  <c r="J498" i="157"/>
  <c r="I498" i="157"/>
  <c r="H498" i="157"/>
  <c r="J497" i="157"/>
  <c r="I497" i="157"/>
  <c r="H497" i="157"/>
  <c r="J496" i="157"/>
  <c r="I496" i="157"/>
  <c r="H496" i="157"/>
  <c r="J495" i="157"/>
  <c r="I495" i="157"/>
  <c r="H495" i="157"/>
  <c r="J494" i="157"/>
  <c r="I494" i="157"/>
  <c r="H494" i="157"/>
  <c r="J493" i="157"/>
  <c r="I493" i="157"/>
  <c r="H493" i="157"/>
  <c r="J492" i="157"/>
  <c r="I492" i="157"/>
  <c r="H492" i="157"/>
  <c r="J473" i="157"/>
  <c r="I473" i="157"/>
  <c r="H473" i="157"/>
  <c r="J472" i="157"/>
  <c r="I472" i="157"/>
  <c r="H472" i="157"/>
  <c r="J471" i="157"/>
  <c r="I471" i="157"/>
  <c r="H471" i="157"/>
  <c r="J470" i="157"/>
  <c r="I470" i="157"/>
  <c r="H470" i="157"/>
  <c r="J467" i="157"/>
  <c r="I467" i="157"/>
  <c r="H467" i="157"/>
  <c r="J466" i="157"/>
  <c r="I466" i="157"/>
  <c r="H466" i="157"/>
  <c r="J465" i="157"/>
  <c r="I465" i="157"/>
  <c r="H465" i="157"/>
  <c r="J464" i="157"/>
  <c r="I464" i="157"/>
  <c r="H464" i="157"/>
  <c r="C462" i="157"/>
  <c r="B462" i="157"/>
  <c r="D461" i="157"/>
  <c r="D460" i="157"/>
  <c r="D459" i="157"/>
  <c r="D458" i="157"/>
  <c r="D457" i="157"/>
  <c r="C448" i="157"/>
  <c r="B448" i="157"/>
  <c r="I447" i="157"/>
  <c r="H447" i="157"/>
  <c r="D447" i="157"/>
  <c r="J447" i="157" s="1"/>
  <c r="I446" i="157"/>
  <c r="H446" i="157"/>
  <c r="D446" i="157"/>
  <c r="J446" i="157" s="1"/>
  <c r="I445" i="157"/>
  <c r="H445" i="157"/>
  <c r="D445" i="157"/>
  <c r="J445" i="157" s="1"/>
  <c r="I444" i="157"/>
  <c r="H444" i="157"/>
  <c r="D444" i="157"/>
  <c r="J444" i="157" s="1"/>
  <c r="C442" i="157"/>
  <c r="B442" i="157"/>
  <c r="I441" i="157"/>
  <c r="H441" i="157"/>
  <c r="D441" i="157"/>
  <c r="J441" i="157" s="1"/>
  <c r="I440" i="157"/>
  <c r="H440" i="157"/>
  <c r="D440" i="157"/>
  <c r="J440" i="157" s="1"/>
  <c r="I439" i="157"/>
  <c r="H439" i="157"/>
  <c r="D439" i="157"/>
  <c r="J439" i="157" s="1"/>
  <c r="D438" i="157"/>
  <c r="I437" i="157"/>
  <c r="H437" i="157"/>
  <c r="D437" i="157"/>
  <c r="J437" i="157" s="1"/>
  <c r="J435" i="157"/>
  <c r="D435" i="157"/>
  <c r="J434" i="157"/>
  <c r="D434" i="157"/>
  <c r="J433" i="157"/>
  <c r="D433" i="157"/>
  <c r="J432" i="157"/>
  <c r="D432" i="157"/>
  <c r="J431" i="157"/>
  <c r="D431" i="157"/>
  <c r="D429" i="157"/>
  <c r="I428" i="157"/>
  <c r="H428" i="157"/>
  <c r="D428" i="157"/>
  <c r="J428" i="157" s="1"/>
  <c r="I427" i="157"/>
  <c r="H427" i="157"/>
  <c r="D427" i="157"/>
  <c r="J427" i="157" s="1"/>
  <c r="C415" i="157"/>
  <c r="I415" i="157" s="1"/>
  <c r="B415" i="157"/>
  <c r="H415" i="157" s="1"/>
  <c r="I414" i="157"/>
  <c r="H414" i="157"/>
  <c r="D414" i="157"/>
  <c r="J414" i="157" s="1"/>
  <c r="I413" i="157"/>
  <c r="H413" i="157"/>
  <c r="D413" i="157"/>
  <c r="J413" i="157" s="1"/>
  <c r="I412" i="157"/>
  <c r="H412" i="157"/>
  <c r="D412" i="157"/>
  <c r="J412" i="157" s="1"/>
  <c r="I411" i="157"/>
  <c r="H411" i="157"/>
  <c r="D411" i="157"/>
  <c r="J411" i="157" s="1"/>
  <c r="J409" i="157"/>
  <c r="D409" i="157"/>
  <c r="F408" i="157"/>
  <c r="F611" i="157" s="1"/>
  <c r="F612" i="157" s="1"/>
  <c r="J407" i="157"/>
  <c r="I407" i="157"/>
  <c r="I408" i="157" s="1"/>
  <c r="J408" i="157" s="1"/>
  <c r="H407" i="157"/>
  <c r="G404" i="157"/>
  <c r="G408" i="157" s="1"/>
  <c r="G611" i="157" s="1"/>
  <c r="J397" i="157"/>
  <c r="I397" i="157"/>
  <c r="H397" i="157"/>
  <c r="J396" i="157"/>
  <c r="I396" i="157"/>
  <c r="H396" i="157"/>
  <c r="J378" i="157"/>
  <c r="I378" i="157"/>
  <c r="H378" i="157"/>
  <c r="D378" i="157"/>
  <c r="C378" i="157"/>
  <c r="B378" i="157"/>
  <c r="J355" i="157"/>
  <c r="J354" i="157"/>
  <c r="I354" i="157"/>
  <c r="H354" i="157"/>
  <c r="J353" i="157"/>
  <c r="I353" i="157"/>
  <c r="H353" i="157"/>
  <c r="J352" i="157"/>
  <c r="I352" i="157"/>
  <c r="H352" i="157"/>
  <c r="J351" i="157"/>
  <c r="I351" i="157"/>
  <c r="H351" i="157"/>
  <c r="I350" i="157"/>
  <c r="H350" i="157"/>
  <c r="D350" i="157"/>
  <c r="J350" i="157" s="1"/>
  <c r="J349" i="157"/>
  <c r="I349" i="157"/>
  <c r="H349" i="157"/>
  <c r="J347" i="157"/>
  <c r="I347" i="157"/>
  <c r="H347" i="157"/>
  <c r="J346" i="157"/>
  <c r="I346" i="157"/>
  <c r="H346" i="157"/>
  <c r="J345" i="157"/>
  <c r="I345" i="157"/>
  <c r="H345" i="157"/>
  <c r="J344" i="157"/>
  <c r="I344" i="157"/>
  <c r="H344" i="157"/>
  <c r="J343" i="157"/>
  <c r="I343" i="157"/>
  <c r="H343" i="157"/>
  <c r="H339" i="157"/>
  <c r="G325" i="157"/>
  <c r="J295" i="157"/>
  <c r="I295" i="157"/>
  <c r="H295" i="157"/>
  <c r="D295" i="157"/>
  <c r="C295" i="157"/>
  <c r="B295" i="157"/>
  <c r="J286" i="157"/>
  <c r="D286" i="157"/>
  <c r="J266" i="157"/>
  <c r="I266" i="157"/>
  <c r="H266" i="157"/>
  <c r="D266" i="157"/>
  <c r="C266" i="157"/>
  <c r="B266" i="157"/>
  <c r="J237" i="157"/>
  <c r="D237" i="157"/>
  <c r="J236" i="157"/>
  <c r="D236" i="157"/>
  <c r="J235" i="157"/>
  <c r="D235" i="157"/>
  <c r="J234" i="157"/>
  <c r="D234" i="157"/>
  <c r="D211" i="157"/>
  <c r="D210" i="157"/>
  <c r="D209" i="157"/>
  <c r="D208" i="157"/>
  <c r="C207" i="157"/>
  <c r="B207" i="157"/>
  <c r="D206" i="157"/>
  <c r="D205" i="157"/>
  <c r="D204" i="157"/>
  <c r="D203" i="157"/>
  <c r="D202" i="157"/>
  <c r="D201" i="157"/>
  <c r="D200" i="157"/>
  <c r="D199" i="157"/>
  <c r="D198" i="157"/>
  <c r="I197" i="157"/>
  <c r="H197" i="157"/>
  <c r="G197" i="157"/>
  <c r="J197" i="157" s="1"/>
  <c r="G196" i="157"/>
  <c r="G195" i="157"/>
  <c r="G194" i="157"/>
  <c r="G193" i="157"/>
  <c r="G178" i="157"/>
  <c r="G177" i="157"/>
  <c r="G176" i="157"/>
  <c r="G175" i="157"/>
  <c r="G174" i="157"/>
  <c r="G173" i="157"/>
  <c r="G172" i="157"/>
  <c r="F171" i="157"/>
  <c r="E171" i="157"/>
  <c r="G170" i="157"/>
  <c r="G169" i="157"/>
  <c r="G168" i="157"/>
  <c r="G167" i="157"/>
  <c r="G164" i="157"/>
  <c r="G163" i="157"/>
  <c r="G162" i="157"/>
  <c r="G161" i="157"/>
  <c r="I149" i="157"/>
  <c r="H149" i="157"/>
  <c r="F149" i="157"/>
  <c r="E149" i="157"/>
  <c r="C149" i="157"/>
  <c r="B149" i="157"/>
  <c r="J148" i="157"/>
  <c r="G148" i="157"/>
  <c r="D148" i="157"/>
  <c r="J147" i="157"/>
  <c r="G147" i="157"/>
  <c r="D147" i="157"/>
  <c r="J146" i="157"/>
  <c r="G146" i="157"/>
  <c r="D146" i="157"/>
  <c r="J145" i="157"/>
  <c r="G145" i="157"/>
  <c r="D145" i="157"/>
  <c r="I143" i="157"/>
  <c r="H143" i="157"/>
  <c r="F143" i="157"/>
  <c r="E143" i="157"/>
  <c r="C143" i="157"/>
  <c r="B143" i="157"/>
  <c r="J142" i="157"/>
  <c r="G142" i="157"/>
  <c r="D142" i="157"/>
  <c r="D141" i="157"/>
  <c r="J140" i="157"/>
  <c r="G140" i="157"/>
  <c r="D140" i="157"/>
  <c r="J139" i="157"/>
  <c r="G139" i="157"/>
  <c r="D139" i="157"/>
  <c r="J138" i="157"/>
  <c r="D138" i="157"/>
  <c r="I136" i="157"/>
  <c r="H136" i="157"/>
  <c r="F136" i="157"/>
  <c r="E136" i="157"/>
  <c r="C136" i="157"/>
  <c r="B136" i="157"/>
  <c r="J135" i="157"/>
  <c r="G135" i="157"/>
  <c r="D135" i="157"/>
  <c r="J134" i="157"/>
  <c r="G134" i="157"/>
  <c r="D134" i="157"/>
  <c r="J133" i="157"/>
  <c r="G133" i="157"/>
  <c r="D133" i="157"/>
  <c r="J132" i="157"/>
  <c r="G132" i="157"/>
  <c r="D132" i="157"/>
  <c r="F122" i="157"/>
  <c r="E122" i="157"/>
  <c r="D122" i="157"/>
  <c r="C122" i="157"/>
  <c r="B122" i="157"/>
  <c r="G121" i="157"/>
  <c r="G120" i="157"/>
  <c r="G119" i="157"/>
  <c r="G118" i="157"/>
  <c r="I115" i="157"/>
  <c r="H115" i="157"/>
  <c r="F115" i="157"/>
  <c r="E115" i="157"/>
  <c r="C115" i="157"/>
  <c r="B115" i="157"/>
  <c r="J114" i="157"/>
  <c r="G114" i="157"/>
  <c r="D114" i="157"/>
  <c r="J113" i="157"/>
  <c r="G113" i="157"/>
  <c r="D113" i="157"/>
  <c r="J112" i="157"/>
  <c r="G112" i="157"/>
  <c r="D112" i="157"/>
  <c r="J111" i="157"/>
  <c r="D111" i="157"/>
  <c r="I109" i="157"/>
  <c r="H109" i="157"/>
  <c r="F109" i="157"/>
  <c r="E109" i="157"/>
  <c r="C109" i="157"/>
  <c r="B109" i="157"/>
  <c r="J108" i="157"/>
  <c r="G108" i="157"/>
  <c r="D108" i="157"/>
  <c r="J107" i="157"/>
  <c r="G107" i="157"/>
  <c r="D107" i="157"/>
  <c r="I105" i="157"/>
  <c r="H105" i="157"/>
  <c r="F105" i="157"/>
  <c r="E105" i="157"/>
  <c r="C105" i="157"/>
  <c r="B105" i="157"/>
  <c r="J104" i="157"/>
  <c r="G104" i="157"/>
  <c r="D104" i="157"/>
  <c r="J103" i="157"/>
  <c r="G103" i="157"/>
  <c r="D103" i="157"/>
  <c r="J102" i="157"/>
  <c r="G102" i="157"/>
  <c r="D102" i="157"/>
  <c r="J101" i="157"/>
  <c r="G101" i="157"/>
  <c r="D101" i="157"/>
  <c r="J86" i="157"/>
  <c r="D86" i="157"/>
  <c r="I85" i="157"/>
  <c r="H85" i="157"/>
  <c r="C85" i="157"/>
  <c r="B85" i="157"/>
  <c r="J84" i="157"/>
  <c r="D84" i="157"/>
  <c r="J83" i="157"/>
  <c r="D83" i="157"/>
  <c r="J82" i="157"/>
  <c r="D82" i="157"/>
  <c r="J81" i="157"/>
  <c r="D81" i="157"/>
  <c r="J80" i="157"/>
  <c r="D80" i="157"/>
  <c r="J79" i="157"/>
  <c r="D79" i="157"/>
  <c r="I77" i="157"/>
  <c r="H77" i="157"/>
  <c r="C77" i="157"/>
  <c r="B77" i="157"/>
  <c r="J76" i="157"/>
  <c r="D76" i="157"/>
  <c r="J75" i="157"/>
  <c r="D75" i="157"/>
  <c r="J74" i="157"/>
  <c r="D74" i="157"/>
  <c r="J73" i="157"/>
  <c r="D73" i="157"/>
  <c r="J72" i="157"/>
  <c r="D72" i="157"/>
  <c r="J70" i="157"/>
  <c r="D70" i="157"/>
  <c r="J69" i="157"/>
  <c r="D69" i="157"/>
  <c r="J60" i="157"/>
  <c r="I60" i="157"/>
  <c r="H60" i="157"/>
  <c r="C60" i="157"/>
  <c r="B60" i="157"/>
  <c r="D59" i="157"/>
  <c r="D58" i="157"/>
  <c r="D57" i="157"/>
  <c r="D56" i="157"/>
  <c r="D55" i="157"/>
  <c r="D54" i="157"/>
  <c r="D53" i="157"/>
  <c r="D52" i="157"/>
  <c r="I50" i="157"/>
  <c r="H50" i="157"/>
  <c r="D50" i="157"/>
  <c r="C50" i="157"/>
  <c r="B50" i="157"/>
  <c r="J49" i="157"/>
  <c r="J48" i="157"/>
  <c r="J47" i="157"/>
  <c r="J46" i="157"/>
  <c r="I44" i="157"/>
  <c r="H44" i="157"/>
  <c r="D44" i="157"/>
  <c r="C44" i="157"/>
  <c r="B44" i="157"/>
  <c r="J43" i="157"/>
  <c r="J42" i="157"/>
  <c r="J41" i="157"/>
  <c r="J40" i="157"/>
  <c r="J39" i="157"/>
  <c r="I29" i="157"/>
  <c r="H29" i="157"/>
  <c r="J28" i="157"/>
  <c r="J27" i="157"/>
  <c r="J26" i="157"/>
  <c r="J25" i="157"/>
  <c r="J24" i="157"/>
  <c r="J23" i="157"/>
  <c r="J22" i="157"/>
  <c r="J21" i="157"/>
  <c r="J19" i="157"/>
  <c r="D19" i="157"/>
  <c r="J18" i="157"/>
  <c r="D18" i="157"/>
  <c r="J17" i="157"/>
  <c r="D17" i="157"/>
  <c r="J16" i="157"/>
  <c r="D16" i="157"/>
  <c r="J15" i="157"/>
  <c r="D15" i="157"/>
  <c r="J14" i="157"/>
  <c r="D14" i="157"/>
  <c r="J13" i="157"/>
  <c r="D13" i="157"/>
  <c r="J12" i="157"/>
  <c r="D12" i="157"/>
  <c r="J11" i="157"/>
  <c r="D11" i="157"/>
  <c r="J10" i="157"/>
  <c r="G10" i="157"/>
  <c r="D10" i="157"/>
  <c r="J9" i="157"/>
  <c r="D9" i="157"/>
  <c r="G289" i="158" l="1"/>
  <c r="D472" i="158"/>
  <c r="I1271" i="157"/>
  <c r="J1253" i="157"/>
  <c r="J1258" i="157"/>
  <c r="J1260" i="157"/>
  <c r="J1263" i="157"/>
  <c r="H472" i="158"/>
  <c r="F959" i="159"/>
  <c r="M194" i="158"/>
  <c r="J1266" i="157"/>
  <c r="J1268" i="157"/>
  <c r="J1270" i="157"/>
  <c r="J1254" i="157"/>
  <c r="J1257" i="157"/>
  <c r="J1259" i="157"/>
  <c r="J1265" i="157"/>
  <c r="J1267" i="157"/>
  <c r="J1269" i="157"/>
  <c r="H1271" i="157"/>
  <c r="G909" i="157"/>
  <c r="G612" i="157"/>
  <c r="J1575" i="157"/>
  <c r="J194" i="159"/>
  <c r="F464" i="159"/>
  <c r="G959" i="159"/>
  <c r="C959" i="159"/>
  <c r="J57" i="159"/>
  <c r="J62" i="159"/>
  <c r="J134" i="159"/>
  <c r="J138" i="159"/>
  <c r="E959" i="159"/>
  <c r="J838" i="159"/>
  <c r="J849" i="159"/>
  <c r="B959" i="159"/>
  <c r="I472" i="158"/>
  <c r="E472" i="158"/>
  <c r="G148" i="158"/>
  <c r="M221" i="158"/>
  <c r="M227" i="158"/>
  <c r="M318" i="158"/>
  <c r="M322" i="158"/>
  <c r="D397" i="158"/>
  <c r="L468" i="158"/>
  <c r="F472" i="158"/>
  <c r="D194" i="158"/>
  <c r="D221" i="158"/>
  <c r="M232" i="158"/>
  <c r="M346" i="158"/>
  <c r="M397" i="158"/>
  <c r="D444" i="158"/>
  <c r="D280" i="158"/>
  <c r="M470" i="158"/>
  <c r="M280" i="158"/>
  <c r="M341" i="158"/>
  <c r="D449" i="158"/>
  <c r="H223" i="159"/>
  <c r="G464" i="159"/>
  <c r="B464" i="159"/>
  <c r="C464" i="159"/>
  <c r="J264" i="159"/>
  <c r="E464" i="159"/>
  <c r="D550" i="159"/>
  <c r="D561" i="159"/>
  <c r="J749" i="159"/>
  <c r="J783" i="159"/>
  <c r="I223" i="159"/>
  <c r="I63" i="159"/>
  <c r="D56" i="159"/>
  <c r="J132" i="159"/>
  <c r="J133" i="159"/>
  <c r="J137" i="159"/>
  <c r="J163" i="159"/>
  <c r="J425" i="159"/>
  <c r="J426" i="159"/>
  <c r="J430" i="159"/>
  <c r="J496" i="159"/>
  <c r="D808" i="159"/>
  <c r="D819" i="159"/>
  <c r="J825" i="159"/>
  <c r="D838" i="159"/>
  <c r="D849" i="159"/>
  <c r="J904" i="159"/>
  <c r="J894" i="159"/>
  <c r="J136" i="159"/>
  <c r="J429" i="159"/>
  <c r="D504" i="159"/>
  <c r="J504" i="159" s="1"/>
  <c r="J135" i="159"/>
  <c r="J140" i="159"/>
  <c r="J234" i="159"/>
  <c r="J254" i="159"/>
  <c r="J284" i="159"/>
  <c r="J550" i="159"/>
  <c r="J580" i="159"/>
  <c r="J649" i="159"/>
  <c r="H282" i="159"/>
  <c r="D234" i="159"/>
  <c r="J298" i="159"/>
  <c r="J346" i="159"/>
  <c r="J366" i="159"/>
  <c r="J400" i="159"/>
  <c r="J412" i="159"/>
  <c r="J456" i="159"/>
  <c r="D461" i="159"/>
  <c r="D591" i="159"/>
  <c r="H670" i="159"/>
  <c r="J258" i="159"/>
  <c r="D282" i="159"/>
  <c r="B730" i="159"/>
  <c r="J615" i="159"/>
  <c r="J48" i="159"/>
  <c r="D79" i="159"/>
  <c r="J104" i="159"/>
  <c r="J115" i="159"/>
  <c r="J130" i="159"/>
  <c r="J151" i="159"/>
  <c r="D151" i="159"/>
  <c r="J161" i="159"/>
  <c r="D173" i="159"/>
  <c r="D195" i="159"/>
  <c r="H195" i="159"/>
  <c r="J196" i="159"/>
  <c r="J259" i="159"/>
  <c r="J266" i="159"/>
  <c r="J427" i="159"/>
  <c r="D442" i="159"/>
  <c r="J498" i="159"/>
  <c r="I546" i="159"/>
  <c r="D670" i="159"/>
  <c r="H697" i="159"/>
  <c r="D708" i="159"/>
  <c r="D728" i="159"/>
  <c r="J855" i="159"/>
  <c r="D531" i="159"/>
  <c r="D48" i="159"/>
  <c r="J60" i="159"/>
  <c r="D74" i="159"/>
  <c r="D85" i="159"/>
  <c r="D104" i="159"/>
  <c r="D115" i="159"/>
  <c r="J262" i="159"/>
  <c r="J321" i="159"/>
  <c r="J341" i="159"/>
  <c r="J352" i="159"/>
  <c r="D400" i="159"/>
  <c r="J428" i="159"/>
  <c r="D436" i="159"/>
  <c r="H504" i="159"/>
  <c r="J605" i="159"/>
  <c r="D783" i="159"/>
  <c r="J808" i="159"/>
  <c r="J813" i="159"/>
  <c r="D825" i="159"/>
  <c r="D904" i="159"/>
  <c r="D935" i="159"/>
  <c r="I504" i="159"/>
  <c r="I680" i="159"/>
  <c r="I670" i="159"/>
  <c r="I697" i="159"/>
  <c r="I788" i="159"/>
  <c r="I959" i="159" s="1"/>
  <c r="J56" i="159"/>
  <c r="J27" i="159"/>
  <c r="J74" i="159"/>
  <c r="D91" i="159"/>
  <c r="F730" i="159"/>
  <c r="F960" i="159" s="1"/>
  <c r="J940" i="159"/>
  <c r="D956" i="159"/>
  <c r="D27" i="159"/>
  <c r="J61" i="159"/>
  <c r="J79" i="159"/>
  <c r="J91" i="159"/>
  <c r="J110" i="159"/>
  <c r="J121" i="159"/>
  <c r="J141" i="159"/>
  <c r="J160" i="159"/>
  <c r="J193" i="159"/>
  <c r="J197" i="159"/>
  <c r="I205" i="159"/>
  <c r="J261" i="159"/>
  <c r="J265" i="159"/>
  <c r="J283" i="159"/>
  <c r="J296" i="159"/>
  <c r="J525" i="159"/>
  <c r="J531" i="159" s="1"/>
  <c r="H546" i="159"/>
  <c r="J667" i="159"/>
  <c r="J670" i="159" s="1"/>
  <c r="D697" i="159"/>
  <c r="I795" i="159"/>
  <c r="D844" i="159"/>
  <c r="D855" i="159"/>
  <c r="J867" i="159"/>
  <c r="D929" i="159"/>
  <c r="D110" i="159"/>
  <c r="D121" i="159"/>
  <c r="I195" i="159"/>
  <c r="J229" i="159"/>
  <c r="J327" i="159"/>
  <c r="D341" i="159"/>
  <c r="D352" i="159"/>
  <c r="D412" i="159"/>
  <c r="J436" i="159"/>
  <c r="J442" i="159"/>
  <c r="J555" i="159"/>
  <c r="J561" i="159"/>
  <c r="J575" i="159"/>
  <c r="J591" i="159"/>
  <c r="D649" i="159"/>
  <c r="J703" i="159"/>
  <c r="J728" i="159"/>
  <c r="D764" i="159"/>
  <c r="J795" i="159"/>
  <c r="J819" i="159"/>
  <c r="J844" i="159"/>
  <c r="J131" i="159"/>
  <c r="J162" i="159"/>
  <c r="J173" i="159"/>
  <c r="J205" i="159"/>
  <c r="D229" i="159"/>
  <c r="D240" i="159"/>
  <c r="J263" i="159"/>
  <c r="I297" i="159"/>
  <c r="D316" i="159"/>
  <c r="D327" i="159"/>
  <c r="D346" i="159"/>
  <c r="D366" i="159"/>
  <c r="D523" i="159"/>
  <c r="E730" i="159"/>
  <c r="I531" i="159"/>
  <c r="D555" i="159"/>
  <c r="D575" i="159"/>
  <c r="D586" i="159"/>
  <c r="J609" i="159"/>
  <c r="D635" i="159"/>
  <c r="H680" i="159"/>
  <c r="D703" i="159"/>
  <c r="J708" i="159"/>
  <c r="D722" i="159"/>
  <c r="J748" i="159"/>
  <c r="J750" i="159"/>
  <c r="J751" i="159"/>
  <c r="J756" i="159"/>
  <c r="J788" i="159"/>
  <c r="J789" i="159"/>
  <c r="D883" i="159"/>
  <c r="J910" i="159"/>
  <c r="J935" i="159"/>
  <c r="J956" i="159"/>
  <c r="D454" i="158"/>
  <c r="L471" i="158"/>
  <c r="L472" i="158" s="1"/>
  <c r="M57" i="158"/>
  <c r="M93" i="158"/>
  <c r="M119" i="158"/>
  <c r="J148" i="158"/>
  <c r="G471" i="158"/>
  <c r="G472" i="158" s="1"/>
  <c r="D64" i="158"/>
  <c r="G336" i="158"/>
  <c r="M49" i="158"/>
  <c r="D309" i="158"/>
  <c r="M309" i="158"/>
  <c r="M444" i="158"/>
  <c r="K468" i="158"/>
  <c r="M468" i="158" s="1"/>
  <c r="J471" i="158"/>
  <c r="L455" i="158"/>
  <c r="L456" i="158" s="1"/>
  <c r="D148" i="158"/>
  <c r="J227" i="158"/>
  <c r="D294" i="158"/>
  <c r="M313" i="158"/>
  <c r="I455" i="158"/>
  <c r="I456" i="158" s="1"/>
  <c r="D119" i="158"/>
  <c r="M204" i="158"/>
  <c r="D227" i="158"/>
  <c r="D249" i="158"/>
  <c r="M294" i="158"/>
  <c r="M336" i="158"/>
  <c r="J378" i="158"/>
  <c r="K455" i="158"/>
  <c r="K456" i="158" s="1"/>
  <c r="D439" i="158"/>
  <c r="M449" i="158"/>
  <c r="M454" i="158"/>
  <c r="M467" i="158"/>
  <c r="C455" i="158"/>
  <c r="C456" i="158" s="1"/>
  <c r="M64" i="158"/>
  <c r="J204" i="158"/>
  <c r="E455" i="158"/>
  <c r="E456" i="158" s="1"/>
  <c r="D49" i="158"/>
  <c r="G49" i="158"/>
  <c r="D93" i="158"/>
  <c r="D232" i="158"/>
  <c r="J313" i="158"/>
  <c r="D322" i="158"/>
  <c r="D336" i="158"/>
  <c r="D346" i="158"/>
  <c r="M352" i="158"/>
  <c r="M378" i="158"/>
  <c r="M439" i="158"/>
  <c r="K471" i="158"/>
  <c r="K472" i="158" s="1"/>
  <c r="D27" i="158"/>
  <c r="D204" i="158"/>
  <c r="I448" i="157"/>
  <c r="D580" i="157"/>
  <c r="H580" i="157"/>
  <c r="H448" i="157"/>
  <c r="I580" i="157"/>
  <c r="J448" i="157"/>
  <c r="J577" i="157"/>
  <c r="J580" i="157" s="1"/>
  <c r="I608" i="157"/>
  <c r="D608" i="157"/>
  <c r="H608" i="157"/>
  <c r="G1082" i="157"/>
  <c r="I1323" i="157"/>
  <c r="J605" i="157"/>
  <c r="J608" i="157" s="1"/>
  <c r="G1271" i="157"/>
  <c r="I566" i="157"/>
  <c r="G939" i="157"/>
  <c r="I1082" i="157"/>
  <c r="H1606" i="157"/>
  <c r="H1607" i="157" s="1"/>
  <c r="H1082" i="157"/>
  <c r="H429" i="157"/>
  <c r="J1078" i="157"/>
  <c r="J1082" i="157" s="1"/>
  <c r="J757" i="157"/>
  <c r="J888" i="157"/>
  <c r="J890" i="157"/>
  <c r="J891" i="157"/>
  <c r="J899" i="157"/>
  <c r="J934" i="157"/>
  <c r="J1452" i="157"/>
  <c r="H1464" i="157"/>
  <c r="J873" i="157"/>
  <c r="J77" i="157"/>
  <c r="G105" i="157"/>
  <c r="D109" i="157"/>
  <c r="J136" i="157"/>
  <c r="G143" i="157"/>
  <c r="D566" i="157"/>
  <c r="G788" i="157"/>
  <c r="J1380" i="157"/>
  <c r="J1462" i="157"/>
  <c r="D448" i="157"/>
  <c r="D535" i="157"/>
  <c r="I1095" i="157"/>
  <c r="D1225" i="157"/>
  <c r="D1232" i="157"/>
  <c r="J548" i="157"/>
  <c r="D557" i="157"/>
  <c r="J557" i="157" s="1"/>
  <c r="H586" i="157"/>
  <c r="H766" i="157"/>
  <c r="H800" i="157"/>
  <c r="I800" i="157"/>
  <c r="H931" i="157"/>
  <c r="J1178" i="157"/>
  <c r="J1468" i="157"/>
  <c r="J1469" i="157"/>
  <c r="J1470" i="157"/>
  <c r="I737" i="157"/>
  <c r="H788" i="157"/>
  <c r="D1200" i="157"/>
  <c r="J1201" i="157"/>
  <c r="H1200" i="157"/>
  <c r="D462" i="157"/>
  <c r="H566" i="157"/>
  <c r="I788" i="157"/>
  <c r="G1063" i="157"/>
  <c r="J1109" i="157"/>
  <c r="J1119" i="157"/>
  <c r="J1123" i="157"/>
  <c r="J1136" i="157"/>
  <c r="J1138" i="157"/>
  <c r="G1193" i="157"/>
  <c r="J1193" i="157" s="1"/>
  <c r="J1195" i="157"/>
  <c r="J1204" i="157"/>
  <c r="J1348" i="157"/>
  <c r="J1383" i="157"/>
  <c r="G109" i="157"/>
  <c r="J143" i="157"/>
  <c r="G171" i="157"/>
  <c r="B325" i="157"/>
  <c r="I442" i="157"/>
  <c r="J729" i="157"/>
  <c r="J730" i="157"/>
  <c r="J731" i="157"/>
  <c r="J733" i="157"/>
  <c r="I760" i="157"/>
  <c r="J784" i="157"/>
  <c r="J788" i="157" s="1"/>
  <c r="H974" i="157"/>
  <c r="I974" i="157"/>
  <c r="H1063" i="157"/>
  <c r="J1170" i="157"/>
  <c r="J1172" i="157"/>
  <c r="J1315" i="157"/>
  <c r="J1316" i="157"/>
  <c r="J1317" i="157"/>
  <c r="H1323" i="157"/>
  <c r="J1355" i="157"/>
  <c r="D1356" i="157"/>
  <c r="J1356" i="157" s="1"/>
  <c r="J1359" i="157"/>
  <c r="J1360" i="157"/>
  <c r="J1361" i="157"/>
  <c r="G1511" i="157"/>
  <c r="G1525" i="157" s="1"/>
  <c r="J1525" i="157" s="1"/>
  <c r="F1606" i="157"/>
  <c r="F1607" i="157" s="1"/>
  <c r="G1095" i="157"/>
  <c r="I429" i="157"/>
  <c r="H468" i="157"/>
  <c r="I591" i="157"/>
  <c r="J737" i="157"/>
  <c r="G931" i="157"/>
  <c r="G932" i="157" s="1"/>
  <c r="J932" i="157" s="1"/>
  <c r="J1089" i="157"/>
  <c r="J1118" i="157"/>
  <c r="J1122" i="157"/>
  <c r="J1134" i="157"/>
  <c r="J1137" i="157"/>
  <c r="J1198" i="157"/>
  <c r="J1205" i="157"/>
  <c r="J1209" i="157"/>
  <c r="G1323" i="157"/>
  <c r="J1465" i="157"/>
  <c r="D77" i="157"/>
  <c r="G115" i="157"/>
  <c r="D136" i="157"/>
  <c r="J429" i="157"/>
  <c r="I766" i="157"/>
  <c r="J872" i="157"/>
  <c r="J874" i="157"/>
  <c r="J900" i="157"/>
  <c r="I931" i="157"/>
  <c r="G1056" i="157"/>
  <c r="I1063" i="157"/>
  <c r="H1095" i="157"/>
  <c r="J1168" i="157"/>
  <c r="J1492" i="157"/>
  <c r="J1511" i="157"/>
  <c r="D1594" i="157"/>
  <c r="J766" i="157"/>
  <c r="J1095" i="157"/>
  <c r="G1300" i="157"/>
  <c r="D1333" i="157"/>
  <c r="I1349" i="157"/>
  <c r="D1417" i="157"/>
  <c r="D1441" i="157"/>
  <c r="G1476" i="157"/>
  <c r="G1477" i="157" s="1"/>
  <c r="J1477" i="157" s="1"/>
  <c r="J1505" i="157"/>
  <c r="D1575" i="157"/>
  <c r="J29" i="157"/>
  <c r="J105" i="157"/>
  <c r="D105" i="157"/>
  <c r="J109" i="157"/>
  <c r="G136" i="157"/>
  <c r="D143" i="157"/>
  <c r="H442" i="157"/>
  <c r="I468" i="157"/>
  <c r="J523" i="157"/>
  <c r="J586" i="157"/>
  <c r="D681" i="157"/>
  <c r="J755" i="157"/>
  <c r="J773" i="157"/>
  <c r="J887" i="157"/>
  <c r="J898" i="157"/>
  <c r="J901" i="157"/>
  <c r="G914" i="157"/>
  <c r="J917" i="157"/>
  <c r="J931" i="157" s="1"/>
  <c r="J1058" i="157"/>
  <c r="J1063" i="157" s="1"/>
  <c r="G1116" i="157"/>
  <c r="J1171" i="157"/>
  <c r="H1212" i="157"/>
  <c r="J1223" i="157"/>
  <c r="J1226" i="157"/>
  <c r="H1300" i="157"/>
  <c r="J1346" i="157"/>
  <c r="J1347" i="157"/>
  <c r="J1351" i="157"/>
  <c r="J1381" i="157"/>
  <c r="G1385" i="157"/>
  <c r="J1451" i="157"/>
  <c r="D1464" i="157"/>
  <c r="J1464" i="157" s="1"/>
  <c r="H1476" i="157"/>
  <c r="B1606" i="157"/>
  <c r="B1607" i="157" s="1"/>
  <c r="J50" i="157"/>
  <c r="J85" i="157"/>
  <c r="D149" i="157"/>
  <c r="J149" i="157"/>
  <c r="I325" i="157"/>
  <c r="J535" i="157"/>
  <c r="J555" i="157"/>
  <c r="J561" i="157"/>
  <c r="J566" i="157" s="1"/>
  <c r="J732" i="157"/>
  <c r="G737" i="157"/>
  <c r="G766" i="157"/>
  <c r="J914" i="157"/>
  <c r="G1038" i="157"/>
  <c r="J1117" i="157"/>
  <c r="J1120" i="157"/>
  <c r="J1121" i="157"/>
  <c r="J1135" i="157"/>
  <c r="J1181" i="157"/>
  <c r="G1200" i="157"/>
  <c r="I1212" i="157"/>
  <c r="J1229" i="157"/>
  <c r="J1321" i="157"/>
  <c r="J1323" i="157" s="1"/>
  <c r="J1354" i="157"/>
  <c r="J1358" i="157"/>
  <c r="D1378" i="157"/>
  <c r="J1378" i="157" s="1"/>
  <c r="I1476" i="157"/>
  <c r="D1500" i="157"/>
  <c r="C1606" i="157"/>
  <c r="C1607" i="157" s="1"/>
  <c r="C1235" i="157"/>
  <c r="C1236" i="157" s="1"/>
  <c r="J44" i="157"/>
  <c r="H325" i="157"/>
  <c r="H612" i="157" s="1"/>
  <c r="J115" i="157"/>
  <c r="D115" i="157"/>
  <c r="G122" i="157"/>
  <c r="G149" i="157"/>
  <c r="C325" i="157"/>
  <c r="D415" i="157"/>
  <c r="J415" i="157" s="1"/>
  <c r="G743" i="157"/>
  <c r="H760" i="157"/>
  <c r="G974" i="157"/>
  <c r="J1116" i="157"/>
  <c r="J1169" i="157"/>
  <c r="J1197" i="157"/>
  <c r="J1203" i="157"/>
  <c r="D1206" i="157"/>
  <c r="J1208" i="157"/>
  <c r="J1280" i="157"/>
  <c r="J1281" i="157"/>
  <c r="J1294" i="157"/>
  <c r="J1295" i="157"/>
  <c r="J1296" i="157"/>
  <c r="J1297" i="157"/>
  <c r="J1298" i="157"/>
  <c r="J1299" i="157"/>
  <c r="J1312" i="157"/>
  <c r="J1314" i="157"/>
  <c r="D1319" i="157"/>
  <c r="J1319" i="157" s="1"/>
  <c r="J1441" i="157"/>
  <c r="J1471" i="157"/>
  <c r="J1472" i="157"/>
  <c r="D1505" i="157"/>
  <c r="D1532" i="157"/>
  <c r="J1594" i="157"/>
  <c r="D60" i="157"/>
  <c r="D85" i="157"/>
  <c r="D207" i="157"/>
  <c r="I1477" i="157"/>
  <c r="F1479" i="157"/>
  <c r="F1480" i="157" s="1"/>
  <c r="F1492" i="157" s="1"/>
  <c r="J442" i="157"/>
  <c r="D586" i="157"/>
  <c r="G800" i="157"/>
  <c r="J795" i="157"/>
  <c r="J800" i="157" s="1"/>
  <c r="D1300" i="157"/>
  <c r="D1476" i="157"/>
  <c r="J1500" i="157"/>
  <c r="B455" i="158"/>
  <c r="B456" i="158" s="1"/>
  <c r="H63" i="159"/>
  <c r="J59" i="159"/>
  <c r="F1235" i="157"/>
  <c r="F1236" i="157" s="1"/>
  <c r="D1362" i="157"/>
  <c r="D57" i="158"/>
  <c r="J294" i="158"/>
  <c r="H455" i="158"/>
  <c r="H456" i="158" s="1"/>
  <c r="D205" i="159"/>
  <c r="D680" i="159"/>
  <c r="J674" i="159"/>
  <c r="J680" i="159" s="1"/>
  <c r="I586" i="157"/>
  <c r="J588" i="157"/>
  <c r="J591" i="157" s="1"/>
  <c r="D591" i="157"/>
  <c r="B611" i="157"/>
  <c r="B612" i="157" s="1"/>
  <c r="D668" i="157"/>
  <c r="H737" i="157"/>
  <c r="I902" i="157"/>
  <c r="H914" i="157"/>
  <c r="J968" i="157"/>
  <c r="J974" i="157" s="1"/>
  <c r="G1050" i="157"/>
  <c r="G1051" i="157" s="1"/>
  <c r="I1116" i="157"/>
  <c r="J1196" i="157"/>
  <c r="I1200" i="157"/>
  <c r="D1212" i="157"/>
  <c r="B1235" i="157"/>
  <c r="B1236" i="157" s="1"/>
  <c r="J1231" i="157"/>
  <c r="E1235" i="157"/>
  <c r="E1236" i="157" s="1"/>
  <c r="I1300" i="157"/>
  <c r="J1345" i="157"/>
  <c r="G1349" i="157"/>
  <c r="H1362" i="157"/>
  <c r="H1378" i="157"/>
  <c r="J1417" i="157"/>
  <c r="D1511" i="157"/>
  <c r="E1606" i="157"/>
  <c r="E1607" i="157" s="1"/>
  <c r="D86" i="158"/>
  <c r="D87" i="158" s="1"/>
  <c r="D110" i="158"/>
  <c r="M110" i="158"/>
  <c r="M148" i="158"/>
  <c r="D171" i="158"/>
  <c r="D289" i="158"/>
  <c r="M289" i="158"/>
  <c r="D318" i="158"/>
  <c r="J192" i="159"/>
  <c r="H205" i="159"/>
  <c r="D546" i="159"/>
  <c r="J542" i="159"/>
  <c r="J546" i="159" s="1"/>
  <c r="D760" i="157"/>
  <c r="J759" i="157"/>
  <c r="J1333" i="157"/>
  <c r="G455" i="158"/>
  <c r="G456" i="158" s="1"/>
  <c r="G760" i="157"/>
  <c r="G902" i="157"/>
  <c r="H1116" i="157"/>
  <c r="J1224" i="157"/>
  <c r="J1532" i="157"/>
  <c r="D442" i="157"/>
  <c r="J468" i="157"/>
  <c r="D523" i="157"/>
  <c r="H591" i="157"/>
  <c r="C611" i="157"/>
  <c r="I914" i="157"/>
  <c r="J1031" i="157"/>
  <c r="J1038" i="157"/>
  <c r="G1206" i="157"/>
  <c r="J1210" i="157"/>
  <c r="G1212" i="157"/>
  <c r="H1349" i="157"/>
  <c r="E1479" i="157"/>
  <c r="E1492" i="157" s="1"/>
  <c r="D1492" i="157"/>
  <c r="G1532" i="157"/>
  <c r="I1606" i="157"/>
  <c r="I1607" i="157" s="1"/>
  <c r="D1605" i="157"/>
  <c r="D341" i="158"/>
  <c r="F455" i="158"/>
  <c r="F456" i="158" s="1"/>
  <c r="D63" i="159"/>
  <c r="B256" i="159"/>
  <c r="G256" i="159"/>
  <c r="J1222" i="157"/>
  <c r="D1271" i="157"/>
  <c r="J1473" i="157"/>
  <c r="C256" i="159"/>
  <c r="J268" i="159"/>
  <c r="J282" i="159" s="1"/>
  <c r="C730" i="159"/>
  <c r="J697" i="159"/>
  <c r="J758" i="159"/>
  <c r="J764" i="159" s="1"/>
  <c r="D378" i="158"/>
  <c r="J85" i="159"/>
  <c r="D223" i="159"/>
  <c r="D254" i="159"/>
  <c r="E256" i="159"/>
  <c r="J260" i="159"/>
  <c r="J295" i="159"/>
  <c r="H297" i="159"/>
  <c r="D321" i="159"/>
  <c r="J461" i="159"/>
  <c r="J523" i="159"/>
  <c r="G531" i="159"/>
  <c r="G730" i="159" s="1"/>
  <c r="D605" i="159"/>
  <c r="J635" i="159"/>
  <c r="J722" i="159"/>
  <c r="D788" i="159"/>
  <c r="D795" i="159"/>
  <c r="J929" i="159"/>
  <c r="J223" i="159"/>
  <c r="J240" i="159"/>
  <c r="F256" i="159"/>
  <c r="I282" i="159"/>
  <c r="D297" i="159"/>
  <c r="J316" i="159"/>
  <c r="D456" i="159"/>
  <c r="H531" i="159"/>
  <c r="D580" i="159"/>
  <c r="J586" i="159"/>
  <c r="H788" i="159"/>
  <c r="H959" i="159" s="1"/>
  <c r="H795" i="159"/>
  <c r="D813" i="159"/>
  <c r="J883" i="159"/>
  <c r="D940" i="159"/>
  <c r="C960" i="159" l="1"/>
  <c r="E960" i="159"/>
  <c r="J1271" i="157"/>
  <c r="C612" i="157"/>
  <c r="J1606" i="157"/>
  <c r="J1607" i="157" s="1"/>
  <c r="F465" i="159"/>
  <c r="G960" i="159"/>
  <c r="D959" i="159"/>
  <c r="H464" i="159"/>
  <c r="J195" i="159"/>
  <c r="D464" i="159"/>
  <c r="G465" i="159"/>
  <c r="J959" i="159"/>
  <c r="B960" i="159"/>
  <c r="M471" i="158"/>
  <c r="M472" i="158" s="1"/>
  <c r="J455" i="158"/>
  <c r="J456" i="158" s="1"/>
  <c r="B465" i="159"/>
  <c r="E465" i="159"/>
  <c r="C465" i="159"/>
  <c r="I464" i="159"/>
  <c r="H256" i="159"/>
  <c r="H465" i="159" s="1"/>
  <c r="I256" i="159"/>
  <c r="H730" i="159"/>
  <c r="H960" i="159" s="1"/>
  <c r="J297" i="159"/>
  <c r="J464" i="159" s="1"/>
  <c r="I730" i="159"/>
  <c r="I960" i="159" s="1"/>
  <c r="J256" i="159"/>
  <c r="J730" i="159"/>
  <c r="D256" i="159"/>
  <c r="D730" i="159"/>
  <c r="J63" i="159"/>
  <c r="M455" i="158"/>
  <c r="M456" i="158" s="1"/>
  <c r="D455" i="158"/>
  <c r="D456" i="158" s="1"/>
  <c r="J325" i="157"/>
  <c r="G1479" i="157"/>
  <c r="G1492" i="157" s="1"/>
  <c r="J1206" i="157"/>
  <c r="J1362" i="157"/>
  <c r="D1235" i="157"/>
  <c r="D1236" i="157" s="1"/>
  <c r="J1212" i="157"/>
  <c r="J1200" i="157"/>
  <c r="J611" i="157"/>
  <c r="H1235" i="157"/>
  <c r="H1236" i="157" s="1"/>
  <c r="J1349" i="157"/>
  <c r="J1232" i="157"/>
  <c r="I611" i="157"/>
  <c r="I612" i="157" s="1"/>
  <c r="J1476" i="157"/>
  <c r="J760" i="157"/>
  <c r="J902" i="157"/>
  <c r="G1235" i="157"/>
  <c r="G1236" i="157" s="1"/>
  <c r="D325" i="157"/>
  <c r="J1300" i="157"/>
  <c r="J1225" i="157"/>
  <c r="D1606" i="157"/>
  <c r="D1607" i="157" s="1"/>
  <c r="D611" i="157"/>
  <c r="I1235" i="157"/>
  <c r="I1236" i="157" s="1"/>
  <c r="D960" i="159" l="1"/>
  <c r="D465" i="159"/>
  <c r="J612" i="157"/>
  <c r="D612" i="157"/>
  <c r="J465" i="159"/>
  <c r="J960" i="159"/>
  <c r="I465" i="159"/>
  <c r="J1235" i="157"/>
  <c r="J1236" i="157" s="1"/>
  <c r="L81" i="3" l="1"/>
  <c r="K81" i="3"/>
  <c r="J81" i="3"/>
  <c r="G81" i="3"/>
  <c r="D81" i="3"/>
  <c r="L80" i="3"/>
  <c r="K80" i="3"/>
  <c r="J80" i="3"/>
  <c r="G80" i="3"/>
  <c r="D80" i="3"/>
  <c r="L79" i="3"/>
  <c r="K79" i="3"/>
  <c r="J79" i="3"/>
  <c r="G79" i="3"/>
  <c r="D79" i="3"/>
  <c r="L43" i="3"/>
  <c r="K43" i="3"/>
  <c r="L42" i="3"/>
  <c r="K42" i="3"/>
  <c r="D281" i="1"/>
  <c r="M281" i="1" s="1"/>
  <c r="L281" i="1"/>
  <c r="K281" i="1"/>
  <c r="K260" i="1"/>
  <c r="L260" i="1"/>
  <c r="K261" i="1"/>
  <c r="L261" i="1"/>
  <c r="K262" i="1"/>
  <c r="L262" i="1"/>
  <c r="K263" i="1"/>
  <c r="L263" i="1"/>
  <c r="K264" i="1"/>
  <c r="L264" i="1"/>
  <c r="K265" i="1"/>
  <c r="L265" i="1"/>
  <c r="K266" i="1"/>
  <c r="L266" i="1"/>
  <c r="K267" i="1"/>
  <c r="L267" i="1"/>
  <c r="K268" i="1"/>
  <c r="L268" i="1"/>
  <c r="K269" i="1"/>
  <c r="L269" i="1"/>
  <c r="K270" i="1"/>
  <c r="L270" i="1"/>
  <c r="K272" i="1"/>
  <c r="L272" i="1"/>
  <c r="M272" i="1"/>
  <c r="K273" i="1"/>
  <c r="L273" i="1"/>
  <c r="K274" i="1"/>
  <c r="L274" i="1"/>
  <c r="K275" i="1"/>
  <c r="L275" i="1"/>
  <c r="K276" i="1"/>
  <c r="L276" i="1"/>
  <c r="K277" i="1"/>
  <c r="L277" i="1"/>
  <c r="K278" i="1"/>
  <c r="L278" i="1"/>
  <c r="K279" i="1"/>
  <c r="L279" i="1"/>
  <c r="K280" i="1"/>
  <c r="L280" i="1"/>
  <c r="K282" i="1"/>
  <c r="L282" i="1"/>
  <c r="D260" i="1"/>
  <c r="M260" i="1" s="1"/>
  <c r="D261" i="1"/>
  <c r="M261" i="1" s="1"/>
  <c r="D262" i="1"/>
  <c r="M262" i="1" s="1"/>
  <c r="D263" i="1"/>
  <c r="M263" i="1" s="1"/>
  <c r="D264" i="1"/>
  <c r="M264" i="1" s="1"/>
  <c r="D265" i="1"/>
  <c r="M265" i="1" s="1"/>
  <c r="D266" i="1"/>
  <c r="M266" i="1" s="1"/>
  <c r="D267" i="1"/>
  <c r="M267" i="1" s="1"/>
  <c r="D268" i="1"/>
  <c r="M268" i="1" s="1"/>
  <c r="D269" i="1"/>
  <c r="M269" i="1" s="1"/>
  <c r="D270" i="1"/>
  <c r="M270" i="1" s="1"/>
  <c r="D272" i="1"/>
  <c r="D273" i="1"/>
  <c r="M273" i="1" s="1"/>
  <c r="D274" i="1"/>
  <c r="M274" i="1" s="1"/>
  <c r="D275" i="1"/>
  <c r="M275" i="1" s="1"/>
  <c r="D276" i="1"/>
  <c r="M276" i="1" s="1"/>
  <c r="D277" i="1"/>
  <c r="M277" i="1" s="1"/>
  <c r="D278" i="1"/>
  <c r="M278" i="1" s="1"/>
  <c r="D279" i="1"/>
  <c r="M279" i="1" s="1"/>
  <c r="D280" i="1"/>
  <c r="M280" i="1" s="1"/>
  <c r="D282" i="1"/>
  <c r="M282" i="1" s="1"/>
  <c r="D259"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H32" i="4"/>
  <c r="I32" i="4"/>
  <c r="J32" i="4"/>
  <c r="H33" i="4"/>
  <c r="I33" i="4"/>
  <c r="J33" i="4"/>
  <c r="H34" i="4"/>
  <c r="I34" i="4"/>
  <c r="J34" i="4"/>
  <c r="H35" i="4"/>
  <c r="I35" i="4"/>
  <c r="J35" i="4"/>
  <c r="H36" i="4"/>
  <c r="I36" i="4"/>
  <c r="J36" i="4"/>
  <c r="H37" i="4"/>
  <c r="I37" i="4"/>
  <c r="J37" i="4"/>
  <c r="H39" i="4"/>
  <c r="I39" i="4"/>
  <c r="J39" i="4"/>
  <c r="H40" i="4"/>
  <c r="I40" i="4"/>
  <c r="J40" i="4"/>
  <c r="H41" i="4"/>
  <c r="I41" i="4"/>
  <c r="J41" i="4"/>
  <c r="H42" i="4"/>
  <c r="I42" i="4"/>
  <c r="J42" i="4"/>
  <c r="H43" i="4"/>
  <c r="I43" i="4"/>
  <c r="J43" i="4"/>
  <c r="H45" i="4"/>
  <c r="I45" i="4"/>
  <c r="J45" i="4"/>
  <c r="H46" i="4"/>
  <c r="I46" i="4"/>
  <c r="J46" i="4"/>
  <c r="I31" i="4"/>
  <c r="J31" i="4"/>
  <c r="H31" i="4"/>
  <c r="H10" i="4"/>
  <c r="I10" i="4"/>
  <c r="J10" i="4"/>
  <c r="H11" i="4"/>
  <c r="I11" i="4"/>
  <c r="J11" i="4"/>
  <c r="H13" i="4"/>
  <c r="I13" i="4"/>
  <c r="J13" i="4"/>
  <c r="H14" i="4"/>
  <c r="I14" i="4"/>
  <c r="J14" i="4"/>
  <c r="H16" i="4"/>
  <c r="I16" i="4"/>
  <c r="J16" i="4"/>
  <c r="H17" i="4"/>
  <c r="I17" i="4"/>
  <c r="J17" i="4"/>
  <c r="H19" i="4"/>
  <c r="I19" i="4"/>
  <c r="J19" i="4"/>
  <c r="H20" i="4"/>
  <c r="I20" i="4"/>
  <c r="J20" i="4"/>
  <c r="H21" i="4"/>
  <c r="I21" i="4"/>
  <c r="J21" i="4"/>
  <c r="I9" i="4"/>
  <c r="J9" i="4"/>
  <c r="H9" i="4"/>
  <c r="G110" i="156"/>
  <c r="F110" i="156"/>
  <c r="E110" i="156"/>
  <c r="E111" i="156" s="1"/>
  <c r="C110" i="156"/>
  <c r="B110" i="156"/>
  <c r="I109" i="156"/>
  <c r="H109" i="156"/>
  <c r="J109" i="156" s="1"/>
  <c r="D109" i="156"/>
  <c r="I108" i="156"/>
  <c r="H108" i="156"/>
  <c r="J108" i="156" s="1"/>
  <c r="D108" i="156"/>
  <c r="I107" i="156"/>
  <c r="H107" i="156"/>
  <c r="J107" i="156" s="1"/>
  <c r="D107" i="156"/>
  <c r="I106" i="156"/>
  <c r="I110" i="156" s="1"/>
  <c r="H106" i="156"/>
  <c r="D106" i="156"/>
  <c r="G105" i="156"/>
  <c r="F105" i="156"/>
  <c r="E105" i="156"/>
  <c r="C105" i="156"/>
  <c r="B105" i="156"/>
  <c r="I104" i="156"/>
  <c r="H104" i="156"/>
  <c r="J104" i="156" s="1"/>
  <c r="D104" i="156"/>
  <c r="I103" i="156"/>
  <c r="H103" i="156"/>
  <c r="D103" i="156"/>
  <c r="I102" i="156"/>
  <c r="H102" i="156"/>
  <c r="J102" i="156" s="1"/>
  <c r="D102" i="156"/>
  <c r="D105" i="156" s="1"/>
  <c r="C82" i="156"/>
  <c r="B82" i="156"/>
  <c r="B83" i="156" s="1"/>
  <c r="D81" i="156"/>
  <c r="D80" i="156"/>
  <c r="D79" i="156"/>
  <c r="D78" i="156"/>
  <c r="G77" i="156"/>
  <c r="F77" i="156"/>
  <c r="E77" i="156"/>
  <c r="E78" i="156" s="1"/>
  <c r="C77" i="156"/>
  <c r="C83" i="156" s="1"/>
  <c r="B77" i="156"/>
  <c r="I76" i="156"/>
  <c r="H76" i="156"/>
  <c r="D76" i="156"/>
  <c r="I75" i="156"/>
  <c r="H75" i="156"/>
  <c r="J75" i="156" s="1"/>
  <c r="D75" i="156"/>
  <c r="I74" i="156"/>
  <c r="H74" i="156"/>
  <c r="D74" i="156"/>
  <c r="I73" i="156"/>
  <c r="H73" i="156"/>
  <c r="J73" i="156" s="1"/>
  <c r="D73" i="156"/>
  <c r="I72" i="156"/>
  <c r="H72" i="156"/>
  <c r="D72" i="156"/>
  <c r="D77" i="156" s="1"/>
  <c r="G46" i="156"/>
  <c r="F46" i="156"/>
  <c r="E46" i="156"/>
  <c r="E47" i="156" s="1"/>
  <c r="C46" i="156"/>
  <c r="B46" i="156"/>
  <c r="I45" i="156"/>
  <c r="H45" i="156"/>
  <c r="D45" i="156"/>
  <c r="I44" i="156"/>
  <c r="H44" i="156"/>
  <c r="J44" i="156" s="1"/>
  <c r="D44" i="156"/>
  <c r="I43" i="156"/>
  <c r="H43" i="156"/>
  <c r="J43" i="156" s="1"/>
  <c r="D43" i="156"/>
  <c r="I42" i="156"/>
  <c r="H42" i="156"/>
  <c r="D42" i="156"/>
  <c r="G41" i="156"/>
  <c r="G47" i="156" s="1"/>
  <c r="F41" i="156"/>
  <c r="E41" i="156"/>
  <c r="C41" i="156"/>
  <c r="C47" i="156" s="1"/>
  <c r="B41" i="156"/>
  <c r="I40" i="156"/>
  <c r="H40" i="156"/>
  <c r="D40" i="156"/>
  <c r="I39" i="156"/>
  <c r="H39" i="156"/>
  <c r="D39" i="156"/>
  <c r="I38" i="156"/>
  <c r="H38" i="156"/>
  <c r="D38" i="156"/>
  <c r="D41" i="156" s="1"/>
  <c r="G19" i="156"/>
  <c r="G20" i="156" s="1"/>
  <c r="F19" i="156"/>
  <c r="E19" i="156"/>
  <c r="C19" i="156"/>
  <c r="C20" i="156" s="1"/>
  <c r="B19" i="156"/>
  <c r="I18" i="156"/>
  <c r="H18" i="156"/>
  <c r="D18" i="156"/>
  <c r="I17" i="156"/>
  <c r="H17" i="156"/>
  <c r="D17" i="156"/>
  <c r="D19" i="156" s="1"/>
  <c r="I16" i="156"/>
  <c r="H16" i="156"/>
  <c r="D16" i="156"/>
  <c r="I15" i="156"/>
  <c r="H15" i="156"/>
  <c r="D15" i="156"/>
  <c r="G14" i="156"/>
  <c r="F14" i="156"/>
  <c r="F20" i="156" s="1"/>
  <c r="E14" i="156"/>
  <c r="C14" i="156"/>
  <c r="B14" i="156"/>
  <c r="B20" i="156" s="1"/>
  <c r="I13" i="156"/>
  <c r="H13" i="156"/>
  <c r="D13" i="156"/>
  <c r="I12" i="156"/>
  <c r="H12" i="156"/>
  <c r="D12" i="156"/>
  <c r="I11" i="156"/>
  <c r="H11" i="156"/>
  <c r="D11" i="156"/>
  <c r="I10" i="156"/>
  <c r="H10" i="156"/>
  <c r="D10" i="156"/>
  <c r="I9" i="156"/>
  <c r="H9" i="156"/>
  <c r="D9" i="156"/>
  <c r="I30" i="155"/>
  <c r="H30" i="155"/>
  <c r="H31" i="155" s="1"/>
  <c r="F30" i="155"/>
  <c r="F31" i="155" s="1"/>
  <c r="E30" i="155"/>
  <c r="C30" i="155"/>
  <c r="B30" i="155"/>
  <c r="B31" i="155" s="1"/>
  <c r="M29" i="155"/>
  <c r="L29" i="155"/>
  <c r="K29" i="155"/>
  <c r="J29" i="155"/>
  <c r="D29" i="155"/>
  <c r="L28" i="155"/>
  <c r="K28" i="155"/>
  <c r="M28" i="155" s="1"/>
  <c r="J28" i="155"/>
  <c r="G28" i="155"/>
  <c r="D28" i="155"/>
  <c r="L27" i="155"/>
  <c r="K27" i="155"/>
  <c r="M27" i="155" s="1"/>
  <c r="J27" i="155"/>
  <c r="G27" i="155"/>
  <c r="D27" i="155"/>
  <c r="L26" i="155"/>
  <c r="K26" i="155"/>
  <c r="J26" i="155"/>
  <c r="G26" i="155"/>
  <c r="D26" i="155"/>
  <c r="I25" i="155"/>
  <c r="H25" i="155"/>
  <c r="F25" i="155"/>
  <c r="E25" i="155"/>
  <c r="C25" i="155"/>
  <c r="B25" i="155"/>
  <c r="L24" i="155"/>
  <c r="M24" i="155" s="1"/>
  <c r="K24" i="155"/>
  <c r="J24" i="155"/>
  <c r="G24" i="155"/>
  <c r="D24" i="155"/>
  <c r="L23" i="155"/>
  <c r="K23" i="155"/>
  <c r="M23" i="155" s="1"/>
  <c r="J23" i="155"/>
  <c r="G23" i="155"/>
  <c r="D23" i="155"/>
  <c r="L22" i="155"/>
  <c r="K22" i="155"/>
  <c r="K25" i="155" s="1"/>
  <c r="J22" i="155"/>
  <c r="G22" i="155"/>
  <c r="D22" i="155"/>
  <c r="I19" i="155"/>
  <c r="H19" i="155"/>
  <c r="F19" i="155"/>
  <c r="E19" i="155"/>
  <c r="C19" i="155"/>
  <c r="B19" i="155"/>
  <c r="L18" i="155"/>
  <c r="K18" i="155"/>
  <c r="M18" i="155" s="1"/>
  <c r="J18" i="155"/>
  <c r="G18" i="155"/>
  <c r="D18" i="155"/>
  <c r="L17" i="155"/>
  <c r="M17" i="155" s="1"/>
  <c r="K17" i="155"/>
  <c r="J17" i="155"/>
  <c r="G17" i="155"/>
  <c r="D17" i="155"/>
  <c r="L16" i="155"/>
  <c r="K16" i="155"/>
  <c r="J16" i="155"/>
  <c r="G16" i="155"/>
  <c r="D16" i="155"/>
  <c r="L15" i="155"/>
  <c r="K15" i="155"/>
  <c r="M15" i="155" s="1"/>
  <c r="J15" i="155"/>
  <c r="G15" i="155"/>
  <c r="D15" i="155"/>
  <c r="I14" i="155"/>
  <c r="H14" i="155"/>
  <c r="F14" i="155"/>
  <c r="E14" i="155"/>
  <c r="C14" i="155"/>
  <c r="B14" i="155"/>
  <c r="L13" i="155"/>
  <c r="K13" i="155"/>
  <c r="M13" i="155" s="1"/>
  <c r="J13" i="155"/>
  <c r="G13" i="155"/>
  <c r="D13" i="155"/>
  <c r="L12" i="155"/>
  <c r="M12" i="155" s="1"/>
  <c r="K12" i="155"/>
  <c r="J12" i="155"/>
  <c r="G12" i="155"/>
  <c r="D12" i="155"/>
  <c r="L11" i="155"/>
  <c r="K11" i="155"/>
  <c r="M11" i="155" s="1"/>
  <c r="J11" i="155"/>
  <c r="G11" i="155"/>
  <c r="D11" i="155"/>
  <c r="L10" i="155"/>
  <c r="K10" i="155"/>
  <c r="M10" i="155" s="1"/>
  <c r="J10" i="155"/>
  <c r="G10" i="155"/>
  <c r="D10" i="155"/>
  <c r="L9" i="155"/>
  <c r="L14" i="155" s="1"/>
  <c r="K9" i="155"/>
  <c r="J9" i="155"/>
  <c r="G9" i="155"/>
  <c r="D9" i="155"/>
  <c r="D14" i="155" s="1"/>
  <c r="F145" i="154"/>
  <c r="F146" i="154" s="1"/>
  <c r="I144" i="154"/>
  <c r="H144" i="154"/>
  <c r="D144" i="154"/>
  <c r="J144" i="154" s="1"/>
  <c r="G143" i="154"/>
  <c r="F143" i="154"/>
  <c r="E143" i="154"/>
  <c r="C143" i="154"/>
  <c r="B143" i="154"/>
  <c r="B145" i="154" s="1"/>
  <c r="B146" i="154" s="1"/>
  <c r="I142" i="154"/>
  <c r="H142" i="154"/>
  <c r="D142" i="154"/>
  <c r="J142" i="154" s="1"/>
  <c r="I141" i="154"/>
  <c r="H141" i="154"/>
  <c r="D141" i="154"/>
  <c r="J141" i="154" s="1"/>
  <c r="I140" i="154"/>
  <c r="H140" i="154"/>
  <c r="D140" i="154"/>
  <c r="J140" i="154" s="1"/>
  <c r="I139" i="154"/>
  <c r="I143" i="154" s="1"/>
  <c r="H139" i="154"/>
  <c r="D139" i="154"/>
  <c r="J139" i="154" s="1"/>
  <c r="F138" i="154"/>
  <c r="E138" i="154"/>
  <c r="D138" i="154"/>
  <c r="C138" i="154"/>
  <c r="C145" i="154" s="1"/>
  <c r="C146" i="154" s="1"/>
  <c r="B138" i="154"/>
  <c r="J137" i="154"/>
  <c r="I137" i="154"/>
  <c r="H137" i="154"/>
  <c r="D137" i="154"/>
  <c r="J136" i="154"/>
  <c r="I136" i="154"/>
  <c r="H136" i="154"/>
  <c r="D136" i="154"/>
  <c r="I135" i="154"/>
  <c r="H135" i="154"/>
  <c r="G135" i="154"/>
  <c r="G138" i="154" s="1"/>
  <c r="D135" i="154"/>
  <c r="J134" i="154"/>
  <c r="I134" i="154"/>
  <c r="H134" i="154"/>
  <c r="D134" i="154"/>
  <c r="J133" i="154"/>
  <c r="I133" i="154"/>
  <c r="H133" i="154"/>
  <c r="H138" i="154" s="1"/>
  <c r="D133" i="154"/>
  <c r="C117" i="154"/>
  <c r="G116" i="154"/>
  <c r="G117" i="154" s="1"/>
  <c r="F116" i="154"/>
  <c r="E116" i="154"/>
  <c r="C116" i="154"/>
  <c r="B116" i="154"/>
  <c r="J115" i="154"/>
  <c r="I115" i="154"/>
  <c r="H115" i="154"/>
  <c r="D115" i="154"/>
  <c r="J114" i="154"/>
  <c r="I114" i="154"/>
  <c r="H114" i="154"/>
  <c r="D114" i="154"/>
  <c r="J113" i="154"/>
  <c r="I113" i="154"/>
  <c r="H113" i="154"/>
  <c r="D113" i="154"/>
  <c r="J112" i="154"/>
  <c r="J116" i="154" s="1"/>
  <c r="I112" i="154"/>
  <c r="I116" i="154" s="1"/>
  <c r="H112" i="154"/>
  <c r="H116" i="154" s="1"/>
  <c r="D112" i="154"/>
  <c r="D116" i="154" s="1"/>
  <c r="D117" i="154" s="1"/>
  <c r="G111" i="154"/>
  <c r="F111" i="154"/>
  <c r="E111" i="154"/>
  <c r="D111" i="154"/>
  <c r="C111" i="154"/>
  <c r="B111" i="154"/>
  <c r="I110" i="154"/>
  <c r="H110" i="154"/>
  <c r="I109" i="154"/>
  <c r="H109" i="154"/>
  <c r="D109" i="154"/>
  <c r="I108" i="154"/>
  <c r="H108" i="154"/>
  <c r="H111" i="154" s="1"/>
  <c r="D108" i="154"/>
  <c r="E106" i="154"/>
  <c r="G105" i="154"/>
  <c r="F105" i="154"/>
  <c r="F106" i="154" s="1"/>
  <c r="E105" i="154"/>
  <c r="C105" i="154"/>
  <c r="B105" i="154"/>
  <c r="J104" i="154"/>
  <c r="I104" i="154"/>
  <c r="H104" i="154"/>
  <c r="D104" i="154"/>
  <c r="J103" i="154"/>
  <c r="I103" i="154"/>
  <c r="H103" i="154"/>
  <c r="D103" i="154"/>
  <c r="J102" i="154"/>
  <c r="I102" i="154"/>
  <c r="H102" i="154"/>
  <c r="D102" i="154"/>
  <c r="J101" i="154"/>
  <c r="J105" i="154" s="1"/>
  <c r="I101" i="154"/>
  <c r="I105" i="154" s="1"/>
  <c r="H101" i="154"/>
  <c r="H105" i="154" s="1"/>
  <c r="D101" i="154"/>
  <c r="G100" i="154"/>
  <c r="F100" i="154"/>
  <c r="E100" i="154"/>
  <c r="C100" i="154"/>
  <c r="B100" i="154"/>
  <c r="B106" i="154" s="1"/>
  <c r="I99" i="154"/>
  <c r="H99" i="154"/>
  <c r="D99" i="154"/>
  <c r="J99" i="154" s="1"/>
  <c r="I98" i="154"/>
  <c r="H98" i="154"/>
  <c r="D98" i="154"/>
  <c r="J98" i="154" s="1"/>
  <c r="I97" i="154"/>
  <c r="H97" i="154"/>
  <c r="D97" i="154"/>
  <c r="J97" i="154" s="1"/>
  <c r="I96" i="154"/>
  <c r="H96" i="154"/>
  <c r="D96" i="154"/>
  <c r="J96" i="154" s="1"/>
  <c r="I95" i="154"/>
  <c r="H95" i="154"/>
  <c r="D95" i="154"/>
  <c r="J95" i="154" s="1"/>
  <c r="H56" i="154"/>
  <c r="F56" i="154"/>
  <c r="E56" i="154"/>
  <c r="E57" i="154" s="1"/>
  <c r="C56" i="154"/>
  <c r="B56" i="154"/>
  <c r="I55" i="154"/>
  <c r="I56" i="154" s="1"/>
  <c r="H55" i="154"/>
  <c r="G55" i="154"/>
  <c r="G56" i="154" s="1"/>
  <c r="D55" i="154"/>
  <c r="J55" i="154" s="1"/>
  <c r="J56" i="154" s="1"/>
  <c r="G53" i="154"/>
  <c r="G57" i="154" s="1"/>
  <c r="F53" i="154"/>
  <c r="E53" i="154"/>
  <c r="C53" i="154"/>
  <c r="C57" i="154" s="1"/>
  <c r="B53" i="154"/>
  <c r="I52" i="154"/>
  <c r="H52" i="154"/>
  <c r="D52" i="154"/>
  <c r="I51" i="154"/>
  <c r="H51" i="154"/>
  <c r="D51" i="154"/>
  <c r="F30" i="154"/>
  <c r="F31" i="154" s="1"/>
  <c r="C30" i="154"/>
  <c r="C31" i="154" s="1"/>
  <c r="B30" i="154"/>
  <c r="I29" i="154"/>
  <c r="H29" i="154"/>
  <c r="G29" i="154"/>
  <c r="G30" i="154" s="1"/>
  <c r="G31" i="154" s="1"/>
  <c r="F29" i="154"/>
  <c r="E29" i="154"/>
  <c r="E30" i="154" s="1"/>
  <c r="D29" i="154"/>
  <c r="J28" i="154"/>
  <c r="I28" i="154"/>
  <c r="H28" i="154"/>
  <c r="J27" i="154"/>
  <c r="I27" i="154"/>
  <c r="H27" i="154"/>
  <c r="J26" i="154"/>
  <c r="I26" i="154"/>
  <c r="H26" i="154"/>
  <c r="G25" i="154"/>
  <c r="F25" i="154"/>
  <c r="E25" i="154"/>
  <c r="D25" i="154"/>
  <c r="C25" i="154"/>
  <c r="B25" i="154"/>
  <c r="J24" i="154"/>
  <c r="I24" i="154"/>
  <c r="H24" i="154"/>
  <c r="J23" i="154"/>
  <c r="I23" i="154"/>
  <c r="H23" i="154"/>
  <c r="J22" i="154"/>
  <c r="I22" i="154"/>
  <c r="H22" i="154"/>
  <c r="E20" i="154"/>
  <c r="G19" i="154"/>
  <c r="F19" i="154"/>
  <c r="E19" i="154"/>
  <c r="D19" i="154"/>
  <c r="C19" i="154"/>
  <c r="B19" i="154"/>
  <c r="J18" i="154"/>
  <c r="I18" i="154"/>
  <c r="H18" i="154"/>
  <c r="J17" i="154"/>
  <c r="I17" i="154"/>
  <c r="H17" i="154"/>
  <c r="J16" i="154"/>
  <c r="I16" i="154"/>
  <c r="H16" i="154"/>
  <c r="J15" i="154"/>
  <c r="I15" i="154"/>
  <c r="H15" i="154"/>
  <c r="G14" i="154"/>
  <c r="F14" i="154"/>
  <c r="E14" i="154"/>
  <c r="C14" i="154"/>
  <c r="B14" i="154"/>
  <c r="I13" i="154"/>
  <c r="H13" i="154"/>
  <c r="D13" i="154"/>
  <c r="J13" i="154" s="1"/>
  <c r="I12" i="154"/>
  <c r="H12" i="154"/>
  <c r="D12" i="154"/>
  <c r="J12" i="154" s="1"/>
  <c r="I11" i="154"/>
  <c r="H11" i="154"/>
  <c r="D11" i="154"/>
  <c r="J11" i="154" s="1"/>
  <c r="I10" i="154"/>
  <c r="H10" i="154"/>
  <c r="D10" i="154"/>
  <c r="J9" i="154"/>
  <c r="I9" i="154"/>
  <c r="H9" i="154"/>
  <c r="D9" i="154"/>
  <c r="I77" i="156" l="1"/>
  <c r="J10" i="156"/>
  <c r="J16" i="156"/>
  <c r="J76" i="156"/>
  <c r="H14" i="156"/>
  <c r="H19" i="156"/>
  <c r="J39" i="156"/>
  <c r="I46" i="156"/>
  <c r="J45" i="156"/>
  <c r="J109" i="154"/>
  <c r="J110" i="154"/>
  <c r="H117" i="154"/>
  <c r="D105" i="154"/>
  <c r="D19" i="155"/>
  <c r="D20" i="155" s="1"/>
  <c r="J19" i="155"/>
  <c r="J20" i="155" s="1"/>
  <c r="E20" i="155"/>
  <c r="E32" i="155" s="1"/>
  <c r="D25" i="155"/>
  <c r="G30" i="155"/>
  <c r="L30" i="155"/>
  <c r="B32" i="155"/>
  <c r="I14" i="156"/>
  <c r="J13" i="156"/>
  <c r="G48" i="156"/>
  <c r="H77" i="156"/>
  <c r="B20" i="154"/>
  <c r="F20" i="154"/>
  <c r="E31" i="154"/>
  <c r="E32" i="154" s="1"/>
  <c r="D53" i="154"/>
  <c r="H100" i="154"/>
  <c r="J108" i="154"/>
  <c r="B117" i="154"/>
  <c r="B118" i="154" s="1"/>
  <c r="F117" i="154"/>
  <c r="F118" i="154" s="1"/>
  <c r="I138" i="154"/>
  <c r="E145" i="154"/>
  <c r="E146" i="154" s="1"/>
  <c r="J14" i="155"/>
  <c r="G14" i="155"/>
  <c r="G19" i="155"/>
  <c r="K19" i="155"/>
  <c r="K20" i="155" s="1"/>
  <c r="F20" i="155"/>
  <c r="G25" i="155"/>
  <c r="G31" i="155" s="1"/>
  <c r="M22" i="155"/>
  <c r="M25" i="155" s="1"/>
  <c r="J30" i="155"/>
  <c r="C31" i="155"/>
  <c r="C32" i="155" s="1"/>
  <c r="I31" i="155"/>
  <c r="I32" i="155" s="1"/>
  <c r="J12" i="156"/>
  <c r="J18" i="156"/>
  <c r="E20" i="156"/>
  <c r="E48" i="156" s="1"/>
  <c r="I41" i="156"/>
  <c r="I47" i="156" s="1"/>
  <c r="C48" i="156"/>
  <c r="D46" i="156"/>
  <c r="D47" i="156" s="1"/>
  <c r="B47" i="156"/>
  <c r="B48" i="156" s="1"/>
  <c r="D110" i="156"/>
  <c r="D111" i="156" s="1"/>
  <c r="D112" i="156" s="1"/>
  <c r="B111" i="156"/>
  <c r="B112" i="156" s="1"/>
  <c r="G111" i="156"/>
  <c r="I111" i="154"/>
  <c r="I117" i="154" s="1"/>
  <c r="D143" i="154"/>
  <c r="C20" i="155"/>
  <c r="I20" i="155"/>
  <c r="D14" i="154"/>
  <c r="D20" i="154" s="1"/>
  <c r="I30" i="154"/>
  <c r="J29" i="154"/>
  <c r="F32" i="154"/>
  <c r="J100" i="154"/>
  <c r="J106" i="154" s="1"/>
  <c r="H143" i="154"/>
  <c r="H145" i="154" s="1"/>
  <c r="H146" i="154" s="1"/>
  <c r="L19" i="155"/>
  <c r="L20" i="155" s="1"/>
  <c r="L25" i="155"/>
  <c r="D30" i="155"/>
  <c r="H32" i="155"/>
  <c r="I19" i="156"/>
  <c r="I20" i="156" s="1"/>
  <c r="F47" i="156"/>
  <c r="F48" i="156" s="1"/>
  <c r="D82" i="156"/>
  <c r="I105" i="156"/>
  <c r="I111" i="156" s="1"/>
  <c r="F111" i="156"/>
  <c r="C20" i="154"/>
  <c r="G20" i="154"/>
  <c r="B31" i="154"/>
  <c r="B32" i="154" s="1"/>
  <c r="D56" i="154"/>
  <c r="J135" i="154"/>
  <c r="J138" i="154" s="1"/>
  <c r="G145" i="154"/>
  <c r="G146" i="154" s="1"/>
  <c r="K14" i="155"/>
  <c r="B20" i="155"/>
  <c r="H20" i="155"/>
  <c r="J25" i="155"/>
  <c r="K30" i="155"/>
  <c r="K31" i="155" s="1"/>
  <c r="E31" i="155"/>
  <c r="D14" i="156"/>
  <c r="D20" i="156" s="1"/>
  <c r="J11" i="156"/>
  <c r="J17" i="156"/>
  <c r="J40" i="156"/>
  <c r="J42" i="156"/>
  <c r="J74" i="156"/>
  <c r="J103" i="156"/>
  <c r="H110" i="156"/>
  <c r="C111" i="156"/>
  <c r="C112" i="156" s="1"/>
  <c r="J9" i="156"/>
  <c r="J15" i="156"/>
  <c r="H46" i="156"/>
  <c r="H41" i="156"/>
  <c r="H14" i="154"/>
  <c r="I14" i="154"/>
  <c r="J25" i="154"/>
  <c r="J51" i="154"/>
  <c r="J10" i="154"/>
  <c r="J14" i="154" s="1"/>
  <c r="I19" i="154"/>
  <c r="H25" i="154"/>
  <c r="H30" i="154"/>
  <c r="H31" i="154" s="1"/>
  <c r="I25" i="154"/>
  <c r="H19" i="154"/>
  <c r="J19" i="154"/>
  <c r="M80" i="3"/>
  <c r="M81" i="3"/>
  <c r="M79" i="3"/>
  <c r="M42" i="3"/>
  <c r="M43" i="3"/>
  <c r="I31" i="154"/>
  <c r="H106" i="154"/>
  <c r="D57" i="154"/>
  <c r="J30" i="154"/>
  <c r="G32" i="154"/>
  <c r="C32" i="154"/>
  <c r="D30" i="154"/>
  <c r="D31" i="154" s="1"/>
  <c r="B57" i="154"/>
  <c r="J143" i="154"/>
  <c r="J52" i="154"/>
  <c r="H53" i="154"/>
  <c r="H57" i="154" s="1"/>
  <c r="G106" i="154"/>
  <c r="G118" i="154" s="1"/>
  <c r="E117" i="154"/>
  <c r="E118" i="154" s="1"/>
  <c r="F32" i="155"/>
  <c r="E79" i="156"/>
  <c r="H79" i="156" s="1"/>
  <c r="H78" i="156"/>
  <c r="D83" i="156"/>
  <c r="C106" i="154"/>
  <c r="C118" i="154" s="1"/>
  <c r="I145" i="154"/>
  <c r="I146" i="154" s="1"/>
  <c r="D145" i="154"/>
  <c r="D146" i="154" s="1"/>
  <c r="D31" i="155"/>
  <c r="D32" i="155" s="1"/>
  <c r="L31" i="155"/>
  <c r="L32" i="155" s="1"/>
  <c r="D100" i="154"/>
  <c r="D106" i="154" s="1"/>
  <c r="D118" i="154" s="1"/>
  <c r="G20" i="155"/>
  <c r="I53" i="154"/>
  <c r="I57" i="154" s="1"/>
  <c r="F57" i="154"/>
  <c r="I100" i="154"/>
  <c r="I106" i="154" s="1"/>
  <c r="K32" i="155"/>
  <c r="J105" i="156"/>
  <c r="M9" i="155"/>
  <c r="M14" i="155" s="1"/>
  <c r="M16" i="155"/>
  <c r="M19" i="155" s="1"/>
  <c r="M26" i="155"/>
  <c r="M30" i="155" s="1"/>
  <c r="M31" i="155" s="1"/>
  <c r="J38" i="156"/>
  <c r="J72" i="156"/>
  <c r="J77" i="156" s="1"/>
  <c r="F78" i="156"/>
  <c r="J106" i="156"/>
  <c r="J110" i="156" s="1"/>
  <c r="G78" i="156"/>
  <c r="G79" i="156" s="1"/>
  <c r="H105" i="156"/>
  <c r="J41" i="156" l="1"/>
  <c r="I48" i="156"/>
  <c r="J46" i="156"/>
  <c r="J47" i="156" s="1"/>
  <c r="H20" i="156"/>
  <c r="H47" i="156"/>
  <c r="J19" i="156"/>
  <c r="H118" i="154"/>
  <c r="J111" i="154"/>
  <c r="J117" i="154" s="1"/>
  <c r="I20" i="154"/>
  <c r="I32" i="154" s="1"/>
  <c r="J53" i="154"/>
  <c r="J57" i="154" s="1"/>
  <c r="H20" i="154"/>
  <c r="H32" i="154" s="1"/>
  <c r="J14" i="156"/>
  <c r="J118" i="154"/>
  <c r="D48" i="156"/>
  <c r="J31" i="155"/>
  <c r="J32" i="155" s="1"/>
  <c r="H111" i="156"/>
  <c r="M20" i="155"/>
  <c r="I118" i="154"/>
  <c r="J145" i="154"/>
  <c r="J146" i="154" s="1"/>
  <c r="D32" i="154"/>
  <c r="J31" i="154"/>
  <c r="J20" i="154"/>
  <c r="I78" i="156"/>
  <c r="G81" i="156"/>
  <c r="G82" i="156" s="1"/>
  <c r="G83" i="156" s="1"/>
  <c r="G112" i="156" s="1"/>
  <c r="J111" i="156"/>
  <c r="G80" i="156"/>
  <c r="F79" i="156"/>
  <c r="F80" i="156" s="1"/>
  <c r="I80" i="156" s="1"/>
  <c r="G32" i="155"/>
  <c r="E80" i="156"/>
  <c r="M32" i="155"/>
  <c r="H48" i="156" l="1"/>
  <c r="J20" i="156"/>
  <c r="J48" i="156" s="1"/>
  <c r="J32" i="154"/>
  <c r="I79" i="156"/>
  <c r="J79" i="156" s="1"/>
  <c r="F81" i="156"/>
  <c r="I81" i="156" s="1"/>
  <c r="J78" i="156"/>
  <c r="H80" i="156"/>
  <c r="E81" i="156"/>
  <c r="H81" i="156" s="1"/>
  <c r="J81" i="156" l="1"/>
  <c r="E82" i="156"/>
  <c r="E83" i="156" s="1"/>
  <c r="E112" i="156" s="1"/>
  <c r="F82" i="156"/>
  <c r="F83" i="156" s="1"/>
  <c r="F112" i="156" s="1"/>
  <c r="J80" i="156"/>
  <c r="J82" i="156" s="1"/>
  <c r="J83" i="156" s="1"/>
  <c r="J112" i="156" s="1"/>
  <c r="H82" i="156"/>
  <c r="H83" i="156" s="1"/>
  <c r="H112" i="156" s="1"/>
  <c r="I82" i="156"/>
  <c r="I83" i="156" s="1"/>
  <c r="I112" i="156" s="1"/>
  <c r="G93" i="153" l="1"/>
  <c r="F93" i="153"/>
  <c r="E93" i="153"/>
  <c r="C93" i="153"/>
  <c r="C94" i="153" s="1"/>
  <c r="B93" i="153"/>
  <c r="I92" i="153"/>
  <c r="H92" i="153"/>
  <c r="D92" i="153"/>
  <c r="I91" i="153"/>
  <c r="I93" i="153" s="1"/>
  <c r="H91" i="153"/>
  <c r="D91" i="153"/>
  <c r="F90" i="153"/>
  <c r="I90" i="153" s="1"/>
  <c r="E90" i="153"/>
  <c r="C90" i="153"/>
  <c r="B90" i="153"/>
  <c r="I89" i="153"/>
  <c r="H89" i="153"/>
  <c r="D89" i="153"/>
  <c r="I88" i="153"/>
  <c r="H88" i="153"/>
  <c r="J88" i="153" s="1"/>
  <c r="D88" i="153"/>
  <c r="I87" i="153"/>
  <c r="H87" i="153"/>
  <c r="J87" i="153" s="1"/>
  <c r="D87" i="153"/>
  <c r="I86" i="153"/>
  <c r="H86" i="153"/>
  <c r="D86" i="153"/>
  <c r="I85" i="153"/>
  <c r="H85" i="153"/>
  <c r="G85" i="153"/>
  <c r="D85" i="153"/>
  <c r="I84" i="153"/>
  <c r="J84" i="153" s="1"/>
  <c r="H84" i="153"/>
  <c r="G84" i="153"/>
  <c r="D84" i="153"/>
  <c r="G71" i="153"/>
  <c r="F71" i="153"/>
  <c r="E71" i="153"/>
  <c r="C71" i="153"/>
  <c r="B71" i="153"/>
  <c r="I70" i="153"/>
  <c r="H70" i="153"/>
  <c r="D70" i="153"/>
  <c r="J70" i="153" s="1"/>
  <c r="I69" i="153"/>
  <c r="H69" i="153"/>
  <c r="D69" i="153"/>
  <c r="J69" i="153" s="1"/>
  <c r="I68" i="153"/>
  <c r="H68" i="153"/>
  <c r="D68" i="153"/>
  <c r="J68" i="153" s="1"/>
  <c r="I67" i="153"/>
  <c r="H67" i="153"/>
  <c r="D67" i="153"/>
  <c r="J67" i="153" s="1"/>
  <c r="G66" i="153"/>
  <c r="F66" i="153"/>
  <c r="E66" i="153"/>
  <c r="E72" i="153" s="1"/>
  <c r="D66" i="153"/>
  <c r="C66" i="153"/>
  <c r="B66" i="153"/>
  <c r="J65" i="153"/>
  <c r="I65" i="153"/>
  <c r="H65" i="153"/>
  <c r="D65" i="153"/>
  <c r="J64" i="153"/>
  <c r="I64" i="153"/>
  <c r="H64" i="153"/>
  <c r="D64" i="153"/>
  <c r="J63" i="153"/>
  <c r="I63" i="153"/>
  <c r="H63" i="153"/>
  <c r="D63" i="153"/>
  <c r="J62" i="153"/>
  <c r="I62" i="153"/>
  <c r="H62" i="153"/>
  <c r="D62" i="153"/>
  <c r="J61" i="153"/>
  <c r="I61" i="153"/>
  <c r="H61" i="153"/>
  <c r="D61" i="153"/>
  <c r="J60" i="153"/>
  <c r="I60" i="153"/>
  <c r="H60" i="153"/>
  <c r="D60" i="153"/>
  <c r="J59" i="153"/>
  <c r="J66" i="153" s="1"/>
  <c r="I59" i="153"/>
  <c r="I66" i="153" s="1"/>
  <c r="H59" i="153"/>
  <c r="H66" i="153" s="1"/>
  <c r="D59" i="153"/>
  <c r="G39" i="153"/>
  <c r="F39" i="153"/>
  <c r="E39" i="153"/>
  <c r="C39" i="153"/>
  <c r="C40" i="153" s="1"/>
  <c r="B39" i="153"/>
  <c r="B40" i="153" s="1"/>
  <c r="I38" i="153"/>
  <c r="H38" i="153"/>
  <c r="D38" i="153"/>
  <c r="J38" i="153" s="1"/>
  <c r="I37" i="153"/>
  <c r="H37" i="153"/>
  <c r="D37" i="153"/>
  <c r="J37" i="153" s="1"/>
  <c r="F36" i="153"/>
  <c r="I36" i="153" s="1"/>
  <c r="E36" i="153"/>
  <c r="H36" i="153" s="1"/>
  <c r="C36" i="153"/>
  <c r="B36" i="153"/>
  <c r="I35" i="153"/>
  <c r="H35" i="153"/>
  <c r="G35" i="153"/>
  <c r="D35" i="153"/>
  <c r="I34" i="153"/>
  <c r="H34" i="153"/>
  <c r="G34" i="153"/>
  <c r="D34" i="153"/>
  <c r="I33" i="153"/>
  <c r="H33" i="153"/>
  <c r="G33" i="153"/>
  <c r="D33" i="153"/>
  <c r="I32" i="153"/>
  <c r="H32" i="153"/>
  <c r="G32" i="153"/>
  <c r="D32" i="153"/>
  <c r="I31" i="153"/>
  <c r="H31" i="153"/>
  <c r="G31" i="153"/>
  <c r="D31" i="153"/>
  <c r="I30" i="153"/>
  <c r="H30" i="153"/>
  <c r="G30" i="153"/>
  <c r="D30" i="153"/>
  <c r="G21" i="153"/>
  <c r="G22" i="153" s="1"/>
  <c r="F21" i="153"/>
  <c r="E21" i="153"/>
  <c r="C21" i="153"/>
  <c r="B21" i="153"/>
  <c r="D21" i="153" s="1"/>
  <c r="I20" i="153"/>
  <c r="H20" i="153"/>
  <c r="D20" i="153"/>
  <c r="I19" i="153"/>
  <c r="H19" i="153"/>
  <c r="D19" i="153"/>
  <c r="I18" i="153"/>
  <c r="H18" i="153"/>
  <c r="D18" i="153"/>
  <c r="I17" i="153"/>
  <c r="H17" i="153"/>
  <c r="D17" i="153"/>
  <c r="G16" i="153"/>
  <c r="F16" i="153"/>
  <c r="E16" i="153"/>
  <c r="C16" i="153"/>
  <c r="B16" i="153"/>
  <c r="I15" i="153"/>
  <c r="H15" i="153"/>
  <c r="D15" i="153"/>
  <c r="I14" i="153"/>
  <c r="H14" i="153"/>
  <c r="D14" i="153"/>
  <c r="I13" i="153"/>
  <c r="H13" i="153"/>
  <c r="D13" i="153"/>
  <c r="I12" i="153"/>
  <c r="H12" i="153"/>
  <c r="D12" i="153"/>
  <c r="I11" i="153"/>
  <c r="H11" i="153"/>
  <c r="D11" i="153"/>
  <c r="I10" i="153"/>
  <c r="H10" i="153"/>
  <c r="D10" i="153"/>
  <c r="J9" i="153"/>
  <c r="I9" i="153"/>
  <c r="H9" i="153"/>
  <c r="D9" i="153"/>
  <c r="I41" i="152"/>
  <c r="H41" i="152"/>
  <c r="F41" i="152"/>
  <c r="E41" i="152"/>
  <c r="C41" i="152"/>
  <c r="B41" i="152"/>
  <c r="L40" i="152"/>
  <c r="K40" i="152"/>
  <c r="M40" i="152" s="1"/>
  <c r="J40" i="152"/>
  <c r="J41" i="152" s="1"/>
  <c r="G40" i="152"/>
  <c r="D40" i="152"/>
  <c r="L39" i="152"/>
  <c r="L41" i="152" s="1"/>
  <c r="K39" i="152"/>
  <c r="K41" i="152" s="1"/>
  <c r="J39" i="152"/>
  <c r="G39" i="152"/>
  <c r="D39" i="152"/>
  <c r="D41" i="152" s="1"/>
  <c r="I38" i="152"/>
  <c r="H38" i="152"/>
  <c r="F38" i="152"/>
  <c r="E38" i="152"/>
  <c r="C38" i="152"/>
  <c r="B38" i="152"/>
  <c r="L37" i="152"/>
  <c r="K37" i="152"/>
  <c r="J37" i="152"/>
  <c r="G37" i="152"/>
  <c r="D37" i="152"/>
  <c r="L36" i="152"/>
  <c r="K36" i="152"/>
  <c r="J36" i="152"/>
  <c r="G36" i="152"/>
  <c r="D36" i="152"/>
  <c r="L35" i="152"/>
  <c r="K35" i="152"/>
  <c r="J35" i="152"/>
  <c r="G35" i="152"/>
  <c r="D35" i="152"/>
  <c r="L34" i="152"/>
  <c r="K34" i="152"/>
  <c r="J34" i="152"/>
  <c r="G34" i="152"/>
  <c r="D34" i="152"/>
  <c r="L33" i="152"/>
  <c r="K33" i="152"/>
  <c r="J33" i="152"/>
  <c r="J38" i="152" s="1"/>
  <c r="G33" i="152"/>
  <c r="D33" i="152"/>
  <c r="I21" i="152"/>
  <c r="H21" i="152"/>
  <c r="F21" i="152"/>
  <c r="E21" i="152"/>
  <c r="C21" i="152"/>
  <c r="B21" i="152"/>
  <c r="L20" i="152"/>
  <c r="K20" i="152"/>
  <c r="J20" i="152"/>
  <c r="G20" i="152"/>
  <c r="D20" i="152"/>
  <c r="L19" i="152"/>
  <c r="K19" i="152"/>
  <c r="M19" i="152" s="1"/>
  <c r="J19" i="152"/>
  <c r="G19" i="152"/>
  <c r="D19" i="152"/>
  <c r="L18" i="152"/>
  <c r="K18" i="152"/>
  <c r="M18" i="152" s="1"/>
  <c r="J18" i="152"/>
  <c r="G18" i="152"/>
  <c r="D18" i="152"/>
  <c r="D21" i="152" s="1"/>
  <c r="L17" i="152"/>
  <c r="M17" i="152" s="1"/>
  <c r="K17" i="152"/>
  <c r="J17" i="152"/>
  <c r="G17" i="152"/>
  <c r="D17" i="152"/>
  <c r="I16" i="152"/>
  <c r="H16" i="152"/>
  <c r="F16" i="152"/>
  <c r="E16" i="152"/>
  <c r="C16" i="152"/>
  <c r="B16" i="152"/>
  <c r="L15" i="152"/>
  <c r="K15" i="152"/>
  <c r="J15" i="152"/>
  <c r="G15" i="152"/>
  <c r="D15" i="152"/>
  <c r="L14" i="152"/>
  <c r="K14" i="152"/>
  <c r="J14" i="152"/>
  <c r="G14" i="152"/>
  <c r="D14" i="152"/>
  <c r="L13" i="152"/>
  <c r="K13" i="152"/>
  <c r="J13" i="152"/>
  <c r="G13" i="152"/>
  <c r="D13" i="152"/>
  <c r="L12" i="152"/>
  <c r="K12" i="152"/>
  <c r="J12" i="152"/>
  <c r="G12" i="152"/>
  <c r="D12" i="152"/>
  <c r="L11" i="152"/>
  <c r="K11" i="152"/>
  <c r="J11" i="152"/>
  <c r="G11" i="152"/>
  <c r="D11" i="152"/>
  <c r="L10" i="152"/>
  <c r="K10" i="152"/>
  <c r="J10" i="152"/>
  <c r="G10" i="152"/>
  <c r="D10" i="152"/>
  <c r="L9" i="152"/>
  <c r="K9" i="152"/>
  <c r="J9" i="152"/>
  <c r="G9" i="152"/>
  <c r="D9" i="152"/>
  <c r="F165" i="151"/>
  <c r="E165" i="151"/>
  <c r="C165" i="151"/>
  <c r="B165" i="151"/>
  <c r="I164" i="151"/>
  <c r="H164" i="151"/>
  <c r="G164" i="151"/>
  <c r="D164" i="151"/>
  <c r="I163" i="151"/>
  <c r="H163" i="151"/>
  <c r="G163" i="151"/>
  <c r="D163" i="151"/>
  <c r="I162" i="151"/>
  <c r="H162" i="151"/>
  <c r="G162" i="151"/>
  <c r="D162" i="151"/>
  <c r="I161" i="151"/>
  <c r="I165" i="151" s="1"/>
  <c r="H161" i="151"/>
  <c r="H165" i="151" s="1"/>
  <c r="G161" i="151"/>
  <c r="G165" i="151" s="1"/>
  <c r="D161" i="151"/>
  <c r="F160" i="151"/>
  <c r="F166" i="151" s="1"/>
  <c r="F167" i="151" s="1"/>
  <c r="E160" i="151"/>
  <c r="C160" i="151"/>
  <c r="B160" i="151"/>
  <c r="B166" i="151" s="1"/>
  <c r="B167" i="151" s="1"/>
  <c r="I159" i="151"/>
  <c r="H159" i="151"/>
  <c r="G159" i="151"/>
  <c r="D159" i="151"/>
  <c r="I158" i="151"/>
  <c r="H158" i="151"/>
  <c r="G158" i="151"/>
  <c r="D158" i="151"/>
  <c r="I157" i="151"/>
  <c r="H157" i="151"/>
  <c r="G157" i="151"/>
  <c r="D157" i="151"/>
  <c r="I156" i="151"/>
  <c r="H156" i="151"/>
  <c r="G156" i="151"/>
  <c r="D156" i="151"/>
  <c r="I155" i="151"/>
  <c r="H155" i="151"/>
  <c r="G155" i="151"/>
  <c r="D155" i="151"/>
  <c r="I154" i="151"/>
  <c r="H154" i="151"/>
  <c r="G154" i="151"/>
  <c r="D154" i="151"/>
  <c r="I153" i="151"/>
  <c r="H153" i="151"/>
  <c r="G153" i="151"/>
  <c r="D153" i="151"/>
  <c r="I152" i="151"/>
  <c r="H152" i="151"/>
  <c r="H160" i="151" s="1"/>
  <c r="G152" i="151"/>
  <c r="D152" i="151"/>
  <c r="D160" i="151" s="1"/>
  <c r="F126" i="151"/>
  <c r="E126" i="151"/>
  <c r="C126" i="151"/>
  <c r="B126" i="151"/>
  <c r="I125" i="151"/>
  <c r="H125" i="151"/>
  <c r="G125" i="151"/>
  <c r="D125" i="151"/>
  <c r="J125" i="151" s="1"/>
  <c r="I124" i="151"/>
  <c r="I126" i="151" s="1"/>
  <c r="H124" i="151"/>
  <c r="H126" i="151" s="1"/>
  <c r="G124" i="151"/>
  <c r="G126" i="151" s="1"/>
  <c r="D124" i="151"/>
  <c r="F123" i="151"/>
  <c r="G123" i="151" s="1"/>
  <c r="E123" i="151"/>
  <c r="C123" i="151"/>
  <c r="B123" i="151"/>
  <c r="B127" i="151" s="1"/>
  <c r="I122" i="151"/>
  <c r="H122" i="151"/>
  <c r="G122" i="151"/>
  <c r="D122" i="151"/>
  <c r="I121" i="151"/>
  <c r="H121" i="151"/>
  <c r="G121" i="151"/>
  <c r="D121" i="151"/>
  <c r="I120" i="151"/>
  <c r="H120" i="151"/>
  <c r="G120" i="151"/>
  <c r="D120" i="151"/>
  <c r="I119" i="151"/>
  <c r="H119" i="151"/>
  <c r="G119" i="151"/>
  <c r="D119" i="151"/>
  <c r="I118" i="151"/>
  <c r="H118" i="151"/>
  <c r="G118" i="151"/>
  <c r="D118" i="151"/>
  <c r="I117" i="151"/>
  <c r="H117" i="151"/>
  <c r="G117" i="151"/>
  <c r="D117" i="151"/>
  <c r="G107" i="151"/>
  <c r="F107" i="151"/>
  <c r="E107" i="151"/>
  <c r="C107" i="151"/>
  <c r="B107" i="151"/>
  <c r="I106" i="151"/>
  <c r="H106" i="151"/>
  <c r="D106" i="151"/>
  <c r="J106" i="151" s="1"/>
  <c r="I105" i="151"/>
  <c r="H105" i="151"/>
  <c r="D105" i="151"/>
  <c r="J105" i="151" s="1"/>
  <c r="I104" i="151"/>
  <c r="H104" i="151"/>
  <c r="D104" i="151"/>
  <c r="J104" i="151" s="1"/>
  <c r="I103" i="151"/>
  <c r="H103" i="151"/>
  <c r="D103" i="151"/>
  <c r="J103" i="151" s="1"/>
  <c r="G102" i="151"/>
  <c r="F102" i="151"/>
  <c r="E102" i="151"/>
  <c r="C102" i="151"/>
  <c r="B102" i="151"/>
  <c r="I101" i="151"/>
  <c r="H101" i="151"/>
  <c r="D101" i="151"/>
  <c r="I100" i="151"/>
  <c r="H100" i="151"/>
  <c r="D100" i="151"/>
  <c r="I99" i="151"/>
  <c r="H99" i="151"/>
  <c r="D99" i="151"/>
  <c r="I98" i="151"/>
  <c r="H98" i="151"/>
  <c r="D98" i="151"/>
  <c r="I97" i="151"/>
  <c r="H97" i="151"/>
  <c r="D97" i="151"/>
  <c r="I96" i="151"/>
  <c r="H96" i="151"/>
  <c r="D96" i="151"/>
  <c r="I95" i="151"/>
  <c r="H95" i="151"/>
  <c r="D95" i="151"/>
  <c r="I94" i="151"/>
  <c r="H94" i="151"/>
  <c r="D94" i="151"/>
  <c r="F72" i="151"/>
  <c r="F73" i="151" s="1"/>
  <c r="E72" i="151"/>
  <c r="E73" i="151" s="1"/>
  <c r="C72" i="151"/>
  <c r="C73" i="151" s="1"/>
  <c r="B72" i="151"/>
  <c r="B73" i="151" s="1"/>
  <c r="I71" i="151"/>
  <c r="H71" i="151"/>
  <c r="G71" i="151"/>
  <c r="D71" i="151"/>
  <c r="I70" i="151"/>
  <c r="H70" i="151"/>
  <c r="G70" i="151"/>
  <c r="D70" i="151"/>
  <c r="I69" i="151"/>
  <c r="H69" i="151"/>
  <c r="G69" i="151"/>
  <c r="D69" i="151"/>
  <c r="I68" i="151"/>
  <c r="I72" i="151" s="1"/>
  <c r="I73" i="151" s="1"/>
  <c r="H68" i="151"/>
  <c r="G68" i="151"/>
  <c r="D68" i="151"/>
  <c r="G45" i="151"/>
  <c r="F45" i="151"/>
  <c r="E45" i="151"/>
  <c r="C45" i="151"/>
  <c r="B45" i="151"/>
  <c r="I44" i="151"/>
  <c r="H44" i="151"/>
  <c r="D44" i="151"/>
  <c r="D45" i="151" s="1"/>
  <c r="F43" i="151"/>
  <c r="C43" i="151"/>
  <c r="B43" i="151"/>
  <c r="H43" i="151" s="1"/>
  <c r="I42" i="151"/>
  <c r="H42" i="151"/>
  <c r="D42" i="151"/>
  <c r="I41" i="151"/>
  <c r="H41" i="151"/>
  <c r="G41" i="151"/>
  <c r="D41" i="151"/>
  <c r="I40" i="151"/>
  <c r="H40" i="151"/>
  <c r="G40" i="151"/>
  <c r="D40" i="151"/>
  <c r="I39" i="151"/>
  <c r="H39" i="151"/>
  <c r="G39" i="151"/>
  <c r="D39" i="151"/>
  <c r="I38" i="151"/>
  <c r="H38" i="151"/>
  <c r="G38" i="151"/>
  <c r="D38" i="151"/>
  <c r="I37" i="151"/>
  <c r="H37" i="151"/>
  <c r="G37" i="151"/>
  <c r="D37" i="151"/>
  <c r="G22" i="151"/>
  <c r="F22" i="151"/>
  <c r="E22" i="151"/>
  <c r="C22" i="151"/>
  <c r="B22" i="151"/>
  <c r="I21" i="151"/>
  <c r="H21" i="151"/>
  <c r="D21" i="151"/>
  <c r="I20" i="151"/>
  <c r="H20" i="151"/>
  <c r="D20" i="151"/>
  <c r="I19" i="151"/>
  <c r="H19" i="151"/>
  <c r="D19" i="151"/>
  <c r="I18" i="151"/>
  <c r="H18" i="151"/>
  <c r="D18" i="151"/>
  <c r="G17" i="151"/>
  <c r="F17" i="151"/>
  <c r="E17" i="151"/>
  <c r="C17" i="151"/>
  <c r="B17" i="151"/>
  <c r="I16" i="151"/>
  <c r="H16" i="151"/>
  <c r="D16" i="151"/>
  <c r="I15" i="151"/>
  <c r="H15" i="151"/>
  <c r="D15" i="151"/>
  <c r="I14" i="151"/>
  <c r="H14" i="151"/>
  <c r="D14" i="151"/>
  <c r="I13" i="151"/>
  <c r="H13" i="151"/>
  <c r="D13" i="151"/>
  <c r="I12" i="151"/>
  <c r="H12" i="151"/>
  <c r="D12" i="151"/>
  <c r="I11" i="151"/>
  <c r="H11" i="151"/>
  <c r="D11" i="151"/>
  <c r="I10" i="151"/>
  <c r="H10" i="151"/>
  <c r="D10" i="151"/>
  <c r="I9" i="151"/>
  <c r="H9" i="151"/>
  <c r="D9" i="151"/>
  <c r="E486" i="150"/>
  <c r="I485" i="150"/>
  <c r="H485" i="150"/>
  <c r="G485" i="150"/>
  <c r="J485" i="150" s="1"/>
  <c r="I484" i="150"/>
  <c r="H484" i="150"/>
  <c r="G484" i="150"/>
  <c r="J484" i="150" s="1"/>
  <c r="I483" i="150"/>
  <c r="H483" i="150"/>
  <c r="G483" i="150"/>
  <c r="J483" i="150" s="1"/>
  <c r="I482" i="150"/>
  <c r="H482" i="150"/>
  <c r="G482" i="150"/>
  <c r="J482" i="150" s="1"/>
  <c r="I481" i="150"/>
  <c r="H481" i="150"/>
  <c r="G481" i="150"/>
  <c r="J481" i="150" s="1"/>
  <c r="I480" i="150"/>
  <c r="H480" i="150"/>
  <c r="G480" i="150"/>
  <c r="J480" i="150" s="1"/>
  <c r="K478" i="150"/>
  <c r="F478" i="150"/>
  <c r="F486" i="150" s="1"/>
  <c r="E478" i="150"/>
  <c r="G477" i="150"/>
  <c r="D477" i="150"/>
  <c r="C477" i="150"/>
  <c r="I477" i="150" s="1"/>
  <c r="B477" i="150"/>
  <c r="H477" i="150" s="1"/>
  <c r="I476" i="150"/>
  <c r="H476" i="150"/>
  <c r="G476" i="150"/>
  <c r="I475" i="150"/>
  <c r="H475" i="150"/>
  <c r="G475" i="150"/>
  <c r="I474" i="150"/>
  <c r="H474" i="150"/>
  <c r="G474" i="150"/>
  <c r="I473" i="150"/>
  <c r="H473" i="150"/>
  <c r="G473" i="150"/>
  <c r="I472" i="150"/>
  <c r="H472" i="150"/>
  <c r="G472" i="150"/>
  <c r="I471" i="150"/>
  <c r="H471" i="150"/>
  <c r="G471" i="150"/>
  <c r="I470" i="150"/>
  <c r="H470" i="150"/>
  <c r="G470" i="150"/>
  <c r="I469" i="150"/>
  <c r="H469" i="150"/>
  <c r="G469" i="150"/>
  <c r="I468" i="150"/>
  <c r="H468" i="150"/>
  <c r="G468" i="150"/>
  <c r="I467" i="150"/>
  <c r="H467" i="150"/>
  <c r="G467" i="150"/>
  <c r="I465" i="150"/>
  <c r="H465" i="150"/>
  <c r="G465" i="150"/>
  <c r="I464" i="150"/>
  <c r="G464" i="150"/>
  <c r="D464" i="150"/>
  <c r="C464" i="150"/>
  <c r="B464" i="150"/>
  <c r="H464" i="150" s="1"/>
  <c r="I463" i="150"/>
  <c r="H463" i="150"/>
  <c r="G463" i="150"/>
  <c r="I462" i="150"/>
  <c r="H462" i="150"/>
  <c r="G462" i="150"/>
  <c r="I461" i="150"/>
  <c r="H461" i="150"/>
  <c r="G461" i="150"/>
  <c r="I460" i="150"/>
  <c r="H460" i="150"/>
  <c r="G460" i="150"/>
  <c r="I459" i="150"/>
  <c r="H459" i="150"/>
  <c r="G459" i="150"/>
  <c r="I457" i="150"/>
  <c r="H457" i="150"/>
  <c r="G457" i="150"/>
  <c r="D457" i="150"/>
  <c r="I456" i="150"/>
  <c r="H456" i="150"/>
  <c r="G456" i="150"/>
  <c r="D456" i="150"/>
  <c r="I455" i="150"/>
  <c r="H455" i="150"/>
  <c r="G455" i="150"/>
  <c r="D455" i="150"/>
  <c r="I454" i="150"/>
  <c r="H454" i="150"/>
  <c r="G454" i="150"/>
  <c r="D454" i="150"/>
  <c r="I453" i="150"/>
  <c r="H453" i="150"/>
  <c r="G453" i="150"/>
  <c r="D453" i="150"/>
  <c r="I452" i="150"/>
  <c r="H452" i="150"/>
  <c r="G452" i="150"/>
  <c r="D452" i="150"/>
  <c r="I451" i="150"/>
  <c r="H451" i="150"/>
  <c r="G451" i="150"/>
  <c r="D451" i="150"/>
  <c r="I442" i="150"/>
  <c r="H442" i="150"/>
  <c r="G442" i="150"/>
  <c r="D442" i="150"/>
  <c r="I441" i="150"/>
  <c r="H441" i="150"/>
  <c r="G441" i="150"/>
  <c r="D441" i="150"/>
  <c r="I440" i="150"/>
  <c r="H440" i="150"/>
  <c r="G440" i="150"/>
  <c r="D440" i="150"/>
  <c r="I439" i="150"/>
  <c r="H439" i="150"/>
  <c r="G439" i="150"/>
  <c r="D439" i="150"/>
  <c r="I438" i="150"/>
  <c r="H438" i="150"/>
  <c r="G438" i="150"/>
  <c r="D438" i="150"/>
  <c r="I437" i="150"/>
  <c r="H437" i="150"/>
  <c r="G437" i="150"/>
  <c r="D437" i="150"/>
  <c r="J437" i="150" s="1"/>
  <c r="I436" i="150"/>
  <c r="H436" i="150"/>
  <c r="G436" i="150"/>
  <c r="D436" i="150"/>
  <c r="I435" i="150"/>
  <c r="H435" i="150"/>
  <c r="G435" i="150"/>
  <c r="D435" i="150"/>
  <c r="J435" i="150" s="1"/>
  <c r="I434" i="150"/>
  <c r="H434" i="150"/>
  <c r="G434" i="150"/>
  <c r="D434" i="150"/>
  <c r="J434" i="150" s="1"/>
  <c r="I433" i="150"/>
  <c r="H433" i="150"/>
  <c r="G433" i="150"/>
  <c r="D433" i="150"/>
  <c r="J433" i="150" s="1"/>
  <c r="I432" i="150"/>
  <c r="H432" i="150"/>
  <c r="G432" i="150"/>
  <c r="D432" i="150"/>
  <c r="I431" i="150"/>
  <c r="H431" i="150"/>
  <c r="G431" i="150"/>
  <c r="D431" i="150"/>
  <c r="J431" i="150" s="1"/>
  <c r="I430" i="150"/>
  <c r="H430" i="150"/>
  <c r="G430" i="150"/>
  <c r="D430" i="150"/>
  <c r="I429" i="150"/>
  <c r="H429" i="150"/>
  <c r="G429" i="150"/>
  <c r="D429" i="150"/>
  <c r="J429" i="150" s="1"/>
  <c r="I428" i="150"/>
  <c r="H428" i="150"/>
  <c r="G428" i="150"/>
  <c r="D428" i="150"/>
  <c r="I427" i="150"/>
  <c r="H427" i="150"/>
  <c r="G427" i="150"/>
  <c r="D427" i="150"/>
  <c r="J427" i="150" s="1"/>
  <c r="I426" i="150"/>
  <c r="H426" i="150"/>
  <c r="G426" i="150"/>
  <c r="D426" i="150"/>
  <c r="J426" i="150" s="1"/>
  <c r="I425" i="150"/>
  <c r="H425" i="150"/>
  <c r="G425" i="150"/>
  <c r="D425" i="150"/>
  <c r="I424" i="150"/>
  <c r="H424" i="150"/>
  <c r="G424" i="150"/>
  <c r="D424" i="150"/>
  <c r="I423" i="150"/>
  <c r="H423" i="150"/>
  <c r="G423" i="150"/>
  <c r="D423" i="150"/>
  <c r="J423" i="150" s="1"/>
  <c r="I422" i="150"/>
  <c r="H422" i="150"/>
  <c r="G422" i="150"/>
  <c r="D422" i="150"/>
  <c r="J422" i="150" s="1"/>
  <c r="I421" i="150"/>
  <c r="H421" i="150"/>
  <c r="G421" i="150"/>
  <c r="D421" i="150"/>
  <c r="J421" i="150" s="1"/>
  <c r="I419" i="150"/>
  <c r="H419" i="150"/>
  <c r="G419" i="150"/>
  <c r="D419" i="150"/>
  <c r="I405" i="150"/>
  <c r="H405" i="150"/>
  <c r="G405" i="150"/>
  <c r="D405" i="150"/>
  <c r="J405" i="150" s="1"/>
  <c r="I404" i="150"/>
  <c r="H404" i="150"/>
  <c r="G404" i="150"/>
  <c r="D404" i="150"/>
  <c r="J404" i="150" s="1"/>
  <c r="I403" i="150"/>
  <c r="H403" i="150"/>
  <c r="G403" i="150"/>
  <c r="D403" i="150"/>
  <c r="J403" i="150" s="1"/>
  <c r="I402" i="150"/>
  <c r="H402" i="150"/>
  <c r="G402" i="150"/>
  <c r="D402" i="150"/>
  <c r="I401" i="150"/>
  <c r="H401" i="150"/>
  <c r="G401" i="150"/>
  <c r="D401" i="150"/>
  <c r="J401" i="150" s="1"/>
  <c r="I400" i="150"/>
  <c r="H400" i="150"/>
  <c r="G400" i="150"/>
  <c r="D400" i="150"/>
  <c r="I399" i="150"/>
  <c r="H399" i="150"/>
  <c r="G399" i="150"/>
  <c r="D399" i="150"/>
  <c r="J399" i="150" s="1"/>
  <c r="I398" i="150"/>
  <c r="H398" i="150"/>
  <c r="G398" i="150"/>
  <c r="D398" i="150"/>
  <c r="I397" i="150"/>
  <c r="H397" i="150"/>
  <c r="G397" i="150"/>
  <c r="D397" i="150"/>
  <c r="J397" i="150" s="1"/>
  <c r="I396" i="150"/>
  <c r="H396" i="150"/>
  <c r="G396" i="150"/>
  <c r="D396" i="150"/>
  <c r="J396" i="150" s="1"/>
  <c r="I395" i="150"/>
  <c r="H395" i="150"/>
  <c r="G395" i="150"/>
  <c r="D395" i="150"/>
  <c r="I394" i="150"/>
  <c r="H394" i="150"/>
  <c r="G394" i="150"/>
  <c r="D394" i="150"/>
  <c r="I393" i="150"/>
  <c r="H393" i="150"/>
  <c r="G393" i="150"/>
  <c r="D393" i="150"/>
  <c r="J393" i="150" s="1"/>
  <c r="I392" i="150"/>
  <c r="H392" i="150"/>
  <c r="G392" i="150"/>
  <c r="D392" i="150"/>
  <c r="J392" i="150" s="1"/>
  <c r="I391" i="150"/>
  <c r="H391" i="150"/>
  <c r="G391" i="150"/>
  <c r="D391" i="150"/>
  <c r="F113" i="150"/>
  <c r="E113" i="150"/>
  <c r="C113" i="150"/>
  <c r="B113" i="150"/>
  <c r="I112" i="150"/>
  <c r="H112" i="150"/>
  <c r="G112" i="150"/>
  <c r="D112" i="150"/>
  <c r="I111" i="150"/>
  <c r="H111" i="150"/>
  <c r="G111" i="150"/>
  <c r="D111" i="150"/>
  <c r="I110" i="150"/>
  <c r="I113" i="150" s="1"/>
  <c r="H110" i="150"/>
  <c r="H113" i="150" s="1"/>
  <c r="G110" i="150"/>
  <c r="D110" i="150"/>
  <c r="D113" i="150" s="1"/>
  <c r="F109" i="150"/>
  <c r="F114" i="150" s="1"/>
  <c r="E109" i="150"/>
  <c r="E114" i="150" s="1"/>
  <c r="C109" i="150"/>
  <c r="B109" i="150"/>
  <c r="I108" i="150"/>
  <c r="H108" i="150"/>
  <c r="G108" i="150"/>
  <c r="D108" i="150"/>
  <c r="I107" i="150"/>
  <c r="H107" i="150"/>
  <c r="G107" i="150"/>
  <c r="D107" i="150"/>
  <c r="I106" i="150"/>
  <c r="H106" i="150"/>
  <c r="G106" i="150"/>
  <c r="D106" i="150"/>
  <c r="J105" i="150"/>
  <c r="I105" i="150"/>
  <c r="H105" i="150"/>
  <c r="G105" i="150"/>
  <c r="D105" i="150"/>
  <c r="I104" i="150"/>
  <c r="H104" i="150"/>
  <c r="G104" i="150"/>
  <c r="D104" i="150"/>
  <c r="I103" i="150"/>
  <c r="H103" i="150"/>
  <c r="G103" i="150"/>
  <c r="D103" i="150"/>
  <c r="I102" i="150"/>
  <c r="H102" i="150"/>
  <c r="G102" i="150"/>
  <c r="D102" i="150"/>
  <c r="I101" i="150"/>
  <c r="H101" i="150"/>
  <c r="G101" i="150"/>
  <c r="D101" i="150"/>
  <c r="I100" i="150"/>
  <c r="H100" i="150"/>
  <c r="G100" i="150"/>
  <c r="D100" i="150"/>
  <c r="I99" i="150"/>
  <c r="H99" i="150"/>
  <c r="G99" i="150"/>
  <c r="G109" i="150" s="1"/>
  <c r="D99" i="150"/>
  <c r="F86" i="150"/>
  <c r="E86" i="150"/>
  <c r="C86" i="150"/>
  <c r="B86" i="150"/>
  <c r="I85" i="150"/>
  <c r="H85" i="150"/>
  <c r="G85" i="150"/>
  <c r="D85" i="150"/>
  <c r="J85" i="150" s="1"/>
  <c r="I84" i="150"/>
  <c r="H84" i="150"/>
  <c r="G84" i="150"/>
  <c r="D84" i="150"/>
  <c r="J84" i="150" s="1"/>
  <c r="I83" i="150"/>
  <c r="H83" i="150"/>
  <c r="G83" i="150"/>
  <c r="D83" i="150"/>
  <c r="J83" i="150" s="1"/>
  <c r="I82" i="150"/>
  <c r="H82" i="150"/>
  <c r="G82" i="150"/>
  <c r="D82" i="150"/>
  <c r="J82" i="150" s="1"/>
  <c r="I81" i="150"/>
  <c r="H81" i="150"/>
  <c r="H86" i="150" s="1"/>
  <c r="G81" i="150"/>
  <c r="D81" i="150"/>
  <c r="F80" i="150"/>
  <c r="E80" i="150"/>
  <c r="C80" i="150"/>
  <c r="B80" i="150"/>
  <c r="I79" i="150"/>
  <c r="H79" i="150"/>
  <c r="G79" i="150"/>
  <c r="D79" i="150"/>
  <c r="J79" i="150" s="1"/>
  <c r="I78" i="150"/>
  <c r="H78" i="150"/>
  <c r="G78" i="150"/>
  <c r="D78" i="150"/>
  <c r="J78" i="150" s="1"/>
  <c r="I77" i="150"/>
  <c r="H77" i="150"/>
  <c r="G77" i="150"/>
  <c r="D77" i="150"/>
  <c r="J77" i="150" s="1"/>
  <c r="I76" i="150"/>
  <c r="H76" i="150"/>
  <c r="G76" i="150"/>
  <c r="D76" i="150"/>
  <c r="I75" i="150"/>
  <c r="H75" i="150"/>
  <c r="G75" i="150"/>
  <c r="D75" i="150"/>
  <c r="J75" i="150" s="1"/>
  <c r="I74" i="150"/>
  <c r="H74" i="150"/>
  <c r="G74" i="150"/>
  <c r="D74" i="150"/>
  <c r="J74" i="150" s="1"/>
  <c r="I73" i="150"/>
  <c r="H73" i="150"/>
  <c r="G73" i="150"/>
  <c r="D73" i="150"/>
  <c r="I72" i="150"/>
  <c r="H72" i="150"/>
  <c r="G72" i="150"/>
  <c r="D72" i="150"/>
  <c r="J72" i="150" s="1"/>
  <c r="I71" i="150"/>
  <c r="H71" i="150"/>
  <c r="G71" i="150"/>
  <c r="D71" i="150"/>
  <c r="J71" i="150" s="1"/>
  <c r="I70" i="150"/>
  <c r="H70" i="150"/>
  <c r="G70" i="150"/>
  <c r="D70" i="150"/>
  <c r="J70" i="150" s="1"/>
  <c r="I69" i="150"/>
  <c r="H69" i="150"/>
  <c r="G69" i="150"/>
  <c r="G80" i="150" s="1"/>
  <c r="D69" i="150"/>
  <c r="F52" i="150"/>
  <c r="E52" i="150"/>
  <c r="C52" i="150"/>
  <c r="B52" i="150"/>
  <c r="I51" i="150"/>
  <c r="H51" i="150"/>
  <c r="G51" i="150"/>
  <c r="D51" i="150"/>
  <c r="I50" i="150"/>
  <c r="H50" i="150"/>
  <c r="G50" i="150"/>
  <c r="D50" i="150"/>
  <c r="I49" i="150"/>
  <c r="H49" i="150"/>
  <c r="G49" i="150"/>
  <c r="D49" i="150"/>
  <c r="D52" i="150" s="1"/>
  <c r="F48" i="150"/>
  <c r="E48" i="150"/>
  <c r="C48" i="150"/>
  <c r="B48" i="150"/>
  <c r="I47" i="150"/>
  <c r="H47" i="150"/>
  <c r="G47" i="150"/>
  <c r="D47" i="150"/>
  <c r="I46" i="150"/>
  <c r="H46" i="150"/>
  <c r="G46" i="150"/>
  <c r="D46" i="150"/>
  <c r="I45" i="150"/>
  <c r="H45" i="150"/>
  <c r="G45" i="150"/>
  <c r="D45" i="150"/>
  <c r="I44" i="150"/>
  <c r="H44" i="150"/>
  <c r="G44" i="150"/>
  <c r="D44" i="150"/>
  <c r="I43" i="150"/>
  <c r="H43" i="150"/>
  <c r="G43" i="150"/>
  <c r="D43" i="150"/>
  <c r="I42" i="150"/>
  <c r="H42" i="150"/>
  <c r="G42" i="150"/>
  <c r="D42" i="150"/>
  <c r="I41" i="150"/>
  <c r="H41" i="150"/>
  <c r="G41" i="150"/>
  <c r="D41" i="150"/>
  <c r="I40" i="150"/>
  <c r="H40" i="150"/>
  <c r="G40" i="150"/>
  <c r="D40" i="150"/>
  <c r="I39" i="150"/>
  <c r="H39" i="150"/>
  <c r="G39" i="150"/>
  <c r="D39" i="150"/>
  <c r="I38" i="150"/>
  <c r="H38" i="150"/>
  <c r="G38" i="150"/>
  <c r="D38" i="150"/>
  <c r="D48" i="150" s="1"/>
  <c r="F26" i="150"/>
  <c r="E26" i="150"/>
  <c r="C26" i="150"/>
  <c r="B26" i="150"/>
  <c r="I25" i="150"/>
  <c r="H25" i="150"/>
  <c r="G25" i="150"/>
  <c r="D25" i="150"/>
  <c r="I24" i="150"/>
  <c r="H24" i="150"/>
  <c r="G24" i="150"/>
  <c r="D24" i="150"/>
  <c r="I23" i="150"/>
  <c r="H23" i="150"/>
  <c r="G23" i="150"/>
  <c r="D23" i="150"/>
  <c r="I22" i="150"/>
  <c r="H22" i="150"/>
  <c r="G22" i="150"/>
  <c r="D22" i="150"/>
  <c r="I21" i="150"/>
  <c r="I26" i="150" s="1"/>
  <c r="H21" i="150"/>
  <c r="H26" i="150" s="1"/>
  <c r="G21" i="150"/>
  <c r="G26" i="150" s="1"/>
  <c r="D21" i="150"/>
  <c r="F20" i="150"/>
  <c r="E20" i="150"/>
  <c r="C20" i="150"/>
  <c r="B20" i="150"/>
  <c r="I19" i="150"/>
  <c r="H19" i="150"/>
  <c r="G19" i="150"/>
  <c r="D19" i="150"/>
  <c r="I18" i="150"/>
  <c r="H18" i="150"/>
  <c r="G18" i="150"/>
  <c r="D18" i="150"/>
  <c r="I17" i="150"/>
  <c r="H17" i="150"/>
  <c r="G17" i="150"/>
  <c r="D17" i="150"/>
  <c r="I16" i="150"/>
  <c r="H16" i="150"/>
  <c r="G16" i="150"/>
  <c r="D16" i="150"/>
  <c r="I15" i="150"/>
  <c r="H15" i="150"/>
  <c r="G15" i="150"/>
  <c r="D15" i="150"/>
  <c r="I14" i="150"/>
  <c r="H14" i="150"/>
  <c r="G14" i="150"/>
  <c r="D14" i="150"/>
  <c r="I13" i="150"/>
  <c r="H13" i="150"/>
  <c r="G13" i="150"/>
  <c r="D13" i="150"/>
  <c r="I12" i="150"/>
  <c r="H12" i="150"/>
  <c r="G12" i="150"/>
  <c r="D12" i="150"/>
  <c r="I11" i="150"/>
  <c r="H11" i="150"/>
  <c r="G11" i="150"/>
  <c r="D11" i="150"/>
  <c r="I10" i="150"/>
  <c r="H10" i="150"/>
  <c r="G10" i="150"/>
  <c r="D10" i="150"/>
  <c r="I9" i="150"/>
  <c r="H9" i="150"/>
  <c r="H20" i="150" s="1"/>
  <c r="G9" i="150"/>
  <c r="D9" i="150"/>
  <c r="J75" i="149"/>
  <c r="I75" i="149"/>
  <c r="H75" i="149"/>
  <c r="G75" i="149"/>
  <c r="F75" i="149"/>
  <c r="E75" i="149"/>
  <c r="C75" i="149"/>
  <c r="B75" i="149"/>
  <c r="L74" i="149"/>
  <c r="L75" i="149" s="1"/>
  <c r="K74" i="149"/>
  <c r="D74" i="149"/>
  <c r="D75" i="149" s="1"/>
  <c r="I72" i="149"/>
  <c r="H72" i="149"/>
  <c r="G72" i="149"/>
  <c r="F72" i="149"/>
  <c r="E72" i="149"/>
  <c r="C72" i="149"/>
  <c r="B72" i="149"/>
  <c r="I71" i="149"/>
  <c r="H71" i="149"/>
  <c r="G71" i="149"/>
  <c r="F71" i="149"/>
  <c r="E71" i="149"/>
  <c r="C71" i="149"/>
  <c r="B71" i="149"/>
  <c r="L70" i="149"/>
  <c r="K70" i="149"/>
  <c r="J70" i="149"/>
  <c r="D70" i="149"/>
  <c r="L69" i="149"/>
  <c r="K69" i="149"/>
  <c r="J69" i="149"/>
  <c r="D69" i="149"/>
  <c r="L68" i="149"/>
  <c r="M68" i="149" s="1"/>
  <c r="K68" i="149"/>
  <c r="J68" i="149"/>
  <c r="D68" i="149"/>
  <c r="D72" i="149" s="1"/>
  <c r="I52" i="149"/>
  <c r="I53" i="149" s="1"/>
  <c r="H52" i="149"/>
  <c r="F52" i="149"/>
  <c r="E52" i="149"/>
  <c r="C52" i="149"/>
  <c r="C53" i="149" s="1"/>
  <c r="B52" i="149"/>
  <c r="L51" i="149"/>
  <c r="K51" i="149"/>
  <c r="J51" i="149"/>
  <c r="G51" i="149"/>
  <c r="D51" i="149"/>
  <c r="L50" i="149"/>
  <c r="K50" i="149"/>
  <c r="J50" i="149"/>
  <c r="G50" i="149"/>
  <c r="D50" i="149"/>
  <c r="L49" i="149"/>
  <c r="K49" i="149"/>
  <c r="J49" i="149"/>
  <c r="G49" i="149"/>
  <c r="D49" i="149"/>
  <c r="I48" i="149"/>
  <c r="H48" i="149"/>
  <c r="F48" i="149"/>
  <c r="E48" i="149"/>
  <c r="C48" i="149"/>
  <c r="B48" i="149"/>
  <c r="L47" i="149"/>
  <c r="K47" i="149"/>
  <c r="J47" i="149"/>
  <c r="G47" i="149"/>
  <c r="D47" i="149"/>
  <c r="L46" i="149"/>
  <c r="K46" i="149"/>
  <c r="J46" i="149"/>
  <c r="G46" i="149"/>
  <c r="D46" i="149"/>
  <c r="L45" i="149"/>
  <c r="K45" i="149"/>
  <c r="J45" i="149"/>
  <c r="G45" i="149"/>
  <c r="D45" i="149"/>
  <c r="L44" i="149"/>
  <c r="K44" i="149"/>
  <c r="J44" i="149"/>
  <c r="G44" i="149"/>
  <c r="D44" i="149"/>
  <c r="L43" i="149"/>
  <c r="K43" i="149"/>
  <c r="J43" i="149"/>
  <c r="G43" i="149"/>
  <c r="D43" i="149"/>
  <c r="L42" i="149"/>
  <c r="K42" i="149"/>
  <c r="J42" i="149"/>
  <c r="G42" i="149"/>
  <c r="D42" i="149"/>
  <c r="L41" i="149"/>
  <c r="K41" i="149"/>
  <c r="J41" i="149"/>
  <c r="G41" i="149"/>
  <c r="D41" i="149"/>
  <c r="L40" i="149"/>
  <c r="K40" i="149"/>
  <c r="J40" i="149"/>
  <c r="G40" i="149"/>
  <c r="D40" i="149"/>
  <c r="L39" i="149"/>
  <c r="K39" i="149"/>
  <c r="J39" i="149"/>
  <c r="G39" i="149"/>
  <c r="D39" i="149"/>
  <c r="L38" i="149"/>
  <c r="K38" i="149"/>
  <c r="J38" i="149"/>
  <c r="G38" i="149"/>
  <c r="D38" i="149"/>
  <c r="I26" i="149"/>
  <c r="H26" i="149"/>
  <c r="F26" i="149"/>
  <c r="E26" i="149"/>
  <c r="C26" i="149"/>
  <c r="B26" i="149"/>
  <c r="L25" i="149"/>
  <c r="K25" i="149"/>
  <c r="J25" i="149"/>
  <c r="G25" i="149"/>
  <c r="D25" i="149"/>
  <c r="L24" i="149"/>
  <c r="K24" i="149"/>
  <c r="J24" i="149"/>
  <c r="G24" i="149"/>
  <c r="D24" i="149"/>
  <c r="L23" i="149"/>
  <c r="K23" i="149"/>
  <c r="J23" i="149"/>
  <c r="G23" i="149"/>
  <c r="D23" i="149"/>
  <c r="L22" i="149"/>
  <c r="K22" i="149"/>
  <c r="J22" i="149"/>
  <c r="G22" i="149"/>
  <c r="D22" i="149"/>
  <c r="L21" i="149"/>
  <c r="K21" i="149"/>
  <c r="J21" i="149"/>
  <c r="G21" i="149"/>
  <c r="D21" i="149"/>
  <c r="I20" i="149"/>
  <c r="H20" i="149"/>
  <c r="F20" i="149"/>
  <c r="E20" i="149"/>
  <c r="C20" i="149"/>
  <c r="B20" i="149"/>
  <c r="L19" i="149"/>
  <c r="K19" i="149"/>
  <c r="J19" i="149"/>
  <c r="G19" i="149"/>
  <c r="D19" i="149"/>
  <c r="L18" i="149"/>
  <c r="K18" i="149"/>
  <c r="J18" i="149"/>
  <c r="G18" i="149"/>
  <c r="D18" i="149"/>
  <c r="L17" i="149"/>
  <c r="K17" i="149"/>
  <c r="J17" i="149"/>
  <c r="G17" i="149"/>
  <c r="D17" i="149"/>
  <c r="L16" i="149"/>
  <c r="K16" i="149"/>
  <c r="J16" i="149"/>
  <c r="G16" i="149"/>
  <c r="D16" i="149"/>
  <c r="L15" i="149"/>
  <c r="K15" i="149"/>
  <c r="J15" i="149"/>
  <c r="G15" i="149"/>
  <c r="D15" i="149"/>
  <c r="L14" i="149"/>
  <c r="K14" i="149"/>
  <c r="J14" i="149"/>
  <c r="G14" i="149"/>
  <c r="D14" i="149"/>
  <c r="L13" i="149"/>
  <c r="K13" i="149"/>
  <c r="J13" i="149"/>
  <c r="G13" i="149"/>
  <c r="D13" i="149"/>
  <c r="L12" i="149"/>
  <c r="K12" i="149"/>
  <c r="J12" i="149"/>
  <c r="G12" i="149"/>
  <c r="D12" i="149"/>
  <c r="L11" i="149"/>
  <c r="K11" i="149"/>
  <c r="J11" i="149"/>
  <c r="G11" i="149"/>
  <c r="D11" i="149"/>
  <c r="L10" i="149"/>
  <c r="K10" i="149"/>
  <c r="J10" i="149"/>
  <c r="G10" i="149"/>
  <c r="D10" i="149"/>
  <c r="L9" i="149"/>
  <c r="K9" i="149"/>
  <c r="J9" i="149"/>
  <c r="G9" i="149"/>
  <c r="D9" i="149"/>
  <c r="I190" i="148"/>
  <c r="H190" i="148"/>
  <c r="J190" i="148" s="1"/>
  <c r="G190" i="148"/>
  <c r="D190" i="148"/>
  <c r="I189" i="148"/>
  <c r="H189" i="148"/>
  <c r="J189" i="148" s="1"/>
  <c r="G189" i="148"/>
  <c r="D189" i="148"/>
  <c r="I188" i="148"/>
  <c r="H188" i="148"/>
  <c r="G188" i="148"/>
  <c r="D188" i="148"/>
  <c r="I187" i="148"/>
  <c r="H187" i="148"/>
  <c r="J187" i="148" s="1"/>
  <c r="G187" i="148"/>
  <c r="D187" i="148"/>
  <c r="F186" i="148"/>
  <c r="E186" i="148"/>
  <c r="C186" i="148"/>
  <c r="I186" i="148" s="1"/>
  <c r="B186" i="148"/>
  <c r="I185" i="148"/>
  <c r="H185" i="148"/>
  <c r="G185" i="148"/>
  <c r="D185" i="148"/>
  <c r="I184" i="148"/>
  <c r="H184" i="148"/>
  <c r="G184" i="148"/>
  <c r="D184" i="148"/>
  <c r="I183" i="148"/>
  <c r="H183" i="148"/>
  <c r="J183" i="148" s="1"/>
  <c r="G183" i="148"/>
  <c r="D183" i="148"/>
  <c r="I182" i="148"/>
  <c r="H182" i="148"/>
  <c r="G182" i="148"/>
  <c r="D182" i="148"/>
  <c r="I181" i="148"/>
  <c r="H181" i="148"/>
  <c r="G181" i="148"/>
  <c r="D181" i="148"/>
  <c r="F180" i="148"/>
  <c r="E180" i="148"/>
  <c r="C180" i="148"/>
  <c r="B180" i="148"/>
  <c r="B191" i="148" s="1"/>
  <c r="I179" i="148"/>
  <c r="H179" i="148"/>
  <c r="G179" i="148"/>
  <c r="D179" i="148"/>
  <c r="I178" i="148"/>
  <c r="H178" i="148"/>
  <c r="G178" i="148"/>
  <c r="D178" i="148"/>
  <c r="I177" i="148"/>
  <c r="H177" i="148"/>
  <c r="G177" i="148"/>
  <c r="D177" i="148"/>
  <c r="I176" i="148"/>
  <c r="H176" i="148"/>
  <c r="G176" i="148"/>
  <c r="D176" i="148"/>
  <c r="I175" i="148"/>
  <c r="H175" i="148"/>
  <c r="G175" i="148"/>
  <c r="D175" i="148"/>
  <c r="I174" i="148"/>
  <c r="H174" i="148"/>
  <c r="G174" i="148"/>
  <c r="D174" i="148"/>
  <c r="I173" i="148"/>
  <c r="H173" i="148"/>
  <c r="G173" i="148"/>
  <c r="D173" i="148"/>
  <c r="I172" i="148"/>
  <c r="H172" i="148"/>
  <c r="G172" i="148"/>
  <c r="D172" i="148"/>
  <c r="I171" i="148"/>
  <c r="H171" i="148"/>
  <c r="J171" i="148" s="1"/>
  <c r="G171" i="148"/>
  <c r="D171" i="148"/>
  <c r="I170" i="148"/>
  <c r="H170" i="148"/>
  <c r="G170" i="148"/>
  <c r="D170" i="148"/>
  <c r="I169" i="148"/>
  <c r="H169" i="148"/>
  <c r="G169" i="148"/>
  <c r="D169" i="148"/>
  <c r="F150" i="148"/>
  <c r="E150" i="148"/>
  <c r="C150" i="148"/>
  <c r="B150" i="148"/>
  <c r="I149" i="148"/>
  <c r="H149" i="148"/>
  <c r="G149" i="148"/>
  <c r="D149" i="148"/>
  <c r="I148" i="148"/>
  <c r="H148" i="148"/>
  <c r="G148" i="148"/>
  <c r="D148" i="148"/>
  <c r="I147" i="148"/>
  <c r="H147" i="148"/>
  <c r="G147" i="148"/>
  <c r="D147" i="148"/>
  <c r="I146" i="148"/>
  <c r="H146" i="148"/>
  <c r="G146" i="148"/>
  <c r="D146" i="148"/>
  <c r="F145" i="148"/>
  <c r="F151" i="148" s="1"/>
  <c r="E145" i="148"/>
  <c r="C145" i="148"/>
  <c r="B145" i="148"/>
  <c r="I144" i="148"/>
  <c r="H144" i="148"/>
  <c r="G144" i="148"/>
  <c r="D144" i="148"/>
  <c r="I143" i="148"/>
  <c r="H143" i="148"/>
  <c r="G143" i="148"/>
  <c r="D143" i="148"/>
  <c r="I142" i="148"/>
  <c r="H142" i="148"/>
  <c r="G142" i="148"/>
  <c r="D142" i="148"/>
  <c r="I141" i="148"/>
  <c r="H141" i="148"/>
  <c r="G141" i="148"/>
  <c r="D141" i="148"/>
  <c r="I140" i="148"/>
  <c r="H140" i="148"/>
  <c r="G140" i="148"/>
  <c r="D140" i="148"/>
  <c r="I139" i="148"/>
  <c r="H139" i="148"/>
  <c r="G139" i="148"/>
  <c r="D139" i="148"/>
  <c r="I138" i="148"/>
  <c r="H138" i="148"/>
  <c r="G138" i="148"/>
  <c r="D138" i="148"/>
  <c r="I137" i="148"/>
  <c r="H137" i="148"/>
  <c r="G137" i="148"/>
  <c r="D137" i="148"/>
  <c r="I136" i="148"/>
  <c r="H136" i="148"/>
  <c r="G136" i="148"/>
  <c r="D136" i="148"/>
  <c r="I135" i="148"/>
  <c r="H135" i="148"/>
  <c r="G135" i="148"/>
  <c r="D135" i="148"/>
  <c r="F119" i="148"/>
  <c r="E119" i="148"/>
  <c r="C119" i="148"/>
  <c r="B119" i="148"/>
  <c r="I118" i="148"/>
  <c r="H118" i="148"/>
  <c r="G118" i="148"/>
  <c r="D118" i="148"/>
  <c r="I117" i="148"/>
  <c r="H117" i="148"/>
  <c r="G117" i="148"/>
  <c r="D117" i="148"/>
  <c r="I116" i="148"/>
  <c r="H116" i="148"/>
  <c r="G116" i="148"/>
  <c r="D116" i="148"/>
  <c r="I115" i="148"/>
  <c r="H115" i="148"/>
  <c r="G115" i="148"/>
  <c r="D115" i="148"/>
  <c r="I114" i="148"/>
  <c r="H114" i="148"/>
  <c r="H119" i="148" s="1"/>
  <c r="G114" i="148"/>
  <c r="G119" i="148" s="1"/>
  <c r="D114" i="148"/>
  <c r="D119" i="148" s="1"/>
  <c r="F113" i="148"/>
  <c r="E113" i="148"/>
  <c r="C113" i="148"/>
  <c r="C120" i="148" s="1"/>
  <c r="B113" i="148"/>
  <c r="I112" i="148"/>
  <c r="H112" i="148"/>
  <c r="G112" i="148"/>
  <c r="D112" i="148"/>
  <c r="I111" i="148"/>
  <c r="H111" i="148"/>
  <c r="G111" i="148"/>
  <c r="D111" i="148"/>
  <c r="I110" i="148"/>
  <c r="H110" i="148"/>
  <c r="G110" i="148"/>
  <c r="D110" i="148"/>
  <c r="I109" i="148"/>
  <c r="H109" i="148"/>
  <c r="G109" i="148"/>
  <c r="D109" i="148"/>
  <c r="I108" i="148"/>
  <c r="H108" i="148"/>
  <c r="G108" i="148"/>
  <c r="D108" i="148"/>
  <c r="I107" i="148"/>
  <c r="H107" i="148"/>
  <c r="G107" i="148"/>
  <c r="D107" i="148"/>
  <c r="I106" i="148"/>
  <c r="H106" i="148"/>
  <c r="G106" i="148"/>
  <c r="D106" i="148"/>
  <c r="I105" i="148"/>
  <c r="H105" i="148"/>
  <c r="G105" i="148"/>
  <c r="D105" i="148"/>
  <c r="I104" i="148"/>
  <c r="H104" i="148"/>
  <c r="G104" i="148"/>
  <c r="D104" i="148"/>
  <c r="I103" i="148"/>
  <c r="H103" i="148"/>
  <c r="G103" i="148"/>
  <c r="D103" i="148"/>
  <c r="I102" i="148"/>
  <c r="H102" i="148"/>
  <c r="G102" i="148"/>
  <c r="G113" i="148" s="1"/>
  <c r="D102" i="148"/>
  <c r="D113" i="148" s="1"/>
  <c r="F82" i="148"/>
  <c r="E82" i="148"/>
  <c r="C82" i="148"/>
  <c r="B82" i="148"/>
  <c r="I81" i="148"/>
  <c r="H81" i="148"/>
  <c r="H82" i="148" s="1"/>
  <c r="G81" i="148"/>
  <c r="G82" i="148" s="1"/>
  <c r="D81" i="148"/>
  <c r="D82" i="148" s="1"/>
  <c r="F79" i="148"/>
  <c r="E79" i="148"/>
  <c r="G79" i="148" s="1"/>
  <c r="C79" i="148"/>
  <c r="B79" i="148"/>
  <c r="I78" i="148"/>
  <c r="H78" i="148"/>
  <c r="G78" i="148"/>
  <c r="D78" i="148"/>
  <c r="I77" i="148"/>
  <c r="H77" i="148"/>
  <c r="G77" i="148"/>
  <c r="D77" i="148"/>
  <c r="I76" i="148"/>
  <c r="H76" i="148"/>
  <c r="G76" i="148"/>
  <c r="D76" i="148"/>
  <c r="I75" i="148"/>
  <c r="H75" i="148"/>
  <c r="G75" i="148"/>
  <c r="D75" i="148"/>
  <c r="I74" i="148"/>
  <c r="H74" i="148"/>
  <c r="G74" i="148"/>
  <c r="D74" i="148"/>
  <c r="D79" i="148" s="1"/>
  <c r="F55" i="148"/>
  <c r="E55" i="148"/>
  <c r="C55" i="148"/>
  <c r="B55" i="148"/>
  <c r="I54" i="148"/>
  <c r="H54" i="148"/>
  <c r="D54" i="148"/>
  <c r="I53" i="148"/>
  <c r="H53" i="148"/>
  <c r="D53" i="148"/>
  <c r="I52" i="148"/>
  <c r="H52" i="148"/>
  <c r="D52" i="148"/>
  <c r="I51" i="148"/>
  <c r="H51" i="148"/>
  <c r="G51" i="148"/>
  <c r="G55" i="148" s="1"/>
  <c r="D51" i="148"/>
  <c r="G50" i="148"/>
  <c r="F50" i="148"/>
  <c r="E50" i="148"/>
  <c r="C50" i="148"/>
  <c r="B50" i="148"/>
  <c r="I49" i="148"/>
  <c r="H49" i="148"/>
  <c r="D49" i="148"/>
  <c r="I48" i="148"/>
  <c r="H48" i="148"/>
  <c r="D48" i="148"/>
  <c r="I47" i="148"/>
  <c r="H47" i="148"/>
  <c r="D47" i="148"/>
  <c r="I46" i="148"/>
  <c r="H46" i="148"/>
  <c r="D46" i="148"/>
  <c r="I45" i="148"/>
  <c r="H45" i="148"/>
  <c r="D45" i="148"/>
  <c r="I44" i="148"/>
  <c r="H44" i="148"/>
  <c r="D44" i="148"/>
  <c r="I43" i="148"/>
  <c r="H43" i="148"/>
  <c r="D43" i="148"/>
  <c r="I42" i="148"/>
  <c r="H42" i="148"/>
  <c r="D42" i="148"/>
  <c r="I41" i="148"/>
  <c r="H41" i="148"/>
  <c r="D41" i="148"/>
  <c r="I40" i="148"/>
  <c r="H40" i="148"/>
  <c r="D40" i="148"/>
  <c r="F26" i="148"/>
  <c r="E26" i="148"/>
  <c r="C26" i="148"/>
  <c r="B26" i="148"/>
  <c r="I25" i="148"/>
  <c r="H25" i="148"/>
  <c r="G25" i="148"/>
  <c r="D25" i="148"/>
  <c r="I24" i="148"/>
  <c r="H24" i="148"/>
  <c r="G24" i="148"/>
  <c r="D24" i="148"/>
  <c r="I23" i="148"/>
  <c r="H23" i="148"/>
  <c r="G23" i="148"/>
  <c r="D23" i="148"/>
  <c r="I22" i="148"/>
  <c r="H22" i="148"/>
  <c r="G22" i="148"/>
  <c r="D22" i="148"/>
  <c r="I21" i="148"/>
  <c r="H21" i="148"/>
  <c r="G21" i="148"/>
  <c r="D21" i="148"/>
  <c r="F20" i="148"/>
  <c r="E20" i="148"/>
  <c r="C20" i="148"/>
  <c r="B20" i="148"/>
  <c r="I19" i="148"/>
  <c r="H19" i="148"/>
  <c r="G19" i="148"/>
  <c r="D19" i="148"/>
  <c r="I18" i="148"/>
  <c r="H18" i="148"/>
  <c r="G18" i="148"/>
  <c r="D18" i="148"/>
  <c r="I17" i="148"/>
  <c r="H17" i="148"/>
  <c r="G17" i="148"/>
  <c r="D17" i="148"/>
  <c r="I16" i="148"/>
  <c r="H16" i="148"/>
  <c r="G16" i="148"/>
  <c r="D16" i="148"/>
  <c r="I15" i="148"/>
  <c r="H15" i="148"/>
  <c r="G15" i="148"/>
  <c r="D15" i="148"/>
  <c r="I14" i="148"/>
  <c r="H14" i="148"/>
  <c r="G14" i="148"/>
  <c r="D14" i="148"/>
  <c r="I13" i="148"/>
  <c r="H13" i="148"/>
  <c r="G13" i="148"/>
  <c r="D13" i="148"/>
  <c r="I12" i="148"/>
  <c r="H12" i="148"/>
  <c r="G12" i="148"/>
  <c r="D12" i="148"/>
  <c r="I11" i="148"/>
  <c r="H11" i="148"/>
  <c r="G11" i="148"/>
  <c r="D11" i="148"/>
  <c r="I10" i="148"/>
  <c r="H10" i="148"/>
  <c r="G10" i="148"/>
  <c r="D10" i="148"/>
  <c r="I9" i="148"/>
  <c r="H9" i="148"/>
  <c r="G9" i="148"/>
  <c r="D9" i="148"/>
  <c r="I66" i="147"/>
  <c r="H66" i="147"/>
  <c r="D66" i="147"/>
  <c r="D65" i="147"/>
  <c r="G64" i="147"/>
  <c r="G65" i="147" s="1"/>
  <c r="G67" i="147" s="1"/>
  <c r="F64" i="147"/>
  <c r="F65" i="147" s="1"/>
  <c r="E64" i="147"/>
  <c r="E65" i="147" s="1"/>
  <c r="C64" i="147"/>
  <c r="C67" i="147" s="1"/>
  <c r="B64" i="147"/>
  <c r="B67" i="147" s="1"/>
  <c r="I63" i="147"/>
  <c r="J63" i="147" s="1"/>
  <c r="H63" i="147"/>
  <c r="D63" i="147"/>
  <c r="I62" i="147"/>
  <c r="J62" i="147" s="1"/>
  <c r="H62" i="147"/>
  <c r="D62" i="147"/>
  <c r="I61" i="147"/>
  <c r="J61" i="147" s="1"/>
  <c r="H61" i="147"/>
  <c r="D61" i="147"/>
  <c r="I60" i="147"/>
  <c r="I64" i="147" s="1"/>
  <c r="H60" i="147"/>
  <c r="H64" i="147" s="1"/>
  <c r="D60" i="147"/>
  <c r="D64" i="147" s="1"/>
  <c r="F58" i="147"/>
  <c r="G57" i="147"/>
  <c r="F57" i="147"/>
  <c r="E57" i="147"/>
  <c r="C57" i="147"/>
  <c r="C58" i="147" s="1"/>
  <c r="B57" i="147"/>
  <c r="B58" i="147" s="1"/>
  <c r="I56" i="147"/>
  <c r="H56" i="147"/>
  <c r="D56" i="147"/>
  <c r="I55" i="147"/>
  <c r="H55" i="147"/>
  <c r="D55" i="147"/>
  <c r="I54" i="147"/>
  <c r="H54" i="147"/>
  <c r="J54" i="147" s="1"/>
  <c r="D54" i="147"/>
  <c r="I53" i="147"/>
  <c r="H53" i="147"/>
  <c r="D53" i="147"/>
  <c r="H52" i="147"/>
  <c r="F52" i="147"/>
  <c r="E52" i="147"/>
  <c r="E58" i="147" s="1"/>
  <c r="C52" i="147"/>
  <c r="B52" i="147"/>
  <c r="I51" i="147"/>
  <c r="J51" i="147" s="1"/>
  <c r="H51" i="147"/>
  <c r="D51" i="147"/>
  <c r="I50" i="147"/>
  <c r="J50" i="147" s="1"/>
  <c r="H50" i="147"/>
  <c r="D50" i="147"/>
  <c r="I49" i="147"/>
  <c r="J49" i="147" s="1"/>
  <c r="H49" i="147"/>
  <c r="D49" i="147"/>
  <c r="I48" i="147"/>
  <c r="J48" i="147" s="1"/>
  <c r="H48" i="147"/>
  <c r="D48" i="147"/>
  <c r="I47" i="147"/>
  <c r="H47" i="147"/>
  <c r="G47" i="147"/>
  <c r="G52" i="147" s="1"/>
  <c r="D47" i="147"/>
  <c r="D52" i="147" s="1"/>
  <c r="I28" i="147"/>
  <c r="H28" i="147"/>
  <c r="D28" i="147"/>
  <c r="D27" i="147"/>
  <c r="G26" i="147"/>
  <c r="G27" i="147" s="1"/>
  <c r="G29" i="147" s="1"/>
  <c r="F26" i="147"/>
  <c r="F27" i="147" s="1"/>
  <c r="E26" i="147"/>
  <c r="E27" i="147" s="1"/>
  <c r="C26" i="147"/>
  <c r="C29" i="147" s="1"/>
  <c r="B26" i="147"/>
  <c r="B29" i="147" s="1"/>
  <c r="I25" i="147"/>
  <c r="H25" i="147"/>
  <c r="D25" i="147"/>
  <c r="I24" i="147"/>
  <c r="H24" i="147"/>
  <c r="J24" i="147" s="1"/>
  <c r="D24" i="147"/>
  <c r="I23" i="147"/>
  <c r="H23" i="147"/>
  <c r="J23" i="147" s="1"/>
  <c r="D23" i="147"/>
  <c r="I22" i="147"/>
  <c r="H22" i="147"/>
  <c r="D22" i="147"/>
  <c r="G19" i="147"/>
  <c r="C19" i="147"/>
  <c r="B19" i="147"/>
  <c r="B20" i="147" s="1"/>
  <c r="I18" i="147"/>
  <c r="D18" i="147"/>
  <c r="I17" i="147"/>
  <c r="D17" i="147"/>
  <c r="I16" i="147"/>
  <c r="D16" i="147"/>
  <c r="I15" i="147"/>
  <c r="D15" i="147"/>
  <c r="F14" i="147"/>
  <c r="F20" i="147" s="1"/>
  <c r="E14" i="147"/>
  <c r="E15" i="147" s="1"/>
  <c r="C14" i="147"/>
  <c r="B14" i="147"/>
  <c r="I13" i="147"/>
  <c r="H13" i="147"/>
  <c r="J13" i="147" s="1"/>
  <c r="D13" i="147"/>
  <c r="I12" i="147"/>
  <c r="H12" i="147"/>
  <c r="D12" i="147"/>
  <c r="I11" i="147"/>
  <c r="H11" i="147"/>
  <c r="D11" i="147"/>
  <c r="I10" i="147"/>
  <c r="H10" i="147"/>
  <c r="D10" i="147"/>
  <c r="I9" i="147"/>
  <c r="H9" i="147"/>
  <c r="G9" i="147"/>
  <c r="G14" i="147" s="1"/>
  <c r="D9" i="147"/>
  <c r="H12" i="146"/>
  <c r="M11" i="146"/>
  <c r="M12" i="146" s="1"/>
  <c r="L11" i="146"/>
  <c r="L12" i="146" s="1"/>
  <c r="K11" i="146"/>
  <c r="K12" i="146" s="1"/>
  <c r="J11" i="146"/>
  <c r="J12" i="146" s="1"/>
  <c r="I11" i="146"/>
  <c r="I12" i="146" s="1"/>
  <c r="H11" i="146"/>
  <c r="G11" i="146"/>
  <c r="G12" i="146" s="1"/>
  <c r="F11" i="146"/>
  <c r="F12" i="146" s="1"/>
  <c r="E11" i="146"/>
  <c r="E12" i="146" s="1"/>
  <c r="D11" i="146"/>
  <c r="D12" i="146" s="1"/>
  <c r="C11" i="146"/>
  <c r="C12" i="146" s="1"/>
  <c r="B11" i="146"/>
  <c r="B12" i="146" s="1"/>
  <c r="I29" i="145"/>
  <c r="I30" i="145" s="1"/>
  <c r="H29" i="145"/>
  <c r="F29" i="145"/>
  <c r="E29" i="145"/>
  <c r="C29" i="145"/>
  <c r="B29" i="145"/>
  <c r="L28" i="145"/>
  <c r="K28" i="145"/>
  <c r="M28" i="145" s="1"/>
  <c r="J28" i="145"/>
  <c r="J29" i="145" s="1"/>
  <c r="G28" i="145"/>
  <c r="D28" i="145"/>
  <c r="L27" i="145"/>
  <c r="L29" i="145" s="1"/>
  <c r="K27" i="145"/>
  <c r="J27" i="145"/>
  <c r="G27" i="145"/>
  <c r="D27" i="145"/>
  <c r="D29" i="145" s="1"/>
  <c r="I26" i="145"/>
  <c r="H26" i="145"/>
  <c r="F26" i="145"/>
  <c r="E26" i="145"/>
  <c r="C26" i="145"/>
  <c r="B26" i="145"/>
  <c r="L25" i="145"/>
  <c r="K25" i="145"/>
  <c r="M25" i="145" s="1"/>
  <c r="J25" i="145"/>
  <c r="D25" i="145"/>
  <c r="L24" i="145"/>
  <c r="K24" i="145"/>
  <c r="J24" i="145"/>
  <c r="D24" i="145"/>
  <c r="L23" i="145"/>
  <c r="K23" i="145"/>
  <c r="J23" i="145"/>
  <c r="D23" i="145"/>
  <c r="L22" i="145"/>
  <c r="K22" i="145"/>
  <c r="K26" i="145" s="1"/>
  <c r="J22" i="145"/>
  <c r="G22" i="145"/>
  <c r="G26" i="145" s="1"/>
  <c r="D22" i="145"/>
  <c r="I19" i="145"/>
  <c r="H19" i="145"/>
  <c r="F19" i="145"/>
  <c r="F20" i="145" s="1"/>
  <c r="E19" i="145"/>
  <c r="E20" i="145" s="1"/>
  <c r="C19" i="145"/>
  <c r="B19" i="145"/>
  <c r="L18" i="145"/>
  <c r="K18" i="145"/>
  <c r="J18" i="145"/>
  <c r="G18" i="145"/>
  <c r="D18" i="145"/>
  <c r="L17" i="145"/>
  <c r="K17" i="145"/>
  <c r="J17" i="145"/>
  <c r="G17" i="145"/>
  <c r="D17" i="145"/>
  <c r="L16" i="145"/>
  <c r="M16" i="145" s="1"/>
  <c r="K16" i="145"/>
  <c r="J16" i="145"/>
  <c r="G16" i="145"/>
  <c r="D16" i="145"/>
  <c r="L15" i="145"/>
  <c r="K15" i="145"/>
  <c r="J15" i="145"/>
  <c r="J19" i="145" s="1"/>
  <c r="G15" i="145"/>
  <c r="D15" i="145"/>
  <c r="I14" i="145"/>
  <c r="H14" i="145"/>
  <c r="F14" i="145"/>
  <c r="E14" i="145"/>
  <c r="C14" i="145"/>
  <c r="C20" i="145" s="1"/>
  <c r="B14" i="145"/>
  <c r="L13" i="145"/>
  <c r="K13" i="145"/>
  <c r="M13" i="145" s="1"/>
  <c r="J13" i="145"/>
  <c r="G13" i="145"/>
  <c r="D13" i="145"/>
  <c r="L12" i="145"/>
  <c r="K12" i="145"/>
  <c r="M12" i="145" s="1"/>
  <c r="J12" i="145"/>
  <c r="G12" i="145"/>
  <c r="D12" i="145"/>
  <c r="L11" i="145"/>
  <c r="K11" i="145"/>
  <c r="J11" i="145"/>
  <c r="G11" i="145"/>
  <c r="D11" i="145"/>
  <c r="L10" i="145"/>
  <c r="K10" i="145"/>
  <c r="M10" i="145" s="1"/>
  <c r="J10" i="145"/>
  <c r="G10" i="145"/>
  <c r="D10" i="145"/>
  <c r="L9" i="145"/>
  <c r="K9" i="145"/>
  <c r="J9" i="145"/>
  <c r="G9" i="145"/>
  <c r="D9" i="145"/>
  <c r="J15" i="144"/>
  <c r="I15" i="144"/>
  <c r="H15" i="144"/>
  <c r="F15" i="144"/>
  <c r="E15" i="144"/>
  <c r="D15" i="144"/>
  <c r="C15" i="144"/>
  <c r="B15" i="144"/>
  <c r="G14" i="144"/>
  <c r="G13" i="144"/>
  <c r="G12" i="144"/>
  <c r="I100" i="143"/>
  <c r="H100" i="143"/>
  <c r="J100" i="143" s="1"/>
  <c r="D100" i="143"/>
  <c r="I99" i="143"/>
  <c r="H99" i="143"/>
  <c r="D99" i="143"/>
  <c r="I98" i="143"/>
  <c r="H98" i="143"/>
  <c r="D98" i="143"/>
  <c r="C97" i="143"/>
  <c r="I97" i="143" s="1"/>
  <c r="B97" i="143"/>
  <c r="H97" i="143" s="1"/>
  <c r="I96" i="143"/>
  <c r="H96" i="143"/>
  <c r="J96" i="143" s="1"/>
  <c r="D96" i="143"/>
  <c r="I95" i="143"/>
  <c r="H95" i="143"/>
  <c r="D95" i="143"/>
  <c r="I94" i="143"/>
  <c r="H94" i="143"/>
  <c r="D94" i="143"/>
  <c r="I93" i="143"/>
  <c r="H93" i="143"/>
  <c r="J93" i="143" s="1"/>
  <c r="D93" i="143"/>
  <c r="F92" i="143"/>
  <c r="E92" i="143"/>
  <c r="C92" i="143"/>
  <c r="B92" i="143"/>
  <c r="I91" i="143"/>
  <c r="H91" i="143"/>
  <c r="J91" i="143" s="1"/>
  <c r="D91" i="143"/>
  <c r="I90" i="143"/>
  <c r="H90" i="143"/>
  <c r="J90" i="143" s="1"/>
  <c r="D90" i="143"/>
  <c r="I89" i="143"/>
  <c r="H89" i="143"/>
  <c r="D89" i="143"/>
  <c r="I88" i="143"/>
  <c r="H88" i="143"/>
  <c r="J88" i="143" s="1"/>
  <c r="D88" i="143"/>
  <c r="I87" i="143"/>
  <c r="H87" i="143"/>
  <c r="J87" i="143" s="1"/>
  <c r="G87" i="143"/>
  <c r="G92" i="143" s="1"/>
  <c r="G101" i="143" s="1"/>
  <c r="G102" i="143" s="1"/>
  <c r="D87" i="143"/>
  <c r="F69" i="143"/>
  <c r="E69" i="143"/>
  <c r="G68" i="143"/>
  <c r="G69" i="143" s="1"/>
  <c r="F68" i="143"/>
  <c r="E68" i="143"/>
  <c r="C68" i="143"/>
  <c r="C69" i="143" s="1"/>
  <c r="B68" i="143"/>
  <c r="B69" i="143" s="1"/>
  <c r="I67" i="143"/>
  <c r="H67" i="143"/>
  <c r="D67" i="143"/>
  <c r="I66" i="143"/>
  <c r="H66" i="143"/>
  <c r="D66" i="143"/>
  <c r="I65" i="143"/>
  <c r="H65" i="143"/>
  <c r="J65" i="143" s="1"/>
  <c r="D65" i="143"/>
  <c r="I64" i="143"/>
  <c r="H64" i="143"/>
  <c r="J64" i="143" s="1"/>
  <c r="D64" i="143"/>
  <c r="C64" i="143"/>
  <c r="B64" i="143"/>
  <c r="I63" i="143"/>
  <c r="H63" i="143"/>
  <c r="D63" i="143"/>
  <c r="I62" i="143"/>
  <c r="H62" i="143"/>
  <c r="D62" i="143"/>
  <c r="I61" i="143"/>
  <c r="H61" i="143"/>
  <c r="D61" i="143"/>
  <c r="I60" i="143"/>
  <c r="H60" i="143"/>
  <c r="D60" i="143"/>
  <c r="F57" i="143"/>
  <c r="E57" i="143"/>
  <c r="C57" i="143"/>
  <c r="B57" i="143"/>
  <c r="I56" i="143"/>
  <c r="H56" i="143"/>
  <c r="J56" i="143" s="1"/>
  <c r="D56" i="143"/>
  <c r="I55" i="143"/>
  <c r="H55" i="143"/>
  <c r="D55" i="143"/>
  <c r="I54" i="143"/>
  <c r="H54" i="143"/>
  <c r="D54" i="143"/>
  <c r="I53" i="143"/>
  <c r="H53" i="143"/>
  <c r="J53" i="143" s="1"/>
  <c r="G53" i="143"/>
  <c r="G57" i="143" s="1"/>
  <c r="D53" i="143"/>
  <c r="F52" i="143"/>
  <c r="E52" i="143"/>
  <c r="E58" i="143" s="1"/>
  <c r="E70" i="143" s="1"/>
  <c r="C52" i="143"/>
  <c r="B52" i="143"/>
  <c r="I51" i="143"/>
  <c r="H51" i="143"/>
  <c r="G51" i="143"/>
  <c r="D51" i="143"/>
  <c r="I50" i="143"/>
  <c r="J50" i="143" s="1"/>
  <c r="H50" i="143"/>
  <c r="G50" i="143"/>
  <c r="D50" i="143"/>
  <c r="I49" i="143"/>
  <c r="H49" i="143"/>
  <c r="G49" i="143"/>
  <c r="D49" i="143"/>
  <c r="I48" i="143"/>
  <c r="H48" i="143"/>
  <c r="G48" i="143"/>
  <c r="D48" i="143"/>
  <c r="I47" i="143"/>
  <c r="H47" i="143"/>
  <c r="G47" i="143"/>
  <c r="G52" i="143" s="1"/>
  <c r="D47" i="143"/>
  <c r="G31" i="143"/>
  <c r="F31" i="143"/>
  <c r="E31" i="143"/>
  <c r="H30" i="143"/>
  <c r="C30" i="143"/>
  <c r="C31" i="143" s="1"/>
  <c r="B30" i="143"/>
  <c r="I29" i="143"/>
  <c r="H29" i="143"/>
  <c r="J29" i="143" s="1"/>
  <c r="D29" i="143"/>
  <c r="I28" i="143"/>
  <c r="H28" i="143"/>
  <c r="J28" i="143" s="1"/>
  <c r="D28" i="143"/>
  <c r="I27" i="143"/>
  <c r="H27" i="143"/>
  <c r="D27" i="143"/>
  <c r="H26" i="143"/>
  <c r="C26" i="143"/>
  <c r="I26" i="143" s="1"/>
  <c r="B26" i="143"/>
  <c r="I25" i="143"/>
  <c r="H25" i="143"/>
  <c r="J25" i="143" s="1"/>
  <c r="D25" i="143"/>
  <c r="I24" i="143"/>
  <c r="H24" i="143"/>
  <c r="J24" i="143" s="1"/>
  <c r="D24" i="143"/>
  <c r="I23" i="143"/>
  <c r="H23" i="143"/>
  <c r="D23" i="143"/>
  <c r="I22" i="143"/>
  <c r="H22" i="143"/>
  <c r="D22" i="143"/>
  <c r="E20" i="143"/>
  <c r="F19" i="143"/>
  <c r="G19" i="143" s="1"/>
  <c r="E19" i="143"/>
  <c r="C19" i="143"/>
  <c r="B19" i="143"/>
  <c r="I18" i="143"/>
  <c r="H18" i="143"/>
  <c r="G18" i="143"/>
  <c r="D18" i="143"/>
  <c r="I17" i="143"/>
  <c r="H17" i="143"/>
  <c r="G17" i="143"/>
  <c r="D17" i="143"/>
  <c r="I16" i="143"/>
  <c r="H16" i="143"/>
  <c r="G16" i="143"/>
  <c r="D16" i="143"/>
  <c r="I15" i="143"/>
  <c r="I19" i="143" s="1"/>
  <c r="H15" i="143"/>
  <c r="G15" i="143"/>
  <c r="D15" i="143"/>
  <c r="D19" i="143" s="1"/>
  <c r="F14" i="143"/>
  <c r="E14" i="143"/>
  <c r="C14" i="143"/>
  <c r="B14" i="143"/>
  <c r="H14" i="143" s="1"/>
  <c r="I13" i="143"/>
  <c r="H13" i="143"/>
  <c r="G13" i="143"/>
  <c r="D13" i="143"/>
  <c r="I12" i="143"/>
  <c r="H12" i="143"/>
  <c r="G12" i="143"/>
  <c r="D12" i="143"/>
  <c r="I11" i="143"/>
  <c r="H11" i="143"/>
  <c r="G11" i="143"/>
  <c r="D11" i="143"/>
  <c r="I10" i="143"/>
  <c r="H10" i="143"/>
  <c r="G10" i="143"/>
  <c r="D10" i="143"/>
  <c r="I9" i="143"/>
  <c r="H9" i="143"/>
  <c r="J9" i="143" s="1"/>
  <c r="G9" i="143"/>
  <c r="D9" i="143"/>
  <c r="I47" i="142"/>
  <c r="F47" i="142"/>
  <c r="F48" i="142" s="1"/>
  <c r="E47" i="142"/>
  <c r="C47" i="142"/>
  <c r="B47" i="142"/>
  <c r="B48" i="142" s="1"/>
  <c r="J46" i="142"/>
  <c r="J47" i="142" s="1"/>
  <c r="I46" i="142"/>
  <c r="H46" i="142"/>
  <c r="H47" i="142" s="1"/>
  <c r="G46" i="142"/>
  <c r="G47" i="142" s="1"/>
  <c r="D46" i="142"/>
  <c r="D47" i="142" s="1"/>
  <c r="D48" i="142" s="1"/>
  <c r="F44" i="142"/>
  <c r="E44" i="142"/>
  <c r="E48" i="142" s="1"/>
  <c r="C44" i="142"/>
  <c r="B44" i="142"/>
  <c r="I43" i="142"/>
  <c r="H43" i="142"/>
  <c r="G43" i="142"/>
  <c r="D43" i="142"/>
  <c r="I42" i="142"/>
  <c r="H42" i="142"/>
  <c r="G42" i="142"/>
  <c r="G44" i="142" s="1"/>
  <c r="D42" i="142"/>
  <c r="D44" i="142" s="1"/>
  <c r="F18" i="142"/>
  <c r="F17" i="142"/>
  <c r="E17" i="142"/>
  <c r="E18" i="142" s="1"/>
  <c r="D17" i="142"/>
  <c r="D18" i="142" s="1"/>
  <c r="C17" i="142"/>
  <c r="C18" i="142" s="1"/>
  <c r="B17" i="142"/>
  <c r="I16" i="142"/>
  <c r="I17" i="142" s="1"/>
  <c r="H16" i="142"/>
  <c r="H17" i="142" s="1"/>
  <c r="G16" i="142"/>
  <c r="G17" i="142" s="1"/>
  <c r="G18" i="142" s="1"/>
  <c r="D16" i="142"/>
  <c r="F14" i="142"/>
  <c r="E14" i="142"/>
  <c r="C14" i="142"/>
  <c r="B14" i="142"/>
  <c r="B18" i="142" s="1"/>
  <c r="I13" i="142"/>
  <c r="H13" i="142"/>
  <c r="J13" i="142" s="1"/>
  <c r="G13" i="142"/>
  <c r="D13" i="142"/>
  <c r="I12" i="142"/>
  <c r="I14" i="142" s="1"/>
  <c r="H12" i="142"/>
  <c r="G12" i="142"/>
  <c r="G14" i="142" s="1"/>
  <c r="D12" i="142"/>
  <c r="D14" i="142" s="1"/>
  <c r="I16" i="141"/>
  <c r="H16" i="141"/>
  <c r="F16" i="141"/>
  <c r="E16" i="141"/>
  <c r="C16" i="141"/>
  <c r="C17" i="141" s="1"/>
  <c r="B16" i="141"/>
  <c r="B17" i="141" s="1"/>
  <c r="L15" i="141"/>
  <c r="L16" i="141" s="1"/>
  <c r="K15" i="141"/>
  <c r="K16" i="141" s="1"/>
  <c r="J15" i="141"/>
  <c r="J16" i="141" s="1"/>
  <c r="G15" i="141"/>
  <c r="G16" i="141" s="1"/>
  <c r="D15" i="141"/>
  <c r="D16" i="141" s="1"/>
  <c r="I13" i="141"/>
  <c r="I17" i="141" s="1"/>
  <c r="H13" i="141"/>
  <c r="H17" i="141" s="1"/>
  <c r="F13" i="141"/>
  <c r="E13" i="141"/>
  <c r="C13" i="141"/>
  <c r="B13" i="141"/>
  <c r="M12" i="141"/>
  <c r="L12" i="141"/>
  <c r="K12" i="141"/>
  <c r="J12" i="141"/>
  <c r="G12" i="141"/>
  <c r="D12" i="141"/>
  <c r="L11" i="141"/>
  <c r="L13" i="141" s="1"/>
  <c r="K11" i="141"/>
  <c r="K13" i="141" s="1"/>
  <c r="J11" i="141"/>
  <c r="J13" i="141" s="1"/>
  <c r="G11" i="141"/>
  <c r="D11" i="141"/>
  <c r="D13" i="141" s="1"/>
  <c r="F74" i="140"/>
  <c r="E74" i="140"/>
  <c r="C74" i="140"/>
  <c r="B74" i="140"/>
  <c r="F73" i="140"/>
  <c r="E73" i="140"/>
  <c r="C73" i="140"/>
  <c r="B73" i="140"/>
  <c r="I72" i="140"/>
  <c r="H72" i="140"/>
  <c r="J72" i="140" s="1"/>
  <c r="D72" i="140"/>
  <c r="I71" i="140"/>
  <c r="H71" i="140"/>
  <c r="J71" i="140" s="1"/>
  <c r="G71" i="140"/>
  <c r="D71" i="140"/>
  <c r="I70" i="140"/>
  <c r="H70" i="140"/>
  <c r="J70" i="140" s="1"/>
  <c r="G70" i="140"/>
  <c r="D70" i="140"/>
  <c r="I69" i="140"/>
  <c r="H69" i="140"/>
  <c r="J69" i="140" s="1"/>
  <c r="G69" i="140"/>
  <c r="D69" i="140"/>
  <c r="I68" i="140"/>
  <c r="H68" i="140"/>
  <c r="J68" i="140" s="1"/>
  <c r="G68" i="140"/>
  <c r="D68" i="140"/>
  <c r="I67" i="140"/>
  <c r="H67" i="140"/>
  <c r="G67" i="140"/>
  <c r="D67" i="140"/>
  <c r="D74" i="140" s="1"/>
  <c r="G44" i="140"/>
  <c r="F44" i="140"/>
  <c r="C44" i="140"/>
  <c r="B44" i="140"/>
  <c r="I43" i="140"/>
  <c r="J43" i="140" s="1"/>
  <c r="H43" i="140"/>
  <c r="D43" i="140"/>
  <c r="I42" i="140"/>
  <c r="H42" i="140"/>
  <c r="H44" i="140" s="1"/>
  <c r="D42" i="140"/>
  <c r="D44" i="140" s="1"/>
  <c r="G40" i="140"/>
  <c r="F40" i="140"/>
  <c r="E40" i="140"/>
  <c r="E45" i="140" s="1"/>
  <c r="C40" i="140"/>
  <c r="B40" i="140"/>
  <c r="I39" i="140"/>
  <c r="H39" i="140"/>
  <c r="D39" i="140"/>
  <c r="I38" i="140"/>
  <c r="H38" i="140"/>
  <c r="D38" i="140"/>
  <c r="I37" i="140"/>
  <c r="H37" i="140"/>
  <c r="J37" i="140" s="1"/>
  <c r="D37" i="140"/>
  <c r="G16" i="140"/>
  <c r="F16" i="140"/>
  <c r="E16" i="140"/>
  <c r="E17" i="140" s="1"/>
  <c r="C16" i="140"/>
  <c r="B16" i="140"/>
  <c r="I15" i="140"/>
  <c r="H15" i="140"/>
  <c r="D15" i="140"/>
  <c r="I14" i="140"/>
  <c r="H14" i="140"/>
  <c r="J14" i="140" s="1"/>
  <c r="D14" i="140"/>
  <c r="G12" i="140"/>
  <c r="F12" i="140"/>
  <c r="F17" i="140" s="1"/>
  <c r="E12" i="140"/>
  <c r="C12" i="140"/>
  <c r="B12" i="140"/>
  <c r="B17" i="140" s="1"/>
  <c r="I11" i="140"/>
  <c r="H11" i="140"/>
  <c r="D11" i="140"/>
  <c r="J11" i="140" s="1"/>
  <c r="I10" i="140"/>
  <c r="H10" i="140"/>
  <c r="D10" i="140"/>
  <c r="J10" i="140" s="1"/>
  <c r="I9" i="140"/>
  <c r="I12" i="140" s="1"/>
  <c r="H9" i="140"/>
  <c r="D9" i="140"/>
  <c r="F27" i="139"/>
  <c r="F28" i="139" s="1"/>
  <c r="E27" i="139"/>
  <c r="E28" i="139" s="1"/>
  <c r="C27" i="139"/>
  <c r="C28" i="139" s="1"/>
  <c r="B27" i="139"/>
  <c r="B28" i="139" s="1"/>
  <c r="I26" i="139"/>
  <c r="H26" i="139"/>
  <c r="J26" i="139" s="1"/>
  <c r="D26" i="139"/>
  <c r="I25" i="139"/>
  <c r="I27" i="139" s="1"/>
  <c r="I28" i="139" s="1"/>
  <c r="H25" i="139"/>
  <c r="G25" i="139"/>
  <c r="G27" i="139" s="1"/>
  <c r="G28" i="139" s="1"/>
  <c r="D25" i="139"/>
  <c r="G12" i="139"/>
  <c r="G13" i="139" s="1"/>
  <c r="F12" i="139"/>
  <c r="F13" i="139" s="1"/>
  <c r="E12" i="139"/>
  <c r="E13" i="139" s="1"/>
  <c r="C12" i="139"/>
  <c r="I12" i="139" s="1"/>
  <c r="I13" i="139" s="1"/>
  <c r="B12" i="139"/>
  <c r="B13" i="139" s="1"/>
  <c r="I11" i="139"/>
  <c r="H11" i="139"/>
  <c r="D11" i="139"/>
  <c r="I10" i="139"/>
  <c r="H10" i="139"/>
  <c r="G10" i="139"/>
  <c r="D10" i="139"/>
  <c r="D12" i="139" s="1"/>
  <c r="D13" i="139" s="1"/>
  <c r="I20" i="138"/>
  <c r="I21" i="138" s="1"/>
  <c r="H20" i="138"/>
  <c r="H21" i="138" s="1"/>
  <c r="F20" i="138"/>
  <c r="F21" i="138" s="1"/>
  <c r="E20" i="138"/>
  <c r="E21" i="138" s="1"/>
  <c r="C20" i="138"/>
  <c r="C21" i="138" s="1"/>
  <c r="B20" i="138"/>
  <c r="B21" i="138" s="1"/>
  <c r="O19" i="138"/>
  <c r="O21" i="138" s="1"/>
  <c r="L19" i="138"/>
  <c r="K19" i="138"/>
  <c r="M19" i="138" s="1"/>
  <c r="J19" i="138"/>
  <c r="H19" i="138"/>
  <c r="G19" i="138"/>
  <c r="D19" i="138"/>
  <c r="P19" i="138" s="1"/>
  <c r="P21" i="138" s="1"/>
  <c r="L18" i="138"/>
  <c r="K18" i="138"/>
  <c r="J18" i="138"/>
  <c r="G18" i="138"/>
  <c r="D18" i="138"/>
  <c r="F51" i="137"/>
  <c r="E51" i="137"/>
  <c r="C51" i="137"/>
  <c r="B51" i="137"/>
  <c r="F50" i="137"/>
  <c r="E50" i="137"/>
  <c r="C50" i="137"/>
  <c r="B50" i="137"/>
  <c r="I49" i="137"/>
  <c r="H49" i="137"/>
  <c r="J49" i="137" s="1"/>
  <c r="G49" i="137"/>
  <c r="D49" i="137"/>
  <c r="I48" i="137"/>
  <c r="H48" i="137"/>
  <c r="J48" i="137" s="1"/>
  <c r="G48" i="137"/>
  <c r="D48" i="137"/>
  <c r="I47" i="137"/>
  <c r="H47" i="137"/>
  <c r="G47" i="137"/>
  <c r="D47" i="137"/>
  <c r="I46" i="137"/>
  <c r="H46" i="137"/>
  <c r="J46" i="137" s="1"/>
  <c r="G46" i="137"/>
  <c r="D46" i="137"/>
  <c r="I45" i="137"/>
  <c r="H45" i="137"/>
  <c r="H50" i="137" s="1"/>
  <c r="G45" i="137"/>
  <c r="G51" i="137" s="1"/>
  <c r="D45" i="137"/>
  <c r="F25" i="137"/>
  <c r="F26" i="137" s="1"/>
  <c r="E25" i="137"/>
  <c r="E26" i="137" s="1"/>
  <c r="C25" i="137"/>
  <c r="C26" i="137" s="1"/>
  <c r="B25" i="137"/>
  <c r="B26" i="137" s="1"/>
  <c r="I24" i="137"/>
  <c r="H24" i="137"/>
  <c r="J24" i="137" s="1"/>
  <c r="D24" i="137"/>
  <c r="I23" i="137"/>
  <c r="I25" i="137" s="1"/>
  <c r="I26" i="137" s="1"/>
  <c r="H23" i="137"/>
  <c r="J23" i="137" s="1"/>
  <c r="J25" i="137" s="1"/>
  <c r="J26" i="137" s="1"/>
  <c r="G23" i="137"/>
  <c r="G25" i="137" s="1"/>
  <c r="G26" i="137" s="1"/>
  <c r="D23" i="137"/>
  <c r="F12" i="137"/>
  <c r="B12" i="137"/>
  <c r="F11" i="137"/>
  <c r="E11" i="137"/>
  <c r="E12" i="137" s="1"/>
  <c r="C11" i="137"/>
  <c r="C12" i="137" s="1"/>
  <c r="B11" i="137"/>
  <c r="J10" i="137"/>
  <c r="I10" i="137"/>
  <c r="H10" i="137"/>
  <c r="D10" i="137"/>
  <c r="J9" i="137"/>
  <c r="J11" i="137" s="1"/>
  <c r="J12" i="137" s="1"/>
  <c r="I9" i="137"/>
  <c r="I11" i="137" s="1"/>
  <c r="I12" i="137" s="1"/>
  <c r="H9" i="137"/>
  <c r="H11" i="137" s="1"/>
  <c r="H12" i="137" s="1"/>
  <c r="G9" i="137"/>
  <c r="G11" i="137" s="1"/>
  <c r="G12" i="137" s="1"/>
  <c r="D9" i="137"/>
  <c r="D11" i="137" s="1"/>
  <c r="D12" i="137" s="1"/>
  <c r="F31" i="136"/>
  <c r="F30" i="136"/>
  <c r="E30" i="136"/>
  <c r="C30" i="136"/>
  <c r="B30" i="136"/>
  <c r="I29" i="136"/>
  <c r="I30" i="136" s="1"/>
  <c r="H29" i="136"/>
  <c r="G29" i="136"/>
  <c r="G30" i="136" s="1"/>
  <c r="D29" i="136"/>
  <c r="D30" i="136" s="1"/>
  <c r="F27" i="136"/>
  <c r="E27" i="136"/>
  <c r="E31" i="136" s="1"/>
  <c r="C27" i="136"/>
  <c r="B27" i="136"/>
  <c r="I26" i="136"/>
  <c r="I27" i="136" s="1"/>
  <c r="H26" i="136"/>
  <c r="G26" i="136"/>
  <c r="D26" i="136"/>
  <c r="I25" i="136"/>
  <c r="H25" i="136"/>
  <c r="H27" i="136" s="1"/>
  <c r="G25" i="136"/>
  <c r="G27" i="136" s="1"/>
  <c r="D25" i="136"/>
  <c r="D27" i="136" s="1"/>
  <c r="H14" i="136"/>
  <c r="F14" i="136"/>
  <c r="E14" i="136"/>
  <c r="C14" i="136"/>
  <c r="B14" i="136"/>
  <c r="I13" i="136"/>
  <c r="I14" i="136" s="1"/>
  <c r="H13" i="136"/>
  <c r="J13" i="136" s="1"/>
  <c r="J14" i="136" s="1"/>
  <c r="G13" i="136"/>
  <c r="G14" i="136" s="1"/>
  <c r="D13" i="136"/>
  <c r="D14" i="136" s="1"/>
  <c r="F11" i="136"/>
  <c r="E11" i="136"/>
  <c r="D11" i="136"/>
  <c r="C11" i="136"/>
  <c r="B11" i="136"/>
  <c r="I10" i="136"/>
  <c r="H10" i="136"/>
  <c r="J10" i="136" s="1"/>
  <c r="G10" i="136"/>
  <c r="D10" i="136"/>
  <c r="I9" i="136"/>
  <c r="I11" i="136" s="1"/>
  <c r="H9" i="136"/>
  <c r="H11" i="136" s="1"/>
  <c r="G9" i="136"/>
  <c r="D9" i="136"/>
  <c r="L16" i="135"/>
  <c r="L17" i="135" s="1"/>
  <c r="I16" i="135"/>
  <c r="H16" i="135"/>
  <c r="F16" i="135"/>
  <c r="F17" i="135" s="1"/>
  <c r="E16" i="135"/>
  <c r="E17" i="135" s="1"/>
  <c r="C16" i="135"/>
  <c r="B16" i="135"/>
  <c r="L15" i="135"/>
  <c r="K15" i="135"/>
  <c r="K16" i="135" s="1"/>
  <c r="J15" i="135"/>
  <c r="J16" i="135" s="1"/>
  <c r="G15" i="135"/>
  <c r="G16" i="135" s="1"/>
  <c r="D15" i="135"/>
  <c r="D16" i="135" s="1"/>
  <c r="I13" i="135"/>
  <c r="H13" i="135"/>
  <c r="F13" i="135"/>
  <c r="E13" i="135"/>
  <c r="C13" i="135"/>
  <c r="B13" i="135"/>
  <c r="L12" i="135"/>
  <c r="K12" i="135"/>
  <c r="M12" i="135" s="1"/>
  <c r="J12" i="135"/>
  <c r="G12" i="135"/>
  <c r="D12" i="135"/>
  <c r="L11" i="135"/>
  <c r="L13" i="135" s="1"/>
  <c r="K11" i="135"/>
  <c r="J11" i="135"/>
  <c r="G11" i="135"/>
  <c r="D11" i="135"/>
  <c r="D13" i="135" s="1"/>
  <c r="F72" i="134"/>
  <c r="E72" i="134"/>
  <c r="C72" i="134"/>
  <c r="B72" i="134"/>
  <c r="I71" i="134"/>
  <c r="H71" i="134"/>
  <c r="D71" i="134"/>
  <c r="I70" i="134"/>
  <c r="H70" i="134"/>
  <c r="D70" i="134"/>
  <c r="I69" i="134"/>
  <c r="H69" i="134"/>
  <c r="G69" i="134"/>
  <c r="G72" i="134" s="1"/>
  <c r="D69" i="134"/>
  <c r="G44" i="134"/>
  <c r="F44" i="134"/>
  <c r="E44" i="134"/>
  <c r="C44" i="134"/>
  <c r="B44" i="134"/>
  <c r="I43" i="134"/>
  <c r="I44" i="134" s="1"/>
  <c r="H43" i="134"/>
  <c r="H44" i="134" s="1"/>
  <c r="D43" i="134"/>
  <c r="J43" i="134" s="1"/>
  <c r="J44" i="134" s="1"/>
  <c r="F41" i="134"/>
  <c r="E41" i="134"/>
  <c r="C41" i="134"/>
  <c r="B41" i="134"/>
  <c r="I40" i="134"/>
  <c r="H40" i="134"/>
  <c r="D40" i="134"/>
  <c r="I39" i="134"/>
  <c r="H39" i="134"/>
  <c r="G39" i="134"/>
  <c r="G41" i="134" s="1"/>
  <c r="D39" i="134"/>
  <c r="G16" i="134"/>
  <c r="F16" i="134"/>
  <c r="E16" i="134"/>
  <c r="C16" i="134"/>
  <c r="B16" i="134"/>
  <c r="I15" i="134"/>
  <c r="I16" i="134" s="1"/>
  <c r="H15" i="134"/>
  <c r="H16" i="134" s="1"/>
  <c r="D15" i="134"/>
  <c r="J15" i="134" s="1"/>
  <c r="J16" i="134" s="1"/>
  <c r="F13" i="134"/>
  <c r="E13" i="134"/>
  <c r="C13" i="134"/>
  <c r="B13" i="134"/>
  <c r="D13" i="134" s="1"/>
  <c r="I12" i="134"/>
  <c r="H12" i="134"/>
  <c r="D12" i="134"/>
  <c r="I11" i="134"/>
  <c r="H11" i="134"/>
  <c r="G11" i="134"/>
  <c r="G13" i="134" s="1"/>
  <c r="D11" i="134"/>
  <c r="G67" i="133"/>
  <c r="F67" i="133"/>
  <c r="F68" i="133" s="1"/>
  <c r="E67" i="133"/>
  <c r="C67" i="133"/>
  <c r="C68" i="133" s="1"/>
  <c r="B67" i="133"/>
  <c r="I66" i="133"/>
  <c r="H66" i="133"/>
  <c r="D66" i="133"/>
  <c r="J66" i="133" s="1"/>
  <c r="I65" i="133"/>
  <c r="H65" i="133"/>
  <c r="D65" i="133"/>
  <c r="J65" i="133" s="1"/>
  <c r="I64" i="133"/>
  <c r="H64" i="133"/>
  <c r="D64" i="133"/>
  <c r="J64" i="133" s="1"/>
  <c r="J67" i="133" s="1"/>
  <c r="I63" i="133"/>
  <c r="H63" i="133"/>
  <c r="D63" i="133"/>
  <c r="J63" i="133" s="1"/>
  <c r="I62" i="133"/>
  <c r="I67" i="133" s="1"/>
  <c r="I68" i="133" s="1"/>
  <c r="H62" i="133"/>
  <c r="D62" i="133"/>
  <c r="J62" i="133" s="1"/>
  <c r="G60" i="133"/>
  <c r="G68" i="133" s="1"/>
  <c r="F60" i="133"/>
  <c r="E60" i="133"/>
  <c r="C60" i="133"/>
  <c r="B60" i="133"/>
  <c r="J59" i="133"/>
  <c r="I59" i="133"/>
  <c r="H59" i="133"/>
  <c r="D59" i="133"/>
  <c r="J58" i="133"/>
  <c r="I58" i="133"/>
  <c r="H58" i="133"/>
  <c r="D58" i="133"/>
  <c r="J57" i="133"/>
  <c r="I57" i="133"/>
  <c r="H57" i="133"/>
  <c r="D57" i="133"/>
  <c r="J56" i="133"/>
  <c r="I56" i="133"/>
  <c r="H56" i="133"/>
  <c r="D56" i="133"/>
  <c r="J55" i="133"/>
  <c r="I55" i="133"/>
  <c r="H55" i="133"/>
  <c r="D55" i="133"/>
  <c r="J54" i="133"/>
  <c r="I54" i="133"/>
  <c r="H54" i="133"/>
  <c r="D54" i="133"/>
  <c r="J53" i="133"/>
  <c r="I53" i="133"/>
  <c r="H53" i="133"/>
  <c r="D53" i="133"/>
  <c r="J52" i="133"/>
  <c r="I52" i="133"/>
  <c r="H52" i="133"/>
  <c r="D52" i="133"/>
  <c r="J51" i="133"/>
  <c r="I51" i="133"/>
  <c r="H51" i="133"/>
  <c r="D51" i="133"/>
  <c r="J50" i="133"/>
  <c r="I50" i="133"/>
  <c r="H50" i="133"/>
  <c r="D50" i="133"/>
  <c r="J49" i="133"/>
  <c r="I49" i="133"/>
  <c r="H49" i="133"/>
  <c r="D49" i="133"/>
  <c r="J48" i="133"/>
  <c r="I48" i="133"/>
  <c r="H48" i="133"/>
  <c r="D48" i="133"/>
  <c r="J47" i="133"/>
  <c r="I47" i="133"/>
  <c r="H47" i="133"/>
  <c r="D47" i="133"/>
  <c r="J46" i="133"/>
  <c r="I46" i="133"/>
  <c r="H46" i="133"/>
  <c r="D46" i="133"/>
  <c r="J45" i="133"/>
  <c r="J60" i="133" s="1"/>
  <c r="I45" i="133"/>
  <c r="I60" i="133" s="1"/>
  <c r="H45" i="133"/>
  <c r="H60" i="133" s="1"/>
  <c r="D45" i="133"/>
  <c r="D60" i="133" s="1"/>
  <c r="E32" i="133"/>
  <c r="G31" i="133"/>
  <c r="F31" i="133"/>
  <c r="E31" i="133"/>
  <c r="C31" i="133"/>
  <c r="B31" i="133"/>
  <c r="I30" i="133"/>
  <c r="H30" i="133"/>
  <c r="D30" i="133"/>
  <c r="J30" i="133" s="1"/>
  <c r="I29" i="133"/>
  <c r="H29" i="133"/>
  <c r="D29" i="133"/>
  <c r="J29" i="133" s="1"/>
  <c r="I28" i="133"/>
  <c r="H28" i="133"/>
  <c r="D28" i="133"/>
  <c r="J28" i="133" s="1"/>
  <c r="I27" i="133"/>
  <c r="H27" i="133"/>
  <c r="D27" i="133"/>
  <c r="J27" i="133" s="1"/>
  <c r="I26" i="133"/>
  <c r="H26" i="133"/>
  <c r="D26" i="133"/>
  <c r="G24" i="133"/>
  <c r="F24" i="133"/>
  <c r="E24" i="133"/>
  <c r="C24" i="133"/>
  <c r="B24" i="133"/>
  <c r="I23" i="133"/>
  <c r="H23" i="133"/>
  <c r="D23" i="133"/>
  <c r="J23" i="133" s="1"/>
  <c r="I22" i="133"/>
  <c r="H22" i="133"/>
  <c r="D22" i="133"/>
  <c r="J22" i="133" s="1"/>
  <c r="I21" i="133"/>
  <c r="H21" i="133"/>
  <c r="D21" i="133"/>
  <c r="J21" i="133" s="1"/>
  <c r="I20" i="133"/>
  <c r="H20" i="133"/>
  <c r="D20" i="133"/>
  <c r="J20" i="133" s="1"/>
  <c r="I19" i="133"/>
  <c r="H19" i="133"/>
  <c r="D19" i="133"/>
  <c r="J19" i="133" s="1"/>
  <c r="I18" i="133"/>
  <c r="H18" i="133"/>
  <c r="D18" i="133"/>
  <c r="J18" i="133" s="1"/>
  <c r="I17" i="133"/>
  <c r="H17" i="133"/>
  <c r="D17" i="133"/>
  <c r="J17" i="133" s="1"/>
  <c r="I16" i="133"/>
  <c r="H16" i="133"/>
  <c r="D16" i="133"/>
  <c r="J16" i="133" s="1"/>
  <c r="I15" i="133"/>
  <c r="H15" i="133"/>
  <c r="D15" i="133"/>
  <c r="J15" i="133" s="1"/>
  <c r="I14" i="133"/>
  <c r="H14" i="133"/>
  <c r="D14" i="133"/>
  <c r="J14" i="133" s="1"/>
  <c r="I13" i="133"/>
  <c r="H13" i="133"/>
  <c r="D13" i="133"/>
  <c r="J13" i="133" s="1"/>
  <c r="I12" i="133"/>
  <c r="H12" i="133"/>
  <c r="D12" i="133"/>
  <c r="J12" i="133" s="1"/>
  <c r="I11" i="133"/>
  <c r="H11" i="133"/>
  <c r="D11" i="133"/>
  <c r="J11" i="133" s="1"/>
  <c r="I10" i="133"/>
  <c r="H10" i="133"/>
  <c r="D10" i="133"/>
  <c r="J10" i="133" s="1"/>
  <c r="I9" i="133"/>
  <c r="H9" i="133"/>
  <c r="D9" i="133"/>
  <c r="J9" i="133" s="1"/>
  <c r="I31" i="132"/>
  <c r="I32" i="132" s="1"/>
  <c r="H31" i="132"/>
  <c r="F31" i="132"/>
  <c r="F32" i="132" s="1"/>
  <c r="E31" i="132"/>
  <c r="G31" i="132" s="1"/>
  <c r="C31" i="132"/>
  <c r="B31" i="132"/>
  <c r="L30" i="132"/>
  <c r="K30" i="132"/>
  <c r="J30" i="132"/>
  <c r="G30" i="132"/>
  <c r="D30" i="132"/>
  <c r="L29" i="132"/>
  <c r="K29" i="132"/>
  <c r="J29" i="132"/>
  <c r="G29" i="132"/>
  <c r="D29" i="132"/>
  <c r="M29" i="132" s="1"/>
  <c r="L28" i="132"/>
  <c r="K28" i="132"/>
  <c r="J28" i="132"/>
  <c r="G28" i="132"/>
  <c r="D28" i="132"/>
  <c r="L27" i="132"/>
  <c r="K27" i="132"/>
  <c r="J27" i="132"/>
  <c r="J31" i="132" s="1"/>
  <c r="G27" i="132"/>
  <c r="D27" i="132"/>
  <c r="L26" i="132"/>
  <c r="K26" i="132"/>
  <c r="K31" i="132" s="1"/>
  <c r="J26" i="132"/>
  <c r="G26" i="132"/>
  <c r="D26" i="132"/>
  <c r="M26" i="132" s="1"/>
  <c r="H24" i="132"/>
  <c r="H32" i="132" s="1"/>
  <c r="F24" i="132"/>
  <c r="E24" i="132"/>
  <c r="C24" i="132"/>
  <c r="B24" i="132"/>
  <c r="L23" i="132"/>
  <c r="M23" i="132" s="1"/>
  <c r="K23" i="132"/>
  <c r="J23" i="132"/>
  <c r="G23" i="132"/>
  <c r="D23" i="132"/>
  <c r="L22" i="132"/>
  <c r="K22" i="132"/>
  <c r="J22" i="132"/>
  <c r="G22" i="132"/>
  <c r="D22" i="132"/>
  <c r="L21" i="132"/>
  <c r="K21" i="132"/>
  <c r="J21" i="132"/>
  <c r="G21" i="132"/>
  <c r="D21" i="132"/>
  <c r="L20" i="132"/>
  <c r="K20" i="132"/>
  <c r="J20" i="132"/>
  <c r="G20" i="132"/>
  <c r="D20" i="132"/>
  <c r="L19" i="132"/>
  <c r="K19" i="132"/>
  <c r="M19" i="132" s="1"/>
  <c r="J19" i="132"/>
  <c r="G19" i="132"/>
  <c r="D19" i="132"/>
  <c r="L18" i="132"/>
  <c r="K18" i="132"/>
  <c r="M18" i="132" s="1"/>
  <c r="J18" i="132"/>
  <c r="G18" i="132"/>
  <c r="D18" i="132"/>
  <c r="M17" i="132"/>
  <c r="L17" i="132"/>
  <c r="K17" i="132"/>
  <c r="J17" i="132"/>
  <c r="G17" i="132"/>
  <c r="D17" i="132"/>
  <c r="L16" i="132"/>
  <c r="K16" i="132"/>
  <c r="M16" i="132" s="1"/>
  <c r="J16" i="132"/>
  <c r="G16" i="132"/>
  <c r="D16" i="132"/>
  <c r="L15" i="132"/>
  <c r="K15" i="132"/>
  <c r="J15" i="132"/>
  <c r="G15" i="132"/>
  <c r="D15" i="132"/>
  <c r="L14" i="132"/>
  <c r="K14" i="132"/>
  <c r="J14" i="132"/>
  <c r="G14" i="132"/>
  <c r="D14" i="132"/>
  <c r="L13" i="132"/>
  <c r="M13" i="132" s="1"/>
  <c r="K13" i="132"/>
  <c r="J13" i="132"/>
  <c r="G13" i="132"/>
  <c r="D13" i="132"/>
  <c r="L12" i="132"/>
  <c r="K12" i="132"/>
  <c r="J12" i="132"/>
  <c r="G12" i="132"/>
  <c r="D12" i="132"/>
  <c r="L11" i="132"/>
  <c r="M11" i="132" s="1"/>
  <c r="K11" i="132"/>
  <c r="J11" i="132"/>
  <c r="G11" i="132"/>
  <c r="D11" i="132"/>
  <c r="L10" i="132"/>
  <c r="K10" i="132"/>
  <c r="J10" i="132"/>
  <c r="G10" i="132"/>
  <c r="D10" i="132"/>
  <c r="L9" i="132"/>
  <c r="K9" i="132"/>
  <c r="J9" i="132"/>
  <c r="G9" i="132"/>
  <c r="D9" i="132"/>
  <c r="D24" i="132" s="1"/>
  <c r="F109" i="131"/>
  <c r="E109" i="131"/>
  <c r="C109" i="131"/>
  <c r="B109" i="131"/>
  <c r="F108" i="131"/>
  <c r="E108" i="131"/>
  <c r="C108" i="131"/>
  <c r="B108" i="131"/>
  <c r="I107" i="131"/>
  <c r="H107" i="131"/>
  <c r="G107" i="131"/>
  <c r="D107" i="131"/>
  <c r="I106" i="131"/>
  <c r="H106" i="131"/>
  <c r="G106" i="131"/>
  <c r="D106" i="131"/>
  <c r="J106" i="131" s="1"/>
  <c r="I105" i="131"/>
  <c r="H105" i="131"/>
  <c r="G105" i="131"/>
  <c r="D105" i="131"/>
  <c r="I104" i="131"/>
  <c r="H104" i="131"/>
  <c r="G104" i="131"/>
  <c r="D104" i="131"/>
  <c r="J104" i="131" s="1"/>
  <c r="I103" i="131"/>
  <c r="H103" i="131"/>
  <c r="G103" i="131"/>
  <c r="D103" i="131"/>
  <c r="I102" i="131"/>
  <c r="H102" i="131"/>
  <c r="G102" i="131"/>
  <c r="D102" i="131"/>
  <c r="I101" i="131"/>
  <c r="H101" i="131"/>
  <c r="G101" i="131"/>
  <c r="D101" i="131"/>
  <c r="I100" i="131"/>
  <c r="H100" i="131"/>
  <c r="G100" i="131"/>
  <c r="D100" i="131"/>
  <c r="J100" i="131" s="1"/>
  <c r="I99" i="131"/>
  <c r="H99" i="131"/>
  <c r="G99" i="131"/>
  <c r="D99" i="131"/>
  <c r="J99" i="131" s="1"/>
  <c r="I98" i="131"/>
  <c r="H98" i="131"/>
  <c r="G98" i="131"/>
  <c r="D98" i="131"/>
  <c r="I97" i="131"/>
  <c r="H97" i="131"/>
  <c r="G97" i="131"/>
  <c r="D97" i="131"/>
  <c r="I96" i="131"/>
  <c r="H96" i="131"/>
  <c r="G96" i="131"/>
  <c r="D96" i="131"/>
  <c r="J96" i="131" s="1"/>
  <c r="I95" i="131"/>
  <c r="H95" i="131"/>
  <c r="G95" i="131"/>
  <c r="D95" i="131"/>
  <c r="J95" i="131" s="1"/>
  <c r="I94" i="131"/>
  <c r="H94" i="131"/>
  <c r="G94" i="131"/>
  <c r="D94" i="131"/>
  <c r="J94" i="131" s="1"/>
  <c r="I93" i="131"/>
  <c r="H93" i="131"/>
  <c r="G93" i="131"/>
  <c r="D93" i="131"/>
  <c r="I92" i="131"/>
  <c r="H92" i="131"/>
  <c r="G92" i="131"/>
  <c r="D92" i="131"/>
  <c r="J92" i="131" s="1"/>
  <c r="I91" i="131"/>
  <c r="H91" i="131"/>
  <c r="G91" i="131"/>
  <c r="D91" i="131"/>
  <c r="I90" i="131"/>
  <c r="H90" i="131"/>
  <c r="G90" i="131"/>
  <c r="D90" i="131"/>
  <c r="D109" i="131" s="1"/>
  <c r="I89" i="131"/>
  <c r="I108" i="131" s="1"/>
  <c r="H89" i="131"/>
  <c r="H109" i="131" s="1"/>
  <c r="G89" i="131"/>
  <c r="D89" i="131"/>
  <c r="G72" i="131"/>
  <c r="F72" i="131"/>
  <c r="F73" i="131" s="1"/>
  <c r="E72" i="131"/>
  <c r="E73" i="131" s="1"/>
  <c r="C72" i="131"/>
  <c r="B72" i="131"/>
  <c r="I71" i="131"/>
  <c r="H71" i="131"/>
  <c r="D71" i="131"/>
  <c r="J71" i="131" s="1"/>
  <c r="I70" i="131"/>
  <c r="H70" i="131"/>
  <c r="D70" i="131"/>
  <c r="J70" i="131" s="1"/>
  <c r="I69" i="131"/>
  <c r="H69" i="131"/>
  <c r="D69" i="131"/>
  <c r="J69" i="131" s="1"/>
  <c r="I68" i="131"/>
  <c r="H68" i="131"/>
  <c r="D68" i="131"/>
  <c r="J68" i="131" s="1"/>
  <c r="I67" i="131"/>
  <c r="H67" i="131"/>
  <c r="H72" i="131" s="1"/>
  <c r="D67" i="131"/>
  <c r="J67" i="131" s="1"/>
  <c r="D66" i="131"/>
  <c r="G64" i="131"/>
  <c r="F64" i="131"/>
  <c r="E64" i="131"/>
  <c r="C64" i="131"/>
  <c r="B64" i="131"/>
  <c r="I63" i="131"/>
  <c r="H63" i="131"/>
  <c r="D63" i="131"/>
  <c r="J63" i="131" s="1"/>
  <c r="I62" i="131"/>
  <c r="H62" i="131"/>
  <c r="D62" i="131"/>
  <c r="J62" i="131" s="1"/>
  <c r="I61" i="131"/>
  <c r="H61" i="131"/>
  <c r="D61" i="131"/>
  <c r="J61" i="131" s="1"/>
  <c r="I60" i="131"/>
  <c r="H60" i="131"/>
  <c r="D60" i="131"/>
  <c r="J60" i="131" s="1"/>
  <c r="I59" i="131"/>
  <c r="H59" i="131"/>
  <c r="D59" i="131"/>
  <c r="J59" i="131" s="1"/>
  <c r="I58" i="131"/>
  <c r="H58" i="131"/>
  <c r="D58" i="131"/>
  <c r="J58" i="131" s="1"/>
  <c r="I57" i="131"/>
  <c r="H57" i="131"/>
  <c r="D57" i="131"/>
  <c r="J57" i="131" s="1"/>
  <c r="I56" i="131"/>
  <c r="H56" i="131"/>
  <c r="D56" i="131"/>
  <c r="J56" i="131" s="1"/>
  <c r="I55" i="131"/>
  <c r="H55" i="131"/>
  <c r="D55" i="131"/>
  <c r="J55" i="131" s="1"/>
  <c r="I54" i="131"/>
  <c r="H54" i="131"/>
  <c r="D54" i="131"/>
  <c r="J54" i="131" s="1"/>
  <c r="I53" i="131"/>
  <c r="H53" i="131"/>
  <c r="D53" i="131"/>
  <c r="J53" i="131" s="1"/>
  <c r="I52" i="131"/>
  <c r="H52" i="131"/>
  <c r="D52" i="131"/>
  <c r="J52" i="131" s="1"/>
  <c r="I51" i="131"/>
  <c r="H51" i="131"/>
  <c r="D51" i="131"/>
  <c r="J51" i="131" s="1"/>
  <c r="I50" i="131"/>
  <c r="H50" i="131"/>
  <c r="D50" i="131"/>
  <c r="J50" i="131" s="1"/>
  <c r="I49" i="131"/>
  <c r="H49" i="131"/>
  <c r="D49" i="131"/>
  <c r="J49" i="131" s="1"/>
  <c r="F32" i="131"/>
  <c r="E32" i="131"/>
  <c r="C32" i="131"/>
  <c r="B32" i="131"/>
  <c r="I31" i="131"/>
  <c r="H31" i="131"/>
  <c r="D31" i="131"/>
  <c r="J31" i="131" s="1"/>
  <c r="I30" i="131"/>
  <c r="H30" i="131"/>
  <c r="D30" i="131"/>
  <c r="J30" i="131" s="1"/>
  <c r="I29" i="131"/>
  <c r="H29" i="131"/>
  <c r="D29" i="131"/>
  <c r="J29" i="131" s="1"/>
  <c r="I28" i="131"/>
  <c r="H28" i="131"/>
  <c r="D28" i="131"/>
  <c r="J28" i="131" s="1"/>
  <c r="I27" i="131"/>
  <c r="H27" i="131"/>
  <c r="D27" i="131"/>
  <c r="J27" i="131" s="1"/>
  <c r="I26" i="131"/>
  <c r="H26" i="131"/>
  <c r="G26" i="131"/>
  <c r="G32" i="131" s="1"/>
  <c r="G33" i="131" s="1"/>
  <c r="D26" i="131"/>
  <c r="G24" i="131"/>
  <c r="F24" i="131"/>
  <c r="E24" i="131"/>
  <c r="C24" i="131"/>
  <c r="B24" i="131"/>
  <c r="I23" i="131"/>
  <c r="H23" i="131"/>
  <c r="D23" i="131"/>
  <c r="J23" i="131" s="1"/>
  <c r="I22" i="131"/>
  <c r="H22" i="131"/>
  <c r="D22" i="131"/>
  <c r="J22" i="131" s="1"/>
  <c r="I21" i="131"/>
  <c r="H21" i="131"/>
  <c r="D21" i="131"/>
  <c r="J21" i="131" s="1"/>
  <c r="I20" i="131"/>
  <c r="H20" i="131"/>
  <c r="D20" i="131"/>
  <c r="J20" i="131" s="1"/>
  <c r="I19" i="131"/>
  <c r="H19" i="131"/>
  <c r="D19" i="131"/>
  <c r="J19" i="131" s="1"/>
  <c r="I18" i="131"/>
  <c r="H18" i="131"/>
  <c r="D18" i="131"/>
  <c r="J18" i="131" s="1"/>
  <c r="I17" i="131"/>
  <c r="H17" i="131"/>
  <c r="D17" i="131"/>
  <c r="J17" i="131" s="1"/>
  <c r="I16" i="131"/>
  <c r="H16" i="131"/>
  <c r="D16" i="131"/>
  <c r="J16" i="131" s="1"/>
  <c r="J15" i="131"/>
  <c r="I15" i="131"/>
  <c r="H15" i="131"/>
  <c r="D15" i="131"/>
  <c r="J14" i="131"/>
  <c r="I14" i="131"/>
  <c r="H14" i="131"/>
  <c r="D14" i="131"/>
  <c r="J13" i="131"/>
  <c r="I13" i="131"/>
  <c r="H13" i="131"/>
  <c r="D13" i="131"/>
  <c r="J12" i="131"/>
  <c r="I12" i="131"/>
  <c r="H12" i="131"/>
  <c r="D12" i="131"/>
  <c r="J11" i="131"/>
  <c r="I11" i="131"/>
  <c r="H11" i="131"/>
  <c r="D11" i="131"/>
  <c r="J10" i="131"/>
  <c r="I10" i="131"/>
  <c r="H10" i="131"/>
  <c r="D10" i="131"/>
  <c r="J9" i="131"/>
  <c r="I9" i="131"/>
  <c r="H9" i="131"/>
  <c r="D9" i="131"/>
  <c r="F67" i="130"/>
  <c r="F68" i="130" s="1"/>
  <c r="E67" i="130"/>
  <c r="C67" i="130"/>
  <c r="B67" i="130"/>
  <c r="B68" i="130" s="1"/>
  <c r="I66" i="130"/>
  <c r="H66" i="130"/>
  <c r="D66" i="130"/>
  <c r="J66" i="130" s="1"/>
  <c r="I65" i="130"/>
  <c r="H65" i="130"/>
  <c r="D65" i="130"/>
  <c r="J65" i="130" s="1"/>
  <c r="I64" i="130"/>
  <c r="H64" i="130"/>
  <c r="D64" i="130"/>
  <c r="J64" i="130" s="1"/>
  <c r="I63" i="130"/>
  <c r="H63" i="130"/>
  <c r="D63" i="130"/>
  <c r="J63" i="130" s="1"/>
  <c r="I62" i="130"/>
  <c r="H62" i="130"/>
  <c r="D62" i="130"/>
  <c r="J62" i="130" s="1"/>
  <c r="I61" i="130"/>
  <c r="I67" i="130" s="1"/>
  <c r="H61" i="130"/>
  <c r="H67" i="130" s="1"/>
  <c r="G61" i="130"/>
  <c r="G67" i="130" s="1"/>
  <c r="D61" i="130"/>
  <c r="J61" i="130" s="1"/>
  <c r="G59" i="130"/>
  <c r="F59" i="130"/>
  <c r="E59" i="130"/>
  <c r="E68" i="130" s="1"/>
  <c r="D59" i="130"/>
  <c r="C59" i="130"/>
  <c r="B59" i="130"/>
  <c r="J58" i="130"/>
  <c r="I58" i="130"/>
  <c r="H58" i="130"/>
  <c r="D58" i="130"/>
  <c r="J57" i="130"/>
  <c r="I57" i="130"/>
  <c r="H57" i="130"/>
  <c r="D57" i="130"/>
  <c r="J56" i="130"/>
  <c r="I56" i="130"/>
  <c r="H56" i="130"/>
  <c r="D56" i="130"/>
  <c r="J55" i="130"/>
  <c r="I55" i="130"/>
  <c r="H55" i="130"/>
  <c r="D55" i="130"/>
  <c r="J54" i="130"/>
  <c r="I54" i="130"/>
  <c r="H54" i="130"/>
  <c r="D54" i="130"/>
  <c r="J53" i="130"/>
  <c r="I53" i="130"/>
  <c r="H53" i="130"/>
  <c r="D53" i="130"/>
  <c r="J52" i="130"/>
  <c r="I52" i="130"/>
  <c r="H52" i="130"/>
  <c r="D52" i="130"/>
  <c r="J51" i="130"/>
  <c r="I51" i="130"/>
  <c r="H51" i="130"/>
  <c r="D51" i="130"/>
  <c r="J50" i="130"/>
  <c r="I50" i="130"/>
  <c r="H50" i="130"/>
  <c r="D50" i="130"/>
  <c r="J49" i="130"/>
  <c r="I49" i="130"/>
  <c r="H49" i="130"/>
  <c r="D49" i="130"/>
  <c r="J48" i="130"/>
  <c r="I48" i="130"/>
  <c r="H48" i="130"/>
  <c r="D48" i="130"/>
  <c r="J47" i="130"/>
  <c r="I47" i="130"/>
  <c r="H47" i="130"/>
  <c r="D47" i="130"/>
  <c r="J46" i="130"/>
  <c r="J59" i="130" s="1"/>
  <c r="I46" i="130"/>
  <c r="I59" i="130" s="1"/>
  <c r="H46" i="130"/>
  <c r="H59" i="130" s="1"/>
  <c r="D46" i="130"/>
  <c r="G30" i="130"/>
  <c r="F30" i="130"/>
  <c r="I30" i="130" s="1"/>
  <c r="E30" i="130"/>
  <c r="C30" i="130"/>
  <c r="B30" i="130"/>
  <c r="H30" i="130" s="1"/>
  <c r="I29" i="130"/>
  <c r="H29" i="130"/>
  <c r="D29" i="130"/>
  <c r="J29" i="130" s="1"/>
  <c r="I28" i="130"/>
  <c r="H28" i="130"/>
  <c r="D28" i="130"/>
  <c r="J28" i="130" s="1"/>
  <c r="I27" i="130"/>
  <c r="H27" i="130"/>
  <c r="D27" i="130"/>
  <c r="J27" i="130" s="1"/>
  <c r="I26" i="130"/>
  <c r="H26" i="130"/>
  <c r="D26" i="130"/>
  <c r="J26" i="130" s="1"/>
  <c r="I25" i="130"/>
  <c r="H25" i="130"/>
  <c r="D25" i="130"/>
  <c r="J25" i="130" s="1"/>
  <c r="I24" i="130"/>
  <c r="H24" i="130"/>
  <c r="D24" i="130"/>
  <c r="J24" i="130" s="1"/>
  <c r="F22" i="130"/>
  <c r="E22" i="130"/>
  <c r="E31" i="130" s="1"/>
  <c r="C22" i="130"/>
  <c r="C31" i="130" s="1"/>
  <c r="B22" i="130"/>
  <c r="I21" i="130"/>
  <c r="H21" i="130"/>
  <c r="G21" i="130"/>
  <c r="D21" i="130"/>
  <c r="I20" i="130"/>
  <c r="H20" i="130"/>
  <c r="G20" i="130"/>
  <c r="D20" i="130"/>
  <c r="I19" i="130"/>
  <c r="H19" i="130"/>
  <c r="G19" i="130"/>
  <c r="D19" i="130"/>
  <c r="I18" i="130"/>
  <c r="H18" i="130"/>
  <c r="G18" i="130"/>
  <c r="D18" i="130"/>
  <c r="I17" i="130"/>
  <c r="H17" i="130"/>
  <c r="G17" i="130"/>
  <c r="D17" i="130"/>
  <c r="I16" i="130"/>
  <c r="H16" i="130"/>
  <c r="G16" i="130"/>
  <c r="D16" i="130"/>
  <c r="I15" i="130"/>
  <c r="H15" i="130"/>
  <c r="G15" i="130"/>
  <c r="D15" i="130"/>
  <c r="I14" i="130"/>
  <c r="H14" i="130"/>
  <c r="G14" i="130"/>
  <c r="D14" i="130"/>
  <c r="I13" i="130"/>
  <c r="H13" i="130"/>
  <c r="G13" i="130"/>
  <c r="D13" i="130"/>
  <c r="I12" i="130"/>
  <c r="H12" i="130"/>
  <c r="G12" i="130"/>
  <c r="D12" i="130"/>
  <c r="I11" i="130"/>
  <c r="H11" i="130"/>
  <c r="G11" i="130"/>
  <c r="D11" i="130"/>
  <c r="I10" i="130"/>
  <c r="H10" i="130"/>
  <c r="G10" i="130"/>
  <c r="G22" i="130" s="1"/>
  <c r="G31" i="130" s="1"/>
  <c r="D10" i="130"/>
  <c r="I9" i="130"/>
  <c r="I22" i="130" s="1"/>
  <c r="H9" i="130"/>
  <c r="H22" i="130" s="1"/>
  <c r="H31" i="130" s="1"/>
  <c r="G9" i="130"/>
  <c r="D9" i="130"/>
  <c r="I30" i="129"/>
  <c r="H30" i="129"/>
  <c r="F30" i="129"/>
  <c r="E30" i="129"/>
  <c r="C30" i="129"/>
  <c r="B30" i="129"/>
  <c r="L29" i="129"/>
  <c r="K29" i="129"/>
  <c r="J29" i="129"/>
  <c r="G29" i="129"/>
  <c r="D29" i="129"/>
  <c r="M29" i="129" s="1"/>
  <c r="L28" i="129"/>
  <c r="K28" i="129"/>
  <c r="J28" i="129"/>
  <c r="G28" i="129"/>
  <c r="M28" i="129" s="1"/>
  <c r="D28" i="129"/>
  <c r="L27" i="129"/>
  <c r="K27" i="129"/>
  <c r="J27" i="129"/>
  <c r="G27" i="129"/>
  <c r="D27" i="129"/>
  <c r="L26" i="129"/>
  <c r="K26" i="129"/>
  <c r="J26" i="129"/>
  <c r="G26" i="129"/>
  <c r="D26" i="129"/>
  <c r="L25" i="129"/>
  <c r="L30" i="129" s="1"/>
  <c r="K25" i="129"/>
  <c r="J25" i="129"/>
  <c r="G25" i="129"/>
  <c r="D25" i="129"/>
  <c r="M25" i="129" s="1"/>
  <c r="L24" i="129"/>
  <c r="K24" i="129"/>
  <c r="J24" i="129"/>
  <c r="G24" i="129"/>
  <c r="G30" i="129" s="1"/>
  <c r="D24" i="129"/>
  <c r="I22" i="129"/>
  <c r="I31" i="129" s="1"/>
  <c r="H22" i="129"/>
  <c r="H31" i="129" s="1"/>
  <c r="F22" i="129"/>
  <c r="E22" i="129"/>
  <c r="D22" i="129"/>
  <c r="C22" i="129"/>
  <c r="C31" i="129" s="1"/>
  <c r="B22" i="129"/>
  <c r="L21" i="129"/>
  <c r="K21" i="129"/>
  <c r="J21" i="129"/>
  <c r="G21" i="129"/>
  <c r="D21" i="129"/>
  <c r="M21" i="129" s="1"/>
  <c r="L20" i="129"/>
  <c r="K20" i="129"/>
  <c r="J20" i="129"/>
  <c r="G20" i="129"/>
  <c r="M20" i="129" s="1"/>
  <c r="D20" i="129"/>
  <c r="L19" i="129"/>
  <c r="K19" i="129"/>
  <c r="J19" i="129"/>
  <c r="G19" i="129"/>
  <c r="D19" i="129"/>
  <c r="L18" i="129"/>
  <c r="K18" i="129"/>
  <c r="J18" i="129"/>
  <c r="G18" i="129"/>
  <c r="D18" i="129"/>
  <c r="L17" i="129"/>
  <c r="K17" i="129"/>
  <c r="J17" i="129"/>
  <c r="G17" i="129"/>
  <c r="D17" i="129"/>
  <c r="M17" i="129" s="1"/>
  <c r="L16" i="129"/>
  <c r="K16" i="129"/>
  <c r="J16" i="129"/>
  <c r="G16" i="129"/>
  <c r="M16" i="129" s="1"/>
  <c r="D16" i="129"/>
  <c r="L15" i="129"/>
  <c r="K15" i="129"/>
  <c r="J15" i="129"/>
  <c r="G15" i="129"/>
  <c r="D15" i="129"/>
  <c r="L14" i="129"/>
  <c r="K14" i="129"/>
  <c r="J14" i="129"/>
  <c r="G14" i="129"/>
  <c r="D14" i="129"/>
  <c r="L13" i="129"/>
  <c r="K13" i="129"/>
  <c r="J13" i="129"/>
  <c r="G13" i="129"/>
  <c r="D13" i="129"/>
  <c r="M13" i="129" s="1"/>
  <c r="L12" i="129"/>
  <c r="K12" i="129"/>
  <c r="J12" i="129"/>
  <c r="G12" i="129"/>
  <c r="M12" i="129" s="1"/>
  <c r="D12" i="129"/>
  <c r="L11" i="129"/>
  <c r="K11" i="129"/>
  <c r="J11" i="129"/>
  <c r="G11" i="129"/>
  <c r="D11" i="129"/>
  <c r="L10" i="129"/>
  <c r="K10" i="129"/>
  <c r="J10" i="129"/>
  <c r="G10" i="129"/>
  <c r="D10" i="129"/>
  <c r="L9" i="129"/>
  <c r="K9" i="129"/>
  <c r="J9" i="129"/>
  <c r="G9" i="129"/>
  <c r="D9" i="129"/>
  <c r="M9" i="129" s="1"/>
  <c r="G98" i="128"/>
  <c r="F98" i="128"/>
  <c r="E98" i="128"/>
  <c r="C98" i="128"/>
  <c r="B98" i="128"/>
  <c r="G97" i="128"/>
  <c r="F97" i="128"/>
  <c r="E97" i="128"/>
  <c r="C97" i="128"/>
  <c r="B97" i="128"/>
  <c r="I96" i="128"/>
  <c r="H96" i="128"/>
  <c r="D96" i="128"/>
  <c r="J96" i="128" s="1"/>
  <c r="I95" i="128"/>
  <c r="H95" i="128"/>
  <c r="D95" i="128"/>
  <c r="J95" i="128" s="1"/>
  <c r="I94" i="128"/>
  <c r="H94" i="128"/>
  <c r="D94" i="128"/>
  <c r="J94" i="128" s="1"/>
  <c r="I93" i="128"/>
  <c r="H93" i="128"/>
  <c r="D93" i="128"/>
  <c r="J93" i="128" s="1"/>
  <c r="I92" i="128"/>
  <c r="H92" i="128"/>
  <c r="D92" i="128"/>
  <c r="J92" i="128" s="1"/>
  <c r="I91" i="128"/>
  <c r="H91" i="128"/>
  <c r="D91" i="128"/>
  <c r="J91" i="128" s="1"/>
  <c r="I90" i="128"/>
  <c r="H90" i="128"/>
  <c r="D90" i="128"/>
  <c r="J90" i="128" s="1"/>
  <c r="I89" i="128"/>
  <c r="H89" i="128"/>
  <c r="D89" i="128"/>
  <c r="J89" i="128" s="1"/>
  <c r="I88" i="128"/>
  <c r="H88" i="128"/>
  <c r="D88" i="128"/>
  <c r="J88" i="128" s="1"/>
  <c r="I87" i="128"/>
  <c r="H87" i="128"/>
  <c r="D87" i="128"/>
  <c r="J87" i="128" s="1"/>
  <c r="I86" i="128"/>
  <c r="H86" i="128"/>
  <c r="D86" i="128"/>
  <c r="J86" i="128" s="1"/>
  <c r="I85" i="128"/>
  <c r="H85" i="128"/>
  <c r="D85" i="128"/>
  <c r="J85" i="128" s="1"/>
  <c r="I84" i="128"/>
  <c r="H84" i="128"/>
  <c r="D84" i="128"/>
  <c r="J84" i="128" s="1"/>
  <c r="I83" i="128"/>
  <c r="I97" i="128" s="1"/>
  <c r="H83" i="128"/>
  <c r="D83" i="128"/>
  <c r="G67" i="128"/>
  <c r="F67" i="128"/>
  <c r="E67" i="128"/>
  <c r="C67" i="128"/>
  <c r="B67" i="128"/>
  <c r="I66" i="128"/>
  <c r="H66" i="128"/>
  <c r="D66" i="128"/>
  <c r="J66" i="128" s="1"/>
  <c r="I65" i="128"/>
  <c r="H65" i="128"/>
  <c r="D65" i="128"/>
  <c r="J65" i="128" s="1"/>
  <c r="I64" i="128"/>
  <c r="H64" i="128"/>
  <c r="D64" i="128"/>
  <c r="J64" i="128" s="1"/>
  <c r="I63" i="128"/>
  <c r="H63" i="128"/>
  <c r="D63" i="128"/>
  <c r="J63" i="128" s="1"/>
  <c r="I62" i="128"/>
  <c r="H62" i="128"/>
  <c r="D62" i="128"/>
  <c r="J62" i="128" s="1"/>
  <c r="I61" i="128"/>
  <c r="H61" i="128"/>
  <c r="D61" i="128"/>
  <c r="J61" i="128" s="1"/>
  <c r="G59" i="128"/>
  <c r="G68" i="128" s="1"/>
  <c r="F59" i="128"/>
  <c r="E59" i="128"/>
  <c r="C59" i="128"/>
  <c r="C68" i="128" s="1"/>
  <c r="B59" i="128"/>
  <c r="B68" i="128" s="1"/>
  <c r="I58" i="128"/>
  <c r="H58" i="128"/>
  <c r="D58" i="128"/>
  <c r="J58" i="128" s="1"/>
  <c r="I57" i="128"/>
  <c r="H57" i="128"/>
  <c r="D57" i="128"/>
  <c r="J57" i="128" s="1"/>
  <c r="I56" i="128"/>
  <c r="H56" i="128"/>
  <c r="D56" i="128"/>
  <c r="J56" i="128" s="1"/>
  <c r="I55" i="128"/>
  <c r="H55" i="128"/>
  <c r="D55" i="128"/>
  <c r="J55" i="128" s="1"/>
  <c r="I54" i="128"/>
  <c r="H54" i="128"/>
  <c r="D54" i="128"/>
  <c r="J54" i="128" s="1"/>
  <c r="I53" i="128"/>
  <c r="H53" i="128"/>
  <c r="D53" i="128"/>
  <c r="J53" i="128" s="1"/>
  <c r="I52" i="128"/>
  <c r="H52" i="128"/>
  <c r="D52" i="128"/>
  <c r="J52" i="128" s="1"/>
  <c r="I51" i="128"/>
  <c r="H51" i="128"/>
  <c r="D51" i="128"/>
  <c r="J51" i="128" s="1"/>
  <c r="I50" i="128"/>
  <c r="H50" i="128"/>
  <c r="D50" i="128"/>
  <c r="J50" i="128" s="1"/>
  <c r="I49" i="128"/>
  <c r="H49" i="128"/>
  <c r="D49" i="128"/>
  <c r="J49" i="128" s="1"/>
  <c r="I48" i="128"/>
  <c r="H48" i="128"/>
  <c r="D48" i="128"/>
  <c r="J48" i="128" s="1"/>
  <c r="I47" i="128"/>
  <c r="H47" i="128"/>
  <c r="D47" i="128"/>
  <c r="J47" i="128" s="1"/>
  <c r="I46" i="128"/>
  <c r="H46" i="128"/>
  <c r="D46" i="128"/>
  <c r="F30" i="128"/>
  <c r="E30" i="128"/>
  <c r="C30" i="128"/>
  <c r="I30" i="128" s="1"/>
  <c r="B30" i="128"/>
  <c r="I29" i="128"/>
  <c r="H29" i="128"/>
  <c r="D29" i="128"/>
  <c r="J29" i="128" s="1"/>
  <c r="I28" i="128"/>
  <c r="H28" i="128"/>
  <c r="D28" i="128"/>
  <c r="J28" i="128" s="1"/>
  <c r="I27" i="128"/>
  <c r="H27" i="128"/>
  <c r="D27" i="128"/>
  <c r="J27" i="128" s="1"/>
  <c r="I26" i="128"/>
  <c r="H26" i="128"/>
  <c r="D26" i="128"/>
  <c r="J26" i="128" s="1"/>
  <c r="I25" i="128"/>
  <c r="H25" i="128"/>
  <c r="D25" i="128"/>
  <c r="J25" i="128" s="1"/>
  <c r="I24" i="128"/>
  <c r="H24" i="128"/>
  <c r="G24" i="128"/>
  <c r="G30" i="128" s="1"/>
  <c r="D24" i="128"/>
  <c r="J24" i="128" s="1"/>
  <c r="G22" i="128"/>
  <c r="F22" i="128"/>
  <c r="F31" i="128" s="1"/>
  <c r="E22" i="128"/>
  <c r="C22" i="128"/>
  <c r="C31" i="128" s="1"/>
  <c r="B22" i="128"/>
  <c r="I21" i="128"/>
  <c r="H21" i="128"/>
  <c r="D21" i="128"/>
  <c r="J21" i="128" s="1"/>
  <c r="I20" i="128"/>
  <c r="H20" i="128"/>
  <c r="D20" i="128"/>
  <c r="J20" i="128" s="1"/>
  <c r="I19" i="128"/>
  <c r="H19" i="128"/>
  <c r="D19" i="128"/>
  <c r="J19" i="128" s="1"/>
  <c r="I18" i="128"/>
  <c r="H18" i="128"/>
  <c r="D18" i="128"/>
  <c r="J18" i="128" s="1"/>
  <c r="I17" i="128"/>
  <c r="H17" i="128"/>
  <c r="D17" i="128"/>
  <c r="J17" i="128" s="1"/>
  <c r="I16" i="128"/>
  <c r="H16" i="128"/>
  <c r="D16" i="128"/>
  <c r="J16" i="128" s="1"/>
  <c r="I15" i="128"/>
  <c r="H15" i="128"/>
  <c r="D15" i="128"/>
  <c r="J15" i="128" s="1"/>
  <c r="I14" i="128"/>
  <c r="H14" i="128"/>
  <c r="D14" i="128"/>
  <c r="J14" i="128" s="1"/>
  <c r="I13" i="128"/>
  <c r="H13" i="128"/>
  <c r="D13" i="128"/>
  <c r="J13" i="128" s="1"/>
  <c r="I12" i="128"/>
  <c r="H12" i="128"/>
  <c r="D12" i="128"/>
  <c r="J12" i="128" s="1"/>
  <c r="I11" i="128"/>
  <c r="H11" i="128"/>
  <c r="D11" i="128"/>
  <c r="J11" i="128" s="1"/>
  <c r="I10" i="128"/>
  <c r="H10" i="128"/>
  <c r="D10" i="128"/>
  <c r="J10" i="128" s="1"/>
  <c r="I9" i="128"/>
  <c r="H9" i="128"/>
  <c r="D9" i="128"/>
  <c r="J9" i="128" s="1"/>
  <c r="F122" i="127"/>
  <c r="E122" i="127"/>
  <c r="C122" i="127"/>
  <c r="B122" i="127"/>
  <c r="B123" i="127" s="1"/>
  <c r="I121" i="127"/>
  <c r="H121" i="127"/>
  <c r="J121" i="127" s="1"/>
  <c r="G121" i="127"/>
  <c r="D121" i="127"/>
  <c r="I120" i="127"/>
  <c r="H120" i="127"/>
  <c r="G120" i="127"/>
  <c r="D120" i="127"/>
  <c r="I119" i="127"/>
  <c r="H119" i="127"/>
  <c r="G119" i="127"/>
  <c r="D119" i="127"/>
  <c r="I118" i="127"/>
  <c r="H118" i="127"/>
  <c r="G118" i="127"/>
  <c r="D118" i="127"/>
  <c r="I117" i="127"/>
  <c r="H117" i="127"/>
  <c r="J117" i="127" s="1"/>
  <c r="G117" i="127"/>
  <c r="D117" i="127"/>
  <c r="I116" i="127"/>
  <c r="H116" i="127"/>
  <c r="J116" i="127" s="1"/>
  <c r="G116" i="127"/>
  <c r="D116" i="127"/>
  <c r="I115" i="127"/>
  <c r="H115" i="127"/>
  <c r="J115" i="127" s="1"/>
  <c r="G115" i="127"/>
  <c r="D115" i="127"/>
  <c r="I114" i="127"/>
  <c r="H114" i="127"/>
  <c r="J114" i="127" s="1"/>
  <c r="G114" i="127"/>
  <c r="D114" i="127"/>
  <c r="I113" i="127"/>
  <c r="H113" i="127"/>
  <c r="J113" i="127" s="1"/>
  <c r="G113" i="127"/>
  <c r="D113" i="127"/>
  <c r="I112" i="127"/>
  <c r="H112" i="127"/>
  <c r="J112" i="127" s="1"/>
  <c r="G112" i="127"/>
  <c r="D112" i="127"/>
  <c r="F97" i="127"/>
  <c r="E97" i="127"/>
  <c r="C97" i="127"/>
  <c r="B97" i="127"/>
  <c r="I96" i="127"/>
  <c r="H96" i="127"/>
  <c r="G96" i="127"/>
  <c r="D96" i="127"/>
  <c r="I95" i="127"/>
  <c r="H95" i="127"/>
  <c r="G95" i="127"/>
  <c r="D95" i="127"/>
  <c r="I94" i="127"/>
  <c r="H94" i="127"/>
  <c r="G94" i="127"/>
  <c r="D94" i="127"/>
  <c r="I93" i="127"/>
  <c r="H93" i="127"/>
  <c r="G93" i="127"/>
  <c r="D93" i="127"/>
  <c r="I92" i="127"/>
  <c r="H92" i="127"/>
  <c r="G92" i="127"/>
  <c r="D92" i="127"/>
  <c r="I91" i="127"/>
  <c r="J91" i="127" s="1"/>
  <c r="H91" i="127"/>
  <c r="G91" i="127"/>
  <c r="D91" i="127"/>
  <c r="I90" i="127"/>
  <c r="H90" i="127"/>
  <c r="G90" i="127"/>
  <c r="D90" i="127"/>
  <c r="I89" i="127"/>
  <c r="H89" i="127"/>
  <c r="G89" i="127"/>
  <c r="D89" i="127"/>
  <c r="I88" i="127"/>
  <c r="H88" i="127"/>
  <c r="G88" i="127"/>
  <c r="D88" i="127"/>
  <c r="I87" i="127"/>
  <c r="H87" i="127"/>
  <c r="G87" i="127"/>
  <c r="D87" i="127"/>
  <c r="I86" i="127"/>
  <c r="J86" i="127" s="1"/>
  <c r="H86" i="127"/>
  <c r="G86" i="127"/>
  <c r="D86" i="127"/>
  <c r="I85" i="127"/>
  <c r="H85" i="127"/>
  <c r="G85" i="127"/>
  <c r="D85" i="127"/>
  <c r="I84" i="127"/>
  <c r="H84" i="127"/>
  <c r="G84" i="127"/>
  <c r="D84" i="127"/>
  <c r="J83" i="127"/>
  <c r="I83" i="127"/>
  <c r="H83" i="127"/>
  <c r="G83" i="127"/>
  <c r="D83" i="127"/>
  <c r="I82" i="127"/>
  <c r="H82" i="127"/>
  <c r="G82" i="127"/>
  <c r="D82" i="127"/>
  <c r="I81" i="127"/>
  <c r="H81" i="127"/>
  <c r="G81" i="127"/>
  <c r="G97" i="127" s="1"/>
  <c r="D81" i="127"/>
  <c r="F55" i="127"/>
  <c r="E55" i="127"/>
  <c r="C55" i="127"/>
  <c r="B55" i="127"/>
  <c r="I54" i="127"/>
  <c r="H54" i="127"/>
  <c r="G54" i="127"/>
  <c r="D54" i="127"/>
  <c r="I53" i="127"/>
  <c r="H53" i="127"/>
  <c r="G53" i="127"/>
  <c r="D53" i="127"/>
  <c r="I52" i="127"/>
  <c r="H52" i="127"/>
  <c r="G52" i="127"/>
  <c r="D52" i="127"/>
  <c r="I51" i="127"/>
  <c r="H51" i="127"/>
  <c r="G51" i="127"/>
  <c r="D51" i="127"/>
  <c r="I50" i="127"/>
  <c r="J50" i="127" s="1"/>
  <c r="H50" i="127"/>
  <c r="G50" i="127"/>
  <c r="D50" i="127"/>
  <c r="I49" i="127"/>
  <c r="H49" i="127"/>
  <c r="G49" i="127"/>
  <c r="D49" i="127"/>
  <c r="I48" i="127"/>
  <c r="H48" i="127"/>
  <c r="G48" i="127"/>
  <c r="D48" i="127"/>
  <c r="I47" i="127"/>
  <c r="H47" i="127"/>
  <c r="G47" i="127"/>
  <c r="D47" i="127"/>
  <c r="I46" i="127"/>
  <c r="H46" i="127"/>
  <c r="G46" i="127"/>
  <c r="D46" i="127"/>
  <c r="I45" i="127"/>
  <c r="H45" i="127"/>
  <c r="G45" i="127"/>
  <c r="G55" i="127" s="1"/>
  <c r="D45" i="127"/>
  <c r="F25" i="127"/>
  <c r="E25" i="127"/>
  <c r="C25" i="127"/>
  <c r="B25" i="127"/>
  <c r="I24" i="127"/>
  <c r="H24" i="127"/>
  <c r="G24" i="127"/>
  <c r="D24" i="127"/>
  <c r="I23" i="127"/>
  <c r="H23" i="127"/>
  <c r="G23" i="127"/>
  <c r="D23" i="127"/>
  <c r="I22" i="127"/>
  <c r="H22" i="127"/>
  <c r="G22" i="127"/>
  <c r="D22" i="127"/>
  <c r="I21" i="127"/>
  <c r="H21" i="127"/>
  <c r="G21" i="127"/>
  <c r="D21" i="127"/>
  <c r="I20" i="127"/>
  <c r="H20" i="127"/>
  <c r="G20" i="127"/>
  <c r="D20" i="127"/>
  <c r="I19" i="127"/>
  <c r="H19" i="127"/>
  <c r="J19" i="127" s="1"/>
  <c r="G19" i="127"/>
  <c r="D19" i="127"/>
  <c r="I18" i="127"/>
  <c r="H18" i="127"/>
  <c r="J18" i="127" s="1"/>
  <c r="G18" i="127"/>
  <c r="D18" i="127"/>
  <c r="I17" i="127"/>
  <c r="H17" i="127"/>
  <c r="G17" i="127"/>
  <c r="D17" i="127"/>
  <c r="I16" i="127"/>
  <c r="H16" i="127"/>
  <c r="G16" i="127"/>
  <c r="D16" i="127"/>
  <c r="I15" i="127"/>
  <c r="H15" i="127"/>
  <c r="G15" i="127"/>
  <c r="D15" i="127"/>
  <c r="I14" i="127"/>
  <c r="H14" i="127"/>
  <c r="G14" i="127"/>
  <c r="D14" i="127"/>
  <c r="I13" i="127"/>
  <c r="H13" i="127"/>
  <c r="G13" i="127"/>
  <c r="D13" i="127"/>
  <c r="I12" i="127"/>
  <c r="H12" i="127"/>
  <c r="G12" i="127"/>
  <c r="D12" i="127"/>
  <c r="I11" i="127"/>
  <c r="H11" i="127"/>
  <c r="G11" i="127"/>
  <c r="D11" i="127"/>
  <c r="I10" i="127"/>
  <c r="H10" i="127"/>
  <c r="G10" i="127"/>
  <c r="D10" i="127"/>
  <c r="I9" i="127"/>
  <c r="H9" i="127"/>
  <c r="H25" i="127" s="1"/>
  <c r="G9" i="127"/>
  <c r="D9" i="127"/>
  <c r="I51" i="126"/>
  <c r="H51" i="126"/>
  <c r="H52" i="126" s="1"/>
  <c r="F51" i="126"/>
  <c r="E51" i="126"/>
  <c r="C51" i="126"/>
  <c r="B51" i="126"/>
  <c r="B52" i="126" s="1"/>
  <c r="L50" i="126"/>
  <c r="K50" i="126"/>
  <c r="M50" i="126" s="1"/>
  <c r="J50" i="126"/>
  <c r="G50" i="126"/>
  <c r="D50" i="126"/>
  <c r="L49" i="126"/>
  <c r="K49" i="126"/>
  <c r="M49" i="126" s="1"/>
  <c r="J49" i="126"/>
  <c r="G49" i="126"/>
  <c r="D49" i="126"/>
  <c r="M48" i="126"/>
  <c r="L48" i="126"/>
  <c r="K48" i="126"/>
  <c r="J48" i="126"/>
  <c r="G48" i="126"/>
  <c r="D48" i="126"/>
  <c r="L47" i="126"/>
  <c r="K47" i="126"/>
  <c r="M47" i="126" s="1"/>
  <c r="J47" i="126"/>
  <c r="G47" i="126"/>
  <c r="D47" i="126"/>
  <c r="L46" i="126"/>
  <c r="M46" i="126" s="1"/>
  <c r="K46" i="126"/>
  <c r="J46" i="126"/>
  <c r="G46" i="126"/>
  <c r="D46" i="126"/>
  <c r="L45" i="126"/>
  <c r="K45" i="126"/>
  <c r="M45" i="126" s="1"/>
  <c r="J45" i="126"/>
  <c r="G45" i="126"/>
  <c r="D45" i="126"/>
  <c r="L44" i="126"/>
  <c r="K44" i="126"/>
  <c r="M44" i="126" s="1"/>
  <c r="J44" i="126"/>
  <c r="G44" i="126"/>
  <c r="D44" i="126"/>
  <c r="L43" i="126"/>
  <c r="K43" i="126"/>
  <c r="J43" i="126"/>
  <c r="G43" i="126"/>
  <c r="D43" i="126"/>
  <c r="L42" i="126"/>
  <c r="K42" i="126"/>
  <c r="M42" i="126" s="1"/>
  <c r="J42" i="126"/>
  <c r="G42" i="126"/>
  <c r="D42" i="126"/>
  <c r="L41" i="126"/>
  <c r="K41" i="126"/>
  <c r="K51" i="126" s="1"/>
  <c r="J41" i="126"/>
  <c r="G41" i="126"/>
  <c r="D41" i="126"/>
  <c r="I25" i="126"/>
  <c r="H25" i="126"/>
  <c r="F25" i="126"/>
  <c r="E25" i="126"/>
  <c r="C25" i="126"/>
  <c r="B25" i="126"/>
  <c r="L24" i="126"/>
  <c r="K24" i="126"/>
  <c r="M24" i="126" s="1"/>
  <c r="J24" i="126"/>
  <c r="G24" i="126"/>
  <c r="D24" i="126"/>
  <c r="L23" i="126"/>
  <c r="K23" i="126"/>
  <c r="J23" i="126"/>
  <c r="G23" i="126"/>
  <c r="D23" i="126"/>
  <c r="L22" i="126"/>
  <c r="K22" i="126"/>
  <c r="M22" i="126" s="1"/>
  <c r="J22" i="126"/>
  <c r="G22" i="126"/>
  <c r="D22" i="126"/>
  <c r="L21" i="126"/>
  <c r="K21" i="126"/>
  <c r="J21" i="126"/>
  <c r="G21" i="126"/>
  <c r="D21" i="126"/>
  <c r="L20" i="126"/>
  <c r="K20" i="126"/>
  <c r="M20" i="126" s="1"/>
  <c r="J20" i="126"/>
  <c r="G20" i="126"/>
  <c r="D20" i="126"/>
  <c r="L19" i="126"/>
  <c r="K19" i="126"/>
  <c r="M19" i="126" s="1"/>
  <c r="J19" i="126"/>
  <c r="G19" i="126"/>
  <c r="D19" i="126"/>
  <c r="L18" i="126"/>
  <c r="M18" i="126" s="1"/>
  <c r="K18" i="126"/>
  <c r="J18" i="126"/>
  <c r="G18" i="126"/>
  <c r="D18" i="126"/>
  <c r="L17" i="126"/>
  <c r="K17" i="126"/>
  <c r="J17" i="126"/>
  <c r="G17" i="126"/>
  <c r="D17" i="126"/>
  <c r="L16" i="126"/>
  <c r="K16" i="126"/>
  <c r="M16" i="126" s="1"/>
  <c r="J16" i="126"/>
  <c r="G16" i="126"/>
  <c r="D16" i="126"/>
  <c r="L15" i="126"/>
  <c r="K15" i="126"/>
  <c r="J15" i="126"/>
  <c r="G15" i="126"/>
  <c r="D15" i="126"/>
  <c r="L14" i="126"/>
  <c r="K14" i="126"/>
  <c r="J14" i="126"/>
  <c r="G14" i="126"/>
  <c r="D14" i="126"/>
  <c r="L13" i="126"/>
  <c r="K13" i="126"/>
  <c r="M13" i="126" s="1"/>
  <c r="J13" i="126"/>
  <c r="G13" i="126"/>
  <c r="D13" i="126"/>
  <c r="L12" i="126"/>
  <c r="K12" i="126"/>
  <c r="M12" i="126" s="1"/>
  <c r="J12" i="126"/>
  <c r="G12" i="126"/>
  <c r="D12" i="126"/>
  <c r="L11" i="126"/>
  <c r="K11" i="126"/>
  <c r="J11" i="126"/>
  <c r="G11" i="126"/>
  <c r="D11" i="126"/>
  <c r="L10" i="126"/>
  <c r="K10" i="126"/>
  <c r="J10" i="126"/>
  <c r="G10" i="126"/>
  <c r="D10" i="126"/>
  <c r="L9" i="126"/>
  <c r="K9" i="126"/>
  <c r="J9" i="126"/>
  <c r="G9" i="126"/>
  <c r="D9" i="126"/>
  <c r="F149" i="125"/>
  <c r="E149" i="125"/>
  <c r="C149" i="125"/>
  <c r="B149" i="125"/>
  <c r="F148" i="125"/>
  <c r="E148" i="125"/>
  <c r="C148" i="125"/>
  <c r="B148" i="125"/>
  <c r="I147" i="125"/>
  <c r="H147" i="125"/>
  <c r="D147" i="125"/>
  <c r="J147" i="125" s="1"/>
  <c r="I146" i="125"/>
  <c r="H146" i="125"/>
  <c r="G146" i="125"/>
  <c r="D146" i="125"/>
  <c r="I145" i="125"/>
  <c r="H145" i="125"/>
  <c r="G145" i="125"/>
  <c r="D145" i="125"/>
  <c r="I144" i="125"/>
  <c r="H144" i="125"/>
  <c r="G144" i="125"/>
  <c r="D144" i="125"/>
  <c r="I143" i="125"/>
  <c r="H143" i="125"/>
  <c r="G143" i="125"/>
  <c r="D143" i="125"/>
  <c r="I142" i="125"/>
  <c r="H142" i="125"/>
  <c r="G142" i="125"/>
  <c r="D142" i="125"/>
  <c r="I141" i="125"/>
  <c r="H141" i="125"/>
  <c r="G141" i="125"/>
  <c r="D141" i="125"/>
  <c r="I140" i="125"/>
  <c r="H140" i="125"/>
  <c r="G140" i="125"/>
  <c r="D140" i="125"/>
  <c r="I139" i="125"/>
  <c r="H139" i="125"/>
  <c r="G139" i="125"/>
  <c r="D139" i="125"/>
  <c r="I138" i="125"/>
  <c r="H138" i="125"/>
  <c r="G138" i="125"/>
  <c r="D138" i="125"/>
  <c r="I137" i="125"/>
  <c r="H137" i="125"/>
  <c r="G137" i="125"/>
  <c r="D137" i="125"/>
  <c r="I136" i="125"/>
  <c r="H136" i="125"/>
  <c r="G136" i="125"/>
  <c r="D136" i="125"/>
  <c r="I135" i="125"/>
  <c r="H135" i="125"/>
  <c r="G135" i="125"/>
  <c r="D135" i="125"/>
  <c r="I134" i="125"/>
  <c r="H134" i="125"/>
  <c r="G134" i="125"/>
  <c r="D134" i="125"/>
  <c r="I133" i="125"/>
  <c r="H133" i="125"/>
  <c r="G133" i="125"/>
  <c r="D133" i="125"/>
  <c r="I132" i="125"/>
  <c r="H132" i="125"/>
  <c r="G132" i="125"/>
  <c r="D132" i="125"/>
  <c r="I131" i="125"/>
  <c r="H131" i="125"/>
  <c r="G131" i="125"/>
  <c r="D131" i="125"/>
  <c r="F119" i="125"/>
  <c r="E119" i="125"/>
  <c r="C119" i="125"/>
  <c r="B119" i="125"/>
  <c r="I118" i="125"/>
  <c r="H118" i="125"/>
  <c r="G118" i="125"/>
  <c r="D118" i="125"/>
  <c r="I117" i="125"/>
  <c r="H117" i="125"/>
  <c r="G117" i="125"/>
  <c r="D117" i="125"/>
  <c r="I116" i="125"/>
  <c r="H116" i="125"/>
  <c r="G116" i="125"/>
  <c r="D116" i="125"/>
  <c r="I115" i="125"/>
  <c r="H115" i="125"/>
  <c r="G115" i="125"/>
  <c r="D115" i="125"/>
  <c r="I114" i="125"/>
  <c r="H114" i="125"/>
  <c r="J114" i="125" s="1"/>
  <c r="G114" i="125"/>
  <c r="D114" i="125"/>
  <c r="I113" i="125"/>
  <c r="H113" i="125"/>
  <c r="G113" i="125"/>
  <c r="D113" i="125"/>
  <c r="I112" i="125"/>
  <c r="H112" i="125"/>
  <c r="G112" i="125"/>
  <c r="D112" i="125"/>
  <c r="I111" i="125"/>
  <c r="H111" i="125"/>
  <c r="G111" i="125"/>
  <c r="D111" i="125"/>
  <c r="I110" i="125"/>
  <c r="H110" i="125"/>
  <c r="G110" i="125"/>
  <c r="D110" i="125"/>
  <c r="I109" i="125"/>
  <c r="H109" i="125"/>
  <c r="G109" i="125"/>
  <c r="D109" i="125"/>
  <c r="F107" i="125"/>
  <c r="E107" i="125"/>
  <c r="C107" i="125"/>
  <c r="B107" i="125"/>
  <c r="I106" i="125"/>
  <c r="H106" i="125"/>
  <c r="G106" i="125"/>
  <c r="D106" i="125"/>
  <c r="I105" i="125"/>
  <c r="H105" i="125"/>
  <c r="G105" i="125"/>
  <c r="D105" i="125"/>
  <c r="I104" i="125"/>
  <c r="H104" i="125"/>
  <c r="G104" i="125"/>
  <c r="D104" i="125"/>
  <c r="I103" i="125"/>
  <c r="H103" i="125"/>
  <c r="G103" i="125"/>
  <c r="D103" i="125"/>
  <c r="I102" i="125"/>
  <c r="H102" i="125"/>
  <c r="G102" i="125"/>
  <c r="D102" i="125"/>
  <c r="I101" i="125"/>
  <c r="J101" i="125" s="1"/>
  <c r="H101" i="125"/>
  <c r="G101" i="125"/>
  <c r="D101" i="125"/>
  <c r="I100" i="125"/>
  <c r="H100" i="125"/>
  <c r="J100" i="125" s="1"/>
  <c r="G100" i="125"/>
  <c r="D100" i="125"/>
  <c r="I99" i="125"/>
  <c r="H99" i="125"/>
  <c r="G99" i="125"/>
  <c r="D99" i="125"/>
  <c r="I98" i="125"/>
  <c r="H98" i="125"/>
  <c r="G98" i="125"/>
  <c r="D98" i="125"/>
  <c r="I97" i="125"/>
  <c r="H97" i="125"/>
  <c r="G97" i="125"/>
  <c r="D97" i="125"/>
  <c r="I96" i="125"/>
  <c r="H96" i="125"/>
  <c r="J96" i="125" s="1"/>
  <c r="G96" i="125"/>
  <c r="D96" i="125"/>
  <c r="I95" i="125"/>
  <c r="H95" i="125"/>
  <c r="G95" i="125"/>
  <c r="D95" i="125"/>
  <c r="I94" i="125"/>
  <c r="H94" i="125"/>
  <c r="J94" i="125" s="1"/>
  <c r="G94" i="125"/>
  <c r="D94" i="125"/>
  <c r="I93" i="125"/>
  <c r="H93" i="125"/>
  <c r="G93" i="125"/>
  <c r="D93" i="125"/>
  <c r="I92" i="125"/>
  <c r="H92" i="125"/>
  <c r="J92" i="125" s="1"/>
  <c r="G92" i="125"/>
  <c r="D92" i="125"/>
  <c r="I91" i="125"/>
  <c r="H91" i="125"/>
  <c r="H107" i="125" s="1"/>
  <c r="G91" i="125"/>
  <c r="D91" i="125"/>
  <c r="F62" i="125"/>
  <c r="E62" i="125"/>
  <c r="C62" i="125"/>
  <c r="B62" i="125"/>
  <c r="I61" i="125"/>
  <c r="H61" i="125"/>
  <c r="G61" i="125"/>
  <c r="D61" i="125"/>
  <c r="I60" i="125"/>
  <c r="H60" i="125"/>
  <c r="G60" i="125"/>
  <c r="D60" i="125"/>
  <c r="I59" i="125"/>
  <c r="H59" i="125"/>
  <c r="G59" i="125"/>
  <c r="D59" i="125"/>
  <c r="I58" i="125"/>
  <c r="H58" i="125"/>
  <c r="G58" i="125"/>
  <c r="D58" i="125"/>
  <c r="I57" i="125"/>
  <c r="H57" i="125"/>
  <c r="G57" i="125"/>
  <c r="D57" i="125"/>
  <c r="I56" i="125"/>
  <c r="H56" i="125"/>
  <c r="G56" i="125"/>
  <c r="D56" i="125"/>
  <c r="I55" i="125"/>
  <c r="H55" i="125"/>
  <c r="G55" i="125"/>
  <c r="D55" i="125"/>
  <c r="J55" i="125" s="1"/>
  <c r="I54" i="125"/>
  <c r="H54" i="125"/>
  <c r="G54" i="125"/>
  <c r="D54" i="125"/>
  <c r="J54" i="125" s="1"/>
  <c r="I53" i="125"/>
  <c r="H53" i="125"/>
  <c r="G53" i="125"/>
  <c r="D53" i="125"/>
  <c r="J53" i="125" s="1"/>
  <c r="I52" i="125"/>
  <c r="H52" i="125"/>
  <c r="G52" i="125"/>
  <c r="G62" i="125" s="1"/>
  <c r="D52" i="125"/>
  <c r="D62" i="125" s="1"/>
  <c r="F24" i="125"/>
  <c r="E24" i="125"/>
  <c r="C24" i="125"/>
  <c r="B24" i="125"/>
  <c r="I23" i="125"/>
  <c r="H23" i="125"/>
  <c r="G23" i="125"/>
  <c r="D23" i="125"/>
  <c r="I22" i="125"/>
  <c r="H22" i="125"/>
  <c r="J22" i="125" s="1"/>
  <c r="G22" i="125"/>
  <c r="D22" i="125"/>
  <c r="I21" i="125"/>
  <c r="H21" i="125"/>
  <c r="G21" i="125"/>
  <c r="D21" i="125"/>
  <c r="I20" i="125"/>
  <c r="H20" i="125"/>
  <c r="G20" i="125"/>
  <c r="D20" i="125"/>
  <c r="I19" i="125"/>
  <c r="H19" i="125"/>
  <c r="G19" i="125"/>
  <c r="D19" i="125"/>
  <c r="I18" i="125"/>
  <c r="H18" i="125"/>
  <c r="G18" i="125"/>
  <c r="D18" i="125"/>
  <c r="I17" i="125"/>
  <c r="H17" i="125"/>
  <c r="G17" i="125"/>
  <c r="D17" i="125"/>
  <c r="I16" i="125"/>
  <c r="H16" i="125"/>
  <c r="G16" i="125"/>
  <c r="D16" i="125"/>
  <c r="I15" i="125"/>
  <c r="H15" i="125"/>
  <c r="J15" i="125" s="1"/>
  <c r="G15" i="125"/>
  <c r="D15" i="125"/>
  <c r="I14" i="125"/>
  <c r="H14" i="125"/>
  <c r="J14" i="125" s="1"/>
  <c r="G14" i="125"/>
  <c r="D14" i="125"/>
  <c r="I13" i="125"/>
  <c r="H13" i="125"/>
  <c r="J13" i="125" s="1"/>
  <c r="G13" i="125"/>
  <c r="D13" i="125"/>
  <c r="I12" i="125"/>
  <c r="H12" i="125"/>
  <c r="G12" i="125"/>
  <c r="D12" i="125"/>
  <c r="I11" i="125"/>
  <c r="H11" i="125"/>
  <c r="G11" i="125"/>
  <c r="D11" i="125"/>
  <c r="I10" i="125"/>
  <c r="H10" i="125"/>
  <c r="G10" i="125"/>
  <c r="D10" i="125"/>
  <c r="I9" i="125"/>
  <c r="H9" i="125"/>
  <c r="G9" i="125"/>
  <c r="D9" i="125"/>
  <c r="J14" i="153" l="1"/>
  <c r="I39" i="153"/>
  <c r="J10" i="153"/>
  <c r="J13" i="153"/>
  <c r="J34" i="153"/>
  <c r="G21" i="152"/>
  <c r="M10" i="152"/>
  <c r="M12" i="152"/>
  <c r="L21" i="152"/>
  <c r="J120" i="151"/>
  <c r="F23" i="151"/>
  <c r="J119" i="151"/>
  <c r="I48" i="150"/>
  <c r="J144" i="148"/>
  <c r="J22" i="147"/>
  <c r="J10" i="147"/>
  <c r="I14" i="147"/>
  <c r="J25" i="147"/>
  <c r="J26" i="147" s="1"/>
  <c r="D19" i="147"/>
  <c r="I26" i="147"/>
  <c r="I52" i="143"/>
  <c r="J60" i="143"/>
  <c r="J18" i="143"/>
  <c r="J63" i="143"/>
  <c r="J62" i="143"/>
  <c r="D26" i="143"/>
  <c r="J10" i="143"/>
  <c r="J11" i="143"/>
  <c r="J16" i="143"/>
  <c r="J17" i="143"/>
  <c r="J23" i="143"/>
  <c r="J26" i="143"/>
  <c r="H12" i="140"/>
  <c r="I24" i="131"/>
  <c r="D97" i="127"/>
  <c r="J10" i="127"/>
  <c r="J11" i="127"/>
  <c r="J12" i="127"/>
  <c r="J13" i="127"/>
  <c r="J14" i="127"/>
  <c r="J15" i="127"/>
  <c r="J16" i="127"/>
  <c r="J17" i="127"/>
  <c r="J95" i="127"/>
  <c r="J96" i="127"/>
  <c r="J46" i="127"/>
  <c r="J94" i="127"/>
  <c r="J87" i="127"/>
  <c r="J88" i="127"/>
  <c r="J89" i="127"/>
  <c r="J90" i="127"/>
  <c r="C123" i="127"/>
  <c r="C56" i="127"/>
  <c r="J52" i="127"/>
  <c r="J53" i="127"/>
  <c r="J54" i="127"/>
  <c r="J82" i="127"/>
  <c r="G25" i="126"/>
  <c r="D25" i="126"/>
  <c r="L25" i="126"/>
  <c r="L52" i="126" s="1"/>
  <c r="M11" i="126"/>
  <c r="M14" i="126"/>
  <c r="M21" i="126"/>
  <c r="M17" i="126"/>
  <c r="J68" i="133"/>
  <c r="D27" i="139"/>
  <c r="D28" i="139" s="1"/>
  <c r="I44" i="140"/>
  <c r="J42" i="140"/>
  <c r="J132" i="125"/>
  <c r="J137" i="125"/>
  <c r="J139" i="125"/>
  <c r="J142" i="125"/>
  <c r="J146" i="125"/>
  <c r="J25" i="126"/>
  <c r="M10" i="126"/>
  <c r="C52" i="126"/>
  <c r="I25" i="127"/>
  <c r="J51" i="127"/>
  <c r="H97" i="127"/>
  <c r="E68" i="128"/>
  <c r="I68" i="130"/>
  <c r="H25" i="137"/>
  <c r="H26" i="137" s="1"/>
  <c r="G48" i="142"/>
  <c r="J61" i="143"/>
  <c r="H92" i="143"/>
  <c r="E101" i="143"/>
  <c r="E102" i="143" s="1"/>
  <c r="D126" i="151"/>
  <c r="D16" i="153"/>
  <c r="D22" i="153" s="1"/>
  <c r="H21" i="153"/>
  <c r="J35" i="153"/>
  <c r="D90" i="153"/>
  <c r="J56" i="125"/>
  <c r="J97" i="125"/>
  <c r="J117" i="125"/>
  <c r="J118" i="125"/>
  <c r="K25" i="126"/>
  <c r="K52" i="126" s="1"/>
  <c r="D51" i="126"/>
  <c r="L51" i="126"/>
  <c r="E52" i="126"/>
  <c r="I55" i="127"/>
  <c r="I97" i="127"/>
  <c r="E31" i="128"/>
  <c r="J30" i="129"/>
  <c r="E33" i="131"/>
  <c r="M21" i="132"/>
  <c r="L31" i="132"/>
  <c r="H15" i="136"/>
  <c r="F45" i="140"/>
  <c r="H44" i="142"/>
  <c r="H48" i="142" s="1"/>
  <c r="J60" i="147"/>
  <c r="J64" i="147" s="1"/>
  <c r="H98" i="128"/>
  <c r="H97" i="128"/>
  <c r="D98" i="128"/>
  <c r="E31" i="129"/>
  <c r="G22" i="129"/>
  <c r="H68" i="130"/>
  <c r="F29" i="147"/>
  <c r="I29" i="147" s="1"/>
  <c r="I27" i="147"/>
  <c r="J131" i="125"/>
  <c r="J138" i="125"/>
  <c r="J140" i="125"/>
  <c r="J143" i="125"/>
  <c r="I52" i="126"/>
  <c r="H59" i="128"/>
  <c r="H64" i="131"/>
  <c r="I72" i="131"/>
  <c r="H31" i="133"/>
  <c r="D30" i="145"/>
  <c r="J21" i="152"/>
  <c r="K38" i="152"/>
  <c r="J12" i="153"/>
  <c r="C22" i="153"/>
  <c r="H71" i="153"/>
  <c r="H72" i="153" s="1"/>
  <c r="J104" i="125"/>
  <c r="M15" i="126"/>
  <c r="M23" i="126"/>
  <c r="J51" i="126"/>
  <c r="M43" i="126"/>
  <c r="F52" i="126"/>
  <c r="G25" i="127"/>
  <c r="G56" i="127" s="1"/>
  <c r="J20" i="127"/>
  <c r="J21" i="127"/>
  <c r="J22" i="127"/>
  <c r="J23" i="127"/>
  <c r="J24" i="127"/>
  <c r="E56" i="127"/>
  <c r="J47" i="127"/>
  <c r="J48" i="127"/>
  <c r="J49" i="127"/>
  <c r="H55" i="127"/>
  <c r="J55" i="127" s="1"/>
  <c r="J84" i="127"/>
  <c r="J85" i="127"/>
  <c r="J92" i="127"/>
  <c r="J93" i="127"/>
  <c r="J118" i="127"/>
  <c r="J119" i="127"/>
  <c r="J120" i="127"/>
  <c r="J83" i="128"/>
  <c r="J98" i="128" s="1"/>
  <c r="D97" i="128"/>
  <c r="H24" i="131"/>
  <c r="F33" i="131"/>
  <c r="M9" i="132"/>
  <c r="J24" i="132"/>
  <c r="M15" i="132"/>
  <c r="H67" i="133"/>
  <c r="E68" i="133"/>
  <c r="M15" i="135"/>
  <c r="M16" i="135" s="1"/>
  <c r="M17" i="135" s="1"/>
  <c r="D12" i="140"/>
  <c r="J9" i="140"/>
  <c r="J12" i="140" s="1"/>
  <c r="H101" i="143"/>
  <c r="H102" i="143" s="1"/>
  <c r="I52" i="147"/>
  <c r="J47" i="147"/>
  <c r="J52" i="147" s="1"/>
  <c r="D122" i="127"/>
  <c r="D123" i="127" s="1"/>
  <c r="E123" i="127"/>
  <c r="I59" i="128"/>
  <c r="F68" i="128"/>
  <c r="I67" i="128"/>
  <c r="B31" i="129"/>
  <c r="F31" i="129"/>
  <c r="L22" i="129"/>
  <c r="L31" i="129" s="1"/>
  <c r="M26" i="129"/>
  <c r="M27" i="129"/>
  <c r="F31" i="130"/>
  <c r="C68" i="130"/>
  <c r="B33" i="131"/>
  <c r="B73" i="131"/>
  <c r="G109" i="131"/>
  <c r="J93" i="131"/>
  <c r="J97" i="131"/>
  <c r="J98" i="131"/>
  <c r="J101" i="131"/>
  <c r="J102" i="131"/>
  <c r="J103" i="131"/>
  <c r="J105" i="131"/>
  <c r="J107" i="131"/>
  <c r="G24" i="132"/>
  <c r="G32" i="132" s="1"/>
  <c r="M10" i="132"/>
  <c r="M27" i="132"/>
  <c r="B32" i="132"/>
  <c r="I31" i="133"/>
  <c r="F32" i="133"/>
  <c r="B68" i="133"/>
  <c r="M11" i="135"/>
  <c r="M13" i="135" s="1"/>
  <c r="B17" i="135"/>
  <c r="H17" i="135"/>
  <c r="I15" i="136"/>
  <c r="E15" i="136"/>
  <c r="G31" i="136"/>
  <c r="C31" i="136"/>
  <c r="J11" i="139"/>
  <c r="D16" i="140"/>
  <c r="I74" i="140"/>
  <c r="B20" i="143"/>
  <c r="H31" i="143"/>
  <c r="D52" i="143"/>
  <c r="J51" i="143"/>
  <c r="D57" i="143"/>
  <c r="J98" i="143"/>
  <c r="M9" i="145"/>
  <c r="C30" i="145"/>
  <c r="C31" i="145" s="1"/>
  <c r="D14" i="147"/>
  <c r="D20" i="147" s="1"/>
  <c r="J11" i="147"/>
  <c r="M11" i="149"/>
  <c r="M15" i="149"/>
  <c r="M19" i="149"/>
  <c r="M22" i="149"/>
  <c r="M40" i="149"/>
  <c r="M44" i="149"/>
  <c r="M51" i="149"/>
  <c r="G122" i="127"/>
  <c r="I122" i="127"/>
  <c r="F123" i="127"/>
  <c r="H22" i="128"/>
  <c r="G31" i="128"/>
  <c r="M10" i="129"/>
  <c r="M11" i="129"/>
  <c r="M14" i="129"/>
  <c r="M15" i="129"/>
  <c r="M18" i="129"/>
  <c r="M19" i="129"/>
  <c r="K30" i="129"/>
  <c r="J9" i="130"/>
  <c r="D22" i="130"/>
  <c r="J11" i="130"/>
  <c r="J12" i="130"/>
  <c r="J13" i="130"/>
  <c r="J14" i="130"/>
  <c r="J15" i="130"/>
  <c r="J16" i="130"/>
  <c r="J17" i="130"/>
  <c r="J18" i="130"/>
  <c r="J19" i="130"/>
  <c r="J20" i="130"/>
  <c r="J21" i="130"/>
  <c r="B31" i="130"/>
  <c r="G68" i="130"/>
  <c r="D24" i="131"/>
  <c r="J26" i="131"/>
  <c r="J32" i="131" s="1"/>
  <c r="C33" i="131"/>
  <c r="C73" i="131"/>
  <c r="M28" i="132"/>
  <c r="C32" i="132"/>
  <c r="H24" i="133"/>
  <c r="H32" i="133" s="1"/>
  <c r="B32" i="133"/>
  <c r="G32" i="133"/>
  <c r="J13" i="135"/>
  <c r="I17" i="135"/>
  <c r="G11" i="136"/>
  <c r="G15" i="136" s="1"/>
  <c r="C15" i="136"/>
  <c r="D15" i="136"/>
  <c r="J26" i="136"/>
  <c r="J10" i="139"/>
  <c r="D97" i="143"/>
  <c r="J94" i="143"/>
  <c r="D14" i="145"/>
  <c r="D20" i="145" s="1"/>
  <c r="L14" i="145"/>
  <c r="G19" i="145"/>
  <c r="D19" i="145"/>
  <c r="M17" i="145"/>
  <c r="I20" i="145"/>
  <c r="M23" i="145"/>
  <c r="D26" i="147"/>
  <c r="D29" i="147" s="1"/>
  <c r="D30" i="147" s="1"/>
  <c r="B30" i="147"/>
  <c r="J20" i="138"/>
  <c r="J21" i="138" s="1"/>
  <c r="L20" i="138"/>
  <c r="L21" i="138" s="1"/>
  <c r="H27" i="139"/>
  <c r="H28" i="139" s="1"/>
  <c r="I40" i="140"/>
  <c r="E17" i="141"/>
  <c r="J42" i="142"/>
  <c r="C20" i="143"/>
  <c r="C32" i="143" s="1"/>
  <c r="D30" i="143"/>
  <c r="D31" i="143" s="1"/>
  <c r="F58" i="143"/>
  <c r="D92" i="143"/>
  <c r="G15" i="144"/>
  <c r="K14" i="145"/>
  <c r="K19" i="145"/>
  <c r="M18" i="145"/>
  <c r="D26" i="145"/>
  <c r="M24" i="145"/>
  <c r="M27" i="145"/>
  <c r="M29" i="145" s="1"/>
  <c r="E30" i="145"/>
  <c r="H14" i="147"/>
  <c r="I19" i="147"/>
  <c r="G58" i="147"/>
  <c r="D67" i="147"/>
  <c r="B68" i="147"/>
  <c r="J66" i="147"/>
  <c r="J438" i="150"/>
  <c r="J439" i="150"/>
  <c r="J442" i="150"/>
  <c r="J451" i="150"/>
  <c r="C478" i="150"/>
  <c r="C486" i="150" s="1"/>
  <c r="J16" i="152"/>
  <c r="G16" i="152"/>
  <c r="G22" i="152" s="1"/>
  <c r="M11" i="152"/>
  <c r="M14" i="152"/>
  <c r="M37" i="152"/>
  <c r="G41" i="152"/>
  <c r="G42" i="152" s="1"/>
  <c r="G43" i="152" s="1"/>
  <c r="H16" i="153"/>
  <c r="J11" i="153"/>
  <c r="J15" i="153"/>
  <c r="F22" i="153"/>
  <c r="I21" i="153"/>
  <c r="J20" i="153"/>
  <c r="H93" i="153"/>
  <c r="H94" i="153" s="1"/>
  <c r="H95" i="153" s="1"/>
  <c r="B31" i="136"/>
  <c r="D25" i="137"/>
  <c r="D26" i="137" s="1"/>
  <c r="D51" i="137"/>
  <c r="J47" i="137"/>
  <c r="K20" i="138"/>
  <c r="K21" i="138" s="1"/>
  <c r="J39" i="140"/>
  <c r="G13" i="141"/>
  <c r="D17" i="141"/>
  <c r="L17" i="141"/>
  <c r="J16" i="142"/>
  <c r="J17" i="142" s="1"/>
  <c r="D14" i="143"/>
  <c r="J12" i="143"/>
  <c r="G14" i="143"/>
  <c r="G20" i="143" s="1"/>
  <c r="G32" i="143" s="1"/>
  <c r="J22" i="143"/>
  <c r="J27" i="143"/>
  <c r="B31" i="143"/>
  <c r="B32" i="143" s="1"/>
  <c r="H52" i="143"/>
  <c r="G58" i="143"/>
  <c r="G70" i="143" s="1"/>
  <c r="J54" i="143"/>
  <c r="H57" i="143"/>
  <c r="D68" i="143"/>
  <c r="D69" i="143" s="1"/>
  <c r="J66" i="143"/>
  <c r="J95" i="143"/>
  <c r="J99" i="143"/>
  <c r="G14" i="145"/>
  <c r="M11" i="145"/>
  <c r="B20" i="145"/>
  <c r="H20" i="145"/>
  <c r="J26" i="145"/>
  <c r="J30" i="145" s="1"/>
  <c r="B30" i="145"/>
  <c r="B31" i="145" s="1"/>
  <c r="F30" i="145"/>
  <c r="F31" i="145" s="1"/>
  <c r="J12" i="147"/>
  <c r="J28" i="147"/>
  <c r="J55" i="147"/>
  <c r="D52" i="149"/>
  <c r="L52" i="149"/>
  <c r="M74" i="149"/>
  <c r="M75" i="149" s="1"/>
  <c r="E76" i="149"/>
  <c r="I76" i="149"/>
  <c r="J12" i="151"/>
  <c r="J16" i="151"/>
  <c r="J18" i="151"/>
  <c r="J71" i="151"/>
  <c r="I102" i="151"/>
  <c r="E108" i="151"/>
  <c r="H107" i="151"/>
  <c r="M9" i="152"/>
  <c r="G38" i="152"/>
  <c r="M35" i="152"/>
  <c r="B42" i="152"/>
  <c r="H42" i="152"/>
  <c r="H43" i="152" s="1"/>
  <c r="I16" i="153"/>
  <c r="B22" i="153"/>
  <c r="J19" i="153"/>
  <c r="J30" i="153"/>
  <c r="J31" i="153"/>
  <c r="J32" i="153"/>
  <c r="J33" i="153"/>
  <c r="F40" i="153"/>
  <c r="F41" i="153" s="1"/>
  <c r="J85" i="153"/>
  <c r="J89" i="153"/>
  <c r="H90" i="153"/>
  <c r="J90" i="153" s="1"/>
  <c r="H73" i="131"/>
  <c r="I64" i="131"/>
  <c r="I73" i="131" s="1"/>
  <c r="J24" i="131"/>
  <c r="J33" i="131" s="1"/>
  <c r="D64" i="131"/>
  <c r="I32" i="131"/>
  <c r="I33" i="131" s="1"/>
  <c r="J64" i="131"/>
  <c r="J72" i="131"/>
  <c r="J45" i="127"/>
  <c r="D25" i="127"/>
  <c r="J113" i="125"/>
  <c r="J17" i="125"/>
  <c r="J20" i="125"/>
  <c r="D24" i="125"/>
  <c r="D63" i="125" s="1"/>
  <c r="J23" i="125"/>
  <c r="I62" i="125"/>
  <c r="J57" i="125"/>
  <c r="J106" i="125"/>
  <c r="J109" i="125"/>
  <c r="J112" i="125"/>
  <c r="J133" i="125"/>
  <c r="J149" i="125" s="1"/>
  <c r="J136" i="125"/>
  <c r="J148" i="125" s="1"/>
  <c r="J18" i="125"/>
  <c r="J19" i="125"/>
  <c r="J11" i="125"/>
  <c r="E63" i="125"/>
  <c r="J95" i="125"/>
  <c r="J16" i="125"/>
  <c r="J21" i="125"/>
  <c r="J58" i="125"/>
  <c r="J59" i="125"/>
  <c r="J60" i="125"/>
  <c r="J61" i="125"/>
  <c r="B63" i="125"/>
  <c r="D107" i="125"/>
  <c r="J93" i="125"/>
  <c r="J98" i="125"/>
  <c r="J99" i="125"/>
  <c r="D119" i="125"/>
  <c r="I119" i="125"/>
  <c r="F120" i="125"/>
  <c r="I148" i="125"/>
  <c r="I149" i="125"/>
  <c r="J9" i="125"/>
  <c r="J10" i="125"/>
  <c r="H62" i="125"/>
  <c r="C63" i="125"/>
  <c r="G107" i="125"/>
  <c r="J102" i="125"/>
  <c r="J103" i="125"/>
  <c r="C120" i="125"/>
  <c r="G119" i="125"/>
  <c r="J115" i="125"/>
  <c r="J116" i="125"/>
  <c r="B120" i="125"/>
  <c r="D149" i="125"/>
  <c r="J141" i="125"/>
  <c r="J144" i="125"/>
  <c r="J145" i="125"/>
  <c r="J12" i="125"/>
  <c r="G24" i="125"/>
  <c r="G63" i="125" s="1"/>
  <c r="F63" i="125"/>
  <c r="I107" i="125"/>
  <c r="J105" i="125"/>
  <c r="H119" i="125"/>
  <c r="H120" i="125" s="1"/>
  <c r="E120" i="125"/>
  <c r="H149" i="125"/>
  <c r="J134" i="125"/>
  <c r="J135" i="125"/>
  <c r="J18" i="153"/>
  <c r="H39" i="153"/>
  <c r="H40" i="153" s="1"/>
  <c r="J17" i="153"/>
  <c r="E22" i="153"/>
  <c r="G36" i="153"/>
  <c r="G40" i="153" s="1"/>
  <c r="G41" i="153" s="1"/>
  <c r="D39" i="153"/>
  <c r="C72" i="153"/>
  <c r="C95" i="153" s="1"/>
  <c r="G72" i="153"/>
  <c r="F72" i="153"/>
  <c r="G90" i="153"/>
  <c r="G94" i="153" s="1"/>
  <c r="J86" i="153"/>
  <c r="D93" i="153"/>
  <c r="J92" i="153"/>
  <c r="E94" i="153"/>
  <c r="E95" i="153" s="1"/>
  <c r="C41" i="153"/>
  <c r="B72" i="153"/>
  <c r="F94" i="153"/>
  <c r="I40" i="153"/>
  <c r="B94" i="153"/>
  <c r="B95" i="153" s="1"/>
  <c r="D36" i="153"/>
  <c r="I71" i="153"/>
  <c r="I72" i="153" s="1"/>
  <c r="L16" i="152"/>
  <c r="M15" i="152"/>
  <c r="M20" i="152"/>
  <c r="M21" i="152" s="1"/>
  <c r="E22" i="152"/>
  <c r="D38" i="152"/>
  <c r="D42" i="152" s="1"/>
  <c r="L38" i="152"/>
  <c r="M36" i="152"/>
  <c r="F42" i="152"/>
  <c r="M13" i="152"/>
  <c r="F22" i="152"/>
  <c r="M33" i="152"/>
  <c r="M34" i="152"/>
  <c r="L22" i="152"/>
  <c r="B22" i="152"/>
  <c r="H22" i="152"/>
  <c r="L42" i="152"/>
  <c r="C42" i="152"/>
  <c r="I42" i="152"/>
  <c r="C22" i="152"/>
  <c r="C43" i="152" s="1"/>
  <c r="I22" i="152"/>
  <c r="I43" i="152" s="1"/>
  <c r="E42" i="152"/>
  <c r="D17" i="151"/>
  <c r="J9" i="151"/>
  <c r="J13" i="151"/>
  <c r="C23" i="151"/>
  <c r="D22" i="151"/>
  <c r="D23" i="151" s="1"/>
  <c r="J19" i="151"/>
  <c r="D165" i="151"/>
  <c r="D166" i="151" s="1"/>
  <c r="D167" i="151" s="1"/>
  <c r="C46" i="151"/>
  <c r="C47" i="151" s="1"/>
  <c r="J11" i="151"/>
  <c r="J15" i="151"/>
  <c r="J42" i="151"/>
  <c r="J10" i="151"/>
  <c r="J14" i="151"/>
  <c r="J40" i="151"/>
  <c r="J41" i="151"/>
  <c r="J44" i="151"/>
  <c r="J21" i="151"/>
  <c r="G43" i="151"/>
  <c r="G46" i="151" s="1"/>
  <c r="G47" i="151" s="1"/>
  <c r="I45" i="151"/>
  <c r="D102" i="151"/>
  <c r="J95" i="151"/>
  <c r="J99" i="151"/>
  <c r="C127" i="151"/>
  <c r="C166" i="151"/>
  <c r="C167" i="151" s="1"/>
  <c r="J37" i="151"/>
  <c r="J38" i="151"/>
  <c r="J39" i="151"/>
  <c r="B46" i="151"/>
  <c r="J68" i="151"/>
  <c r="J69" i="151"/>
  <c r="J70" i="151"/>
  <c r="J94" i="151"/>
  <c r="J98" i="151"/>
  <c r="E127" i="151"/>
  <c r="B23" i="151"/>
  <c r="B47" i="151" s="1"/>
  <c r="G23" i="151"/>
  <c r="F127" i="151"/>
  <c r="H17" i="151"/>
  <c r="I43" i="151"/>
  <c r="J43" i="151" s="1"/>
  <c r="H45" i="151"/>
  <c r="H46" i="151" s="1"/>
  <c r="I17" i="151"/>
  <c r="J20" i="151"/>
  <c r="D43" i="151"/>
  <c r="D46" i="151" s="1"/>
  <c r="D72" i="151"/>
  <c r="D73" i="151" s="1"/>
  <c r="J97" i="151"/>
  <c r="J101" i="151"/>
  <c r="F108" i="151"/>
  <c r="H123" i="151"/>
  <c r="H127" i="151" s="1"/>
  <c r="J154" i="151"/>
  <c r="J155" i="151"/>
  <c r="J156" i="151"/>
  <c r="J158" i="151"/>
  <c r="J159" i="151"/>
  <c r="J161" i="151"/>
  <c r="J162" i="151"/>
  <c r="J163" i="151"/>
  <c r="J164" i="151"/>
  <c r="J96" i="151"/>
  <c r="J100" i="151"/>
  <c r="J107" i="151"/>
  <c r="B108" i="151"/>
  <c r="B128" i="151" s="1"/>
  <c r="G108" i="151"/>
  <c r="J121" i="151"/>
  <c r="J122" i="151"/>
  <c r="G127" i="151"/>
  <c r="I22" i="151"/>
  <c r="C108" i="151"/>
  <c r="D123" i="151"/>
  <c r="H22" i="151"/>
  <c r="I160" i="151"/>
  <c r="I166" i="151" s="1"/>
  <c r="I167" i="151" s="1"/>
  <c r="G20" i="150"/>
  <c r="G27" i="150" s="1"/>
  <c r="E27" i="150"/>
  <c r="J42" i="150"/>
  <c r="J43" i="150"/>
  <c r="J44" i="150"/>
  <c r="J46" i="150"/>
  <c r="J47" i="150"/>
  <c r="J51" i="150"/>
  <c r="J69" i="150"/>
  <c r="I80" i="150"/>
  <c r="J106" i="150"/>
  <c r="J9" i="150"/>
  <c r="J11" i="150"/>
  <c r="J12" i="150"/>
  <c r="J13" i="150"/>
  <c r="J14" i="150"/>
  <c r="J15" i="150"/>
  <c r="J16" i="150"/>
  <c r="J17" i="150"/>
  <c r="J18" i="150"/>
  <c r="J19" i="150"/>
  <c r="J21" i="150"/>
  <c r="J23" i="150"/>
  <c r="J24" i="150"/>
  <c r="J25" i="150"/>
  <c r="J40" i="150"/>
  <c r="J100" i="150"/>
  <c r="J102" i="150"/>
  <c r="J103" i="150"/>
  <c r="J104" i="150"/>
  <c r="F87" i="150"/>
  <c r="F115" i="150" s="1"/>
  <c r="B87" i="150"/>
  <c r="E53" i="150"/>
  <c r="E54" i="150" s="1"/>
  <c r="I20" i="150"/>
  <c r="I27" i="150" s="1"/>
  <c r="F27" i="150"/>
  <c r="H48" i="150"/>
  <c r="J39" i="150"/>
  <c r="B53" i="150"/>
  <c r="H80" i="150"/>
  <c r="H87" i="150" s="1"/>
  <c r="E87" i="150"/>
  <c r="E115" i="150" s="1"/>
  <c r="D109" i="150"/>
  <c r="D114" i="150" s="1"/>
  <c r="J101" i="150"/>
  <c r="J107" i="150"/>
  <c r="J108" i="150"/>
  <c r="J111" i="150"/>
  <c r="J112" i="150"/>
  <c r="D20" i="150"/>
  <c r="D26" i="150"/>
  <c r="B27" i="150"/>
  <c r="G52" i="150"/>
  <c r="C53" i="150"/>
  <c r="I86" i="150"/>
  <c r="C27" i="150"/>
  <c r="J41" i="150"/>
  <c r="H52" i="150"/>
  <c r="D80" i="150"/>
  <c r="B114" i="150"/>
  <c r="B115" i="150" s="1"/>
  <c r="D478" i="150"/>
  <c r="D486" i="150" s="1"/>
  <c r="G48" i="150"/>
  <c r="J45" i="150"/>
  <c r="J49" i="150"/>
  <c r="F53" i="150"/>
  <c r="F54" i="150" s="1"/>
  <c r="G86" i="150"/>
  <c r="G87" i="150" s="1"/>
  <c r="G113" i="150"/>
  <c r="G114" i="150" s="1"/>
  <c r="G478" i="150"/>
  <c r="G486" i="150" s="1"/>
  <c r="J394" i="150"/>
  <c r="J395" i="150"/>
  <c r="J398" i="150"/>
  <c r="J400" i="150"/>
  <c r="J402" i="150"/>
  <c r="J419" i="150"/>
  <c r="J424" i="150"/>
  <c r="J425" i="150"/>
  <c r="J428" i="150"/>
  <c r="J430" i="150"/>
  <c r="J432" i="150"/>
  <c r="J436" i="150"/>
  <c r="J440" i="150"/>
  <c r="J441" i="150"/>
  <c r="J452" i="150"/>
  <c r="B478" i="150"/>
  <c r="B486" i="150" s="1"/>
  <c r="B27" i="149"/>
  <c r="H27" i="149"/>
  <c r="J52" i="149"/>
  <c r="J72" i="149"/>
  <c r="J76" i="149" s="1"/>
  <c r="M10" i="149"/>
  <c r="M14" i="149"/>
  <c r="M18" i="149"/>
  <c r="D26" i="149"/>
  <c r="M21" i="149"/>
  <c r="M25" i="149"/>
  <c r="G48" i="149"/>
  <c r="D48" i="149"/>
  <c r="D53" i="149" s="1"/>
  <c r="M39" i="149"/>
  <c r="M43" i="149"/>
  <c r="M50" i="149"/>
  <c r="L72" i="149"/>
  <c r="L76" i="149" s="1"/>
  <c r="K20" i="149"/>
  <c r="M12" i="149"/>
  <c r="M13" i="149"/>
  <c r="M16" i="149"/>
  <c r="M17" i="149"/>
  <c r="J26" i="149"/>
  <c r="M23" i="149"/>
  <c r="M24" i="149"/>
  <c r="C27" i="149"/>
  <c r="I27" i="149"/>
  <c r="I54" i="149" s="1"/>
  <c r="K48" i="149"/>
  <c r="M41" i="149"/>
  <c r="M42" i="149"/>
  <c r="M45" i="149"/>
  <c r="M46" i="149"/>
  <c r="K52" i="149"/>
  <c r="B53" i="149"/>
  <c r="B54" i="149" s="1"/>
  <c r="H53" i="149"/>
  <c r="B76" i="149"/>
  <c r="F76" i="149"/>
  <c r="K26" i="149"/>
  <c r="K27" i="149" s="1"/>
  <c r="E27" i="149"/>
  <c r="C54" i="149"/>
  <c r="M70" i="149"/>
  <c r="C76" i="149"/>
  <c r="G76" i="149"/>
  <c r="F27" i="149"/>
  <c r="M47" i="149"/>
  <c r="E53" i="149"/>
  <c r="E54" i="149" s="1"/>
  <c r="H76" i="149"/>
  <c r="J20" i="149"/>
  <c r="G20" i="149"/>
  <c r="G26" i="149"/>
  <c r="J48" i="149"/>
  <c r="G52" i="149"/>
  <c r="F53" i="149"/>
  <c r="F54" i="149" s="1"/>
  <c r="J10" i="148"/>
  <c r="J14" i="148"/>
  <c r="D50" i="148"/>
  <c r="G56" i="148"/>
  <c r="J52" i="148"/>
  <c r="B83" i="148"/>
  <c r="J81" i="148"/>
  <c r="J82" i="148" s="1"/>
  <c r="J139" i="148"/>
  <c r="J141" i="148"/>
  <c r="J9" i="148"/>
  <c r="J21" i="148"/>
  <c r="J54" i="148"/>
  <c r="J74" i="148"/>
  <c r="J78" i="148"/>
  <c r="B151" i="148"/>
  <c r="J179" i="148"/>
  <c r="I180" i="148"/>
  <c r="J142" i="148"/>
  <c r="J143" i="148"/>
  <c r="I145" i="148"/>
  <c r="B27" i="148"/>
  <c r="J136" i="148"/>
  <c r="J137" i="148"/>
  <c r="J149" i="148"/>
  <c r="I26" i="148"/>
  <c r="J25" i="148"/>
  <c r="F27" i="148"/>
  <c r="J42" i="148"/>
  <c r="J46" i="148"/>
  <c r="J53" i="148"/>
  <c r="I79" i="148"/>
  <c r="E83" i="148"/>
  <c r="E120" i="148"/>
  <c r="H145" i="148"/>
  <c r="J148" i="148"/>
  <c r="J172" i="148"/>
  <c r="J173" i="148"/>
  <c r="J174" i="148"/>
  <c r="J175" i="148"/>
  <c r="J176" i="148"/>
  <c r="H186" i="148"/>
  <c r="J186" i="148" s="1"/>
  <c r="B56" i="148"/>
  <c r="J16" i="148"/>
  <c r="J17" i="148"/>
  <c r="J18" i="148"/>
  <c r="J19" i="148"/>
  <c r="J44" i="148"/>
  <c r="J48" i="148"/>
  <c r="H55" i="148"/>
  <c r="J103" i="148"/>
  <c r="J104" i="148"/>
  <c r="J105" i="148"/>
  <c r="J106" i="148"/>
  <c r="J107" i="148"/>
  <c r="J108" i="148"/>
  <c r="J109" i="148"/>
  <c r="J110" i="148"/>
  <c r="D145" i="148"/>
  <c r="C151" i="148"/>
  <c r="C152" i="148" s="1"/>
  <c r="J184" i="148"/>
  <c r="G186" i="148"/>
  <c r="I55" i="148"/>
  <c r="E56" i="148"/>
  <c r="H150" i="148"/>
  <c r="J12" i="148"/>
  <c r="J13" i="148"/>
  <c r="J23" i="148"/>
  <c r="J41" i="148"/>
  <c r="J45" i="148"/>
  <c r="J49" i="148"/>
  <c r="J51" i="148"/>
  <c r="F56" i="148"/>
  <c r="F83" i="148"/>
  <c r="C83" i="148"/>
  <c r="I82" i="148"/>
  <c r="I83" i="148" s="1"/>
  <c r="I119" i="148"/>
  <c r="J140" i="148"/>
  <c r="J178" i="148"/>
  <c r="C191" i="148"/>
  <c r="G83" i="148"/>
  <c r="J111" i="148"/>
  <c r="J115" i="148"/>
  <c r="J116" i="148"/>
  <c r="J117" i="148"/>
  <c r="J118" i="148"/>
  <c r="J135" i="148"/>
  <c r="G150" i="148"/>
  <c r="I150" i="148"/>
  <c r="I151" i="148" s="1"/>
  <c r="J169" i="148"/>
  <c r="J170" i="148"/>
  <c r="J181" i="148"/>
  <c r="J182" i="148"/>
  <c r="J15" i="148"/>
  <c r="I50" i="148"/>
  <c r="J43" i="148"/>
  <c r="J47" i="148"/>
  <c r="J76" i="148"/>
  <c r="J77" i="148"/>
  <c r="D83" i="148"/>
  <c r="J147" i="148"/>
  <c r="G26" i="148"/>
  <c r="H113" i="148"/>
  <c r="H120" i="148" s="1"/>
  <c r="D186" i="148"/>
  <c r="E191" i="148"/>
  <c r="E192" i="148" s="1"/>
  <c r="J188" i="148"/>
  <c r="J15" i="140"/>
  <c r="D40" i="140"/>
  <c r="D45" i="140" s="1"/>
  <c r="J38" i="140"/>
  <c r="J40" i="140" s="1"/>
  <c r="C45" i="140"/>
  <c r="G74" i="140"/>
  <c r="J16" i="140"/>
  <c r="J17" i="140" s="1"/>
  <c r="H73" i="140"/>
  <c r="I16" i="140"/>
  <c r="I17" i="140" s="1"/>
  <c r="G45" i="140"/>
  <c r="C17" i="140"/>
  <c r="G17" i="140"/>
  <c r="B45" i="140"/>
  <c r="D73" i="140"/>
  <c r="I13" i="134"/>
  <c r="I17" i="134" s="1"/>
  <c r="J40" i="134"/>
  <c r="E45" i="134"/>
  <c r="F45" i="134"/>
  <c r="H13" i="134"/>
  <c r="J13" i="134" s="1"/>
  <c r="J17" i="134" s="1"/>
  <c r="J12" i="134"/>
  <c r="B17" i="134"/>
  <c r="I41" i="134"/>
  <c r="I45" i="134" s="1"/>
  <c r="D72" i="134"/>
  <c r="J11" i="134"/>
  <c r="H41" i="134"/>
  <c r="H45" i="134" s="1"/>
  <c r="J70" i="134"/>
  <c r="G17" i="134"/>
  <c r="F17" i="134"/>
  <c r="J39" i="134"/>
  <c r="J71" i="134"/>
  <c r="C17" i="134"/>
  <c r="D41" i="134"/>
  <c r="B45" i="134"/>
  <c r="G45" i="134"/>
  <c r="H72" i="134"/>
  <c r="C45" i="134"/>
  <c r="I72" i="134"/>
  <c r="D31" i="133"/>
  <c r="J24" i="133"/>
  <c r="H32" i="131"/>
  <c r="D59" i="128"/>
  <c r="H67" i="128"/>
  <c r="I68" i="128"/>
  <c r="G120" i="125"/>
  <c r="I31" i="130"/>
  <c r="D52" i="126"/>
  <c r="J67" i="128"/>
  <c r="G31" i="129"/>
  <c r="J32" i="132"/>
  <c r="D17" i="135"/>
  <c r="I31" i="136"/>
  <c r="D120" i="125"/>
  <c r="H68" i="133"/>
  <c r="G123" i="127"/>
  <c r="J17" i="135"/>
  <c r="J15" i="136"/>
  <c r="J67" i="130"/>
  <c r="J68" i="130" s="1"/>
  <c r="I24" i="125"/>
  <c r="I63" i="125" s="1"/>
  <c r="J110" i="125"/>
  <c r="G148" i="125"/>
  <c r="J111" i="125"/>
  <c r="D148" i="125"/>
  <c r="H148" i="125"/>
  <c r="G149" i="125"/>
  <c r="J9" i="127"/>
  <c r="B56" i="127"/>
  <c r="F56" i="127"/>
  <c r="J52" i="125"/>
  <c r="J62" i="125" s="1"/>
  <c r="J91" i="125"/>
  <c r="M9" i="126"/>
  <c r="M41" i="126"/>
  <c r="M51" i="126" s="1"/>
  <c r="G51" i="126"/>
  <c r="G52" i="126" s="1"/>
  <c r="D55" i="127"/>
  <c r="J81" i="127"/>
  <c r="I22" i="128"/>
  <c r="I31" i="128" s="1"/>
  <c r="B31" i="128"/>
  <c r="J46" i="128"/>
  <c r="J59" i="128" s="1"/>
  <c r="D67" i="128"/>
  <c r="J97" i="128"/>
  <c r="I98" i="128"/>
  <c r="J22" i="129"/>
  <c r="D30" i="130"/>
  <c r="J30" i="130" s="1"/>
  <c r="D67" i="130"/>
  <c r="D68" i="130" s="1"/>
  <c r="D32" i="131"/>
  <c r="D33" i="131" s="1"/>
  <c r="D72" i="131"/>
  <c r="G108" i="131"/>
  <c r="J89" i="131"/>
  <c r="J91" i="131"/>
  <c r="I109" i="131"/>
  <c r="M14" i="132"/>
  <c r="M22" i="132"/>
  <c r="M30" i="132"/>
  <c r="M31" i="132" s="1"/>
  <c r="E32" i="132"/>
  <c r="D24" i="133"/>
  <c r="D16" i="134"/>
  <c r="D17" i="134" s="1"/>
  <c r="E17" i="134"/>
  <c r="J69" i="134"/>
  <c r="J9" i="136"/>
  <c r="J11" i="136" s="1"/>
  <c r="J25" i="136"/>
  <c r="J27" i="136" s="1"/>
  <c r="J29" i="136"/>
  <c r="J30" i="136" s="1"/>
  <c r="J31" i="136" s="1"/>
  <c r="D31" i="136"/>
  <c r="H30" i="136"/>
  <c r="H31" i="136" s="1"/>
  <c r="D50" i="137"/>
  <c r="J45" i="137"/>
  <c r="G50" i="137"/>
  <c r="H51" i="137"/>
  <c r="G20" i="138"/>
  <c r="G21" i="138" s="1"/>
  <c r="M18" i="138"/>
  <c r="M20" i="138" s="1"/>
  <c r="M21" i="138" s="1"/>
  <c r="K17" i="141"/>
  <c r="I18" i="142"/>
  <c r="F70" i="143"/>
  <c r="J97" i="143"/>
  <c r="K20" i="145"/>
  <c r="H122" i="127"/>
  <c r="D30" i="128"/>
  <c r="J30" i="128" s="1"/>
  <c r="H30" i="128"/>
  <c r="H31" i="128" s="1"/>
  <c r="K22" i="129"/>
  <c r="K31" i="129" s="1"/>
  <c r="M24" i="129"/>
  <c r="M30" i="129" s="1"/>
  <c r="J10" i="130"/>
  <c r="G73" i="131"/>
  <c r="L24" i="132"/>
  <c r="M12" i="132"/>
  <c r="M20" i="132"/>
  <c r="H25" i="132"/>
  <c r="J26" i="133"/>
  <c r="J31" i="133" s="1"/>
  <c r="J32" i="133" s="1"/>
  <c r="D67" i="133"/>
  <c r="D68" i="133" s="1"/>
  <c r="G13" i="135"/>
  <c r="G17" i="135" s="1"/>
  <c r="K13" i="135"/>
  <c r="I50" i="137"/>
  <c r="I51" i="137"/>
  <c r="H58" i="143"/>
  <c r="E29" i="147"/>
  <c r="H27" i="147"/>
  <c r="D30" i="129"/>
  <c r="D31" i="129" s="1"/>
  <c r="H108" i="131"/>
  <c r="K17" i="135"/>
  <c r="C17" i="135"/>
  <c r="B15" i="136"/>
  <c r="F15" i="136"/>
  <c r="G17" i="141"/>
  <c r="D20" i="143"/>
  <c r="M14" i="145"/>
  <c r="G20" i="145"/>
  <c r="H24" i="125"/>
  <c r="D22" i="128"/>
  <c r="J90" i="131"/>
  <c r="D108" i="131"/>
  <c r="K24" i="132"/>
  <c r="K32" i="132" s="1"/>
  <c r="D31" i="132"/>
  <c r="D32" i="132" s="1"/>
  <c r="I24" i="133"/>
  <c r="C32" i="133"/>
  <c r="D44" i="134"/>
  <c r="D20" i="138"/>
  <c r="D21" i="138" s="1"/>
  <c r="J17" i="141"/>
  <c r="H12" i="139"/>
  <c r="C13" i="139"/>
  <c r="J25" i="139"/>
  <c r="J27" i="139" s="1"/>
  <c r="J28" i="139" s="1"/>
  <c r="H40" i="140"/>
  <c r="H45" i="140" s="1"/>
  <c r="J67" i="140"/>
  <c r="I73" i="140"/>
  <c r="H74" i="140"/>
  <c r="M11" i="141"/>
  <c r="M13" i="141" s="1"/>
  <c r="M15" i="141"/>
  <c r="M16" i="141" s="1"/>
  <c r="M17" i="141" s="1"/>
  <c r="J43" i="142"/>
  <c r="J44" i="142" s="1"/>
  <c r="J48" i="142" s="1"/>
  <c r="I44" i="142"/>
  <c r="I48" i="142" s="1"/>
  <c r="I14" i="143"/>
  <c r="I20" i="143" s="1"/>
  <c r="F20" i="143"/>
  <c r="F32" i="143" s="1"/>
  <c r="I30" i="143"/>
  <c r="I31" i="143" s="1"/>
  <c r="E32" i="143"/>
  <c r="J47" i="143"/>
  <c r="J49" i="143"/>
  <c r="J55" i="143"/>
  <c r="J67" i="143"/>
  <c r="H68" i="143"/>
  <c r="H69" i="143" s="1"/>
  <c r="J89" i="143"/>
  <c r="F101" i="143"/>
  <c r="F102" i="143" s="1"/>
  <c r="I92" i="143"/>
  <c r="J92" i="143" s="1"/>
  <c r="B101" i="143"/>
  <c r="B102" i="143" s="1"/>
  <c r="J14" i="145"/>
  <c r="J20" i="145" s="1"/>
  <c r="M15" i="145"/>
  <c r="M19" i="145" s="1"/>
  <c r="M20" i="145" s="1"/>
  <c r="L19" i="145"/>
  <c r="M22" i="145"/>
  <c r="E31" i="145"/>
  <c r="I31" i="145"/>
  <c r="H15" i="147"/>
  <c r="E16" i="147"/>
  <c r="H16" i="147" s="1"/>
  <c r="J16" i="147" s="1"/>
  <c r="G20" i="147"/>
  <c r="G30" i="147" s="1"/>
  <c r="H26" i="147"/>
  <c r="D57" i="147"/>
  <c r="D58" i="147" s="1"/>
  <c r="D68" i="147" s="1"/>
  <c r="C68" i="147"/>
  <c r="G68" i="147"/>
  <c r="G20" i="148"/>
  <c r="E27" i="148"/>
  <c r="F17" i="141"/>
  <c r="H14" i="142"/>
  <c r="H18" i="142" s="1"/>
  <c r="J12" i="142"/>
  <c r="J14" i="142" s="1"/>
  <c r="J18" i="142" s="1"/>
  <c r="J13" i="143"/>
  <c r="H19" i="143"/>
  <c r="H20" i="143" s="1"/>
  <c r="H32" i="143" s="1"/>
  <c r="J48" i="143"/>
  <c r="B58" i="143"/>
  <c r="B70" i="143" s="1"/>
  <c r="C101" i="143"/>
  <c r="C102" i="143" s="1"/>
  <c r="L26" i="145"/>
  <c r="L30" i="145" s="1"/>
  <c r="H30" i="145"/>
  <c r="H31" i="145" s="1"/>
  <c r="C20" i="147"/>
  <c r="C30" i="147" s="1"/>
  <c r="H65" i="147"/>
  <c r="E67" i="147"/>
  <c r="E68" i="147" s="1"/>
  <c r="H50" i="148"/>
  <c r="J40" i="148"/>
  <c r="B57" i="148"/>
  <c r="D120" i="148"/>
  <c r="H16" i="140"/>
  <c r="H17" i="140" s="1"/>
  <c r="G73" i="140"/>
  <c r="I57" i="143"/>
  <c r="I58" i="143" s="1"/>
  <c r="C58" i="143"/>
  <c r="C70" i="143" s="1"/>
  <c r="G29" i="145"/>
  <c r="G30" i="145" s="1"/>
  <c r="K29" i="145"/>
  <c r="K30" i="145" s="1"/>
  <c r="I65" i="147"/>
  <c r="I67" i="147" s="1"/>
  <c r="F67" i="147"/>
  <c r="F68" i="147" s="1"/>
  <c r="H20" i="148"/>
  <c r="J11" i="148"/>
  <c r="G120" i="148"/>
  <c r="C48" i="142"/>
  <c r="J15" i="143"/>
  <c r="I68" i="143"/>
  <c r="I69" i="143" s="1"/>
  <c r="J9" i="147"/>
  <c r="D20" i="148"/>
  <c r="I20" i="148"/>
  <c r="B192" i="148"/>
  <c r="J53" i="147"/>
  <c r="J22" i="148"/>
  <c r="J24" i="148"/>
  <c r="C27" i="148"/>
  <c r="H79" i="148"/>
  <c r="H83" i="148" s="1"/>
  <c r="I113" i="148"/>
  <c r="G145" i="148"/>
  <c r="J138" i="148"/>
  <c r="D150" i="148"/>
  <c r="J177" i="148"/>
  <c r="H54" i="149"/>
  <c r="D53" i="150"/>
  <c r="H478" i="150"/>
  <c r="H486" i="150" s="1"/>
  <c r="I57" i="147"/>
  <c r="J56" i="147"/>
  <c r="H57" i="147"/>
  <c r="H58" i="147" s="1"/>
  <c r="H26" i="148"/>
  <c r="D55" i="148"/>
  <c r="J102" i="148"/>
  <c r="J112" i="148"/>
  <c r="J114" i="148"/>
  <c r="B120" i="148"/>
  <c r="F120" i="148"/>
  <c r="F152" i="148" s="1"/>
  <c r="J146" i="148"/>
  <c r="E151" i="148"/>
  <c r="E152" i="148" s="1"/>
  <c r="G180" i="148"/>
  <c r="J185" i="148"/>
  <c r="C192" i="148"/>
  <c r="D20" i="149"/>
  <c r="L20" i="149"/>
  <c r="F191" i="148"/>
  <c r="F192" i="148" s="1"/>
  <c r="D76" i="149"/>
  <c r="D26" i="148"/>
  <c r="C56" i="148"/>
  <c r="J75" i="148"/>
  <c r="H180" i="148"/>
  <c r="J180" i="148" s="1"/>
  <c r="D180" i="148"/>
  <c r="G53" i="149"/>
  <c r="H27" i="150"/>
  <c r="M9" i="149"/>
  <c r="M38" i="149"/>
  <c r="M49" i="149"/>
  <c r="J71" i="149"/>
  <c r="I52" i="150"/>
  <c r="I53" i="150" s="1"/>
  <c r="J76" i="150"/>
  <c r="C87" i="150"/>
  <c r="I478" i="150"/>
  <c r="I486" i="150" s="1"/>
  <c r="L26" i="149"/>
  <c r="L48" i="149"/>
  <c r="K71" i="149"/>
  <c r="K72" i="149"/>
  <c r="K75" i="149"/>
  <c r="J10" i="150"/>
  <c r="J22" i="150"/>
  <c r="J73" i="150"/>
  <c r="I109" i="150"/>
  <c r="I114" i="150" s="1"/>
  <c r="J391" i="150"/>
  <c r="G128" i="151"/>
  <c r="H166" i="151"/>
  <c r="H167" i="151" s="1"/>
  <c r="M69" i="149"/>
  <c r="D71" i="149"/>
  <c r="L71" i="149"/>
  <c r="C114" i="150"/>
  <c r="J38" i="150"/>
  <c r="J50" i="150"/>
  <c r="D86" i="150"/>
  <c r="J81" i="150"/>
  <c r="J86" i="150" s="1"/>
  <c r="H109" i="150"/>
  <c r="H114" i="150" s="1"/>
  <c r="J99" i="150"/>
  <c r="J110" i="150"/>
  <c r="E46" i="151"/>
  <c r="G72" i="151"/>
  <c r="G73" i="151" s="1"/>
  <c r="H102" i="151"/>
  <c r="I107" i="151"/>
  <c r="I108" i="151" s="1"/>
  <c r="D107" i="151"/>
  <c r="I123" i="151"/>
  <c r="I127" i="151" s="1"/>
  <c r="J118" i="151"/>
  <c r="E166" i="151"/>
  <c r="E167" i="151" s="1"/>
  <c r="D16" i="152"/>
  <c r="F43" i="152"/>
  <c r="J39" i="153"/>
  <c r="B41" i="153"/>
  <c r="D94" i="153"/>
  <c r="D95" i="153" s="1"/>
  <c r="E23" i="151"/>
  <c r="F46" i="151"/>
  <c r="F47" i="151" s="1"/>
  <c r="H72" i="151"/>
  <c r="H73" i="151" s="1"/>
  <c r="J117" i="151"/>
  <c r="J124" i="151"/>
  <c r="J126" i="151" s="1"/>
  <c r="J152" i="151"/>
  <c r="J157" i="151"/>
  <c r="K42" i="152"/>
  <c r="J42" i="152"/>
  <c r="B43" i="152"/>
  <c r="J71" i="153"/>
  <c r="J72" i="153" s="1"/>
  <c r="J153" i="151"/>
  <c r="G160" i="151"/>
  <c r="G166" i="151" s="1"/>
  <c r="G167" i="151" s="1"/>
  <c r="J22" i="152"/>
  <c r="D22" i="152"/>
  <c r="I94" i="153"/>
  <c r="I95" i="153" s="1"/>
  <c r="E40" i="153"/>
  <c r="J91" i="153"/>
  <c r="J93" i="153" s="1"/>
  <c r="K16" i="152"/>
  <c r="K21" i="152"/>
  <c r="D71" i="153"/>
  <c r="D72" i="153" s="1"/>
  <c r="M39" i="152"/>
  <c r="M41" i="152" s="1"/>
  <c r="J21" i="153" l="1"/>
  <c r="I22" i="153"/>
  <c r="I41" i="153" s="1"/>
  <c r="J16" i="153"/>
  <c r="J36" i="153"/>
  <c r="M16" i="152"/>
  <c r="L43" i="152"/>
  <c r="D108" i="151"/>
  <c r="E128" i="151"/>
  <c r="D127" i="151"/>
  <c r="D128" i="151" s="1"/>
  <c r="D27" i="150"/>
  <c r="D54" i="150" s="1"/>
  <c r="J53" i="149"/>
  <c r="L53" i="149"/>
  <c r="M52" i="149"/>
  <c r="K53" i="149"/>
  <c r="K54" i="149" s="1"/>
  <c r="G27" i="149"/>
  <c r="D151" i="148"/>
  <c r="J150" i="148"/>
  <c r="J119" i="148"/>
  <c r="D152" i="148"/>
  <c r="H27" i="148"/>
  <c r="I30" i="147"/>
  <c r="E17" i="147"/>
  <c r="H17" i="147" s="1"/>
  <c r="J17" i="147" s="1"/>
  <c r="F30" i="147"/>
  <c r="I20" i="147"/>
  <c r="D32" i="143"/>
  <c r="D58" i="143"/>
  <c r="D70" i="143" s="1"/>
  <c r="J19" i="143"/>
  <c r="J68" i="143"/>
  <c r="J69" i="143" s="1"/>
  <c r="J14" i="143"/>
  <c r="D17" i="140"/>
  <c r="I45" i="140"/>
  <c r="H17" i="134"/>
  <c r="I32" i="133"/>
  <c r="J22" i="130"/>
  <c r="H56" i="127"/>
  <c r="I56" i="127"/>
  <c r="I123" i="127"/>
  <c r="J122" i="127"/>
  <c r="J24" i="125"/>
  <c r="J22" i="153"/>
  <c r="D31" i="145"/>
  <c r="D43" i="152"/>
  <c r="J63" i="125"/>
  <c r="M48" i="149"/>
  <c r="J27" i="147"/>
  <c r="J29" i="147" s="1"/>
  <c r="M24" i="132"/>
  <c r="M32" i="132" s="1"/>
  <c r="H123" i="127"/>
  <c r="J94" i="153"/>
  <c r="J113" i="150"/>
  <c r="D87" i="150"/>
  <c r="D115" i="150" s="1"/>
  <c r="J14" i="147"/>
  <c r="L31" i="145"/>
  <c r="M26" i="145"/>
  <c r="M30" i="145" s="1"/>
  <c r="M31" i="145" s="1"/>
  <c r="H63" i="125"/>
  <c r="L32" i="132"/>
  <c r="J44" i="140"/>
  <c r="D32" i="133"/>
  <c r="D68" i="128"/>
  <c r="J97" i="127"/>
  <c r="M25" i="126"/>
  <c r="H68" i="128"/>
  <c r="I23" i="151"/>
  <c r="F128" i="151"/>
  <c r="E43" i="152"/>
  <c r="D101" i="143"/>
  <c r="D102" i="143" s="1"/>
  <c r="H22" i="153"/>
  <c r="H41" i="153" s="1"/>
  <c r="H33" i="131"/>
  <c r="H108" i="151"/>
  <c r="H128" i="151" s="1"/>
  <c r="J109" i="150"/>
  <c r="J114" i="150" s="1"/>
  <c r="J20" i="150"/>
  <c r="I58" i="147"/>
  <c r="I68" i="147" s="1"/>
  <c r="K31" i="145"/>
  <c r="J30" i="143"/>
  <c r="J31" i="143" s="1"/>
  <c r="L20" i="145"/>
  <c r="J101" i="143"/>
  <c r="J102" i="143" s="1"/>
  <c r="D73" i="131"/>
  <c r="J31" i="129"/>
  <c r="D56" i="127"/>
  <c r="J107" i="125"/>
  <c r="J25" i="127"/>
  <c r="J17" i="151"/>
  <c r="D40" i="153"/>
  <c r="D41" i="153" s="1"/>
  <c r="J52" i="126"/>
  <c r="J73" i="131"/>
  <c r="J52" i="150"/>
  <c r="I120" i="125"/>
  <c r="J119" i="125"/>
  <c r="J120" i="125" s="1"/>
  <c r="J40" i="153"/>
  <c r="J41" i="153" s="1"/>
  <c r="E41" i="153"/>
  <c r="F95" i="153"/>
  <c r="G95" i="153"/>
  <c r="J43" i="152"/>
  <c r="M38" i="152"/>
  <c r="M42" i="152" s="1"/>
  <c r="M22" i="152"/>
  <c r="J22" i="151"/>
  <c r="J102" i="151"/>
  <c r="J108" i="151" s="1"/>
  <c r="D47" i="151"/>
  <c r="H23" i="151"/>
  <c r="H47" i="151" s="1"/>
  <c r="J165" i="151"/>
  <c r="J72" i="151"/>
  <c r="J73" i="151" s="1"/>
  <c r="C128" i="151"/>
  <c r="I46" i="151"/>
  <c r="I47" i="151" s="1"/>
  <c r="J45" i="151"/>
  <c r="J46" i="151" s="1"/>
  <c r="I128" i="151"/>
  <c r="I87" i="150"/>
  <c r="I115" i="150" s="1"/>
  <c r="J26" i="150"/>
  <c r="J478" i="150"/>
  <c r="J486" i="150" s="1"/>
  <c r="I54" i="150"/>
  <c r="G53" i="150"/>
  <c r="G54" i="150" s="1"/>
  <c r="H115" i="150"/>
  <c r="J48" i="150"/>
  <c r="J53" i="150" s="1"/>
  <c r="J80" i="150"/>
  <c r="J87" i="150" s="1"/>
  <c r="G115" i="150"/>
  <c r="H53" i="150"/>
  <c r="H54" i="150" s="1"/>
  <c r="B54" i="150"/>
  <c r="C115" i="150"/>
  <c r="C54" i="150"/>
  <c r="J27" i="149"/>
  <c r="M71" i="149"/>
  <c r="D27" i="149"/>
  <c r="D54" i="149" s="1"/>
  <c r="L27" i="149"/>
  <c r="L54" i="149" s="1"/>
  <c r="M20" i="149"/>
  <c r="M26" i="149"/>
  <c r="I56" i="148"/>
  <c r="C57" i="148"/>
  <c r="G191" i="148"/>
  <c r="G192" i="148" s="1"/>
  <c r="B152" i="148"/>
  <c r="J50" i="148"/>
  <c r="D56" i="148"/>
  <c r="I27" i="148"/>
  <c r="J20" i="148"/>
  <c r="G151" i="148"/>
  <c r="H191" i="148"/>
  <c r="J55" i="148"/>
  <c r="H151" i="148"/>
  <c r="H152" i="148" s="1"/>
  <c r="I120" i="148"/>
  <c r="I152" i="148" s="1"/>
  <c r="G27" i="148"/>
  <c r="G57" i="148" s="1"/>
  <c r="F57" i="148"/>
  <c r="J145" i="148"/>
  <c r="J151" i="148" s="1"/>
  <c r="J79" i="148"/>
  <c r="J83" i="148" s="1"/>
  <c r="E57" i="148"/>
  <c r="I191" i="148"/>
  <c r="I192" i="148" s="1"/>
  <c r="D191" i="148"/>
  <c r="D192" i="148" s="1"/>
  <c r="J26" i="148"/>
  <c r="H56" i="148"/>
  <c r="J113" i="148"/>
  <c r="D27" i="148"/>
  <c r="J45" i="140"/>
  <c r="J41" i="134"/>
  <c r="J45" i="134" s="1"/>
  <c r="J72" i="134"/>
  <c r="D45" i="134"/>
  <c r="J31" i="130"/>
  <c r="J68" i="128"/>
  <c r="K22" i="152"/>
  <c r="K43" i="152" s="1"/>
  <c r="J123" i="151"/>
  <c r="J127" i="151" s="1"/>
  <c r="K76" i="149"/>
  <c r="H192" i="148"/>
  <c r="I70" i="143"/>
  <c r="G31" i="145"/>
  <c r="H70" i="143"/>
  <c r="J52" i="143"/>
  <c r="I101" i="143"/>
  <c r="I102" i="143" s="1"/>
  <c r="J109" i="131"/>
  <c r="J108" i="131"/>
  <c r="M52" i="126"/>
  <c r="D31" i="130"/>
  <c r="G152" i="148"/>
  <c r="H67" i="147"/>
  <c r="H68" i="147" s="1"/>
  <c r="J65" i="147"/>
  <c r="J67" i="147" s="1"/>
  <c r="J15" i="147"/>
  <c r="M22" i="129"/>
  <c r="M31" i="129" s="1"/>
  <c r="J56" i="127"/>
  <c r="J95" i="153"/>
  <c r="M72" i="149"/>
  <c r="M76" i="149" s="1"/>
  <c r="J57" i="147"/>
  <c r="J58" i="147" s="1"/>
  <c r="I32" i="143"/>
  <c r="D31" i="128"/>
  <c r="J22" i="128"/>
  <c r="J31" i="128" s="1"/>
  <c r="H29" i="147"/>
  <c r="J57" i="143"/>
  <c r="J31" i="145"/>
  <c r="J51" i="137"/>
  <c r="J50" i="137"/>
  <c r="J160" i="151"/>
  <c r="E47" i="151"/>
  <c r="G54" i="149"/>
  <c r="J74" i="140"/>
  <c r="J73" i="140"/>
  <c r="J12" i="139"/>
  <c r="J13" i="139" s="1"/>
  <c r="H13" i="139"/>
  <c r="M43" i="152" l="1"/>
  <c r="J23" i="151"/>
  <c r="J54" i="149"/>
  <c r="M53" i="149"/>
  <c r="J120" i="148"/>
  <c r="J152" i="148" s="1"/>
  <c r="H57" i="148"/>
  <c r="E18" i="147"/>
  <c r="H18" i="147" s="1"/>
  <c r="J18" i="147" s="1"/>
  <c r="J19" i="147" s="1"/>
  <c r="J20" i="147" s="1"/>
  <c r="J30" i="147" s="1"/>
  <c r="J20" i="143"/>
  <c r="J32" i="143" s="1"/>
  <c r="J123" i="127"/>
  <c r="J58" i="143"/>
  <c r="J70" i="143" s="1"/>
  <c r="J128" i="151"/>
  <c r="J27" i="150"/>
  <c r="J54" i="150" s="1"/>
  <c r="J115" i="150"/>
  <c r="J56" i="148"/>
  <c r="I57" i="148"/>
  <c r="J47" i="151"/>
  <c r="J166" i="151"/>
  <c r="J167" i="151" s="1"/>
  <c r="M27" i="149"/>
  <c r="M54" i="149"/>
  <c r="J27" i="148"/>
  <c r="D57" i="148"/>
  <c r="J191" i="148"/>
  <c r="J192" i="148" s="1"/>
  <c r="J68" i="147"/>
  <c r="H19" i="147" l="1"/>
  <c r="H20" i="147" s="1"/>
  <c r="H30" i="147" s="1"/>
  <c r="E19" i="147"/>
  <c r="E20" i="147" s="1"/>
  <c r="E30" i="147" s="1"/>
  <c r="J57" i="148"/>
  <c r="F91" i="124"/>
  <c r="F92" i="124" s="1"/>
  <c r="E91" i="124"/>
  <c r="C91" i="124"/>
  <c r="B91" i="124"/>
  <c r="B92" i="124" s="1"/>
  <c r="I90" i="124"/>
  <c r="H90" i="124"/>
  <c r="G90" i="124"/>
  <c r="D90" i="124"/>
  <c r="I89" i="124"/>
  <c r="H89" i="124"/>
  <c r="G89" i="124"/>
  <c r="D89" i="124"/>
  <c r="J88" i="124"/>
  <c r="I88" i="124"/>
  <c r="H88" i="124"/>
  <c r="G88" i="124"/>
  <c r="D88" i="124"/>
  <c r="I87" i="124"/>
  <c r="H87" i="124"/>
  <c r="J87" i="124" s="1"/>
  <c r="G87" i="124"/>
  <c r="D87" i="124"/>
  <c r="I86" i="124"/>
  <c r="H86" i="124"/>
  <c r="J86" i="124" s="1"/>
  <c r="G86" i="124"/>
  <c r="D86" i="124"/>
  <c r="I85" i="124"/>
  <c r="H85" i="124"/>
  <c r="J85" i="124" s="1"/>
  <c r="G85" i="124"/>
  <c r="D85" i="124"/>
  <c r="I84" i="124"/>
  <c r="H84" i="124"/>
  <c r="J84" i="124" s="1"/>
  <c r="G84" i="124"/>
  <c r="D84" i="124"/>
  <c r="I83" i="124"/>
  <c r="J83" i="124" s="1"/>
  <c r="H83" i="124"/>
  <c r="G83" i="124"/>
  <c r="D83" i="124"/>
  <c r="I82" i="124"/>
  <c r="H82" i="124"/>
  <c r="G82" i="124"/>
  <c r="D82" i="124"/>
  <c r="I81" i="124"/>
  <c r="H81" i="124"/>
  <c r="G81" i="124"/>
  <c r="D81" i="124"/>
  <c r="J80" i="124"/>
  <c r="I80" i="124"/>
  <c r="H80" i="124"/>
  <c r="G80" i="124"/>
  <c r="D80" i="124"/>
  <c r="I79" i="124"/>
  <c r="H79" i="124"/>
  <c r="G79" i="124"/>
  <c r="D79" i="124"/>
  <c r="F77" i="124"/>
  <c r="E77" i="124"/>
  <c r="E92" i="124" s="1"/>
  <c r="C77" i="124"/>
  <c r="B77" i="124"/>
  <c r="I76" i="124"/>
  <c r="H76" i="124"/>
  <c r="G76" i="124"/>
  <c r="D76" i="124"/>
  <c r="I75" i="124"/>
  <c r="H75" i="124"/>
  <c r="G75" i="124"/>
  <c r="D75" i="124"/>
  <c r="I74" i="124"/>
  <c r="H74" i="124"/>
  <c r="G74" i="124"/>
  <c r="D74" i="124"/>
  <c r="I73" i="124"/>
  <c r="H73" i="124"/>
  <c r="G73" i="124"/>
  <c r="D73" i="124"/>
  <c r="I72" i="124"/>
  <c r="H72" i="124"/>
  <c r="G72" i="124"/>
  <c r="D72" i="124"/>
  <c r="I71" i="124"/>
  <c r="H71" i="124"/>
  <c r="G71" i="124"/>
  <c r="D71" i="124"/>
  <c r="I70" i="124"/>
  <c r="H70" i="124"/>
  <c r="G70" i="124"/>
  <c r="D70" i="124"/>
  <c r="I69" i="124"/>
  <c r="H69" i="124"/>
  <c r="G69" i="124"/>
  <c r="D69" i="124"/>
  <c r="I68" i="124"/>
  <c r="H68" i="124"/>
  <c r="G68" i="124"/>
  <c r="D68" i="124"/>
  <c r="I67" i="124"/>
  <c r="H67" i="124"/>
  <c r="G67" i="124"/>
  <c r="D67" i="124"/>
  <c r="I66" i="124"/>
  <c r="H66" i="124"/>
  <c r="G66" i="124"/>
  <c r="D66" i="124"/>
  <c r="I65" i="124"/>
  <c r="H65" i="124"/>
  <c r="G65" i="124"/>
  <c r="D65" i="124"/>
  <c r="I64" i="124"/>
  <c r="H64" i="124"/>
  <c r="G64" i="124"/>
  <c r="D64" i="124"/>
  <c r="I63" i="124"/>
  <c r="H63" i="124"/>
  <c r="G63" i="124"/>
  <c r="D63" i="124"/>
  <c r="I62" i="124"/>
  <c r="H62" i="124"/>
  <c r="G62" i="124"/>
  <c r="D62" i="124"/>
  <c r="I61" i="124"/>
  <c r="H61" i="124"/>
  <c r="G61" i="124"/>
  <c r="D61" i="124"/>
  <c r="I60" i="124"/>
  <c r="I77" i="124" s="1"/>
  <c r="H60" i="124"/>
  <c r="H77" i="124" s="1"/>
  <c r="G60" i="124"/>
  <c r="D60" i="124"/>
  <c r="F40" i="124"/>
  <c r="E40" i="124"/>
  <c r="C40" i="124"/>
  <c r="B40" i="124"/>
  <c r="I39" i="124"/>
  <c r="H39" i="124"/>
  <c r="G39" i="124"/>
  <c r="D39" i="124"/>
  <c r="I38" i="124"/>
  <c r="H38" i="124"/>
  <c r="G38" i="124"/>
  <c r="D38" i="124"/>
  <c r="I37" i="124"/>
  <c r="H37" i="124"/>
  <c r="G37" i="124"/>
  <c r="D37" i="124"/>
  <c r="I36" i="124"/>
  <c r="H36" i="124"/>
  <c r="G36" i="124"/>
  <c r="D36" i="124"/>
  <c r="I35" i="124"/>
  <c r="H35" i="124"/>
  <c r="G35" i="124"/>
  <c r="D35" i="124"/>
  <c r="I34" i="124"/>
  <c r="H34" i="124"/>
  <c r="G34" i="124"/>
  <c r="D34" i="124"/>
  <c r="I33" i="124"/>
  <c r="H33" i="124"/>
  <c r="G33" i="124"/>
  <c r="D33" i="124"/>
  <c r="I32" i="124"/>
  <c r="H32" i="124"/>
  <c r="G32" i="124"/>
  <c r="D32" i="124"/>
  <c r="I31" i="124"/>
  <c r="H31" i="124"/>
  <c r="G31" i="124"/>
  <c r="D31" i="124"/>
  <c r="I30" i="124"/>
  <c r="H30" i="124"/>
  <c r="G30" i="124"/>
  <c r="D30" i="124"/>
  <c r="I29" i="124"/>
  <c r="H29" i="124"/>
  <c r="G29" i="124"/>
  <c r="D29" i="124"/>
  <c r="I28" i="124"/>
  <c r="I40" i="124" s="1"/>
  <c r="H28" i="124"/>
  <c r="G28" i="124"/>
  <c r="G40" i="124" s="1"/>
  <c r="D28" i="124"/>
  <c r="F26" i="124"/>
  <c r="E26" i="124"/>
  <c r="C26" i="124"/>
  <c r="B26" i="124"/>
  <c r="I25" i="124"/>
  <c r="H25" i="124"/>
  <c r="G25" i="124"/>
  <c r="D25" i="124"/>
  <c r="I24" i="124"/>
  <c r="J24" i="124" s="1"/>
  <c r="H24" i="124"/>
  <c r="G24" i="124"/>
  <c r="D24" i="124"/>
  <c r="J23" i="124"/>
  <c r="I23" i="124"/>
  <c r="H23" i="124"/>
  <c r="G23" i="124"/>
  <c r="D23" i="124"/>
  <c r="I22" i="124"/>
  <c r="H22" i="124"/>
  <c r="G22" i="124"/>
  <c r="D22" i="124"/>
  <c r="I21" i="124"/>
  <c r="H21" i="124"/>
  <c r="G21" i="124"/>
  <c r="D21" i="124"/>
  <c r="I20" i="124"/>
  <c r="J20" i="124" s="1"/>
  <c r="H20" i="124"/>
  <c r="G20" i="124"/>
  <c r="D20" i="124"/>
  <c r="J19" i="124"/>
  <c r="I19" i="124"/>
  <c r="H19" i="124"/>
  <c r="G19" i="124"/>
  <c r="D19" i="124"/>
  <c r="I18" i="124"/>
  <c r="H18" i="124"/>
  <c r="G18" i="124"/>
  <c r="D18" i="124"/>
  <c r="I17" i="124"/>
  <c r="H17" i="124"/>
  <c r="G17" i="124"/>
  <c r="D17" i="124"/>
  <c r="I16" i="124"/>
  <c r="J16" i="124" s="1"/>
  <c r="H16" i="124"/>
  <c r="G16" i="124"/>
  <c r="D16" i="124"/>
  <c r="I15" i="124"/>
  <c r="H15" i="124"/>
  <c r="J15" i="124" s="1"/>
  <c r="G15" i="124"/>
  <c r="D15" i="124"/>
  <c r="I14" i="124"/>
  <c r="H14" i="124"/>
  <c r="J14" i="124" s="1"/>
  <c r="G14" i="124"/>
  <c r="D14" i="124"/>
  <c r="I13" i="124"/>
  <c r="H13" i="124"/>
  <c r="J13" i="124" s="1"/>
  <c r="G13" i="124"/>
  <c r="D13" i="124"/>
  <c r="I12" i="124"/>
  <c r="H12" i="124"/>
  <c r="G12" i="124"/>
  <c r="D12" i="124"/>
  <c r="I11" i="124"/>
  <c r="H11" i="124"/>
  <c r="G11" i="124"/>
  <c r="D11" i="124"/>
  <c r="I10" i="124"/>
  <c r="H10" i="124"/>
  <c r="G10" i="124"/>
  <c r="D10" i="124"/>
  <c r="I9" i="124"/>
  <c r="H9" i="124"/>
  <c r="G9" i="124"/>
  <c r="D9" i="124"/>
  <c r="I40" i="123"/>
  <c r="I41" i="123" s="1"/>
  <c r="H40" i="123"/>
  <c r="F40" i="123"/>
  <c r="E40" i="123"/>
  <c r="C40" i="123"/>
  <c r="C41" i="123" s="1"/>
  <c r="B40" i="123"/>
  <c r="L39" i="123"/>
  <c r="K39" i="123"/>
  <c r="J39" i="123"/>
  <c r="G39" i="123"/>
  <c r="D39" i="123"/>
  <c r="L38" i="123"/>
  <c r="K38" i="123"/>
  <c r="D38" i="123"/>
  <c r="M38" i="123" s="1"/>
  <c r="L37" i="123"/>
  <c r="K37" i="123"/>
  <c r="G37" i="123"/>
  <c r="D37" i="123"/>
  <c r="M37" i="123" s="1"/>
  <c r="L36" i="123"/>
  <c r="K36" i="123"/>
  <c r="D36" i="123"/>
  <c r="M36" i="123" s="1"/>
  <c r="L35" i="123"/>
  <c r="K35" i="123"/>
  <c r="D35" i="123"/>
  <c r="M35" i="123" s="1"/>
  <c r="L34" i="123"/>
  <c r="K34" i="123"/>
  <c r="G34" i="123"/>
  <c r="D34" i="123"/>
  <c r="M34" i="123" s="1"/>
  <c r="L33" i="123"/>
  <c r="K33" i="123"/>
  <c r="J33" i="123"/>
  <c r="G33" i="123"/>
  <c r="D33" i="123"/>
  <c r="L32" i="123"/>
  <c r="K32" i="123"/>
  <c r="G32" i="123"/>
  <c r="D32" i="123"/>
  <c r="M32" i="123" s="1"/>
  <c r="L31" i="123"/>
  <c r="K31" i="123"/>
  <c r="J31" i="123"/>
  <c r="G31" i="123"/>
  <c r="D31" i="123"/>
  <c r="M31" i="123" s="1"/>
  <c r="L30" i="123"/>
  <c r="K30" i="123"/>
  <c r="G30" i="123"/>
  <c r="D30" i="123"/>
  <c r="M30" i="123" s="1"/>
  <c r="L29" i="123"/>
  <c r="K29" i="123"/>
  <c r="J29" i="123"/>
  <c r="J40" i="123" s="1"/>
  <c r="G29" i="123"/>
  <c r="D29" i="123"/>
  <c r="L28" i="123"/>
  <c r="K28" i="123"/>
  <c r="K40" i="123" s="1"/>
  <c r="G28" i="123"/>
  <c r="D28" i="123"/>
  <c r="I26" i="123"/>
  <c r="H26" i="123"/>
  <c r="F26" i="123"/>
  <c r="E26" i="123"/>
  <c r="C26" i="123"/>
  <c r="B26" i="123"/>
  <c r="M25" i="123"/>
  <c r="L25" i="123"/>
  <c r="K25" i="123"/>
  <c r="J25" i="123"/>
  <c r="G25" i="123"/>
  <c r="D25" i="123"/>
  <c r="L24" i="123"/>
  <c r="K24" i="123"/>
  <c r="M24" i="123" s="1"/>
  <c r="J24" i="123"/>
  <c r="G24" i="123"/>
  <c r="D24" i="123"/>
  <c r="M23" i="123"/>
  <c r="L23" i="123"/>
  <c r="K23" i="123"/>
  <c r="J23" i="123"/>
  <c r="G23" i="123"/>
  <c r="D23" i="123"/>
  <c r="L22" i="123"/>
  <c r="K22" i="123"/>
  <c r="M22" i="123" s="1"/>
  <c r="J22" i="123"/>
  <c r="G22" i="123"/>
  <c r="D22" i="123"/>
  <c r="L21" i="123"/>
  <c r="K21" i="123"/>
  <c r="J21" i="123"/>
  <c r="G21" i="123"/>
  <c r="D21" i="123"/>
  <c r="L20" i="123"/>
  <c r="K20" i="123"/>
  <c r="J20" i="123"/>
  <c r="G20" i="123"/>
  <c r="D20" i="123"/>
  <c r="L19" i="123"/>
  <c r="K19" i="123"/>
  <c r="M19" i="123" s="1"/>
  <c r="J19" i="123"/>
  <c r="G19" i="123"/>
  <c r="D19" i="123"/>
  <c r="L18" i="123"/>
  <c r="K18" i="123"/>
  <c r="J18" i="123"/>
  <c r="G18" i="123"/>
  <c r="D18" i="123"/>
  <c r="M17" i="123"/>
  <c r="L17" i="123"/>
  <c r="K17" i="123"/>
  <c r="J17" i="123"/>
  <c r="G17" i="123"/>
  <c r="D17" i="123"/>
  <c r="L16" i="123"/>
  <c r="K16" i="123"/>
  <c r="M16" i="123" s="1"/>
  <c r="J16" i="123"/>
  <c r="G16" i="123"/>
  <c r="D16" i="123"/>
  <c r="M15" i="123"/>
  <c r="L15" i="123"/>
  <c r="K15" i="123"/>
  <c r="J15" i="123"/>
  <c r="G15" i="123"/>
  <c r="D15" i="123"/>
  <c r="L14" i="123"/>
  <c r="K14" i="123"/>
  <c r="M14" i="123" s="1"/>
  <c r="J14" i="123"/>
  <c r="G14" i="123"/>
  <c r="D14" i="123"/>
  <c r="L13" i="123"/>
  <c r="K13" i="123"/>
  <c r="M13" i="123" s="1"/>
  <c r="J13" i="123"/>
  <c r="G13" i="123"/>
  <c r="D13" i="123"/>
  <c r="L12" i="123"/>
  <c r="K12" i="123"/>
  <c r="J12" i="123"/>
  <c r="G12" i="123"/>
  <c r="D12" i="123"/>
  <c r="L11" i="123"/>
  <c r="K11" i="123"/>
  <c r="M11" i="123" s="1"/>
  <c r="J11" i="123"/>
  <c r="G11" i="123"/>
  <c r="D11" i="123"/>
  <c r="L10" i="123"/>
  <c r="K10" i="123"/>
  <c r="J10" i="123"/>
  <c r="G10" i="123"/>
  <c r="D10" i="123"/>
  <c r="M9" i="123"/>
  <c r="L9" i="123"/>
  <c r="K9" i="123"/>
  <c r="J9" i="123"/>
  <c r="G9" i="123"/>
  <c r="D9" i="123"/>
  <c r="F125" i="122"/>
  <c r="C125" i="122"/>
  <c r="B125" i="122"/>
  <c r="I124" i="122"/>
  <c r="H124" i="122"/>
  <c r="J124" i="122" s="1"/>
  <c r="G124" i="122"/>
  <c r="D124" i="122"/>
  <c r="I123" i="122"/>
  <c r="H123" i="122"/>
  <c r="G123" i="122"/>
  <c r="D123" i="122"/>
  <c r="I122" i="122"/>
  <c r="H122" i="122"/>
  <c r="J122" i="122" s="1"/>
  <c r="G122" i="122"/>
  <c r="D122" i="122"/>
  <c r="I121" i="122"/>
  <c r="H121" i="122"/>
  <c r="J121" i="122" s="1"/>
  <c r="G121" i="122"/>
  <c r="D121" i="122"/>
  <c r="I120" i="122"/>
  <c r="H120" i="122"/>
  <c r="J120" i="122" s="1"/>
  <c r="G120" i="122"/>
  <c r="D120" i="122"/>
  <c r="I119" i="122"/>
  <c r="H119" i="122"/>
  <c r="G119" i="122"/>
  <c r="D119" i="122"/>
  <c r="I118" i="122"/>
  <c r="H118" i="122"/>
  <c r="G118" i="122"/>
  <c r="D118" i="122"/>
  <c r="I117" i="122"/>
  <c r="H117" i="122"/>
  <c r="G117" i="122"/>
  <c r="D117" i="122"/>
  <c r="I116" i="122"/>
  <c r="H116" i="122"/>
  <c r="G116" i="122"/>
  <c r="D116" i="122"/>
  <c r="I115" i="122"/>
  <c r="J115" i="122" s="1"/>
  <c r="H115" i="122"/>
  <c r="G115" i="122"/>
  <c r="D115" i="122"/>
  <c r="J114" i="122"/>
  <c r="I114" i="122"/>
  <c r="H114" i="122"/>
  <c r="G114" i="122"/>
  <c r="D114" i="122"/>
  <c r="I113" i="122"/>
  <c r="H113" i="122"/>
  <c r="G113" i="122"/>
  <c r="D113" i="122"/>
  <c r="I112" i="122"/>
  <c r="H112" i="122"/>
  <c r="G112" i="122"/>
  <c r="D112" i="122"/>
  <c r="I111" i="122"/>
  <c r="J111" i="122" s="1"/>
  <c r="H111" i="122"/>
  <c r="G111" i="122"/>
  <c r="D111" i="122"/>
  <c r="J110" i="122"/>
  <c r="I110" i="122"/>
  <c r="H110" i="122"/>
  <c r="G110" i="122"/>
  <c r="D110" i="122"/>
  <c r="I109" i="122"/>
  <c r="H109" i="122"/>
  <c r="J109" i="122" s="1"/>
  <c r="G109" i="122"/>
  <c r="D109" i="122"/>
  <c r="I108" i="122"/>
  <c r="H108" i="122"/>
  <c r="J108" i="122" s="1"/>
  <c r="G108" i="122"/>
  <c r="D108" i="122"/>
  <c r="I107" i="122"/>
  <c r="H107" i="122"/>
  <c r="G107" i="122"/>
  <c r="D107" i="122"/>
  <c r="I106" i="122"/>
  <c r="H106" i="122"/>
  <c r="J106" i="122" s="1"/>
  <c r="G106" i="122"/>
  <c r="D106" i="122"/>
  <c r="I105" i="122"/>
  <c r="H105" i="122"/>
  <c r="J105" i="122" s="1"/>
  <c r="G105" i="122"/>
  <c r="D105" i="122"/>
  <c r="I104" i="122"/>
  <c r="H104" i="122"/>
  <c r="G104" i="122"/>
  <c r="D104" i="122"/>
  <c r="I103" i="122"/>
  <c r="H103" i="122"/>
  <c r="G103" i="122"/>
  <c r="D103" i="122"/>
  <c r="F88" i="122"/>
  <c r="E88" i="122"/>
  <c r="C88" i="122"/>
  <c r="B88" i="122"/>
  <c r="B89" i="122" s="1"/>
  <c r="I87" i="122"/>
  <c r="H87" i="122"/>
  <c r="G87" i="122"/>
  <c r="D87" i="122"/>
  <c r="I86" i="122"/>
  <c r="H86" i="122"/>
  <c r="G86" i="122"/>
  <c r="D86" i="122"/>
  <c r="I85" i="122"/>
  <c r="H85" i="122"/>
  <c r="G85" i="122"/>
  <c r="D85" i="122"/>
  <c r="I84" i="122"/>
  <c r="H84" i="122"/>
  <c r="G84" i="122"/>
  <c r="D84" i="122"/>
  <c r="I83" i="122"/>
  <c r="H83" i="122"/>
  <c r="G83" i="122"/>
  <c r="D83" i="122"/>
  <c r="I82" i="122"/>
  <c r="H82" i="122"/>
  <c r="G82" i="122"/>
  <c r="D82" i="122"/>
  <c r="I81" i="122"/>
  <c r="H81" i="122"/>
  <c r="G81" i="122"/>
  <c r="D81" i="122"/>
  <c r="I80" i="122"/>
  <c r="H80" i="122"/>
  <c r="G80" i="122"/>
  <c r="D80" i="122"/>
  <c r="I79" i="122"/>
  <c r="H79" i="122"/>
  <c r="G79" i="122"/>
  <c r="D79" i="122"/>
  <c r="I78" i="122"/>
  <c r="H78" i="122"/>
  <c r="G78" i="122"/>
  <c r="D78" i="122"/>
  <c r="I77" i="122"/>
  <c r="H77" i="122"/>
  <c r="G77" i="122"/>
  <c r="D77" i="122"/>
  <c r="I76" i="122"/>
  <c r="I88" i="122" s="1"/>
  <c r="H76" i="122"/>
  <c r="H88" i="122" s="1"/>
  <c r="G76" i="122"/>
  <c r="G88" i="122" s="1"/>
  <c r="D76" i="122"/>
  <c r="J76" i="122" s="1"/>
  <c r="F74" i="122"/>
  <c r="E74" i="122"/>
  <c r="E89" i="122" s="1"/>
  <c r="C74" i="122"/>
  <c r="B74" i="122"/>
  <c r="I73" i="122"/>
  <c r="H73" i="122"/>
  <c r="G73" i="122"/>
  <c r="D73" i="122"/>
  <c r="I72" i="122"/>
  <c r="H72" i="122"/>
  <c r="G72" i="122"/>
  <c r="D72" i="122"/>
  <c r="I71" i="122"/>
  <c r="H71" i="122"/>
  <c r="G71" i="122"/>
  <c r="D71" i="122"/>
  <c r="I70" i="122"/>
  <c r="H70" i="122"/>
  <c r="G70" i="122"/>
  <c r="D70" i="122"/>
  <c r="I69" i="122"/>
  <c r="H69" i="122"/>
  <c r="G69" i="122"/>
  <c r="D69" i="122"/>
  <c r="I68" i="122"/>
  <c r="H68" i="122"/>
  <c r="G68" i="122"/>
  <c r="D68" i="122"/>
  <c r="I67" i="122"/>
  <c r="H67" i="122"/>
  <c r="G67" i="122"/>
  <c r="D67" i="122"/>
  <c r="I66" i="122"/>
  <c r="H66" i="122"/>
  <c r="G66" i="122"/>
  <c r="D66" i="122"/>
  <c r="I65" i="122"/>
  <c r="H65" i="122"/>
  <c r="G65" i="122"/>
  <c r="D65" i="122"/>
  <c r="I64" i="122"/>
  <c r="H64" i="122"/>
  <c r="G64" i="122"/>
  <c r="D64" i="122"/>
  <c r="I63" i="122"/>
  <c r="H63" i="122"/>
  <c r="G63" i="122"/>
  <c r="D63" i="122"/>
  <c r="I62" i="122"/>
  <c r="H62" i="122"/>
  <c r="G62" i="122"/>
  <c r="D62" i="122"/>
  <c r="I61" i="122"/>
  <c r="H61" i="122"/>
  <c r="G61" i="122"/>
  <c r="D61" i="122"/>
  <c r="I60" i="122"/>
  <c r="H60" i="122"/>
  <c r="G60" i="122"/>
  <c r="D60" i="122"/>
  <c r="I59" i="122"/>
  <c r="H59" i="122"/>
  <c r="G59" i="122"/>
  <c r="D59" i="122"/>
  <c r="I58" i="122"/>
  <c r="H58" i="122"/>
  <c r="G58" i="122"/>
  <c r="D58" i="122"/>
  <c r="I57" i="122"/>
  <c r="H57" i="122"/>
  <c r="G57" i="122"/>
  <c r="D57" i="122"/>
  <c r="I56" i="122"/>
  <c r="H56" i="122"/>
  <c r="G56" i="122"/>
  <c r="D56" i="122"/>
  <c r="F40" i="122"/>
  <c r="F41" i="122" s="1"/>
  <c r="E40" i="122"/>
  <c r="C40" i="122"/>
  <c r="C41" i="122" s="1"/>
  <c r="B40" i="122"/>
  <c r="B41" i="122" s="1"/>
  <c r="I39" i="122"/>
  <c r="H39" i="122"/>
  <c r="G39" i="122"/>
  <c r="D39" i="122"/>
  <c r="I38" i="122"/>
  <c r="H38" i="122"/>
  <c r="G38" i="122"/>
  <c r="D38" i="122"/>
  <c r="I37" i="122"/>
  <c r="H37" i="122"/>
  <c r="G37" i="122"/>
  <c r="D37" i="122"/>
  <c r="I36" i="122"/>
  <c r="H36" i="122"/>
  <c r="G36" i="122"/>
  <c r="D36" i="122"/>
  <c r="I35" i="122"/>
  <c r="H35" i="122"/>
  <c r="G35" i="122"/>
  <c r="D35" i="122"/>
  <c r="I34" i="122"/>
  <c r="H34" i="122"/>
  <c r="G34" i="122"/>
  <c r="D34" i="122"/>
  <c r="I33" i="122"/>
  <c r="H33" i="122"/>
  <c r="G33" i="122"/>
  <c r="D33" i="122"/>
  <c r="I32" i="122"/>
  <c r="H32" i="122"/>
  <c r="G32" i="122"/>
  <c r="D32" i="122"/>
  <c r="I31" i="122"/>
  <c r="H31" i="122"/>
  <c r="G31" i="122"/>
  <c r="D31" i="122"/>
  <c r="I30" i="122"/>
  <c r="H30" i="122"/>
  <c r="G30" i="122"/>
  <c r="D30" i="122"/>
  <c r="J29" i="122"/>
  <c r="I29" i="122"/>
  <c r="H29" i="122"/>
  <c r="G29" i="122"/>
  <c r="D29" i="122"/>
  <c r="D40" i="122" s="1"/>
  <c r="G27" i="122"/>
  <c r="C27" i="122"/>
  <c r="I27" i="122" s="1"/>
  <c r="B27" i="122"/>
  <c r="H27" i="122" s="1"/>
  <c r="J27" i="122" s="1"/>
  <c r="I26" i="122"/>
  <c r="H26" i="122"/>
  <c r="G26" i="122"/>
  <c r="D26" i="122"/>
  <c r="I25" i="122"/>
  <c r="H25" i="122"/>
  <c r="G25" i="122"/>
  <c r="D25" i="122"/>
  <c r="I24" i="122"/>
  <c r="H24" i="122"/>
  <c r="G24" i="122"/>
  <c r="D24" i="122"/>
  <c r="I23" i="122"/>
  <c r="H23" i="122"/>
  <c r="G23" i="122"/>
  <c r="D23" i="122"/>
  <c r="I22" i="122"/>
  <c r="H22" i="122"/>
  <c r="G22" i="122"/>
  <c r="D22" i="122"/>
  <c r="I21" i="122"/>
  <c r="H21" i="122"/>
  <c r="G21" i="122"/>
  <c r="D21" i="122"/>
  <c r="I20" i="122"/>
  <c r="H20" i="122"/>
  <c r="G20" i="122"/>
  <c r="D20" i="122"/>
  <c r="I19" i="122"/>
  <c r="H19" i="122"/>
  <c r="G19" i="122"/>
  <c r="D19" i="122"/>
  <c r="I18" i="122"/>
  <c r="H18" i="122"/>
  <c r="G18" i="122"/>
  <c r="D18" i="122"/>
  <c r="I17" i="122"/>
  <c r="H17" i="122"/>
  <c r="G17" i="122"/>
  <c r="D17" i="122"/>
  <c r="I16" i="122"/>
  <c r="H16" i="122"/>
  <c r="G16" i="122"/>
  <c r="D16" i="122"/>
  <c r="I15" i="122"/>
  <c r="H15" i="122"/>
  <c r="G15" i="122"/>
  <c r="D15" i="122"/>
  <c r="I14" i="122"/>
  <c r="H14" i="122"/>
  <c r="G14" i="122"/>
  <c r="D14" i="122"/>
  <c r="I13" i="122"/>
  <c r="H13" i="122"/>
  <c r="G13" i="122"/>
  <c r="D13" i="122"/>
  <c r="I12" i="122"/>
  <c r="H12" i="122"/>
  <c r="G12" i="122"/>
  <c r="D12" i="122"/>
  <c r="I11" i="122"/>
  <c r="H11" i="122"/>
  <c r="G11" i="122"/>
  <c r="D11" i="122"/>
  <c r="I10" i="122"/>
  <c r="H10" i="122"/>
  <c r="G10" i="122"/>
  <c r="D10" i="122"/>
  <c r="I9" i="122"/>
  <c r="H9" i="122"/>
  <c r="G9" i="122"/>
  <c r="D9" i="122"/>
  <c r="G50" i="121"/>
  <c r="F50" i="121"/>
  <c r="E50" i="121"/>
  <c r="D50" i="121"/>
  <c r="C50" i="121"/>
  <c r="B50" i="121"/>
  <c r="I49" i="121"/>
  <c r="H49" i="121"/>
  <c r="H50" i="121" s="1"/>
  <c r="D49" i="121"/>
  <c r="J49" i="121" s="1"/>
  <c r="I48" i="121"/>
  <c r="H48" i="121"/>
  <c r="D48" i="121"/>
  <c r="J48" i="121" s="1"/>
  <c r="J47" i="121"/>
  <c r="I47" i="121"/>
  <c r="H47" i="121"/>
  <c r="D47" i="121"/>
  <c r="J46" i="121"/>
  <c r="I46" i="121"/>
  <c r="H46" i="121"/>
  <c r="D46" i="121"/>
  <c r="J45" i="121"/>
  <c r="I45" i="121"/>
  <c r="H45" i="121"/>
  <c r="D45" i="121"/>
  <c r="G43" i="121"/>
  <c r="G51" i="121" s="1"/>
  <c r="F43" i="121"/>
  <c r="F51" i="121" s="1"/>
  <c r="E43" i="121"/>
  <c r="E51" i="121" s="1"/>
  <c r="C43" i="121"/>
  <c r="B43" i="121"/>
  <c r="B51" i="121" s="1"/>
  <c r="I42" i="121"/>
  <c r="H42" i="121"/>
  <c r="D42" i="121"/>
  <c r="J42" i="121" s="1"/>
  <c r="I41" i="121"/>
  <c r="H41" i="121"/>
  <c r="D41" i="121"/>
  <c r="J41" i="121" s="1"/>
  <c r="I40" i="121"/>
  <c r="H40" i="121"/>
  <c r="D40" i="121"/>
  <c r="J40" i="121" s="1"/>
  <c r="I39" i="121"/>
  <c r="H39" i="121"/>
  <c r="D39" i="121"/>
  <c r="J39" i="121" s="1"/>
  <c r="I38" i="121"/>
  <c r="H38" i="121"/>
  <c r="D38" i="121"/>
  <c r="J38" i="121" s="1"/>
  <c r="I37" i="121"/>
  <c r="I43" i="121" s="1"/>
  <c r="H37" i="121"/>
  <c r="D37" i="121"/>
  <c r="B23" i="121"/>
  <c r="G22" i="121"/>
  <c r="F22" i="121"/>
  <c r="E22" i="121"/>
  <c r="E23" i="121" s="1"/>
  <c r="D22" i="121"/>
  <c r="C22" i="121"/>
  <c r="B22" i="121"/>
  <c r="J21" i="121"/>
  <c r="I21" i="121"/>
  <c r="H21" i="121"/>
  <c r="D21" i="121"/>
  <c r="J20" i="121"/>
  <c r="I20" i="121"/>
  <c r="H20" i="121"/>
  <c r="D20" i="121"/>
  <c r="J19" i="121"/>
  <c r="I19" i="121"/>
  <c r="H19" i="121"/>
  <c r="D19" i="121"/>
  <c r="J18" i="121"/>
  <c r="I18" i="121"/>
  <c r="H18" i="121"/>
  <c r="D18" i="121"/>
  <c r="J17" i="121"/>
  <c r="J22" i="121" s="1"/>
  <c r="I17" i="121"/>
  <c r="I22" i="121" s="1"/>
  <c r="H17" i="121"/>
  <c r="H22" i="121" s="1"/>
  <c r="D17" i="121"/>
  <c r="G15" i="121"/>
  <c r="G23" i="121" s="1"/>
  <c r="F15" i="121"/>
  <c r="F23" i="121" s="1"/>
  <c r="E15" i="121"/>
  <c r="C15" i="121"/>
  <c r="B15" i="121"/>
  <c r="I14" i="121"/>
  <c r="H14" i="121"/>
  <c r="D14" i="121"/>
  <c r="J14" i="121" s="1"/>
  <c r="I13" i="121"/>
  <c r="H13" i="121"/>
  <c r="D13" i="121"/>
  <c r="J13" i="121" s="1"/>
  <c r="I12" i="121"/>
  <c r="H12" i="121"/>
  <c r="D12" i="121"/>
  <c r="J12" i="121" s="1"/>
  <c r="I11" i="121"/>
  <c r="H11" i="121"/>
  <c r="D11" i="121"/>
  <c r="J11" i="121" s="1"/>
  <c r="I10" i="121"/>
  <c r="H10" i="121"/>
  <c r="D10" i="121"/>
  <c r="J10" i="121" s="1"/>
  <c r="I9" i="121"/>
  <c r="H9" i="121"/>
  <c r="D9" i="121"/>
  <c r="J9" i="121" s="1"/>
  <c r="I22" i="120"/>
  <c r="H22" i="120"/>
  <c r="F22" i="120"/>
  <c r="E22" i="120"/>
  <c r="E23" i="120" s="1"/>
  <c r="C22" i="120"/>
  <c r="B22" i="120"/>
  <c r="L21" i="120"/>
  <c r="K21" i="120"/>
  <c r="J21" i="120"/>
  <c r="J22" i="120" s="1"/>
  <c r="G21" i="120"/>
  <c r="D21" i="120"/>
  <c r="M21" i="120" s="1"/>
  <c r="L20" i="120"/>
  <c r="K20" i="120"/>
  <c r="G20" i="120"/>
  <c r="G22" i="120" s="1"/>
  <c r="D20" i="120"/>
  <c r="M20" i="120" s="1"/>
  <c r="L19" i="120"/>
  <c r="K19" i="120"/>
  <c r="D19" i="120"/>
  <c r="M19" i="120" s="1"/>
  <c r="L18" i="120"/>
  <c r="K18" i="120"/>
  <c r="D18" i="120"/>
  <c r="M18" i="120" s="1"/>
  <c r="L17" i="120"/>
  <c r="K17" i="120"/>
  <c r="K22" i="120" s="1"/>
  <c r="D17" i="120"/>
  <c r="I15" i="120"/>
  <c r="I23" i="120" s="1"/>
  <c r="H15" i="120"/>
  <c r="F15" i="120"/>
  <c r="E15" i="120"/>
  <c r="C15" i="120"/>
  <c r="B15" i="120"/>
  <c r="L14" i="120"/>
  <c r="K14" i="120"/>
  <c r="G14" i="120"/>
  <c r="D14" i="120"/>
  <c r="L13" i="120"/>
  <c r="K13" i="120"/>
  <c r="J13" i="120"/>
  <c r="J15" i="120" s="1"/>
  <c r="G13" i="120"/>
  <c r="D13" i="120"/>
  <c r="L12" i="120"/>
  <c r="K12" i="120"/>
  <c r="M12" i="120" s="1"/>
  <c r="G12" i="120"/>
  <c r="D12" i="120"/>
  <c r="L11" i="120"/>
  <c r="K11" i="120"/>
  <c r="M11" i="120" s="1"/>
  <c r="G11" i="120"/>
  <c r="D11" i="120"/>
  <c r="L10" i="120"/>
  <c r="K10" i="120"/>
  <c r="G10" i="120"/>
  <c r="D10" i="120"/>
  <c r="L9" i="120"/>
  <c r="K9" i="120"/>
  <c r="G9" i="120"/>
  <c r="D9" i="120"/>
  <c r="G79" i="119"/>
  <c r="F79" i="119"/>
  <c r="E79" i="119"/>
  <c r="C78" i="119"/>
  <c r="I78" i="119" s="1"/>
  <c r="I79" i="119" s="1"/>
  <c r="B78" i="119"/>
  <c r="I77" i="119"/>
  <c r="H77" i="119"/>
  <c r="D77" i="119"/>
  <c r="J77" i="119" s="1"/>
  <c r="I76" i="119"/>
  <c r="H76" i="119"/>
  <c r="D76" i="119"/>
  <c r="J76" i="119" s="1"/>
  <c r="I75" i="119"/>
  <c r="H75" i="119"/>
  <c r="D75" i="119"/>
  <c r="J75" i="119" s="1"/>
  <c r="I74" i="119"/>
  <c r="H74" i="119"/>
  <c r="D74" i="119"/>
  <c r="J74" i="119" s="1"/>
  <c r="I73" i="119"/>
  <c r="H73" i="119"/>
  <c r="D73" i="119"/>
  <c r="J73" i="119" s="1"/>
  <c r="I72" i="119"/>
  <c r="H72" i="119"/>
  <c r="D72" i="119"/>
  <c r="J72" i="119" s="1"/>
  <c r="I71" i="119"/>
  <c r="H71" i="119"/>
  <c r="D71" i="119"/>
  <c r="D78" i="119" s="1"/>
  <c r="J78" i="119" s="1"/>
  <c r="J79" i="119" s="1"/>
  <c r="G53" i="119"/>
  <c r="F53" i="119"/>
  <c r="E53" i="119"/>
  <c r="E54" i="119" s="1"/>
  <c r="C53" i="119"/>
  <c r="B53" i="119"/>
  <c r="I52" i="119"/>
  <c r="H52" i="119"/>
  <c r="D52" i="119"/>
  <c r="J52" i="119" s="1"/>
  <c r="I51" i="119"/>
  <c r="H51" i="119"/>
  <c r="D51" i="119"/>
  <c r="J51" i="119" s="1"/>
  <c r="I50" i="119"/>
  <c r="H50" i="119"/>
  <c r="D50" i="119"/>
  <c r="J50" i="119" s="1"/>
  <c r="I49" i="119"/>
  <c r="H49" i="119"/>
  <c r="D49" i="119"/>
  <c r="J49" i="119" s="1"/>
  <c r="I48" i="119"/>
  <c r="H48" i="119"/>
  <c r="D48" i="119"/>
  <c r="J48" i="119" s="1"/>
  <c r="I47" i="119"/>
  <c r="H47" i="119"/>
  <c r="D47" i="119"/>
  <c r="J47" i="119" s="1"/>
  <c r="G45" i="119"/>
  <c r="F45" i="119"/>
  <c r="E45" i="119"/>
  <c r="C45" i="119"/>
  <c r="B45" i="119"/>
  <c r="I44" i="119"/>
  <c r="H44" i="119"/>
  <c r="D44" i="119"/>
  <c r="J44" i="119" s="1"/>
  <c r="I43" i="119"/>
  <c r="H43" i="119"/>
  <c r="D43" i="119"/>
  <c r="J43" i="119" s="1"/>
  <c r="I42" i="119"/>
  <c r="H42" i="119"/>
  <c r="D42" i="119"/>
  <c r="J42" i="119" s="1"/>
  <c r="I41" i="119"/>
  <c r="H41" i="119"/>
  <c r="D41" i="119"/>
  <c r="J41" i="119" s="1"/>
  <c r="I40" i="119"/>
  <c r="H40" i="119"/>
  <c r="D40" i="119"/>
  <c r="J40" i="119" s="1"/>
  <c r="I39" i="119"/>
  <c r="H39" i="119"/>
  <c r="D39" i="119"/>
  <c r="J39" i="119" s="1"/>
  <c r="E23" i="119"/>
  <c r="G22" i="119"/>
  <c r="F22" i="119"/>
  <c r="E22" i="119"/>
  <c r="C22" i="119"/>
  <c r="B22" i="119"/>
  <c r="I21" i="119"/>
  <c r="H21" i="119"/>
  <c r="D21" i="119"/>
  <c r="J21" i="119" s="1"/>
  <c r="I20" i="119"/>
  <c r="H20" i="119"/>
  <c r="D20" i="119"/>
  <c r="J20" i="119" s="1"/>
  <c r="I19" i="119"/>
  <c r="H19" i="119"/>
  <c r="D19" i="119"/>
  <c r="J19" i="119" s="1"/>
  <c r="I18" i="119"/>
  <c r="H18" i="119"/>
  <c r="D18" i="119"/>
  <c r="J18" i="119" s="1"/>
  <c r="I17" i="119"/>
  <c r="H17" i="119"/>
  <c r="D17" i="119"/>
  <c r="J17" i="119" s="1"/>
  <c r="G15" i="119"/>
  <c r="G23" i="119" s="1"/>
  <c r="F15" i="119"/>
  <c r="E15" i="119"/>
  <c r="C15" i="119"/>
  <c r="C23" i="119" s="1"/>
  <c r="B15" i="119"/>
  <c r="I14" i="119"/>
  <c r="H14" i="119"/>
  <c r="D14" i="119"/>
  <c r="J14" i="119" s="1"/>
  <c r="I13" i="119"/>
  <c r="H13" i="119"/>
  <c r="D13" i="119"/>
  <c r="J13" i="119" s="1"/>
  <c r="I12" i="119"/>
  <c r="H12" i="119"/>
  <c r="D12" i="119"/>
  <c r="J12" i="119" s="1"/>
  <c r="I11" i="119"/>
  <c r="H11" i="119"/>
  <c r="D11" i="119"/>
  <c r="J11" i="119" s="1"/>
  <c r="I10" i="119"/>
  <c r="H10" i="119"/>
  <c r="D10" i="119"/>
  <c r="J10" i="119" s="1"/>
  <c r="I9" i="119"/>
  <c r="H9" i="119"/>
  <c r="D9" i="119"/>
  <c r="J9" i="119" s="1"/>
  <c r="F136" i="118"/>
  <c r="E136" i="118"/>
  <c r="C136" i="118"/>
  <c r="B136" i="118"/>
  <c r="I135" i="118"/>
  <c r="H135" i="118"/>
  <c r="G135" i="118"/>
  <c r="D135" i="118"/>
  <c r="J135" i="118" s="1"/>
  <c r="I134" i="118"/>
  <c r="H134" i="118"/>
  <c r="G134" i="118"/>
  <c r="D134" i="118"/>
  <c r="J134" i="118" s="1"/>
  <c r="I133" i="118"/>
  <c r="H133" i="118"/>
  <c r="G133" i="118"/>
  <c r="D133" i="118"/>
  <c r="J133" i="118" s="1"/>
  <c r="I132" i="118"/>
  <c r="H132" i="118"/>
  <c r="G132" i="118"/>
  <c r="D132" i="118"/>
  <c r="J132" i="118" s="1"/>
  <c r="I131" i="118"/>
  <c r="H131" i="118"/>
  <c r="G131" i="118"/>
  <c r="D131" i="118"/>
  <c r="J131" i="118" s="1"/>
  <c r="I130" i="118"/>
  <c r="H130" i="118"/>
  <c r="G130" i="118"/>
  <c r="D130" i="118"/>
  <c r="J130" i="118" s="1"/>
  <c r="I129" i="118"/>
  <c r="H129" i="118"/>
  <c r="G129" i="118"/>
  <c r="D129" i="118"/>
  <c r="J129" i="118" s="1"/>
  <c r="I128" i="118"/>
  <c r="H128" i="118"/>
  <c r="G128" i="118"/>
  <c r="D128" i="118"/>
  <c r="J128" i="118" s="1"/>
  <c r="I127" i="118"/>
  <c r="H127" i="118"/>
  <c r="G127" i="118"/>
  <c r="D127" i="118"/>
  <c r="J127" i="118" s="1"/>
  <c r="I126" i="118"/>
  <c r="H126" i="118"/>
  <c r="G126" i="118"/>
  <c r="D126" i="118"/>
  <c r="J126" i="118" s="1"/>
  <c r="I125" i="118"/>
  <c r="H125" i="118"/>
  <c r="G125" i="118"/>
  <c r="D125" i="118"/>
  <c r="J125" i="118" s="1"/>
  <c r="I124" i="118"/>
  <c r="H124" i="118"/>
  <c r="G124" i="118"/>
  <c r="D124" i="118"/>
  <c r="J124" i="118" s="1"/>
  <c r="I123" i="118"/>
  <c r="I136" i="118" s="1"/>
  <c r="H123" i="118"/>
  <c r="G123" i="118"/>
  <c r="D123" i="118"/>
  <c r="J123" i="118" s="1"/>
  <c r="J136" i="118" s="1"/>
  <c r="F110" i="118"/>
  <c r="F137" i="118" s="1"/>
  <c r="E110" i="118"/>
  <c r="C110" i="118"/>
  <c r="C137" i="118" s="1"/>
  <c r="B110" i="118"/>
  <c r="B137" i="118" s="1"/>
  <c r="I109" i="118"/>
  <c r="H109" i="118"/>
  <c r="G109" i="118"/>
  <c r="D109" i="118"/>
  <c r="J109" i="118" s="1"/>
  <c r="I108" i="118"/>
  <c r="H108" i="118"/>
  <c r="G108" i="118"/>
  <c r="D108" i="118"/>
  <c r="J108" i="118" s="1"/>
  <c r="I107" i="118"/>
  <c r="H107" i="118"/>
  <c r="G107" i="118"/>
  <c r="D107" i="118"/>
  <c r="J107" i="118" s="1"/>
  <c r="I106" i="118"/>
  <c r="H106" i="118"/>
  <c r="G106" i="118"/>
  <c r="D106" i="118"/>
  <c r="J106" i="118" s="1"/>
  <c r="I105" i="118"/>
  <c r="H105" i="118"/>
  <c r="G105" i="118"/>
  <c r="D105" i="118"/>
  <c r="J105" i="118" s="1"/>
  <c r="I104" i="118"/>
  <c r="H104" i="118"/>
  <c r="G104" i="118"/>
  <c r="D104" i="118"/>
  <c r="J104" i="118" s="1"/>
  <c r="I103" i="118"/>
  <c r="H103" i="118"/>
  <c r="G103" i="118"/>
  <c r="D103" i="118"/>
  <c r="J103" i="118" s="1"/>
  <c r="I102" i="118"/>
  <c r="H102" i="118"/>
  <c r="G102" i="118"/>
  <c r="D102" i="118"/>
  <c r="J102" i="118" s="1"/>
  <c r="I101" i="118"/>
  <c r="H101" i="118"/>
  <c r="G101" i="118"/>
  <c r="D101" i="118"/>
  <c r="J101" i="118" s="1"/>
  <c r="I100" i="118"/>
  <c r="H100" i="118"/>
  <c r="G100" i="118"/>
  <c r="D100" i="118"/>
  <c r="J100" i="118" s="1"/>
  <c r="I99" i="118"/>
  <c r="H99" i="118"/>
  <c r="G99" i="118"/>
  <c r="D99" i="118"/>
  <c r="J99" i="118" s="1"/>
  <c r="I98" i="118"/>
  <c r="H98" i="118"/>
  <c r="G98" i="118"/>
  <c r="D98" i="118"/>
  <c r="J98" i="118" s="1"/>
  <c r="I97" i="118"/>
  <c r="H97" i="118"/>
  <c r="G97" i="118"/>
  <c r="D97" i="118"/>
  <c r="J97" i="118" s="1"/>
  <c r="I96" i="118"/>
  <c r="H96" i="118"/>
  <c r="G96" i="118"/>
  <c r="D96" i="118"/>
  <c r="J96" i="118" s="1"/>
  <c r="I95" i="118"/>
  <c r="H95" i="118"/>
  <c r="G95" i="118"/>
  <c r="D95" i="118"/>
  <c r="J95" i="118" s="1"/>
  <c r="I94" i="118"/>
  <c r="H94" i="118"/>
  <c r="G94" i="118"/>
  <c r="D94" i="118"/>
  <c r="J94" i="118" s="1"/>
  <c r="I93" i="118"/>
  <c r="H93" i="118"/>
  <c r="G93" i="118"/>
  <c r="D93" i="118"/>
  <c r="J93" i="118" s="1"/>
  <c r="I92" i="118"/>
  <c r="H92" i="118"/>
  <c r="G92" i="118"/>
  <c r="D92" i="118"/>
  <c r="J92" i="118" s="1"/>
  <c r="I91" i="118"/>
  <c r="H91" i="118"/>
  <c r="G91" i="118"/>
  <c r="D91" i="118"/>
  <c r="J91" i="118" s="1"/>
  <c r="I90" i="118"/>
  <c r="I110" i="118" s="1"/>
  <c r="H90" i="118"/>
  <c r="H110" i="118" s="1"/>
  <c r="G90" i="118"/>
  <c r="G110" i="118" s="1"/>
  <c r="D90" i="118"/>
  <c r="J90" i="118" s="1"/>
  <c r="J110" i="118" s="1"/>
  <c r="F60" i="118"/>
  <c r="E60" i="118"/>
  <c r="E61" i="118" s="1"/>
  <c r="C60" i="118"/>
  <c r="B60" i="118"/>
  <c r="I59" i="118"/>
  <c r="H59" i="118"/>
  <c r="G59" i="118"/>
  <c r="D59" i="118"/>
  <c r="J59" i="118" s="1"/>
  <c r="I58" i="118"/>
  <c r="H58" i="118"/>
  <c r="G58" i="118"/>
  <c r="D58" i="118"/>
  <c r="J58" i="118" s="1"/>
  <c r="I57" i="118"/>
  <c r="H57" i="118"/>
  <c r="G57" i="118"/>
  <c r="D57" i="118"/>
  <c r="J57" i="118" s="1"/>
  <c r="I56" i="118"/>
  <c r="H56" i="118"/>
  <c r="G56" i="118"/>
  <c r="D56" i="118"/>
  <c r="J56" i="118" s="1"/>
  <c r="I55" i="118"/>
  <c r="H55" i="118"/>
  <c r="G55" i="118"/>
  <c r="D55" i="118"/>
  <c r="J55" i="118" s="1"/>
  <c r="I54" i="118"/>
  <c r="H54" i="118"/>
  <c r="G54" i="118"/>
  <c r="D54" i="118"/>
  <c r="J54" i="118" s="1"/>
  <c r="I53" i="118"/>
  <c r="H53" i="118"/>
  <c r="G53" i="118"/>
  <c r="D53" i="118"/>
  <c r="J53" i="118" s="1"/>
  <c r="I52" i="118"/>
  <c r="H52" i="118"/>
  <c r="G52" i="118"/>
  <c r="D52" i="118"/>
  <c r="J52" i="118" s="1"/>
  <c r="I51" i="118"/>
  <c r="H51" i="118"/>
  <c r="G51" i="118"/>
  <c r="D51" i="118"/>
  <c r="J51" i="118" s="1"/>
  <c r="I50" i="118"/>
  <c r="H50" i="118"/>
  <c r="G50" i="118"/>
  <c r="D50" i="118"/>
  <c r="J50" i="118" s="1"/>
  <c r="I49" i="118"/>
  <c r="H49" i="118"/>
  <c r="G49" i="118"/>
  <c r="D49" i="118"/>
  <c r="J49" i="118" s="1"/>
  <c r="I48" i="118"/>
  <c r="H48" i="118"/>
  <c r="G48" i="118"/>
  <c r="D48" i="118"/>
  <c r="J48" i="118" s="1"/>
  <c r="I47" i="118"/>
  <c r="I60" i="118" s="1"/>
  <c r="H47" i="118"/>
  <c r="G47" i="118"/>
  <c r="D47" i="118"/>
  <c r="D60" i="118" s="1"/>
  <c r="G29" i="118"/>
  <c r="F29" i="118"/>
  <c r="E29" i="118"/>
  <c r="C29" i="118"/>
  <c r="C61" i="118" s="1"/>
  <c r="B29" i="118"/>
  <c r="B61" i="118" s="1"/>
  <c r="I28" i="118"/>
  <c r="H28" i="118"/>
  <c r="D28" i="118"/>
  <c r="J28" i="118" s="1"/>
  <c r="I27" i="118"/>
  <c r="H27" i="118"/>
  <c r="D27" i="118"/>
  <c r="J27" i="118" s="1"/>
  <c r="I26" i="118"/>
  <c r="H26" i="118"/>
  <c r="D26" i="118"/>
  <c r="J26" i="118" s="1"/>
  <c r="I25" i="118"/>
  <c r="H25" i="118"/>
  <c r="D25" i="118"/>
  <c r="J25" i="118" s="1"/>
  <c r="I24" i="118"/>
  <c r="H24" i="118"/>
  <c r="D24" i="118"/>
  <c r="J24" i="118" s="1"/>
  <c r="I23" i="118"/>
  <c r="H23" i="118"/>
  <c r="D23" i="118"/>
  <c r="J23" i="118" s="1"/>
  <c r="I22" i="118"/>
  <c r="H22" i="118"/>
  <c r="D22" i="118"/>
  <c r="J22" i="118" s="1"/>
  <c r="I21" i="118"/>
  <c r="H21" i="118"/>
  <c r="D21" i="118"/>
  <c r="J21" i="118" s="1"/>
  <c r="I20" i="118"/>
  <c r="H20" i="118"/>
  <c r="D20" i="118"/>
  <c r="J20" i="118" s="1"/>
  <c r="I19" i="118"/>
  <c r="H19" i="118"/>
  <c r="D19" i="118"/>
  <c r="J19" i="118" s="1"/>
  <c r="I18" i="118"/>
  <c r="H18" i="118"/>
  <c r="D18" i="118"/>
  <c r="J18" i="118" s="1"/>
  <c r="I17" i="118"/>
  <c r="H17" i="118"/>
  <c r="D17" i="118"/>
  <c r="J17" i="118" s="1"/>
  <c r="I16" i="118"/>
  <c r="H16" i="118"/>
  <c r="D16" i="118"/>
  <c r="J16" i="118" s="1"/>
  <c r="I15" i="118"/>
  <c r="H15" i="118"/>
  <c r="D15" i="118"/>
  <c r="J15" i="118" s="1"/>
  <c r="I14" i="118"/>
  <c r="H14" i="118"/>
  <c r="D14" i="118"/>
  <c r="J14" i="118" s="1"/>
  <c r="I13" i="118"/>
  <c r="H13" i="118"/>
  <c r="D13" i="118"/>
  <c r="J13" i="118" s="1"/>
  <c r="I12" i="118"/>
  <c r="H12" i="118"/>
  <c r="D12" i="118"/>
  <c r="J12" i="118" s="1"/>
  <c r="I11" i="118"/>
  <c r="H11" i="118"/>
  <c r="D11" i="118"/>
  <c r="J11" i="118" s="1"/>
  <c r="I10" i="118"/>
  <c r="H10" i="118"/>
  <c r="D10" i="118"/>
  <c r="J10" i="118" s="1"/>
  <c r="I9" i="118"/>
  <c r="H9" i="118"/>
  <c r="D9" i="118"/>
  <c r="I60" i="117"/>
  <c r="I59" i="117"/>
  <c r="H59" i="117"/>
  <c r="F59" i="117"/>
  <c r="F60" i="117" s="1"/>
  <c r="E59" i="117"/>
  <c r="C59" i="117"/>
  <c r="B59" i="117"/>
  <c r="L58" i="117"/>
  <c r="M58" i="117" s="1"/>
  <c r="K58" i="117"/>
  <c r="G58" i="117"/>
  <c r="D58" i="117"/>
  <c r="L57" i="117"/>
  <c r="K57" i="117"/>
  <c r="J57" i="117"/>
  <c r="G57" i="117"/>
  <c r="D57" i="117"/>
  <c r="L56" i="117"/>
  <c r="K56" i="117"/>
  <c r="D56" i="117"/>
  <c r="L55" i="117"/>
  <c r="K55" i="117"/>
  <c r="J55" i="117"/>
  <c r="G55" i="117"/>
  <c r="D55" i="117"/>
  <c r="L54" i="117"/>
  <c r="K54" i="117"/>
  <c r="D54" i="117"/>
  <c r="L53" i="117"/>
  <c r="K53" i="117"/>
  <c r="J53" i="117"/>
  <c r="G53" i="117"/>
  <c r="D53" i="117"/>
  <c r="L52" i="117"/>
  <c r="K52" i="117"/>
  <c r="J52" i="117"/>
  <c r="G52" i="117"/>
  <c r="D52" i="117"/>
  <c r="L51" i="117"/>
  <c r="K51" i="117"/>
  <c r="J51" i="117"/>
  <c r="G51" i="117"/>
  <c r="D51" i="117"/>
  <c r="L50" i="117"/>
  <c r="K50" i="117"/>
  <c r="J50" i="117"/>
  <c r="G50" i="117"/>
  <c r="D50" i="117"/>
  <c r="L49" i="117"/>
  <c r="K49" i="117"/>
  <c r="J49" i="117"/>
  <c r="G49" i="117"/>
  <c r="D49" i="117"/>
  <c r="L48" i="117"/>
  <c r="M48" i="117" s="1"/>
  <c r="K48" i="117"/>
  <c r="J48" i="117"/>
  <c r="G48" i="117"/>
  <c r="D48" i="117"/>
  <c r="L47" i="117"/>
  <c r="K47" i="117"/>
  <c r="J47" i="117"/>
  <c r="G47" i="117"/>
  <c r="D47" i="117"/>
  <c r="L46" i="117"/>
  <c r="K46" i="117"/>
  <c r="M46" i="117" s="1"/>
  <c r="G46" i="117"/>
  <c r="D46" i="117"/>
  <c r="I29" i="117"/>
  <c r="H29" i="117"/>
  <c r="F29" i="117"/>
  <c r="E29" i="117"/>
  <c r="C29" i="117"/>
  <c r="B29" i="117"/>
  <c r="L28" i="117"/>
  <c r="K28" i="117"/>
  <c r="M28" i="117" s="1"/>
  <c r="J28" i="117"/>
  <c r="G28" i="117"/>
  <c r="D28" i="117"/>
  <c r="L27" i="117"/>
  <c r="K27" i="117"/>
  <c r="M27" i="117" s="1"/>
  <c r="G27" i="117"/>
  <c r="D27" i="117"/>
  <c r="L26" i="117"/>
  <c r="K26" i="117"/>
  <c r="G26" i="117"/>
  <c r="D26" i="117"/>
  <c r="L25" i="117"/>
  <c r="K25" i="117"/>
  <c r="G25" i="117"/>
  <c r="D25" i="117"/>
  <c r="L24" i="117"/>
  <c r="K24" i="117"/>
  <c r="J24" i="117"/>
  <c r="G24" i="117"/>
  <c r="D24" i="117"/>
  <c r="L23" i="117"/>
  <c r="M23" i="117" s="1"/>
  <c r="K23" i="117"/>
  <c r="J23" i="117"/>
  <c r="G23" i="117"/>
  <c r="D23" i="117"/>
  <c r="L22" i="117"/>
  <c r="K22" i="117"/>
  <c r="J22" i="117"/>
  <c r="G22" i="117"/>
  <c r="D22" i="117"/>
  <c r="L21" i="117"/>
  <c r="K21" i="117"/>
  <c r="M21" i="117" s="1"/>
  <c r="J21" i="117"/>
  <c r="G21" i="117"/>
  <c r="D21" i="117"/>
  <c r="L20" i="117"/>
  <c r="K20" i="117"/>
  <c r="J20" i="117"/>
  <c r="G20" i="117"/>
  <c r="D20" i="117"/>
  <c r="L19" i="117"/>
  <c r="K19" i="117"/>
  <c r="J19" i="117"/>
  <c r="G19" i="117"/>
  <c r="D19" i="117"/>
  <c r="L18" i="117"/>
  <c r="K18" i="117"/>
  <c r="J18" i="117"/>
  <c r="G18" i="117"/>
  <c r="D18" i="117"/>
  <c r="L17" i="117"/>
  <c r="K17" i="117"/>
  <c r="J17" i="117"/>
  <c r="G17" i="117"/>
  <c r="D17" i="117"/>
  <c r="L16" i="117"/>
  <c r="K16" i="117"/>
  <c r="J16" i="117"/>
  <c r="G16" i="117"/>
  <c r="D16" i="117"/>
  <c r="L15" i="117"/>
  <c r="K15" i="117"/>
  <c r="J15" i="117"/>
  <c r="G15" i="117"/>
  <c r="D15" i="117"/>
  <c r="L14" i="117"/>
  <c r="K14" i="117"/>
  <c r="J14" i="117"/>
  <c r="G14" i="117"/>
  <c r="D14" i="117"/>
  <c r="L13" i="117"/>
  <c r="K13" i="117"/>
  <c r="M13" i="117" s="1"/>
  <c r="J13" i="117"/>
  <c r="G13" i="117"/>
  <c r="D13" i="117"/>
  <c r="L12" i="117"/>
  <c r="K12" i="117"/>
  <c r="G12" i="117"/>
  <c r="D12" i="117"/>
  <c r="L11" i="117"/>
  <c r="K11" i="117"/>
  <c r="G11" i="117"/>
  <c r="D11" i="117"/>
  <c r="L10" i="117"/>
  <c r="K10" i="117"/>
  <c r="J10" i="117"/>
  <c r="G10" i="117"/>
  <c r="D10" i="117"/>
  <c r="L9" i="117"/>
  <c r="K9" i="117"/>
  <c r="G9" i="117"/>
  <c r="D9" i="117"/>
  <c r="F194" i="116"/>
  <c r="E194" i="116"/>
  <c r="C194" i="116"/>
  <c r="B194" i="116"/>
  <c r="I193" i="116"/>
  <c r="H193" i="116"/>
  <c r="G193" i="116"/>
  <c r="D193" i="116"/>
  <c r="I192" i="116"/>
  <c r="H192" i="116"/>
  <c r="G192" i="116"/>
  <c r="D192" i="116"/>
  <c r="J192" i="116" s="1"/>
  <c r="I191" i="116"/>
  <c r="H191" i="116"/>
  <c r="G191" i="116"/>
  <c r="D191" i="116"/>
  <c r="I190" i="116"/>
  <c r="H190" i="116"/>
  <c r="G190" i="116"/>
  <c r="D190" i="116"/>
  <c r="J190" i="116" s="1"/>
  <c r="I189" i="116"/>
  <c r="H189" i="116"/>
  <c r="G189" i="116"/>
  <c r="D189" i="116"/>
  <c r="I188" i="116"/>
  <c r="H188" i="116"/>
  <c r="G188" i="116"/>
  <c r="D188" i="116"/>
  <c r="I187" i="116"/>
  <c r="H187" i="116"/>
  <c r="G187" i="116"/>
  <c r="D187" i="116"/>
  <c r="I186" i="116"/>
  <c r="H186" i="116"/>
  <c r="G186" i="116"/>
  <c r="D186" i="116"/>
  <c r="J186" i="116" s="1"/>
  <c r="I185" i="116"/>
  <c r="H185" i="116"/>
  <c r="G185" i="116"/>
  <c r="D185" i="116"/>
  <c r="J185" i="116" s="1"/>
  <c r="I184" i="116"/>
  <c r="H184" i="116"/>
  <c r="G184" i="116"/>
  <c r="D184" i="116"/>
  <c r="I183" i="116"/>
  <c r="H183" i="116"/>
  <c r="G183" i="116"/>
  <c r="D183" i="116"/>
  <c r="I182" i="116"/>
  <c r="H182" i="116"/>
  <c r="G182" i="116"/>
  <c r="D182" i="116"/>
  <c r="J182" i="116" s="1"/>
  <c r="I181" i="116"/>
  <c r="H181" i="116"/>
  <c r="G181" i="116"/>
  <c r="D181" i="116"/>
  <c r="J181" i="116" s="1"/>
  <c r="I180" i="116"/>
  <c r="H180" i="116"/>
  <c r="G180" i="116"/>
  <c r="D180" i="116"/>
  <c r="J180" i="116" s="1"/>
  <c r="I179" i="116"/>
  <c r="H179" i="116"/>
  <c r="G179" i="116"/>
  <c r="D179" i="116"/>
  <c r="I178" i="116"/>
  <c r="H178" i="116"/>
  <c r="G178" i="116"/>
  <c r="D178" i="116"/>
  <c r="J178" i="116" s="1"/>
  <c r="I177" i="116"/>
  <c r="H177" i="116"/>
  <c r="G177" i="116"/>
  <c r="D177" i="116"/>
  <c r="I176" i="116"/>
  <c r="H176" i="116"/>
  <c r="G176" i="116"/>
  <c r="D176" i="116"/>
  <c r="J176" i="116" s="1"/>
  <c r="I175" i="116"/>
  <c r="H175" i="116"/>
  <c r="G175" i="116"/>
  <c r="D175" i="116"/>
  <c r="I174" i="116"/>
  <c r="H174" i="116"/>
  <c r="G174" i="116"/>
  <c r="D174" i="116"/>
  <c r="J174" i="116" s="1"/>
  <c r="I173" i="116"/>
  <c r="H173" i="116"/>
  <c r="G173" i="116"/>
  <c r="D173" i="116"/>
  <c r="I172" i="116"/>
  <c r="H172" i="116"/>
  <c r="G172" i="116"/>
  <c r="D172" i="116"/>
  <c r="I171" i="116"/>
  <c r="H171" i="116"/>
  <c r="G171" i="116"/>
  <c r="D171" i="116"/>
  <c r="I170" i="116"/>
  <c r="H170" i="116"/>
  <c r="H194" i="116" s="1"/>
  <c r="G170" i="116"/>
  <c r="D170" i="116"/>
  <c r="D194" i="116" s="1"/>
  <c r="F140" i="116"/>
  <c r="E140" i="116"/>
  <c r="C140" i="116"/>
  <c r="B140" i="116"/>
  <c r="I139" i="116"/>
  <c r="H139" i="116"/>
  <c r="G139" i="116"/>
  <c r="D139" i="116"/>
  <c r="I138" i="116"/>
  <c r="H138" i="116"/>
  <c r="G138" i="116"/>
  <c r="D138" i="116"/>
  <c r="I137" i="116"/>
  <c r="H137" i="116"/>
  <c r="G137" i="116"/>
  <c r="D137" i="116"/>
  <c r="I136" i="116"/>
  <c r="H136" i="116"/>
  <c r="G136" i="116"/>
  <c r="D136" i="116"/>
  <c r="I135" i="116"/>
  <c r="H135" i="116"/>
  <c r="G135" i="116"/>
  <c r="D135" i="116"/>
  <c r="I134" i="116"/>
  <c r="H134" i="116"/>
  <c r="G134" i="116"/>
  <c r="D134" i="116"/>
  <c r="I133" i="116"/>
  <c r="H133" i="116"/>
  <c r="G133" i="116"/>
  <c r="D133" i="116"/>
  <c r="I132" i="116"/>
  <c r="H132" i="116"/>
  <c r="G132" i="116"/>
  <c r="D132" i="116"/>
  <c r="I131" i="116"/>
  <c r="H131" i="116"/>
  <c r="G131" i="116"/>
  <c r="D131" i="116"/>
  <c r="I130" i="116"/>
  <c r="H130" i="116"/>
  <c r="G130" i="116"/>
  <c r="D130" i="116"/>
  <c r="I129" i="116"/>
  <c r="H129" i="116"/>
  <c r="G129" i="116"/>
  <c r="D129" i="116"/>
  <c r="I128" i="116"/>
  <c r="H128" i="116"/>
  <c r="G128" i="116"/>
  <c r="D128" i="116"/>
  <c r="I127" i="116"/>
  <c r="H127" i="116"/>
  <c r="G127" i="116"/>
  <c r="D127" i="116"/>
  <c r="F109" i="116"/>
  <c r="F141" i="116" s="1"/>
  <c r="E109" i="116"/>
  <c r="E141" i="116" s="1"/>
  <c r="C109" i="116"/>
  <c r="B109" i="116"/>
  <c r="I108" i="116"/>
  <c r="H108" i="116"/>
  <c r="G108" i="116"/>
  <c r="D108" i="116"/>
  <c r="I107" i="116"/>
  <c r="H107" i="116"/>
  <c r="G107" i="116"/>
  <c r="D107" i="116"/>
  <c r="I106" i="116"/>
  <c r="H106" i="116"/>
  <c r="G106" i="116"/>
  <c r="D106" i="116"/>
  <c r="I105" i="116"/>
  <c r="H105" i="116"/>
  <c r="G105" i="116"/>
  <c r="D105" i="116"/>
  <c r="I104" i="116"/>
  <c r="H104" i="116"/>
  <c r="G104" i="116"/>
  <c r="D104" i="116"/>
  <c r="I103" i="116"/>
  <c r="H103" i="116"/>
  <c r="G103" i="116"/>
  <c r="D103" i="116"/>
  <c r="I102" i="116"/>
  <c r="H102" i="116"/>
  <c r="G102" i="116"/>
  <c r="D102" i="116"/>
  <c r="I101" i="116"/>
  <c r="H101" i="116"/>
  <c r="G101" i="116"/>
  <c r="D101" i="116"/>
  <c r="I100" i="116"/>
  <c r="H100" i="116"/>
  <c r="G100" i="116"/>
  <c r="D100" i="116"/>
  <c r="I99" i="116"/>
  <c r="H99" i="116"/>
  <c r="G99" i="116"/>
  <c r="D99" i="116"/>
  <c r="I98" i="116"/>
  <c r="H98" i="116"/>
  <c r="G98" i="116"/>
  <c r="D98" i="116"/>
  <c r="I97" i="116"/>
  <c r="H97" i="116"/>
  <c r="G97" i="116"/>
  <c r="D97" i="116"/>
  <c r="I96" i="116"/>
  <c r="H96" i="116"/>
  <c r="G96" i="116"/>
  <c r="D96" i="116"/>
  <c r="I95" i="116"/>
  <c r="H95" i="116"/>
  <c r="G95" i="116"/>
  <c r="D95" i="116"/>
  <c r="I94" i="116"/>
  <c r="H94" i="116"/>
  <c r="G94" i="116"/>
  <c r="D94" i="116"/>
  <c r="I93" i="116"/>
  <c r="H93" i="116"/>
  <c r="G93" i="116"/>
  <c r="D93" i="116"/>
  <c r="I92" i="116"/>
  <c r="H92" i="116"/>
  <c r="G92" i="116"/>
  <c r="D92" i="116"/>
  <c r="I91" i="116"/>
  <c r="H91" i="116"/>
  <c r="G91" i="116"/>
  <c r="D91" i="116"/>
  <c r="I90" i="116"/>
  <c r="H90" i="116"/>
  <c r="G90" i="116"/>
  <c r="D90" i="116"/>
  <c r="I89" i="116"/>
  <c r="I109" i="116" s="1"/>
  <c r="H89" i="116"/>
  <c r="H109" i="116" s="1"/>
  <c r="G89" i="116"/>
  <c r="G109" i="116" s="1"/>
  <c r="D89" i="116"/>
  <c r="F58" i="116"/>
  <c r="E58" i="116"/>
  <c r="C58" i="116"/>
  <c r="B58" i="116"/>
  <c r="I57" i="116"/>
  <c r="H57" i="116"/>
  <c r="G57" i="116"/>
  <c r="D57" i="116"/>
  <c r="I56" i="116"/>
  <c r="H56" i="116"/>
  <c r="G56" i="116"/>
  <c r="D56" i="116"/>
  <c r="I55" i="116"/>
  <c r="H55" i="116"/>
  <c r="G55" i="116"/>
  <c r="D55" i="116"/>
  <c r="I54" i="116"/>
  <c r="H54" i="116"/>
  <c r="G54" i="116"/>
  <c r="D54" i="116"/>
  <c r="I53" i="116"/>
  <c r="H53" i="116"/>
  <c r="G53" i="116"/>
  <c r="D53" i="116"/>
  <c r="I52" i="116"/>
  <c r="H52" i="116"/>
  <c r="G52" i="116"/>
  <c r="D52" i="116"/>
  <c r="I51" i="116"/>
  <c r="H51" i="116"/>
  <c r="G51" i="116"/>
  <c r="D51" i="116"/>
  <c r="I50" i="116"/>
  <c r="H50" i="116"/>
  <c r="G50" i="116"/>
  <c r="D50" i="116"/>
  <c r="I49" i="116"/>
  <c r="H49" i="116"/>
  <c r="G49" i="116"/>
  <c r="D49" i="116"/>
  <c r="I48" i="116"/>
  <c r="H48" i="116"/>
  <c r="G48" i="116"/>
  <c r="D48" i="116"/>
  <c r="I47" i="116"/>
  <c r="H47" i="116"/>
  <c r="G47" i="116"/>
  <c r="D47" i="116"/>
  <c r="I46" i="116"/>
  <c r="H46" i="116"/>
  <c r="G46" i="116"/>
  <c r="D46" i="116"/>
  <c r="I45" i="116"/>
  <c r="I58" i="116" s="1"/>
  <c r="H45" i="116"/>
  <c r="G45" i="116"/>
  <c r="D45" i="116"/>
  <c r="F29" i="116"/>
  <c r="F59" i="116" s="1"/>
  <c r="E29" i="116"/>
  <c r="C29" i="116"/>
  <c r="B29" i="116"/>
  <c r="B59" i="116" s="1"/>
  <c r="I28" i="116"/>
  <c r="H28" i="116"/>
  <c r="G28" i="116"/>
  <c r="D28" i="116"/>
  <c r="I27" i="116"/>
  <c r="H27" i="116"/>
  <c r="G27" i="116"/>
  <c r="D27" i="116"/>
  <c r="I26" i="116"/>
  <c r="H26" i="116"/>
  <c r="G26" i="116"/>
  <c r="D26" i="116"/>
  <c r="I25" i="116"/>
  <c r="H25" i="116"/>
  <c r="G25" i="116"/>
  <c r="D25" i="116"/>
  <c r="I24" i="116"/>
  <c r="H24" i="116"/>
  <c r="G24" i="116"/>
  <c r="D24" i="116"/>
  <c r="I23" i="116"/>
  <c r="H23" i="116"/>
  <c r="G23" i="116"/>
  <c r="D23" i="116"/>
  <c r="I22" i="116"/>
  <c r="H22" i="116"/>
  <c r="G22" i="116"/>
  <c r="D22" i="116"/>
  <c r="I21" i="116"/>
  <c r="H21" i="116"/>
  <c r="G21" i="116"/>
  <c r="D21" i="116"/>
  <c r="I20" i="116"/>
  <c r="H20" i="116"/>
  <c r="G20" i="116"/>
  <c r="D20" i="116"/>
  <c r="I19" i="116"/>
  <c r="H19" i="116"/>
  <c r="G19" i="116"/>
  <c r="D19" i="116"/>
  <c r="I18" i="116"/>
  <c r="H18" i="116"/>
  <c r="G18" i="116"/>
  <c r="D18" i="116"/>
  <c r="I17" i="116"/>
  <c r="H17" i="116"/>
  <c r="G17" i="116"/>
  <c r="D17" i="116"/>
  <c r="I16" i="116"/>
  <c r="H16" i="116"/>
  <c r="G16" i="116"/>
  <c r="D16" i="116"/>
  <c r="I15" i="116"/>
  <c r="H15" i="116"/>
  <c r="G15" i="116"/>
  <c r="D15" i="116"/>
  <c r="I14" i="116"/>
  <c r="H14" i="116"/>
  <c r="G14" i="116"/>
  <c r="D14" i="116"/>
  <c r="I13" i="116"/>
  <c r="H13" i="116"/>
  <c r="G13" i="116"/>
  <c r="D13" i="116"/>
  <c r="I12" i="116"/>
  <c r="H12" i="116"/>
  <c r="G12" i="116"/>
  <c r="D12" i="116"/>
  <c r="I11" i="116"/>
  <c r="H11" i="116"/>
  <c r="G11" i="116"/>
  <c r="D11" i="116"/>
  <c r="I10" i="116"/>
  <c r="H10" i="116"/>
  <c r="G10" i="116"/>
  <c r="D10" i="116"/>
  <c r="I9" i="116"/>
  <c r="I29" i="116" s="1"/>
  <c r="H9" i="116"/>
  <c r="H29" i="116" s="1"/>
  <c r="G9" i="116"/>
  <c r="G29" i="116" s="1"/>
  <c r="D9" i="116"/>
  <c r="F135" i="115"/>
  <c r="E135" i="115"/>
  <c r="C135" i="115"/>
  <c r="B135" i="115"/>
  <c r="I134" i="115"/>
  <c r="H134" i="115"/>
  <c r="G134" i="115"/>
  <c r="D134" i="115"/>
  <c r="I133" i="115"/>
  <c r="H133" i="115"/>
  <c r="G133" i="115"/>
  <c r="D133" i="115"/>
  <c r="I132" i="115"/>
  <c r="H132" i="115"/>
  <c r="G132" i="115"/>
  <c r="D132" i="115"/>
  <c r="I131" i="115"/>
  <c r="H131" i="115"/>
  <c r="G131" i="115"/>
  <c r="D131" i="115"/>
  <c r="I130" i="115"/>
  <c r="H130" i="115"/>
  <c r="G130" i="115"/>
  <c r="D130" i="115"/>
  <c r="I129" i="115"/>
  <c r="H129" i="115"/>
  <c r="G129" i="115"/>
  <c r="D129" i="115"/>
  <c r="I128" i="115"/>
  <c r="H128" i="115"/>
  <c r="G128" i="115"/>
  <c r="D128" i="115"/>
  <c r="I127" i="115"/>
  <c r="H127" i="115"/>
  <c r="G127" i="115"/>
  <c r="D127" i="115"/>
  <c r="I126" i="115"/>
  <c r="H126" i="115"/>
  <c r="G126" i="115"/>
  <c r="D126" i="115"/>
  <c r="I125" i="115"/>
  <c r="I135" i="115" s="1"/>
  <c r="H125" i="115"/>
  <c r="G125" i="115"/>
  <c r="G135" i="115" s="1"/>
  <c r="D125" i="115"/>
  <c r="D135" i="115" s="1"/>
  <c r="F104" i="115"/>
  <c r="E104" i="115"/>
  <c r="C104" i="115"/>
  <c r="C136" i="115" s="1"/>
  <c r="B104" i="115"/>
  <c r="B136" i="115" s="1"/>
  <c r="I103" i="115"/>
  <c r="H103" i="115"/>
  <c r="D103" i="115"/>
  <c r="J103" i="115" s="1"/>
  <c r="I102" i="115"/>
  <c r="H102" i="115"/>
  <c r="D102" i="115"/>
  <c r="J102" i="115" s="1"/>
  <c r="I101" i="115"/>
  <c r="H101" i="115"/>
  <c r="D101" i="115"/>
  <c r="J101" i="115" s="1"/>
  <c r="I100" i="115"/>
  <c r="H100" i="115"/>
  <c r="D100" i="115"/>
  <c r="J100" i="115" s="1"/>
  <c r="I99" i="115"/>
  <c r="H99" i="115"/>
  <c r="D99" i="115"/>
  <c r="J99" i="115" s="1"/>
  <c r="I98" i="115"/>
  <c r="H98" i="115"/>
  <c r="D98" i="115"/>
  <c r="J98" i="115" s="1"/>
  <c r="I97" i="115"/>
  <c r="H97" i="115"/>
  <c r="D97" i="115"/>
  <c r="J97" i="115" s="1"/>
  <c r="I96" i="115"/>
  <c r="H96" i="115"/>
  <c r="D96" i="115"/>
  <c r="J96" i="115" s="1"/>
  <c r="I95" i="115"/>
  <c r="H95" i="115"/>
  <c r="D95" i="115"/>
  <c r="J95" i="115" s="1"/>
  <c r="I94" i="115"/>
  <c r="H94" i="115"/>
  <c r="D94" i="115"/>
  <c r="J94" i="115" s="1"/>
  <c r="I93" i="115"/>
  <c r="H93" i="115"/>
  <c r="D93" i="115"/>
  <c r="J93" i="115" s="1"/>
  <c r="I92" i="115"/>
  <c r="H92" i="115"/>
  <c r="D92" i="115"/>
  <c r="J92" i="115" s="1"/>
  <c r="I91" i="115"/>
  <c r="H91" i="115"/>
  <c r="D91" i="115"/>
  <c r="J91" i="115" s="1"/>
  <c r="I90" i="115"/>
  <c r="H90" i="115"/>
  <c r="D90" i="115"/>
  <c r="J90" i="115" s="1"/>
  <c r="I89" i="115"/>
  <c r="H89" i="115"/>
  <c r="D89" i="115"/>
  <c r="I88" i="115"/>
  <c r="H88" i="115"/>
  <c r="G88" i="115"/>
  <c r="G104" i="115" s="1"/>
  <c r="D88" i="115"/>
  <c r="F55" i="115"/>
  <c r="E55" i="115"/>
  <c r="E56" i="115" s="1"/>
  <c r="C55" i="115"/>
  <c r="B55" i="115"/>
  <c r="I54" i="115"/>
  <c r="H54" i="115"/>
  <c r="J54" i="115" s="1"/>
  <c r="G54" i="115"/>
  <c r="D54" i="115"/>
  <c r="I53" i="115"/>
  <c r="H53" i="115"/>
  <c r="J53" i="115" s="1"/>
  <c r="G53" i="115"/>
  <c r="D53" i="115"/>
  <c r="I52" i="115"/>
  <c r="H52" i="115"/>
  <c r="G52" i="115"/>
  <c r="D52" i="115"/>
  <c r="I51" i="115"/>
  <c r="H51" i="115"/>
  <c r="G51" i="115"/>
  <c r="D51" i="115"/>
  <c r="I50" i="115"/>
  <c r="H50" i="115"/>
  <c r="G50" i="115"/>
  <c r="D50" i="115"/>
  <c r="I49" i="115"/>
  <c r="H49" i="115"/>
  <c r="G49" i="115"/>
  <c r="D49" i="115"/>
  <c r="I48" i="115"/>
  <c r="H48" i="115"/>
  <c r="G48" i="115"/>
  <c r="D48" i="115"/>
  <c r="I47" i="115"/>
  <c r="H47" i="115"/>
  <c r="G47" i="115"/>
  <c r="D47" i="115"/>
  <c r="I46" i="115"/>
  <c r="H46" i="115"/>
  <c r="G46" i="115"/>
  <c r="D46" i="115"/>
  <c r="J45" i="115"/>
  <c r="G45" i="115"/>
  <c r="D45" i="115"/>
  <c r="F25" i="115"/>
  <c r="E25" i="115"/>
  <c r="C25" i="115"/>
  <c r="B25" i="115"/>
  <c r="I24" i="115"/>
  <c r="H24" i="115"/>
  <c r="D24" i="115"/>
  <c r="J24" i="115" s="1"/>
  <c r="I23" i="115"/>
  <c r="H23" i="115"/>
  <c r="D23" i="115"/>
  <c r="J23" i="115" s="1"/>
  <c r="I22" i="115"/>
  <c r="H22" i="115"/>
  <c r="D22" i="115"/>
  <c r="J22" i="115" s="1"/>
  <c r="I21" i="115"/>
  <c r="H21" i="115"/>
  <c r="D21" i="115"/>
  <c r="J21" i="115" s="1"/>
  <c r="I20" i="115"/>
  <c r="H20" i="115"/>
  <c r="D20" i="115"/>
  <c r="J20" i="115" s="1"/>
  <c r="I19" i="115"/>
  <c r="H19" i="115"/>
  <c r="D19" i="115"/>
  <c r="J19" i="115" s="1"/>
  <c r="I18" i="115"/>
  <c r="H18" i="115"/>
  <c r="D18" i="115"/>
  <c r="J18" i="115" s="1"/>
  <c r="I17" i="115"/>
  <c r="H17" i="115"/>
  <c r="D17" i="115"/>
  <c r="J17" i="115" s="1"/>
  <c r="I16" i="115"/>
  <c r="H16" i="115"/>
  <c r="D16" i="115"/>
  <c r="J16" i="115" s="1"/>
  <c r="I15" i="115"/>
  <c r="H15" i="115"/>
  <c r="D15" i="115"/>
  <c r="J15" i="115" s="1"/>
  <c r="I14" i="115"/>
  <c r="H14" i="115"/>
  <c r="D14" i="115"/>
  <c r="J14" i="115" s="1"/>
  <c r="I13" i="115"/>
  <c r="H13" i="115"/>
  <c r="D13" i="115"/>
  <c r="J13" i="115" s="1"/>
  <c r="I12" i="115"/>
  <c r="H12" i="115"/>
  <c r="D12" i="115"/>
  <c r="J12" i="115" s="1"/>
  <c r="I11" i="115"/>
  <c r="H11" i="115"/>
  <c r="D11" i="115"/>
  <c r="J11" i="115" s="1"/>
  <c r="I10" i="115"/>
  <c r="H10" i="115"/>
  <c r="D10" i="115"/>
  <c r="I9" i="115"/>
  <c r="H9" i="115"/>
  <c r="G9" i="115"/>
  <c r="G25" i="115" s="1"/>
  <c r="D9" i="115"/>
  <c r="I37" i="114"/>
  <c r="I38" i="114" s="1"/>
  <c r="H37" i="114"/>
  <c r="F37" i="114"/>
  <c r="E37" i="114"/>
  <c r="C37" i="114"/>
  <c r="C38" i="114" s="1"/>
  <c r="B37" i="114"/>
  <c r="L36" i="114"/>
  <c r="K36" i="114"/>
  <c r="D36" i="114"/>
  <c r="M36" i="114" s="1"/>
  <c r="L35" i="114"/>
  <c r="K35" i="114"/>
  <c r="D35" i="114"/>
  <c r="M35" i="114" s="1"/>
  <c r="L34" i="114"/>
  <c r="K34" i="114"/>
  <c r="J34" i="114"/>
  <c r="D34" i="114"/>
  <c r="L33" i="114"/>
  <c r="K33" i="114"/>
  <c r="J33" i="114"/>
  <c r="G33" i="114"/>
  <c r="D33" i="114"/>
  <c r="L32" i="114"/>
  <c r="K32" i="114"/>
  <c r="G32" i="114"/>
  <c r="D32" i="114"/>
  <c r="L31" i="114"/>
  <c r="K31" i="114"/>
  <c r="J31" i="114"/>
  <c r="G31" i="114"/>
  <c r="D31" i="114"/>
  <c r="M31" i="114" s="1"/>
  <c r="L30" i="114"/>
  <c r="K30" i="114"/>
  <c r="J30" i="114"/>
  <c r="G30" i="114"/>
  <c r="M30" i="114" s="1"/>
  <c r="D30" i="114"/>
  <c r="L29" i="114"/>
  <c r="K29" i="114"/>
  <c r="J29" i="114"/>
  <c r="G29" i="114"/>
  <c r="D29" i="114"/>
  <c r="L28" i="114"/>
  <c r="K28" i="114"/>
  <c r="J28" i="114"/>
  <c r="G28" i="114"/>
  <c r="D28" i="114"/>
  <c r="L27" i="114"/>
  <c r="L37" i="114" s="1"/>
  <c r="K27" i="114"/>
  <c r="J27" i="114"/>
  <c r="G27" i="114"/>
  <c r="D27" i="114"/>
  <c r="M27" i="114" s="1"/>
  <c r="I25" i="114"/>
  <c r="H25" i="114"/>
  <c r="F25" i="114"/>
  <c r="E25" i="114"/>
  <c r="C25" i="114"/>
  <c r="B25" i="114"/>
  <c r="L24" i="114"/>
  <c r="K24" i="114"/>
  <c r="M24" i="114" s="1"/>
  <c r="J24" i="114"/>
  <c r="G24" i="114"/>
  <c r="D24" i="114"/>
  <c r="L23" i="114"/>
  <c r="M23" i="114" s="1"/>
  <c r="K23" i="114"/>
  <c r="J23" i="114"/>
  <c r="G23" i="114"/>
  <c r="D23" i="114"/>
  <c r="L22" i="114"/>
  <c r="K22" i="114"/>
  <c r="J22" i="114"/>
  <c r="G22" i="114"/>
  <c r="D22" i="114"/>
  <c r="L21" i="114"/>
  <c r="M21" i="114" s="1"/>
  <c r="K21" i="114"/>
  <c r="J21" i="114"/>
  <c r="G21" i="114"/>
  <c r="D21" i="114"/>
  <c r="L20" i="114"/>
  <c r="K20" i="114"/>
  <c r="M20" i="114" s="1"/>
  <c r="J20" i="114"/>
  <c r="G20" i="114"/>
  <c r="D20" i="114"/>
  <c r="L19" i="114"/>
  <c r="M19" i="114" s="1"/>
  <c r="K19" i="114"/>
  <c r="J19" i="114"/>
  <c r="G19" i="114"/>
  <c r="D19" i="114"/>
  <c r="L18" i="114"/>
  <c r="K18" i="114"/>
  <c r="J18" i="114"/>
  <c r="G18" i="114"/>
  <c r="D18" i="114"/>
  <c r="L17" i="114"/>
  <c r="M17" i="114" s="1"/>
  <c r="K17" i="114"/>
  <c r="J17" i="114"/>
  <c r="G17" i="114"/>
  <c r="D17" i="114"/>
  <c r="L16" i="114"/>
  <c r="K16" i="114"/>
  <c r="M16" i="114" s="1"/>
  <c r="J16" i="114"/>
  <c r="G16" i="114"/>
  <c r="D16" i="114"/>
  <c r="L15" i="114"/>
  <c r="M15" i="114" s="1"/>
  <c r="K15" i="114"/>
  <c r="J15" i="114"/>
  <c r="G15" i="114"/>
  <c r="D15" i="114"/>
  <c r="L14" i="114"/>
  <c r="K14" i="114"/>
  <c r="J14" i="114"/>
  <c r="G14" i="114"/>
  <c r="D14" i="114"/>
  <c r="L13" i="114"/>
  <c r="M13" i="114" s="1"/>
  <c r="K13" i="114"/>
  <c r="J13" i="114"/>
  <c r="G13" i="114"/>
  <c r="D13" i="114"/>
  <c r="L12" i="114"/>
  <c r="K12" i="114"/>
  <c r="M12" i="114" s="1"/>
  <c r="J12" i="114"/>
  <c r="G12" i="114"/>
  <c r="D12" i="114"/>
  <c r="L11" i="114"/>
  <c r="M11" i="114" s="1"/>
  <c r="K11" i="114"/>
  <c r="J11" i="114"/>
  <c r="G11" i="114"/>
  <c r="D11" i="114"/>
  <c r="L10" i="114"/>
  <c r="K10" i="114"/>
  <c r="J10" i="114"/>
  <c r="G10" i="114"/>
  <c r="D10" i="114"/>
  <c r="L9" i="114"/>
  <c r="K9" i="114"/>
  <c r="J9" i="114"/>
  <c r="G9" i="114"/>
  <c r="D9" i="114"/>
  <c r="G191" i="113"/>
  <c r="F191" i="113"/>
  <c r="E191" i="113"/>
  <c r="C191" i="113"/>
  <c r="B191" i="113"/>
  <c r="I190" i="113"/>
  <c r="I191" i="113" s="1"/>
  <c r="H190" i="113"/>
  <c r="H191" i="113" s="1"/>
  <c r="G190" i="113"/>
  <c r="D190" i="113"/>
  <c r="F188" i="113"/>
  <c r="E188" i="113"/>
  <c r="C188" i="113"/>
  <c r="C192" i="113" s="1"/>
  <c r="B188" i="113"/>
  <c r="B192" i="113" s="1"/>
  <c r="I187" i="113"/>
  <c r="H187" i="113"/>
  <c r="G187" i="113"/>
  <c r="D187" i="113"/>
  <c r="I186" i="113"/>
  <c r="H186" i="113"/>
  <c r="G186" i="113"/>
  <c r="D186" i="113"/>
  <c r="I185" i="113"/>
  <c r="H185" i="113"/>
  <c r="G185" i="113"/>
  <c r="D185" i="113"/>
  <c r="J185" i="113" s="1"/>
  <c r="I184" i="113"/>
  <c r="H184" i="113"/>
  <c r="G184" i="113"/>
  <c r="D184" i="113"/>
  <c r="J184" i="113" s="1"/>
  <c r="I183" i="113"/>
  <c r="H183" i="113"/>
  <c r="G183" i="113"/>
  <c r="D183" i="113"/>
  <c r="J183" i="113" s="1"/>
  <c r="I182" i="113"/>
  <c r="H182" i="113"/>
  <c r="G182" i="113"/>
  <c r="D182" i="113"/>
  <c r="I181" i="113"/>
  <c r="H181" i="113"/>
  <c r="G181" i="113"/>
  <c r="D181" i="113"/>
  <c r="J181" i="113" s="1"/>
  <c r="I180" i="113"/>
  <c r="H180" i="113"/>
  <c r="G180" i="113"/>
  <c r="D180" i="113"/>
  <c r="I179" i="113"/>
  <c r="H179" i="113"/>
  <c r="G179" i="113"/>
  <c r="D179" i="113"/>
  <c r="J179" i="113" s="1"/>
  <c r="I178" i="113"/>
  <c r="H178" i="113"/>
  <c r="G178" i="113"/>
  <c r="D178" i="113"/>
  <c r="I177" i="113"/>
  <c r="H177" i="113"/>
  <c r="G177" i="113"/>
  <c r="D177" i="113"/>
  <c r="J177" i="113" s="1"/>
  <c r="I176" i="113"/>
  <c r="H176" i="113"/>
  <c r="G176" i="113"/>
  <c r="D176" i="113"/>
  <c r="I175" i="113"/>
  <c r="H175" i="113"/>
  <c r="G175" i="113"/>
  <c r="D175" i="113"/>
  <c r="I174" i="113"/>
  <c r="H174" i="113"/>
  <c r="G174" i="113"/>
  <c r="D174" i="113"/>
  <c r="I173" i="113"/>
  <c r="H173" i="113"/>
  <c r="G173" i="113"/>
  <c r="D173" i="113"/>
  <c r="J173" i="113" s="1"/>
  <c r="I172" i="113"/>
  <c r="H172" i="113"/>
  <c r="G172" i="113"/>
  <c r="D172" i="113"/>
  <c r="J172" i="113" s="1"/>
  <c r="I171" i="113"/>
  <c r="H171" i="113"/>
  <c r="G171" i="113"/>
  <c r="D171" i="113"/>
  <c r="I170" i="113"/>
  <c r="H170" i="113"/>
  <c r="G170" i="113"/>
  <c r="D170" i="113"/>
  <c r="I169" i="113"/>
  <c r="H169" i="113"/>
  <c r="G169" i="113"/>
  <c r="D169" i="113"/>
  <c r="J169" i="113" s="1"/>
  <c r="I168" i="113"/>
  <c r="I188" i="113" s="1"/>
  <c r="H168" i="113"/>
  <c r="G168" i="113"/>
  <c r="D168" i="113"/>
  <c r="G134" i="113"/>
  <c r="F134" i="113"/>
  <c r="F135" i="113" s="1"/>
  <c r="E134" i="113"/>
  <c r="C134" i="113"/>
  <c r="B134" i="113"/>
  <c r="I133" i="113"/>
  <c r="H133" i="113"/>
  <c r="D133" i="113"/>
  <c r="J133" i="113" s="1"/>
  <c r="I132" i="113"/>
  <c r="H132" i="113"/>
  <c r="D132" i="113"/>
  <c r="J132" i="113" s="1"/>
  <c r="I131" i="113"/>
  <c r="H131" i="113"/>
  <c r="D131" i="113"/>
  <c r="J131" i="113" s="1"/>
  <c r="I130" i="113"/>
  <c r="H130" i="113"/>
  <c r="D130" i="113"/>
  <c r="J130" i="113" s="1"/>
  <c r="I129" i="113"/>
  <c r="H129" i="113"/>
  <c r="D129" i="113"/>
  <c r="J129" i="113" s="1"/>
  <c r="I128" i="113"/>
  <c r="H128" i="113"/>
  <c r="D128" i="113"/>
  <c r="J128" i="113" s="1"/>
  <c r="I127" i="113"/>
  <c r="H127" i="113"/>
  <c r="D127" i="113"/>
  <c r="J127" i="113" s="1"/>
  <c r="I126" i="113"/>
  <c r="H126" i="113"/>
  <c r="D126" i="113"/>
  <c r="I125" i="113"/>
  <c r="H125" i="113"/>
  <c r="D125" i="113"/>
  <c r="J125" i="113" s="1"/>
  <c r="I124" i="113"/>
  <c r="H124" i="113"/>
  <c r="D124" i="113"/>
  <c r="J124" i="113" s="1"/>
  <c r="F105" i="113"/>
  <c r="E105" i="113"/>
  <c r="C105" i="113"/>
  <c r="B105" i="113"/>
  <c r="I104" i="113"/>
  <c r="H104" i="113"/>
  <c r="D104" i="113"/>
  <c r="J104" i="113" s="1"/>
  <c r="I103" i="113"/>
  <c r="H103" i="113"/>
  <c r="D103" i="113"/>
  <c r="J103" i="113" s="1"/>
  <c r="I102" i="113"/>
  <c r="H102" i="113"/>
  <c r="D102" i="113"/>
  <c r="J102" i="113" s="1"/>
  <c r="I101" i="113"/>
  <c r="H101" i="113"/>
  <c r="D101" i="113"/>
  <c r="J101" i="113" s="1"/>
  <c r="I100" i="113"/>
  <c r="H100" i="113"/>
  <c r="D100" i="113"/>
  <c r="J100" i="113" s="1"/>
  <c r="I99" i="113"/>
  <c r="H99" i="113"/>
  <c r="D99" i="113"/>
  <c r="J99" i="113" s="1"/>
  <c r="I98" i="113"/>
  <c r="H98" i="113"/>
  <c r="D98" i="113"/>
  <c r="J98" i="113" s="1"/>
  <c r="I97" i="113"/>
  <c r="H97" i="113"/>
  <c r="D97" i="113"/>
  <c r="J97" i="113" s="1"/>
  <c r="I96" i="113"/>
  <c r="H96" i="113"/>
  <c r="D96" i="113"/>
  <c r="J96" i="113" s="1"/>
  <c r="I95" i="113"/>
  <c r="H95" i="113"/>
  <c r="D95" i="113"/>
  <c r="J95" i="113" s="1"/>
  <c r="I94" i="113"/>
  <c r="H94" i="113"/>
  <c r="D94" i="113"/>
  <c r="J94" i="113" s="1"/>
  <c r="I93" i="113"/>
  <c r="H93" i="113"/>
  <c r="D93" i="113"/>
  <c r="J93" i="113" s="1"/>
  <c r="I92" i="113"/>
  <c r="H92" i="113"/>
  <c r="D92" i="113"/>
  <c r="J92" i="113" s="1"/>
  <c r="I91" i="113"/>
  <c r="H91" i="113"/>
  <c r="D91" i="113"/>
  <c r="I90" i="113"/>
  <c r="H90" i="113"/>
  <c r="D90" i="113"/>
  <c r="J90" i="113" s="1"/>
  <c r="I89" i="113"/>
  <c r="H89" i="113"/>
  <c r="G89" i="113"/>
  <c r="G105" i="113" s="1"/>
  <c r="D89" i="113"/>
  <c r="J89" i="113" s="1"/>
  <c r="F54" i="113"/>
  <c r="E54" i="113"/>
  <c r="C54" i="113"/>
  <c r="B54" i="113"/>
  <c r="I53" i="113"/>
  <c r="H53" i="113"/>
  <c r="G53" i="113"/>
  <c r="D53" i="113"/>
  <c r="I52" i="113"/>
  <c r="H52" i="113"/>
  <c r="G52" i="113"/>
  <c r="D52" i="113"/>
  <c r="I51" i="113"/>
  <c r="H51" i="113"/>
  <c r="G51" i="113"/>
  <c r="D51" i="113"/>
  <c r="I50" i="113"/>
  <c r="H50" i="113"/>
  <c r="G50" i="113"/>
  <c r="D50" i="113"/>
  <c r="I49" i="113"/>
  <c r="H49" i="113"/>
  <c r="G49" i="113"/>
  <c r="D49" i="113"/>
  <c r="I48" i="113"/>
  <c r="H48" i="113"/>
  <c r="G48" i="113"/>
  <c r="D48" i="113"/>
  <c r="I47" i="113"/>
  <c r="H47" i="113"/>
  <c r="G47" i="113"/>
  <c r="D47" i="113"/>
  <c r="I46" i="113"/>
  <c r="H46" i="113"/>
  <c r="G46" i="113"/>
  <c r="D46" i="113"/>
  <c r="I45" i="113"/>
  <c r="H45" i="113"/>
  <c r="G45" i="113"/>
  <c r="D45" i="113"/>
  <c r="I44" i="113"/>
  <c r="I54" i="113" s="1"/>
  <c r="H44" i="113"/>
  <c r="G44" i="113"/>
  <c r="D44" i="113"/>
  <c r="G25" i="113"/>
  <c r="F25" i="113"/>
  <c r="E25" i="113"/>
  <c r="C25" i="113"/>
  <c r="B25" i="113"/>
  <c r="B55" i="113" s="1"/>
  <c r="I24" i="113"/>
  <c r="H24" i="113"/>
  <c r="D24" i="113"/>
  <c r="J24" i="113" s="1"/>
  <c r="I23" i="113"/>
  <c r="H23" i="113"/>
  <c r="D23" i="113"/>
  <c r="J23" i="113" s="1"/>
  <c r="I22" i="113"/>
  <c r="H22" i="113"/>
  <c r="D22" i="113"/>
  <c r="J22" i="113" s="1"/>
  <c r="I21" i="113"/>
  <c r="H21" i="113"/>
  <c r="D21" i="113"/>
  <c r="J21" i="113" s="1"/>
  <c r="I20" i="113"/>
  <c r="H20" i="113"/>
  <c r="D20" i="113"/>
  <c r="J20" i="113" s="1"/>
  <c r="I19" i="113"/>
  <c r="H19" i="113"/>
  <c r="D19" i="113"/>
  <c r="J19" i="113" s="1"/>
  <c r="I18" i="113"/>
  <c r="H18" i="113"/>
  <c r="D18" i="113"/>
  <c r="J18" i="113" s="1"/>
  <c r="I17" i="113"/>
  <c r="H17" i="113"/>
  <c r="D17" i="113"/>
  <c r="J17" i="113" s="1"/>
  <c r="I16" i="113"/>
  <c r="H16" i="113"/>
  <c r="D16" i="113"/>
  <c r="J16" i="113" s="1"/>
  <c r="I15" i="113"/>
  <c r="H15" i="113"/>
  <c r="D15" i="113"/>
  <c r="J15" i="113" s="1"/>
  <c r="I14" i="113"/>
  <c r="H14" i="113"/>
  <c r="D14" i="113"/>
  <c r="J14" i="113" s="1"/>
  <c r="I13" i="113"/>
  <c r="H13" i="113"/>
  <c r="D13" i="113"/>
  <c r="J13" i="113" s="1"/>
  <c r="I12" i="113"/>
  <c r="H12" i="113"/>
  <c r="D12" i="113"/>
  <c r="J12" i="113" s="1"/>
  <c r="I11" i="113"/>
  <c r="H11" i="113"/>
  <c r="D11" i="113"/>
  <c r="J11" i="113" s="1"/>
  <c r="I10" i="113"/>
  <c r="H10" i="113"/>
  <c r="D10" i="113"/>
  <c r="J10" i="113" s="1"/>
  <c r="I9" i="113"/>
  <c r="H9" i="113"/>
  <c r="D9" i="113"/>
  <c r="J9" i="113" s="1"/>
  <c r="C78" i="112"/>
  <c r="F77" i="112"/>
  <c r="E77" i="112"/>
  <c r="C77" i="112"/>
  <c r="B77" i="112"/>
  <c r="I76" i="112"/>
  <c r="H76" i="112"/>
  <c r="J76" i="112" s="1"/>
  <c r="G76" i="112"/>
  <c r="D76" i="112"/>
  <c r="I75" i="112"/>
  <c r="H75" i="112"/>
  <c r="J75" i="112" s="1"/>
  <c r="G75" i="112"/>
  <c r="D75" i="112"/>
  <c r="I74" i="112"/>
  <c r="H74" i="112"/>
  <c r="J74" i="112" s="1"/>
  <c r="G74" i="112"/>
  <c r="D74" i="112"/>
  <c r="I73" i="112"/>
  <c r="H73" i="112"/>
  <c r="G73" i="112"/>
  <c r="D73" i="112"/>
  <c r="I72" i="112"/>
  <c r="H72" i="112"/>
  <c r="J72" i="112" s="1"/>
  <c r="G72" i="112"/>
  <c r="D72" i="112"/>
  <c r="I71" i="112"/>
  <c r="H71" i="112"/>
  <c r="J71" i="112" s="1"/>
  <c r="G71" i="112"/>
  <c r="D71" i="112"/>
  <c r="I70" i="112"/>
  <c r="H70" i="112"/>
  <c r="J70" i="112" s="1"/>
  <c r="G70" i="112"/>
  <c r="D70" i="112"/>
  <c r="I69" i="112"/>
  <c r="H69" i="112"/>
  <c r="G69" i="112"/>
  <c r="D69" i="112"/>
  <c r="I68" i="112"/>
  <c r="H68" i="112"/>
  <c r="G68" i="112"/>
  <c r="D68" i="112"/>
  <c r="I67" i="112"/>
  <c r="J67" i="112" s="1"/>
  <c r="H67" i="112"/>
  <c r="G67" i="112"/>
  <c r="D67" i="112"/>
  <c r="D77" i="112" s="1"/>
  <c r="F65" i="112"/>
  <c r="E65" i="112"/>
  <c r="C65" i="112"/>
  <c r="B65" i="112"/>
  <c r="I64" i="112"/>
  <c r="H64" i="112"/>
  <c r="G64" i="112"/>
  <c r="D64" i="112"/>
  <c r="I63" i="112"/>
  <c r="J63" i="112" s="1"/>
  <c r="H63" i="112"/>
  <c r="G63" i="112"/>
  <c r="D63" i="112"/>
  <c r="J62" i="112"/>
  <c r="I62" i="112"/>
  <c r="H62" i="112"/>
  <c r="G62" i="112"/>
  <c r="D62" i="112"/>
  <c r="I61" i="112"/>
  <c r="H61" i="112"/>
  <c r="G61" i="112"/>
  <c r="D61" i="112"/>
  <c r="I60" i="112"/>
  <c r="H60" i="112"/>
  <c r="J60" i="112" s="1"/>
  <c r="G60" i="112"/>
  <c r="D60" i="112"/>
  <c r="I59" i="112"/>
  <c r="H59" i="112"/>
  <c r="J59" i="112" s="1"/>
  <c r="G59" i="112"/>
  <c r="D59" i="112"/>
  <c r="I58" i="112"/>
  <c r="H58" i="112"/>
  <c r="J58" i="112" s="1"/>
  <c r="G58" i="112"/>
  <c r="D58" i="112"/>
  <c r="I57" i="112"/>
  <c r="H57" i="112"/>
  <c r="J57" i="112" s="1"/>
  <c r="G57" i="112"/>
  <c r="D57" i="112"/>
  <c r="I56" i="112"/>
  <c r="H56" i="112"/>
  <c r="G56" i="112"/>
  <c r="D56" i="112"/>
  <c r="I55" i="112"/>
  <c r="J55" i="112" s="1"/>
  <c r="H55" i="112"/>
  <c r="G55" i="112"/>
  <c r="D55" i="112"/>
  <c r="I54" i="112"/>
  <c r="H54" i="112"/>
  <c r="G54" i="112"/>
  <c r="D54" i="112"/>
  <c r="I53" i="112"/>
  <c r="H53" i="112"/>
  <c r="G53" i="112"/>
  <c r="D53" i="112"/>
  <c r="I52" i="112"/>
  <c r="H52" i="112"/>
  <c r="G52" i="112"/>
  <c r="D52" i="112"/>
  <c r="I51" i="112"/>
  <c r="J51" i="112" s="1"/>
  <c r="H51" i="112"/>
  <c r="G51" i="112"/>
  <c r="D51" i="112"/>
  <c r="F35" i="112"/>
  <c r="E35" i="112"/>
  <c r="C35" i="112"/>
  <c r="C36" i="112" s="1"/>
  <c r="B35" i="112"/>
  <c r="I34" i="112"/>
  <c r="H34" i="112"/>
  <c r="G34" i="112"/>
  <c r="D34" i="112"/>
  <c r="I33" i="112"/>
  <c r="H33" i="112"/>
  <c r="J33" i="112" s="1"/>
  <c r="G33" i="112"/>
  <c r="D33" i="112"/>
  <c r="I32" i="112"/>
  <c r="H32" i="112"/>
  <c r="J32" i="112" s="1"/>
  <c r="G32" i="112"/>
  <c r="D32" i="112"/>
  <c r="I31" i="112"/>
  <c r="H31" i="112"/>
  <c r="J31" i="112" s="1"/>
  <c r="G31" i="112"/>
  <c r="D31" i="112"/>
  <c r="I30" i="112"/>
  <c r="H30" i="112"/>
  <c r="G30" i="112"/>
  <c r="D30" i="112"/>
  <c r="I29" i="112"/>
  <c r="H29" i="112"/>
  <c r="G29" i="112"/>
  <c r="D29" i="112"/>
  <c r="I28" i="112"/>
  <c r="H28" i="112"/>
  <c r="G28" i="112"/>
  <c r="D28" i="112"/>
  <c r="I27" i="112"/>
  <c r="H27" i="112"/>
  <c r="G27" i="112"/>
  <c r="D27" i="112"/>
  <c r="I26" i="112"/>
  <c r="H26" i="112"/>
  <c r="G26" i="112"/>
  <c r="D26" i="112"/>
  <c r="I25" i="112"/>
  <c r="I35" i="112" s="1"/>
  <c r="H25" i="112"/>
  <c r="G25" i="112"/>
  <c r="D25" i="112"/>
  <c r="F23" i="112"/>
  <c r="F36" i="112" s="1"/>
  <c r="E23" i="112"/>
  <c r="C23" i="112"/>
  <c r="B23" i="112"/>
  <c r="I22" i="112"/>
  <c r="H22" i="112"/>
  <c r="G22" i="112"/>
  <c r="D22" i="112"/>
  <c r="I21" i="112"/>
  <c r="H21" i="112"/>
  <c r="G21" i="112"/>
  <c r="D21" i="112"/>
  <c r="I20" i="112"/>
  <c r="H20" i="112"/>
  <c r="G20" i="112"/>
  <c r="D20" i="112"/>
  <c r="I19" i="112"/>
  <c r="H19" i="112"/>
  <c r="G19" i="112"/>
  <c r="D19" i="112"/>
  <c r="I18" i="112"/>
  <c r="H18" i="112"/>
  <c r="G18" i="112"/>
  <c r="D18" i="112"/>
  <c r="I17" i="112"/>
  <c r="H17" i="112"/>
  <c r="G17" i="112"/>
  <c r="D17" i="112"/>
  <c r="I16" i="112"/>
  <c r="H16" i="112"/>
  <c r="G16" i="112"/>
  <c r="D16" i="112"/>
  <c r="I15" i="112"/>
  <c r="J15" i="112" s="1"/>
  <c r="H15" i="112"/>
  <c r="G15" i="112"/>
  <c r="D15" i="112"/>
  <c r="I14" i="112"/>
  <c r="H14" i="112"/>
  <c r="G14" i="112"/>
  <c r="D14" i="112"/>
  <c r="I13" i="112"/>
  <c r="H13" i="112"/>
  <c r="G13" i="112"/>
  <c r="D13" i="112"/>
  <c r="I12" i="112"/>
  <c r="J12" i="112" s="1"/>
  <c r="H12" i="112"/>
  <c r="G12" i="112"/>
  <c r="D12" i="112"/>
  <c r="I11" i="112"/>
  <c r="H11" i="112"/>
  <c r="G11" i="112"/>
  <c r="D11" i="112"/>
  <c r="I10" i="112"/>
  <c r="H10" i="112"/>
  <c r="G10" i="112"/>
  <c r="D10" i="112"/>
  <c r="I9" i="112"/>
  <c r="H9" i="112"/>
  <c r="G9" i="112"/>
  <c r="G23" i="112" s="1"/>
  <c r="D9" i="112"/>
  <c r="I35" i="111"/>
  <c r="H35" i="111"/>
  <c r="F35" i="111"/>
  <c r="E35" i="111"/>
  <c r="C35" i="111"/>
  <c r="B35" i="111"/>
  <c r="L34" i="111"/>
  <c r="M34" i="111" s="1"/>
  <c r="K34" i="111"/>
  <c r="J34" i="111"/>
  <c r="G34" i="111"/>
  <c r="D34" i="111"/>
  <c r="L33" i="111"/>
  <c r="K33" i="111"/>
  <c r="J33" i="111"/>
  <c r="G33" i="111"/>
  <c r="D33" i="111"/>
  <c r="L32" i="111"/>
  <c r="K32" i="111"/>
  <c r="J32" i="111"/>
  <c r="G32" i="111"/>
  <c r="D32" i="111"/>
  <c r="L31" i="111"/>
  <c r="K31" i="111"/>
  <c r="M31" i="111" s="1"/>
  <c r="J31" i="111"/>
  <c r="G31" i="111"/>
  <c r="D31" i="111"/>
  <c r="L30" i="111"/>
  <c r="M30" i="111" s="1"/>
  <c r="K30" i="111"/>
  <c r="J30" i="111"/>
  <c r="G30" i="111"/>
  <c r="D30" i="111"/>
  <c r="L29" i="111"/>
  <c r="K29" i="111"/>
  <c r="J29" i="111"/>
  <c r="G29" i="111"/>
  <c r="D29" i="111"/>
  <c r="L28" i="111"/>
  <c r="K28" i="111"/>
  <c r="J28" i="111"/>
  <c r="G28" i="111"/>
  <c r="D28" i="111"/>
  <c r="L27" i="111"/>
  <c r="K27" i="111"/>
  <c r="M27" i="111" s="1"/>
  <c r="J27" i="111"/>
  <c r="G27" i="111"/>
  <c r="D27" i="111"/>
  <c r="L26" i="111"/>
  <c r="M26" i="111" s="1"/>
  <c r="K26" i="111"/>
  <c r="J26" i="111"/>
  <c r="G26" i="111"/>
  <c r="D26" i="111"/>
  <c r="D35" i="111" s="1"/>
  <c r="L25" i="111"/>
  <c r="K25" i="111"/>
  <c r="J25" i="111"/>
  <c r="G25" i="111"/>
  <c r="G35" i="111" s="1"/>
  <c r="D25" i="111"/>
  <c r="I23" i="111"/>
  <c r="H23" i="111"/>
  <c r="F23" i="111"/>
  <c r="E23" i="111"/>
  <c r="C23" i="111"/>
  <c r="B23" i="111"/>
  <c r="L22" i="111"/>
  <c r="M22" i="111" s="1"/>
  <c r="K22" i="111"/>
  <c r="J22" i="111"/>
  <c r="G22" i="111"/>
  <c r="D22" i="111"/>
  <c r="L21" i="111"/>
  <c r="K21" i="111"/>
  <c r="J21" i="111"/>
  <c r="G21" i="111"/>
  <c r="D21" i="111"/>
  <c r="L20" i="111"/>
  <c r="K20" i="111"/>
  <c r="J20" i="111"/>
  <c r="G20" i="111"/>
  <c r="D20" i="111"/>
  <c r="L19" i="111"/>
  <c r="K19" i="111"/>
  <c r="M19" i="111" s="1"/>
  <c r="J19" i="111"/>
  <c r="G19" i="111"/>
  <c r="D19" i="111"/>
  <c r="L18" i="111"/>
  <c r="M18" i="111" s="1"/>
  <c r="K18" i="111"/>
  <c r="J18" i="111"/>
  <c r="G18" i="111"/>
  <c r="D18" i="111"/>
  <c r="L17" i="111"/>
  <c r="K17" i="111"/>
  <c r="J17" i="111"/>
  <c r="G17" i="111"/>
  <c r="D17" i="111"/>
  <c r="L16" i="111"/>
  <c r="K16" i="111"/>
  <c r="J16" i="111"/>
  <c r="G16" i="111"/>
  <c r="D16" i="111"/>
  <c r="L15" i="111"/>
  <c r="K15" i="111"/>
  <c r="M15" i="111" s="1"/>
  <c r="J15" i="111"/>
  <c r="G15" i="111"/>
  <c r="D15" i="111"/>
  <c r="L14" i="111"/>
  <c r="M14" i="111" s="1"/>
  <c r="K14" i="111"/>
  <c r="J14" i="111"/>
  <c r="G14" i="111"/>
  <c r="D14" i="111"/>
  <c r="L13" i="111"/>
  <c r="K13" i="111"/>
  <c r="J13" i="111"/>
  <c r="G13" i="111"/>
  <c r="D13" i="111"/>
  <c r="L12" i="111"/>
  <c r="K12" i="111"/>
  <c r="J12" i="111"/>
  <c r="G12" i="111"/>
  <c r="D12" i="111"/>
  <c r="L11" i="111"/>
  <c r="K11" i="111"/>
  <c r="M11" i="111" s="1"/>
  <c r="J11" i="111"/>
  <c r="G11" i="111"/>
  <c r="D11" i="111"/>
  <c r="L10" i="111"/>
  <c r="M10" i="111" s="1"/>
  <c r="K10" i="111"/>
  <c r="J10" i="111"/>
  <c r="G10" i="111"/>
  <c r="D10" i="111"/>
  <c r="D23" i="111" s="1"/>
  <c r="L9" i="111"/>
  <c r="K9" i="111"/>
  <c r="J9" i="111"/>
  <c r="G9" i="111"/>
  <c r="G23" i="111" s="1"/>
  <c r="D9" i="111"/>
  <c r="F112" i="110"/>
  <c r="E112" i="110"/>
  <c r="C112" i="110"/>
  <c r="B112" i="110"/>
  <c r="I111" i="110"/>
  <c r="H111" i="110"/>
  <c r="G111" i="110"/>
  <c r="D111" i="110"/>
  <c r="I110" i="110"/>
  <c r="H110" i="110"/>
  <c r="G110" i="110"/>
  <c r="D110" i="110"/>
  <c r="I109" i="110"/>
  <c r="H109" i="110"/>
  <c r="G109" i="110"/>
  <c r="D109" i="110"/>
  <c r="I108" i="110"/>
  <c r="H108" i="110"/>
  <c r="G108" i="110"/>
  <c r="D108" i="110"/>
  <c r="I107" i="110"/>
  <c r="H107" i="110"/>
  <c r="G107" i="110"/>
  <c r="D107" i="110"/>
  <c r="I106" i="110"/>
  <c r="H106" i="110"/>
  <c r="G106" i="110"/>
  <c r="D106" i="110"/>
  <c r="I105" i="110"/>
  <c r="H105" i="110"/>
  <c r="G105" i="110"/>
  <c r="D105" i="110"/>
  <c r="I104" i="110"/>
  <c r="H104" i="110"/>
  <c r="G104" i="110"/>
  <c r="D104" i="110"/>
  <c r="I103" i="110"/>
  <c r="H103" i="110"/>
  <c r="G103" i="110"/>
  <c r="D103" i="110"/>
  <c r="I102" i="110"/>
  <c r="H102" i="110"/>
  <c r="G102" i="110"/>
  <c r="D102" i="110"/>
  <c r="I101" i="110"/>
  <c r="H101" i="110"/>
  <c r="G101" i="110"/>
  <c r="D101" i="110"/>
  <c r="I100" i="110"/>
  <c r="H100" i="110"/>
  <c r="G100" i="110"/>
  <c r="D100" i="110"/>
  <c r="I99" i="110"/>
  <c r="H99" i="110"/>
  <c r="G99" i="110"/>
  <c r="D99" i="110"/>
  <c r="I98" i="110"/>
  <c r="H98" i="110"/>
  <c r="G98" i="110"/>
  <c r="D98" i="110"/>
  <c r="I97" i="110"/>
  <c r="H97" i="110"/>
  <c r="G97" i="110"/>
  <c r="D97" i="110"/>
  <c r="I96" i="110"/>
  <c r="H96" i="110"/>
  <c r="G96" i="110"/>
  <c r="D96" i="110"/>
  <c r="I95" i="110"/>
  <c r="H95" i="110"/>
  <c r="G95" i="110"/>
  <c r="D95" i="110"/>
  <c r="I94" i="110"/>
  <c r="H94" i="110"/>
  <c r="H112" i="110" s="1"/>
  <c r="G94" i="110"/>
  <c r="G112" i="110" s="1"/>
  <c r="D94" i="110"/>
  <c r="D112" i="110" s="1"/>
  <c r="G80" i="110"/>
  <c r="F80" i="110"/>
  <c r="E80" i="110"/>
  <c r="C80" i="110"/>
  <c r="B80" i="110"/>
  <c r="B81" i="110" s="1"/>
  <c r="I79" i="110"/>
  <c r="H79" i="110"/>
  <c r="J79" i="110" s="1"/>
  <c r="D79" i="110"/>
  <c r="I78" i="110"/>
  <c r="H78" i="110"/>
  <c r="J78" i="110" s="1"/>
  <c r="D78" i="110"/>
  <c r="I77" i="110"/>
  <c r="H77" i="110"/>
  <c r="D77" i="110"/>
  <c r="I76" i="110"/>
  <c r="H76" i="110"/>
  <c r="J76" i="110" s="1"/>
  <c r="D76" i="110"/>
  <c r="I75" i="110"/>
  <c r="H75" i="110"/>
  <c r="J75" i="110" s="1"/>
  <c r="D75" i="110"/>
  <c r="I74" i="110"/>
  <c r="H74" i="110"/>
  <c r="D74" i="110"/>
  <c r="I73" i="110"/>
  <c r="H73" i="110"/>
  <c r="D73" i="110"/>
  <c r="I72" i="110"/>
  <c r="H72" i="110"/>
  <c r="J72" i="110" s="1"/>
  <c r="D72" i="110"/>
  <c r="I71" i="110"/>
  <c r="H71" i="110"/>
  <c r="J71" i="110" s="1"/>
  <c r="D71" i="110"/>
  <c r="I70" i="110"/>
  <c r="H70" i="110"/>
  <c r="J70" i="110" s="1"/>
  <c r="D70" i="110"/>
  <c r="I69" i="110"/>
  <c r="I80" i="110" s="1"/>
  <c r="H69" i="110"/>
  <c r="D69" i="110"/>
  <c r="F67" i="110"/>
  <c r="E67" i="110"/>
  <c r="C67" i="110"/>
  <c r="C81" i="110" s="1"/>
  <c r="B67" i="110"/>
  <c r="I66" i="110"/>
  <c r="H66" i="110"/>
  <c r="G66" i="110"/>
  <c r="D66" i="110"/>
  <c r="I65" i="110"/>
  <c r="H65" i="110"/>
  <c r="G65" i="110"/>
  <c r="D65" i="110"/>
  <c r="I64" i="110"/>
  <c r="H64" i="110"/>
  <c r="G64" i="110"/>
  <c r="D64" i="110"/>
  <c r="I63" i="110"/>
  <c r="H63" i="110"/>
  <c r="J63" i="110" s="1"/>
  <c r="G63" i="110"/>
  <c r="D63" i="110"/>
  <c r="I62" i="110"/>
  <c r="H62" i="110"/>
  <c r="J62" i="110" s="1"/>
  <c r="G62" i="110"/>
  <c r="D62" i="110"/>
  <c r="I61" i="110"/>
  <c r="H61" i="110"/>
  <c r="J61" i="110" s="1"/>
  <c r="D61" i="110"/>
  <c r="I60" i="110"/>
  <c r="H60" i="110"/>
  <c r="G60" i="110"/>
  <c r="D60" i="110"/>
  <c r="I59" i="110"/>
  <c r="H59" i="110"/>
  <c r="G59" i="110"/>
  <c r="D59" i="110"/>
  <c r="I58" i="110"/>
  <c r="H58" i="110"/>
  <c r="J58" i="110" s="1"/>
  <c r="G58" i="110"/>
  <c r="D58" i="110"/>
  <c r="I57" i="110"/>
  <c r="H57" i="110"/>
  <c r="J57" i="110" s="1"/>
  <c r="G57" i="110"/>
  <c r="D57" i="110"/>
  <c r="I56" i="110"/>
  <c r="H56" i="110"/>
  <c r="J56" i="110" s="1"/>
  <c r="G56" i="110"/>
  <c r="D56" i="110"/>
  <c r="I55" i="110"/>
  <c r="H55" i="110"/>
  <c r="G55" i="110"/>
  <c r="D55" i="110"/>
  <c r="I54" i="110"/>
  <c r="H54" i="110"/>
  <c r="G54" i="110"/>
  <c r="D54" i="110"/>
  <c r="I53" i="110"/>
  <c r="H53" i="110"/>
  <c r="G53" i="110"/>
  <c r="D53" i="110"/>
  <c r="F36" i="110"/>
  <c r="F37" i="110" s="1"/>
  <c r="E36" i="110"/>
  <c r="C36" i="110"/>
  <c r="B36" i="110"/>
  <c r="B37" i="110" s="1"/>
  <c r="I35" i="110"/>
  <c r="H35" i="110"/>
  <c r="G35" i="110"/>
  <c r="D35" i="110"/>
  <c r="I34" i="110"/>
  <c r="H34" i="110"/>
  <c r="G34" i="110"/>
  <c r="D34" i="110"/>
  <c r="I33" i="110"/>
  <c r="H33" i="110"/>
  <c r="G33" i="110"/>
  <c r="D33" i="110"/>
  <c r="I32" i="110"/>
  <c r="H32" i="110"/>
  <c r="G32" i="110"/>
  <c r="D32" i="110"/>
  <c r="I31" i="110"/>
  <c r="H31" i="110"/>
  <c r="G31" i="110"/>
  <c r="D31" i="110"/>
  <c r="I30" i="110"/>
  <c r="H30" i="110"/>
  <c r="G30" i="110"/>
  <c r="D30" i="110"/>
  <c r="I29" i="110"/>
  <c r="H29" i="110"/>
  <c r="G29" i="110"/>
  <c r="D29" i="110"/>
  <c r="I28" i="110"/>
  <c r="H28" i="110"/>
  <c r="G28" i="110"/>
  <c r="D28" i="110"/>
  <c r="I27" i="110"/>
  <c r="H27" i="110"/>
  <c r="G27" i="110"/>
  <c r="D27" i="110"/>
  <c r="I26" i="110"/>
  <c r="H26" i="110"/>
  <c r="G26" i="110"/>
  <c r="D26" i="110"/>
  <c r="I25" i="110"/>
  <c r="H25" i="110"/>
  <c r="H36" i="110" s="1"/>
  <c r="G25" i="110"/>
  <c r="G36" i="110" s="1"/>
  <c r="D25" i="110"/>
  <c r="F23" i="110"/>
  <c r="E23" i="110"/>
  <c r="C23" i="110"/>
  <c r="C37" i="110" s="1"/>
  <c r="B23" i="110"/>
  <c r="I22" i="110"/>
  <c r="H22" i="110"/>
  <c r="G22" i="110"/>
  <c r="D22" i="110"/>
  <c r="I21" i="110"/>
  <c r="H21" i="110"/>
  <c r="G21" i="110"/>
  <c r="D21" i="110"/>
  <c r="I20" i="110"/>
  <c r="H20" i="110"/>
  <c r="G20" i="110"/>
  <c r="D20" i="110"/>
  <c r="I19" i="110"/>
  <c r="H19" i="110"/>
  <c r="G19" i="110"/>
  <c r="D19" i="110"/>
  <c r="I18" i="110"/>
  <c r="H18" i="110"/>
  <c r="G18" i="110"/>
  <c r="D18" i="110"/>
  <c r="I17" i="110"/>
  <c r="H17" i="110"/>
  <c r="G17" i="110"/>
  <c r="D17" i="110"/>
  <c r="I16" i="110"/>
  <c r="H16" i="110"/>
  <c r="G16" i="110"/>
  <c r="D16" i="110"/>
  <c r="I15" i="110"/>
  <c r="H15" i="110"/>
  <c r="G15" i="110"/>
  <c r="D15" i="110"/>
  <c r="I14" i="110"/>
  <c r="H14" i="110"/>
  <c r="G14" i="110"/>
  <c r="D14" i="110"/>
  <c r="I13" i="110"/>
  <c r="H13" i="110"/>
  <c r="G13" i="110"/>
  <c r="D13" i="110"/>
  <c r="I12" i="110"/>
  <c r="H12" i="110"/>
  <c r="G12" i="110"/>
  <c r="D12" i="110"/>
  <c r="I11" i="110"/>
  <c r="H11" i="110"/>
  <c r="G11" i="110"/>
  <c r="D11" i="110"/>
  <c r="I10" i="110"/>
  <c r="H10" i="110"/>
  <c r="G10" i="110"/>
  <c r="D10" i="110"/>
  <c r="I9" i="110"/>
  <c r="H9" i="110"/>
  <c r="G9" i="110"/>
  <c r="D9" i="110"/>
  <c r="G44" i="109"/>
  <c r="F44" i="109"/>
  <c r="E44" i="109"/>
  <c r="C44" i="109"/>
  <c r="B44" i="109"/>
  <c r="B45" i="109" s="1"/>
  <c r="I43" i="109"/>
  <c r="H43" i="109"/>
  <c r="D43" i="109"/>
  <c r="J43" i="109" s="1"/>
  <c r="I42" i="109"/>
  <c r="I44" i="109" s="1"/>
  <c r="I45" i="109" s="1"/>
  <c r="H42" i="109"/>
  <c r="H44" i="109" s="1"/>
  <c r="D42" i="109"/>
  <c r="F40" i="109"/>
  <c r="E40" i="109"/>
  <c r="C40" i="109"/>
  <c r="C45" i="109" s="1"/>
  <c r="B40" i="109"/>
  <c r="I39" i="109"/>
  <c r="H39" i="109"/>
  <c r="G39" i="109"/>
  <c r="D39" i="109"/>
  <c r="I38" i="109"/>
  <c r="H38" i="109"/>
  <c r="G38" i="109"/>
  <c r="D38" i="109"/>
  <c r="I37" i="109"/>
  <c r="H37" i="109"/>
  <c r="G37" i="109"/>
  <c r="D37" i="109"/>
  <c r="I36" i="109"/>
  <c r="H36" i="109"/>
  <c r="G36" i="109"/>
  <c r="D36" i="109"/>
  <c r="I35" i="109"/>
  <c r="H35" i="109"/>
  <c r="G35" i="109"/>
  <c r="D35" i="109"/>
  <c r="I34" i="109"/>
  <c r="I40" i="109" s="1"/>
  <c r="H34" i="109"/>
  <c r="H40" i="109" s="1"/>
  <c r="H45" i="109" s="1"/>
  <c r="G34" i="109"/>
  <c r="D34" i="109"/>
  <c r="D40" i="109" s="1"/>
  <c r="G20" i="109"/>
  <c r="F20" i="109"/>
  <c r="F21" i="109" s="1"/>
  <c r="E20" i="109"/>
  <c r="E21" i="109" s="1"/>
  <c r="C20" i="109"/>
  <c r="B20" i="109"/>
  <c r="I19" i="109"/>
  <c r="H19" i="109"/>
  <c r="D19" i="109"/>
  <c r="J19" i="109" s="1"/>
  <c r="I18" i="109"/>
  <c r="H18" i="109"/>
  <c r="H20" i="109" s="1"/>
  <c r="D18" i="109"/>
  <c r="J18" i="109" s="1"/>
  <c r="F16" i="109"/>
  <c r="E16" i="109"/>
  <c r="C16" i="109"/>
  <c r="B16" i="109"/>
  <c r="I15" i="109"/>
  <c r="H15" i="109"/>
  <c r="G15" i="109"/>
  <c r="D15" i="109"/>
  <c r="I14" i="109"/>
  <c r="H14" i="109"/>
  <c r="G14" i="109"/>
  <c r="D14" i="109"/>
  <c r="I13" i="109"/>
  <c r="H13" i="109"/>
  <c r="G13" i="109"/>
  <c r="D13" i="109"/>
  <c r="I12" i="109"/>
  <c r="H12" i="109"/>
  <c r="G12" i="109"/>
  <c r="D12" i="109"/>
  <c r="I11" i="109"/>
  <c r="H11" i="109"/>
  <c r="G11" i="109"/>
  <c r="D11" i="109"/>
  <c r="I10" i="109"/>
  <c r="I16" i="109" s="1"/>
  <c r="H10" i="109"/>
  <c r="G10" i="109"/>
  <c r="D10" i="109"/>
  <c r="D16" i="109" s="1"/>
  <c r="I19" i="108"/>
  <c r="H19" i="108"/>
  <c r="H20" i="108" s="1"/>
  <c r="G19" i="108"/>
  <c r="F19" i="108"/>
  <c r="F20" i="108" s="1"/>
  <c r="E19" i="108"/>
  <c r="C19" i="108"/>
  <c r="B19" i="108"/>
  <c r="B20" i="108" s="1"/>
  <c r="L18" i="108"/>
  <c r="K18" i="108"/>
  <c r="J18" i="108"/>
  <c r="D18" i="108"/>
  <c r="M18" i="108" s="1"/>
  <c r="L17" i="108"/>
  <c r="K17" i="108"/>
  <c r="K19" i="108" s="1"/>
  <c r="J17" i="108"/>
  <c r="J19" i="108" s="1"/>
  <c r="D17" i="108"/>
  <c r="D19" i="108" s="1"/>
  <c r="I15" i="108"/>
  <c r="H15" i="108"/>
  <c r="F15" i="108"/>
  <c r="E15" i="108"/>
  <c r="C15" i="108"/>
  <c r="B15" i="108"/>
  <c r="L14" i="108"/>
  <c r="K14" i="108"/>
  <c r="J14" i="108"/>
  <c r="M14" i="108" s="1"/>
  <c r="G14" i="108"/>
  <c r="D14" i="108"/>
  <c r="L13" i="108"/>
  <c r="K13" i="108"/>
  <c r="J13" i="108"/>
  <c r="G13" i="108"/>
  <c r="D13" i="108"/>
  <c r="L12" i="108"/>
  <c r="K12" i="108"/>
  <c r="G12" i="108"/>
  <c r="D12" i="108"/>
  <c r="L11" i="108"/>
  <c r="K11" i="108"/>
  <c r="J11" i="108"/>
  <c r="G11" i="108"/>
  <c r="M11" i="108" s="1"/>
  <c r="D11" i="108"/>
  <c r="L10" i="108"/>
  <c r="K10" i="108"/>
  <c r="J10" i="108"/>
  <c r="J15" i="108" s="1"/>
  <c r="G10" i="108"/>
  <c r="D10" i="108"/>
  <c r="L9" i="108"/>
  <c r="K9" i="108"/>
  <c r="G9" i="108"/>
  <c r="D9" i="108"/>
  <c r="F77" i="107"/>
  <c r="B77" i="107"/>
  <c r="G76" i="107"/>
  <c r="F76" i="107"/>
  <c r="E76" i="107"/>
  <c r="D76" i="107"/>
  <c r="D77" i="107" s="1"/>
  <c r="C76" i="107"/>
  <c r="B76" i="107"/>
  <c r="I75" i="107"/>
  <c r="I76" i="107" s="1"/>
  <c r="H75" i="107"/>
  <c r="H76" i="107" s="1"/>
  <c r="D75" i="107"/>
  <c r="J75" i="107" s="1"/>
  <c r="J76" i="107" s="1"/>
  <c r="F73" i="107"/>
  <c r="E73" i="107"/>
  <c r="E77" i="107" s="1"/>
  <c r="C73" i="107"/>
  <c r="B73" i="107"/>
  <c r="I72" i="107"/>
  <c r="H72" i="107"/>
  <c r="G72" i="107"/>
  <c r="D72" i="107"/>
  <c r="I71" i="107"/>
  <c r="H71" i="107"/>
  <c r="G71" i="107"/>
  <c r="D71" i="107"/>
  <c r="I70" i="107"/>
  <c r="H70" i="107"/>
  <c r="G70" i="107"/>
  <c r="D70" i="107"/>
  <c r="I69" i="107"/>
  <c r="H69" i="107"/>
  <c r="G69" i="107"/>
  <c r="D69" i="107"/>
  <c r="I68" i="107"/>
  <c r="H68" i="107"/>
  <c r="G68" i="107"/>
  <c r="D68" i="107"/>
  <c r="I67" i="107"/>
  <c r="H67" i="107"/>
  <c r="G67" i="107"/>
  <c r="D67" i="107"/>
  <c r="I66" i="107"/>
  <c r="H66" i="107"/>
  <c r="G66" i="107"/>
  <c r="D66" i="107"/>
  <c r="I65" i="107"/>
  <c r="H65" i="107"/>
  <c r="G65" i="107"/>
  <c r="D65" i="107"/>
  <c r="I64" i="107"/>
  <c r="H64" i="107"/>
  <c r="G64" i="107"/>
  <c r="D64" i="107"/>
  <c r="I63" i="107"/>
  <c r="H63" i="107"/>
  <c r="G63" i="107"/>
  <c r="G73" i="107" s="1"/>
  <c r="D63" i="107"/>
  <c r="D73" i="107" s="1"/>
  <c r="F45" i="107"/>
  <c r="E45" i="107"/>
  <c r="C45" i="107"/>
  <c r="B45" i="107"/>
  <c r="I44" i="107"/>
  <c r="H44" i="107"/>
  <c r="G44" i="107"/>
  <c r="D44" i="107"/>
  <c r="I43" i="107"/>
  <c r="H43" i="107"/>
  <c r="H45" i="107" s="1"/>
  <c r="G43" i="107"/>
  <c r="G45" i="107" s="1"/>
  <c r="D43" i="107"/>
  <c r="D45" i="107" s="1"/>
  <c r="F41" i="107"/>
  <c r="F46" i="107" s="1"/>
  <c r="E41" i="107"/>
  <c r="C41" i="107"/>
  <c r="C46" i="107" s="1"/>
  <c r="B41" i="107"/>
  <c r="B46" i="107" s="1"/>
  <c r="I40" i="107"/>
  <c r="H40" i="107"/>
  <c r="G40" i="107"/>
  <c r="D40" i="107"/>
  <c r="I39" i="107"/>
  <c r="H39" i="107"/>
  <c r="G39" i="107"/>
  <c r="D39" i="107"/>
  <c r="I38" i="107"/>
  <c r="H38" i="107"/>
  <c r="G38" i="107"/>
  <c r="D38" i="107"/>
  <c r="I37" i="107"/>
  <c r="H37" i="107"/>
  <c r="G37" i="107"/>
  <c r="D37" i="107"/>
  <c r="I36" i="107"/>
  <c r="H36" i="107"/>
  <c r="G36" i="107"/>
  <c r="D36" i="107"/>
  <c r="I35" i="107"/>
  <c r="I41" i="107" s="1"/>
  <c r="H35" i="107"/>
  <c r="G35" i="107"/>
  <c r="D35" i="107"/>
  <c r="D41" i="107" s="1"/>
  <c r="F19" i="107"/>
  <c r="E19" i="107"/>
  <c r="C19" i="107"/>
  <c r="C20" i="107" s="1"/>
  <c r="B19" i="107"/>
  <c r="I18" i="107"/>
  <c r="H18" i="107"/>
  <c r="H19" i="107" s="1"/>
  <c r="G18" i="107"/>
  <c r="D18" i="107"/>
  <c r="I17" i="107"/>
  <c r="I19" i="107" s="1"/>
  <c r="H17" i="107"/>
  <c r="G17" i="107"/>
  <c r="G19" i="107" s="1"/>
  <c r="G20" i="107" s="1"/>
  <c r="D17" i="107"/>
  <c r="D19" i="107" s="1"/>
  <c r="G15" i="107"/>
  <c r="F15" i="107"/>
  <c r="F20" i="107" s="1"/>
  <c r="E15" i="107"/>
  <c r="E20" i="107" s="1"/>
  <c r="C15" i="107"/>
  <c r="B15" i="107"/>
  <c r="B20" i="107" s="1"/>
  <c r="I14" i="107"/>
  <c r="H14" i="107"/>
  <c r="D14" i="107"/>
  <c r="J14" i="107" s="1"/>
  <c r="I13" i="107"/>
  <c r="H13" i="107"/>
  <c r="D13" i="107"/>
  <c r="J13" i="107" s="1"/>
  <c r="I12" i="107"/>
  <c r="H12" i="107"/>
  <c r="D12" i="107"/>
  <c r="J12" i="107" s="1"/>
  <c r="I11" i="107"/>
  <c r="H11" i="107"/>
  <c r="D11" i="107"/>
  <c r="J11" i="107" s="1"/>
  <c r="I10" i="107"/>
  <c r="H10" i="107"/>
  <c r="D10" i="107"/>
  <c r="J10" i="107" s="1"/>
  <c r="I9" i="107"/>
  <c r="H9" i="107"/>
  <c r="D9" i="107"/>
  <c r="J9" i="107" s="1"/>
  <c r="F131" i="106"/>
  <c r="E131" i="106"/>
  <c r="C131" i="106"/>
  <c r="B131" i="106"/>
  <c r="I130" i="106"/>
  <c r="H130" i="106"/>
  <c r="G130" i="106"/>
  <c r="D130" i="106"/>
  <c r="I129" i="106"/>
  <c r="H129" i="106"/>
  <c r="G129" i="106"/>
  <c r="D129" i="106"/>
  <c r="I128" i="106"/>
  <c r="H128" i="106"/>
  <c r="G128" i="106"/>
  <c r="D128" i="106"/>
  <c r="I127" i="106"/>
  <c r="H127" i="106"/>
  <c r="G127" i="106"/>
  <c r="D127" i="106"/>
  <c r="I126" i="106"/>
  <c r="H126" i="106"/>
  <c r="G126" i="106"/>
  <c r="D126" i="106"/>
  <c r="I125" i="106"/>
  <c r="H125" i="106"/>
  <c r="J125" i="106" s="1"/>
  <c r="G125" i="106"/>
  <c r="D125" i="106"/>
  <c r="I124" i="106"/>
  <c r="H124" i="106"/>
  <c r="J124" i="106" s="1"/>
  <c r="G124" i="106"/>
  <c r="D124" i="106"/>
  <c r="I123" i="106"/>
  <c r="H123" i="106"/>
  <c r="J123" i="106" s="1"/>
  <c r="G123" i="106"/>
  <c r="D123" i="106"/>
  <c r="I122" i="106"/>
  <c r="H122" i="106"/>
  <c r="G122" i="106"/>
  <c r="D122" i="106"/>
  <c r="I121" i="106"/>
  <c r="H121" i="106"/>
  <c r="J121" i="106" s="1"/>
  <c r="G121" i="106"/>
  <c r="D121" i="106"/>
  <c r="I120" i="106"/>
  <c r="H120" i="106"/>
  <c r="G120" i="106"/>
  <c r="D120" i="106"/>
  <c r="I119" i="106"/>
  <c r="I131" i="106" s="1"/>
  <c r="H119" i="106"/>
  <c r="H131" i="106" s="1"/>
  <c r="G119" i="106"/>
  <c r="G131" i="106" s="1"/>
  <c r="D119" i="106"/>
  <c r="G102" i="106"/>
  <c r="F102" i="106"/>
  <c r="E102" i="106"/>
  <c r="C102" i="106"/>
  <c r="B102" i="106"/>
  <c r="I101" i="106"/>
  <c r="H101" i="106"/>
  <c r="J101" i="106" s="1"/>
  <c r="D101" i="106"/>
  <c r="I100" i="106"/>
  <c r="H100" i="106"/>
  <c r="J100" i="106" s="1"/>
  <c r="D100" i="106"/>
  <c r="I99" i="106"/>
  <c r="H99" i="106"/>
  <c r="D99" i="106"/>
  <c r="I98" i="106"/>
  <c r="H98" i="106"/>
  <c r="D98" i="106"/>
  <c r="I97" i="106"/>
  <c r="H97" i="106"/>
  <c r="J97" i="106" s="1"/>
  <c r="D97" i="106"/>
  <c r="I96" i="106"/>
  <c r="H96" i="106"/>
  <c r="J96" i="106" s="1"/>
  <c r="D96" i="106"/>
  <c r="I95" i="106"/>
  <c r="H95" i="106"/>
  <c r="D95" i="106"/>
  <c r="I94" i="106"/>
  <c r="H94" i="106"/>
  <c r="D94" i="106"/>
  <c r="I93" i="106"/>
  <c r="H93" i="106"/>
  <c r="J93" i="106" s="1"/>
  <c r="D93" i="106"/>
  <c r="I92" i="106"/>
  <c r="H92" i="106"/>
  <c r="J92" i="106" s="1"/>
  <c r="D92" i="106"/>
  <c r="I91" i="106"/>
  <c r="H91" i="106"/>
  <c r="D91" i="106"/>
  <c r="I90" i="106"/>
  <c r="H90" i="106"/>
  <c r="D90" i="106"/>
  <c r="I89" i="106"/>
  <c r="H89" i="106"/>
  <c r="J89" i="106" s="1"/>
  <c r="D89" i="106"/>
  <c r="I88" i="106"/>
  <c r="H88" i="106"/>
  <c r="J88" i="106" s="1"/>
  <c r="D88" i="106"/>
  <c r="I87" i="106"/>
  <c r="H87" i="106"/>
  <c r="D87" i="106"/>
  <c r="I86" i="106"/>
  <c r="H86" i="106"/>
  <c r="D86" i="106"/>
  <c r="I85" i="106"/>
  <c r="H85" i="106"/>
  <c r="J85" i="106" s="1"/>
  <c r="D85" i="106"/>
  <c r="I84" i="106"/>
  <c r="H84" i="106"/>
  <c r="J84" i="106" s="1"/>
  <c r="D84" i="106"/>
  <c r="I83" i="106"/>
  <c r="H83" i="106"/>
  <c r="D83" i="106"/>
  <c r="I82" i="106"/>
  <c r="H82" i="106"/>
  <c r="D82" i="106"/>
  <c r="G57" i="106"/>
  <c r="C57" i="106"/>
  <c r="B57" i="106"/>
  <c r="I56" i="106"/>
  <c r="H56" i="106"/>
  <c r="G56" i="106"/>
  <c r="D56" i="106"/>
  <c r="I55" i="106"/>
  <c r="H55" i="106"/>
  <c r="G55" i="106"/>
  <c r="D55" i="106"/>
  <c r="I54" i="106"/>
  <c r="H54" i="106"/>
  <c r="G54" i="106"/>
  <c r="D54" i="106"/>
  <c r="I53" i="106"/>
  <c r="H53" i="106"/>
  <c r="G53" i="106"/>
  <c r="D53" i="106"/>
  <c r="I52" i="106"/>
  <c r="H52" i="106"/>
  <c r="G52" i="106"/>
  <c r="D52" i="106"/>
  <c r="I51" i="106"/>
  <c r="H51" i="106"/>
  <c r="G51" i="106"/>
  <c r="D51" i="106"/>
  <c r="I50" i="106"/>
  <c r="H50" i="106"/>
  <c r="G50" i="106"/>
  <c r="D50" i="106"/>
  <c r="I49" i="106"/>
  <c r="H49" i="106"/>
  <c r="G49" i="106"/>
  <c r="D49" i="106"/>
  <c r="I48" i="106"/>
  <c r="H48" i="106"/>
  <c r="G48" i="106"/>
  <c r="D48" i="106"/>
  <c r="I47" i="106"/>
  <c r="H47" i="106"/>
  <c r="G47" i="106"/>
  <c r="D47" i="106"/>
  <c r="I46" i="106"/>
  <c r="H46" i="106"/>
  <c r="G46" i="106"/>
  <c r="D46" i="106"/>
  <c r="I45" i="106"/>
  <c r="H45" i="106"/>
  <c r="G45" i="106"/>
  <c r="D45" i="106"/>
  <c r="D57" i="106" s="1"/>
  <c r="G29" i="106"/>
  <c r="F29" i="106"/>
  <c r="F58" i="106" s="1"/>
  <c r="E29" i="106"/>
  <c r="E58" i="106" s="1"/>
  <c r="C29" i="106"/>
  <c r="B29" i="106"/>
  <c r="B58" i="106" s="1"/>
  <c r="I28" i="106"/>
  <c r="H28" i="106"/>
  <c r="D28" i="106"/>
  <c r="J28" i="106" s="1"/>
  <c r="I27" i="106"/>
  <c r="H27" i="106"/>
  <c r="D27" i="106"/>
  <c r="J27" i="106" s="1"/>
  <c r="I26" i="106"/>
  <c r="H26" i="106"/>
  <c r="D26" i="106"/>
  <c r="J26" i="106" s="1"/>
  <c r="I25" i="106"/>
  <c r="H25" i="106"/>
  <c r="D25" i="106"/>
  <c r="J25" i="106" s="1"/>
  <c r="I24" i="106"/>
  <c r="H24" i="106"/>
  <c r="D24" i="106"/>
  <c r="J24" i="106" s="1"/>
  <c r="I23" i="106"/>
  <c r="H23" i="106"/>
  <c r="D23" i="106"/>
  <c r="J23" i="106" s="1"/>
  <c r="I22" i="106"/>
  <c r="H22" i="106"/>
  <c r="D22" i="106"/>
  <c r="J22" i="106" s="1"/>
  <c r="I21" i="106"/>
  <c r="H21" i="106"/>
  <c r="D21" i="106"/>
  <c r="J21" i="106" s="1"/>
  <c r="I20" i="106"/>
  <c r="H20" i="106"/>
  <c r="D20" i="106"/>
  <c r="J20" i="106" s="1"/>
  <c r="I19" i="106"/>
  <c r="H19" i="106"/>
  <c r="D19" i="106"/>
  <c r="J19" i="106" s="1"/>
  <c r="I18" i="106"/>
  <c r="H18" i="106"/>
  <c r="D18" i="106"/>
  <c r="J18" i="106" s="1"/>
  <c r="I17" i="106"/>
  <c r="H17" i="106"/>
  <c r="D17" i="106"/>
  <c r="J17" i="106" s="1"/>
  <c r="I16" i="106"/>
  <c r="H16" i="106"/>
  <c r="D16" i="106"/>
  <c r="J16" i="106" s="1"/>
  <c r="I15" i="106"/>
  <c r="H15" i="106"/>
  <c r="D15" i="106"/>
  <c r="J15" i="106" s="1"/>
  <c r="I14" i="106"/>
  <c r="H14" i="106"/>
  <c r="D14" i="106"/>
  <c r="J14" i="106" s="1"/>
  <c r="I13" i="106"/>
  <c r="H13" i="106"/>
  <c r="D13" i="106"/>
  <c r="J13" i="106" s="1"/>
  <c r="I12" i="106"/>
  <c r="H12" i="106"/>
  <c r="D12" i="106"/>
  <c r="J12" i="106" s="1"/>
  <c r="I11" i="106"/>
  <c r="H11" i="106"/>
  <c r="D11" i="106"/>
  <c r="J11" i="106" s="1"/>
  <c r="I10" i="106"/>
  <c r="H10" i="106"/>
  <c r="D10" i="106"/>
  <c r="J10" i="106" s="1"/>
  <c r="I9" i="106"/>
  <c r="H9" i="106"/>
  <c r="D9" i="106"/>
  <c r="I60" i="105"/>
  <c r="H60" i="105"/>
  <c r="F60" i="105"/>
  <c r="F61" i="105" s="1"/>
  <c r="E60" i="105"/>
  <c r="E61" i="105" s="1"/>
  <c r="C60" i="105"/>
  <c r="B60" i="105"/>
  <c r="L59" i="105"/>
  <c r="K59" i="105"/>
  <c r="G59" i="105"/>
  <c r="D59" i="105"/>
  <c r="L58" i="105"/>
  <c r="K58" i="105"/>
  <c r="D58" i="105"/>
  <c r="L57" i="105"/>
  <c r="K57" i="105"/>
  <c r="M57" i="105" s="1"/>
  <c r="D57" i="105"/>
  <c r="L56" i="105"/>
  <c r="K56" i="105"/>
  <c r="M56" i="105" s="1"/>
  <c r="J56" i="105"/>
  <c r="G56" i="105"/>
  <c r="D56" i="105"/>
  <c r="L55" i="105"/>
  <c r="K55" i="105"/>
  <c r="G55" i="105"/>
  <c r="D55" i="105"/>
  <c r="L54" i="105"/>
  <c r="K54" i="105"/>
  <c r="G54" i="105"/>
  <c r="D54" i="105"/>
  <c r="L53" i="105"/>
  <c r="K53" i="105"/>
  <c r="G53" i="105"/>
  <c r="D53" i="105"/>
  <c r="M52" i="105"/>
  <c r="L52" i="105"/>
  <c r="K52" i="105"/>
  <c r="G52" i="105"/>
  <c r="D52" i="105"/>
  <c r="M51" i="105"/>
  <c r="L51" i="105"/>
  <c r="K51" i="105"/>
  <c r="D51" i="105"/>
  <c r="M50" i="105"/>
  <c r="L50" i="105"/>
  <c r="K50" i="105"/>
  <c r="D50" i="105"/>
  <c r="M49" i="105"/>
  <c r="L49" i="105"/>
  <c r="K49" i="105"/>
  <c r="D49" i="105"/>
  <c r="M48" i="105"/>
  <c r="L48" i="105"/>
  <c r="K48" i="105"/>
  <c r="J48" i="105"/>
  <c r="J60" i="105" s="1"/>
  <c r="G48" i="105"/>
  <c r="D48" i="105"/>
  <c r="I29" i="105"/>
  <c r="H29" i="105"/>
  <c r="F29" i="105"/>
  <c r="E29" i="105"/>
  <c r="C29" i="105"/>
  <c r="B29" i="105"/>
  <c r="L28" i="105"/>
  <c r="K28" i="105"/>
  <c r="J28" i="105"/>
  <c r="G28" i="105"/>
  <c r="D28" i="105"/>
  <c r="L27" i="105"/>
  <c r="K27" i="105"/>
  <c r="M27" i="105" s="1"/>
  <c r="J27" i="105"/>
  <c r="G27" i="105"/>
  <c r="D27" i="105"/>
  <c r="L26" i="105"/>
  <c r="K26" i="105"/>
  <c r="J26" i="105"/>
  <c r="G26" i="105"/>
  <c r="D26" i="105"/>
  <c r="M25" i="105"/>
  <c r="L25" i="105"/>
  <c r="K25" i="105"/>
  <c r="J25" i="105"/>
  <c r="G25" i="105"/>
  <c r="D25" i="105"/>
  <c r="L24" i="105"/>
  <c r="K24" i="105"/>
  <c r="J24" i="105"/>
  <c r="G24" i="105"/>
  <c r="D24" i="105"/>
  <c r="L23" i="105"/>
  <c r="M23" i="105" s="1"/>
  <c r="K23" i="105"/>
  <c r="J23" i="105"/>
  <c r="G23" i="105"/>
  <c r="D23" i="105"/>
  <c r="L22" i="105"/>
  <c r="K22" i="105"/>
  <c r="J22" i="105"/>
  <c r="G22" i="105"/>
  <c r="D22" i="105"/>
  <c r="L21" i="105"/>
  <c r="K21" i="105"/>
  <c r="M21" i="105" s="1"/>
  <c r="J21" i="105"/>
  <c r="G21" i="105"/>
  <c r="D21" i="105"/>
  <c r="L20" i="105"/>
  <c r="K20" i="105"/>
  <c r="J20" i="105"/>
  <c r="G20" i="105"/>
  <c r="D20" i="105"/>
  <c r="L19" i="105"/>
  <c r="K19" i="105"/>
  <c r="M19" i="105" s="1"/>
  <c r="J19" i="105"/>
  <c r="G19" i="105"/>
  <c r="D19" i="105"/>
  <c r="L18" i="105"/>
  <c r="K18" i="105"/>
  <c r="J18" i="105"/>
  <c r="G18" i="105"/>
  <c r="D18" i="105"/>
  <c r="M17" i="105"/>
  <c r="L17" i="105"/>
  <c r="K17" i="105"/>
  <c r="J17" i="105"/>
  <c r="G17" i="105"/>
  <c r="D17" i="105"/>
  <c r="L16" i="105"/>
  <c r="K16" i="105"/>
  <c r="J16" i="105"/>
  <c r="G16" i="105"/>
  <c r="D16" i="105"/>
  <c r="M15" i="105"/>
  <c r="L15" i="105"/>
  <c r="K15" i="105"/>
  <c r="J15" i="105"/>
  <c r="G15" i="105"/>
  <c r="D15" i="105"/>
  <c r="L14" i="105"/>
  <c r="K14" i="105"/>
  <c r="J14" i="105"/>
  <c r="G14" i="105"/>
  <c r="D14" i="105"/>
  <c r="L13" i="105"/>
  <c r="K13" i="105"/>
  <c r="J13" i="105"/>
  <c r="G13" i="105"/>
  <c r="D13" i="105"/>
  <c r="L12" i="105"/>
  <c r="K12" i="105"/>
  <c r="G12" i="105"/>
  <c r="D12" i="105"/>
  <c r="L11" i="105"/>
  <c r="K11" i="105"/>
  <c r="G11" i="105"/>
  <c r="D11" i="105"/>
  <c r="M10" i="105"/>
  <c r="L10" i="105"/>
  <c r="K10" i="105"/>
  <c r="G10" i="105"/>
  <c r="D10" i="105"/>
  <c r="L9" i="105"/>
  <c r="K9" i="105"/>
  <c r="M9" i="105" s="1"/>
  <c r="G9" i="105"/>
  <c r="D9" i="105"/>
  <c r="F198" i="104"/>
  <c r="F199" i="104" s="1"/>
  <c r="E198" i="104"/>
  <c r="E199" i="104" s="1"/>
  <c r="C198" i="104"/>
  <c r="C199" i="104" s="1"/>
  <c r="B198" i="104"/>
  <c r="B199" i="104" s="1"/>
  <c r="I197" i="104"/>
  <c r="H197" i="104"/>
  <c r="J197" i="104" s="1"/>
  <c r="G197" i="104"/>
  <c r="D197" i="104"/>
  <c r="I196" i="104"/>
  <c r="H196" i="104"/>
  <c r="J196" i="104" s="1"/>
  <c r="G196" i="104"/>
  <c r="D196" i="104"/>
  <c r="I195" i="104"/>
  <c r="H195" i="104"/>
  <c r="J195" i="104" s="1"/>
  <c r="G195" i="104"/>
  <c r="D195" i="104"/>
  <c r="I194" i="104"/>
  <c r="H194" i="104"/>
  <c r="J194" i="104" s="1"/>
  <c r="G194" i="104"/>
  <c r="D194" i="104"/>
  <c r="I193" i="104"/>
  <c r="J193" i="104" s="1"/>
  <c r="H193" i="104"/>
  <c r="G193" i="104"/>
  <c r="D193" i="104"/>
  <c r="J192" i="104"/>
  <c r="I192" i="104"/>
  <c r="H192" i="104"/>
  <c r="G192" i="104"/>
  <c r="D192" i="104"/>
  <c r="I191" i="104"/>
  <c r="H191" i="104"/>
  <c r="G191" i="104"/>
  <c r="D191" i="104"/>
  <c r="I177" i="104"/>
  <c r="H177" i="104"/>
  <c r="G177" i="104"/>
  <c r="D177" i="104"/>
  <c r="I176" i="104"/>
  <c r="H176" i="104"/>
  <c r="G176" i="104"/>
  <c r="D176" i="104"/>
  <c r="I175" i="104"/>
  <c r="H175" i="104"/>
  <c r="G175" i="104"/>
  <c r="D175" i="104"/>
  <c r="I174" i="104"/>
  <c r="H174" i="104"/>
  <c r="G174" i="104"/>
  <c r="D174" i="104"/>
  <c r="I173" i="104"/>
  <c r="H173" i="104"/>
  <c r="G173" i="104"/>
  <c r="D173" i="104"/>
  <c r="J172" i="104"/>
  <c r="I172" i="104"/>
  <c r="H172" i="104"/>
  <c r="G172" i="104"/>
  <c r="D172" i="104"/>
  <c r="I171" i="104"/>
  <c r="H171" i="104"/>
  <c r="G171" i="104"/>
  <c r="D171" i="104"/>
  <c r="I170" i="104"/>
  <c r="H170" i="104"/>
  <c r="G170" i="104"/>
  <c r="D170" i="104"/>
  <c r="I169" i="104"/>
  <c r="H169" i="104"/>
  <c r="J169" i="104" s="1"/>
  <c r="G169" i="104"/>
  <c r="D169" i="104"/>
  <c r="I168" i="104"/>
  <c r="H168" i="104"/>
  <c r="J168" i="104" s="1"/>
  <c r="G168" i="104"/>
  <c r="D168" i="104"/>
  <c r="I167" i="104"/>
  <c r="H167" i="104"/>
  <c r="J167" i="104" s="1"/>
  <c r="G167" i="104"/>
  <c r="D167" i="104"/>
  <c r="I166" i="104"/>
  <c r="H166" i="104"/>
  <c r="J166" i="104" s="1"/>
  <c r="G166" i="104"/>
  <c r="D166" i="104"/>
  <c r="I165" i="104"/>
  <c r="H165" i="104"/>
  <c r="J165" i="104" s="1"/>
  <c r="G165" i="104"/>
  <c r="D165" i="104"/>
  <c r="I164" i="104"/>
  <c r="H164" i="104"/>
  <c r="J164" i="104" s="1"/>
  <c r="G164" i="104"/>
  <c r="D164" i="104"/>
  <c r="I163" i="104"/>
  <c r="H163" i="104"/>
  <c r="G163" i="104"/>
  <c r="D163" i="104"/>
  <c r="I162" i="104"/>
  <c r="H162" i="104"/>
  <c r="G162" i="104"/>
  <c r="D162" i="104"/>
  <c r="I161" i="104"/>
  <c r="H161" i="104"/>
  <c r="G161" i="104"/>
  <c r="D161" i="104"/>
  <c r="I160" i="104"/>
  <c r="H160" i="104"/>
  <c r="G160" i="104"/>
  <c r="D160" i="104"/>
  <c r="I159" i="104"/>
  <c r="H159" i="104"/>
  <c r="J159" i="104" s="1"/>
  <c r="G159" i="104"/>
  <c r="D159" i="104"/>
  <c r="I158" i="104"/>
  <c r="H158" i="104"/>
  <c r="G158" i="104"/>
  <c r="D158" i="104"/>
  <c r="G129" i="104"/>
  <c r="F129" i="104"/>
  <c r="E129" i="104"/>
  <c r="C129" i="104"/>
  <c r="B129" i="104"/>
  <c r="I128" i="104"/>
  <c r="H128" i="104"/>
  <c r="D128" i="104"/>
  <c r="J128" i="104" s="1"/>
  <c r="I127" i="104"/>
  <c r="H127" i="104"/>
  <c r="D127" i="104"/>
  <c r="J127" i="104" s="1"/>
  <c r="I126" i="104"/>
  <c r="H126" i="104"/>
  <c r="D126" i="104"/>
  <c r="J126" i="104" s="1"/>
  <c r="I125" i="104"/>
  <c r="H125" i="104"/>
  <c r="D125" i="104"/>
  <c r="J125" i="104" s="1"/>
  <c r="I124" i="104"/>
  <c r="H124" i="104"/>
  <c r="D124" i="104"/>
  <c r="J124" i="104" s="1"/>
  <c r="I123" i="104"/>
  <c r="H123" i="104"/>
  <c r="D123" i="104"/>
  <c r="J123" i="104" s="1"/>
  <c r="I122" i="104"/>
  <c r="H122" i="104"/>
  <c r="D122" i="104"/>
  <c r="J122" i="104" s="1"/>
  <c r="I121" i="104"/>
  <c r="H121" i="104"/>
  <c r="D121" i="104"/>
  <c r="J121" i="104" s="1"/>
  <c r="I120" i="104"/>
  <c r="H120" i="104"/>
  <c r="D120" i="104"/>
  <c r="J120" i="104" s="1"/>
  <c r="I119" i="104"/>
  <c r="H119" i="104"/>
  <c r="D119" i="104"/>
  <c r="J119" i="104" s="1"/>
  <c r="I118" i="104"/>
  <c r="H118" i="104"/>
  <c r="D118" i="104"/>
  <c r="J118" i="104" s="1"/>
  <c r="I117" i="104"/>
  <c r="H117" i="104"/>
  <c r="D117" i="104"/>
  <c r="F100" i="104"/>
  <c r="E100" i="104"/>
  <c r="C100" i="104"/>
  <c r="B100" i="104"/>
  <c r="I99" i="104"/>
  <c r="H99" i="104"/>
  <c r="G99" i="104"/>
  <c r="D99" i="104"/>
  <c r="I98" i="104"/>
  <c r="H98" i="104"/>
  <c r="G98" i="104"/>
  <c r="D98" i="104"/>
  <c r="I97" i="104"/>
  <c r="H97" i="104"/>
  <c r="G97" i="104"/>
  <c r="D97" i="104"/>
  <c r="I96" i="104"/>
  <c r="H96" i="104"/>
  <c r="G96" i="104"/>
  <c r="D96" i="104"/>
  <c r="I95" i="104"/>
  <c r="H95" i="104"/>
  <c r="G95" i="104"/>
  <c r="D95" i="104"/>
  <c r="I94" i="104"/>
  <c r="H94" i="104"/>
  <c r="G94" i="104"/>
  <c r="D94" i="104"/>
  <c r="I93" i="104"/>
  <c r="H93" i="104"/>
  <c r="G93" i="104"/>
  <c r="D93" i="104"/>
  <c r="I92" i="104"/>
  <c r="H92" i="104"/>
  <c r="G92" i="104"/>
  <c r="D92" i="104"/>
  <c r="I91" i="104"/>
  <c r="H91" i="104"/>
  <c r="G91" i="104"/>
  <c r="D91" i="104"/>
  <c r="I90" i="104"/>
  <c r="H90" i="104"/>
  <c r="G90" i="104"/>
  <c r="D90" i="104"/>
  <c r="I89" i="104"/>
  <c r="H89" i="104"/>
  <c r="G89" i="104"/>
  <c r="D89" i="104"/>
  <c r="I88" i="104"/>
  <c r="H88" i="104"/>
  <c r="G88" i="104"/>
  <c r="D88" i="104"/>
  <c r="I87" i="104"/>
  <c r="H87" i="104"/>
  <c r="G87" i="104"/>
  <c r="D87" i="104"/>
  <c r="I86" i="104"/>
  <c r="H86" i="104"/>
  <c r="G86" i="104"/>
  <c r="D86" i="104"/>
  <c r="I85" i="104"/>
  <c r="H85" i="104"/>
  <c r="G85" i="104"/>
  <c r="D85" i="104"/>
  <c r="I84" i="104"/>
  <c r="H84" i="104"/>
  <c r="G84" i="104"/>
  <c r="D84" i="104"/>
  <c r="I83" i="104"/>
  <c r="H83" i="104"/>
  <c r="G83" i="104"/>
  <c r="D83" i="104"/>
  <c r="I82" i="104"/>
  <c r="H82" i="104"/>
  <c r="G82" i="104"/>
  <c r="D82" i="104"/>
  <c r="I81" i="104"/>
  <c r="H81" i="104"/>
  <c r="G81" i="104"/>
  <c r="D81" i="104"/>
  <c r="I80" i="104"/>
  <c r="H80" i="104"/>
  <c r="G80" i="104"/>
  <c r="D80" i="104"/>
  <c r="G55" i="104"/>
  <c r="F55" i="104"/>
  <c r="E55" i="104"/>
  <c r="E56" i="104" s="1"/>
  <c r="C55" i="104"/>
  <c r="B55" i="104"/>
  <c r="I54" i="104"/>
  <c r="H54" i="104"/>
  <c r="D54" i="104"/>
  <c r="I53" i="104"/>
  <c r="H53" i="104"/>
  <c r="D53" i="104"/>
  <c r="I52" i="104"/>
  <c r="H52" i="104"/>
  <c r="D52" i="104"/>
  <c r="I51" i="104"/>
  <c r="H51" i="104"/>
  <c r="D51" i="104"/>
  <c r="I50" i="104"/>
  <c r="H50" i="104"/>
  <c r="D50" i="104"/>
  <c r="I49" i="104"/>
  <c r="H49" i="104"/>
  <c r="D49" i="104"/>
  <c r="I48" i="104"/>
  <c r="H48" i="104"/>
  <c r="D48" i="104"/>
  <c r="I47" i="104"/>
  <c r="H47" i="104"/>
  <c r="D47" i="104"/>
  <c r="I46" i="104"/>
  <c r="H46" i="104"/>
  <c r="D46" i="104"/>
  <c r="I45" i="104"/>
  <c r="H45" i="104"/>
  <c r="D45" i="104"/>
  <c r="I44" i="104"/>
  <c r="H44" i="104"/>
  <c r="D44" i="104"/>
  <c r="F29" i="104"/>
  <c r="E29" i="104"/>
  <c r="C29" i="104"/>
  <c r="B29" i="104"/>
  <c r="I28" i="104"/>
  <c r="H28" i="104"/>
  <c r="G28" i="104"/>
  <c r="D28" i="104"/>
  <c r="I27" i="104"/>
  <c r="H27" i="104"/>
  <c r="G27" i="104"/>
  <c r="D27" i="104"/>
  <c r="I26" i="104"/>
  <c r="H26" i="104"/>
  <c r="G26" i="104"/>
  <c r="D26" i="104"/>
  <c r="I25" i="104"/>
  <c r="H25" i="104"/>
  <c r="G25" i="104"/>
  <c r="D25" i="104"/>
  <c r="I24" i="104"/>
  <c r="H24" i="104"/>
  <c r="G24" i="104"/>
  <c r="D24" i="104"/>
  <c r="I23" i="104"/>
  <c r="H23" i="104"/>
  <c r="G23" i="104"/>
  <c r="D23" i="104"/>
  <c r="I22" i="104"/>
  <c r="H22" i="104"/>
  <c r="G22" i="104"/>
  <c r="D22" i="104"/>
  <c r="I21" i="104"/>
  <c r="H21" i="104"/>
  <c r="G21" i="104"/>
  <c r="D21" i="104"/>
  <c r="I20" i="104"/>
  <c r="H20" i="104"/>
  <c r="G20" i="104"/>
  <c r="D20" i="104"/>
  <c r="I19" i="104"/>
  <c r="H19" i="104"/>
  <c r="G19" i="104"/>
  <c r="D19" i="104"/>
  <c r="I18" i="104"/>
  <c r="H18" i="104"/>
  <c r="G18" i="104"/>
  <c r="D18" i="104"/>
  <c r="I17" i="104"/>
  <c r="H17" i="104"/>
  <c r="G17" i="104"/>
  <c r="D17" i="104"/>
  <c r="I16" i="104"/>
  <c r="H16" i="104"/>
  <c r="G16" i="104"/>
  <c r="D16" i="104"/>
  <c r="I15" i="104"/>
  <c r="H15" i="104"/>
  <c r="G15" i="104"/>
  <c r="D15" i="104"/>
  <c r="I14" i="104"/>
  <c r="H14" i="104"/>
  <c r="G14" i="104"/>
  <c r="D14" i="104"/>
  <c r="I13" i="104"/>
  <c r="H13" i="104"/>
  <c r="G13" i="104"/>
  <c r="D13" i="104"/>
  <c r="I12" i="104"/>
  <c r="H12" i="104"/>
  <c r="G12" i="104"/>
  <c r="D12" i="104"/>
  <c r="I11" i="104"/>
  <c r="H11" i="104"/>
  <c r="G11" i="104"/>
  <c r="D11" i="104"/>
  <c r="I10" i="104"/>
  <c r="H10" i="104"/>
  <c r="G10" i="104"/>
  <c r="D10" i="104"/>
  <c r="I9" i="104"/>
  <c r="H9" i="104"/>
  <c r="G9" i="104"/>
  <c r="D9" i="104"/>
  <c r="G57" i="103"/>
  <c r="F57" i="103"/>
  <c r="E57" i="103"/>
  <c r="C57" i="103"/>
  <c r="B57" i="103"/>
  <c r="I56" i="103"/>
  <c r="H56" i="103"/>
  <c r="D56" i="103"/>
  <c r="J56" i="103" s="1"/>
  <c r="I55" i="103"/>
  <c r="H55" i="103"/>
  <c r="D55" i="103"/>
  <c r="J55" i="103" s="1"/>
  <c r="I54" i="103"/>
  <c r="I57" i="103" s="1"/>
  <c r="H54" i="103"/>
  <c r="H57" i="103" s="1"/>
  <c r="D54" i="103"/>
  <c r="J54" i="103" s="1"/>
  <c r="G52" i="103"/>
  <c r="F52" i="103"/>
  <c r="F58" i="103" s="1"/>
  <c r="E52" i="103"/>
  <c r="C52" i="103"/>
  <c r="B52" i="103"/>
  <c r="I51" i="103"/>
  <c r="H51" i="103"/>
  <c r="D51" i="103"/>
  <c r="J51" i="103" s="1"/>
  <c r="I50" i="103"/>
  <c r="H50" i="103"/>
  <c r="D50" i="103"/>
  <c r="J50" i="103" s="1"/>
  <c r="I49" i="103"/>
  <c r="H49" i="103"/>
  <c r="D49" i="103"/>
  <c r="J49" i="103" s="1"/>
  <c r="I48" i="103"/>
  <c r="H48" i="103"/>
  <c r="D48" i="103"/>
  <c r="J48" i="103" s="1"/>
  <c r="I47" i="103"/>
  <c r="I52" i="103" s="1"/>
  <c r="H47" i="103"/>
  <c r="D47" i="103"/>
  <c r="J47" i="103" s="1"/>
  <c r="F20" i="103"/>
  <c r="E20" i="103"/>
  <c r="C20" i="103"/>
  <c r="B20" i="103"/>
  <c r="I19" i="103"/>
  <c r="H19" i="103"/>
  <c r="G19" i="103"/>
  <c r="D19" i="103"/>
  <c r="I18" i="103"/>
  <c r="H18" i="103"/>
  <c r="G18" i="103"/>
  <c r="D18" i="103"/>
  <c r="I17" i="103"/>
  <c r="I20" i="103" s="1"/>
  <c r="H17" i="103"/>
  <c r="H20" i="103" s="1"/>
  <c r="G17" i="103"/>
  <c r="G20" i="103" s="1"/>
  <c r="D17" i="103"/>
  <c r="G15" i="103"/>
  <c r="F15" i="103"/>
  <c r="E15" i="103"/>
  <c r="C15" i="103"/>
  <c r="B15" i="103"/>
  <c r="I14" i="103"/>
  <c r="H14" i="103"/>
  <c r="D14" i="103"/>
  <c r="I13" i="103"/>
  <c r="H13" i="103"/>
  <c r="D13" i="103"/>
  <c r="I12" i="103"/>
  <c r="H12" i="103"/>
  <c r="J12" i="103" s="1"/>
  <c r="D12" i="103"/>
  <c r="I11" i="103"/>
  <c r="H11" i="103"/>
  <c r="D11" i="103"/>
  <c r="I10" i="103"/>
  <c r="H10" i="103"/>
  <c r="D10" i="103"/>
  <c r="I19" i="102"/>
  <c r="H19" i="102"/>
  <c r="F19" i="102"/>
  <c r="E19" i="102"/>
  <c r="C19" i="102"/>
  <c r="B19" i="102"/>
  <c r="L18" i="102"/>
  <c r="K18" i="102"/>
  <c r="J18" i="102"/>
  <c r="G18" i="102"/>
  <c r="M18" i="102" s="1"/>
  <c r="D18" i="102"/>
  <c r="L17" i="102"/>
  <c r="K17" i="102"/>
  <c r="G17" i="102"/>
  <c r="D17" i="102"/>
  <c r="L16" i="102"/>
  <c r="K16" i="102"/>
  <c r="K19" i="102" s="1"/>
  <c r="J16" i="102"/>
  <c r="G16" i="102"/>
  <c r="D16" i="102"/>
  <c r="I14" i="102"/>
  <c r="H14" i="102"/>
  <c r="F14" i="102"/>
  <c r="E14" i="102"/>
  <c r="C14" i="102"/>
  <c r="B14" i="102"/>
  <c r="L13" i="102"/>
  <c r="K13" i="102"/>
  <c r="J13" i="102"/>
  <c r="G13" i="102"/>
  <c r="D13" i="102"/>
  <c r="L12" i="102"/>
  <c r="K12" i="102"/>
  <c r="J12" i="102"/>
  <c r="G12" i="102"/>
  <c r="D12" i="102"/>
  <c r="L11" i="102"/>
  <c r="K11" i="102"/>
  <c r="J11" i="102"/>
  <c r="G11" i="102"/>
  <c r="D11" i="102"/>
  <c r="L10" i="102"/>
  <c r="K10" i="102"/>
  <c r="J10" i="102"/>
  <c r="G10" i="102"/>
  <c r="D10" i="102"/>
  <c r="L9" i="102"/>
  <c r="K9" i="102"/>
  <c r="J9" i="102"/>
  <c r="G9" i="102"/>
  <c r="D9" i="102"/>
  <c r="F87" i="101"/>
  <c r="E87" i="101"/>
  <c r="C87" i="101"/>
  <c r="B87" i="101"/>
  <c r="I86" i="101"/>
  <c r="H86" i="101"/>
  <c r="G86" i="101"/>
  <c r="D86" i="101"/>
  <c r="I85" i="101"/>
  <c r="H85" i="101"/>
  <c r="G85" i="101"/>
  <c r="D85" i="101"/>
  <c r="I84" i="101"/>
  <c r="H84" i="101"/>
  <c r="G84" i="101"/>
  <c r="D84" i="101"/>
  <c r="I83" i="101"/>
  <c r="H83" i="101"/>
  <c r="G83" i="101"/>
  <c r="D83" i="101"/>
  <c r="I82" i="101"/>
  <c r="H82" i="101"/>
  <c r="G82" i="101"/>
  <c r="D82" i="101"/>
  <c r="I81" i="101"/>
  <c r="H81" i="101"/>
  <c r="G81" i="101"/>
  <c r="D81" i="101"/>
  <c r="I80" i="101"/>
  <c r="H80" i="101"/>
  <c r="G80" i="101"/>
  <c r="D80" i="101"/>
  <c r="I79" i="101"/>
  <c r="H79" i="101"/>
  <c r="G79" i="101"/>
  <c r="D79" i="101"/>
  <c r="I78" i="101"/>
  <c r="H78" i="101"/>
  <c r="G78" i="101"/>
  <c r="D78" i="101"/>
  <c r="I77" i="101"/>
  <c r="H77" i="101"/>
  <c r="G77" i="101"/>
  <c r="G87" i="101" s="1"/>
  <c r="D77" i="101"/>
  <c r="D87" i="101" s="1"/>
  <c r="G55" i="101"/>
  <c r="F55" i="101"/>
  <c r="E55" i="101"/>
  <c r="C55" i="101"/>
  <c r="B55" i="101"/>
  <c r="I54" i="101"/>
  <c r="H54" i="101"/>
  <c r="D54" i="101"/>
  <c r="J54" i="101" s="1"/>
  <c r="I53" i="101"/>
  <c r="H53" i="101"/>
  <c r="D53" i="101"/>
  <c r="J53" i="101" s="1"/>
  <c r="I52" i="101"/>
  <c r="H52" i="101"/>
  <c r="D52" i="101"/>
  <c r="J52" i="101" s="1"/>
  <c r="F50" i="101"/>
  <c r="E50" i="101"/>
  <c r="C50" i="101"/>
  <c r="B50" i="101"/>
  <c r="I49" i="101"/>
  <c r="H49" i="101"/>
  <c r="G49" i="101"/>
  <c r="D49" i="101"/>
  <c r="I48" i="101"/>
  <c r="H48" i="101"/>
  <c r="G48" i="101"/>
  <c r="D48" i="101"/>
  <c r="I47" i="101"/>
  <c r="H47" i="101"/>
  <c r="G47" i="101"/>
  <c r="D47" i="101"/>
  <c r="I46" i="101"/>
  <c r="H46" i="101"/>
  <c r="G46" i="101"/>
  <c r="D46" i="101"/>
  <c r="I45" i="101"/>
  <c r="H45" i="101"/>
  <c r="G45" i="101"/>
  <c r="D45" i="101"/>
  <c r="I44" i="101"/>
  <c r="I50" i="101" s="1"/>
  <c r="H44" i="101"/>
  <c r="H50" i="101" s="1"/>
  <c r="G44" i="101"/>
  <c r="D44" i="101"/>
  <c r="G21" i="101"/>
  <c r="G22" i="101" s="1"/>
  <c r="F21" i="101"/>
  <c r="F22" i="101" s="1"/>
  <c r="E21" i="101"/>
  <c r="E22" i="101" s="1"/>
  <c r="C21" i="101"/>
  <c r="B21" i="101"/>
  <c r="I20" i="101"/>
  <c r="H20" i="101"/>
  <c r="D20" i="101"/>
  <c r="J20" i="101" s="1"/>
  <c r="I19" i="101"/>
  <c r="H19" i="101"/>
  <c r="D19" i="101"/>
  <c r="J19" i="101" s="1"/>
  <c r="I18" i="101"/>
  <c r="H18" i="101"/>
  <c r="D18" i="101"/>
  <c r="J18" i="101" s="1"/>
  <c r="C16" i="101"/>
  <c r="B16" i="101"/>
  <c r="I15" i="101"/>
  <c r="H15" i="101"/>
  <c r="D15" i="101"/>
  <c r="I14" i="101"/>
  <c r="H14" i="101"/>
  <c r="D14" i="101"/>
  <c r="I13" i="101"/>
  <c r="H13" i="101"/>
  <c r="D13" i="101"/>
  <c r="I12" i="101"/>
  <c r="H12" i="101"/>
  <c r="D12" i="101"/>
  <c r="I11" i="101"/>
  <c r="H11" i="101"/>
  <c r="D11" i="101"/>
  <c r="I10" i="101"/>
  <c r="H10" i="101"/>
  <c r="D10" i="101"/>
  <c r="F87" i="100"/>
  <c r="E87" i="100"/>
  <c r="C87" i="100"/>
  <c r="B87" i="100"/>
  <c r="I86" i="100"/>
  <c r="H86" i="100"/>
  <c r="G86" i="100"/>
  <c r="D86" i="100"/>
  <c r="I85" i="100"/>
  <c r="H85" i="100"/>
  <c r="G85" i="100"/>
  <c r="D85" i="100"/>
  <c r="I84" i="100"/>
  <c r="H84" i="100"/>
  <c r="G84" i="100"/>
  <c r="D84" i="100"/>
  <c r="I83" i="100"/>
  <c r="H83" i="100"/>
  <c r="G83" i="100"/>
  <c r="D83" i="100"/>
  <c r="I82" i="100"/>
  <c r="H82" i="100"/>
  <c r="G82" i="100"/>
  <c r="D82" i="100"/>
  <c r="I81" i="100"/>
  <c r="H81" i="100"/>
  <c r="G81" i="100"/>
  <c r="D81" i="100"/>
  <c r="I80" i="100"/>
  <c r="H80" i="100"/>
  <c r="G80" i="100"/>
  <c r="D80" i="100"/>
  <c r="I79" i="100"/>
  <c r="H79" i="100"/>
  <c r="G79" i="100"/>
  <c r="D79" i="100"/>
  <c r="I78" i="100"/>
  <c r="H78" i="100"/>
  <c r="G78" i="100"/>
  <c r="D78" i="100"/>
  <c r="I77" i="100"/>
  <c r="H77" i="100"/>
  <c r="G77" i="100"/>
  <c r="D77" i="100"/>
  <c r="I76" i="100"/>
  <c r="H76" i="100"/>
  <c r="G76" i="100"/>
  <c r="D76" i="100"/>
  <c r="I75" i="100"/>
  <c r="I87" i="100" s="1"/>
  <c r="H75" i="100"/>
  <c r="H87" i="100" s="1"/>
  <c r="G75" i="100"/>
  <c r="G87" i="100" s="1"/>
  <c r="D75" i="100"/>
  <c r="F73" i="100"/>
  <c r="F88" i="100" s="1"/>
  <c r="E73" i="100"/>
  <c r="C73" i="100"/>
  <c r="B73" i="100"/>
  <c r="B88" i="100" s="1"/>
  <c r="I72" i="100"/>
  <c r="H72" i="100"/>
  <c r="J72" i="100" s="1"/>
  <c r="G72" i="100"/>
  <c r="D72" i="100"/>
  <c r="I71" i="100"/>
  <c r="H71" i="100"/>
  <c r="J71" i="100" s="1"/>
  <c r="G71" i="100"/>
  <c r="D71" i="100"/>
  <c r="I70" i="100"/>
  <c r="J70" i="100" s="1"/>
  <c r="H70" i="100"/>
  <c r="G70" i="100"/>
  <c r="D70" i="100"/>
  <c r="I69" i="100"/>
  <c r="H69" i="100"/>
  <c r="G69" i="100"/>
  <c r="D69" i="100"/>
  <c r="I68" i="100"/>
  <c r="H68" i="100"/>
  <c r="G68" i="100"/>
  <c r="D68" i="100"/>
  <c r="J67" i="100"/>
  <c r="I67" i="100"/>
  <c r="H67" i="100"/>
  <c r="G67" i="100"/>
  <c r="D67" i="100"/>
  <c r="I66" i="100"/>
  <c r="H66" i="100"/>
  <c r="J66" i="100" s="1"/>
  <c r="G66" i="100"/>
  <c r="D66" i="100"/>
  <c r="I65" i="100"/>
  <c r="H65" i="100"/>
  <c r="J65" i="100" s="1"/>
  <c r="G65" i="100"/>
  <c r="D65" i="100"/>
  <c r="I64" i="100"/>
  <c r="H64" i="100"/>
  <c r="J64" i="100" s="1"/>
  <c r="G64" i="100"/>
  <c r="D64" i="100"/>
  <c r="I63" i="100"/>
  <c r="H63" i="100"/>
  <c r="G63" i="100"/>
  <c r="D63" i="100"/>
  <c r="J62" i="100"/>
  <c r="I62" i="100"/>
  <c r="H62" i="100"/>
  <c r="G62" i="100"/>
  <c r="D62" i="100"/>
  <c r="I61" i="100"/>
  <c r="H61" i="100"/>
  <c r="G61" i="100"/>
  <c r="D61" i="100"/>
  <c r="I60" i="100"/>
  <c r="H60" i="100"/>
  <c r="G60" i="100"/>
  <c r="D60" i="100"/>
  <c r="J59" i="100"/>
  <c r="I59" i="100"/>
  <c r="H59" i="100"/>
  <c r="G59" i="100"/>
  <c r="D59" i="100"/>
  <c r="I58" i="100"/>
  <c r="H58" i="100"/>
  <c r="J58" i="100" s="1"/>
  <c r="G58" i="100"/>
  <c r="D58" i="100"/>
  <c r="I57" i="100"/>
  <c r="H57" i="100"/>
  <c r="J57" i="100" s="1"/>
  <c r="G57" i="100"/>
  <c r="D57" i="100"/>
  <c r="I56" i="100"/>
  <c r="H56" i="100"/>
  <c r="J56" i="100" s="1"/>
  <c r="G56" i="100"/>
  <c r="G73" i="100" s="1"/>
  <c r="D56" i="100"/>
  <c r="I55" i="100"/>
  <c r="H55" i="100"/>
  <c r="G55" i="100"/>
  <c r="D55" i="100"/>
  <c r="F42" i="100"/>
  <c r="C42" i="100"/>
  <c r="F41" i="100"/>
  <c r="E41" i="100"/>
  <c r="C41" i="100"/>
  <c r="B41" i="100"/>
  <c r="B42" i="100" s="1"/>
  <c r="I40" i="100"/>
  <c r="H40" i="100"/>
  <c r="G40" i="100"/>
  <c r="D40" i="100"/>
  <c r="I39" i="100"/>
  <c r="H39" i="100"/>
  <c r="G39" i="100"/>
  <c r="D39" i="100"/>
  <c r="I38" i="100"/>
  <c r="H38" i="100"/>
  <c r="G38" i="100"/>
  <c r="D38" i="100"/>
  <c r="I37" i="100"/>
  <c r="H37" i="100"/>
  <c r="G37" i="100"/>
  <c r="D37" i="100"/>
  <c r="I36" i="100"/>
  <c r="H36" i="100"/>
  <c r="G36" i="100"/>
  <c r="D36" i="100"/>
  <c r="I35" i="100"/>
  <c r="H35" i="100"/>
  <c r="G35" i="100"/>
  <c r="D35" i="100"/>
  <c r="I34" i="100"/>
  <c r="H34" i="100"/>
  <c r="G34" i="100"/>
  <c r="D34" i="100"/>
  <c r="I33" i="100"/>
  <c r="H33" i="100"/>
  <c r="G33" i="100"/>
  <c r="D33" i="100"/>
  <c r="I32" i="100"/>
  <c r="H32" i="100"/>
  <c r="G32" i="100"/>
  <c r="D32" i="100"/>
  <c r="I31" i="100"/>
  <c r="H31" i="100"/>
  <c r="G31" i="100"/>
  <c r="D31" i="100"/>
  <c r="I30" i="100"/>
  <c r="H30" i="100"/>
  <c r="G30" i="100"/>
  <c r="D30" i="100"/>
  <c r="I29" i="100"/>
  <c r="I41" i="100" s="1"/>
  <c r="H29" i="100"/>
  <c r="H41" i="100" s="1"/>
  <c r="G29" i="100"/>
  <c r="G41" i="100" s="1"/>
  <c r="D29" i="100"/>
  <c r="F27" i="100"/>
  <c r="E27" i="100"/>
  <c r="E42" i="100" s="1"/>
  <c r="C27" i="100"/>
  <c r="B27" i="100"/>
  <c r="I26" i="100"/>
  <c r="H26" i="100"/>
  <c r="G26" i="100"/>
  <c r="D26" i="100"/>
  <c r="I25" i="100"/>
  <c r="H25" i="100"/>
  <c r="J25" i="100" s="1"/>
  <c r="G25" i="100"/>
  <c r="D25" i="100"/>
  <c r="I24" i="100"/>
  <c r="H24" i="100"/>
  <c r="G24" i="100"/>
  <c r="D24" i="100"/>
  <c r="I23" i="100"/>
  <c r="H23" i="100"/>
  <c r="G23" i="100"/>
  <c r="D23" i="100"/>
  <c r="I22" i="100"/>
  <c r="H22" i="100"/>
  <c r="J22" i="100" s="1"/>
  <c r="G22" i="100"/>
  <c r="D22" i="100"/>
  <c r="I21" i="100"/>
  <c r="H21" i="100"/>
  <c r="J21" i="100" s="1"/>
  <c r="G21" i="100"/>
  <c r="D21" i="100"/>
  <c r="I20" i="100"/>
  <c r="H20" i="100"/>
  <c r="J20" i="100" s="1"/>
  <c r="G20" i="100"/>
  <c r="D20" i="100"/>
  <c r="I19" i="100"/>
  <c r="H19" i="100"/>
  <c r="J19" i="100" s="1"/>
  <c r="G19" i="100"/>
  <c r="D19" i="100"/>
  <c r="I18" i="100"/>
  <c r="H18" i="100"/>
  <c r="J18" i="100" s="1"/>
  <c r="G18" i="100"/>
  <c r="D18" i="100"/>
  <c r="I17" i="100"/>
  <c r="H17" i="100"/>
  <c r="G17" i="100"/>
  <c r="D17" i="100"/>
  <c r="I16" i="100"/>
  <c r="H16" i="100"/>
  <c r="G16" i="100"/>
  <c r="D16" i="100"/>
  <c r="I15" i="100"/>
  <c r="H15" i="100"/>
  <c r="G15" i="100"/>
  <c r="D15" i="100"/>
  <c r="I14" i="100"/>
  <c r="J14" i="100" s="1"/>
  <c r="H14" i="100"/>
  <c r="G14" i="100"/>
  <c r="D14" i="100"/>
  <c r="I13" i="100"/>
  <c r="H13" i="100"/>
  <c r="G13" i="100"/>
  <c r="D13" i="100"/>
  <c r="I12" i="100"/>
  <c r="H12" i="100"/>
  <c r="G12" i="100"/>
  <c r="D12" i="100"/>
  <c r="I11" i="100"/>
  <c r="H11" i="100"/>
  <c r="G11" i="100"/>
  <c r="D11" i="100"/>
  <c r="I10" i="100"/>
  <c r="H10" i="100"/>
  <c r="G10" i="100"/>
  <c r="D10" i="100"/>
  <c r="I9" i="100"/>
  <c r="H9" i="100"/>
  <c r="G9" i="100"/>
  <c r="D9" i="100"/>
  <c r="F41" i="99"/>
  <c r="F42" i="99" s="1"/>
  <c r="E41" i="99"/>
  <c r="C41" i="99"/>
  <c r="B41" i="99"/>
  <c r="L40" i="99"/>
  <c r="K40" i="99"/>
  <c r="J40" i="99"/>
  <c r="G40" i="99"/>
  <c r="D40" i="99"/>
  <c r="L39" i="99"/>
  <c r="M39" i="99" s="1"/>
  <c r="K39" i="99"/>
  <c r="J39" i="99"/>
  <c r="G39" i="99"/>
  <c r="D39" i="99"/>
  <c r="L38" i="99"/>
  <c r="K38" i="99"/>
  <c r="M38" i="99" s="1"/>
  <c r="J38" i="99"/>
  <c r="G38" i="99"/>
  <c r="D38" i="99"/>
  <c r="L37" i="99"/>
  <c r="K37" i="99"/>
  <c r="M37" i="99" s="1"/>
  <c r="J37" i="99"/>
  <c r="D37" i="99"/>
  <c r="G36" i="99"/>
  <c r="H36" i="99" s="1"/>
  <c r="D36" i="99"/>
  <c r="L35" i="99"/>
  <c r="K35" i="99"/>
  <c r="J35" i="99"/>
  <c r="G35" i="99"/>
  <c r="D35" i="99"/>
  <c r="L34" i="99"/>
  <c r="K34" i="99"/>
  <c r="M34" i="99" s="1"/>
  <c r="J34" i="99"/>
  <c r="G34" i="99"/>
  <c r="D34" i="99"/>
  <c r="M33" i="99"/>
  <c r="L33" i="99"/>
  <c r="K33" i="99"/>
  <c r="J33" i="99"/>
  <c r="G33" i="99"/>
  <c r="D33" i="99"/>
  <c r="L32" i="99"/>
  <c r="K32" i="99"/>
  <c r="J32" i="99"/>
  <c r="G32" i="99"/>
  <c r="D32" i="99"/>
  <c r="L31" i="99"/>
  <c r="K31" i="99"/>
  <c r="J31" i="99"/>
  <c r="G31" i="99"/>
  <c r="D31" i="99"/>
  <c r="L30" i="99"/>
  <c r="K30" i="99"/>
  <c r="J30" i="99"/>
  <c r="D30" i="99"/>
  <c r="L29" i="99"/>
  <c r="K29" i="99"/>
  <c r="J29" i="99"/>
  <c r="G29" i="99"/>
  <c r="D29" i="99"/>
  <c r="D41" i="99" s="1"/>
  <c r="I27" i="99"/>
  <c r="H27" i="99"/>
  <c r="F27" i="99"/>
  <c r="E27" i="99"/>
  <c r="C27" i="99"/>
  <c r="B27" i="99"/>
  <c r="B42" i="99" s="1"/>
  <c r="L26" i="99"/>
  <c r="K26" i="99"/>
  <c r="M26" i="99" s="1"/>
  <c r="J26" i="99"/>
  <c r="G26" i="99"/>
  <c r="D26" i="99"/>
  <c r="L25" i="99"/>
  <c r="M25" i="99" s="1"/>
  <c r="K25" i="99"/>
  <c r="J25" i="99"/>
  <c r="G25" i="99"/>
  <c r="D25" i="99"/>
  <c r="L24" i="99"/>
  <c r="K24" i="99"/>
  <c r="M24" i="99" s="1"/>
  <c r="J24" i="99"/>
  <c r="G24" i="99"/>
  <c r="D24" i="99"/>
  <c r="L23" i="99"/>
  <c r="K23" i="99"/>
  <c r="J23" i="99"/>
  <c r="G23" i="99"/>
  <c r="D23" i="99"/>
  <c r="L22" i="99"/>
  <c r="K22" i="99"/>
  <c r="M22" i="99" s="1"/>
  <c r="J22" i="99"/>
  <c r="G22" i="99"/>
  <c r="D22" i="99"/>
  <c r="M21" i="99"/>
  <c r="L21" i="99"/>
  <c r="K21" i="99"/>
  <c r="J21" i="99"/>
  <c r="G21" i="99"/>
  <c r="D21" i="99"/>
  <c r="L20" i="99"/>
  <c r="K20" i="99"/>
  <c r="M20" i="99" s="1"/>
  <c r="J20" i="99"/>
  <c r="G20" i="99"/>
  <c r="D20" i="99"/>
  <c r="L19" i="99"/>
  <c r="M19" i="99" s="1"/>
  <c r="K19" i="99"/>
  <c r="J19" i="99"/>
  <c r="G19" i="99"/>
  <c r="D19" i="99"/>
  <c r="L18" i="99"/>
  <c r="K18" i="99"/>
  <c r="M18" i="99" s="1"/>
  <c r="J18" i="99"/>
  <c r="G18" i="99"/>
  <c r="D18" i="99"/>
  <c r="L17" i="99"/>
  <c r="K17" i="99"/>
  <c r="M17" i="99" s="1"/>
  <c r="J17" i="99"/>
  <c r="G17" i="99"/>
  <c r="D17" i="99"/>
  <c r="L16" i="99"/>
  <c r="K16" i="99"/>
  <c r="J16" i="99"/>
  <c r="G16" i="99"/>
  <c r="D16" i="99"/>
  <c r="L15" i="99"/>
  <c r="K15" i="99"/>
  <c r="M15" i="99" s="1"/>
  <c r="J15" i="99"/>
  <c r="G15" i="99"/>
  <c r="D15" i="99"/>
  <c r="L14" i="99"/>
  <c r="K14" i="99"/>
  <c r="J14" i="99"/>
  <c r="G14" i="99"/>
  <c r="D14" i="99"/>
  <c r="M13" i="99"/>
  <c r="L13" i="99"/>
  <c r="K13" i="99"/>
  <c r="J13" i="99"/>
  <c r="G13" i="99"/>
  <c r="D13" i="99"/>
  <c r="L12" i="99"/>
  <c r="K12" i="99"/>
  <c r="M12" i="99" s="1"/>
  <c r="J12" i="99"/>
  <c r="G12" i="99"/>
  <c r="D12" i="99"/>
  <c r="M11" i="99"/>
  <c r="L11" i="99"/>
  <c r="K11" i="99"/>
  <c r="G11" i="99"/>
  <c r="D11" i="99"/>
  <c r="M10" i="99"/>
  <c r="L10" i="99"/>
  <c r="K10" i="99"/>
  <c r="G10" i="99"/>
  <c r="D10" i="99"/>
  <c r="L9" i="99"/>
  <c r="K9" i="99"/>
  <c r="G9" i="99"/>
  <c r="D9" i="99"/>
  <c r="F132" i="98"/>
  <c r="E132" i="98"/>
  <c r="C132" i="98"/>
  <c r="B132" i="98"/>
  <c r="I131" i="98"/>
  <c r="H131" i="98"/>
  <c r="J131" i="98" s="1"/>
  <c r="G131" i="98"/>
  <c r="D131" i="98"/>
  <c r="I130" i="98"/>
  <c r="H130" i="98"/>
  <c r="G130" i="98"/>
  <c r="D130" i="98"/>
  <c r="I129" i="98"/>
  <c r="H129" i="98"/>
  <c r="J129" i="98" s="1"/>
  <c r="G129" i="98"/>
  <c r="D129" i="98"/>
  <c r="I128" i="98"/>
  <c r="H128" i="98"/>
  <c r="J128" i="98" s="1"/>
  <c r="G128" i="98"/>
  <c r="D128" i="98"/>
  <c r="I127" i="98"/>
  <c r="H127" i="98"/>
  <c r="J127" i="98" s="1"/>
  <c r="G127" i="98"/>
  <c r="D127" i="98"/>
  <c r="I126" i="98"/>
  <c r="H126" i="98"/>
  <c r="G126" i="98"/>
  <c r="D126" i="98"/>
  <c r="I125" i="98"/>
  <c r="H125" i="98"/>
  <c r="J125" i="98" s="1"/>
  <c r="G125" i="98"/>
  <c r="D125" i="98"/>
  <c r="I124" i="98"/>
  <c r="H124" i="98"/>
  <c r="G124" i="98"/>
  <c r="D124" i="98"/>
  <c r="I123" i="98"/>
  <c r="J123" i="98" s="1"/>
  <c r="H123" i="98"/>
  <c r="G123" i="98"/>
  <c r="D123" i="98"/>
  <c r="I122" i="98"/>
  <c r="J122" i="98" s="1"/>
  <c r="H122" i="98"/>
  <c r="G122" i="98"/>
  <c r="D122" i="98"/>
  <c r="I121" i="98"/>
  <c r="H121" i="98"/>
  <c r="G121" i="98"/>
  <c r="D121" i="98"/>
  <c r="I120" i="98"/>
  <c r="H120" i="98"/>
  <c r="G120" i="98"/>
  <c r="D120" i="98"/>
  <c r="I119" i="98"/>
  <c r="J119" i="98" s="1"/>
  <c r="H119" i="98"/>
  <c r="G119" i="98"/>
  <c r="D119" i="98"/>
  <c r="J118" i="98"/>
  <c r="I118" i="98"/>
  <c r="H118" i="98"/>
  <c r="G118" i="98"/>
  <c r="D118" i="98"/>
  <c r="I117" i="98"/>
  <c r="H117" i="98"/>
  <c r="J117" i="98" s="1"/>
  <c r="G117" i="98"/>
  <c r="D117" i="98"/>
  <c r="I116" i="98"/>
  <c r="H116" i="98"/>
  <c r="J116" i="98" s="1"/>
  <c r="G116" i="98"/>
  <c r="D116" i="98"/>
  <c r="I115" i="98"/>
  <c r="H115" i="98"/>
  <c r="J115" i="98" s="1"/>
  <c r="G115" i="98"/>
  <c r="D115" i="98"/>
  <c r="I114" i="98"/>
  <c r="H114" i="98"/>
  <c r="J114" i="98" s="1"/>
  <c r="G114" i="98"/>
  <c r="D114" i="98"/>
  <c r="I113" i="98"/>
  <c r="H113" i="98"/>
  <c r="G113" i="98"/>
  <c r="D113" i="98"/>
  <c r="I112" i="98"/>
  <c r="H112" i="98"/>
  <c r="G112" i="98"/>
  <c r="D112" i="98"/>
  <c r="I111" i="98"/>
  <c r="H111" i="98"/>
  <c r="G111" i="98"/>
  <c r="D111" i="98"/>
  <c r="I110" i="98"/>
  <c r="J110" i="98" s="1"/>
  <c r="H110" i="98"/>
  <c r="G110" i="98"/>
  <c r="D110" i="98"/>
  <c r="J109" i="98"/>
  <c r="I109" i="98"/>
  <c r="H109" i="98"/>
  <c r="G109" i="98"/>
  <c r="D109" i="98"/>
  <c r="I108" i="98"/>
  <c r="H108" i="98"/>
  <c r="G108" i="98"/>
  <c r="D108" i="98"/>
  <c r="J107" i="98"/>
  <c r="I107" i="98"/>
  <c r="H107" i="98"/>
  <c r="G107" i="98"/>
  <c r="D107" i="98"/>
  <c r="I106" i="98"/>
  <c r="H106" i="98"/>
  <c r="G106" i="98"/>
  <c r="D106" i="98"/>
  <c r="I105" i="98"/>
  <c r="H105" i="98"/>
  <c r="J105" i="98" s="1"/>
  <c r="G105" i="98"/>
  <c r="D105" i="98"/>
  <c r="F89" i="98"/>
  <c r="E89" i="98"/>
  <c r="E90" i="98" s="1"/>
  <c r="C89" i="98"/>
  <c r="B89" i="98"/>
  <c r="I88" i="98"/>
  <c r="H88" i="98"/>
  <c r="G88" i="98"/>
  <c r="D88" i="98"/>
  <c r="I87" i="98"/>
  <c r="H87" i="98"/>
  <c r="G87" i="98"/>
  <c r="D87" i="98"/>
  <c r="I86" i="98"/>
  <c r="H86" i="98"/>
  <c r="J86" i="98" s="1"/>
  <c r="G86" i="98"/>
  <c r="D86" i="98"/>
  <c r="I85" i="98"/>
  <c r="H85" i="98"/>
  <c r="G85" i="98"/>
  <c r="D85" i="98"/>
  <c r="I84" i="98"/>
  <c r="H84" i="98"/>
  <c r="G84" i="98"/>
  <c r="D84" i="98"/>
  <c r="I83" i="98"/>
  <c r="H83" i="98"/>
  <c r="G83" i="98"/>
  <c r="D83" i="98"/>
  <c r="I82" i="98"/>
  <c r="H82" i="98"/>
  <c r="G82" i="98"/>
  <c r="D82" i="98"/>
  <c r="I81" i="98"/>
  <c r="H81" i="98"/>
  <c r="G81" i="98"/>
  <c r="D81" i="98"/>
  <c r="I80" i="98"/>
  <c r="H80" i="98"/>
  <c r="G80" i="98"/>
  <c r="D80" i="98"/>
  <c r="I79" i="98"/>
  <c r="H79" i="98"/>
  <c r="G79" i="98"/>
  <c r="D79" i="98"/>
  <c r="I78" i="98"/>
  <c r="H78" i="98"/>
  <c r="G78" i="98"/>
  <c r="D78" i="98"/>
  <c r="I77" i="98"/>
  <c r="H77" i="98"/>
  <c r="G77" i="98"/>
  <c r="D77" i="98"/>
  <c r="I76" i="98"/>
  <c r="I89" i="98" s="1"/>
  <c r="H76" i="98"/>
  <c r="G76" i="98"/>
  <c r="D76" i="98"/>
  <c r="D89" i="98" s="1"/>
  <c r="F74" i="98"/>
  <c r="E74" i="98"/>
  <c r="C74" i="98"/>
  <c r="C90" i="98" s="1"/>
  <c r="B74" i="98"/>
  <c r="I73" i="98"/>
  <c r="H73" i="98"/>
  <c r="G73" i="98"/>
  <c r="D73" i="98"/>
  <c r="I72" i="98"/>
  <c r="H72" i="98"/>
  <c r="G72" i="98"/>
  <c r="D72" i="98"/>
  <c r="I71" i="98"/>
  <c r="J71" i="98" s="1"/>
  <c r="H71" i="98"/>
  <c r="G71" i="98"/>
  <c r="D71" i="98"/>
  <c r="I70" i="98"/>
  <c r="H70" i="98"/>
  <c r="G70" i="98"/>
  <c r="D70" i="98"/>
  <c r="I69" i="98"/>
  <c r="H69" i="98"/>
  <c r="G69" i="98"/>
  <c r="D69" i="98"/>
  <c r="I68" i="98"/>
  <c r="H68" i="98"/>
  <c r="G68" i="98"/>
  <c r="D68" i="98"/>
  <c r="I67" i="98"/>
  <c r="H67" i="98"/>
  <c r="G67" i="98"/>
  <c r="D67" i="98"/>
  <c r="I66" i="98"/>
  <c r="H66" i="98"/>
  <c r="G66" i="98"/>
  <c r="D66" i="98"/>
  <c r="I65" i="98"/>
  <c r="H65" i="98"/>
  <c r="G65" i="98"/>
  <c r="D65" i="98"/>
  <c r="I64" i="98"/>
  <c r="H64" i="98"/>
  <c r="G64" i="98"/>
  <c r="D64" i="98"/>
  <c r="I63" i="98"/>
  <c r="H63" i="98"/>
  <c r="G63" i="98"/>
  <c r="D63" i="98"/>
  <c r="I62" i="98"/>
  <c r="H62" i="98"/>
  <c r="G62" i="98"/>
  <c r="D62" i="98"/>
  <c r="I61" i="98"/>
  <c r="H61" i="98"/>
  <c r="G61" i="98"/>
  <c r="D61" i="98"/>
  <c r="I60" i="98"/>
  <c r="H60" i="98"/>
  <c r="G60" i="98"/>
  <c r="D60" i="98"/>
  <c r="I59" i="98"/>
  <c r="H59" i="98"/>
  <c r="G59" i="98"/>
  <c r="D59" i="98"/>
  <c r="I58" i="98"/>
  <c r="H58" i="98"/>
  <c r="G58" i="98"/>
  <c r="D58" i="98"/>
  <c r="I57" i="98"/>
  <c r="H57" i="98"/>
  <c r="G57" i="98"/>
  <c r="D57" i="98"/>
  <c r="I56" i="98"/>
  <c r="H56" i="98"/>
  <c r="G56" i="98"/>
  <c r="D56" i="98"/>
  <c r="F42" i="98"/>
  <c r="E42" i="98"/>
  <c r="C42" i="98"/>
  <c r="B42" i="98"/>
  <c r="I41" i="98"/>
  <c r="H41" i="98"/>
  <c r="G41" i="98"/>
  <c r="D41" i="98"/>
  <c r="I40" i="98"/>
  <c r="H40" i="98"/>
  <c r="G40" i="98"/>
  <c r="D40" i="98"/>
  <c r="I39" i="98"/>
  <c r="H39" i="98"/>
  <c r="G39" i="98"/>
  <c r="D39" i="98"/>
  <c r="I38" i="98"/>
  <c r="H38" i="98"/>
  <c r="G38" i="98"/>
  <c r="D38" i="98"/>
  <c r="I37" i="98"/>
  <c r="H37" i="98"/>
  <c r="G37" i="98"/>
  <c r="D37" i="98"/>
  <c r="I36" i="98"/>
  <c r="H36" i="98"/>
  <c r="G36" i="98"/>
  <c r="D36" i="98"/>
  <c r="I35" i="98"/>
  <c r="H35" i="98"/>
  <c r="G35" i="98"/>
  <c r="D35" i="98"/>
  <c r="I34" i="98"/>
  <c r="H34" i="98"/>
  <c r="G34" i="98"/>
  <c r="D34" i="98"/>
  <c r="I33" i="98"/>
  <c r="H33" i="98"/>
  <c r="G33" i="98"/>
  <c r="D33" i="98"/>
  <c r="I32" i="98"/>
  <c r="H32" i="98"/>
  <c r="G32" i="98"/>
  <c r="D32" i="98"/>
  <c r="I31" i="98"/>
  <c r="H31" i="98"/>
  <c r="G31" i="98"/>
  <c r="D31" i="98"/>
  <c r="I30" i="98"/>
  <c r="H30" i="98"/>
  <c r="G30" i="98"/>
  <c r="D30" i="98"/>
  <c r="I29" i="98"/>
  <c r="I42" i="98" s="1"/>
  <c r="H29" i="98"/>
  <c r="G29" i="98"/>
  <c r="G42" i="98" s="1"/>
  <c r="D29" i="98"/>
  <c r="F27" i="98"/>
  <c r="F43" i="98" s="1"/>
  <c r="E27" i="98"/>
  <c r="E43" i="98" s="1"/>
  <c r="C27" i="98"/>
  <c r="B27" i="98"/>
  <c r="I26" i="98"/>
  <c r="H26" i="98"/>
  <c r="G26" i="98"/>
  <c r="D26" i="98"/>
  <c r="I25" i="98"/>
  <c r="H25" i="98"/>
  <c r="G25" i="98"/>
  <c r="D25" i="98"/>
  <c r="I24" i="98"/>
  <c r="H24" i="98"/>
  <c r="G24" i="98"/>
  <c r="D24" i="98"/>
  <c r="I23" i="98"/>
  <c r="H23" i="98"/>
  <c r="G23" i="98"/>
  <c r="D23" i="98"/>
  <c r="I22" i="98"/>
  <c r="H22" i="98"/>
  <c r="G22" i="98"/>
  <c r="D22" i="98"/>
  <c r="I21" i="98"/>
  <c r="H21" i="98"/>
  <c r="G21" i="98"/>
  <c r="D21" i="98"/>
  <c r="I20" i="98"/>
  <c r="H20" i="98"/>
  <c r="G20" i="98"/>
  <c r="D20" i="98"/>
  <c r="I19" i="98"/>
  <c r="H19" i="98"/>
  <c r="G19" i="98"/>
  <c r="D19" i="98"/>
  <c r="I18" i="98"/>
  <c r="J18" i="98" s="1"/>
  <c r="H18" i="98"/>
  <c r="G18" i="98"/>
  <c r="D18" i="98"/>
  <c r="J17" i="98"/>
  <c r="I17" i="98"/>
  <c r="H17" i="98"/>
  <c r="G17" i="98"/>
  <c r="D17" i="98"/>
  <c r="I16" i="98"/>
  <c r="H16" i="98"/>
  <c r="G16" i="98"/>
  <c r="D16" i="98"/>
  <c r="I15" i="98"/>
  <c r="H15" i="98"/>
  <c r="G15" i="98"/>
  <c r="D15" i="98"/>
  <c r="I14" i="98"/>
  <c r="H14" i="98"/>
  <c r="G14" i="98"/>
  <c r="D14" i="98"/>
  <c r="I13" i="98"/>
  <c r="H13" i="98"/>
  <c r="G13" i="98"/>
  <c r="D13" i="98"/>
  <c r="I12" i="98"/>
  <c r="H12" i="98"/>
  <c r="G12" i="98"/>
  <c r="D12" i="98"/>
  <c r="I11" i="98"/>
  <c r="H11" i="98"/>
  <c r="G11" i="98"/>
  <c r="D11" i="98"/>
  <c r="I10" i="98"/>
  <c r="H10" i="98"/>
  <c r="G10" i="98"/>
  <c r="D10" i="98"/>
  <c r="I9" i="98"/>
  <c r="H9" i="98"/>
  <c r="G9" i="98"/>
  <c r="G27" i="98" s="1"/>
  <c r="D9" i="98"/>
  <c r="G80" i="97"/>
  <c r="F80" i="97"/>
  <c r="E80" i="97"/>
  <c r="E81" i="97" s="1"/>
  <c r="C80" i="97"/>
  <c r="C81" i="97" s="1"/>
  <c r="B80" i="97"/>
  <c r="B81" i="97" s="1"/>
  <c r="I79" i="97"/>
  <c r="H79" i="97"/>
  <c r="D79" i="97"/>
  <c r="I78" i="97"/>
  <c r="J78" i="97" s="1"/>
  <c r="H78" i="97"/>
  <c r="D78" i="97"/>
  <c r="I77" i="97"/>
  <c r="H77" i="97"/>
  <c r="D77" i="97"/>
  <c r="I76" i="97"/>
  <c r="H76" i="97"/>
  <c r="D76" i="97"/>
  <c r="I75" i="97"/>
  <c r="H75" i="97"/>
  <c r="D75" i="97"/>
  <c r="I74" i="97"/>
  <c r="J74" i="97" s="1"/>
  <c r="H74" i="97"/>
  <c r="D74" i="97"/>
  <c r="I73" i="97"/>
  <c r="H73" i="97"/>
  <c r="H80" i="97" s="1"/>
  <c r="D73" i="97"/>
  <c r="I71" i="97"/>
  <c r="G71" i="97"/>
  <c r="F71" i="97"/>
  <c r="E71" i="97"/>
  <c r="C71" i="97"/>
  <c r="B71" i="97"/>
  <c r="J70" i="97"/>
  <c r="I70" i="97"/>
  <c r="H70" i="97"/>
  <c r="D70" i="97"/>
  <c r="J69" i="97"/>
  <c r="I69" i="97"/>
  <c r="H69" i="97"/>
  <c r="D69" i="97"/>
  <c r="J68" i="97"/>
  <c r="I68" i="97"/>
  <c r="H68" i="97"/>
  <c r="D68" i="97"/>
  <c r="J67" i="97"/>
  <c r="I67" i="97"/>
  <c r="H67" i="97"/>
  <c r="D67" i="97"/>
  <c r="J66" i="97"/>
  <c r="I66" i="97"/>
  <c r="H66" i="97"/>
  <c r="D66" i="97"/>
  <c r="J65" i="97"/>
  <c r="I65" i="97"/>
  <c r="H65" i="97"/>
  <c r="D65" i="97"/>
  <c r="J64" i="97"/>
  <c r="I64" i="97"/>
  <c r="H64" i="97"/>
  <c r="D64" i="97"/>
  <c r="J63" i="97"/>
  <c r="I63" i="97"/>
  <c r="H63" i="97"/>
  <c r="D63" i="97"/>
  <c r="J62" i="97"/>
  <c r="I62" i="97"/>
  <c r="H62" i="97"/>
  <c r="D62" i="97"/>
  <c r="J61" i="97"/>
  <c r="I61" i="97"/>
  <c r="H61" i="97"/>
  <c r="D61" i="97"/>
  <c r="J60" i="97"/>
  <c r="I60" i="97"/>
  <c r="H60" i="97"/>
  <c r="D60" i="97"/>
  <c r="J59" i="97"/>
  <c r="I59" i="97"/>
  <c r="H59" i="97"/>
  <c r="D59" i="97"/>
  <c r="J58" i="97"/>
  <c r="I58" i="97"/>
  <c r="H58" i="97"/>
  <c r="D58" i="97"/>
  <c r="J57" i="97"/>
  <c r="I57" i="97"/>
  <c r="H57" i="97"/>
  <c r="D57" i="97"/>
  <c r="J56" i="97"/>
  <c r="I56" i="97"/>
  <c r="H56" i="97"/>
  <c r="D56" i="97"/>
  <c r="J55" i="97"/>
  <c r="I55" i="97"/>
  <c r="H55" i="97"/>
  <c r="D55" i="97"/>
  <c r="J54" i="97"/>
  <c r="I54" i="97"/>
  <c r="H54" i="97"/>
  <c r="D54" i="97"/>
  <c r="J53" i="97"/>
  <c r="J71" i="97" s="1"/>
  <c r="I53" i="97"/>
  <c r="H53" i="97"/>
  <c r="H71" i="97" s="1"/>
  <c r="D53" i="97"/>
  <c r="D71" i="97" s="1"/>
  <c r="F37" i="97"/>
  <c r="G36" i="97"/>
  <c r="F36" i="97"/>
  <c r="E36" i="97"/>
  <c r="E37" i="97" s="1"/>
  <c r="C36" i="97"/>
  <c r="B36" i="97"/>
  <c r="I35" i="97"/>
  <c r="H35" i="97"/>
  <c r="D35" i="97"/>
  <c r="I34" i="97"/>
  <c r="H34" i="97"/>
  <c r="D34" i="97"/>
  <c r="I33" i="97"/>
  <c r="H33" i="97"/>
  <c r="J33" i="97" s="1"/>
  <c r="D33" i="97"/>
  <c r="I32" i="97"/>
  <c r="H32" i="97"/>
  <c r="D32" i="97"/>
  <c r="I31" i="97"/>
  <c r="H31" i="97"/>
  <c r="D31" i="97"/>
  <c r="I30" i="97"/>
  <c r="H30" i="97"/>
  <c r="D30" i="97"/>
  <c r="I29" i="97"/>
  <c r="H29" i="97"/>
  <c r="J29" i="97" s="1"/>
  <c r="D29" i="97"/>
  <c r="G27" i="97"/>
  <c r="F27" i="97"/>
  <c r="E27" i="97"/>
  <c r="C27" i="97"/>
  <c r="B27" i="97"/>
  <c r="I26" i="97"/>
  <c r="H26" i="97"/>
  <c r="D26" i="97"/>
  <c r="I25" i="97"/>
  <c r="H25" i="97"/>
  <c r="D25" i="97"/>
  <c r="I24" i="97"/>
  <c r="H24" i="97"/>
  <c r="D24" i="97"/>
  <c r="I23" i="97"/>
  <c r="H23" i="97"/>
  <c r="D23" i="97"/>
  <c r="I22" i="97"/>
  <c r="H22" i="97"/>
  <c r="D22" i="97"/>
  <c r="I21" i="97"/>
  <c r="H21" i="97"/>
  <c r="D21" i="97"/>
  <c r="I20" i="97"/>
  <c r="H20" i="97"/>
  <c r="D20" i="97"/>
  <c r="I19" i="97"/>
  <c r="H19" i="97"/>
  <c r="D19" i="97"/>
  <c r="I18" i="97"/>
  <c r="H18" i="97"/>
  <c r="D18" i="97"/>
  <c r="I17" i="97"/>
  <c r="H17" i="97"/>
  <c r="D17" i="97"/>
  <c r="I16" i="97"/>
  <c r="H16" i="97"/>
  <c r="D16" i="97"/>
  <c r="I15" i="97"/>
  <c r="H15" i="97"/>
  <c r="D15" i="97"/>
  <c r="I14" i="97"/>
  <c r="H14" i="97"/>
  <c r="D14" i="97"/>
  <c r="I13" i="97"/>
  <c r="H13" i="97"/>
  <c r="D13" i="97"/>
  <c r="I12" i="97"/>
  <c r="H12" i="97"/>
  <c r="D12" i="97"/>
  <c r="I11" i="97"/>
  <c r="H11" i="97"/>
  <c r="D11" i="97"/>
  <c r="I10" i="97"/>
  <c r="H10" i="97"/>
  <c r="D10" i="97"/>
  <c r="I9" i="97"/>
  <c r="H9" i="97"/>
  <c r="D9" i="97"/>
  <c r="I36" i="96"/>
  <c r="H36" i="96"/>
  <c r="H37" i="96" s="1"/>
  <c r="F36" i="96"/>
  <c r="E36" i="96"/>
  <c r="C36" i="96"/>
  <c r="B36" i="96"/>
  <c r="B37" i="96" s="1"/>
  <c r="L35" i="96"/>
  <c r="K35" i="96"/>
  <c r="J35" i="96"/>
  <c r="G35" i="96"/>
  <c r="D35" i="96"/>
  <c r="L34" i="96"/>
  <c r="K34" i="96"/>
  <c r="J34" i="96"/>
  <c r="G34" i="96"/>
  <c r="D34" i="96"/>
  <c r="L33" i="96"/>
  <c r="K33" i="96"/>
  <c r="J33" i="96"/>
  <c r="G33" i="96"/>
  <c r="D33" i="96"/>
  <c r="M33" i="96" s="1"/>
  <c r="L32" i="96"/>
  <c r="K32" i="96"/>
  <c r="J32" i="96"/>
  <c r="G32" i="96"/>
  <c r="D32" i="96"/>
  <c r="M32" i="96" s="1"/>
  <c r="L31" i="96"/>
  <c r="K31" i="96"/>
  <c r="J31" i="96"/>
  <c r="G31" i="96"/>
  <c r="D31" i="96"/>
  <c r="L30" i="96"/>
  <c r="K30" i="96"/>
  <c r="J30" i="96"/>
  <c r="G30" i="96"/>
  <c r="D30" i="96"/>
  <c r="L29" i="96"/>
  <c r="K29" i="96"/>
  <c r="K36" i="96" s="1"/>
  <c r="J29" i="96"/>
  <c r="G29" i="96"/>
  <c r="D29" i="96"/>
  <c r="M29" i="96" s="1"/>
  <c r="I27" i="96"/>
  <c r="H27" i="96"/>
  <c r="F27" i="96"/>
  <c r="E27" i="96"/>
  <c r="C27" i="96"/>
  <c r="B27" i="96"/>
  <c r="L26" i="96"/>
  <c r="K26" i="96"/>
  <c r="G26" i="96"/>
  <c r="D26" i="96"/>
  <c r="L25" i="96"/>
  <c r="K25" i="96"/>
  <c r="J25" i="96"/>
  <c r="G25" i="96"/>
  <c r="D25" i="96"/>
  <c r="L24" i="96"/>
  <c r="K24" i="96"/>
  <c r="J24" i="96"/>
  <c r="G24" i="96"/>
  <c r="D24" i="96"/>
  <c r="L23" i="96"/>
  <c r="K23" i="96"/>
  <c r="J23" i="96"/>
  <c r="G23" i="96"/>
  <c r="D23" i="96"/>
  <c r="M23" i="96" s="1"/>
  <c r="L22" i="96"/>
  <c r="K22" i="96"/>
  <c r="J22" i="96"/>
  <c r="G22" i="96"/>
  <c r="M22" i="96" s="1"/>
  <c r="D22" i="96"/>
  <c r="L21" i="96"/>
  <c r="K21" i="96"/>
  <c r="J21" i="96"/>
  <c r="G21" i="96"/>
  <c r="D21" i="96"/>
  <c r="L20" i="96"/>
  <c r="K20" i="96"/>
  <c r="J20" i="96"/>
  <c r="G20" i="96"/>
  <c r="D20" i="96"/>
  <c r="L19" i="96"/>
  <c r="K19" i="96"/>
  <c r="J19" i="96"/>
  <c r="G19" i="96"/>
  <c r="D19" i="96"/>
  <c r="M19" i="96" s="1"/>
  <c r="L18" i="96"/>
  <c r="K18" i="96"/>
  <c r="J18" i="96"/>
  <c r="G18" i="96"/>
  <c r="M18" i="96" s="1"/>
  <c r="D18" i="96"/>
  <c r="L17" i="96"/>
  <c r="K17" i="96"/>
  <c r="J17" i="96"/>
  <c r="G17" i="96"/>
  <c r="D17" i="96"/>
  <c r="L16" i="96"/>
  <c r="K16" i="96"/>
  <c r="J16" i="96"/>
  <c r="G16" i="96"/>
  <c r="D16" i="96"/>
  <c r="L15" i="96"/>
  <c r="K15" i="96"/>
  <c r="J15" i="96"/>
  <c r="G15" i="96"/>
  <c r="D15" i="96"/>
  <c r="M15" i="96" s="1"/>
  <c r="L14" i="96"/>
  <c r="K14" i="96"/>
  <c r="J14" i="96"/>
  <c r="G14" i="96"/>
  <c r="M14" i="96" s="1"/>
  <c r="D14" i="96"/>
  <c r="L13" i="96"/>
  <c r="K13" i="96"/>
  <c r="G13" i="96"/>
  <c r="D13" i="96"/>
  <c r="L12" i="96"/>
  <c r="K12" i="96"/>
  <c r="G12" i="96"/>
  <c r="D12" i="96"/>
  <c r="L11" i="96"/>
  <c r="K11" i="96"/>
  <c r="G11" i="96"/>
  <c r="D11" i="96"/>
  <c r="L10" i="96"/>
  <c r="K10" i="96"/>
  <c r="G10" i="96"/>
  <c r="G27" i="96" s="1"/>
  <c r="D10" i="96"/>
  <c r="L9" i="96"/>
  <c r="K9" i="96"/>
  <c r="G9" i="96"/>
  <c r="D9" i="96"/>
  <c r="F177" i="95"/>
  <c r="I177" i="95" s="1"/>
  <c r="E177" i="95"/>
  <c r="H177" i="95" s="1"/>
  <c r="C177" i="95"/>
  <c r="B177" i="95"/>
  <c r="J176" i="95"/>
  <c r="I176" i="95"/>
  <c r="H176" i="95"/>
  <c r="G176" i="95"/>
  <c r="D176" i="95"/>
  <c r="I175" i="95"/>
  <c r="H175" i="95"/>
  <c r="G175" i="95"/>
  <c r="D175" i="95"/>
  <c r="I174" i="95"/>
  <c r="H174" i="95"/>
  <c r="G174" i="95"/>
  <c r="D174" i="95"/>
  <c r="I173" i="95"/>
  <c r="J173" i="95" s="1"/>
  <c r="H173" i="95"/>
  <c r="G173" i="95"/>
  <c r="D173" i="95"/>
  <c r="J172" i="95"/>
  <c r="I172" i="95"/>
  <c r="H172" i="95"/>
  <c r="G172" i="95"/>
  <c r="D172" i="95"/>
  <c r="I171" i="95"/>
  <c r="H171" i="95"/>
  <c r="J171" i="95" s="1"/>
  <c r="G171" i="95"/>
  <c r="D171" i="95"/>
  <c r="I170" i="95"/>
  <c r="H170" i="95"/>
  <c r="J170" i="95" s="1"/>
  <c r="G170" i="95"/>
  <c r="D170" i="95"/>
  <c r="I169" i="95"/>
  <c r="H169" i="95"/>
  <c r="G169" i="95"/>
  <c r="D169" i="95"/>
  <c r="I168" i="95"/>
  <c r="H168" i="95"/>
  <c r="J168" i="95" s="1"/>
  <c r="G168" i="95"/>
  <c r="D168" i="95"/>
  <c r="I167" i="95"/>
  <c r="H167" i="95"/>
  <c r="J167" i="95" s="1"/>
  <c r="G167" i="95"/>
  <c r="D167" i="95"/>
  <c r="I166" i="95"/>
  <c r="H166" i="95"/>
  <c r="J166" i="95" s="1"/>
  <c r="G166" i="95"/>
  <c r="D166" i="95"/>
  <c r="I165" i="95"/>
  <c r="H165" i="95"/>
  <c r="G165" i="95"/>
  <c r="D165" i="95"/>
  <c r="I164" i="95"/>
  <c r="H164" i="95"/>
  <c r="J164" i="95" s="1"/>
  <c r="G164" i="95"/>
  <c r="D164" i="95"/>
  <c r="I163" i="95"/>
  <c r="H163" i="95"/>
  <c r="J163" i="95" s="1"/>
  <c r="G163" i="95"/>
  <c r="D163" i="95"/>
  <c r="I162" i="95"/>
  <c r="H162" i="95"/>
  <c r="J162" i="95" s="1"/>
  <c r="G162" i="95"/>
  <c r="D162" i="95"/>
  <c r="I161" i="95"/>
  <c r="H161" i="95"/>
  <c r="G161" i="95"/>
  <c r="D161" i="95"/>
  <c r="I160" i="95"/>
  <c r="J160" i="95" s="1"/>
  <c r="H160" i="95"/>
  <c r="G160" i="95"/>
  <c r="D160" i="95"/>
  <c r="I159" i="95"/>
  <c r="H159" i="95"/>
  <c r="G159" i="95"/>
  <c r="D159" i="95"/>
  <c r="I158" i="95"/>
  <c r="H158" i="95"/>
  <c r="G158" i="95"/>
  <c r="D158" i="95"/>
  <c r="I157" i="95"/>
  <c r="J157" i="95" s="1"/>
  <c r="H157" i="95"/>
  <c r="G157" i="95"/>
  <c r="D157" i="95"/>
  <c r="J156" i="95"/>
  <c r="I156" i="95"/>
  <c r="H156" i="95"/>
  <c r="G156" i="95"/>
  <c r="D156" i="95"/>
  <c r="I155" i="95"/>
  <c r="H155" i="95"/>
  <c r="J155" i="95" s="1"/>
  <c r="G155" i="95"/>
  <c r="D155" i="95"/>
  <c r="I154" i="95"/>
  <c r="H154" i="95"/>
  <c r="J154" i="95" s="1"/>
  <c r="G154" i="95"/>
  <c r="D154" i="95"/>
  <c r="D177" i="95" s="1"/>
  <c r="G124" i="95"/>
  <c r="F124" i="95"/>
  <c r="F125" i="95" s="1"/>
  <c r="E124" i="95"/>
  <c r="E125" i="95" s="1"/>
  <c r="C124" i="95"/>
  <c r="B124" i="95"/>
  <c r="I123" i="95"/>
  <c r="H123" i="95"/>
  <c r="J123" i="95" s="1"/>
  <c r="D123" i="95"/>
  <c r="I122" i="95"/>
  <c r="H122" i="95"/>
  <c r="D122" i="95"/>
  <c r="J122" i="95" s="1"/>
  <c r="I121" i="95"/>
  <c r="H121" i="95"/>
  <c r="J121" i="95" s="1"/>
  <c r="D121" i="95"/>
  <c r="I120" i="95"/>
  <c r="H120" i="95"/>
  <c r="D120" i="95"/>
  <c r="I119" i="95"/>
  <c r="H119" i="95"/>
  <c r="J119" i="95" s="1"/>
  <c r="D119" i="95"/>
  <c r="I118" i="95"/>
  <c r="H118" i="95"/>
  <c r="J118" i="95" s="1"/>
  <c r="D118" i="95"/>
  <c r="I117" i="95"/>
  <c r="H117" i="95"/>
  <c r="D117" i="95"/>
  <c r="G100" i="95"/>
  <c r="F100" i="95"/>
  <c r="E100" i="95"/>
  <c r="C100" i="95"/>
  <c r="B100" i="95"/>
  <c r="I99" i="95"/>
  <c r="H99" i="95"/>
  <c r="J99" i="95" s="1"/>
  <c r="D99" i="95"/>
  <c r="I98" i="95"/>
  <c r="H98" i="95"/>
  <c r="D98" i="95"/>
  <c r="I97" i="95"/>
  <c r="H97" i="95"/>
  <c r="D97" i="95"/>
  <c r="I96" i="95"/>
  <c r="H96" i="95"/>
  <c r="J96" i="95" s="1"/>
  <c r="D96" i="95"/>
  <c r="I95" i="95"/>
  <c r="H95" i="95"/>
  <c r="J95" i="95" s="1"/>
  <c r="D95" i="95"/>
  <c r="I94" i="95"/>
  <c r="H94" i="95"/>
  <c r="D94" i="95"/>
  <c r="I93" i="95"/>
  <c r="H93" i="95"/>
  <c r="J93" i="95" s="1"/>
  <c r="D93" i="95"/>
  <c r="I92" i="95"/>
  <c r="H92" i="95"/>
  <c r="J92" i="95" s="1"/>
  <c r="D92" i="95"/>
  <c r="I91" i="95"/>
  <c r="H91" i="95"/>
  <c r="J91" i="95" s="1"/>
  <c r="D91" i="95"/>
  <c r="I90" i="95"/>
  <c r="H90" i="95"/>
  <c r="D90" i="95"/>
  <c r="I89" i="95"/>
  <c r="H89" i="95"/>
  <c r="J89" i="95" s="1"/>
  <c r="D89" i="95"/>
  <c r="I88" i="95"/>
  <c r="H88" i="95"/>
  <c r="J88" i="95" s="1"/>
  <c r="D88" i="95"/>
  <c r="I87" i="95"/>
  <c r="H87" i="95"/>
  <c r="J87" i="95" s="1"/>
  <c r="D87" i="95"/>
  <c r="I86" i="95"/>
  <c r="H86" i="95"/>
  <c r="D86" i="95"/>
  <c r="I85" i="95"/>
  <c r="H85" i="95"/>
  <c r="D85" i="95"/>
  <c r="I84" i="95"/>
  <c r="H84" i="95"/>
  <c r="J84" i="95" s="1"/>
  <c r="D84" i="95"/>
  <c r="I83" i="95"/>
  <c r="H83" i="95"/>
  <c r="J83" i="95" s="1"/>
  <c r="D83" i="95"/>
  <c r="I82" i="95"/>
  <c r="H82" i="95"/>
  <c r="D82" i="95"/>
  <c r="G50" i="95"/>
  <c r="G51" i="95" s="1"/>
  <c r="F50" i="95"/>
  <c r="F51" i="95" s="1"/>
  <c r="E50" i="95"/>
  <c r="C50" i="95"/>
  <c r="C51" i="95" s="1"/>
  <c r="B50" i="95"/>
  <c r="B51" i="95" s="1"/>
  <c r="I49" i="95"/>
  <c r="H49" i="95"/>
  <c r="D49" i="95"/>
  <c r="I48" i="95"/>
  <c r="H48" i="95"/>
  <c r="J48" i="95" s="1"/>
  <c r="D48" i="95"/>
  <c r="I47" i="95"/>
  <c r="H47" i="95"/>
  <c r="D47" i="95"/>
  <c r="J47" i="95" s="1"/>
  <c r="I46" i="95"/>
  <c r="H46" i="95"/>
  <c r="D46" i="95"/>
  <c r="I45" i="95"/>
  <c r="H45" i="95"/>
  <c r="D45" i="95"/>
  <c r="I44" i="95"/>
  <c r="H44" i="95"/>
  <c r="D44" i="95"/>
  <c r="J44" i="95" s="1"/>
  <c r="I43" i="95"/>
  <c r="H43" i="95"/>
  <c r="D43" i="95"/>
  <c r="G27" i="95"/>
  <c r="F27" i="95"/>
  <c r="E27" i="95"/>
  <c r="C27" i="95"/>
  <c r="B27" i="95"/>
  <c r="I26" i="95"/>
  <c r="H26" i="95"/>
  <c r="D26" i="95"/>
  <c r="I25" i="95"/>
  <c r="H25" i="95"/>
  <c r="D25" i="95"/>
  <c r="I24" i="95"/>
  <c r="H24" i="95"/>
  <c r="D24" i="95"/>
  <c r="I23" i="95"/>
  <c r="H23" i="95"/>
  <c r="D23" i="95"/>
  <c r="I22" i="95"/>
  <c r="H22" i="95"/>
  <c r="D22" i="95"/>
  <c r="I21" i="95"/>
  <c r="H21" i="95"/>
  <c r="D21" i="95"/>
  <c r="I20" i="95"/>
  <c r="H20" i="95"/>
  <c r="D20" i="95"/>
  <c r="I19" i="95"/>
  <c r="H19" i="95"/>
  <c r="D19" i="95"/>
  <c r="I18" i="95"/>
  <c r="H18" i="95"/>
  <c r="D18" i="95"/>
  <c r="I17" i="95"/>
  <c r="H17" i="95"/>
  <c r="D17" i="95"/>
  <c r="I16" i="95"/>
  <c r="H16" i="95"/>
  <c r="D16" i="95"/>
  <c r="I15" i="95"/>
  <c r="H15" i="95"/>
  <c r="D15" i="95"/>
  <c r="I14" i="95"/>
  <c r="H14" i="95"/>
  <c r="D14" i="95"/>
  <c r="I13" i="95"/>
  <c r="H13" i="95"/>
  <c r="D13" i="95"/>
  <c r="I12" i="95"/>
  <c r="H12" i="95"/>
  <c r="D12" i="95"/>
  <c r="I11" i="95"/>
  <c r="H11" i="95"/>
  <c r="D11" i="95"/>
  <c r="I10" i="95"/>
  <c r="H10" i="95"/>
  <c r="D10" i="95"/>
  <c r="I9" i="95"/>
  <c r="H9" i="95"/>
  <c r="D9" i="95"/>
  <c r="H51" i="94"/>
  <c r="G51" i="94"/>
  <c r="F51" i="94"/>
  <c r="E51" i="94"/>
  <c r="D51" i="94"/>
  <c r="C51" i="94"/>
  <c r="B51" i="94"/>
  <c r="J50" i="94"/>
  <c r="I50" i="94"/>
  <c r="H50" i="94"/>
  <c r="D50" i="94"/>
  <c r="J49" i="94"/>
  <c r="I49" i="94"/>
  <c r="H49" i="94"/>
  <c r="D49" i="94"/>
  <c r="J48" i="94"/>
  <c r="I48" i="94"/>
  <c r="H48" i="94"/>
  <c r="D48" i="94"/>
  <c r="J47" i="94"/>
  <c r="I47" i="94"/>
  <c r="H47" i="94"/>
  <c r="D47" i="94"/>
  <c r="J46" i="94"/>
  <c r="J51" i="94" s="1"/>
  <c r="I46" i="94"/>
  <c r="I51" i="94" s="1"/>
  <c r="H46" i="94"/>
  <c r="D46" i="94"/>
  <c r="G44" i="94"/>
  <c r="G52" i="94" s="1"/>
  <c r="F44" i="94"/>
  <c r="F52" i="94" s="1"/>
  <c r="E44" i="94"/>
  <c r="C44" i="94"/>
  <c r="C52" i="94" s="1"/>
  <c r="B44" i="94"/>
  <c r="B52" i="94" s="1"/>
  <c r="I43" i="94"/>
  <c r="H43" i="94"/>
  <c r="D43" i="94"/>
  <c r="J43" i="94" s="1"/>
  <c r="I42" i="94"/>
  <c r="H42" i="94"/>
  <c r="D42" i="94"/>
  <c r="J42" i="94" s="1"/>
  <c r="I41" i="94"/>
  <c r="H41" i="94"/>
  <c r="D41" i="94"/>
  <c r="J41" i="94" s="1"/>
  <c r="I40" i="94"/>
  <c r="H40" i="94"/>
  <c r="D40" i="94"/>
  <c r="J40" i="94" s="1"/>
  <c r="I39" i="94"/>
  <c r="H39" i="94"/>
  <c r="D39" i="94"/>
  <c r="J39" i="94" s="1"/>
  <c r="I38" i="94"/>
  <c r="I44" i="94" s="1"/>
  <c r="H38" i="94"/>
  <c r="D38" i="94"/>
  <c r="J38" i="94" s="1"/>
  <c r="B23" i="94"/>
  <c r="G22" i="94"/>
  <c r="F22" i="94"/>
  <c r="E22" i="94"/>
  <c r="E23" i="94" s="1"/>
  <c r="D22" i="94"/>
  <c r="C22" i="94"/>
  <c r="C23" i="94" s="1"/>
  <c r="B22" i="94"/>
  <c r="J21" i="94"/>
  <c r="I21" i="94"/>
  <c r="H21" i="94"/>
  <c r="D21" i="94"/>
  <c r="J20" i="94"/>
  <c r="I20" i="94"/>
  <c r="H20" i="94"/>
  <c r="D20" i="94"/>
  <c r="J19" i="94"/>
  <c r="I19" i="94"/>
  <c r="H19" i="94"/>
  <c r="D19" i="94"/>
  <c r="J18" i="94"/>
  <c r="I18" i="94"/>
  <c r="H18" i="94"/>
  <c r="D18" i="94"/>
  <c r="J17" i="94"/>
  <c r="J22" i="94" s="1"/>
  <c r="I17" i="94"/>
  <c r="I22" i="94" s="1"/>
  <c r="H17" i="94"/>
  <c r="H22" i="94" s="1"/>
  <c r="D17" i="94"/>
  <c r="F15" i="94"/>
  <c r="F23" i="94" s="1"/>
  <c r="E15" i="94"/>
  <c r="C15" i="94"/>
  <c r="B15" i="94"/>
  <c r="I14" i="94"/>
  <c r="H14" i="94"/>
  <c r="G14" i="94"/>
  <c r="D14" i="94"/>
  <c r="J14" i="94" s="1"/>
  <c r="I13" i="94"/>
  <c r="H13" i="94"/>
  <c r="G13" i="94"/>
  <c r="D13" i="94"/>
  <c r="J13" i="94" s="1"/>
  <c r="I12" i="94"/>
  <c r="H12" i="94"/>
  <c r="G12" i="94"/>
  <c r="D12" i="94"/>
  <c r="J12" i="94" s="1"/>
  <c r="I11" i="94"/>
  <c r="H11" i="94"/>
  <c r="G11" i="94"/>
  <c r="D11" i="94"/>
  <c r="J11" i="94" s="1"/>
  <c r="I10" i="94"/>
  <c r="H10" i="94"/>
  <c r="G10" i="94"/>
  <c r="D10" i="94"/>
  <c r="J10" i="94" s="1"/>
  <c r="I9" i="94"/>
  <c r="H9" i="94"/>
  <c r="G9" i="94"/>
  <c r="G15" i="94" s="1"/>
  <c r="D9" i="94"/>
  <c r="D15" i="94" s="1"/>
  <c r="J22" i="93"/>
  <c r="I22" i="93"/>
  <c r="H22" i="93"/>
  <c r="F22" i="93"/>
  <c r="F23" i="93" s="1"/>
  <c r="E22" i="93"/>
  <c r="E23" i="93" s="1"/>
  <c r="C22" i="93"/>
  <c r="B22" i="93"/>
  <c r="L21" i="93"/>
  <c r="K21" i="93"/>
  <c r="D21" i="93"/>
  <c r="M21" i="93" s="1"/>
  <c r="L20" i="93"/>
  <c r="K20" i="93"/>
  <c r="D20" i="93"/>
  <c r="M20" i="93" s="1"/>
  <c r="L19" i="93"/>
  <c r="K19" i="93"/>
  <c r="D19" i="93"/>
  <c r="M19" i="93" s="1"/>
  <c r="L18" i="93"/>
  <c r="K18" i="93"/>
  <c r="G18" i="93"/>
  <c r="D18" i="93"/>
  <c r="M18" i="93" s="1"/>
  <c r="L17" i="93"/>
  <c r="L22" i="93" s="1"/>
  <c r="K17" i="93"/>
  <c r="G17" i="93"/>
  <c r="D17" i="93"/>
  <c r="I15" i="93"/>
  <c r="H15" i="93"/>
  <c r="F15" i="93"/>
  <c r="E15" i="93"/>
  <c r="C15" i="93"/>
  <c r="B15" i="93"/>
  <c r="L14" i="93"/>
  <c r="K14" i="93"/>
  <c r="J14" i="93"/>
  <c r="G14" i="93"/>
  <c r="D14" i="93"/>
  <c r="L13" i="93"/>
  <c r="K13" i="93"/>
  <c r="J13" i="93"/>
  <c r="G13" i="93"/>
  <c r="D13" i="93"/>
  <c r="M13" i="93" s="1"/>
  <c r="L12" i="93"/>
  <c r="K12" i="93"/>
  <c r="J12" i="93"/>
  <c r="G12" i="93"/>
  <c r="D12" i="93"/>
  <c r="L11" i="93"/>
  <c r="K11" i="93"/>
  <c r="J11" i="93"/>
  <c r="G11" i="93"/>
  <c r="D11" i="93"/>
  <c r="L10" i="93"/>
  <c r="K10" i="93"/>
  <c r="J10" i="93"/>
  <c r="G10" i="93"/>
  <c r="D10" i="93"/>
  <c r="L9" i="93"/>
  <c r="K9" i="93"/>
  <c r="K15" i="93" s="1"/>
  <c r="J9" i="93"/>
  <c r="G9" i="93"/>
  <c r="D9" i="93"/>
  <c r="M9" i="93" s="1"/>
  <c r="F89" i="92"/>
  <c r="E89" i="92"/>
  <c r="D89" i="92"/>
  <c r="C89" i="92"/>
  <c r="B89" i="92"/>
  <c r="I88" i="92"/>
  <c r="I89" i="92" s="1"/>
  <c r="H88" i="92"/>
  <c r="H89" i="92" s="1"/>
  <c r="G88" i="92"/>
  <c r="G89" i="92" s="1"/>
  <c r="D88" i="92"/>
  <c r="J88" i="92" s="1"/>
  <c r="J89" i="92" s="1"/>
  <c r="F86" i="92"/>
  <c r="I86" i="92" s="1"/>
  <c r="E86" i="92"/>
  <c r="C86" i="92"/>
  <c r="B86" i="92"/>
  <c r="B90" i="92" s="1"/>
  <c r="I85" i="92"/>
  <c r="H85" i="92"/>
  <c r="G85" i="92"/>
  <c r="D85" i="92"/>
  <c r="J85" i="92" s="1"/>
  <c r="I84" i="92"/>
  <c r="H84" i="92"/>
  <c r="G84" i="92"/>
  <c r="D84" i="92"/>
  <c r="I83" i="92"/>
  <c r="H83" i="92"/>
  <c r="G83" i="92"/>
  <c r="D83" i="92"/>
  <c r="I82" i="92"/>
  <c r="H82" i="92"/>
  <c r="G82" i="92"/>
  <c r="D82" i="92"/>
  <c r="J82" i="92" s="1"/>
  <c r="I81" i="92"/>
  <c r="H81" i="92"/>
  <c r="G81" i="92"/>
  <c r="D81" i="92"/>
  <c r="J81" i="92" s="1"/>
  <c r="I80" i="92"/>
  <c r="H80" i="92"/>
  <c r="G80" i="92"/>
  <c r="D80" i="92"/>
  <c r="I79" i="92"/>
  <c r="H79" i="92"/>
  <c r="G79" i="92"/>
  <c r="D79" i="92"/>
  <c r="I78" i="92"/>
  <c r="H78" i="92"/>
  <c r="G78" i="92"/>
  <c r="D78" i="92"/>
  <c r="J78" i="92" s="1"/>
  <c r="F57" i="92"/>
  <c r="G56" i="92"/>
  <c r="F56" i="92"/>
  <c r="E56" i="92"/>
  <c r="C56" i="92"/>
  <c r="C57" i="92" s="1"/>
  <c r="B56" i="92"/>
  <c r="I55" i="92"/>
  <c r="H55" i="92"/>
  <c r="D55" i="92"/>
  <c r="J55" i="92" s="1"/>
  <c r="I54" i="92"/>
  <c r="H54" i="92"/>
  <c r="D54" i="92"/>
  <c r="J54" i="92" s="1"/>
  <c r="I53" i="92"/>
  <c r="H53" i="92"/>
  <c r="D53" i="92"/>
  <c r="J53" i="92" s="1"/>
  <c r="I52" i="92"/>
  <c r="H52" i="92"/>
  <c r="D52" i="92"/>
  <c r="J52" i="92" s="1"/>
  <c r="I51" i="92"/>
  <c r="H51" i="92"/>
  <c r="H56" i="92" s="1"/>
  <c r="D51" i="92"/>
  <c r="G49" i="92"/>
  <c r="F49" i="92"/>
  <c r="E49" i="92"/>
  <c r="C49" i="92"/>
  <c r="B49" i="92"/>
  <c r="B57" i="92" s="1"/>
  <c r="I48" i="92"/>
  <c r="H48" i="92"/>
  <c r="D48" i="92"/>
  <c r="J48" i="92" s="1"/>
  <c r="I47" i="92"/>
  <c r="H47" i="92"/>
  <c r="D47" i="92"/>
  <c r="J47" i="92" s="1"/>
  <c r="I46" i="92"/>
  <c r="H46" i="92"/>
  <c r="D46" i="92"/>
  <c r="J46" i="92" s="1"/>
  <c r="I45" i="92"/>
  <c r="H45" i="92"/>
  <c r="D45" i="92"/>
  <c r="J45" i="92" s="1"/>
  <c r="I44" i="92"/>
  <c r="H44" i="92"/>
  <c r="D44" i="92"/>
  <c r="J44" i="92" s="1"/>
  <c r="I43" i="92"/>
  <c r="H43" i="92"/>
  <c r="D43" i="92"/>
  <c r="J43" i="92" s="1"/>
  <c r="I42" i="92"/>
  <c r="I49" i="92" s="1"/>
  <c r="H42" i="92"/>
  <c r="H49" i="92" s="1"/>
  <c r="D42" i="92"/>
  <c r="D49" i="92" s="1"/>
  <c r="G23" i="92"/>
  <c r="F23" i="92"/>
  <c r="E23" i="92"/>
  <c r="E24" i="92" s="1"/>
  <c r="C23" i="92"/>
  <c r="C24" i="92" s="1"/>
  <c r="B23" i="92"/>
  <c r="I22" i="92"/>
  <c r="H22" i="92"/>
  <c r="D22" i="92"/>
  <c r="J22" i="92" s="1"/>
  <c r="I21" i="92"/>
  <c r="H21" i="92"/>
  <c r="D21" i="92"/>
  <c r="J21" i="92" s="1"/>
  <c r="I20" i="92"/>
  <c r="H20" i="92"/>
  <c r="D20" i="92"/>
  <c r="J20" i="92" s="1"/>
  <c r="I19" i="92"/>
  <c r="H19" i="92"/>
  <c r="D19" i="92"/>
  <c r="J19" i="92" s="1"/>
  <c r="G17" i="92"/>
  <c r="F17" i="92"/>
  <c r="E17" i="92"/>
  <c r="C17" i="92"/>
  <c r="B17" i="92"/>
  <c r="I16" i="92"/>
  <c r="H16" i="92"/>
  <c r="D16" i="92"/>
  <c r="J16" i="92" s="1"/>
  <c r="I15" i="92"/>
  <c r="H15" i="92"/>
  <c r="D15" i="92"/>
  <c r="J15" i="92" s="1"/>
  <c r="I14" i="92"/>
  <c r="H14" i="92"/>
  <c r="D14" i="92"/>
  <c r="J14" i="92" s="1"/>
  <c r="I13" i="92"/>
  <c r="H13" i="92"/>
  <c r="D13" i="92"/>
  <c r="J13" i="92" s="1"/>
  <c r="I12" i="92"/>
  <c r="H12" i="92"/>
  <c r="D12" i="92"/>
  <c r="J12" i="92" s="1"/>
  <c r="I11" i="92"/>
  <c r="H11" i="92"/>
  <c r="D11" i="92"/>
  <c r="J11" i="92" s="1"/>
  <c r="I10" i="92"/>
  <c r="H10" i="92"/>
  <c r="D10" i="92"/>
  <c r="F130" i="91"/>
  <c r="E130" i="91"/>
  <c r="C130" i="91"/>
  <c r="C131" i="91" s="1"/>
  <c r="B130" i="91"/>
  <c r="I129" i="91"/>
  <c r="H129" i="91"/>
  <c r="G129" i="91"/>
  <c r="D129" i="91"/>
  <c r="I128" i="91"/>
  <c r="H128" i="91"/>
  <c r="G128" i="91"/>
  <c r="D128" i="91"/>
  <c r="I127" i="91"/>
  <c r="H127" i="91"/>
  <c r="G127" i="91"/>
  <c r="D127" i="91"/>
  <c r="I126" i="91"/>
  <c r="H126" i="91"/>
  <c r="G126" i="91"/>
  <c r="D126" i="91"/>
  <c r="I125" i="91"/>
  <c r="H125" i="91"/>
  <c r="G125" i="91"/>
  <c r="D125" i="91"/>
  <c r="I124" i="91"/>
  <c r="H124" i="91"/>
  <c r="G124" i="91"/>
  <c r="D124" i="91"/>
  <c r="I123" i="91"/>
  <c r="H123" i="91"/>
  <c r="G123" i="91"/>
  <c r="D123" i="91"/>
  <c r="I122" i="91"/>
  <c r="H122" i="91"/>
  <c r="G122" i="91"/>
  <c r="D122" i="91"/>
  <c r="I121" i="91"/>
  <c r="H121" i="91"/>
  <c r="G121" i="91"/>
  <c r="D121" i="91"/>
  <c r="I120" i="91"/>
  <c r="H120" i="91"/>
  <c r="G120" i="91"/>
  <c r="D120" i="91"/>
  <c r="I119" i="91"/>
  <c r="H119" i="91"/>
  <c r="G119" i="91"/>
  <c r="D119" i="91"/>
  <c r="I118" i="91"/>
  <c r="H118" i="91"/>
  <c r="G118" i="91"/>
  <c r="D118" i="91"/>
  <c r="I117" i="91"/>
  <c r="H117" i="91"/>
  <c r="G117" i="91"/>
  <c r="D117" i="91"/>
  <c r="I116" i="91"/>
  <c r="H116" i="91"/>
  <c r="G116" i="91"/>
  <c r="D116" i="91"/>
  <c r="I115" i="91"/>
  <c r="H115" i="91"/>
  <c r="H130" i="91" s="1"/>
  <c r="G115" i="91"/>
  <c r="G130" i="91" s="1"/>
  <c r="D115" i="91"/>
  <c r="F100" i="91"/>
  <c r="E100" i="91"/>
  <c r="C100" i="91"/>
  <c r="B100" i="91"/>
  <c r="I99" i="91"/>
  <c r="H99" i="91"/>
  <c r="G99" i="91"/>
  <c r="D99" i="91"/>
  <c r="I98" i="91"/>
  <c r="H98" i="91"/>
  <c r="G98" i="91"/>
  <c r="D98" i="91"/>
  <c r="I97" i="91"/>
  <c r="H97" i="91"/>
  <c r="G97" i="91"/>
  <c r="D97" i="91"/>
  <c r="I96" i="91"/>
  <c r="H96" i="91"/>
  <c r="G96" i="91"/>
  <c r="D96" i="91"/>
  <c r="I95" i="91"/>
  <c r="J95" i="91" s="1"/>
  <c r="H95" i="91"/>
  <c r="G95" i="91"/>
  <c r="D95" i="91"/>
  <c r="I94" i="91"/>
  <c r="H94" i="91"/>
  <c r="G94" i="91"/>
  <c r="D94" i="91"/>
  <c r="I93" i="91"/>
  <c r="H93" i="91"/>
  <c r="G93" i="91"/>
  <c r="D93" i="91"/>
  <c r="I92" i="91"/>
  <c r="H92" i="91"/>
  <c r="G92" i="91"/>
  <c r="D92" i="91"/>
  <c r="I91" i="91"/>
  <c r="H91" i="91"/>
  <c r="G91" i="91"/>
  <c r="D91" i="91"/>
  <c r="I90" i="91"/>
  <c r="J90" i="91" s="1"/>
  <c r="H90" i="91"/>
  <c r="G90" i="91"/>
  <c r="D90" i="91"/>
  <c r="I89" i="91"/>
  <c r="H89" i="91"/>
  <c r="G89" i="91"/>
  <c r="D89" i="91"/>
  <c r="I88" i="91"/>
  <c r="H88" i="91"/>
  <c r="G88" i="91"/>
  <c r="D88" i="91"/>
  <c r="J87" i="91"/>
  <c r="I87" i="91"/>
  <c r="H87" i="91"/>
  <c r="G87" i="91"/>
  <c r="D87" i="91"/>
  <c r="I86" i="91"/>
  <c r="H86" i="91"/>
  <c r="G86" i="91"/>
  <c r="D86" i="91"/>
  <c r="I85" i="91"/>
  <c r="H85" i="91"/>
  <c r="G85" i="91"/>
  <c r="D85" i="91"/>
  <c r="I84" i="91"/>
  <c r="H84" i="91"/>
  <c r="G84" i="91"/>
  <c r="D84" i="91"/>
  <c r="I83" i="91"/>
  <c r="H83" i="91"/>
  <c r="G83" i="91"/>
  <c r="D83" i="91"/>
  <c r="I82" i="91"/>
  <c r="J82" i="91" s="1"/>
  <c r="H82" i="91"/>
  <c r="G82" i="91"/>
  <c r="D82" i="91"/>
  <c r="I81" i="91"/>
  <c r="H81" i="91"/>
  <c r="G81" i="91"/>
  <c r="D81" i="91"/>
  <c r="I80" i="91"/>
  <c r="H80" i="91"/>
  <c r="G80" i="91"/>
  <c r="D80" i="91"/>
  <c r="J79" i="91"/>
  <c r="I79" i="91"/>
  <c r="H79" i="91"/>
  <c r="G79" i="91"/>
  <c r="D79" i="91"/>
  <c r="F61" i="91"/>
  <c r="F62" i="91" s="1"/>
  <c r="E61" i="91"/>
  <c r="C61" i="91"/>
  <c r="B61" i="91"/>
  <c r="B62" i="91" s="1"/>
  <c r="I60" i="91"/>
  <c r="H60" i="91"/>
  <c r="G60" i="91"/>
  <c r="D60" i="91"/>
  <c r="I59" i="91"/>
  <c r="H59" i="91"/>
  <c r="G59" i="91"/>
  <c r="D59" i="91"/>
  <c r="I58" i="91"/>
  <c r="H58" i="91"/>
  <c r="G58" i="91"/>
  <c r="D58" i="91"/>
  <c r="I57" i="91"/>
  <c r="H57" i="91"/>
  <c r="G57" i="91"/>
  <c r="D57" i="91"/>
  <c r="I56" i="91"/>
  <c r="H56" i="91"/>
  <c r="G56" i="91"/>
  <c r="D56" i="91"/>
  <c r="I55" i="91"/>
  <c r="H55" i="91"/>
  <c r="G55" i="91"/>
  <c r="D55" i="91"/>
  <c r="I54" i="91"/>
  <c r="H54" i="91"/>
  <c r="G54" i="91"/>
  <c r="D54" i="91"/>
  <c r="I53" i="91"/>
  <c r="H53" i="91"/>
  <c r="G53" i="91"/>
  <c r="D53" i="91"/>
  <c r="I52" i="91"/>
  <c r="H52" i="91"/>
  <c r="G52" i="91"/>
  <c r="D52" i="91"/>
  <c r="I51" i="91"/>
  <c r="H51" i="91"/>
  <c r="G51" i="91"/>
  <c r="D51" i="91"/>
  <c r="I50" i="91"/>
  <c r="H50" i="91"/>
  <c r="G50" i="91"/>
  <c r="D50" i="91"/>
  <c r="I49" i="91"/>
  <c r="H49" i="91"/>
  <c r="G49" i="91"/>
  <c r="D49" i="91"/>
  <c r="I48" i="91"/>
  <c r="H48" i="91"/>
  <c r="G48" i="91"/>
  <c r="D48" i="91"/>
  <c r="I47" i="91"/>
  <c r="H47" i="91"/>
  <c r="G47" i="91"/>
  <c r="D47" i="91"/>
  <c r="I46" i="91"/>
  <c r="H46" i="91"/>
  <c r="G46" i="91"/>
  <c r="D46" i="91"/>
  <c r="D61" i="91" s="1"/>
  <c r="F30" i="91"/>
  <c r="E30" i="91"/>
  <c r="C30" i="91"/>
  <c r="C62" i="91" s="1"/>
  <c r="B30" i="91"/>
  <c r="I29" i="91"/>
  <c r="H29" i="91"/>
  <c r="G29" i="91"/>
  <c r="D29" i="91"/>
  <c r="I28" i="91"/>
  <c r="H28" i="91"/>
  <c r="G28" i="91"/>
  <c r="D28" i="91"/>
  <c r="I27" i="91"/>
  <c r="H27" i="91"/>
  <c r="G27" i="91"/>
  <c r="D27" i="91"/>
  <c r="I26" i="91"/>
  <c r="H26" i="91"/>
  <c r="G26" i="91"/>
  <c r="D26" i="91"/>
  <c r="I25" i="91"/>
  <c r="H25" i="91"/>
  <c r="G25" i="91"/>
  <c r="D25" i="91"/>
  <c r="I24" i="91"/>
  <c r="H24" i="91"/>
  <c r="G24" i="91"/>
  <c r="D24" i="91"/>
  <c r="I23" i="91"/>
  <c r="H23" i="91"/>
  <c r="G23" i="91"/>
  <c r="D23" i="91"/>
  <c r="I22" i="91"/>
  <c r="H22" i="91"/>
  <c r="G22" i="91"/>
  <c r="D22" i="91"/>
  <c r="I21" i="91"/>
  <c r="H21" i="91"/>
  <c r="G21" i="91"/>
  <c r="D21" i="91"/>
  <c r="I20" i="91"/>
  <c r="H20" i="91"/>
  <c r="G20" i="91"/>
  <c r="D20" i="91"/>
  <c r="I19" i="91"/>
  <c r="H19" i="91"/>
  <c r="G19" i="91"/>
  <c r="D19" i="91"/>
  <c r="I18" i="91"/>
  <c r="H18" i="91"/>
  <c r="G18" i="91"/>
  <c r="D18" i="91"/>
  <c r="I17" i="91"/>
  <c r="H17" i="91"/>
  <c r="G17" i="91"/>
  <c r="D17" i="91"/>
  <c r="I16" i="91"/>
  <c r="H16" i="91"/>
  <c r="G16" i="91"/>
  <c r="D16" i="91"/>
  <c r="I15" i="91"/>
  <c r="H15" i="91"/>
  <c r="G15" i="91"/>
  <c r="D15" i="91"/>
  <c r="I14" i="91"/>
  <c r="H14" i="91"/>
  <c r="G14" i="91"/>
  <c r="D14" i="91"/>
  <c r="I13" i="91"/>
  <c r="H13" i="91"/>
  <c r="G13" i="91"/>
  <c r="D13" i="91"/>
  <c r="I12" i="91"/>
  <c r="H12" i="91"/>
  <c r="G12" i="91"/>
  <c r="D12" i="91"/>
  <c r="I11" i="91"/>
  <c r="H11" i="91"/>
  <c r="G11" i="91"/>
  <c r="D11" i="91"/>
  <c r="I10" i="91"/>
  <c r="H10" i="91"/>
  <c r="G10" i="91"/>
  <c r="D10" i="91"/>
  <c r="I9" i="91"/>
  <c r="I30" i="91" s="1"/>
  <c r="H9" i="91"/>
  <c r="H30" i="91" s="1"/>
  <c r="G9" i="91"/>
  <c r="D9" i="91"/>
  <c r="I63" i="90"/>
  <c r="I64" i="90" s="1"/>
  <c r="H63" i="90"/>
  <c r="H64" i="90" s="1"/>
  <c r="F63" i="90"/>
  <c r="E63" i="90"/>
  <c r="C63" i="90"/>
  <c r="C64" i="90" s="1"/>
  <c r="B63" i="90"/>
  <c r="B64" i="90" s="1"/>
  <c r="L62" i="90"/>
  <c r="K62" i="90"/>
  <c r="J62" i="90"/>
  <c r="G62" i="90"/>
  <c r="M62" i="90" s="1"/>
  <c r="D62" i="90"/>
  <c r="L61" i="90"/>
  <c r="K61" i="90"/>
  <c r="J61" i="90"/>
  <c r="G61" i="90"/>
  <c r="D61" i="90"/>
  <c r="L60" i="90"/>
  <c r="K60" i="90"/>
  <c r="J60" i="90"/>
  <c r="G60" i="90"/>
  <c r="D60" i="90"/>
  <c r="L59" i="90"/>
  <c r="K59" i="90"/>
  <c r="J59" i="90"/>
  <c r="G59" i="90"/>
  <c r="D59" i="90"/>
  <c r="M59" i="90" s="1"/>
  <c r="L58" i="90"/>
  <c r="K58" i="90"/>
  <c r="J58" i="90"/>
  <c r="G58" i="90"/>
  <c r="M58" i="90" s="1"/>
  <c r="D58" i="90"/>
  <c r="L57" i="90"/>
  <c r="K57" i="90"/>
  <c r="D57" i="90"/>
  <c r="M57" i="90" s="1"/>
  <c r="L56" i="90"/>
  <c r="K56" i="90"/>
  <c r="J56" i="90"/>
  <c r="G56" i="90"/>
  <c r="D56" i="90"/>
  <c r="L55" i="90"/>
  <c r="K55" i="90"/>
  <c r="J55" i="90"/>
  <c r="G55" i="90"/>
  <c r="D55" i="90"/>
  <c r="L54" i="90"/>
  <c r="K54" i="90"/>
  <c r="J54" i="90"/>
  <c r="G54" i="90"/>
  <c r="D54" i="90"/>
  <c r="M54" i="90" s="1"/>
  <c r="L53" i="90"/>
  <c r="K53" i="90"/>
  <c r="J53" i="90"/>
  <c r="G53" i="90"/>
  <c r="D53" i="90"/>
  <c r="L52" i="90"/>
  <c r="K52" i="90"/>
  <c r="J52" i="90"/>
  <c r="G52" i="90"/>
  <c r="D52" i="90"/>
  <c r="L51" i="90"/>
  <c r="K51" i="90"/>
  <c r="J51" i="90"/>
  <c r="G51" i="90"/>
  <c r="D51" i="90"/>
  <c r="L50" i="90"/>
  <c r="K50" i="90"/>
  <c r="J50" i="90"/>
  <c r="G50" i="90"/>
  <c r="D50" i="90"/>
  <c r="M50" i="90" s="1"/>
  <c r="L49" i="90"/>
  <c r="L63" i="90" s="1"/>
  <c r="K49" i="90"/>
  <c r="J49" i="90"/>
  <c r="G49" i="90"/>
  <c r="D49" i="90"/>
  <c r="D63" i="90" s="1"/>
  <c r="I47" i="90"/>
  <c r="H47" i="90"/>
  <c r="F47" i="90"/>
  <c r="E47" i="90"/>
  <c r="C47" i="90"/>
  <c r="B47" i="90"/>
  <c r="L46" i="90"/>
  <c r="K46" i="90"/>
  <c r="J46" i="90"/>
  <c r="G46" i="90"/>
  <c r="D46" i="90"/>
  <c r="M46" i="90" s="1"/>
  <c r="L45" i="90"/>
  <c r="K45" i="90"/>
  <c r="J45" i="90"/>
  <c r="G45" i="90"/>
  <c r="D45" i="90"/>
  <c r="L44" i="90"/>
  <c r="K44" i="90"/>
  <c r="J44" i="90"/>
  <c r="G44" i="90"/>
  <c r="D44" i="90"/>
  <c r="L43" i="90"/>
  <c r="K43" i="90"/>
  <c r="J43" i="90"/>
  <c r="G43" i="90"/>
  <c r="D43" i="90"/>
  <c r="L42" i="90"/>
  <c r="K42" i="90"/>
  <c r="J42" i="90"/>
  <c r="G42" i="90"/>
  <c r="D42" i="90"/>
  <c r="M42" i="90" s="1"/>
  <c r="L41" i="90"/>
  <c r="K41" i="90"/>
  <c r="J41" i="90"/>
  <c r="G41" i="90"/>
  <c r="D41" i="90"/>
  <c r="L23" i="90"/>
  <c r="K23" i="90"/>
  <c r="J23" i="90"/>
  <c r="G23" i="90"/>
  <c r="D23" i="90"/>
  <c r="L22" i="90"/>
  <c r="K22" i="90"/>
  <c r="J22" i="90"/>
  <c r="D22" i="90"/>
  <c r="L21" i="90"/>
  <c r="K21" i="90"/>
  <c r="J21" i="90"/>
  <c r="D21" i="90"/>
  <c r="L20" i="90"/>
  <c r="K20" i="90"/>
  <c r="J20" i="90"/>
  <c r="D20" i="90"/>
  <c r="L19" i="90"/>
  <c r="K19" i="90"/>
  <c r="J19" i="90"/>
  <c r="D19" i="90"/>
  <c r="L18" i="90"/>
  <c r="K18" i="90"/>
  <c r="J18" i="90"/>
  <c r="G18" i="90"/>
  <c r="D18" i="90"/>
  <c r="L17" i="90"/>
  <c r="K17" i="90"/>
  <c r="J17" i="90"/>
  <c r="G17" i="90"/>
  <c r="D17" i="90"/>
  <c r="M17" i="90" s="1"/>
  <c r="L16" i="90"/>
  <c r="K16" i="90"/>
  <c r="G16" i="90"/>
  <c r="D16" i="90"/>
  <c r="M16" i="90" s="1"/>
  <c r="L15" i="90"/>
  <c r="K15" i="90"/>
  <c r="J15" i="90"/>
  <c r="G15" i="90"/>
  <c r="D15" i="90"/>
  <c r="L14" i="90"/>
  <c r="K14" i="90"/>
  <c r="J14" i="90"/>
  <c r="G14" i="90"/>
  <c r="D14" i="90"/>
  <c r="L13" i="90"/>
  <c r="K13" i="90"/>
  <c r="J13" i="90"/>
  <c r="G13" i="90"/>
  <c r="D13" i="90"/>
  <c r="L12" i="90"/>
  <c r="K12" i="90"/>
  <c r="G12" i="90"/>
  <c r="D12" i="90"/>
  <c r="L11" i="90"/>
  <c r="K11" i="90"/>
  <c r="J11" i="90"/>
  <c r="G11" i="90"/>
  <c r="D11" i="90"/>
  <c r="L10" i="90"/>
  <c r="K10" i="90"/>
  <c r="J10" i="90"/>
  <c r="G10" i="90"/>
  <c r="D10" i="90"/>
  <c r="M10" i="90" s="1"/>
  <c r="L9" i="90"/>
  <c r="K9" i="90"/>
  <c r="J9" i="90"/>
  <c r="G9" i="90"/>
  <c r="M9" i="90" s="1"/>
  <c r="D9" i="90"/>
  <c r="H174" i="89"/>
  <c r="F174" i="89"/>
  <c r="E174" i="89"/>
  <c r="C174" i="89"/>
  <c r="B174" i="89"/>
  <c r="I173" i="89"/>
  <c r="H173" i="89"/>
  <c r="G173" i="89"/>
  <c r="D173" i="89"/>
  <c r="J173" i="89" s="1"/>
  <c r="I172" i="89"/>
  <c r="I174" i="89" s="1"/>
  <c r="H172" i="89"/>
  <c r="G172" i="89"/>
  <c r="G174" i="89" s="1"/>
  <c r="D172" i="89"/>
  <c r="D174" i="89" s="1"/>
  <c r="F170" i="89"/>
  <c r="E170" i="89"/>
  <c r="C170" i="89"/>
  <c r="C175" i="89" s="1"/>
  <c r="B170" i="89"/>
  <c r="I169" i="89"/>
  <c r="H169" i="89"/>
  <c r="G169" i="89"/>
  <c r="D169" i="89"/>
  <c r="J169" i="89" s="1"/>
  <c r="I168" i="89"/>
  <c r="H168" i="89"/>
  <c r="G168" i="89"/>
  <c r="D168" i="89"/>
  <c r="J168" i="89" s="1"/>
  <c r="I167" i="89"/>
  <c r="H167" i="89"/>
  <c r="G167" i="89"/>
  <c r="D167" i="89"/>
  <c r="I166" i="89"/>
  <c r="H166" i="89"/>
  <c r="G166" i="89"/>
  <c r="D166" i="89"/>
  <c r="I165" i="89"/>
  <c r="H165" i="89"/>
  <c r="G165" i="89"/>
  <c r="D165" i="89"/>
  <c r="J165" i="89" s="1"/>
  <c r="I164" i="89"/>
  <c r="H164" i="89"/>
  <c r="G164" i="89"/>
  <c r="D164" i="89"/>
  <c r="J164" i="89" s="1"/>
  <c r="I163" i="89"/>
  <c r="H163" i="89"/>
  <c r="G163" i="89"/>
  <c r="D163" i="89"/>
  <c r="J163" i="89" s="1"/>
  <c r="I162" i="89"/>
  <c r="H162" i="89"/>
  <c r="G162" i="89"/>
  <c r="D162" i="89"/>
  <c r="I161" i="89"/>
  <c r="H161" i="89"/>
  <c r="G161" i="89"/>
  <c r="D161" i="89"/>
  <c r="J160" i="89"/>
  <c r="I160" i="89"/>
  <c r="H160" i="89"/>
  <c r="G160" i="89"/>
  <c r="D160" i="89"/>
  <c r="I159" i="89"/>
  <c r="H159" i="89"/>
  <c r="J159" i="89" s="1"/>
  <c r="G159" i="89"/>
  <c r="D159" i="89"/>
  <c r="I158" i="89"/>
  <c r="H158" i="89"/>
  <c r="J158" i="89" s="1"/>
  <c r="G158" i="89"/>
  <c r="D158" i="89"/>
  <c r="I157" i="89"/>
  <c r="H157" i="89"/>
  <c r="J157" i="89" s="1"/>
  <c r="G157" i="89"/>
  <c r="D157" i="89"/>
  <c r="I156" i="89"/>
  <c r="H156" i="89"/>
  <c r="G156" i="89"/>
  <c r="D156" i="89"/>
  <c r="I155" i="89"/>
  <c r="H155" i="89"/>
  <c r="J155" i="89" s="1"/>
  <c r="G155" i="89"/>
  <c r="D155" i="89"/>
  <c r="I154" i="89"/>
  <c r="H154" i="89"/>
  <c r="G154" i="89"/>
  <c r="D154" i="89"/>
  <c r="I153" i="89"/>
  <c r="J153" i="89" s="1"/>
  <c r="H153" i="89"/>
  <c r="G153" i="89"/>
  <c r="D153" i="89"/>
  <c r="J152" i="89"/>
  <c r="I152" i="89"/>
  <c r="H152" i="89"/>
  <c r="G152" i="89"/>
  <c r="D152" i="89"/>
  <c r="I151" i="89"/>
  <c r="H151" i="89"/>
  <c r="G151" i="89"/>
  <c r="D151" i="89"/>
  <c r="I150" i="89"/>
  <c r="H150" i="89"/>
  <c r="G150" i="89"/>
  <c r="D150" i="89"/>
  <c r="I149" i="89"/>
  <c r="H149" i="89"/>
  <c r="G149" i="89"/>
  <c r="D149" i="89"/>
  <c r="J149" i="89" s="1"/>
  <c r="I148" i="89"/>
  <c r="H148" i="89"/>
  <c r="G148" i="89"/>
  <c r="D148" i="89"/>
  <c r="D170" i="89" s="1"/>
  <c r="F132" i="89"/>
  <c r="F133" i="89" s="1"/>
  <c r="E132" i="89"/>
  <c r="C132" i="89"/>
  <c r="C133" i="89" s="1"/>
  <c r="B132" i="89"/>
  <c r="B133" i="89" s="1"/>
  <c r="I131" i="89"/>
  <c r="H131" i="89"/>
  <c r="G131" i="89"/>
  <c r="D131" i="89"/>
  <c r="I130" i="89"/>
  <c r="H130" i="89"/>
  <c r="G130" i="89"/>
  <c r="D130" i="89"/>
  <c r="I129" i="89"/>
  <c r="H129" i="89"/>
  <c r="G129" i="89"/>
  <c r="D129" i="89"/>
  <c r="I128" i="89"/>
  <c r="H128" i="89"/>
  <c r="G128" i="89"/>
  <c r="D128" i="89"/>
  <c r="I127" i="89"/>
  <c r="H127" i="89"/>
  <c r="G127" i="89"/>
  <c r="D127" i="89"/>
  <c r="I126" i="89"/>
  <c r="H126" i="89"/>
  <c r="G126" i="89"/>
  <c r="D126" i="89"/>
  <c r="I125" i="89"/>
  <c r="H125" i="89"/>
  <c r="G125" i="89"/>
  <c r="D125" i="89"/>
  <c r="I124" i="89"/>
  <c r="H124" i="89"/>
  <c r="G124" i="89"/>
  <c r="D124" i="89"/>
  <c r="I123" i="89"/>
  <c r="H123" i="89"/>
  <c r="G123" i="89"/>
  <c r="D123" i="89"/>
  <c r="I122" i="89"/>
  <c r="H122" i="89"/>
  <c r="G122" i="89"/>
  <c r="D122" i="89"/>
  <c r="I121" i="89"/>
  <c r="H121" i="89"/>
  <c r="G121" i="89"/>
  <c r="D121" i="89"/>
  <c r="I120" i="89"/>
  <c r="H120" i="89"/>
  <c r="G120" i="89"/>
  <c r="D120" i="89"/>
  <c r="I119" i="89"/>
  <c r="H119" i="89"/>
  <c r="G119" i="89"/>
  <c r="D119" i="89"/>
  <c r="I118" i="89"/>
  <c r="H118" i="89"/>
  <c r="G118" i="89"/>
  <c r="D118" i="89"/>
  <c r="I117" i="89"/>
  <c r="J117" i="89" s="1"/>
  <c r="H117" i="89"/>
  <c r="G117" i="89"/>
  <c r="D117" i="89"/>
  <c r="F115" i="89"/>
  <c r="E115" i="89"/>
  <c r="C115" i="89"/>
  <c r="B115" i="89"/>
  <c r="I114" i="89"/>
  <c r="H114" i="89"/>
  <c r="G114" i="89"/>
  <c r="D114" i="89"/>
  <c r="I113" i="89"/>
  <c r="H113" i="89"/>
  <c r="G113" i="89"/>
  <c r="D113" i="89"/>
  <c r="I112" i="89"/>
  <c r="H112" i="89"/>
  <c r="G112" i="89"/>
  <c r="D112" i="89"/>
  <c r="I111" i="89"/>
  <c r="H111" i="89"/>
  <c r="G111" i="89"/>
  <c r="D111" i="89"/>
  <c r="I95" i="89"/>
  <c r="J95" i="89" s="1"/>
  <c r="H95" i="89"/>
  <c r="G95" i="89"/>
  <c r="D95" i="89"/>
  <c r="J94" i="89"/>
  <c r="I94" i="89"/>
  <c r="H94" i="89"/>
  <c r="G94" i="89"/>
  <c r="D94" i="89"/>
  <c r="I93" i="89"/>
  <c r="H93" i="89"/>
  <c r="G93" i="89"/>
  <c r="D93" i="89"/>
  <c r="I92" i="89"/>
  <c r="H92" i="89"/>
  <c r="G92" i="89"/>
  <c r="D92" i="89"/>
  <c r="I91" i="89"/>
  <c r="H91" i="89"/>
  <c r="G91" i="89"/>
  <c r="D91" i="89"/>
  <c r="I90" i="89"/>
  <c r="H90" i="89"/>
  <c r="G90" i="89"/>
  <c r="D90" i="89"/>
  <c r="I89" i="89"/>
  <c r="H89" i="89"/>
  <c r="G89" i="89"/>
  <c r="D89" i="89"/>
  <c r="I88" i="89"/>
  <c r="H88" i="89"/>
  <c r="G88" i="89"/>
  <c r="D88" i="89"/>
  <c r="I87" i="89"/>
  <c r="H87" i="89"/>
  <c r="G87" i="89"/>
  <c r="D87" i="89"/>
  <c r="I86" i="89"/>
  <c r="H86" i="89"/>
  <c r="G86" i="89"/>
  <c r="D86" i="89"/>
  <c r="I85" i="89"/>
  <c r="J85" i="89" s="1"/>
  <c r="H85" i="89"/>
  <c r="G85" i="89"/>
  <c r="D85" i="89"/>
  <c r="I84" i="89"/>
  <c r="H84" i="89"/>
  <c r="G84" i="89"/>
  <c r="D84" i="89"/>
  <c r="I83" i="89"/>
  <c r="H83" i="89"/>
  <c r="G83" i="89"/>
  <c r="D83" i="89"/>
  <c r="I82" i="89"/>
  <c r="H82" i="89"/>
  <c r="G82" i="89"/>
  <c r="D82" i="89"/>
  <c r="I81" i="89"/>
  <c r="H81" i="89"/>
  <c r="G81" i="89"/>
  <c r="D81" i="89"/>
  <c r="I80" i="89"/>
  <c r="H80" i="89"/>
  <c r="G80" i="89"/>
  <c r="D80" i="89"/>
  <c r="I79" i="89"/>
  <c r="H79" i="89"/>
  <c r="G79" i="89"/>
  <c r="D79" i="89"/>
  <c r="E65" i="89"/>
  <c r="G64" i="89"/>
  <c r="G65" i="89" s="1"/>
  <c r="F64" i="89"/>
  <c r="F65" i="89" s="1"/>
  <c r="E64" i="89"/>
  <c r="C64" i="89"/>
  <c r="C65" i="89" s="1"/>
  <c r="B64" i="89"/>
  <c r="B65" i="89" s="1"/>
  <c r="I63" i="89"/>
  <c r="H63" i="89"/>
  <c r="D63" i="89"/>
  <c r="I62" i="89"/>
  <c r="H62" i="89"/>
  <c r="D62" i="89"/>
  <c r="I61" i="89"/>
  <c r="H61" i="89"/>
  <c r="D61" i="89"/>
  <c r="I60" i="89"/>
  <c r="H60" i="89"/>
  <c r="D60" i="89"/>
  <c r="I59" i="89"/>
  <c r="H59" i="89"/>
  <c r="D59" i="89"/>
  <c r="I58" i="89"/>
  <c r="H58" i="89"/>
  <c r="D58" i="89"/>
  <c r="I57" i="89"/>
  <c r="H57" i="89"/>
  <c r="D57" i="89"/>
  <c r="I56" i="89"/>
  <c r="H56" i="89"/>
  <c r="D56" i="89"/>
  <c r="I55" i="89"/>
  <c r="H55" i="89"/>
  <c r="D55" i="89"/>
  <c r="I54" i="89"/>
  <c r="H54" i="89"/>
  <c r="D54" i="89"/>
  <c r="I53" i="89"/>
  <c r="H53" i="89"/>
  <c r="D53" i="89"/>
  <c r="I52" i="89"/>
  <c r="H52" i="89"/>
  <c r="D52" i="89"/>
  <c r="I51" i="89"/>
  <c r="H51" i="89"/>
  <c r="D51" i="89"/>
  <c r="I50" i="89"/>
  <c r="H50" i="89"/>
  <c r="D50" i="89"/>
  <c r="G48" i="89"/>
  <c r="F48" i="89"/>
  <c r="E48" i="89"/>
  <c r="C48" i="89"/>
  <c r="B48" i="89"/>
  <c r="I47" i="89"/>
  <c r="H47" i="89"/>
  <c r="D47" i="89"/>
  <c r="I46" i="89"/>
  <c r="H46" i="89"/>
  <c r="D46" i="89"/>
  <c r="I45" i="89"/>
  <c r="H45" i="89"/>
  <c r="D45" i="89"/>
  <c r="I44" i="89"/>
  <c r="H44" i="89"/>
  <c r="D44" i="89"/>
  <c r="I43" i="89"/>
  <c r="H43" i="89"/>
  <c r="D43" i="89"/>
  <c r="I42" i="89"/>
  <c r="H42" i="89"/>
  <c r="D42" i="89"/>
  <c r="I41" i="89"/>
  <c r="H41" i="89"/>
  <c r="D41" i="89"/>
  <c r="I22" i="89"/>
  <c r="H22" i="89"/>
  <c r="D22" i="89"/>
  <c r="I21" i="89"/>
  <c r="H21" i="89"/>
  <c r="D21" i="89"/>
  <c r="I20" i="89"/>
  <c r="H20" i="89"/>
  <c r="D20" i="89"/>
  <c r="I19" i="89"/>
  <c r="H19" i="89"/>
  <c r="D19" i="89"/>
  <c r="I18" i="89"/>
  <c r="H18" i="89"/>
  <c r="D18" i="89"/>
  <c r="I17" i="89"/>
  <c r="H17" i="89"/>
  <c r="D17" i="89"/>
  <c r="I16" i="89"/>
  <c r="H16" i="89"/>
  <c r="D16" i="89"/>
  <c r="I15" i="89"/>
  <c r="H15" i="89"/>
  <c r="D15" i="89"/>
  <c r="I14" i="89"/>
  <c r="H14" i="89"/>
  <c r="D14" i="89"/>
  <c r="I13" i="89"/>
  <c r="H13" i="89"/>
  <c r="D13" i="89"/>
  <c r="I12" i="89"/>
  <c r="H12" i="89"/>
  <c r="D12" i="89"/>
  <c r="I11" i="89"/>
  <c r="H11" i="89"/>
  <c r="D11" i="89"/>
  <c r="I10" i="89"/>
  <c r="H10" i="89"/>
  <c r="D10" i="89"/>
  <c r="I9" i="89"/>
  <c r="H9" i="89"/>
  <c r="D9" i="89"/>
  <c r="H23" i="88"/>
  <c r="F23" i="88"/>
  <c r="E23" i="88"/>
  <c r="C23" i="88"/>
  <c r="B23" i="88"/>
  <c r="J22" i="88"/>
  <c r="J23" i="88" s="1"/>
  <c r="I22" i="88"/>
  <c r="I23" i="88" s="1"/>
  <c r="H22" i="88"/>
  <c r="G22" i="88"/>
  <c r="G23" i="88" s="1"/>
  <c r="D22" i="88"/>
  <c r="D23" i="88" s="1"/>
  <c r="F10" i="88"/>
  <c r="E10" i="88"/>
  <c r="D10" i="88"/>
  <c r="C10" i="88"/>
  <c r="B10" i="88"/>
  <c r="I9" i="88"/>
  <c r="I10" i="88" s="1"/>
  <c r="H9" i="88"/>
  <c r="J9" i="88" s="1"/>
  <c r="J10" i="88" s="1"/>
  <c r="G9" i="88"/>
  <c r="G10" i="88" s="1"/>
  <c r="D9" i="88"/>
  <c r="J15" i="87"/>
  <c r="I15" i="87"/>
  <c r="H15" i="87"/>
  <c r="F15" i="87"/>
  <c r="E15" i="87"/>
  <c r="D15" i="87"/>
  <c r="C15" i="87"/>
  <c r="B15" i="87"/>
  <c r="L14" i="87"/>
  <c r="L15" i="87" s="1"/>
  <c r="K14" i="87"/>
  <c r="K15" i="87" s="1"/>
  <c r="G14" i="87"/>
  <c r="G15" i="87" s="1"/>
  <c r="D14" i="87"/>
  <c r="G38" i="86"/>
  <c r="F38" i="86"/>
  <c r="E38" i="86"/>
  <c r="C38" i="86"/>
  <c r="B38" i="86"/>
  <c r="I37" i="86"/>
  <c r="H37" i="86"/>
  <c r="D37" i="86"/>
  <c r="J37" i="86" s="1"/>
  <c r="I36" i="86"/>
  <c r="H36" i="86"/>
  <c r="D36" i="86"/>
  <c r="J36" i="86" s="1"/>
  <c r="I35" i="86"/>
  <c r="I38" i="86" s="1"/>
  <c r="H35" i="86"/>
  <c r="D35" i="86"/>
  <c r="J35" i="86" s="1"/>
  <c r="I34" i="86"/>
  <c r="H34" i="86"/>
  <c r="D34" i="86"/>
  <c r="J34" i="86" s="1"/>
  <c r="I33" i="86"/>
  <c r="H33" i="86"/>
  <c r="D33" i="86"/>
  <c r="G23" i="86"/>
  <c r="F23" i="86"/>
  <c r="E23" i="86"/>
  <c r="C23" i="86"/>
  <c r="B23" i="86"/>
  <c r="I22" i="86"/>
  <c r="H22" i="86"/>
  <c r="D22" i="86"/>
  <c r="J22" i="86" s="1"/>
  <c r="I21" i="86"/>
  <c r="I23" i="86" s="1"/>
  <c r="H21" i="86"/>
  <c r="D21" i="86"/>
  <c r="J21" i="86" s="1"/>
  <c r="H11" i="86"/>
  <c r="G11" i="86"/>
  <c r="F11" i="86"/>
  <c r="E11" i="86"/>
  <c r="D11" i="86"/>
  <c r="C11" i="86"/>
  <c r="B11" i="86"/>
  <c r="J10" i="86"/>
  <c r="I10" i="86"/>
  <c r="H10" i="86"/>
  <c r="D10" i="86"/>
  <c r="J9" i="86"/>
  <c r="J11" i="86" s="1"/>
  <c r="I9" i="86"/>
  <c r="I11" i="86" s="1"/>
  <c r="H9" i="86"/>
  <c r="D9" i="86"/>
  <c r="F138" i="85"/>
  <c r="F139" i="85" s="1"/>
  <c r="E138" i="85"/>
  <c r="C138" i="85"/>
  <c r="B138" i="85"/>
  <c r="I137" i="85"/>
  <c r="H137" i="85"/>
  <c r="G137" i="85"/>
  <c r="D137" i="85"/>
  <c r="J137" i="85" s="1"/>
  <c r="I136" i="85"/>
  <c r="H136" i="85"/>
  <c r="G136" i="85"/>
  <c r="D136" i="85"/>
  <c r="I135" i="85"/>
  <c r="H135" i="85"/>
  <c r="G135" i="85"/>
  <c r="D135" i="85"/>
  <c r="J135" i="85" s="1"/>
  <c r="I134" i="85"/>
  <c r="H134" i="85"/>
  <c r="G134" i="85"/>
  <c r="D134" i="85"/>
  <c r="J134" i="85" s="1"/>
  <c r="I133" i="85"/>
  <c r="H133" i="85"/>
  <c r="G133" i="85"/>
  <c r="D133" i="85"/>
  <c r="J133" i="85" s="1"/>
  <c r="I132" i="85"/>
  <c r="H132" i="85"/>
  <c r="G132" i="85"/>
  <c r="D132" i="85"/>
  <c r="I131" i="85"/>
  <c r="H131" i="85"/>
  <c r="G131" i="85"/>
  <c r="D131" i="85"/>
  <c r="J131" i="85" s="1"/>
  <c r="I130" i="85"/>
  <c r="H130" i="85"/>
  <c r="G130" i="85"/>
  <c r="D130" i="85"/>
  <c r="J130" i="85" s="1"/>
  <c r="I129" i="85"/>
  <c r="H129" i="85"/>
  <c r="G129" i="85"/>
  <c r="D129" i="85"/>
  <c r="J129" i="85" s="1"/>
  <c r="I128" i="85"/>
  <c r="H128" i="85"/>
  <c r="G128" i="85"/>
  <c r="D128" i="85"/>
  <c r="I127" i="85"/>
  <c r="H127" i="85"/>
  <c r="G127" i="85"/>
  <c r="D127" i="85"/>
  <c r="J127" i="85" s="1"/>
  <c r="I126" i="85"/>
  <c r="H126" i="85"/>
  <c r="G126" i="85"/>
  <c r="D126" i="85"/>
  <c r="J126" i="85" s="1"/>
  <c r="I125" i="85"/>
  <c r="H125" i="85"/>
  <c r="G125" i="85"/>
  <c r="D125" i="85"/>
  <c r="D138" i="85" s="1"/>
  <c r="D139" i="85" s="1"/>
  <c r="F123" i="85"/>
  <c r="E123" i="85"/>
  <c r="D123" i="85"/>
  <c r="C123" i="85"/>
  <c r="B123" i="85"/>
  <c r="I122" i="85"/>
  <c r="H122" i="85"/>
  <c r="J122" i="85" s="1"/>
  <c r="I121" i="85"/>
  <c r="H121" i="85"/>
  <c r="I120" i="85"/>
  <c r="H120" i="85"/>
  <c r="I102" i="85"/>
  <c r="H102" i="85"/>
  <c r="J102" i="85" s="1"/>
  <c r="G102" i="85"/>
  <c r="I101" i="85"/>
  <c r="H101" i="85"/>
  <c r="G101" i="85"/>
  <c r="I100" i="85"/>
  <c r="H100" i="85"/>
  <c r="J100" i="85" s="1"/>
  <c r="G100" i="85"/>
  <c r="I99" i="85"/>
  <c r="H99" i="85"/>
  <c r="J99" i="85" s="1"/>
  <c r="G99" i="85"/>
  <c r="I98" i="85"/>
  <c r="H98" i="85"/>
  <c r="G98" i="85"/>
  <c r="I97" i="85"/>
  <c r="H97" i="85"/>
  <c r="G97" i="85"/>
  <c r="I96" i="85"/>
  <c r="H96" i="85"/>
  <c r="J96" i="85" s="1"/>
  <c r="G96" i="85"/>
  <c r="I95" i="85"/>
  <c r="H95" i="85"/>
  <c r="J95" i="85" s="1"/>
  <c r="G95" i="85"/>
  <c r="I94" i="85"/>
  <c r="H94" i="85"/>
  <c r="J94" i="85" s="1"/>
  <c r="G94" i="85"/>
  <c r="I93" i="85"/>
  <c r="H93" i="85"/>
  <c r="I92" i="85"/>
  <c r="H92" i="85"/>
  <c r="G92" i="85"/>
  <c r="I91" i="85"/>
  <c r="H91" i="85"/>
  <c r="G91" i="85"/>
  <c r="I90" i="85"/>
  <c r="H90" i="85"/>
  <c r="G90" i="85"/>
  <c r="I89" i="85"/>
  <c r="H89" i="85"/>
  <c r="I88" i="85"/>
  <c r="H88" i="85"/>
  <c r="J88" i="85" s="1"/>
  <c r="G88" i="85"/>
  <c r="I87" i="85"/>
  <c r="H87" i="85"/>
  <c r="G87" i="85"/>
  <c r="I86" i="85"/>
  <c r="H86" i="85"/>
  <c r="G86" i="85"/>
  <c r="I85" i="85"/>
  <c r="H85" i="85"/>
  <c r="G85" i="85"/>
  <c r="G65" i="85"/>
  <c r="F65" i="85"/>
  <c r="E65" i="85"/>
  <c r="C65" i="85"/>
  <c r="B65" i="85"/>
  <c r="I64" i="85"/>
  <c r="H64" i="85"/>
  <c r="D64" i="85"/>
  <c r="J64" i="85" s="1"/>
  <c r="I63" i="85"/>
  <c r="H63" i="85"/>
  <c r="D63" i="85"/>
  <c r="J63" i="85" s="1"/>
  <c r="I62" i="85"/>
  <c r="H62" i="85"/>
  <c r="D62" i="85"/>
  <c r="J62" i="85" s="1"/>
  <c r="I61" i="85"/>
  <c r="H61" i="85"/>
  <c r="D61" i="85"/>
  <c r="J61" i="85" s="1"/>
  <c r="I60" i="85"/>
  <c r="H60" i="85"/>
  <c r="D60" i="85"/>
  <c r="J60" i="85" s="1"/>
  <c r="I59" i="85"/>
  <c r="H59" i="85"/>
  <c r="D59" i="85"/>
  <c r="J59" i="85" s="1"/>
  <c r="I58" i="85"/>
  <c r="H58" i="85"/>
  <c r="D58" i="85"/>
  <c r="J58" i="85" s="1"/>
  <c r="I57" i="85"/>
  <c r="H57" i="85"/>
  <c r="D57" i="85"/>
  <c r="J57" i="85" s="1"/>
  <c r="I56" i="85"/>
  <c r="H56" i="85"/>
  <c r="D56" i="85"/>
  <c r="J56" i="85" s="1"/>
  <c r="I55" i="85"/>
  <c r="H55" i="85"/>
  <c r="D55" i="85"/>
  <c r="J55" i="85" s="1"/>
  <c r="I54" i="85"/>
  <c r="H54" i="85"/>
  <c r="D54" i="85"/>
  <c r="J54" i="85" s="1"/>
  <c r="I53" i="85"/>
  <c r="H53" i="85"/>
  <c r="D53" i="85"/>
  <c r="J53" i="85" s="1"/>
  <c r="I52" i="85"/>
  <c r="H52" i="85"/>
  <c r="D52" i="85"/>
  <c r="J52" i="85" s="1"/>
  <c r="G50" i="85"/>
  <c r="G66" i="85" s="1"/>
  <c r="F50" i="85"/>
  <c r="F66" i="85" s="1"/>
  <c r="E50" i="85"/>
  <c r="E66" i="85" s="1"/>
  <c r="C50" i="85"/>
  <c r="C66" i="85" s="1"/>
  <c r="B50" i="85"/>
  <c r="B66" i="85" s="1"/>
  <c r="I49" i="85"/>
  <c r="H49" i="85"/>
  <c r="D49" i="85"/>
  <c r="J49" i="85" s="1"/>
  <c r="I48" i="85"/>
  <c r="H48" i="85"/>
  <c r="D48" i="85"/>
  <c r="J48" i="85" s="1"/>
  <c r="I47" i="85"/>
  <c r="H47" i="85"/>
  <c r="D47" i="85"/>
  <c r="J47" i="85" s="1"/>
  <c r="I46" i="85"/>
  <c r="H46" i="85"/>
  <c r="D46" i="85"/>
  <c r="J46" i="85" s="1"/>
  <c r="I45" i="85"/>
  <c r="H45" i="85"/>
  <c r="D45" i="85"/>
  <c r="J45" i="85" s="1"/>
  <c r="I44" i="85"/>
  <c r="H44" i="85"/>
  <c r="D44" i="85"/>
  <c r="J44" i="85" s="1"/>
  <c r="I23" i="85"/>
  <c r="H23" i="85"/>
  <c r="D23" i="85"/>
  <c r="I22" i="85"/>
  <c r="H22" i="85"/>
  <c r="J22" i="85" s="1"/>
  <c r="D22" i="85"/>
  <c r="I21" i="85"/>
  <c r="H21" i="85"/>
  <c r="D21" i="85"/>
  <c r="I20" i="85"/>
  <c r="H20" i="85"/>
  <c r="J20" i="85" s="1"/>
  <c r="D20" i="85"/>
  <c r="I19" i="85"/>
  <c r="H19" i="85"/>
  <c r="D19" i="85"/>
  <c r="I18" i="85"/>
  <c r="H18" i="85"/>
  <c r="J18" i="85" s="1"/>
  <c r="D18" i="85"/>
  <c r="I17" i="85"/>
  <c r="H17" i="85"/>
  <c r="D17" i="85"/>
  <c r="I16" i="85"/>
  <c r="H16" i="85"/>
  <c r="J16" i="85" s="1"/>
  <c r="D16" i="85"/>
  <c r="I15" i="85"/>
  <c r="H15" i="85"/>
  <c r="D15" i="85"/>
  <c r="I14" i="85"/>
  <c r="H14" i="85"/>
  <c r="J14" i="85" s="1"/>
  <c r="D14" i="85"/>
  <c r="I13" i="85"/>
  <c r="H13" i="85"/>
  <c r="D13" i="85"/>
  <c r="I12" i="85"/>
  <c r="H12" i="85"/>
  <c r="D12" i="85"/>
  <c r="I11" i="85"/>
  <c r="H11" i="85"/>
  <c r="D11" i="85"/>
  <c r="I10" i="85"/>
  <c r="H10" i="85"/>
  <c r="J10" i="85" s="1"/>
  <c r="D10" i="85"/>
  <c r="J9" i="85"/>
  <c r="I9" i="85"/>
  <c r="H9" i="85"/>
  <c r="D9" i="85"/>
  <c r="I60" i="84"/>
  <c r="H60" i="84"/>
  <c r="F60" i="84"/>
  <c r="E60" i="84"/>
  <c r="C60" i="84"/>
  <c r="C61" i="84" s="1"/>
  <c r="B60" i="84"/>
  <c r="M59" i="84"/>
  <c r="L59" i="84"/>
  <c r="K59" i="84"/>
  <c r="M58" i="84"/>
  <c r="L58" i="84"/>
  <c r="K58" i="84"/>
  <c r="M57" i="84"/>
  <c r="L57" i="84"/>
  <c r="K57" i="84"/>
  <c r="M56" i="84"/>
  <c r="L56" i="84"/>
  <c r="K56" i="84"/>
  <c r="M55" i="84"/>
  <c r="L55" i="84"/>
  <c r="K55" i="84"/>
  <c r="M54" i="84"/>
  <c r="L54" i="84"/>
  <c r="K54" i="84"/>
  <c r="M53" i="84"/>
  <c r="L53" i="84"/>
  <c r="K53" i="84"/>
  <c r="M52" i="84"/>
  <c r="L52" i="84"/>
  <c r="K52" i="84"/>
  <c r="M51" i="84"/>
  <c r="L51" i="84"/>
  <c r="K51" i="84"/>
  <c r="M50" i="84"/>
  <c r="L50" i="84"/>
  <c r="K50" i="84"/>
  <c r="L49" i="84"/>
  <c r="K49" i="84"/>
  <c r="J49" i="84"/>
  <c r="G49" i="84"/>
  <c r="D49" i="84"/>
  <c r="M49" i="84" s="1"/>
  <c r="L48" i="84"/>
  <c r="K48" i="84"/>
  <c r="J48" i="84"/>
  <c r="G48" i="84"/>
  <c r="M48" i="84" s="1"/>
  <c r="D48" i="84"/>
  <c r="L47" i="84"/>
  <c r="K47" i="84"/>
  <c r="J47" i="84"/>
  <c r="G47" i="84"/>
  <c r="D47" i="84"/>
  <c r="J45" i="84"/>
  <c r="I45" i="84"/>
  <c r="H45" i="84"/>
  <c r="G45" i="84"/>
  <c r="F45" i="84"/>
  <c r="E45" i="84"/>
  <c r="D45" i="84"/>
  <c r="C45" i="84"/>
  <c r="B45" i="84"/>
  <c r="M44" i="84"/>
  <c r="L44" i="84"/>
  <c r="K44" i="84"/>
  <c r="M43" i="84"/>
  <c r="L43" i="84"/>
  <c r="K43" i="84"/>
  <c r="M42" i="84"/>
  <c r="L42" i="84"/>
  <c r="K42" i="84"/>
  <c r="M41" i="84"/>
  <c r="L41" i="84"/>
  <c r="K41" i="84"/>
  <c r="M40" i="84"/>
  <c r="L40" i="84"/>
  <c r="K40" i="84"/>
  <c r="M24" i="84"/>
  <c r="L24" i="84"/>
  <c r="K24" i="84"/>
  <c r="M23" i="84"/>
  <c r="L23" i="84"/>
  <c r="K23" i="84"/>
  <c r="M22" i="84"/>
  <c r="L22" i="84"/>
  <c r="K22" i="84"/>
  <c r="M21" i="84"/>
  <c r="L21" i="84"/>
  <c r="K21" i="84"/>
  <c r="M20" i="84"/>
  <c r="L20" i="84"/>
  <c r="K20" i="84"/>
  <c r="M19" i="84"/>
  <c r="L19" i="84"/>
  <c r="K19" i="84"/>
  <c r="M18" i="84"/>
  <c r="L18" i="84"/>
  <c r="K18" i="84"/>
  <c r="M17" i="84"/>
  <c r="L17" i="84"/>
  <c r="K17" i="84"/>
  <c r="M16" i="84"/>
  <c r="L16" i="84"/>
  <c r="K16" i="84"/>
  <c r="M15" i="84"/>
  <c r="L15" i="84"/>
  <c r="K15" i="84"/>
  <c r="M14" i="84"/>
  <c r="L14" i="84"/>
  <c r="K14" i="84"/>
  <c r="M13" i="84"/>
  <c r="L13" i="84"/>
  <c r="K13" i="84"/>
  <c r="M12" i="84"/>
  <c r="L12" i="84"/>
  <c r="K12" i="84"/>
  <c r="M11" i="84"/>
  <c r="L11" i="84"/>
  <c r="K11" i="84"/>
  <c r="M10" i="84"/>
  <c r="L10" i="84"/>
  <c r="K10" i="84"/>
  <c r="M9" i="84"/>
  <c r="L9" i="84"/>
  <c r="K9" i="84"/>
  <c r="G220" i="83"/>
  <c r="F220" i="83"/>
  <c r="E220" i="83"/>
  <c r="E221" i="83" s="1"/>
  <c r="C220" i="83"/>
  <c r="C221" i="83" s="1"/>
  <c r="B220" i="83"/>
  <c r="B221" i="83" s="1"/>
  <c r="I219" i="83"/>
  <c r="H219" i="83"/>
  <c r="D219" i="83"/>
  <c r="J219" i="83" s="1"/>
  <c r="I218" i="83"/>
  <c r="H218" i="83"/>
  <c r="D218" i="83"/>
  <c r="J218" i="83" s="1"/>
  <c r="I217" i="83"/>
  <c r="I220" i="83" s="1"/>
  <c r="H217" i="83"/>
  <c r="D217" i="83"/>
  <c r="J217" i="83" s="1"/>
  <c r="F215" i="83"/>
  <c r="E215" i="83"/>
  <c r="C215" i="83"/>
  <c r="B215" i="83"/>
  <c r="I214" i="83"/>
  <c r="H214" i="83"/>
  <c r="J214" i="83" s="1"/>
  <c r="D214" i="83"/>
  <c r="I213" i="83"/>
  <c r="H213" i="83"/>
  <c r="J213" i="83" s="1"/>
  <c r="D213" i="83"/>
  <c r="I212" i="83"/>
  <c r="H212" i="83"/>
  <c r="D212" i="83"/>
  <c r="I211" i="83"/>
  <c r="H211" i="83"/>
  <c r="D211" i="83"/>
  <c r="I210" i="83"/>
  <c r="H210" i="83"/>
  <c r="J210" i="83" s="1"/>
  <c r="D210" i="83"/>
  <c r="I209" i="83"/>
  <c r="H209" i="83"/>
  <c r="J209" i="83" s="1"/>
  <c r="D209" i="83"/>
  <c r="I208" i="83"/>
  <c r="H208" i="83"/>
  <c r="D208" i="83"/>
  <c r="I207" i="83"/>
  <c r="H207" i="83"/>
  <c r="D207" i="83"/>
  <c r="I206" i="83"/>
  <c r="H206" i="83"/>
  <c r="D206" i="83"/>
  <c r="I191" i="83"/>
  <c r="H191" i="83"/>
  <c r="J191" i="83" s="1"/>
  <c r="D191" i="83"/>
  <c r="I190" i="83"/>
  <c r="H190" i="83"/>
  <c r="D190" i="83"/>
  <c r="I189" i="83"/>
  <c r="H189" i="83"/>
  <c r="G189" i="83"/>
  <c r="D189" i="83"/>
  <c r="I188" i="83"/>
  <c r="H188" i="83"/>
  <c r="G188" i="83"/>
  <c r="D188" i="83"/>
  <c r="J187" i="83"/>
  <c r="I187" i="83"/>
  <c r="H187" i="83"/>
  <c r="G187" i="83"/>
  <c r="D187" i="83"/>
  <c r="I186" i="83"/>
  <c r="H186" i="83"/>
  <c r="J186" i="83" s="1"/>
  <c r="G186" i="83"/>
  <c r="D186" i="83"/>
  <c r="I185" i="83"/>
  <c r="H185" i="83"/>
  <c r="J185" i="83" s="1"/>
  <c r="G185" i="83"/>
  <c r="D185" i="83"/>
  <c r="I184" i="83"/>
  <c r="H184" i="83"/>
  <c r="J184" i="83" s="1"/>
  <c r="G184" i="83"/>
  <c r="D184" i="83"/>
  <c r="I183" i="83"/>
  <c r="H183" i="83"/>
  <c r="J183" i="83" s="1"/>
  <c r="G183" i="83"/>
  <c r="D183" i="83"/>
  <c r="I182" i="83"/>
  <c r="J182" i="83" s="1"/>
  <c r="H182" i="83"/>
  <c r="G182" i="83"/>
  <c r="D182" i="83"/>
  <c r="I181" i="83"/>
  <c r="H181" i="83"/>
  <c r="G181" i="83"/>
  <c r="D181" i="83"/>
  <c r="I180" i="83"/>
  <c r="H180" i="83"/>
  <c r="G180" i="83"/>
  <c r="D180" i="83"/>
  <c r="J179" i="83"/>
  <c r="I179" i="83"/>
  <c r="H179" i="83"/>
  <c r="G179" i="83"/>
  <c r="D179" i="83"/>
  <c r="I178" i="83"/>
  <c r="H178" i="83"/>
  <c r="J178" i="83" s="1"/>
  <c r="G178" i="83"/>
  <c r="D178" i="83"/>
  <c r="I177" i="83"/>
  <c r="H177" i="83"/>
  <c r="J177" i="83" s="1"/>
  <c r="G177" i="83"/>
  <c r="D177" i="83"/>
  <c r="I176" i="83"/>
  <c r="H176" i="83"/>
  <c r="J176" i="83" s="1"/>
  <c r="G176" i="83"/>
  <c r="D176" i="83"/>
  <c r="I175" i="83"/>
  <c r="H175" i="83"/>
  <c r="J175" i="83" s="1"/>
  <c r="G175" i="83"/>
  <c r="D175" i="83"/>
  <c r="F148" i="83"/>
  <c r="E148" i="83"/>
  <c r="E149" i="83" s="1"/>
  <c r="C148" i="83"/>
  <c r="B148" i="83"/>
  <c r="I147" i="83"/>
  <c r="H147" i="83"/>
  <c r="G147" i="83"/>
  <c r="D147" i="83"/>
  <c r="I146" i="83"/>
  <c r="H146" i="83"/>
  <c r="G146" i="83"/>
  <c r="D146" i="83"/>
  <c r="I145" i="83"/>
  <c r="H145" i="83"/>
  <c r="G145" i="83"/>
  <c r="D145" i="83"/>
  <c r="I144" i="83"/>
  <c r="H144" i="83"/>
  <c r="G144" i="83"/>
  <c r="D144" i="83"/>
  <c r="I143" i="83"/>
  <c r="H143" i="83"/>
  <c r="G143" i="83"/>
  <c r="D143" i="83"/>
  <c r="I142" i="83"/>
  <c r="H142" i="83"/>
  <c r="G142" i="83"/>
  <c r="D142" i="83"/>
  <c r="I141" i="83"/>
  <c r="H141" i="83"/>
  <c r="G141" i="83"/>
  <c r="D141" i="83"/>
  <c r="I140" i="83"/>
  <c r="H140" i="83"/>
  <c r="G140" i="83"/>
  <c r="D140" i="83"/>
  <c r="I139" i="83"/>
  <c r="H139" i="83"/>
  <c r="G139" i="83"/>
  <c r="D139" i="83"/>
  <c r="I138" i="83"/>
  <c r="H138" i="83"/>
  <c r="G138" i="83"/>
  <c r="D138" i="83"/>
  <c r="I137" i="83"/>
  <c r="H137" i="83"/>
  <c r="G137" i="83"/>
  <c r="D137" i="83"/>
  <c r="I136" i="83"/>
  <c r="H136" i="83"/>
  <c r="G136" i="83"/>
  <c r="D136" i="83"/>
  <c r="I135" i="83"/>
  <c r="H135" i="83"/>
  <c r="G135" i="83"/>
  <c r="D135" i="83"/>
  <c r="I134" i="83"/>
  <c r="H134" i="83"/>
  <c r="G134" i="83"/>
  <c r="D134" i="83"/>
  <c r="D148" i="83" s="1"/>
  <c r="G112" i="83"/>
  <c r="F112" i="83"/>
  <c r="E112" i="83"/>
  <c r="C112" i="83"/>
  <c r="C149" i="83" s="1"/>
  <c r="B112" i="83"/>
  <c r="B149" i="83" s="1"/>
  <c r="I111" i="83"/>
  <c r="H111" i="83"/>
  <c r="D111" i="83"/>
  <c r="J111" i="83" s="1"/>
  <c r="I110" i="83"/>
  <c r="H110" i="83"/>
  <c r="D110" i="83"/>
  <c r="J110" i="83" s="1"/>
  <c r="I109" i="83"/>
  <c r="H109" i="83"/>
  <c r="D109" i="83"/>
  <c r="J109" i="83" s="1"/>
  <c r="I108" i="83"/>
  <c r="H108" i="83"/>
  <c r="D108" i="83"/>
  <c r="J108" i="83" s="1"/>
  <c r="I107" i="83"/>
  <c r="H107" i="83"/>
  <c r="D107" i="83"/>
  <c r="J107" i="83" s="1"/>
  <c r="I106" i="83"/>
  <c r="H106" i="83"/>
  <c r="D106" i="83"/>
  <c r="J106" i="83" s="1"/>
  <c r="I105" i="83"/>
  <c r="H105" i="83"/>
  <c r="D105" i="83"/>
  <c r="J105" i="83" s="1"/>
  <c r="I104" i="83"/>
  <c r="H104" i="83"/>
  <c r="D104" i="83"/>
  <c r="J104" i="83" s="1"/>
  <c r="I103" i="83"/>
  <c r="H103" i="83"/>
  <c r="D103" i="83"/>
  <c r="J103" i="83" s="1"/>
  <c r="I102" i="83"/>
  <c r="H102" i="83"/>
  <c r="D102" i="83"/>
  <c r="J102" i="83" s="1"/>
  <c r="I101" i="83"/>
  <c r="H101" i="83"/>
  <c r="D101" i="83"/>
  <c r="J101" i="83" s="1"/>
  <c r="I100" i="83"/>
  <c r="H100" i="83"/>
  <c r="D100" i="83"/>
  <c r="J100" i="83" s="1"/>
  <c r="I99" i="83"/>
  <c r="H99" i="83"/>
  <c r="D99" i="83"/>
  <c r="J99" i="83" s="1"/>
  <c r="I98" i="83"/>
  <c r="H98" i="83"/>
  <c r="D98" i="83"/>
  <c r="J98" i="83" s="1"/>
  <c r="I97" i="83"/>
  <c r="H97" i="83"/>
  <c r="D97" i="83"/>
  <c r="J97" i="83" s="1"/>
  <c r="I96" i="83"/>
  <c r="H96" i="83"/>
  <c r="D96" i="83"/>
  <c r="J96" i="83" s="1"/>
  <c r="I95" i="83"/>
  <c r="H95" i="83"/>
  <c r="D95" i="83"/>
  <c r="J95" i="83" s="1"/>
  <c r="I94" i="83"/>
  <c r="H94" i="83"/>
  <c r="D94" i="83"/>
  <c r="J94" i="83" s="1"/>
  <c r="I93" i="83"/>
  <c r="H93" i="83"/>
  <c r="D93" i="83"/>
  <c r="J93" i="83" s="1"/>
  <c r="I92" i="83"/>
  <c r="H92" i="83"/>
  <c r="D92" i="83"/>
  <c r="J92" i="83" s="1"/>
  <c r="I91" i="83"/>
  <c r="H91" i="83"/>
  <c r="D91" i="83"/>
  <c r="J91" i="83" s="1"/>
  <c r="G68" i="83"/>
  <c r="G69" i="83" s="1"/>
  <c r="F68" i="83"/>
  <c r="F69" i="83" s="1"/>
  <c r="E68" i="83"/>
  <c r="E69" i="83" s="1"/>
  <c r="C68" i="83"/>
  <c r="C69" i="83" s="1"/>
  <c r="B68" i="83"/>
  <c r="J67" i="83"/>
  <c r="I67" i="83"/>
  <c r="H67" i="83"/>
  <c r="D67" i="83"/>
  <c r="J66" i="83"/>
  <c r="I66" i="83"/>
  <c r="H66" i="83"/>
  <c r="D66" i="83"/>
  <c r="J65" i="83"/>
  <c r="I65" i="83"/>
  <c r="H65" i="83"/>
  <c r="D65" i="83"/>
  <c r="J64" i="83"/>
  <c r="I64" i="83"/>
  <c r="H64" i="83"/>
  <c r="D64" i="83"/>
  <c r="J63" i="83"/>
  <c r="I63" i="83"/>
  <c r="H63" i="83"/>
  <c r="D63" i="83"/>
  <c r="J62" i="83"/>
  <c r="I62" i="83"/>
  <c r="H62" i="83"/>
  <c r="D62" i="83"/>
  <c r="J61" i="83"/>
  <c r="I61" i="83"/>
  <c r="H61" i="83"/>
  <c r="D61" i="83"/>
  <c r="J60" i="83"/>
  <c r="I60" i="83"/>
  <c r="H60" i="83"/>
  <c r="D60" i="83"/>
  <c r="J59" i="83"/>
  <c r="I59" i="83"/>
  <c r="H59" i="83"/>
  <c r="D59" i="83"/>
  <c r="J58" i="83"/>
  <c r="I58" i="83"/>
  <c r="H58" i="83"/>
  <c r="D58" i="83"/>
  <c r="J57" i="83"/>
  <c r="I57" i="83"/>
  <c r="H57" i="83"/>
  <c r="D57" i="83"/>
  <c r="J56" i="83"/>
  <c r="I56" i="83"/>
  <c r="H56" i="83"/>
  <c r="D56" i="83"/>
  <c r="J55" i="83"/>
  <c r="I55" i="83"/>
  <c r="H55" i="83"/>
  <c r="D55" i="83"/>
  <c r="J54" i="83"/>
  <c r="J68" i="83" s="1"/>
  <c r="I54" i="83"/>
  <c r="I68" i="83" s="1"/>
  <c r="H54" i="83"/>
  <c r="D54" i="83"/>
  <c r="G52" i="83"/>
  <c r="F52" i="83"/>
  <c r="E52" i="83"/>
  <c r="C52" i="83"/>
  <c r="B52" i="83"/>
  <c r="I51" i="83"/>
  <c r="H51" i="83"/>
  <c r="D51" i="83"/>
  <c r="J51" i="83" s="1"/>
  <c r="I50" i="83"/>
  <c r="H50" i="83"/>
  <c r="D50" i="83"/>
  <c r="J50" i="83" s="1"/>
  <c r="I49" i="83"/>
  <c r="H49" i="83"/>
  <c r="D49" i="83"/>
  <c r="J49" i="83" s="1"/>
  <c r="I48" i="83"/>
  <c r="H48" i="83"/>
  <c r="D48" i="83"/>
  <c r="J48" i="83" s="1"/>
  <c r="I47" i="83"/>
  <c r="H47" i="83"/>
  <c r="D47" i="83"/>
  <c r="J47" i="83" s="1"/>
  <c r="I46" i="83"/>
  <c r="H46" i="83"/>
  <c r="D46" i="83"/>
  <c r="J46" i="83" s="1"/>
  <c r="I23" i="83"/>
  <c r="H23" i="83"/>
  <c r="J23" i="83" s="1"/>
  <c r="D23" i="83"/>
  <c r="I22" i="83"/>
  <c r="H22" i="83"/>
  <c r="D22" i="83"/>
  <c r="I21" i="83"/>
  <c r="H21" i="83"/>
  <c r="D21" i="83"/>
  <c r="I20" i="83"/>
  <c r="H20" i="83"/>
  <c r="J20" i="83" s="1"/>
  <c r="D20" i="83"/>
  <c r="I19" i="83"/>
  <c r="H19" i="83"/>
  <c r="J19" i="83" s="1"/>
  <c r="D19" i="83"/>
  <c r="I18" i="83"/>
  <c r="H18" i="83"/>
  <c r="D18" i="83"/>
  <c r="I17" i="83"/>
  <c r="H17" i="83"/>
  <c r="D17" i="83"/>
  <c r="I16" i="83"/>
  <c r="H16" i="83"/>
  <c r="J16" i="83" s="1"/>
  <c r="D16" i="83"/>
  <c r="I15" i="83"/>
  <c r="H15" i="83"/>
  <c r="D15" i="83"/>
  <c r="I14" i="83"/>
  <c r="H14" i="83"/>
  <c r="D14" i="83"/>
  <c r="I13" i="83"/>
  <c r="H13" i="83"/>
  <c r="D13" i="83"/>
  <c r="I12" i="83"/>
  <c r="H12" i="83"/>
  <c r="J12" i="83" s="1"/>
  <c r="D12" i="83"/>
  <c r="I11" i="83"/>
  <c r="H11" i="83"/>
  <c r="D11" i="83"/>
  <c r="I10" i="83"/>
  <c r="H10" i="83"/>
  <c r="D10" i="83"/>
  <c r="J9" i="83"/>
  <c r="I9" i="83"/>
  <c r="H9" i="83"/>
  <c r="D9" i="83"/>
  <c r="J22" i="122" l="1"/>
  <c r="J32" i="122"/>
  <c r="J33" i="122"/>
  <c r="J35" i="122"/>
  <c r="J36" i="122"/>
  <c r="J37" i="122"/>
  <c r="J78" i="122"/>
  <c r="J79" i="122"/>
  <c r="J80" i="122"/>
  <c r="J81" i="122"/>
  <c r="J82" i="122"/>
  <c r="J83" i="122"/>
  <c r="J84" i="122"/>
  <c r="J85" i="122"/>
  <c r="J86" i="122"/>
  <c r="J87" i="122"/>
  <c r="J23" i="122"/>
  <c r="J10" i="122"/>
  <c r="J11" i="122"/>
  <c r="J16" i="122"/>
  <c r="J17" i="122"/>
  <c r="J18" i="122"/>
  <c r="J19" i="122"/>
  <c r="J26" i="122"/>
  <c r="J38" i="122"/>
  <c r="J14" i="122"/>
  <c r="J15" i="121"/>
  <c r="H15" i="121"/>
  <c r="H22" i="119"/>
  <c r="M11" i="117"/>
  <c r="M12" i="117"/>
  <c r="M19" i="117"/>
  <c r="M53" i="117"/>
  <c r="C60" i="117"/>
  <c r="M17" i="117"/>
  <c r="I140" i="116"/>
  <c r="I194" i="116"/>
  <c r="J47" i="115"/>
  <c r="E192" i="113"/>
  <c r="F55" i="113"/>
  <c r="J47" i="113"/>
  <c r="G54" i="113"/>
  <c r="G55" i="113" s="1"/>
  <c r="B135" i="113"/>
  <c r="I134" i="113"/>
  <c r="C55" i="113"/>
  <c r="J16" i="112"/>
  <c r="J20" i="112"/>
  <c r="J21" i="112"/>
  <c r="J34" i="112"/>
  <c r="J10" i="112"/>
  <c r="J11" i="112"/>
  <c r="J64" i="110"/>
  <c r="J73" i="110"/>
  <c r="J77" i="110"/>
  <c r="I67" i="110"/>
  <c r="I81" i="110" s="1"/>
  <c r="J59" i="110"/>
  <c r="J74" i="110"/>
  <c r="J10" i="110"/>
  <c r="J12" i="110"/>
  <c r="J13" i="110"/>
  <c r="J14" i="110"/>
  <c r="J20" i="110"/>
  <c r="J21" i="110"/>
  <c r="J22" i="110"/>
  <c r="J26" i="110"/>
  <c r="J27" i="110"/>
  <c r="J29" i="110"/>
  <c r="J30" i="110"/>
  <c r="J31" i="110"/>
  <c r="J35" i="110"/>
  <c r="J15" i="110"/>
  <c r="J18" i="110"/>
  <c r="J32" i="110"/>
  <c r="G23" i="110"/>
  <c r="G37" i="110" s="1"/>
  <c r="I102" i="106"/>
  <c r="J83" i="106"/>
  <c r="J87" i="106"/>
  <c r="J91" i="106"/>
  <c r="J95" i="106"/>
  <c r="J99" i="106"/>
  <c r="J52" i="106"/>
  <c r="J54" i="106"/>
  <c r="J55" i="106"/>
  <c r="J56" i="106"/>
  <c r="J46" i="104"/>
  <c r="J50" i="104"/>
  <c r="J54" i="104"/>
  <c r="J160" i="104"/>
  <c r="J163" i="104"/>
  <c r="D129" i="104"/>
  <c r="J80" i="104"/>
  <c r="J86" i="104"/>
  <c r="J88" i="104"/>
  <c r="J89" i="104"/>
  <c r="J92" i="104"/>
  <c r="J94" i="104"/>
  <c r="J96" i="104"/>
  <c r="J97" i="104"/>
  <c r="J175" i="104"/>
  <c r="J177" i="104"/>
  <c r="J16" i="104"/>
  <c r="J19" i="104"/>
  <c r="J27" i="104"/>
  <c r="J11" i="104"/>
  <c r="J81" i="104"/>
  <c r="J24" i="104"/>
  <c r="G100" i="104"/>
  <c r="G130" i="104" s="1"/>
  <c r="J13" i="104"/>
  <c r="J14" i="104"/>
  <c r="J15" i="104"/>
  <c r="J90" i="104"/>
  <c r="J20" i="104"/>
  <c r="J21" i="104"/>
  <c r="J22" i="104"/>
  <c r="J23" i="104"/>
  <c r="D55" i="104"/>
  <c r="J45" i="104"/>
  <c r="J49" i="104"/>
  <c r="J53" i="104"/>
  <c r="I15" i="103"/>
  <c r="J13" i="103"/>
  <c r="J17" i="100"/>
  <c r="J11" i="100"/>
  <c r="J12" i="100"/>
  <c r="J13" i="100"/>
  <c r="J72" i="98"/>
  <c r="H27" i="98"/>
  <c r="J10" i="98"/>
  <c r="J15" i="98"/>
  <c r="J79" i="98"/>
  <c r="J58" i="98"/>
  <c r="J60" i="98"/>
  <c r="J64" i="98"/>
  <c r="J65" i="98"/>
  <c r="J66" i="98"/>
  <c r="J67" i="98"/>
  <c r="J68" i="98"/>
  <c r="J69" i="98"/>
  <c r="J36" i="98"/>
  <c r="J37" i="98"/>
  <c r="J38" i="98"/>
  <c r="J39" i="98"/>
  <c r="J30" i="97"/>
  <c r="J34" i="97"/>
  <c r="J13" i="97"/>
  <c r="J25" i="97"/>
  <c r="I27" i="97"/>
  <c r="D36" i="97"/>
  <c r="J31" i="97"/>
  <c r="J35" i="97"/>
  <c r="G23" i="94"/>
  <c r="D23" i="94"/>
  <c r="J42" i="92"/>
  <c r="J49" i="92" s="1"/>
  <c r="D17" i="92"/>
  <c r="I23" i="92"/>
  <c r="G61" i="91"/>
  <c r="J99" i="91"/>
  <c r="J98" i="91"/>
  <c r="J83" i="91"/>
  <c r="J84" i="91"/>
  <c r="J85" i="91"/>
  <c r="J86" i="91"/>
  <c r="D100" i="91"/>
  <c r="J91" i="91"/>
  <c r="J92" i="91"/>
  <c r="J93" i="91"/>
  <c r="J94" i="91"/>
  <c r="I61" i="91"/>
  <c r="D132" i="89"/>
  <c r="J79" i="89"/>
  <c r="J81" i="89"/>
  <c r="J82" i="89"/>
  <c r="J119" i="89"/>
  <c r="J83" i="89"/>
  <c r="J41" i="89"/>
  <c r="J45" i="89"/>
  <c r="J15" i="89"/>
  <c r="J19" i="89"/>
  <c r="J12" i="85"/>
  <c r="J92" i="85"/>
  <c r="J98" i="85"/>
  <c r="J11" i="85"/>
  <c r="J15" i="85"/>
  <c r="J19" i="85"/>
  <c r="J23" i="85"/>
  <c r="J93" i="85"/>
  <c r="J97" i="85"/>
  <c r="J101" i="85"/>
  <c r="J91" i="85"/>
  <c r="J90" i="85"/>
  <c r="J13" i="85"/>
  <c r="J17" i="85"/>
  <c r="J21" i="85"/>
  <c r="J89" i="85"/>
  <c r="J65" i="85"/>
  <c r="H65" i="85"/>
  <c r="I65" i="85"/>
  <c r="J135" i="83"/>
  <c r="J138" i="83"/>
  <c r="J139" i="83"/>
  <c r="J142" i="83"/>
  <c r="J143" i="83"/>
  <c r="J146" i="83"/>
  <c r="J147" i="83"/>
  <c r="H215" i="83"/>
  <c r="I61" i="84"/>
  <c r="I138" i="85"/>
  <c r="F175" i="89"/>
  <c r="D47" i="90"/>
  <c r="H61" i="91"/>
  <c r="E57" i="92"/>
  <c r="F90" i="92"/>
  <c r="C88" i="100"/>
  <c r="H77" i="107"/>
  <c r="H78" i="119"/>
  <c r="H79" i="119" s="1"/>
  <c r="B79" i="119"/>
  <c r="D68" i="83"/>
  <c r="H112" i="83"/>
  <c r="G148" i="83"/>
  <c r="G149" i="83" s="1"/>
  <c r="J60" i="84"/>
  <c r="J61" i="84" s="1"/>
  <c r="I132" i="89"/>
  <c r="G170" i="89"/>
  <c r="G175" i="89" s="1"/>
  <c r="J150" i="89"/>
  <c r="B175" i="89"/>
  <c r="M15" i="90"/>
  <c r="H17" i="92"/>
  <c r="I90" i="92"/>
  <c r="D22" i="93"/>
  <c r="I15" i="94"/>
  <c r="I23" i="94" s="1"/>
  <c r="J161" i="95"/>
  <c r="G81" i="97"/>
  <c r="J77" i="97"/>
  <c r="C43" i="98"/>
  <c r="J80" i="98"/>
  <c r="J88" i="98"/>
  <c r="H73" i="100"/>
  <c r="J55" i="100"/>
  <c r="J73" i="100" s="1"/>
  <c r="H88" i="100"/>
  <c r="E88" i="100"/>
  <c r="I52" i="83"/>
  <c r="I69" i="83" s="1"/>
  <c r="J13" i="83"/>
  <c r="J17" i="83"/>
  <c r="J21" i="83"/>
  <c r="I148" i="83"/>
  <c r="I149" i="83" s="1"/>
  <c r="G215" i="83"/>
  <c r="G221" i="83" s="1"/>
  <c r="J180" i="83"/>
  <c r="J181" i="83"/>
  <c r="J188" i="83"/>
  <c r="J189" i="83"/>
  <c r="D215" i="83"/>
  <c r="J207" i="83"/>
  <c r="J211" i="83"/>
  <c r="H220" i="83"/>
  <c r="G60" i="84"/>
  <c r="G61" i="84" s="1"/>
  <c r="B61" i="84"/>
  <c r="H61" i="84"/>
  <c r="I50" i="85"/>
  <c r="I66" i="85" s="1"/>
  <c r="G123" i="85"/>
  <c r="G139" i="85" s="1"/>
  <c r="E139" i="85"/>
  <c r="J9" i="89"/>
  <c r="J13" i="89"/>
  <c r="J17" i="89"/>
  <c r="J21" i="89"/>
  <c r="J47" i="89"/>
  <c r="J50" i="89"/>
  <c r="J54" i="89"/>
  <c r="J58" i="89"/>
  <c r="J62" i="89"/>
  <c r="J112" i="89"/>
  <c r="J113" i="89"/>
  <c r="J114" i="89"/>
  <c r="E175" i="89"/>
  <c r="M13" i="90"/>
  <c r="M14" i="90"/>
  <c r="M18" i="90"/>
  <c r="M19" i="90"/>
  <c r="M20" i="90"/>
  <c r="M21" i="90"/>
  <c r="M22" i="90"/>
  <c r="M23" i="90"/>
  <c r="M43" i="90"/>
  <c r="M44" i="90"/>
  <c r="K63" i="90"/>
  <c r="M51" i="90"/>
  <c r="M52" i="90"/>
  <c r="M55" i="90"/>
  <c r="M56" i="90"/>
  <c r="F64" i="90"/>
  <c r="G30" i="91"/>
  <c r="G62" i="91" s="1"/>
  <c r="I100" i="91"/>
  <c r="J80" i="91"/>
  <c r="J81" i="91"/>
  <c r="J88" i="91"/>
  <c r="J89" i="91"/>
  <c r="J96" i="91"/>
  <c r="J97" i="91"/>
  <c r="J115" i="91"/>
  <c r="D130" i="91"/>
  <c r="J117" i="91"/>
  <c r="J118" i="91"/>
  <c r="J119" i="91"/>
  <c r="J120" i="91"/>
  <c r="J121" i="91"/>
  <c r="J122" i="91"/>
  <c r="J123" i="91"/>
  <c r="J124" i="91"/>
  <c r="J125" i="91"/>
  <c r="J126" i="91"/>
  <c r="J127" i="91"/>
  <c r="J128" i="91"/>
  <c r="J129" i="91"/>
  <c r="B131" i="91"/>
  <c r="H23" i="92"/>
  <c r="D56" i="92"/>
  <c r="D57" i="92" s="1"/>
  <c r="J15" i="93"/>
  <c r="M10" i="93"/>
  <c r="M11" i="93"/>
  <c r="M15" i="93" s="1"/>
  <c r="M14" i="93"/>
  <c r="K22" i="93"/>
  <c r="K23" i="93" s="1"/>
  <c r="C23" i="93"/>
  <c r="I23" i="93"/>
  <c r="H15" i="94"/>
  <c r="H23" i="94" s="1"/>
  <c r="H44" i="94"/>
  <c r="H52" i="94" s="1"/>
  <c r="B37" i="97"/>
  <c r="G132" i="98"/>
  <c r="G27" i="99"/>
  <c r="G42" i="99" s="1"/>
  <c r="M40" i="99"/>
  <c r="J9" i="100"/>
  <c r="J26" i="100"/>
  <c r="J63" i="100"/>
  <c r="D14" i="102"/>
  <c r="L14" i="102"/>
  <c r="M12" i="102"/>
  <c r="H15" i="103"/>
  <c r="J15" i="103" s="1"/>
  <c r="J14" i="103"/>
  <c r="E21" i="103"/>
  <c r="I29" i="104"/>
  <c r="J12" i="104"/>
  <c r="J28" i="104"/>
  <c r="J47" i="104"/>
  <c r="J51" i="104"/>
  <c r="D100" i="104"/>
  <c r="D130" i="104" s="1"/>
  <c r="H100" i="104"/>
  <c r="J83" i="104"/>
  <c r="J84" i="104"/>
  <c r="J85" i="104"/>
  <c r="F130" i="104"/>
  <c r="J173" i="104"/>
  <c r="D29" i="105"/>
  <c r="L29" i="105"/>
  <c r="L61" i="105" s="1"/>
  <c r="M13" i="105"/>
  <c r="M54" i="105"/>
  <c r="M55" i="105"/>
  <c r="J64" i="107"/>
  <c r="J65" i="107"/>
  <c r="J66" i="107"/>
  <c r="J67" i="107"/>
  <c r="J68" i="107"/>
  <c r="J69" i="107"/>
  <c r="J70" i="107"/>
  <c r="J71" i="107"/>
  <c r="J72" i="107"/>
  <c r="C77" i="107"/>
  <c r="L19" i="108"/>
  <c r="J11" i="109"/>
  <c r="J12" i="109"/>
  <c r="J13" i="109"/>
  <c r="G40" i="109"/>
  <c r="G45" i="109" s="1"/>
  <c r="J53" i="110"/>
  <c r="J54" i="110"/>
  <c r="F36" i="111"/>
  <c r="M25" i="117"/>
  <c r="F61" i="118"/>
  <c r="H60" i="118"/>
  <c r="H136" i="118"/>
  <c r="E137" i="118"/>
  <c r="I15" i="119"/>
  <c r="B23" i="119"/>
  <c r="C54" i="119"/>
  <c r="J71" i="119"/>
  <c r="I123" i="85"/>
  <c r="L47" i="90"/>
  <c r="E62" i="91"/>
  <c r="L23" i="93"/>
  <c r="B130" i="104"/>
  <c r="G41" i="107"/>
  <c r="G46" i="107" s="1"/>
  <c r="D20" i="108"/>
  <c r="H77" i="112"/>
  <c r="G58" i="116"/>
  <c r="G59" i="116" s="1"/>
  <c r="C59" i="116"/>
  <c r="G140" i="116"/>
  <c r="G141" i="116" s="1"/>
  <c r="C141" i="116"/>
  <c r="B69" i="83"/>
  <c r="J137" i="83"/>
  <c r="I215" i="83"/>
  <c r="I221" i="83" s="1"/>
  <c r="K60" i="84"/>
  <c r="E61" i="84"/>
  <c r="H123" i="85"/>
  <c r="B139" i="85"/>
  <c r="D38" i="86"/>
  <c r="J151" i="89"/>
  <c r="M45" i="90"/>
  <c r="M49" i="90"/>
  <c r="M53" i="90"/>
  <c r="G100" i="91"/>
  <c r="G131" i="91" s="1"/>
  <c r="E131" i="91"/>
  <c r="F24" i="92"/>
  <c r="I56" i="92"/>
  <c r="I57" i="92" s="1"/>
  <c r="D86" i="92"/>
  <c r="D90" i="92" s="1"/>
  <c r="M12" i="93"/>
  <c r="G177" i="95"/>
  <c r="I80" i="97"/>
  <c r="I81" i="97" s="1"/>
  <c r="J84" i="98"/>
  <c r="G41" i="99"/>
  <c r="M31" i="99"/>
  <c r="I129" i="104"/>
  <c r="D198" i="104"/>
  <c r="D199" i="104" s="1"/>
  <c r="H80" i="110"/>
  <c r="J69" i="110"/>
  <c r="J80" i="110" s="1"/>
  <c r="J68" i="112"/>
  <c r="H105" i="113"/>
  <c r="J190" i="113"/>
  <c r="J191" i="113" s="1"/>
  <c r="D191" i="113"/>
  <c r="H68" i="83"/>
  <c r="I112" i="83"/>
  <c r="F149" i="83"/>
  <c r="H148" i="83"/>
  <c r="J140" i="83"/>
  <c r="J141" i="83"/>
  <c r="J144" i="83"/>
  <c r="J145" i="83"/>
  <c r="J190" i="83"/>
  <c r="J208" i="83"/>
  <c r="J212" i="83"/>
  <c r="F221" i="83"/>
  <c r="D60" i="84"/>
  <c r="D61" i="84" s="1"/>
  <c r="L60" i="84"/>
  <c r="F61" i="84"/>
  <c r="G138" i="85"/>
  <c r="C139" i="85"/>
  <c r="J23" i="86"/>
  <c r="H23" i="86"/>
  <c r="H38" i="86"/>
  <c r="M14" i="87"/>
  <c r="M15" i="87" s="1"/>
  <c r="J87" i="89"/>
  <c r="J89" i="89"/>
  <c r="J90" i="89"/>
  <c r="J91" i="89"/>
  <c r="J92" i="89"/>
  <c r="J93" i="89"/>
  <c r="G132" i="89"/>
  <c r="J121" i="89"/>
  <c r="J122" i="89"/>
  <c r="J123" i="89"/>
  <c r="J125" i="89"/>
  <c r="J126" i="89"/>
  <c r="J127" i="89"/>
  <c r="J129" i="89"/>
  <c r="J130" i="89"/>
  <c r="J131" i="89"/>
  <c r="H170" i="89"/>
  <c r="H175" i="89" s="1"/>
  <c r="J156" i="89"/>
  <c r="J162" i="89"/>
  <c r="J166" i="89"/>
  <c r="J167" i="89"/>
  <c r="M11" i="90"/>
  <c r="M12" i="90"/>
  <c r="J47" i="90"/>
  <c r="J63" i="90"/>
  <c r="M60" i="90"/>
  <c r="M61" i="90"/>
  <c r="E64" i="90"/>
  <c r="J9" i="91"/>
  <c r="J10" i="91"/>
  <c r="J11" i="91"/>
  <c r="J12" i="91"/>
  <c r="J13" i="91"/>
  <c r="J14" i="91"/>
  <c r="J15" i="91"/>
  <c r="J16" i="91"/>
  <c r="J17" i="91"/>
  <c r="J18" i="91"/>
  <c r="J19" i="91"/>
  <c r="J20" i="91"/>
  <c r="J21" i="91"/>
  <c r="J22" i="91"/>
  <c r="J23" i="91"/>
  <c r="J24" i="91"/>
  <c r="J25" i="91"/>
  <c r="J26" i="91"/>
  <c r="J27" i="91"/>
  <c r="J28" i="91"/>
  <c r="J29" i="91"/>
  <c r="J47" i="91"/>
  <c r="J48" i="91"/>
  <c r="J49" i="91"/>
  <c r="J50" i="91"/>
  <c r="J51" i="91"/>
  <c r="J52" i="91"/>
  <c r="J53" i="91"/>
  <c r="J54" i="91"/>
  <c r="J55" i="91"/>
  <c r="J56" i="91"/>
  <c r="J57" i="91"/>
  <c r="J58" i="91"/>
  <c r="J59" i="91"/>
  <c r="J60" i="91"/>
  <c r="I130" i="91"/>
  <c r="F131" i="91"/>
  <c r="I17" i="92"/>
  <c r="I24" i="92" s="1"/>
  <c r="B24" i="92"/>
  <c r="G24" i="92"/>
  <c r="G57" i="92"/>
  <c r="J79" i="92"/>
  <c r="J80" i="92"/>
  <c r="J83" i="92"/>
  <c r="J84" i="92"/>
  <c r="J10" i="95"/>
  <c r="J14" i="95"/>
  <c r="J18" i="95"/>
  <c r="J22" i="95"/>
  <c r="J26" i="95"/>
  <c r="J43" i="95"/>
  <c r="D100" i="95"/>
  <c r="J177" i="95"/>
  <c r="K27" i="96"/>
  <c r="K37" i="96" s="1"/>
  <c r="J27" i="96"/>
  <c r="L36" i="96"/>
  <c r="C37" i="96"/>
  <c r="I37" i="96"/>
  <c r="J24" i="97"/>
  <c r="J21" i="98"/>
  <c r="J23" i="98"/>
  <c r="J24" i="98"/>
  <c r="J25" i="98"/>
  <c r="J26" i="98"/>
  <c r="D132" i="98"/>
  <c r="J111" i="98"/>
  <c r="J112" i="98"/>
  <c r="J113" i="98"/>
  <c r="J27" i="99"/>
  <c r="M14" i="99"/>
  <c r="I73" i="100"/>
  <c r="C56" i="104"/>
  <c r="J44" i="104"/>
  <c r="J48" i="104"/>
  <c r="J52" i="104"/>
  <c r="M58" i="105"/>
  <c r="M59" i="105"/>
  <c r="J48" i="106"/>
  <c r="J19" i="110"/>
  <c r="J22" i="112"/>
  <c r="J26" i="112"/>
  <c r="J28" i="112"/>
  <c r="H35" i="112"/>
  <c r="H36" i="112" s="1"/>
  <c r="G15" i="120"/>
  <c r="G23" i="120" s="1"/>
  <c r="B125" i="95"/>
  <c r="G125" i="95"/>
  <c r="J165" i="95"/>
  <c r="L27" i="96"/>
  <c r="M16" i="96"/>
  <c r="M17" i="96"/>
  <c r="M20" i="96"/>
  <c r="M21" i="96"/>
  <c r="M24" i="96"/>
  <c r="M25" i="96"/>
  <c r="G36" i="96"/>
  <c r="M30" i="96"/>
  <c r="M36" i="96" s="1"/>
  <c r="M34" i="96"/>
  <c r="E37" i="96"/>
  <c r="D27" i="97"/>
  <c r="G37" i="97"/>
  <c r="H81" i="97"/>
  <c r="J76" i="97"/>
  <c r="J30" i="98"/>
  <c r="J34" i="98"/>
  <c r="J40" i="98"/>
  <c r="I74" i="98"/>
  <c r="J126" i="98"/>
  <c r="K27" i="99"/>
  <c r="M23" i="99"/>
  <c r="M35" i="99"/>
  <c r="D27" i="100"/>
  <c r="J10" i="100"/>
  <c r="D73" i="100"/>
  <c r="J14" i="102"/>
  <c r="G14" i="102"/>
  <c r="M13" i="102"/>
  <c r="G29" i="104"/>
  <c r="G56" i="104" s="1"/>
  <c r="I55" i="104"/>
  <c r="J93" i="104"/>
  <c r="H129" i="104"/>
  <c r="G29" i="105"/>
  <c r="B61" i="105"/>
  <c r="H29" i="106"/>
  <c r="C58" i="106"/>
  <c r="D102" i="106"/>
  <c r="D132" i="106" s="1"/>
  <c r="B132" i="106"/>
  <c r="I15" i="107"/>
  <c r="H41" i="107"/>
  <c r="E46" i="107"/>
  <c r="H73" i="107"/>
  <c r="L15" i="108"/>
  <c r="M12" i="108"/>
  <c r="G15" i="108"/>
  <c r="G20" i="108" s="1"/>
  <c r="C20" i="108"/>
  <c r="I20" i="109"/>
  <c r="B21" i="109"/>
  <c r="H23" i="110"/>
  <c r="H37" i="110" s="1"/>
  <c r="J23" i="111"/>
  <c r="J35" i="111"/>
  <c r="B36" i="111"/>
  <c r="H36" i="111"/>
  <c r="H23" i="112"/>
  <c r="B78" i="112"/>
  <c r="H134" i="113"/>
  <c r="J170" i="113"/>
  <c r="J171" i="113"/>
  <c r="J174" i="113"/>
  <c r="J175" i="113"/>
  <c r="J176" i="113"/>
  <c r="J178" i="113"/>
  <c r="J180" i="113"/>
  <c r="J182" i="113"/>
  <c r="J186" i="113"/>
  <c r="J187" i="113"/>
  <c r="E38" i="114"/>
  <c r="J48" i="115"/>
  <c r="J51" i="115"/>
  <c r="H58" i="116"/>
  <c r="E59" i="116"/>
  <c r="H140" i="116"/>
  <c r="H141" i="116" s="1"/>
  <c r="D15" i="121"/>
  <c r="D23" i="121" s="1"/>
  <c r="J116" i="122"/>
  <c r="J117" i="122"/>
  <c r="J118" i="122"/>
  <c r="M18" i="123"/>
  <c r="J25" i="124"/>
  <c r="E41" i="124"/>
  <c r="H91" i="124"/>
  <c r="J79" i="124"/>
  <c r="E90" i="92"/>
  <c r="C90" i="92"/>
  <c r="G15" i="93"/>
  <c r="G23" i="93" s="1"/>
  <c r="D15" i="93"/>
  <c r="D23" i="93" s="1"/>
  <c r="L15" i="93"/>
  <c r="G22" i="93"/>
  <c r="B23" i="93"/>
  <c r="H23" i="93"/>
  <c r="E52" i="94"/>
  <c r="D50" i="95"/>
  <c r="E51" i="95"/>
  <c r="J82" i="95"/>
  <c r="I124" i="95"/>
  <c r="C125" i="95"/>
  <c r="J158" i="95"/>
  <c r="J159" i="95"/>
  <c r="J169" i="95"/>
  <c r="J174" i="95"/>
  <c r="J175" i="95"/>
  <c r="D27" i="96"/>
  <c r="M10" i="96"/>
  <c r="M11" i="96"/>
  <c r="M12" i="96"/>
  <c r="M13" i="96"/>
  <c r="M26" i="96"/>
  <c r="J36" i="96"/>
  <c r="M31" i="96"/>
  <c r="M35" i="96"/>
  <c r="F37" i="96"/>
  <c r="J26" i="97"/>
  <c r="C37" i="97"/>
  <c r="D80" i="97"/>
  <c r="D81" i="97" s="1"/>
  <c r="J75" i="97"/>
  <c r="J79" i="97"/>
  <c r="D27" i="98"/>
  <c r="J11" i="98"/>
  <c r="J14" i="98"/>
  <c r="B43" i="98"/>
  <c r="D74" i="98"/>
  <c r="D90" i="98" s="1"/>
  <c r="J62" i="98"/>
  <c r="I132" i="98"/>
  <c r="J121" i="98"/>
  <c r="J130" i="98"/>
  <c r="M16" i="99"/>
  <c r="M30" i="99"/>
  <c r="C42" i="99"/>
  <c r="G27" i="100"/>
  <c r="G42" i="100" s="1"/>
  <c r="J15" i="100"/>
  <c r="J16" i="100"/>
  <c r="J23" i="100"/>
  <c r="J24" i="100"/>
  <c r="J29" i="100"/>
  <c r="D41" i="100"/>
  <c r="J31" i="100"/>
  <c r="J32" i="100"/>
  <c r="J33" i="100"/>
  <c r="J34" i="100"/>
  <c r="J35" i="100"/>
  <c r="J36" i="100"/>
  <c r="J37" i="100"/>
  <c r="J38" i="100"/>
  <c r="J39" i="100"/>
  <c r="J40" i="100"/>
  <c r="J60" i="100"/>
  <c r="J61" i="100"/>
  <c r="J68" i="100"/>
  <c r="J69" i="100"/>
  <c r="J75" i="100"/>
  <c r="J76" i="100"/>
  <c r="J77" i="100"/>
  <c r="J78" i="100"/>
  <c r="J79" i="100"/>
  <c r="J80" i="100"/>
  <c r="J81" i="100"/>
  <c r="J82" i="100"/>
  <c r="J83" i="100"/>
  <c r="J84" i="100"/>
  <c r="J85" i="100"/>
  <c r="J86" i="100"/>
  <c r="C56" i="101"/>
  <c r="J78" i="101"/>
  <c r="D19" i="102"/>
  <c r="L19" i="102"/>
  <c r="D15" i="103"/>
  <c r="J17" i="103"/>
  <c r="J9" i="104"/>
  <c r="J10" i="104"/>
  <c r="J17" i="104"/>
  <c r="J18" i="104"/>
  <c r="J25" i="104"/>
  <c r="J26" i="104"/>
  <c r="B56" i="104"/>
  <c r="J98" i="104"/>
  <c r="J99" i="104"/>
  <c r="E130" i="104"/>
  <c r="J161" i="104"/>
  <c r="J171" i="104"/>
  <c r="J176" i="104"/>
  <c r="I198" i="104"/>
  <c r="I199" i="104" s="1"/>
  <c r="M12" i="105"/>
  <c r="J29" i="105"/>
  <c r="J61" i="105" s="1"/>
  <c r="M20" i="105"/>
  <c r="M28" i="105"/>
  <c r="D60" i="105"/>
  <c r="L60" i="105"/>
  <c r="I61" i="105"/>
  <c r="I29" i="106"/>
  <c r="H102" i="106"/>
  <c r="H132" i="106" s="1"/>
  <c r="J86" i="106"/>
  <c r="J90" i="106"/>
  <c r="J94" i="106"/>
  <c r="J98" i="106"/>
  <c r="C132" i="106"/>
  <c r="J126" i="106"/>
  <c r="J129" i="106"/>
  <c r="J18" i="107"/>
  <c r="I45" i="107"/>
  <c r="J35" i="109"/>
  <c r="J36" i="109"/>
  <c r="J37" i="109"/>
  <c r="J38" i="109"/>
  <c r="J39" i="109"/>
  <c r="D44" i="109"/>
  <c r="J42" i="109"/>
  <c r="J44" i="109" s="1"/>
  <c r="E45" i="109"/>
  <c r="E37" i="110"/>
  <c r="G67" i="110"/>
  <c r="G81" i="110" s="1"/>
  <c r="D80" i="110"/>
  <c r="D65" i="112"/>
  <c r="J56" i="112"/>
  <c r="D105" i="113"/>
  <c r="G25" i="114"/>
  <c r="K37" i="114"/>
  <c r="L22" i="120"/>
  <c r="L23" i="120" s="1"/>
  <c r="G125" i="122"/>
  <c r="F41" i="124"/>
  <c r="F81" i="110"/>
  <c r="J95" i="110"/>
  <c r="J96" i="110"/>
  <c r="J97" i="110"/>
  <c r="J98" i="110"/>
  <c r="J99" i="110"/>
  <c r="J100" i="110"/>
  <c r="J101" i="110"/>
  <c r="J102" i="110"/>
  <c r="J103" i="110"/>
  <c r="J104" i="110"/>
  <c r="J105" i="110"/>
  <c r="J106" i="110"/>
  <c r="J107" i="110"/>
  <c r="J108" i="110"/>
  <c r="J109" i="110"/>
  <c r="J110" i="110"/>
  <c r="J111" i="110"/>
  <c r="E36" i="111"/>
  <c r="D23" i="112"/>
  <c r="J17" i="112"/>
  <c r="J18" i="112"/>
  <c r="J19" i="112"/>
  <c r="G35" i="112"/>
  <c r="G36" i="112" s="1"/>
  <c r="H65" i="112"/>
  <c r="J53" i="112"/>
  <c r="J54" i="112"/>
  <c r="J64" i="112"/>
  <c r="F78" i="112"/>
  <c r="E55" i="113"/>
  <c r="D134" i="113"/>
  <c r="D135" i="113" s="1"/>
  <c r="C135" i="113"/>
  <c r="F192" i="113"/>
  <c r="D25" i="114"/>
  <c r="M10" i="114"/>
  <c r="M14" i="114"/>
  <c r="M18" i="114"/>
  <c r="M22" i="114"/>
  <c r="J37" i="114"/>
  <c r="M28" i="114"/>
  <c r="M29" i="114"/>
  <c r="M33" i="114"/>
  <c r="M34" i="114"/>
  <c r="M37" i="114" s="1"/>
  <c r="B38" i="114"/>
  <c r="H38" i="114"/>
  <c r="J126" i="115"/>
  <c r="J127" i="115"/>
  <c r="J128" i="115"/>
  <c r="J129" i="115"/>
  <c r="J130" i="115"/>
  <c r="J131" i="115"/>
  <c r="J132" i="115"/>
  <c r="J133" i="115"/>
  <c r="J134" i="115"/>
  <c r="J9" i="116"/>
  <c r="J10" i="116"/>
  <c r="J11" i="116"/>
  <c r="J12" i="116"/>
  <c r="J13" i="116"/>
  <c r="J14" i="116"/>
  <c r="J15" i="116"/>
  <c r="J16" i="116"/>
  <c r="J17" i="116"/>
  <c r="J18" i="116"/>
  <c r="J19" i="116"/>
  <c r="J20" i="116"/>
  <c r="J21" i="116"/>
  <c r="J22" i="116"/>
  <c r="J23" i="116"/>
  <c r="J24" i="116"/>
  <c r="J25" i="116"/>
  <c r="J26" i="116"/>
  <c r="J27" i="116"/>
  <c r="J28" i="116"/>
  <c r="J45" i="116"/>
  <c r="J46" i="116"/>
  <c r="J47" i="116"/>
  <c r="D58" i="116"/>
  <c r="J49" i="116"/>
  <c r="J50" i="116"/>
  <c r="J51" i="116"/>
  <c r="J52" i="116"/>
  <c r="J53" i="116"/>
  <c r="J54" i="116"/>
  <c r="J55" i="116"/>
  <c r="J89" i="116"/>
  <c r="J90" i="116"/>
  <c r="J91" i="116"/>
  <c r="J92" i="116"/>
  <c r="J93" i="116"/>
  <c r="J94" i="116"/>
  <c r="J95" i="116"/>
  <c r="J96" i="116"/>
  <c r="J97" i="116"/>
  <c r="J98" i="116"/>
  <c r="J99" i="116"/>
  <c r="J100" i="116"/>
  <c r="J101" i="116"/>
  <c r="J102" i="116"/>
  <c r="J103" i="116"/>
  <c r="J104" i="116"/>
  <c r="J105" i="116"/>
  <c r="J106" i="116"/>
  <c r="J107" i="116"/>
  <c r="J108" i="116"/>
  <c r="J127" i="116"/>
  <c r="J128" i="116"/>
  <c r="J129" i="116"/>
  <c r="J130" i="116"/>
  <c r="J131" i="116"/>
  <c r="D140" i="116"/>
  <c r="J133" i="116"/>
  <c r="J134" i="116"/>
  <c r="J136" i="116"/>
  <c r="J137" i="116"/>
  <c r="J138" i="116"/>
  <c r="B141" i="116"/>
  <c r="M10" i="117"/>
  <c r="J29" i="117"/>
  <c r="G59" i="117"/>
  <c r="L15" i="120"/>
  <c r="J9" i="122"/>
  <c r="J30" i="122"/>
  <c r="J56" i="122"/>
  <c r="J57" i="122"/>
  <c r="J58" i="122"/>
  <c r="J59" i="122"/>
  <c r="J60" i="122"/>
  <c r="J61" i="122"/>
  <c r="J62" i="122"/>
  <c r="J63" i="122"/>
  <c r="J64" i="122"/>
  <c r="J65" i="122"/>
  <c r="J66" i="122"/>
  <c r="J67" i="122"/>
  <c r="J68" i="122"/>
  <c r="J69" i="122"/>
  <c r="J70" i="122"/>
  <c r="J71" i="122"/>
  <c r="J72" i="122"/>
  <c r="J73" i="122"/>
  <c r="D74" i="122"/>
  <c r="D88" i="122"/>
  <c r="J26" i="123"/>
  <c r="M21" i="123"/>
  <c r="K41" i="123"/>
  <c r="I26" i="124"/>
  <c r="G77" i="124"/>
  <c r="G91" i="124"/>
  <c r="G92" i="124" s="1"/>
  <c r="J36" i="107"/>
  <c r="J37" i="107"/>
  <c r="J38" i="107"/>
  <c r="J39" i="107"/>
  <c r="J40" i="107"/>
  <c r="J44" i="107"/>
  <c r="I73" i="107"/>
  <c r="D15" i="108"/>
  <c r="K15" i="108"/>
  <c r="E20" i="108"/>
  <c r="I20" i="108"/>
  <c r="C21" i="109"/>
  <c r="F45" i="109"/>
  <c r="D23" i="110"/>
  <c r="J11" i="110"/>
  <c r="J16" i="110"/>
  <c r="J17" i="110"/>
  <c r="D36" i="110"/>
  <c r="D37" i="110" s="1"/>
  <c r="J28" i="110"/>
  <c r="J33" i="110"/>
  <c r="J34" i="110"/>
  <c r="D67" i="110"/>
  <c r="J55" i="110"/>
  <c r="J60" i="110"/>
  <c r="J65" i="110"/>
  <c r="J66" i="110"/>
  <c r="E81" i="110"/>
  <c r="I112" i="110"/>
  <c r="K23" i="111"/>
  <c r="K36" i="111" s="1"/>
  <c r="M12" i="111"/>
  <c r="M13" i="111"/>
  <c r="M16" i="111"/>
  <c r="M17" i="111"/>
  <c r="M20" i="111"/>
  <c r="M21" i="111"/>
  <c r="K35" i="111"/>
  <c r="M28" i="111"/>
  <c r="M29" i="111"/>
  <c r="M32" i="111"/>
  <c r="M33" i="111"/>
  <c r="C36" i="111"/>
  <c r="I36" i="111"/>
  <c r="J13" i="112"/>
  <c r="J14" i="112"/>
  <c r="B36" i="112"/>
  <c r="D35" i="112"/>
  <c r="J29" i="112"/>
  <c r="E36" i="112"/>
  <c r="G65" i="112"/>
  <c r="J73" i="112"/>
  <c r="E78" i="112"/>
  <c r="J48" i="113"/>
  <c r="J52" i="113"/>
  <c r="J126" i="113"/>
  <c r="J134" i="113" s="1"/>
  <c r="G135" i="113"/>
  <c r="K25" i="114"/>
  <c r="K38" i="114" s="1"/>
  <c r="G37" i="114"/>
  <c r="G38" i="114" s="1"/>
  <c r="M32" i="114"/>
  <c r="F38" i="114"/>
  <c r="M18" i="117"/>
  <c r="M52" i="117"/>
  <c r="B60" i="117"/>
  <c r="H60" i="117"/>
  <c r="M9" i="120"/>
  <c r="K15" i="120"/>
  <c r="K23" i="120" s="1"/>
  <c r="H43" i="121"/>
  <c r="H51" i="121" s="1"/>
  <c r="I50" i="121"/>
  <c r="J15" i="122"/>
  <c r="F89" i="122"/>
  <c r="H125" i="122"/>
  <c r="G26" i="123"/>
  <c r="M10" i="123"/>
  <c r="M26" i="123" s="1"/>
  <c r="G40" i="123"/>
  <c r="B41" i="123"/>
  <c r="H41" i="123"/>
  <c r="H26" i="124"/>
  <c r="J10" i="124"/>
  <c r="J11" i="124"/>
  <c r="J56" i="116"/>
  <c r="J57" i="116"/>
  <c r="M9" i="117"/>
  <c r="M20" i="117"/>
  <c r="M50" i="117"/>
  <c r="M51" i="117"/>
  <c r="M55" i="117"/>
  <c r="E60" i="117"/>
  <c r="G60" i="118"/>
  <c r="G136" i="118"/>
  <c r="H15" i="119"/>
  <c r="I22" i="119"/>
  <c r="F23" i="119"/>
  <c r="I53" i="119"/>
  <c r="B54" i="119"/>
  <c r="G54" i="119"/>
  <c r="M13" i="120"/>
  <c r="M14" i="120"/>
  <c r="J23" i="120"/>
  <c r="I15" i="121"/>
  <c r="H23" i="121"/>
  <c r="C23" i="121"/>
  <c r="D43" i="121"/>
  <c r="D51" i="121" s="1"/>
  <c r="J13" i="122"/>
  <c r="J24" i="122"/>
  <c r="J25" i="122"/>
  <c r="J34" i="122"/>
  <c r="I74" i="122"/>
  <c r="I89" i="122" s="1"/>
  <c r="D125" i="122"/>
  <c r="J107" i="122"/>
  <c r="J112" i="122"/>
  <c r="J113" i="122"/>
  <c r="J123" i="122"/>
  <c r="D26" i="123"/>
  <c r="L26" i="123"/>
  <c r="M12" i="123"/>
  <c r="M20" i="123"/>
  <c r="M28" i="123"/>
  <c r="M39" i="123"/>
  <c r="F41" i="123"/>
  <c r="G26" i="124"/>
  <c r="G41" i="124" s="1"/>
  <c r="J21" i="124"/>
  <c r="J22" i="124"/>
  <c r="C41" i="124"/>
  <c r="J60" i="124"/>
  <c r="J77" i="124" s="1"/>
  <c r="J61" i="124"/>
  <c r="D77" i="124"/>
  <c r="J63" i="124"/>
  <c r="J64" i="124"/>
  <c r="J65" i="124"/>
  <c r="J66" i="124"/>
  <c r="J67" i="124"/>
  <c r="J68" i="124"/>
  <c r="J69" i="124"/>
  <c r="J70" i="124"/>
  <c r="J71" i="124"/>
  <c r="J72" i="124"/>
  <c r="J73" i="124"/>
  <c r="J74" i="124"/>
  <c r="J75" i="124"/>
  <c r="J76" i="124"/>
  <c r="D91" i="124"/>
  <c r="J81" i="124"/>
  <c r="J82" i="124"/>
  <c r="J89" i="124"/>
  <c r="J90" i="124"/>
  <c r="J171" i="116"/>
  <c r="J172" i="116"/>
  <c r="J173" i="116"/>
  <c r="J175" i="116"/>
  <c r="J177" i="116"/>
  <c r="J179" i="116"/>
  <c r="J183" i="116"/>
  <c r="J184" i="116"/>
  <c r="J187" i="116"/>
  <c r="J188" i="116"/>
  <c r="J189" i="116"/>
  <c r="J191" i="116"/>
  <c r="J193" i="116"/>
  <c r="G29" i="117"/>
  <c r="G60" i="117" s="1"/>
  <c r="M15" i="117"/>
  <c r="M26" i="117"/>
  <c r="J59" i="117"/>
  <c r="M56" i="117"/>
  <c r="I29" i="118"/>
  <c r="H53" i="119"/>
  <c r="F54" i="119"/>
  <c r="C79" i="119"/>
  <c r="D15" i="120"/>
  <c r="B23" i="120"/>
  <c r="H23" i="120"/>
  <c r="C51" i="121"/>
  <c r="J50" i="121"/>
  <c r="J21" i="122"/>
  <c r="G40" i="122"/>
  <c r="G41" i="122" s="1"/>
  <c r="H74" i="122"/>
  <c r="H89" i="122" s="1"/>
  <c r="C89" i="122"/>
  <c r="I125" i="122"/>
  <c r="J119" i="122"/>
  <c r="K26" i="123"/>
  <c r="L40" i="123"/>
  <c r="L41" i="123" s="1"/>
  <c r="M33" i="123"/>
  <c r="E41" i="123"/>
  <c r="D26" i="124"/>
  <c r="J12" i="124"/>
  <c r="J17" i="124"/>
  <c r="J18" i="124"/>
  <c r="J28" i="124"/>
  <c r="J29" i="124"/>
  <c r="J30" i="124"/>
  <c r="J31" i="124"/>
  <c r="J32" i="124"/>
  <c r="J33" i="124"/>
  <c r="J34" i="124"/>
  <c r="J35" i="124"/>
  <c r="J36" i="124"/>
  <c r="J37" i="124"/>
  <c r="J38" i="124"/>
  <c r="J39" i="124"/>
  <c r="B41" i="124"/>
  <c r="I91" i="124"/>
  <c r="I92" i="124" s="1"/>
  <c r="C92" i="124"/>
  <c r="J45" i="95"/>
  <c r="J46" i="95"/>
  <c r="J12" i="95"/>
  <c r="J16" i="95"/>
  <c r="I100" i="95"/>
  <c r="J85" i="95"/>
  <c r="J97" i="95"/>
  <c r="J11" i="83"/>
  <c r="J15" i="83"/>
  <c r="J10" i="83"/>
  <c r="J14" i="83"/>
  <c r="J18" i="83"/>
  <c r="J22" i="83"/>
  <c r="H149" i="83"/>
  <c r="D52" i="83"/>
  <c r="H52" i="83"/>
  <c r="I61" i="118"/>
  <c r="I20" i="107"/>
  <c r="H15" i="107"/>
  <c r="H20" i="107" s="1"/>
  <c r="I27" i="98"/>
  <c r="J12" i="98"/>
  <c r="J13" i="98"/>
  <c r="J22" i="98"/>
  <c r="J59" i="98"/>
  <c r="J73" i="98"/>
  <c r="H89" i="98"/>
  <c r="J78" i="98"/>
  <c r="I43" i="98"/>
  <c r="H42" i="98"/>
  <c r="H43" i="98" s="1"/>
  <c r="J33" i="98"/>
  <c r="I90" i="98"/>
  <c r="J81" i="98"/>
  <c r="J82" i="98"/>
  <c r="J83" i="98"/>
  <c r="J19" i="98"/>
  <c r="J20" i="98"/>
  <c r="D42" i="98"/>
  <c r="J31" i="98"/>
  <c r="G74" i="98"/>
  <c r="J63" i="98"/>
  <c r="J87" i="98"/>
  <c r="G43" i="98"/>
  <c r="J35" i="98"/>
  <c r="J41" i="98"/>
  <c r="J70" i="98"/>
  <c r="J85" i="98"/>
  <c r="I50" i="95"/>
  <c r="J49" i="95"/>
  <c r="J86" i="95"/>
  <c r="J90" i="95"/>
  <c r="J94" i="95"/>
  <c r="J98" i="95"/>
  <c r="H124" i="95"/>
  <c r="J24" i="95"/>
  <c r="J120" i="95"/>
  <c r="D27" i="95"/>
  <c r="D51" i="95" s="1"/>
  <c r="H50" i="95"/>
  <c r="H51" i="95" s="1"/>
  <c r="D124" i="95"/>
  <c r="I48" i="89"/>
  <c r="D64" i="89"/>
  <c r="J86" i="89"/>
  <c r="I115" i="89"/>
  <c r="D115" i="89"/>
  <c r="D133" i="89" s="1"/>
  <c r="H132" i="89"/>
  <c r="J12" i="89"/>
  <c r="J16" i="89"/>
  <c r="J20" i="89"/>
  <c r="D48" i="89"/>
  <c r="J42" i="89"/>
  <c r="J46" i="89"/>
  <c r="G115" i="89"/>
  <c r="G133" i="89" s="1"/>
  <c r="H115" i="89"/>
  <c r="H133" i="89" s="1"/>
  <c r="K45" i="84"/>
  <c r="L45" i="84"/>
  <c r="M45" i="84"/>
  <c r="I45" i="119"/>
  <c r="D45" i="119"/>
  <c r="H23" i="119"/>
  <c r="H45" i="119"/>
  <c r="J9" i="115"/>
  <c r="D25" i="115"/>
  <c r="I55" i="115"/>
  <c r="J49" i="115"/>
  <c r="J50" i="115"/>
  <c r="C56" i="115"/>
  <c r="J88" i="115"/>
  <c r="D104" i="115"/>
  <c r="D136" i="115" s="1"/>
  <c r="F136" i="115"/>
  <c r="H135" i="115"/>
  <c r="E136" i="115"/>
  <c r="H25" i="115"/>
  <c r="D55" i="115"/>
  <c r="J52" i="115"/>
  <c r="F56" i="115"/>
  <c r="H104" i="115"/>
  <c r="I25" i="115"/>
  <c r="G55" i="115"/>
  <c r="G56" i="115" s="1"/>
  <c r="J46" i="115"/>
  <c r="B56" i="115"/>
  <c r="I104" i="115"/>
  <c r="I136" i="115" s="1"/>
  <c r="G136" i="115"/>
  <c r="J25" i="113"/>
  <c r="J45" i="113"/>
  <c r="I105" i="113"/>
  <c r="I135" i="113" s="1"/>
  <c r="J91" i="113"/>
  <c r="H54" i="113"/>
  <c r="J50" i="113"/>
  <c r="J51" i="113"/>
  <c r="J105" i="113"/>
  <c r="D54" i="113"/>
  <c r="I25" i="113"/>
  <c r="I55" i="113" s="1"/>
  <c r="H25" i="113"/>
  <c r="J53" i="113"/>
  <c r="H16" i="109"/>
  <c r="I21" i="109"/>
  <c r="J14" i="109"/>
  <c r="J15" i="109"/>
  <c r="G16" i="109"/>
  <c r="H21" i="109"/>
  <c r="J13" i="95"/>
  <c r="J21" i="95"/>
  <c r="J25" i="95"/>
  <c r="J50" i="95"/>
  <c r="H27" i="95"/>
  <c r="J17" i="95"/>
  <c r="I27" i="95"/>
  <c r="I51" i="95" s="1"/>
  <c r="J20" i="95"/>
  <c r="J11" i="95"/>
  <c r="J15" i="95"/>
  <c r="J19" i="95"/>
  <c r="J23" i="95"/>
  <c r="J11" i="103"/>
  <c r="J10" i="103"/>
  <c r="E58" i="103"/>
  <c r="J19" i="103"/>
  <c r="J57" i="103"/>
  <c r="C21" i="103"/>
  <c r="B58" i="103"/>
  <c r="G58" i="103"/>
  <c r="I58" i="103"/>
  <c r="D20" i="103"/>
  <c r="B21" i="103"/>
  <c r="C58" i="103"/>
  <c r="I21" i="103"/>
  <c r="G21" i="103"/>
  <c r="F21" i="103"/>
  <c r="H21" i="103"/>
  <c r="H52" i="103"/>
  <c r="D52" i="103"/>
  <c r="J19" i="102"/>
  <c r="J20" i="102" s="1"/>
  <c r="C20" i="102"/>
  <c r="I20" i="102"/>
  <c r="K14" i="102"/>
  <c r="E20" i="102"/>
  <c r="M11" i="102"/>
  <c r="M16" i="102"/>
  <c r="M17" i="102"/>
  <c r="F20" i="102"/>
  <c r="B20" i="102"/>
  <c r="H20" i="102"/>
  <c r="J13" i="101"/>
  <c r="J84" i="101"/>
  <c r="J85" i="101"/>
  <c r="J86" i="101"/>
  <c r="H16" i="101"/>
  <c r="H21" i="101"/>
  <c r="H22" i="101" s="1"/>
  <c r="I16" i="101"/>
  <c r="I21" i="101"/>
  <c r="J82" i="101"/>
  <c r="I55" i="101"/>
  <c r="I56" i="101" s="1"/>
  <c r="J14" i="101"/>
  <c r="D50" i="101"/>
  <c r="J79" i="101"/>
  <c r="B22" i="101"/>
  <c r="J45" i="101"/>
  <c r="J46" i="101"/>
  <c r="J47" i="101"/>
  <c r="J48" i="101"/>
  <c r="E56" i="101"/>
  <c r="J83" i="101"/>
  <c r="J12" i="101"/>
  <c r="H87" i="101"/>
  <c r="D16" i="101"/>
  <c r="J11" i="101"/>
  <c r="J15" i="101"/>
  <c r="H55" i="101"/>
  <c r="H56" i="101" s="1"/>
  <c r="J80" i="101"/>
  <c r="J81" i="101"/>
  <c r="F56" i="101"/>
  <c r="I87" i="101"/>
  <c r="B56" i="101"/>
  <c r="C22" i="101"/>
  <c r="J49" i="101"/>
  <c r="J10" i="101"/>
  <c r="G50" i="101"/>
  <c r="G56" i="101" s="1"/>
  <c r="F23" i="120"/>
  <c r="D22" i="120"/>
  <c r="D37" i="97"/>
  <c r="J16" i="97"/>
  <c r="J20" i="97"/>
  <c r="H27" i="97"/>
  <c r="I36" i="97"/>
  <c r="I37" i="97" s="1"/>
  <c r="J11" i="97"/>
  <c r="J15" i="97"/>
  <c r="J19" i="97"/>
  <c r="J23" i="97"/>
  <c r="J10" i="97"/>
  <c r="J14" i="97"/>
  <c r="J18" i="97"/>
  <c r="J22" i="97"/>
  <c r="J17" i="97"/>
  <c r="J21" i="97"/>
  <c r="J32" i="97"/>
  <c r="J12" i="97"/>
  <c r="J49" i="106"/>
  <c r="J53" i="106"/>
  <c r="G58" i="106"/>
  <c r="J82" i="106"/>
  <c r="F132" i="106"/>
  <c r="D131" i="106"/>
  <c r="J122" i="106"/>
  <c r="J127" i="106"/>
  <c r="J128" i="106"/>
  <c r="J47" i="106"/>
  <c r="G132" i="106"/>
  <c r="E132" i="106"/>
  <c r="J50" i="106"/>
  <c r="J51" i="106"/>
  <c r="J120" i="106"/>
  <c r="J130" i="106"/>
  <c r="I132" i="106"/>
  <c r="J11" i="89"/>
  <c r="J10" i="89"/>
  <c r="J14" i="89"/>
  <c r="J18" i="89"/>
  <c r="J22" i="89"/>
  <c r="J44" i="89"/>
  <c r="J43" i="89"/>
  <c r="J112" i="83"/>
  <c r="K61" i="84"/>
  <c r="J220" i="83"/>
  <c r="H221" i="83"/>
  <c r="D175" i="89"/>
  <c r="D112" i="83"/>
  <c r="D149" i="83" s="1"/>
  <c r="J136" i="83"/>
  <c r="J206" i="83"/>
  <c r="D220" i="83"/>
  <c r="M47" i="84"/>
  <c r="M60" i="84" s="1"/>
  <c r="H50" i="85"/>
  <c r="H66" i="85" s="1"/>
  <c r="D65" i="85"/>
  <c r="J87" i="85"/>
  <c r="J136" i="85"/>
  <c r="J33" i="86"/>
  <c r="J38" i="86" s="1"/>
  <c r="H48" i="89"/>
  <c r="I64" i="89"/>
  <c r="J53" i="89"/>
  <c r="J57" i="89"/>
  <c r="J61" i="89"/>
  <c r="J88" i="89"/>
  <c r="J118" i="89"/>
  <c r="J128" i="89"/>
  <c r="D131" i="91"/>
  <c r="J15" i="94"/>
  <c r="J23" i="94" s="1"/>
  <c r="I52" i="94"/>
  <c r="G37" i="96"/>
  <c r="J86" i="85"/>
  <c r="J120" i="85"/>
  <c r="H138" i="85"/>
  <c r="J132" i="85"/>
  <c r="J52" i="89"/>
  <c r="J56" i="89"/>
  <c r="J60" i="89"/>
  <c r="J84" i="89"/>
  <c r="J124" i="89"/>
  <c r="I170" i="89"/>
  <c r="I175" i="89" s="1"/>
  <c r="J154" i="89"/>
  <c r="J161" i="89"/>
  <c r="K47" i="90"/>
  <c r="K64" i="90" s="1"/>
  <c r="D64" i="90"/>
  <c r="L64" i="90"/>
  <c r="H62" i="91"/>
  <c r="H57" i="92"/>
  <c r="J44" i="94"/>
  <c r="J52" i="94" s="1"/>
  <c r="I125" i="95"/>
  <c r="J37" i="96"/>
  <c r="J134" i="83"/>
  <c r="J85" i="85"/>
  <c r="J121" i="85"/>
  <c r="J128" i="85"/>
  <c r="J51" i="89"/>
  <c r="J55" i="89"/>
  <c r="J59" i="89"/>
  <c r="J63" i="89"/>
  <c r="H64" i="89"/>
  <c r="J80" i="89"/>
  <c r="J111" i="89"/>
  <c r="J120" i="89"/>
  <c r="E133" i="89"/>
  <c r="J148" i="89"/>
  <c r="G47" i="90"/>
  <c r="M63" i="90"/>
  <c r="I62" i="91"/>
  <c r="D50" i="85"/>
  <c r="J125" i="85"/>
  <c r="D23" i="86"/>
  <c r="H10" i="88"/>
  <c r="J64" i="90"/>
  <c r="J23" i="92"/>
  <c r="J23" i="93"/>
  <c r="G63" i="90"/>
  <c r="G64" i="90" s="1"/>
  <c r="J10" i="92"/>
  <c r="J17" i="92" s="1"/>
  <c r="D23" i="92"/>
  <c r="D24" i="92" s="1"/>
  <c r="J51" i="92"/>
  <c r="J56" i="92" s="1"/>
  <c r="J57" i="92" s="1"/>
  <c r="G86" i="92"/>
  <c r="J86" i="92" s="1"/>
  <c r="J90" i="92" s="1"/>
  <c r="D44" i="94"/>
  <c r="D52" i="94" s="1"/>
  <c r="J9" i="95"/>
  <c r="J117" i="95"/>
  <c r="J124" i="95" s="1"/>
  <c r="J73" i="97"/>
  <c r="J80" i="97" s="1"/>
  <c r="J81" i="97" s="1"/>
  <c r="J9" i="98"/>
  <c r="J16" i="98"/>
  <c r="J29" i="98"/>
  <c r="J32" i="98"/>
  <c r="J61" i="98"/>
  <c r="G89" i="98"/>
  <c r="J77" i="98"/>
  <c r="J106" i="98"/>
  <c r="J108" i="98"/>
  <c r="J124" i="98"/>
  <c r="D27" i="99"/>
  <c r="M9" i="99"/>
  <c r="M27" i="99" s="1"/>
  <c r="M29" i="99"/>
  <c r="I36" i="99"/>
  <c r="I27" i="100"/>
  <c r="I42" i="100" s="1"/>
  <c r="H27" i="100"/>
  <c r="H42" i="100" s="1"/>
  <c r="G88" i="100"/>
  <c r="J21" i="101"/>
  <c r="J55" i="101"/>
  <c r="K20" i="102"/>
  <c r="H58" i="103"/>
  <c r="J172" i="89"/>
  <c r="J174" i="89" s="1"/>
  <c r="J46" i="91"/>
  <c r="H100" i="91"/>
  <c r="H131" i="91" s="1"/>
  <c r="J116" i="91"/>
  <c r="H86" i="92"/>
  <c r="H90" i="92" s="1"/>
  <c r="J9" i="94"/>
  <c r="D36" i="96"/>
  <c r="F81" i="97"/>
  <c r="J57" i="98"/>
  <c r="H74" i="98"/>
  <c r="H90" i="98" s="1"/>
  <c r="B90" i="98"/>
  <c r="F90" i="98"/>
  <c r="J120" i="98"/>
  <c r="D20" i="102"/>
  <c r="L20" i="102"/>
  <c r="M41" i="90"/>
  <c r="D30" i="91"/>
  <c r="D62" i="91" s="1"/>
  <c r="H100" i="95"/>
  <c r="H125" i="95" s="1"/>
  <c r="J9" i="97"/>
  <c r="H36" i="97"/>
  <c r="J56" i="98"/>
  <c r="H132" i="98"/>
  <c r="M32" i="99"/>
  <c r="E42" i="99"/>
  <c r="I88" i="100"/>
  <c r="M19" i="102"/>
  <c r="J52" i="103"/>
  <c r="J58" i="103" s="1"/>
  <c r="M17" i="93"/>
  <c r="M22" i="93" s="1"/>
  <c r="M9" i="96"/>
  <c r="M27" i="96" s="1"/>
  <c r="J76" i="98"/>
  <c r="L27" i="99"/>
  <c r="D42" i="99"/>
  <c r="H41" i="99"/>
  <c r="H42" i="99" s="1"/>
  <c r="K36" i="99"/>
  <c r="K41" i="99" s="1"/>
  <c r="D87" i="100"/>
  <c r="D21" i="101"/>
  <c r="J44" i="101"/>
  <c r="G19" i="102"/>
  <c r="G20" i="102" s="1"/>
  <c r="D57" i="103"/>
  <c r="D29" i="104"/>
  <c r="J82" i="104"/>
  <c r="J95" i="104"/>
  <c r="J117" i="104"/>
  <c r="J129" i="104" s="1"/>
  <c r="J162" i="104"/>
  <c r="H198" i="104"/>
  <c r="J191" i="104"/>
  <c r="M11" i="105"/>
  <c r="M18" i="105"/>
  <c r="M26" i="105"/>
  <c r="G60" i="105"/>
  <c r="K60" i="105"/>
  <c r="M53" i="105"/>
  <c r="M60" i="105" s="1"/>
  <c r="J9" i="106"/>
  <c r="J29" i="106" s="1"/>
  <c r="D29" i="106"/>
  <c r="D58" i="106" s="1"/>
  <c r="J15" i="107"/>
  <c r="I46" i="107"/>
  <c r="I77" i="107"/>
  <c r="J20" i="108"/>
  <c r="G21" i="109"/>
  <c r="G36" i="111"/>
  <c r="D36" i="111"/>
  <c r="H78" i="112"/>
  <c r="D55" i="101"/>
  <c r="D56" i="101" s="1"/>
  <c r="J77" i="101"/>
  <c r="M9" i="102"/>
  <c r="J18" i="103"/>
  <c r="H55" i="104"/>
  <c r="I100" i="104"/>
  <c r="J91" i="104"/>
  <c r="J158" i="104"/>
  <c r="J174" i="104"/>
  <c r="M16" i="105"/>
  <c r="M24" i="105"/>
  <c r="K29" i="105"/>
  <c r="H57" i="106"/>
  <c r="J46" i="106"/>
  <c r="D46" i="107"/>
  <c r="H46" i="107"/>
  <c r="K20" i="108"/>
  <c r="J36" i="111"/>
  <c r="D78" i="112"/>
  <c r="J30" i="100"/>
  <c r="H29" i="104"/>
  <c r="J87" i="104"/>
  <c r="C130" i="104"/>
  <c r="J170" i="104"/>
  <c r="M14" i="105"/>
  <c r="M22" i="105"/>
  <c r="H61" i="105"/>
  <c r="J45" i="106"/>
  <c r="I57" i="106"/>
  <c r="G77" i="107"/>
  <c r="J20" i="109"/>
  <c r="M10" i="102"/>
  <c r="F56" i="104"/>
  <c r="G198" i="104"/>
  <c r="G199" i="104" s="1"/>
  <c r="D61" i="105"/>
  <c r="C61" i="105"/>
  <c r="D45" i="109"/>
  <c r="J119" i="106"/>
  <c r="D15" i="107"/>
  <c r="D20" i="107" s="1"/>
  <c r="D20" i="109"/>
  <c r="D21" i="109" s="1"/>
  <c r="J34" i="109"/>
  <c r="J25" i="110"/>
  <c r="H67" i="110"/>
  <c r="J9" i="112"/>
  <c r="J25" i="112"/>
  <c r="J27" i="112"/>
  <c r="J30" i="112"/>
  <c r="J52" i="112"/>
  <c r="J69" i="112"/>
  <c r="J77" i="112" s="1"/>
  <c r="I77" i="112"/>
  <c r="J44" i="113"/>
  <c r="J46" i="113"/>
  <c r="J49" i="113"/>
  <c r="H59" i="116"/>
  <c r="M10" i="108"/>
  <c r="M17" i="108"/>
  <c r="M19" i="108" s="1"/>
  <c r="J9" i="110"/>
  <c r="J94" i="110"/>
  <c r="M9" i="111"/>
  <c r="M23" i="111" s="1"/>
  <c r="M25" i="111"/>
  <c r="J61" i="112"/>
  <c r="I65" i="112"/>
  <c r="H188" i="113"/>
  <c r="H192" i="113" s="1"/>
  <c r="J25" i="114"/>
  <c r="I59" i="116"/>
  <c r="J43" i="107"/>
  <c r="J45" i="107" s="1"/>
  <c r="J63" i="107"/>
  <c r="M13" i="108"/>
  <c r="I23" i="110"/>
  <c r="I36" i="110"/>
  <c r="L23" i="111"/>
  <c r="L35" i="111"/>
  <c r="L36" i="111" s="1"/>
  <c r="D25" i="113"/>
  <c r="G188" i="113"/>
  <c r="G192" i="113" s="1"/>
  <c r="M9" i="114"/>
  <c r="M25" i="114" s="1"/>
  <c r="L25" i="114"/>
  <c r="L38" i="114" s="1"/>
  <c r="I141" i="116"/>
  <c r="J17" i="107"/>
  <c r="J35" i="107"/>
  <c r="J41" i="107" s="1"/>
  <c r="M9" i="108"/>
  <c r="J10" i="109"/>
  <c r="I23" i="112"/>
  <c r="I36" i="112" s="1"/>
  <c r="G77" i="112"/>
  <c r="G78" i="112" s="1"/>
  <c r="E135" i="113"/>
  <c r="D188" i="113"/>
  <c r="J168" i="113"/>
  <c r="I192" i="113"/>
  <c r="J10" i="115"/>
  <c r="H55" i="115"/>
  <c r="J89" i="115"/>
  <c r="D29" i="116"/>
  <c r="D109" i="116"/>
  <c r="D141" i="116" s="1"/>
  <c r="J139" i="116"/>
  <c r="G194" i="116"/>
  <c r="L29" i="117"/>
  <c r="M16" i="117"/>
  <c r="M24" i="117"/>
  <c r="L59" i="117"/>
  <c r="M49" i="117"/>
  <c r="M57" i="117"/>
  <c r="H137" i="118"/>
  <c r="I51" i="121"/>
  <c r="J135" i="116"/>
  <c r="D29" i="117"/>
  <c r="M14" i="117"/>
  <c r="M22" i="117"/>
  <c r="D59" i="117"/>
  <c r="M47" i="117"/>
  <c r="M54" i="117"/>
  <c r="J47" i="118"/>
  <c r="J60" i="118" s="1"/>
  <c r="I137" i="118"/>
  <c r="D37" i="114"/>
  <c r="D38" i="114" s="1"/>
  <c r="J125" i="115"/>
  <c r="J48" i="116"/>
  <c r="J132" i="116"/>
  <c r="J9" i="118"/>
  <c r="J29" i="118" s="1"/>
  <c r="D29" i="118"/>
  <c r="D61" i="118" s="1"/>
  <c r="J137" i="118"/>
  <c r="J15" i="119"/>
  <c r="J22" i="119"/>
  <c r="J45" i="119"/>
  <c r="J53" i="119"/>
  <c r="J170" i="116"/>
  <c r="K29" i="117"/>
  <c r="K59" i="117"/>
  <c r="H29" i="118"/>
  <c r="G61" i="118"/>
  <c r="G137" i="118"/>
  <c r="J23" i="121"/>
  <c r="D110" i="118"/>
  <c r="D15" i="119"/>
  <c r="D53" i="119"/>
  <c r="D54" i="119" s="1"/>
  <c r="D79" i="119"/>
  <c r="M10" i="120"/>
  <c r="M15" i="120" s="1"/>
  <c r="J37" i="121"/>
  <c r="J43" i="121" s="1"/>
  <c r="J12" i="122"/>
  <c r="J20" i="122"/>
  <c r="I40" i="122"/>
  <c r="D22" i="119"/>
  <c r="D23" i="119" s="1"/>
  <c r="M17" i="120"/>
  <c r="M22" i="120" s="1"/>
  <c r="I23" i="121"/>
  <c r="J31" i="122"/>
  <c r="J39" i="122"/>
  <c r="H40" i="122"/>
  <c r="H41" i="122" s="1"/>
  <c r="D92" i="124"/>
  <c r="J91" i="124"/>
  <c r="D136" i="118"/>
  <c r="C23" i="120"/>
  <c r="G41" i="123"/>
  <c r="D27" i="122"/>
  <c r="D41" i="122" s="1"/>
  <c r="I41" i="122"/>
  <c r="J41" i="123"/>
  <c r="I41" i="124"/>
  <c r="H92" i="124"/>
  <c r="J104" i="122"/>
  <c r="J9" i="124"/>
  <c r="D40" i="124"/>
  <c r="D41" i="124" s="1"/>
  <c r="H40" i="124"/>
  <c r="H41" i="124" s="1"/>
  <c r="G74" i="122"/>
  <c r="G89" i="122" s="1"/>
  <c r="M29" i="123"/>
  <c r="M40" i="123" s="1"/>
  <c r="J77" i="122"/>
  <c r="J88" i="122" s="1"/>
  <c r="D40" i="123"/>
  <c r="D41" i="123" s="1"/>
  <c r="J62" i="124"/>
  <c r="J103" i="122"/>
  <c r="H54" i="119" l="1"/>
  <c r="M59" i="117"/>
  <c r="I56" i="115"/>
  <c r="J104" i="115"/>
  <c r="J25" i="115"/>
  <c r="D56" i="115"/>
  <c r="J55" i="115"/>
  <c r="H136" i="115"/>
  <c r="D55" i="113"/>
  <c r="H55" i="113"/>
  <c r="H135" i="113"/>
  <c r="J54" i="113"/>
  <c r="J55" i="113" s="1"/>
  <c r="D36" i="112"/>
  <c r="H81" i="110"/>
  <c r="D81" i="110"/>
  <c r="J67" i="110"/>
  <c r="J81" i="110" s="1"/>
  <c r="H58" i="106"/>
  <c r="I130" i="104"/>
  <c r="D56" i="104"/>
  <c r="H130" i="104"/>
  <c r="J16" i="101"/>
  <c r="J22" i="101" s="1"/>
  <c r="J41" i="100"/>
  <c r="D42" i="100"/>
  <c r="J27" i="100"/>
  <c r="J42" i="100" s="1"/>
  <c r="D43" i="98"/>
  <c r="J36" i="97"/>
  <c r="J27" i="97"/>
  <c r="J37" i="97" s="1"/>
  <c r="J100" i="95"/>
  <c r="D125" i="95"/>
  <c r="H24" i="92"/>
  <c r="J100" i="91"/>
  <c r="J132" i="89"/>
  <c r="I133" i="89"/>
  <c r="I65" i="89"/>
  <c r="D65" i="89"/>
  <c r="I139" i="85"/>
  <c r="J50" i="85"/>
  <c r="J66" i="85" s="1"/>
  <c r="H139" i="85"/>
  <c r="D66" i="85"/>
  <c r="M61" i="84"/>
  <c r="L61" i="84"/>
  <c r="J52" i="83"/>
  <c r="J69" i="83" s="1"/>
  <c r="H69" i="83"/>
  <c r="M23" i="120"/>
  <c r="M37" i="96"/>
  <c r="J29" i="116"/>
  <c r="J87" i="100"/>
  <c r="J88" i="100" s="1"/>
  <c r="J194" i="116"/>
  <c r="H56" i="115"/>
  <c r="J188" i="113"/>
  <c r="J192" i="113" s="1"/>
  <c r="J19" i="107"/>
  <c r="J20" i="107" s="1"/>
  <c r="J73" i="107"/>
  <c r="J77" i="107" s="1"/>
  <c r="J112" i="110"/>
  <c r="J36" i="110"/>
  <c r="M23" i="93"/>
  <c r="J130" i="91"/>
  <c r="D221" i="83"/>
  <c r="D23" i="120"/>
  <c r="J40" i="124"/>
  <c r="J30" i="91"/>
  <c r="J125" i="122"/>
  <c r="M41" i="123"/>
  <c r="J26" i="124"/>
  <c r="J41" i="124" s="1"/>
  <c r="J40" i="122"/>
  <c r="J41" i="122" s="1"/>
  <c r="H61" i="118"/>
  <c r="J54" i="119"/>
  <c r="J58" i="116"/>
  <c r="J59" i="116" s="1"/>
  <c r="J61" i="118"/>
  <c r="D192" i="113"/>
  <c r="J16" i="109"/>
  <c r="J23" i="110"/>
  <c r="J40" i="109"/>
  <c r="J45" i="109" s="1"/>
  <c r="M29" i="105"/>
  <c r="J20" i="103"/>
  <c r="J21" i="103" s="1"/>
  <c r="G61" i="105"/>
  <c r="J74" i="98"/>
  <c r="D37" i="96"/>
  <c r="J132" i="98"/>
  <c r="G90" i="98"/>
  <c r="J24" i="92"/>
  <c r="J215" i="83"/>
  <c r="D21" i="103"/>
  <c r="J60" i="117"/>
  <c r="I23" i="119"/>
  <c r="J74" i="122"/>
  <c r="J89" i="122" s="1"/>
  <c r="J29" i="104"/>
  <c r="I131" i="91"/>
  <c r="L20" i="108"/>
  <c r="M61" i="105"/>
  <c r="J140" i="116"/>
  <c r="I78" i="112"/>
  <c r="D88" i="100"/>
  <c r="J125" i="95"/>
  <c r="J109" i="116"/>
  <c r="L37" i="96"/>
  <c r="D137" i="118"/>
  <c r="J51" i="121"/>
  <c r="K60" i="117"/>
  <c r="J135" i="115"/>
  <c r="M29" i="117"/>
  <c r="M60" i="117" s="1"/>
  <c r="D59" i="116"/>
  <c r="J38" i="114"/>
  <c r="M35" i="111"/>
  <c r="M36" i="111" s="1"/>
  <c r="J65" i="112"/>
  <c r="J78" i="112" s="1"/>
  <c r="J23" i="112"/>
  <c r="I58" i="106"/>
  <c r="J100" i="104"/>
  <c r="J130" i="104" s="1"/>
  <c r="K42" i="99"/>
  <c r="H37" i="97"/>
  <c r="M47" i="90"/>
  <c r="M64" i="90" s="1"/>
  <c r="J61" i="91"/>
  <c r="J170" i="89"/>
  <c r="J221" i="83"/>
  <c r="J102" i="106"/>
  <c r="I54" i="119"/>
  <c r="D69" i="83"/>
  <c r="D89" i="122"/>
  <c r="I56" i="104"/>
  <c r="J48" i="89"/>
  <c r="J135" i="113"/>
  <c r="J27" i="95"/>
  <c r="J51" i="95" s="1"/>
  <c r="D58" i="103"/>
  <c r="J50" i="101"/>
  <c r="J56" i="101" s="1"/>
  <c r="I22" i="101"/>
  <c r="J87" i="101"/>
  <c r="D22" i="101"/>
  <c r="J131" i="106"/>
  <c r="J57" i="106"/>
  <c r="J58" i="106" s="1"/>
  <c r="J64" i="89"/>
  <c r="D60" i="117"/>
  <c r="J92" i="124"/>
  <c r="J136" i="115"/>
  <c r="H199" i="104"/>
  <c r="J198" i="104"/>
  <c r="J199" i="104" s="1"/>
  <c r="I41" i="99"/>
  <c r="I42" i="99" s="1"/>
  <c r="L36" i="99"/>
  <c r="L41" i="99" s="1"/>
  <c r="L42" i="99" s="1"/>
  <c r="J23" i="119"/>
  <c r="M15" i="108"/>
  <c r="I37" i="110"/>
  <c r="J46" i="107"/>
  <c r="J21" i="109"/>
  <c r="K61" i="105"/>
  <c r="J89" i="98"/>
  <c r="J90" i="98" s="1"/>
  <c r="J175" i="89"/>
  <c r="J27" i="98"/>
  <c r="J138" i="85"/>
  <c r="H65" i="89"/>
  <c r="J148" i="83"/>
  <c r="J149" i="83" s="1"/>
  <c r="J56" i="115"/>
  <c r="M20" i="108"/>
  <c r="J55" i="104"/>
  <c r="H56" i="104"/>
  <c r="J36" i="99"/>
  <c r="J41" i="99" s="1"/>
  <c r="J42" i="99" s="1"/>
  <c r="G90" i="92"/>
  <c r="L60" i="117"/>
  <c r="M38" i="114"/>
  <c r="J42" i="98"/>
  <c r="J115" i="89"/>
  <c r="J133" i="89" s="1"/>
  <c r="J35" i="112"/>
  <c r="M14" i="102"/>
  <c r="M20" i="102" s="1"/>
  <c r="J123" i="85"/>
  <c r="J131" i="91" l="1"/>
  <c r="J62" i="91"/>
  <c r="J65" i="89"/>
  <c r="J141" i="116"/>
  <c r="J43" i="98"/>
  <c r="J56" i="104"/>
  <c r="J37" i="110"/>
  <c r="J132" i="106"/>
  <c r="J36" i="112"/>
  <c r="J139" i="85"/>
  <c r="M36" i="99"/>
  <c r="M41" i="99" s="1"/>
  <c r="M42" i="99" s="1"/>
  <c r="G144" i="5" l="1"/>
  <c r="G145" i="5"/>
  <c r="G146" i="5"/>
  <c r="G147" i="5"/>
  <c r="G148" i="5"/>
  <c r="G149" i="5"/>
  <c r="G150" i="5"/>
  <c r="G151" i="5"/>
  <c r="G152" i="5"/>
  <c r="G153" i="5"/>
  <c r="G154" i="5"/>
  <c r="G155" i="5"/>
  <c r="G156" i="5"/>
  <c r="G157" i="5"/>
  <c r="G158" i="5"/>
  <c r="G159" i="5"/>
  <c r="G160" i="5"/>
  <c r="G161" i="5"/>
  <c r="G162" i="5"/>
  <c r="G163" i="5"/>
  <c r="G164" i="5"/>
  <c r="G165" i="5"/>
  <c r="G166" i="5"/>
  <c r="G143" i="5"/>
  <c r="D144" i="5"/>
  <c r="D145" i="5"/>
  <c r="D146" i="5"/>
  <c r="D147" i="5"/>
  <c r="D148" i="5"/>
  <c r="D149" i="5"/>
  <c r="D150" i="5"/>
  <c r="D151" i="5"/>
  <c r="D152" i="5"/>
  <c r="D153" i="5"/>
  <c r="D154" i="5"/>
  <c r="D155" i="5"/>
  <c r="D156" i="5"/>
  <c r="D157" i="5"/>
  <c r="D158" i="5"/>
  <c r="D159" i="5"/>
  <c r="D160" i="5"/>
  <c r="D161" i="5"/>
  <c r="D162" i="5"/>
  <c r="D163" i="5"/>
  <c r="D164" i="5"/>
  <c r="D165" i="5"/>
  <c r="D166" i="5"/>
  <c r="D143" i="5"/>
  <c r="C192" i="5"/>
  <c r="E192" i="5"/>
  <c r="F192" i="5"/>
  <c r="B192" i="5"/>
  <c r="D178" i="5"/>
  <c r="D179" i="5"/>
  <c r="D180" i="5"/>
  <c r="D181" i="5"/>
  <c r="D182" i="5"/>
  <c r="D183" i="5"/>
  <c r="D184" i="5"/>
  <c r="D185" i="5"/>
  <c r="D186" i="5"/>
  <c r="D187" i="5"/>
  <c r="D188" i="5"/>
  <c r="D189" i="5"/>
  <c r="D190" i="5"/>
  <c r="D191" i="5"/>
  <c r="D177" i="5"/>
  <c r="C78" i="14"/>
  <c r="E78" i="14"/>
  <c r="F78" i="14"/>
  <c r="B78" i="14"/>
  <c r="D63" i="14"/>
  <c r="D64" i="14"/>
  <c r="D65" i="14"/>
  <c r="D66" i="14"/>
  <c r="D67" i="14"/>
  <c r="D68" i="14"/>
  <c r="D69" i="14"/>
  <c r="D70" i="14"/>
  <c r="D71" i="14"/>
  <c r="D72" i="14"/>
  <c r="D73" i="14"/>
  <c r="D74" i="14"/>
  <c r="D75" i="14"/>
  <c r="D76" i="14"/>
  <c r="D77" i="14"/>
  <c r="D62" i="14"/>
  <c r="C95" i="17"/>
  <c r="E95" i="17"/>
  <c r="E98" i="17" s="1"/>
  <c r="F95" i="17"/>
  <c r="F98" i="17" s="1"/>
  <c r="G95" i="17"/>
  <c r="B95" i="17"/>
  <c r="B98" i="17" s="1"/>
  <c r="C98" i="17"/>
  <c r="G98" i="17"/>
  <c r="D82" i="17"/>
  <c r="D83" i="17"/>
  <c r="D84" i="17"/>
  <c r="D85" i="17"/>
  <c r="D86" i="17"/>
  <c r="D87" i="17"/>
  <c r="D88" i="17"/>
  <c r="D89" i="17"/>
  <c r="D90" i="17"/>
  <c r="D91" i="17"/>
  <c r="D92" i="17"/>
  <c r="D93" i="17"/>
  <c r="D94" i="17"/>
  <c r="D81" i="17"/>
  <c r="D184" i="30"/>
  <c r="D183" i="30"/>
  <c r="D139" i="30"/>
  <c r="D140" i="30"/>
  <c r="D141" i="30"/>
  <c r="D142" i="30"/>
  <c r="D143" i="30"/>
  <c r="D144" i="30"/>
  <c r="D145" i="30"/>
  <c r="D146" i="30"/>
  <c r="D147" i="30"/>
  <c r="D148" i="30"/>
  <c r="D149" i="30"/>
  <c r="D150" i="30"/>
  <c r="D151" i="30"/>
  <c r="D152" i="30"/>
  <c r="D153" i="30"/>
  <c r="D154" i="30"/>
  <c r="D155" i="30"/>
  <c r="D138" i="30"/>
  <c r="D41" i="36"/>
  <c r="D42" i="36"/>
  <c r="D40" i="36"/>
  <c r="D95" i="17" l="1"/>
  <c r="G192" i="5"/>
  <c r="D192" i="5"/>
  <c r="D78" i="14"/>
  <c r="D222" i="1"/>
  <c r="D146" i="20"/>
  <c r="C15" i="4" l="1"/>
  <c r="D15" i="4"/>
  <c r="E15" i="4"/>
  <c r="F15" i="4"/>
  <c r="G15" i="4"/>
  <c r="B15" i="4"/>
  <c r="C156" i="11"/>
  <c r="D156" i="11"/>
  <c r="E156" i="11"/>
  <c r="F156" i="11"/>
  <c r="G156" i="11"/>
  <c r="B156" i="11"/>
  <c r="I143" i="11"/>
  <c r="I144" i="11"/>
  <c r="J144" i="11" s="1"/>
  <c r="H143" i="11"/>
  <c r="J143" i="11" s="1"/>
  <c r="H144" i="11"/>
  <c r="H15" i="4" l="1"/>
  <c r="J15" i="4"/>
  <c r="I15" i="4"/>
  <c r="N11" i="39"/>
  <c r="N12" i="39"/>
  <c r="N13" i="39"/>
  <c r="N14" i="39"/>
  <c r="N15" i="39"/>
  <c r="N16" i="39"/>
  <c r="N17" i="39"/>
  <c r="N18" i="39"/>
  <c r="N19" i="39"/>
  <c r="N20" i="39"/>
  <c r="N21" i="39"/>
  <c r="N22" i="39"/>
  <c r="N23" i="39"/>
  <c r="N24" i="39"/>
  <c r="N10" i="39"/>
  <c r="I16" i="38"/>
  <c r="I24" i="38"/>
  <c r="I26" i="38"/>
  <c r="H13" i="38"/>
  <c r="H14" i="38"/>
  <c r="I14" i="38" s="1"/>
  <c r="H15" i="38"/>
  <c r="H16" i="38"/>
  <c r="H17" i="38"/>
  <c r="H18" i="38"/>
  <c r="I18" i="38" s="1"/>
  <c r="H19" i="38"/>
  <c r="H20" i="38"/>
  <c r="I20" i="38" s="1"/>
  <c r="H21" i="38"/>
  <c r="H22" i="38"/>
  <c r="H23" i="38"/>
  <c r="H24" i="38"/>
  <c r="H25" i="38"/>
  <c r="H26" i="38"/>
  <c r="H12" i="38"/>
  <c r="I12" i="38" s="1"/>
  <c r="G13" i="38"/>
  <c r="I13" i="38" s="1"/>
  <c r="G14" i="38"/>
  <c r="G15" i="38"/>
  <c r="I15" i="38" s="1"/>
  <c r="G16" i="38"/>
  <c r="G17" i="38"/>
  <c r="I17" i="38" s="1"/>
  <c r="G18" i="38"/>
  <c r="G19" i="38"/>
  <c r="I19" i="38" s="1"/>
  <c r="G20" i="38"/>
  <c r="G21" i="38"/>
  <c r="I21" i="38" s="1"/>
  <c r="G22" i="38"/>
  <c r="I22" i="38" s="1"/>
  <c r="G23" i="38"/>
  <c r="I23" i="38" s="1"/>
  <c r="G24" i="38"/>
  <c r="G25" i="38"/>
  <c r="I25" i="38" s="1"/>
  <c r="G26" i="38"/>
  <c r="G12" i="38"/>
  <c r="C25" i="39"/>
  <c r="D22" i="39" l="1"/>
  <c r="B25" i="39"/>
  <c r="C283" i="1"/>
  <c r="E283" i="1"/>
  <c r="F283" i="1"/>
  <c r="G283" i="1"/>
  <c r="I283" i="1"/>
  <c r="J283" i="1"/>
  <c r="B283" i="1"/>
  <c r="C271" i="1"/>
  <c r="E271" i="1"/>
  <c r="F271" i="1"/>
  <c r="G271" i="1"/>
  <c r="H271" i="1"/>
  <c r="I271" i="1"/>
  <c r="I284" i="1" s="1"/>
  <c r="J271" i="1"/>
  <c r="B271" i="1"/>
  <c r="K259" i="1"/>
  <c r="M259" i="1"/>
  <c r="L259"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K248"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22" i="1"/>
  <c r="C181" i="30"/>
  <c r="E181" i="30"/>
  <c r="F181" i="30"/>
  <c r="F186" i="30" s="1"/>
  <c r="G181" i="30"/>
  <c r="G186" i="30" s="1"/>
  <c r="B181" i="30"/>
  <c r="D171" i="30"/>
  <c r="D172" i="30"/>
  <c r="D173" i="30"/>
  <c r="D174" i="30"/>
  <c r="D175" i="30"/>
  <c r="D176" i="30"/>
  <c r="D177" i="30"/>
  <c r="D178" i="30"/>
  <c r="D179" i="30"/>
  <c r="D180" i="30"/>
  <c r="D170" i="30"/>
  <c r="J172" i="30"/>
  <c r="J174" i="30"/>
  <c r="J178" i="30"/>
  <c r="J184" i="30"/>
  <c r="H171" i="30"/>
  <c r="I171" i="30"/>
  <c r="J171" i="30" s="1"/>
  <c r="H172" i="30"/>
  <c r="I172" i="30"/>
  <c r="H173" i="30"/>
  <c r="I173" i="30"/>
  <c r="H174" i="30"/>
  <c r="I174" i="30"/>
  <c r="H175" i="30"/>
  <c r="I175" i="30"/>
  <c r="J175" i="30" s="1"/>
  <c r="H176" i="30"/>
  <c r="I176" i="30"/>
  <c r="J176" i="30" s="1"/>
  <c r="H177" i="30"/>
  <c r="I177" i="30"/>
  <c r="J177" i="30" s="1"/>
  <c r="H178" i="30"/>
  <c r="I178" i="30"/>
  <c r="H179" i="30"/>
  <c r="I179" i="30"/>
  <c r="J179" i="30" s="1"/>
  <c r="H180" i="30"/>
  <c r="I180" i="30"/>
  <c r="J180" i="30" s="1"/>
  <c r="H183" i="30"/>
  <c r="I183" i="30"/>
  <c r="J183" i="30" s="1"/>
  <c r="H184" i="30"/>
  <c r="I184" i="30"/>
  <c r="I185" i="30"/>
  <c r="I170" i="30"/>
  <c r="J170" i="30" s="1"/>
  <c r="H170" i="30"/>
  <c r="H181" i="30" s="1"/>
  <c r="C185" i="30"/>
  <c r="E185" i="30"/>
  <c r="E186" i="30" s="1"/>
  <c r="F185" i="30"/>
  <c r="G185" i="30"/>
  <c r="B185" i="30"/>
  <c r="D185" i="30" s="1"/>
  <c r="H155" i="30"/>
  <c r="J155" i="30" s="1"/>
  <c r="H154" i="30"/>
  <c r="H139" i="30"/>
  <c r="H140" i="30"/>
  <c r="H141" i="30"/>
  <c r="J141" i="30" s="1"/>
  <c r="H142" i="30"/>
  <c r="H143" i="30"/>
  <c r="H144" i="30"/>
  <c r="H145" i="30"/>
  <c r="J145" i="30" s="1"/>
  <c r="H146" i="30"/>
  <c r="H147" i="30"/>
  <c r="H148" i="30"/>
  <c r="H149" i="30"/>
  <c r="J149" i="30" s="1"/>
  <c r="H150" i="30"/>
  <c r="H151" i="30"/>
  <c r="H152" i="30"/>
  <c r="H153" i="30"/>
  <c r="J153" i="30" s="1"/>
  <c r="I139" i="30"/>
  <c r="I140" i="30"/>
  <c r="J140" i="30" s="1"/>
  <c r="I141" i="30"/>
  <c r="I142" i="30"/>
  <c r="I143" i="30"/>
  <c r="I144" i="30"/>
  <c r="J144" i="30" s="1"/>
  <c r="I145" i="30"/>
  <c r="I146" i="30"/>
  <c r="I147" i="30"/>
  <c r="I148" i="30"/>
  <c r="J148" i="30" s="1"/>
  <c r="I149" i="30"/>
  <c r="I150" i="30"/>
  <c r="I151" i="30"/>
  <c r="I152" i="30"/>
  <c r="J152" i="30" s="1"/>
  <c r="I153" i="30"/>
  <c r="I154" i="30"/>
  <c r="J154" i="30" s="1"/>
  <c r="I155" i="30"/>
  <c r="I138" i="30"/>
  <c r="J138" i="30" s="1"/>
  <c r="H138" i="30"/>
  <c r="J42" i="27"/>
  <c r="J43" i="27"/>
  <c r="I41" i="27"/>
  <c r="I42" i="27"/>
  <c r="I43" i="27"/>
  <c r="H41" i="27"/>
  <c r="J41" i="27" s="1"/>
  <c r="H42" i="27"/>
  <c r="H43" i="27"/>
  <c r="H40" i="27"/>
  <c r="J40" i="27"/>
  <c r="I40" i="27"/>
  <c r="D41" i="24"/>
  <c r="D42" i="24"/>
  <c r="D40" i="24"/>
  <c r="D44" i="24" s="1"/>
  <c r="C44" i="24"/>
  <c r="E44" i="24"/>
  <c r="F44" i="24"/>
  <c r="B44" i="24"/>
  <c r="I43" i="24"/>
  <c r="H43" i="24"/>
  <c r="G43" i="24"/>
  <c r="D43" i="24"/>
  <c r="C43" i="36"/>
  <c r="E43" i="36"/>
  <c r="F43" i="36"/>
  <c r="B43" i="36"/>
  <c r="D43" i="36" s="1"/>
  <c r="I42" i="36"/>
  <c r="H42" i="36"/>
  <c r="J42" i="36" s="1"/>
  <c r="G42" i="36"/>
  <c r="G43" i="36" s="1"/>
  <c r="H40" i="36"/>
  <c r="G168" i="20"/>
  <c r="G169" i="20"/>
  <c r="G170" i="20"/>
  <c r="G171" i="20"/>
  <c r="G172" i="20"/>
  <c r="G173" i="20"/>
  <c r="G174" i="20"/>
  <c r="G175" i="20"/>
  <c r="G176" i="20"/>
  <c r="G178" i="20"/>
  <c r="G179" i="20"/>
  <c r="G180" i="20"/>
  <c r="F167" i="20"/>
  <c r="G167" i="20" s="1"/>
  <c r="C177" i="20"/>
  <c r="E177" i="20"/>
  <c r="F177" i="20"/>
  <c r="B177" i="20"/>
  <c r="B181" i="20" s="1"/>
  <c r="I167" i="20"/>
  <c r="H168" i="20"/>
  <c r="H169" i="20"/>
  <c r="H170" i="20"/>
  <c r="H171" i="20"/>
  <c r="H172" i="20"/>
  <c r="H173" i="20"/>
  <c r="H174" i="20"/>
  <c r="H175" i="20"/>
  <c r="H176" i="20"/>
  <c r="I168" i="20"/>
  <c r="I169" i="20"/>
  <c r="J169" i="20" s="1"/>
  <c r="I170" i="20"/>
  <c r="J170" i="20" s="1"/>
  <c r="I171" i="20"/>
  <c r="J171" i="20" s="1"/>
  <c r="I172" i="20"/>
  <c r="I173" i="20"/>
  <c r="J173" i="20" s="1"/>
  <c r="I174" i="20"/>
  <c r="I175" i="20"/>
  <c r="J175" i="20" s="1"/>
  <c r="I176" i="20"/>
  <c r="H167" i="20"/>
  <c r="H137" i="20"/>
  <c r="I137" i="20"/>
  <c r="H138" i="20"/>
  <c r="J138" i="20" s="1"/>
  <c r="I138" i="20"/>
  <c r="H139" i="20"/>
  <c r="I139" i="20"/>
  <c r="H140" i="20"/>
  <c r="J140" i="20" s="1"/>
  <c r="I140" i="20"/>
  <c r="H141" i="20"/>
  <c r="I141" i="20"/>
  <c r="H142" i="20"/>
  <c r="J142" i="20" s="1"/>
  <c r="I142" i="20"/>
  <c r="H143" i="20"/>
  <c r="I143" i="20"/>
  <c r="H144" i="20"/>
  <c r="J144" i="20" s="1"/>
  <c r="I144" i="20"/>
  <c r="H145" i="20"/>
  <c r="I145" i="20"/>
  <c r="H146" i="20"/>
  <c r="J146" i="20" s="1"/>
  <c r="I146" i="20"/>
  <c r="H147" i="20"/>
  <c r="I147" i="20"/>
  <c r="H148" i="20"/>
  <c r="J148" i="20" s="1"/>
  <c r="I148" i="20"/>
  <c r="H149" i="20"/>
  <c r="I149" i="20"/>
  <c r="H150" i="20"/>
  <c r="J150" i="20" s="1"/>
  <c r="I150" i="20"/>
  <c r="H151" i="20"/>
  <c r="I151" i="20"/>
  <c r="H152" i="20"/>
  <c r="J152" i="20" s="1"/>
  <c r="I152" i="20"/>
  <c r="H153" i="20"/>
  <c r="I153" i="20"/>
  <c r="H154" i="20"/>
  <c r="J154" i="20" s="1"/>
  <c r="I154" i="20"/>
  <c r="H155" i="20"/>
  <c r="I155" i="20"/>
  <c r="H156" i="20"/>
  <c r="J156" i="20" s="1"/>
  <c r="I156" i="20"/>
  <c r="H157" i="20"/>
  <c r="I157" i="20"/>
  <c r="H158" i="20"/>
  <c r="J158" i="20" s="1"/>
  <c r="I158" i="20"/>
  <c r="I136" i="20"/>
  <c r="H136" i="20"/>
  <c r="D168" i="20"/>
  <c r="D169" i="20"/>
  <c r="D170" i="20"/>
  <c r="D171" i="20"/>
  <c r="D172" i="20"/>
  <c r="D173" i="20"/>
  <c r="D174" i="20"/>
  <c r="D175" i="20"/>
  <c r="D176" i="20"/>
  <c r="D167" i="20"/>
  <c r="I97" i="17"/>
  <c r="J97" i="17"/>
  <c r="H97" i="17"/>
  <c r="J155" i="20" l="1"/>
  <c r="J151" i="20"/>
  <c r="J147" i="20"/>
  <c r="J143" i="20"/>
  <c r="J139" i="20"/>
  <c r="H185" i="30"/>
  <c r="H186" i="30" s="1"/>
  <c r="J173" i="30"/>
  <c r="J167" i="20"/>
  <c r="I181" i="30"/>
  <c r="I186" i="30" s="1"/>
  <c r="J151" i="30"/>
  <c r="J147" i="30"/>
  <c r="J143" i="30"/>
  <c r="J139" i="30"/>
  <c r="B186" i="30"/>
  <c r="J157" i="20"/>
  <c r="J153" i="20"/>
  <c r="J149" i="20"/>
  <c r="J145" i="20"/>
  <c r="J141" i="20"/>
  <c r="J137" i="20"/>
  <c r="J177" i="20" s="1"/>
  <c r="J176" i="20"/>
  <c r="J172" i="20"/>
  <c r="J168" i="20"/>
  <c r="G177" i="20"/>
  <c r="J150" i="30"/>
  <c r="J146" i="30"/>
  <c r="J142" i="30"/>
  <c r="D181" i="30"/>
  <c r="D186" i="30" s="1"/>
  <c r="C186" i="30"/>
  <c r="E284" i="1"/>
  <c r="K283" i="1"/>
  <c r="G284" i="1"/>
  <c r="D283" i="1"/>
  <c r="M283" i="1" s="1"/>
  <c r="L283" i="1"/>
  <c r="C284" i="1"/>
  <c r="L271" i="1"/>
  <c r="B284" i="1"/>
  <c r="K271" i="1"/>
  <c r="D271" i="1"/>
  <c r="M271" i="1" s="1"/>
  <c r="D98" i="17"/>
  <c r="J181" i="30"/>
  <c r="J284" i="1"/>
  <c r="F284" i="1"/>
  <c r="H177" i="20"/>
  <c r="D177" i="20"/>
  <c r="J136" i="20"/>
  <c r="I177" i="20"/>
  <c r="J174" i="20"/>
  <c r="J43" i="24"/>
  <c r="H142" i="11"/>
  <c r="I142" i="11"/>
  <c r="J142" i="11" s="1"/>
  <c r="H145" i="11"/>
  <c r="I145" i="11"/>
  <c r="H146" i="11"/>
  <c r="I146" i="11"/>
  <c r="J146" i="11" s="1"/>
  <c r="H147" i="11"/>
  <c r="I147" i="11"/>
  <c r="H148" i="11"/>
  <c r="I148" i="11"/>
  <c r="J148" i="11" s="1"/>
  <c r="H149" i="11"/>
  <c r="I149" i="11"/>
  <c r="H150" i="11"/>
  <c r="I150" i="11"/>
  <c r="J150" i="11" s="1"/>
  <c r="H151" i="11"/>
  <c r="I151" i="11"/>
  <c r="H152" i="11"/>
  <c r="I152" i="11"/>
  <c r="J152" i="11" s="1"/>
  <c r="H153" i="11"/>
  <c r="I153" i="11"/>
  <c r="H154" i="11"/>
  <c r="I154" i="11"/>
  <c r="J154" i="11" s="1"/>
  <c r="H155" i="11"/>
  <c r="I155" i="11"/>
  <c r="H157" i="11"/>
  <c r="I157" i="11"/>
  <c r="J157" i="11" s="1"/>
  <c r="H158" i="11"/>
  <c r="I158" i="11"/>
  <c r="H159" i="11"/>
  <c r="H160" i="11"/>
  <c r="I160" i="11"/>
  <c r="H161" i="11"/>
  <c r="I161" i="11"/>
  <c r="J161" i="11" s="1"/>
  <c r="H162" i="11"/>
  <c r="I162" i="11"/>
  <c r="H163" i="11"/>
  <c r="I163" i="11"/>
  <c r="J163" i="11" s="1"/>
  <c r="H164" i="11"/>
  <c r="I164" i="11"/>
  <c r="H165" i="11"/>
  <c r="I165" i="11"/>
  <c r="J165" i="11" s="1"/>
  <c r="H166" i="11"/>
  <c r="I166" i="11"/>
  <c r="H167" i="11"/>
  <c r="I167" i="11"/>
  <c r="J167" i="11" s="1"/>
  <c r="I141" i="11"/>
  <c r="J141" i="11" s="1"/>
  <c r="H141" i="11"/>
  <c r="H156" i="11" s="1"/>
  <c r="C168" i="11"/>
  <c r="I168" i="11" s="1"/>
  <c r="D168" i="11"/>
  <c r="B168" i="11"/>
  <c r="H168" i="11" s="1"/>
  <c r="C159" i="11"/>
  <c r="I159" i="11" s="1"/>
  <c r="J159" i="11" s="1"/>
  <c r="D159" i="11"/>
  <c r="E159" i="11"/>
  <c r="F159" i="11"/>
  <c r="G159" i="11"/>
  <c r="B159" i="11"/>
  <c r="C111" i="8"/>
  <c r="D111" i="8"/>
  <c r="E111" i="8"/>
  <c r="F111" i="8"/>
  <c r="G111" i="8"/>
  <c r="B111" i="8"/>
  <c r="J168" i="11" l="1"/>
  <c r="J166" i="11"/>
  <c r="J164" i="11"/>
  <c r="J162" i="11"/>
  <c r="J160" i="11"/>
  <c r="J158" i="11"/>
  <c r="J155" i="11"/>
  <c r="J153" i="11"/>
  <c r="J151" i="11"/>
  <c r="J149" i="11"/>
  <c r="J147" i="11"/>
  <c r="J156" i="11" s="1"/>
  <c r="J145" i="11"/>
  <c r="J185" i="30"/>
  <c r="J186" i="30" s="1"/>
  <c r="I156" i="11"/>
  <c r="K284" i="1"/>
  <c r="L284" i="1"/>
  <c r="D284" i="1"/>
  <c r="M284" i="1" s="1"/>
  <c r="C104" i="8"/>
  <c r="D104" i="8"/>
  <c r="E104" i="8"/>
  <c r="F104" i="8"/>
  <c r="G104" i="8"/>
  <c r="B104" i="8"/>
  <c r="B112" i="8" s="1"/>
  <c r="C167" i="5" l="1"/>
  <c r="E167" i="5"/>
  <c r="F167" i="5"/>
  <c r="G167" i="5"/>
  <c r="B167" i="5"/>
  <c r="C206" i="5"/>
  <c r="C207" i="5" s="1"/>
  <c r="D206" i="5"/>
  <c r="D207" i="5" s="1"/>
  <c r="E206" i="5"/>
  <c r="E207" i="5" s="1"/>
  <c r="F206" i="5"/>
  <c r="F207" i="5" s="1"/>
  <c r="G206" i="5"/>
  <c r="G207" i="5" s="1"/>
  <c r="B206" i="5"/>
  <c r="B207" i="5" s="1"/>
  <c r="J205" i="5"/>
  <c r="I205" i="5"/>
  <c r="I206" i="5" s="1"/>
  <c r="H205" i="5"/>
  <c r="J144" i="5"/>
  <c r="J145" i="5"/>
  <c r="J146" i="5"/>
  <c r="J147" i="5"/>
  <c r="J148" i="5"/>
  <c r="J149" i="5"/>
  <c r="J150" i="5"/>
  <c r="J151" i="5"/>
  <c r="J152" i="5"/>
  <c r="J153" i="5"/>
  <c r="J154" i="5"/>
  <c r="J155" i="5"/>
  <c r="J156" i="5"/>
  <c r="J157" i="5"/>
  <c r="J158" i="5"/>
  <c r="J159" i="5"/>
  <c r="J160" i="5"/>
  <c r="J161" i="5"/>
  <c r="J162" i="5"/>
  <c r="J163" i="5"/>
  <c r="J164" i="5"/>
  <c r="J165" i="5"/>
  <c r="H144" i="5"/>
  <c r="I144" i="5"/>
  <c r="H145" i="5"/>
  <c r="I145" i="5"/>
  <c r="H146" i="5"/>
  <c r="I146" i="5"/>
  <c r="H147" i="5"/>
  <c r="I147" i="5"/>
  <c r="H148" i="5"/>
  <c r="I148" i="5"/>
  <c r="H149" i="5"/>
  <c r="I149" i="5"/>
  <c r="H150" i="5"/>
  <c r="I150" i="5"/>
  <c r="H151" i="5"/>
  <c r="I151" i="5"/>
  <c r="H152" i="5"/>
  <c r="I152" i="5"/>
  <c r="H153" i="5"/>
  <c r="I153" i="5"/>
  <c r="H154" i="5"/>
  <c r="I154" i="5"/>
  <c r="H155" i="5"/>
  <c r="I155" i="5"/>
  <c r="H156" i="5"/>
  <c r="I156" i="5"/>
  <c r="H157" i="5"/>
  <c r="I157" i="5"/>
  <c r="H158" i="5"/>
  <c r="I158" i="5"/>
  <c r="H159" i="5"/>
  <c r="I159" i="5"/>
  <c r="H160" i="5"/>
  <c r="I160" i="5"/>
  <c r="H161" i="5"/>
  <c r="I161" i="5"/>
  <c r="H162" i="5"/>
  <c r="I162" i="5"/>
  <c r="H163" i="5"/>
  <c r="I163" i="5"/>
  <c r="H164" i="5"/>
  <c r="I164" i="5"/>
  <c r="H165" i="5"/>
  <c r="I165" i="5"/>
  <c r="H166" i="5"/>
  <c r="I166" i="5"/>
  <c r="I143" i="5"/>
  <c r="H143" i="5"/>
  <c r="B12" i="4"/>
  <c r="H12" i="4" s="1"/>
  <c r="C47" i="4"/>
  <c r="D47" i="4"/>
  <c r="E47" i="4"/>
  <c r="F47" i="4"/>
  <c r="G47" i="4"/>
  <c r="B47" i="4"/>
  <c r="C44" i="4"/>
  <c r="I44" i="4" s="1"/>
  <c r="D44" i="4"/>
  <c r="J44" i="4" s="1"/>
  <c r="B44" i="4"/>
  <c r="H44" i="4" s="1"/>
  <c r="C18" i="4"/>
  <c r="I18" i="4" s="1"/>
  <c r="D18" i="4"/>
  <c r="J18" i="4" s="1"/>
  <c r="B18" i="4"/>
  <c r="H18" i="4" s="1"/>
  <c r="C38" i="4"/>
  <c r="D38" i="4"/>
  <c r="J38" i="4" s="1"/>
  <c r="E38" i="4"/>
  <c r="F38" i="4"/>
  <c r="G38" i="4"/>
  <c r="B38" i="4"/>
  <c r="H38" i="4" l="1"/>
  <c r="I38" i="4"/>
  <c r="E48" i="4"/>
  <c r="H47" i="4"/>
  <c r="H48" i="4" s="1"/>
  <c r="B48" i="4"/>
  <c r="D48" i="4"/>
  <c r="J47" i="4"/>
  <c r="J48" i="4" s="1"/>
  <c r="G48" i="4"/>
  <c r="I47" i="4"/>
  <c r="I48" i="4" s="1"/>
  <c r="C48" i="4"/>
  <c r="F48" i="4"/>
  <c r="H167" i="5"/>
  <c r="D167" i="5"/>
  <c r="I167" i="5"/>
  <c r="H206" i="5"/>
  <c r="J206" i="5"/>
  <c r="C12" i="4"/>
  <c r="I12" i="4" s="1"/>
  <c r="D12" i="4"/>
  <c r="J12" i="4" s="1"/>
  <c r="H52" i="5" l="1"/>
  <c r="O11" i="39"/>
  <c r="P11" i="39" s="1"/>
  <c r="O12" i="39"/>
  <c r="P12" i="39" s="1"/>
  <c r="O13" i="39"/>
  <c r="P13" i="39" s="1"/>
  <c r="O14" i="39"/>
  <c r="P14" i="39" s="1"/>
  <c r="O15" i="39"/>
  <c r="P15" i="39" s="1"/>
  <c r="O16" i="39"/>
  <c r="P16" i="39" s="1"/>
  <c r="O17" i="39"/>
  <c r="P17" i="39" s="1"/>
  <c r="O18" i="39"/>
  <c r="P18" i="39" s="1"/>
  <c r="O19" i="39"/>
  <c r="P19" i="39" s="1"/>
  <c r="O20" i="39"/>
  <c r="P20" i="39" s="1"/>
  <c r="O21" i="39"/>
  <c r="P21" i="39" s="1"/>
  <c r="O22" i="39"/>
  <c r="O23" i="39"/>
  <c r="P23" i="39" s="1"/>
  <c r="O24" i="39"/>
  <c r="P24" i="39" s="1"/>
  <c r="O10" i="39"/>
  <c r="P10" i="39" s="1"/>
  <c r="P22" i="39" l="1"/>
  <c r="F25" i="39"/>
  <c r="H25" i="39"/>
  <c r="I25" i="39"/>
  <c r="E25" i="39"/>
  <c r="J20" i="39" l="1"/>
  <c r="J18" i="39"/>
  <c r="G18" i="39"/>
  <c r="L25" i="39" l="1"/>
  <c r="K25" i="39"/>
  <c r="N25" i="39" s="1"/>
  <c r="M12" i="39" l="1"/>
  <c r="M13" i="39"/>
  <c r="M14" i="39"/>
  <c r="M15" i="39"/>
  <c r="M16" i="39"/>
  <c r="M17" i="39"/>
  <c r="M19" i="39"/>
  <c r="M20" i="39"/>
  <c r="M21" i="39"/>
  <c r="M22" i="39"/>
  <c r="M23" i="39"/>
  <c r="M24" i="39"/>
  <c r="M10" i="39"/>
  <c r="M25" i="39" l="1"/>
  <c r="F27" i="38"/>
  <c r="J13" i="39" l="1"/>
  <c r="J11" i="39"/>
  <c r="J12" i="39"/>
  <c r="J14" i="39"/>
  <c r="J15" i="39"/>
  <c r="J16" i="39"/>
  <c r="J17" i="39"/>
  <c r="J19" i="39"/>
  <c r="J21" i="39"/>
  <c r="J22" i="39"/>
  <c r="J23" i="39"/>
  <c r="J24" i="39"/>
  <c r="J10" i="39"/>
  <c r="G12" i="39"/>
  <c r="G14" i="39"/>
  <c r="G16" i="39"/>
  <c r="G22" i="39"/>
  <c r="G24" i="39"/>
  <c r="G10" i="39"/>
  <c r="G25" i="39" l="1"/>
  <c r="J25" i="39"/>
  <c r="B154" i="1"/>
  <c r="D11" i="39"/>
  <c r="D12" i="39"/>
  <c r="D13" i="39"/>
  <c r="D14" i="39"/>
  <c r="D15" i="39"/>
  <c r="D16" i="39"/>
  <c r="D17" i="39"/>
  <c r="D18" i="39"/>
  <c r="D19" i="39"/>
  <c r="D20" i="39"/>
  <c r="D21" i="39"/>
  <c r="D23" i="39"/>
  <c r="D24" i="39"/>
  <c r="D10" i="39"/>
  <c r="D25" i="39" l="1"/>
  <c r="P25" i="39" s="1"/>
  <c r="C27" i="38"/>
  <c r="B27" i="38"/>
  <c r="H24" i="40"/>
  <c r="I24" i="40"/>
  <c r="H25" i="40"/>
  <c r="I25" i="40"/>
  <c r="J25" i="40" s="1"/>
  <c r="I23" i="40"/>
  <c r="J23" i="40" s="1"/>
  <c r="H23" i="40"/>
  <c r="H26" i="40" s="1"/>
  <c r="H27" i="40" s="1"/>
  <c r="D27" i="40"/>
  <c r="B27" i="40"/>
  <c r="C26" i="40"/>
  <c r="C27" i="40" s="1"/>
  <c r="D26" i="40"/>
  <c r="E26" i="40"/>
  <c r="E27" i="40" s="1"/>
  <c r="F26" i="40"/>
  <c r="F27" i="40" s="1"/>
  <c r="G26" i="40"/>
  <c r="G27" i="40" s="1"/>
  <c r="B26" i="40"/>
  <c r="H10" i="40"/>
  <c r="J10" i="40" s="1"/>
  <c r="I10" i="40"/>
  <c r="H11" i="40"/>
  <c r="I11" i="40"/>
  <c r="I9" i="40"/>
  <c r="H9" i="40"/>
  <c r="C12" i="40"/>
  <c r="C13" i="40" s="1"/>
  <c r="D12" i="40"/>
  <c r="D13" i="40" s="1"/>
  <c r="E13" i="40"/>
  <c r="F13" i="40"/>
  <c r="G13" i="40"/>
  <c r="B12" i="40"/>
  <c r="H12" i="40" s="1"/>
  <c r="H13" i="40" s="1"/>
  <c r="K45" i="31"/>
  <c r="D10" i="23"/>
  <c r="J11" i="40" l="1"/>
  <c r="J9" i="40"/>
  <c r="J12" i="40" s="1"/>
  <c r="J13" i="40" s="1"/>
  <c r="I26" i="40"/>
  <c r="I27" i="40" s="1"/>
  <c r="J24" i="40"/>
  <c r="J26" i="40" s="1"/>
  <c r="J27" i="40" s="1"/>
  <c r="I12" i="40"/>
  <c r="I13" i="40" s="1"/>
  <c r="B13" i="40"/>
  <c r="H98" i="13"/>
  <c r="J98" i="13" s="1"/>
  <c r="I98" i="13"/>
  <c r="H99" i="13"/>
  <c r="I99" i="13"/>
  <c r="J99" i="13" s="1"/>
  <c r="H100" i="13"/>
  <c r="I100" i="13"/>
  <c r="H101" i="13"/>
  <c r="I101" i="13"/>
  <c r="J101" i="13" s="1"/>
  <c r="G87" i="3"/>
  <c r="E27" i="38"/>
  <c r="H27" i="38" s="1"/>
  <c r="D27" i="38"/>
  <c r="G27" i="38" s="1"/>
  <c r="I27" i="38" s="1"/>
  <c r="J100" i="13" l="1"/>
  <c r="O25" i="39"/>
  <c r="K180" i="3" l="1"/>
  <c r="L180" i="3"/>
  <c r="K181" i="3"/>
  <c r="L181" i="3"/>
  <c r="K182" i="3"/>
  <c r="L182" i="3"/>
  <c r="K183" i="3"/>
  <c r="L183" i="3"/>
  <c r="K184" i="3"/>
  <c r="L184" i="3"/>
  <c r="K185" i="3"/>
  <c r="L185" i="3"/>
  <c r="K186" i="3"/>
  <c r="L186" i="3"/>
  <c r="K188" i="3"/>
  <c r="L188" i="3"/>
  <c r="K189" i="3"/>
  <c r="L189" i="3"/>
  <c r="K190" i="3"/>
  <c r="L190" i="3"/>
  <c r="K191" i="3"/>
  <c r="L191" i="3"/>
  <c r="K192" i="3"/>
  <c r="L192" i="3"/>
  <c r="L179" i="3"/>
  <c r="K179" i="3"/>
  <c r="J180" i="3"/>
  <c r="J181" i="3"/>
  <c r="J182" i="3"/>
  <c r="J183" i="3"/>
  <c r="J184" i="3"/>
  <c r="J185" i="3"/>
  <c r="J186" i="3"/>
  <c r="J188" i="3"/>
  <c r="J189" i="3"/>
  <c r="J190" i="3"/>
  <c r="J191" i="3"/>
  <c r="J192" i="3"/>
  <c r="J179" i="3"/>
  <c r="G180" i="3"/>
  <c r="G181" i="3"/>
  <c r="G182" i="3"/>
  <c r="G183" i="3"/>
  <c r="G184" i="3"/>
  <c r="G185" i="3"/>
  <c r="G186" i="3"/>
  <c r="G188" i="3"/>
  <c r="G189" i="3"/>
  <c r="G190" i="3"/>
  <c r="G191" i="3"/>
  <c r="G192" i="3"/>
  <c r="G179" i="3"/>
  <c r="D180" i="3"/>
  <c r="D181" i="3"/>
  <c r="D182" i="3"/>
  <c r="D183" i="3"/>
  <c r="D184" i="3"/>
  <c r="D185" i="3"/>
  <c r="D186" i="3"/>
  <c r="D188" i="3"/>
  <c r="D189" i="3"/>
  <c r="D190" i="3"/>
  <c r="D191" i="3"/>
  <c r="D192" i="3"/>
  <c r="D179" i="3"/>
  <c r="K143" i="3"/>
  <c r="L143" i="3"/>
  <c r="K144" i="3"/>
  <c r="L144" i="3"/>
  <c r="K145" i="3"/>
  <c r="L145" i="3"/>
  <c r="K146" i="3"/>
  <c r="L146" i="3"/>
  <c r="K148" i="3"/>
  <c r="L148" i="3"/>
  <c r="K149" i="3"/>
  <c r="L149" i="3"/>
  <c r="K150" i="3"/>
  <c r="L150" i="3"/>
  <c r="K151" i="3"/>
  <c r="L151" i="3"/>
  <c r="K152" i="3"/>
  <c r="L152" i="3"/>
  <c r="K155" i="3"/>
  <c r="L155" i="3"/>
  <c r="K156" i="3"/>
  <c r="L156" i="3"/>
  <c r="K157" i="3"/>
  <c r="L157" i="3"/>
  <c r="K158" i="3"/>
  <c r="L158" i="3"/>
  <c r="K159" i="3"/>
  <c r="L159" i="3"/>
  <c r="K160" i="3"/>
  <c r="L160" i="3"/>
  <c r="K161" i="3"/>
  <c r="L161" i="3"/>
  <c r="K162" i="3"/>
  <c r="L162" i="3"/>
  <c r="K163" i="3"/>
  <c r="L163" i="3"/>
  <c r="K164" i="3"/>
  <c r="L164" i="3"/>
  <c r="K165" i="3"/>
  <c r="L165" i="3"/>
  <c r="K166" i="3"/>
  <c r="L166" i="3"/>
  <c r="K174" i="3"/>
  <c r="L174" i="3"/>
  <c r="K175" i="3"/>
  <c r="L175" i="3"/>
  <c r="K176" i="3"/>
  <c r="L176" i="3"/>
  <c r="K177" i="3"/>
  <c r="L177" i="3"/>
  <c r="K178" i="3"/>
  <c r="L178" i="3"/>
  <c r="L142" i="3"/>
  <c r="K142" i="3"/>
  <c r="J143" i="3"/>
  <c r="J144" i="3"/>
  <c r="J145" i="3"/>
  <c r="J146" i="3"/>
  <c r="J148" i="3"/>
  <c r="J149" i="3"/>
  <c r="J150" i="3"/>
  <c r="J151" i="3"/>
  <c r="J152" i="3"/>
  <c r="J155" i="3"/>
  <c r="J156" i="3"/>
  <c r="J157" i="3"/>
  <c r="J158" i="3"/>
  <c r="J159" i="3"/>
  <c r="J160" i="3"/>
  <c r="J161" i="3"/>
  <c r="J162" i="3"/>
  <c r="J163" i="3"/>
  <c r="J164" i="3"/>
  <c r="J165" i="3"/>
  <c r="J166" i="3"/>
  <c r="J174" i="3"/>
  <c r="J175" i="3"/>
  <c r="J176" i="3"/>
  <c r="J177" i="3"/>
  <c r="J142" i="3"/>
  <c r="G143" i="3"/>
  <c r="G144" i="3"/>
  <c r="G145" i="3"/>
  <c r="G146" i="3"/>
  <c r="G148" i="3"/>
  <c r="G149" i="3"/>
  <c r="G150" i="3"/>
  <c r="G151" i="3"/>
  <c r="G152" i="3"/>
  <c r="G155" i="3"/>
  <c r="G156" i="3"/>
  <c r="G157" i="3"/>
  <c r="G158" i="3"/>
  <c r="G159" i="3"/>
  <c r="G160" i="3"/>
  <c r="G161" i="3"/>
  <c r="G162" i="3"/>
  <c r="G163" i="3"/>
  <c r="G164" i="3"/>
  <c r="G165" i="3"/>
  <c r="G166" i="3"/>
  <c r="G174" i="3"/>
  <c r="G175" i="3"/>
  <c r="G176" i="3"/>
  <c r="G177" i="3"/>
  <c r="G178" i="3"/>
  <c r="G142" i="3"/>
  <c r="D143" i="3"/>
  <c r="D144" i="3"/>
  <c r="D145" i="3"/>
  <c r="D146" i="3"/>
  <c r="D148" i="3"/>
  <c r="D149" i="3"/>
  <c r="D150" i="3"/>
  <c r="D151" i="3"/>
  <c r="D152" i="3"/>
  <c r="D155" i="3"/>
  <c r="D156" i="3"/>
  <c r="D157" i="3"/>
  <c r="D158" i="3"/>
  <c r="D159" i="3"/>
  <c r="D160" i="3"/>
  <c r="D161" i="3"/>
  <c r="D162" i="3"/>
  <c r="D163" i="3"/>
  <c r="D164" i="3"/>
  <c r="D165" i="3"/>
  <c r="D166" i="3"/>
  <c r="D174" i="3"/>
  <c r="D175" i="3"/>
  <c r="D176" i="3"/>
  <c r="D177" i="3"/>
  <c r="D178" i="3"/>
  <c r="D142" i="3"/>
  <c r="B187" i="3"/>
  <c r="B193" i="3" s="1"/>
  <c r="C187" i="3"/>
  <c r="E187" i="3"/>
  <c r="F187" i="3"/>
  <c r="F193" i="3" s="1"/>
  <c r="H187" i="3"/>
  <c r="I187" i="3"/>
  <c r="K108" i="3"/>
  <c r="B147" i="3"/>
  <c r="K109" i="3"/>
  <c r="L109" i="3"/>
  <c r="K110" i="3"/>
  <c r="L110" i="3"/>
  <c r="K111" i="3"/>
  <c r="L111" i="3"/>
  <c r="K112" i="3"/>
  <c r="L112" i="3"/>
  <c r="K113" i="3"/>
  <c r="L113" i="3"/>
  <c r="K114" i="3"/>
  <c r="L114" i="3"/>
  <c r="K115" i="3"/>
  <c r="L115" i="3"/>
  <c r="K116" i="3"/>
  <c r="L116" i="3"/>
  <c r="K117" i="3"/>
  <c r="L117" i="3"/>
  <c r="K118" i="3"/>
  <c r="L118" i="3"/>
  <c r="K119" i="3"/>
  <c r="L119" i="3"/>
  <c r="K120" i="3"/>
  <c r="L120" i="3"/>
  <c r="K121" i="3"/>
  <c r="L121" i="3"/>
  <c r="K122" i="3"/>
  <c r="L122" i="3"/>
  <c r="K123" i="3"/>
  <c r="L123" i="3"/>
  <c r="K124" i="3"/>
  <c r="L124" i="3"/>
  <c r="K125" i="3"/>
  <c r="L125" i="3"/>
  <c r="K126" i="3"/>
  <c r="L126" i="3"/>
  <c r="K127" i="3"/>
  <c r="L127" i="3"/>
  <c r="K128" i="3"/>
  <c r="L128" i="3"/>
  <c r="K129" i="3"/>
  <c r="L129" i="3"/>
  <c r="K130" i="3"/>
  <c r="L130" i="3"/>
  <c r="K131" i="3"/>
  <c r="L131" i="3"/>
  <c r="K132" i="3"/>
  <c r="L132" i="3"/>
  <c r="K133" i="3"/>
  <c r="L133" i="3"/>
  <c r="L108" i="3"/>
  <c r="C147" i="3"/>
  <c r="C153" i="3" s="1"/>
  <c r="E147" i="3"/>
  <c r="E153" i="3" s="1"/>
  <c r="F147" i="3"/>
  <c r="F153" i="3" s="1"/>
  <c r="H147" i="3"/>
  <c r="H153" i="3" s="1"/>
  <c r="I147" i="3"/>
  <c r="I153" i="3" s="1"/>
  <c r="L153" i="3" s="1"/>
  <c r="K85" i="3"/>
  <c r="L85" i="3"/>
  <c r="K86" i="3"/>
  <c r="L86" i="3"/>
  <c r="K87" i="3"/>
  <c r="L87" i="3"/>
  <c r="K89" i="3"/>
  <c r="L89" i="3"/>
  <c r="K90" i="3"/>
  <c r="L90" i="3"/>
  <c r="K91" i="3"/>
  <c r="L91" i="3"/>
  <c r="K92" i="3"/>
  <c r="L92" i="3"/>
  <c r="K93" i="3"/>
  <c r="L93" i="3"/>
  <c r="J85" i="3"/>
  <c r="J86" i="3"/>
  <c r="J87" i="3"/>
  <c r="J89" i="3"/>
  <c r="J90" i="3"/>
  <c r="J91" i="3"/>
  <c r="J92" i="3"/>
  <c r="J93" i="3"/>
  <c r="G85" i="3"/>
  <c r="G86" i="3"/>
  <c r="G89" i="3"/>
  <c r="G90" i="3"/>
  <c r="G91" i="3"/>
  <c r="G92" i="3"/>
  <c r="G93" i="3"/>
  <c r="K58" i="3"/>
  <c r="L58" i="3"/>
  <c r="K59" i="3"/>
  <c r="L59" i="3"/>
  <c r="K60" i="3"/>
  <c r="L60" i="3"/>
  <c r="K61" i="3"/>
  <c r="L61" i="3"/>
  <c r="K62" i="3"/>
  <c r="L62" i="3"/>
  <c r="K63" i="3"/>
  <c r="L63" i="3"/>
  <c r="K64" i="3"/>
  <c r="L64" i="3"/>
  <c r="K65" i="3"/>
  <c r="L65" i="3"/>
  <c r="K66" i="3"/>
  <c r="L66" i="3"/>
  <c r="K67" i="3"/>
  <c r="L67" i="3"/>
  <c r="K68" i="3"/>
  <c r="L68" i="3"/>
  <c r="K69" i="3"/>
  <c r="L69" i="3"/>
  <c r="K82" i="3"/>
  <c r="L82" i="3"/>
  <c r="K83" i="3"/>
  <c r="L83" i="3"/>
  <c r="K84" i="3"/>
  <c r="L84" i="3"/>
  <c r="L57" i="3"/>
  <c r="K57" i="3"/>
  <c r="J58" i="3"/>
  <c r="J59" i="3"/>
  <c r="J60" i="3"/>
  <c r="J61" i="3"/>
  <c r="J62" i="3"/>
  <c r="J63" i="3"/>
  <c r="J64" i="3"/>
  <c r="J65" i="3"/>
  <c r="J66" i="3"/>
  <c r="J67" i="3"/>
  <c r="J68" i="3"/>
  <c r="J69" i="3"/>
  <c r="J82" i="3"/>
  <c r="J83" i="3"/>
  <c r="J84" i="3"/>
  <c r="J57" i="3"/>
  <c r="G58" i="3"/>
  <c r="G59" i="3"/>
  <c r="G60" i="3"/>
  <c r="G61" i="3"/>
  <c r="G62" i="3"/>
  <c r="G63" i="3"/>
  <c r="G64" i="3"/>
  <c r="G65" i="3"/>
  <c r="G66" i="3"/>
  <c r="G67" i="3"/>
  <c r="G68" i="3"/>
  <c r="G69" i="3"/>
  <c r="G82" i="3"/>
  <c r="G83" i="3"/>
  <c r="G84" i="3"/>
  <c r="G57" i="3"/>
  <c r="D85" i="3"/>
  <c r="D86" i="3"/>
  <c r="D87" i="3"/>
  <c r="D89" i="3"/>
  <c r="D90" i="3"/>
  <c r="D91" i="3"/>
  <c r="D92" i="3"/>
  <c r="D93" i="3"/>
  <c r="D58" i="3"/>
  <c r="D59" i="3"/>
  <c r="D60" i="3"/>
  <c r="D61" i="3"/>
  <c r="D62" i="3"/>
  <c r="D63" i="3"/>
  <c r="D64" i="3"/>
  <c r="D65" i="3"/>
  <c r="D66" i="3"/>
  <c r="D67" i="3"/>
  <c r="D68" i="3"/>
  <c r="D69" i="3"/>
  <c r="D82" i="3"/>
  <c r="D83" i="3"/>
  <c r="D84" i="3"/>
  <c r="D57" i="3"/>
  <c r="C88" i="3"/>
  <c r="C94" i="3" s="1"/>
  <c r="E88" i="3"/>
  <c r="F88" i="3"/>
  <c r="F94" i="3" s="1"/>
  <c r="H88" i="3"/>
  <c r="I88" i="3"/>
  <c r="I94" i="3" s="1"/>
  <c r="B88" i="3"/>
  <c r="K45" i="3"/>
  <c r="L45" i="3"/>
  <c r="K46" i="3"/>
  <c r="L46" i="3"/>
  <c r="K47" i="3"/>
  <c r="L47" i="3"/>
  <c r="K48" i="3"/>
  <c r="L48" i="3"/>
  <c r="K50" i="3"/>
  <c r="L50" i="3"/>
  <c r="K51" i="3"/>
  <c r="L51" i="3"/>
  <c r="K52" i="3"/>
  <c r="L52" i="3"/>
  <c r="K53" i="3"/>
  <c r="L53" i="3"/>
  <c r="K54" i="3"/>
  <c r="L54" i="3"/>
  <c r="L44" i="3"/>
  <c r="K44" i="3"/>
  <c r="K10" i="3"/>
  <c r="L10" i="3"/>
  <c r="K11" i="3"/>
  <c r="L11" i="3"/>
  <c r="K12" i="3"/>
  <c r="L12" i="3"/>
  <c r="K13" i="3"/>
  <c r="L13" i="3"/>
  <c r="K14" i="3"/>
  <c r="L14" i="3"/>
  <c r="K15" i="3"/>
  <c r="L15" i="3"/>
  <c r="K16" i="3"/>
  <c r="L16" i="3"/>
  <c r="K17" i="3"/>
  <c r="L17" i="3"/>
  <c r="K18" i="3"/>
  <c r="L18" i="3"/>
  <c r="K19" i="3"/>
  <c r="L19" i="3"/>
  <c r="K20" i="3"/>
  <c r="L20" i="3"/>
  <c r="K21" i="3"/>
  <c r="L21" i="3"/>
  <c r="K22" i="3"/>
  <c r="L22" i="3"/>
  <c r="K23" i="3"/>
  <c r="L23" i="3"/>
  <c r="K24" i="3"/>
  <c r="L24" i="3"/>
  <c r="K25" i="3"/>
  <c r="L25" i="3"/>
  <c r="K26" i="3"/>
  <c r="L26" i="3"/>
  <c r="K27" i="3"/>
  <c r="L27" i="3"/>
  <c r="K28" i="3"/>
  <c r="L28" i="3"/>
  <c r="K29" i="3"/>
  <c r="L29" i="3"/>
  <c r="K30" i="3"/>
  <c r="L30" i="3"/>
  <c r="K31" i="3"/>
  <c r="L31" i="3"/>
  <c r="K32" i="3"/>
  <c r="L32" i="3"/>
  <c r="L9" i="3"/>
  <c r="K9" i="3"/>
  <c r="C49" i="3"/>
  <c r="C55" i="3" s="1"/>
  <c r="D49" i="3"/>
  <c r="D55" i="3" s="1"/>
  <c r="E49" i="3"/>
  <c r="F49" i="3"/>
  <c r="F55" i="3" s="1"/>
  <c r="G49" i="3"/>
  <c r="G55" i="3" s="1"/>
  <c r="H49" i="3"/>
  <c r="H55" i="3" s="1"/>
  <c r="I49" i="3"/>
  <c r="I55" i="3" s="1"/>
  <c r="J49" i="3"/>
  <c r="J55" i="3" s="1"/>
  <c r="B49" i="3"/>
  <c r="B55" i="3" s="1"/>
  <c r="C130" i="2"/>
  <c r="D130" i="2"/>
  <c r="E130" i="2"/>
  <c r="F130" i="2"/>
  <c r="G130" i="2"/>
  <c r="H130" i="2"/>
  <c r="I130" i="2"/>
  <c r="J130" i="2"/>
  <c r="K130" i="2"/>
  <c r="L130" i="2"/>
  <c r="M130" i="2"/>
  <c r="B130" i="2"/>
  <c r="C125" i="2"/>
  <c r="D125" i="2"/>
  <c r="E125" i="2"/>
  <c r="F125" i="2"/>
  <c r="G125" i="2"/>
  <c r="H125" i="2"/>
  <c r="I125" i="2"/>
  <c r="J125" i="2"/>
  <c r="K125" i="2"/>
  <c r="L125" i="2"/>
  <c r="M125" i="2"/>
  <c r="B125" i="2"/>
  <c r="K44" i="2"/>
  <c r="L44" i="2"/>
  <c r="K45" i="2"/>
  <c r="M45" i="2" s="1"/>
  <c r="L45" i="2"/>
  <c r="K46" i="2"/>
  <c r="L46" i="2"/>
  <c r="K47" i="2"/>
  <c r="M47" i="2" s="1"/>
  <c r="L47" i="2"/>
  <c r="K48" i="2"/>
  <c r="L48" i="2"/>
  <c r="L43" i="2"/>
  <c r="K43" i="2"/>
  <c r="J44" i="2"/>
  <c r="J45" i="2"/>
  <c r="J46" i="2"/>
  <c r="J47" i="2"/>
  <c r="J48" i="2"/>
  <c r="J43" i="2"/>
  <c r="G44" i="2"/>
  <c r="G45" i="2"/>
  <c r="G46" i="2"/>
  <c r="G47" i="2"/>
  <c r="G48" i="2"/>
  <c r="G43" i="2"/>
  <c r="D44" i="2"/>
  <c r="D45" i="2"/>
  <c r="D46" i="2"/>
  <c r="D47" i="2"/>
  <c r="D48" i="2"/>
  <c r="D43" i="2"/>
  <c r="K84" i="2"/>
  <c r="L84" i="2"/>
  <c r="K85" i="2"/>
  <c r="L85" i="2"/>
  <c r="K86" i="2"/>
  <c r="M86" i="2" s="1"/>
  <c r="L86" i="2"/>
  <c r="K87" i="2"/>
  <c r="L87" i="2"/>
  <c r="K88" i="2"/>
  <c r="M88" i="2" s="1"/>
  <c r="L88" i="2"/>
  <c r="K89" i="2"/>
  <c r="L89" i="2"/>
  <c r="K90" i="2"/>
  <c r="M90" i="2" s="1"/>
  <c r="L90" i="2"/>
  <c r="K92" i="2"/>
  <c r="L92" i="2"/>
  <c r="K93" i="2"/>
  <c r="M93" i="2" s="1"/>
  <c r="L93" i="2"/>
  <c r="K94" i="2"/>
  <c r="L94" i="2"/>
  <c r="K95" i="2"/>
  <c r="M95" i="2" s="1"/>
  <c r="L95" i="2"/>
  <c r="K96" i="2"/>
  <c r="L96" i="2"/>
  <c r="L83" i="2"/>
  <c r="K83" i="2"/>
  <c r="J84" i="2"/>
  <c r="J85" i="2"/>
  <c r="J86" i="2"/>
  <c r="J87" i="2"/>
  <c r="J88" i="2"/>
  <c r="J89" i="2"/>
  <c r="J90" i="2"/>
  <c r="J92" i="2"/>
  <c r="J93" i="2"/>
  <c r="J94" i="2"/>
  <c r="J95" i="2"/>
  <c r="J96" i="2"/>
  <c r="J83" i="2"/>
  <c r="G84" i="2"/>
  <c r="G85" i="2"/>
  <c r="G86" i="2"/>
  <c r="G87" i="2"/>
  <c r="G88" i="2"/>
  <c r="G89" i="2"/>
  <c r="G90" i="2"/>
  <c r="G92" i="2"/>
  <c r="G93" i="2"/>
  <c r="G94" i="2"/>
  <c r="G95" i="2"/>
  <c r="G96" i="2"/>
  <c r="G83" i="2"/>
  <c r="D84" i="2"/>
  <c r="D85" i="2"/>
  <c r="D86" i="2"/>
  <c r="D87" i="2"/>
  <c r="D88" i="2"/>
  <c r="D89" i="2"/>
  <c r="D90" i="2"/>
  <c r="D92" i="2"/>
  <c r="D93" i="2"/>
  <c r="D94" i="2"/>
  <c r="D95" i="2"/>
  <c r="D96" i="2"/>
  <c r="D83" i="2"/>
  <c r="K58" i="2"/>
  <c r="L58" i="2"/>
  <c r="K59" i="2"/>
  <c r="L59" i="2"/>
  <c r="K60" i="2"/>
  <c r="L60" i="2"/>
  <c r="K61" i="2"/>
  <c r="L61" i="2"/>
  <c r="K62" i="2"/>
  <c r="L62" i="2"/>
  <c r="K63" i="2"/>
  <c r="L63" i="2"/>
  <c r="K64" i="2"/>
  <c r="L64" i="2"/>
  <c r="K65" i="2"/>
  <c r="L65" i="2"/>
  <c r="K66" i="2"/>
  <c r="L66" i="2"/>
  <c r="K67" i="2"/>
  <c r="L67" i="2"/>
  <c r="K68" i="2"/>
  <c r="L68" i="2"/>
  <c r="K69" i="2"/>
  <c r="L69" i="2"/>
  <c r="K70" i="2"/>
  <c r="L70" i="2"/>
  <c r="K71" i="2"/>
  <c r="L71" i="2"/>
  <c r="K72" i="2"/>
  <c r="L72" i="2"/>
  <c r="L57" i="2"/>
  <c r="K57" i="2"/>
  <c r="J58" i="2"/>
  <c r="J59" i="2"/>
  <c r="J60" i="2"/>
  <c r="J61" i="2"/>
  <c r="J62" i="2"/>
  <c r="J63" i="2"/>
  <c r="J64" i="2"/>
  <c r="J65" i="2"/>
  <c r="J66" i="2"/>
  <c r="J67" i="2"/>
  <c r="J68" i="2"/>
  <c r="J69" i="2"/>
  <c r="J70" i="2"/>
  <c r="J71" i="2"/>
  <c r="J72" i="2"/>
  <c r="J57" i="2"/>
  <c r="G58" i="2"/>
  <c r="G59" i="2"/>
  <c r="G60" i="2"/>
  <c r="G61" i="2"/>
  <c r="G62" i="2"/>
  <c r="G63" i="2"/>
  <c r="G64" i="2"/>
  <c r="G65" i="2"/>
  <c r="G66" i="2"/>
  <c r="G67" i="2"/>
  <c r="G68" i="2"/>
  <c r="G69" i="2"/>
  <c r="G70" i="2"/>
  <c r="G71" i="2"/>
  <c r="G72" i="2"/>
  <c r="G57" i="2"/>
  <c r="D58" i="2"/>
  <c r="D59" i="2"/>
  <c r="D60" i="2"/>
  <c r="D61" i="2"/>
  <c r="D62" i="2"/>
  <c r="D63" i="2"/>
  <c r="D64" i="2"/>
  <c r="D65" i="2"/>
  <c r="D66" i="2"/>
  <c r="D67" i="2"/>
  <c r="D68" i="2"/>
  <c r="D69" i="2"/>
  <c r="D70" i="2"/>
  <c r="D71" i="2"/>
  <c r="D72" i="2"/>
  <c r="D57" i="2"/>
  <c r="C91" i="2"/>
  <c r="C97" i="2" s="1"/>
  <c r="E91" i="2"/>
  <c r="E97" i="2" s="1"/>
  <c r="F91" i="2"/>
  <c r="F97" i="2" s="1"/>
  <c r="H91" i="2"/>
  <c r="H97" i="2" s="1"/>
  <c r="I91" i="2"/>
  <c r="I97" i="2" s="1"/>
  <c r="B91" i="2"/>
  <c r="B97" i="2" s="1"/>
  <c r="K10" i="2"/>
  <c r="L10" i="2"/>
  <c r="K11" i="2"/>
  <c r="L11" i="2"/>
  <c r="K12" i="2"/>
  <c r="L12" i="2"/>
  <c r="K13" i="2"/>
  <c r="L13" i="2"/>
  <c r="K14" i="2"/>
  <c r="L14" i="2"/>
  <c r="K15" i="2"/>
  <c r="L15" i="2"/>
  <c r="K16" i="2"/>
  <c r="L16" i="2"/>
  <c r="K17" i="2"/>
  <c r="L17" i="2"/>
  <c r="K18" i="2"/>
  <c r="L18" i="2"/>
  <c r="K19" i="2"/>
  <c r="L19" i="2"/>
  <c r="K20" i="2"/>
  <c r="L20" i="2"/>
  <c r="K21" i="2"/>
  <c r="L21" i="2"/>
  <c r="K22" i="2"/>
  <c r="L22" i="2"/>
  <c r="K23" i="2"/>
  <c r="L23" i="2"/>
  <c r="K24" i="2"/>
  <c r="L24" i="2"/>
  <c r="K25" i="2"/>
  <c r="L25" i="2"/>
  <c r="K26" i="2"/>
  <c r="L26" i="2"/>
  <c r="K27" i="2"/>
  <c r="L27" i="2"/>
  <c r="K28" i="2"/>
  <c r="L28" i="2"/>
  <c r="K29" i="2"/>
  <c r="L29" i="2"/>
  <c r="K30" i="2"/>
  <c r="L30" i="2"/>
  <c r="K31" i="2"/>
  <c r="L31" i="2"/>
  <c r="K32" i="2"/>
  <c r="L32" i="2"/>
  <c r="K33" i="2"/>
  <c r="L33" i="2"/>
  <c r="L9" i="2"/>
  <c r="K9" i="2"/>
  <c r="J10" i="2"/>
  <c r="J11" i="2"/>
  <c r="J12" i="2"/>
  <c r="J13" i="2"/>
  <c r="J14" i="2"/>
  <c r="J15" i="2"/>
  <c r="J16" i="2"/>
  <c r="J17" i="2"/>
  <c r="J18" i="2"/>
  <c r="J19" i="2"/>
  <c r="J20" i="2"/>
  <c r="J21" i="2"/>
  <c r="J22" i="2"/>
  <c r="J23" i="2"/>
  <c r="J24" i="2"/>
  <c r="J25" i="2"/>
  <c r="J26" i="2"/>
  <c r="J27" i="2"/>
  <c r="J28" i="2"/>
  <c r="J29" i="2"/>
  <c r="J30" i="2"/>
  <c r="J31" i="2"/>
  <c r="J32" i="2"/>
  <c r="J33" i="2"/>
  <c r="J9" i="2"/>
  <c r="G10" i="2"/>
  <c r="G11" i="2"/>
  <c r="G12" i="2"/>
  <c r="G13" i="2"/>
  <c r="G14" i="2"/>
  <c r="G15" i="2"/>
  <c r="G16" i="2"/>
  <c r="G17" i="2"/>
  <c r="G18" i="2"/>
  <c r="G19" i="2"/>
  <c r="G20" i="2"/>
  <c r="G21" i="2"/>
  <c r="G22" i="2"/>
  <c r="G23" i="2"/>
  <c r="G24" i="2"/>
  <c r="G25" i="2"/>
  <c r="G26" i="2"/>
  <c r="G27" i="2"/>
  <c r="G28" i="2"/>
  <c r="G29" i="2"/>
  <c r="G30" i="2"/>
  <c r="G31" i="2"/>
  <c r="G32" i="2"/>
  <c r="G33" i="2"/>
  <c r="G9" i="2"/>
  <c r="D10" i="2"/>
  <c r="D11" i="2"/>
  <c r="D12" i="2"/>
  <c r="D13" i="2"/>
  <c r="D14" i="2"/>
  <c r="D15" i="2"/>
  <c r="D16" i="2"/>
  <c r="D17" i="2"/>
  <c r="D18" i="2"/>
  <c r="D19" i="2"/>
  <c r="D20" i="2"/>
  <c r="D21" i="2"/>
  <c r="D22" i="2"/>
  <c r="D23" i="2"/>
  <c r="D24" i="2"/>
  <c r="D25" i="2"/>
  <c r="D26" i="2"/>
  <c r="D27" i="2"/>
  <c r="D28" i="2"/>
  <c r="D29" i="2"/>
  <c r="D30" i="2"/>
  <c r="D31" i="2"/>
  <c r="D32" i="2"/>
  <c r="D33" i="2"/>
  <c r="D9" i="2"/>
  <c r="B49" i="2"/>
  <c r="B55" i="2" s="1"/>
  <c r="C49" i="2"/>
  <c r="C55" i="2" s="1"/>
  <c r="E49" i="2"/>
  <c r="E55" i="2" s="1"/>
  <c r="F49" i="2"/>
  <c r="F55" i="2" s="1"/>
  <c r="H49" i="2"/>
  <c r="H55" i="2" s="1"/>
  <c r="I49" i="2"/>
  <c r="I55" i="2" s="1"/>
  <c r="J49" i="2" l="1"/>
  <c r="J55" i="2" s="1"/>
  <c r="D49" i="2"/>
  <c r="D55" i="2" s="1"/>
  <c r="M69" i="2"/>
  <c r="M82" i="3"/>
  <c r="M66" i="3"/>
  <c r="M62" i="3"/>
  <c r="M58" i="3"/>
  <c r="M96" i="2"/>
  <c r="M94" i="2"/>
  <c r="M92" i="2"/>
  <c r="M89" i="2"/>
  <c r="M87" i="2"/>
  <c r="M85" i="2"/>
  <c r="M48" i="2"/>
  <c r="M46" i="2"/>
  <c r="M44" i="2"/>
  <c r="M71" i="2"/>
  <c r="M68" i="3"/>
  <c r="M64" i="3"/>
  <c r="M60" i="3"/>
  <c r="K187" i="3"/>
  <c r="M83" i="3"/>
  <c r="M69" i="3"/>
  <c r="M67" i="3"/>
  <c r="M65" i="3"/>
  <c r="M63" i="3"/>
  <c r="M61" i="3"/>
  <c r="M59" i="3"/>
  <c r="G153" i="3"/>
  <c r="L187" i="3"/>
  <c r="D88" i="3"/>
  <c r="L97" i="2"/>
  <c r="M72" i="2"/>
  <c r="M70" i="2"/>
  <c r="M68" i="2"/>
  <c r="M83" i="2"/>
  <c r="M43" i="2"/>
  <c r="M9" i="2"/>
  <c r="M57" i="2"/>
  <c r="M84" i="2"/>
  <c r="M67" i="2"/>
  <c r="D187" i="3"/>
  <c r="M32" i="3"/>
  <c r="M31" i="3"/>
  <c r="M30" i="3"/>
  <c r="M29" i="3"/>
  <c r="M28" i="3"/>
  <c r="M27" i="3"/>
  <c r="M26" i="3"/>
  <c r="M25" i="3"/>
  <c r="M24" i="3"/>
  <c r="M23" i="3"/>
  <c r="M22" i="3"/>
  <c r="M21" i="3"/>
  <c r="M20" i="3"/>
  <c r="M19" i="3"/>
  <c r="M18" i="3"/>
  <c r="M17" i="3"/>
  <c r="M16" i="3"/>
  <c r="G187" i="3"/>
  <c r="M178" i="3"/>
  <c r="M177" i="3"/>
  <c r="M176" i="3"/>
  <c r="M175" i="3"/>
  <c r="M174" i="3"/>
  <c r="M166" i="3"/>
  <c r="M165" i="3"/>
  <c r="M164" i="3"/>
  <c r="M163" i="3"/>
  <c r="M162" i="3"/>
  <c r="M161" i="3"/>
  <c r="M160" i="3"/>
  <c r="M159" i="3"/>
  <c r="M158" i="3"/>
  <c r="M157" i="3"/>
  <c r="M156" i="3"/>
  <c r="M155" i="3"/>
  <c r="M152" i="3"/>
  <c r="M151" i="3"/>
  <c r="M150" i="3"/>
  <c r="M149" i="3"/>
  <c r="M148" i="3"/>
  <c r="M146" i="3"/>
  <c r="M145" i="3"/>
  <c r="M144" i="3"/>
  <c r="M179" i="3"/>
  <c r="M190" i="3"/>
  <c r="M180" i="3"/>
  <c r="M183" i="3"/>
  <c r="M188" i="3"/>
  <c r="M191" i="3"/>
  <c r="M185" i="3"/>
  <c r="M15" i="3"/>
  <c r="M14" i="3"/>
  <c r="M13" i="3"/>
  <c r="M12" i="3"/>
  <c r="M11" i="3"/>
  <c r="M143" i="3"/>
  <c r="M184" i="3"/>
  <c r="D147" i="3"/>
  <c r="M142" i="3"/>
  <c r="M189" i="3"/>
  <c r="M181" i="3"/>
  <c r="M10" i="3"/>
  <c r="M57" i="3"/>
  <c r="M108" i="3"/>
  <c r="M192" i="3"/>
  <c r="M186" i="3"/>
  <c r="M182" i="3"/>
  <c r="I193" i="3"/>
  <c r="C193" i="3"/>
  <c r="D193" i="3" s="1"/>
  <c r="G147" i="3"/>
  <c r="J153" i="3"/>
  <c r="J147" i="3"/>
  <c r="K147" i="3"/>
  <c r="J187" i="3"/>
  <c r="M9" i="3"/>
  <c r="M44" i="3"/>
  <c r="J88" i="3"/>
  <c r="G88" i="3"/>
  <c r="E94" i="3"/>
  <c r="G94" i="3" s="1"/>
  <c r="B94" i="3"/>
  <c r="B95" i="3" s="1"/>
  <c r="K88"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B153" i="3"/>
  <c r="H193" i="3"/>
  <c r="E193" i="3"/>
  <c r="G193" i="3" s="1"/>
  <c r="L147" i="3"/>
  <c r="M87" i="3"/>
  <c r="M86" i="3"/>
  <c r="M85" i="3"/>
  <c r="M93" i="3"/>
  <c r="M92" i="3"/>
  <c r="M91" i="3"/>
  <c r="M90" i="3"/>
  <c r="M89" i="3"/>
  <c r="I95" i="3"/>
  <c r="F95" i="3"/>
  <c r="M84" i="3"/>
  <c r="H94" i="3"/>
  <c r="C95" i="3"/>
  <c r="L94" i="3"/>
  <c r="L88" i="3"/>
  <c r="K49" i="3"/>
  <c r="M54" i="3"/>
  <c r="M53" i="3"/>
  <c r="M52" i="3"/>
  <c r="M51" i="3"/>
  <c r="M50" i="3"/>
  <c r="M48" i="3"/>
  <c r="M47" i="3"/>
  <c r="M46" i="3"/>
  <c r="M45" i="3"/>
  <c r="L55" i="3"/>
  <c r="L49" i="3"/>
  <c r="E55" i="3"/>
  <c r="K55" i="3" s="1"/>
  <c r="K97" i="2"/>
  <c r="K49" i="2"/>
  <c r="D97" i="2"/>
  <c r="M66" i="2"/>
  <c r="M65" i="2"/>
  <c r="M64" i="2"/>
  <c r="M63" i="2"/>
  <c r="M62" i="2"/>
  <c r="M61" i="2"/>
  <c r="M60" i="2"/>
  <c r="M59" i="2"/>
  <c r="M58" i="2"/>
  <c r="D91" i="2"/>
  <c r="G49" i="2"/>
  <c r="L49" i="2"/>
  <c r="G97" i="2"/>
  <c r="G91" i="2"/>
  <c r="J97" i="2"/>
  <c r="J91" i="2"/>
  <c r="L91" i="2"/>
  <c r="K91" i="2"/>
  <c r="M33" i="2"/>
  <c r="M32" i="2"/>
  <c r="M31" i="2"/>
  <c r="M30" i="2"/>
  <c r="M29" i="2"/>
  <c r="M28" i="2"/>
  <c r="M27" i="2"/>
  <c r="M26" i="2"/>
  <c r="M25" i="2"/>
  <c r="M24" i="2"/>
  <c r="M23" i="2"/>
  <c r="M22" i="2"/>
  <c r="M21" i="2"/>
  <c r="M20" i="2"/>
  <c r="M19" i="2"/>
  <c r="M18" i="2"/>
  <c r="M17" i="2"/>
  <c r="M16" i="2"/>
  <c r="M15" i="2"/>
  <c r="M14" i="2"/>
  <c r="M13" i="2"/>
  <c r="M12" i="2"/>
  <c r="M11" i="2"/>
  <c r="M10" i="2"/>
  <c r="G55" i="2"/>
  <c r="K188" i="1"/>
  <c r="L188" i="1"/>
  <c r="K189" i="1"/>
  <c r="L189" i="1"/>
  <c r="K190" i="1"/>
  <c r="L190" i="1"/>
  <c r="K191" i="1"/>
  <c r="L191" i="1"/>
  <c r="K192" i="1"/>
  <c r="L192" i="1"/>
  <c r="K193" i="1"/>
  <c r="L193" i="1"/>
  <c r="K194" i="1"/>
  <c r="L194" i="1"/>
  <c r="K195" i="1"/>
  <c r="L195" i="1"/>
  <c r="K197" i="1"/>
  <c r="L197" i="1"/>
  <c r="K198" i="1"/>
  <c r="L198" i="1"/>
  <c r="K199" i="1"/>
  <c r="L199" i="1"/>
  <c r="K200" i="1"/>
  <c r="L200" i="1"/>
  <c r="K201" i="1"/>
  <c r="L201" i="1"/>
  <c r="L187" i="1"/>
  <c r="K187" i="1"/>
  <c r="J188" i="1"/>
  <c r="J189" i="1"/>
  <c r="J190" i="1"/>
  <c r="J191" i="1"/>
  <c r="J192" i="1"/>
  <c r="J193" i="1"/>
  <c r="J194" i="1"/>
  <c r="J195" i="1"/>
  <c r="J197" i="1"/>
  <c r="J198" i="1"/>
  <c r="J199" i="1"/>
  <c r="J200" i="1"/>
  <c r="J201" i="1"/>
  <c r="J187" i="1"/>
  <c r="G188" i="1"/>
  <c r="G189" i="1"/>
  <c r="G190" i="1"/>
  <c r="G191" i="1"/>
  <c r="G192" i="1"/>
  <c r="G193" i="1"/>
  <c r="G194" i="1"/>
  <c r="G195" i="1"/>
  <c r="G197" i="1"/>
  <c r="G198" i="1"/>
  <c r="G199" i="1"/>
  <c r="G200" i="1"/>
  <c r="G201" i="1"/>
  <c r="G187" i="1"/>
  <c r="D188" i="1"/>
  <c r="D189" i="1"/>
  <c r="D190" i="1"/>
  <c r="D191" i="1"/>
  <c r="D192" i="1"/>
  <c r="D193" i="1"/>
  <c r="D194" i="1"/>
  <c r="D195" i="1"/>
  <c r="D197" i="1"/>
  <c r="D198" i="1"/>
  <c r="D199" i="1"/>
  <c r="D200" i="1"/>
  <c r="D201" i="1"/>
  <c r="D187" i="1"/>
  <c r="L176" i="1"/>
  <c r="L177" i="1"/>
  <c r="K176" i="1"/>
  <c r="K177" i="1"/>
  <c r="K162" i="1"/>
  <c r="L162" i="1"/>
  <c r="K163" i="1"/>
  <c r="L163" i="1"/>
  <c r="K164" i="1"/>
  <c r="L164" i="1"/>
  <c r="K165" i="1"/>
  <c r="L165" i="1"/>
  <c r="K166" i="1"/>
  <c r="L166" i="1"/>
  <c r="K167" i="1"/>
  <c r="L167" i="1"/>
  <c r="K168" i="1"/>
  <c r="L168" i="1"/>
  <c r="K169" i="1"/>
  <c r="L169" i="1"/>
  <c r="K170" i="1"/>
  <c r="L170" i="1"/>
  <c r="K171" i="1"/>
  <c r="L171" i="1"/>
  <c r="K172" i="1"/>
  <c r="L172" i="1"/>
  <c r="K173" i="1"/>
  <c r="L173" i="1"/>
  <c r="K174" i="1"/>
  <c r="L174" i="1"/>
  <c r="K175" i="1"/>
  <c r="L175" i="1"/>
  <c r="K151" i="1"/>
  <c r="L151" i="1"/>
  <c r="K152" i="1"/>
  <c r="L152" i="1"/>
  <c r="K153" i="1"/>
  <c r="L153" i="1"/>
  <c r="K155" i="1"/>
  <c r="L155" i="1"/>
  <c r="K156" i="1"/>
  <c r="L156" i="1"/>
  <c r="K157" i="1"/>
  <c r="L157" i="1"/>
  <c r="K158" i="1"/>
  <c r="L158" i="1"/>
  <c r="K159" i="1"/>
  <c r="L159" i="1"/>
  <c r="L150" i="1"/>
  <c r="K150" i="1"/>
  <c r="J151" i="1"/>
  <c r="J152" i="1"/>
  <c r="J153" i="1"/>
  <c r="J155" i="1"/>
  <c r="J156" i="1"/>
  <c r="J157" i="1"/>
  <c r="J158" i="1"/>
  <c r="J159" i="1"/>
  <c r="J150" i="1"/>
  <c r="G151" i="1"/>
  <c r="G152" i="1"/>
  <c r="G153" i="1"/>
  <c r="G155" i="1"/>
  <c r="G156" i="1"/>
  <c r="G157" i="1"/>
  <c r="G158" i="1"/>
  <c r="G159" i="1"/>
  <c r="G150" i="1"/>
  <c r="D151" i="1"/>
  <c r="D152" i="1"/>
  <c r="D153" i="1"/>
  <c r="D155" i="1"/>
  <c r="D156" i="1"/>
  <c r="D157" i="1"/>
  <c r="D158" i="1"/>
  <c r="D159" i="1"/>
  <c r="D150" i="1"/>
  <c r="K115" i="1"/>
  <c r="L115" i="1"/>
  <c r="K116" i="1"/>
  <c r="L116" i="1"/>
  <c r="K117" i="1"/>
  <c r="L117" i="1"/>
  <c r="K118" i="1"/>
  <c r="L118" i="1"/>
  <c r="K119" i="1"/>
  <c r="L119" i="1"/>
  <c r="K120" i="1"/>
  <c r="L120" i="1"/>
  <c r="K121" i="1"/>
  <c r="L121" i="1"/>
  <c r="K122" i="1"/>
  <c r="L122" i="1"/>
  <c r="K123" i="1"/>
  <c r="L123" i="1"/>
  <c r="K124" i="1"/>
  <c r="L124" i="1"/>
  <c r="K125" i="1"/>
  <c r="L125" i="1"/>
  <c r="K126" i="1"/>
  <c r="L126" i="1"/>
  <c r="K127" i="1"/>
  <c r="L127" i="1"/>
  <c r="K128" i="1"/>
  <c r="L128" i="1"/>
  <c r="K129" i="1"/>
  <c r="L129" i="1"/>
  <c r="K130" i="1"/>
  <c r="L130" i="1"/>
  <c r="K131" i="1"/>
  <c r="L131" i="1"/>
  <c r="K132" i="1"/>
  <c r="L132" i="1"/>
  <c r="K133" i="1"/>
  <c r="L133" i="1"/>
  <c r="K134" i="1"/>
  <c r="L134" i="1"/>
  <c r="K135" i="1"/>
  <c r="L135" i="1"/>
  <c r="K136" i="1"/>
  <c r="L136" i="1"/>
  <c r="K137" i="1"/>
  <c r="L137" i="1"/>
  <c r="K138" i="1"/>
  <c r="L138" i="1"/>
  <c r="K139" i="1"/>
  <c r="L139" i="1"/>
  <c r="K140" i="1"/>
  <c r="L140" i="1"/>
  <c r="L114" i="1"/>
  <c r="K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14" i="1"/>
  <c r="B196" i="1"/>
  <c r="B202" i="1" s="1"/>
  <c r="C196" i="1"/>
  <c r="C202" i="1" s="1"/>
  <c r="E196" i="1"/>
  <c r="E202" i="1" s="1"/>
  <c r="F196" i="1"/>
  <c r="F202" i="1" s="1"/>
  <c r="H196" i="1"/>
  <c r="H202" i="1" s="1"/>
  <c r="I196" i="1"/>
  <c r="I202" i="1" s="1"/>
  <c r="C154" i="1"/>
  <c r="C160" i="1" s="1"/>
  <c r="E154" i="1"/>
  <c r="E160" i="1" s="1"/>
  <c r="F154" i="1"/>
  <c r="F160" i="1" s="1"/>
  <c r="H154" i="1"/>
  <c r="I154" i="1"/>
  <c r="L83" i="1"/>
  <c r="L84" i="1"/>
  <c r="L85" i="1"/>
  <c r="L86" i="1"/>
  <c r="L87" i="1"/>
  <c r="L88" i="1"/>
  <c r="L89" i="1"/>
  <c r="L90" i="1"/>
  <c r="L92" i="1"/>
  <c r="L93" i="1"/>
  <c r="L94" i="1"/>
  <c r="L95" i="1"/>
  <c r="L96" i="1"/>
  <c r="L82" i="1"/>
  <c r="K83" i="1"/>
  <c r="K84" i="1"/>
  <c r="K85" i="1"/>
  <c r="K86" i="1"/>
  <c r="K87" i="1"/>
  <c r="K88" i="1"/>
  <c r="K89" i="1"/>
  <c r="K90" i="1"/>
  <c r="K92" i="1"/>
  <c r="K93" i="1"/>
  <c r="K94" i="1"/>
  <c r="K95" i="1"/>
  <c r="K96" i="1"/>
  <c r="K82" i="1"/>
  <c r="L58" i="1"/>
  <c r="L59" i="1"/>
  <c r="L60" i="1"/>
  <c r="L61" i="1"/>
  <c r="L62" i="1"/>
  <c r="L63" i="1"/>
  <c r="L64" i="1"/>
  <c r="L65" i="1"/>
  <c r="L66" i="1"/>
  <c r="L67" i="1"/>
  <c r="L68" i="1"/>
  <c r="L69" i="1"/>
  <c r="L70" i="1"/>
  <c r="L71" i="1"/>
  <c r="L72" i="1"/>
  <c r="L57" i="1"/>
  <c r="K58" i="1"/>
  <c r="M58" i="1" s="1"/>
  <c r="K59" i="1"/>
  <c r="M59" i="1" s="1"/>
  <c r="K60" i="1"/>
  <c r="M60" i="1" s="1"/>
  <c r="K61" i="1"/>
  <c r="M61" i="1" s="1"/>
  <c r="K62" i="1"/>
  <c r="M62" i="1" s="1"/>
  <c r="K63" i="1"/>
  <c r="M63" i="1" s="1"/>
  <c r="K64" i="1"/>
  <c r="M64" i="1" s="1"/>
  <c r="K65" i="1"/>
  <c r="M65" i="1" s="1"/>
  <c r="K66" i="1"/>
  <c r="M66" i="1" s="1"/>
  <c r="K67" i="1"/>
  <c r="M67" i="1" s="1"/>
  <c r="K68" i="1"/>
  <c r="M68" i="1" s="1"/>
  <c r="K69" i="1"/>
  <c r="M69" i="1" s="1"/>
  <c r="K70" i="1"/>
  <c r="M70" i="1" s="1"/>
  <c r="K71" i="1"/>
  <c r="M71" i="1" s="1"/>
  <c r="K72" i="1"/>
  <c r="M72" i="1" s="1"/>
  <c r="K57" i="1"/>
  <c r="M57" i="1" s="1"/>
  <c r="C91" i="1"/>
  <c r="D91" i="1"/>
  <c r="D97" i="1" s="1"/>
  <c r="E91" i="1"/>
  <c r="E97" i="1" s="1"/>
  <c r="F91" i="1"/>
  <c r="F97" i="1" s="1"/>
  <c r="G91" i="1"/>
  <c r="G97" i="1" s="1"/>
  <c r="H91" i="1"/>
  <c r="H97" i="1" s="1"/>
  <c r="I91" i="1"/>
  <c r="I97" i="1" s="1"/>
  <c r="J91" i="1"/>
  <c r="J97" i="1" s="1"/>
  <c r="B91" i="1"/>
  <c r="M187" i="3" l="1"/>
  <c r="M88" i="3"/>
  <c r="M97" i="2"/>
  <c r="M199" i="1"/>
  <c r="M197" i="1"/>
  <c r="M201" i="1"/>
  <c r="M194" i="1"/>
  <c r="M159" i="1"/>
  <c r="M157" i="1"/>
  <c r="M152" i="1"/>
  <c r="M173" i="1"/>
  <c r="M171" i="1"/>
  <c r="M169" i="1"/>
  <c r="M165" i="1"/>
  <c r="M155" i="1"/>
  <c r="M175" i="1"/>
  <c r="M167" i="1"/>
  <c r="M95" i="1"/>
  <c r="M90" i="1"/>
  <c r="M86" i="1"/>
  <c r="M94" i="1"/>
  <c r="M89" i="1"/>
  <c r="M85" i="1"/>
  <c r="M158" i="1"/>
  <c r="M153" i="1"/>
  <c r="M151" i="1"/>
  <c r="M172" i="1"/>
  <c r="M168" i="1"/>
  <c r="M177" i="1"/>
  <c r="M156" i="1"/>
  <c r="M174" i="1"/>
  <c r="M170" i="1"/>
  <c r="M166" i="1"/>
  <c r="M200" i="1"/>
  <c r="M96" i="1"/>
  <c r="M92" i="1"/>
  <c r="M87" i="1"/>
  <c r="M83" i="1"/>
  <c r="M176" i="1"/>
  <c r="L202" i="1"/>
  <c r="M49" i="3"/>
  <c r="M55" i="3"/>
  <c r="M139" i="1"/>
  <c r="M198" i="1"/>
  <c r="M82" i="1"/>
  <c r="M93" i="1"/>
  <c r="M88" i="1"/>
  <c r="M84" i="1"/>
  <c r="L154" i="1"/>
  <c r="M138" i="1"/>
  <c r="M136" i="1"/>
  <c r="M134" i="1"/>
  <c r="M132" i="1"/>
  <c r="M137" i="1"/>
  <c r="M135" i="1"/>
  <c r="M133" i="1"/>
  <c r="M195" i="1"/>
  <c r="M131" i="1"/>
  <c r="M130" i="1"/>
  <c r="M129" i="1"/>
  <c r="M128" i="1"/>
  <c r="M127" i="1"/>
  <c r="M126" i="1"/>
  <c r="M125" i="1"/>
  <c r="M124" i="1"/>
  <c r="M123" i="1"/>
  <c r="M122" i="1"/>
  <c r="M121" i="1"/>
  <c r="M120" i="1"/>
  <c r="M119" i="1"/>
  <c r="M118" i="1"/>
  <c r="K91" i="1"/>
  <c r="D202" i="1"/>
  <c r="D95" i="3"/>
  <c r="D153" i="3"/>
  <c r="K153" i="3"/>
  <c r="M153" i="3" s="1"/>
  <c r="L193" i="3"/>
  <c r="K193" i="3"/>
  <c r="J193" i="3"/>
  <c r="M147" i="3"/>
  <c r="D94" i="3"/>
  <c r="M117" i="1"/>
  <c r="M116" i="1"/>
  <c r="M115" i="1"/>
  <c r="M150" i="1"/>
  <c r="M187" i="1"/>
  <c r="D196" i="1"/>
  <c r="M114" i="1"/>
  <c r="M164" i="1"/>
  <c r="K202" i="1"/>
  <c r="G202" i="1"/>
  <c r="M193" i="1"/>
  <c r="M192" i="1"/>
  <c r="M191" i="1"/>
  <c r="M190" i="1"/>
  <c r="M189" i="1"/>
  <c r="M188" i="1"/>
  <c r="L91" i="1"/>
  <c r="M163" i="1"/>
  <c r="M162" i="1"/>
  <c r="M140" i="1"/>
  <c r="J154" i="1"/>
  <c r="G160" i="1"/>
  <c r="G154" i="1"/>
  <c r="K154" i="1"/>
  <c r="M154" i="1" s="1"/>
  <c r="D154" i="1"/>
  <c r="E95" i="3"/>
  <c r="G95" i="3" s="1"/>
  <c r="H95" i="3"/>
  <c r="K94" i="3"/>
  <c r="M94" i="3" s="1"/>
  <c r="J94" i="3"/>
  <c r="L95" i="3"/>
  <c r="M49" i="2"/>
  <c r="M91" i="2"/>
  <c r="G196" i="1"/>
  <c r="L196" i="1"/>
  <c r="J202" i="1"/>
  <c r="J196" i="1"/>
  <c r="K196" i="1"/>
  <c r="B97" i="1"/>
  <c r="C97" i="1"/>
  <c r="B160" i="1"/>
  <c r="D160" i="1" s="1"/>
  <c r="H160" i="1"/>
  <c r="I160" i="1"/>
  <c r="L160" i="1" s="1"/>
  <c r="L46" i="1"/>
  <c r="L47" i="1"/>
  <c r="L48" i="1"/>
  <c r="K46" i="1"/>
  <c r="K47" i="1"/>
  <c r="K48" i="1"/>
  <c r="L45" i="1"/>
  <c r="K45" i="1"/>
  <c r="K10" i="1"/>
  <c r="L10" i="1"/>
  <c r="K11" i="1"/>
  <c r="L11" i="1"/>
  <c r="K12" i="1"/>
  <c r="L12" i="1"/>
  <c r="K13" i="1"/>
  <c r="L13" i="1"/>
  <c r="K14" i="1"/>
  <c r="L14" i="1"/>
  <c r="K15" i="1"/>
  <c r="L15" i="1"/>
  <c r="K16" i="1"/>
  <c r="L16" i="1"/>
  <c r="K17" i="1"/>
  <c r="L17" i="1"/>
  <c r="K18" i="1"/>
  <c r="L18" i="1"/>
  <c r="K19" i="1"/>
  <c r="L19" i="1"/>
  <c r="K20" i="1"/>
  <c r="L20" i="1"/>
  <c r="K21" i="1"/>
  <c r="L21" i="1"/>
  <c r="K22" i="1"/>
  <c r="L22" i="1"/>
  <c r="K23" i="1"/>
  <c r="L23" i="1"/>
  <c r="K24" i="1"/>
  <c r="L24" i="1"/>
  <c r="K25" i="1"/>
  <c r="L25" i="1"/>
  <c r="K26" i="1"/>
  <c r="L26" i="1"/>
  <c r="K27" i="1"/>
  <c r="L27" i="1"/>
  <c r="K28" i="1"/>
  <c r="L28" i="1"/>
  <c r="K29" i="1"/>
  <c r="L29" i="1"/>
  <c r="K30" i="1"/>
  <c r="L30" i="1"/>
  <c r="K31" i="1"/>
  <c r="L31" i="1"/>
  <c r="K32" i="1"/>
  <c r="L32" i="1"/>
  <c r="K33" i="1"/>
  <c r="L33" i="1"/>
  <c r="K34" i="1"/>
  <c r="L34" i="1"/>
  <c r="K35" i="1"/>
  <c r="L35" i="1"/>
  <c r="L9" i="1"/>
  <c r="K9" i="1"/>
  <c r="C49" i="1"/>
  <c r="C55" i="1" s="1"/>
  <c r="D49" i="1"/>
  <c r="D55" i="1" s="1"/>
  <c r="D98" i="1" s="1"/>
  <c r="E49" i="1"/>
  <c r="E55" i="1" s="1"/>
  <c r="E98" i="1" s="1"/>
  <c r="F49" i="1"/>
  <c r="F55" i="1" s="1"/>
  <c r="F98" i="1" s="1"/>
  <c r="G49" i="1"/>
  <c r="G55" i="1" s="1"/>
  <c r="G98" i="1" s="1"/>
  <c r="H49" i="1"/>
  <c r="H55" i="1" s="1"/>
  <c r="H98" i="1" s="1"/>
  <c r="I49" i="1"/>
  <c r="I55" i="1" s="1"/>
  <c r="I98" i="1" s="1"/>
  <c r="J49" i="1"/>
  <c r="J55" i="1" s="1"/>
  <c r="J98" i="1" s="1"/>
  <c r="B49" i="1"/>
  <c r="B55" i="1" s="1"/>
  <c r="C123" i="7"/>
  <c r="D123" i="7"/>
  <c r="E123" i="7"/>
  <c r="F123" i="7"/>
  <c r="G123" i="7"/>
  <c r="B123" i="7"/>
  <c r="H83" i="7"/>
  <c r="I83" i="7"/>
  <c r="H84" i="7"/>
  <c r="I84" i="7"/>
  <c r="H85" i="7"/>
  <c r="I85" i="7"/>
  <c r="H86" i="7"/>
  <c r="I86" i="7"/>
  <c r="H87" i="7"/>
  <c r="I87" i="7"/>
  <c r="H88" i="7"/>
  <c r="I88" i="7"/>
  <c r="H89" i="7"/>
  <c r="I89" i="7"/>
  <c r="H90" i="7"/>
  <c r="I90" i="7"/>
  <c r="H91" i="7"/>
  <c r="I91" i="7"/>
  <c r="H92" i="7"/>
  <c r="I92" i="7"/>
  <c r="I82" i="7"/>
  <c r="C108" i="7"/>
  <c r="D108" i="7"/>
  <c r="E108" i="7"/>
  <c r="F108" i="7"/>
  <c r="G108" i="7"/>
  <c r="B108" i="7"/>
  <c r="M27" i="1" l="1"/>
  <c r="M35" i="1"/>
  <c r="M33" i="1"/>
  <c r="M31" i="1"/>
  <c r="M29" i="1"/>
  <c r="M25" i="1"/>
  <c r="M23" i="1"/>
  <c r="M32" i="1"/>
  <c r="M34" i="1"/>
  <c r="M30" i="1"/>
  <c r="M28" i="1"/>
  <c r="M26" i="1"/>
  <c r="M202" i="1"/>
  <c r="M193" i="3"/>
  <c r="M24" i="1"/>
  <c r="M22" i="1"/>
  <c r="M20" i="1"/>
  <c r="M45" i="1"/>
  <c r="M21" i="1"/>
  <c r="M91" i="1"/>
  <c r="M48" i="1"/>
  <c r="M19" i="1"/>
  <c r="M46" i="1"/>
  <c r="M18" i="1"/>
  <c r="B124" i="7"/>
  <c r="M17" i="1"/>
  <c r="M16" i="1"/>
  <c r="M15" i="1"/>
  <c r="M14" i="1"/>
  <c r="M13" i="1"/>
  <c r="M196" i="1"/>
  <c r="M12" i="1"/>
  <c r="M11" i="1"/>
  <c r="M47" i="1"/>
  <c r="B203" i="1"/>
  <c r="J160" i="1"/>
  <c r="K160" i="1"/>
  <c r="M160" i="1" s="1"/>
  <c r="K95" i="3"/>
  <c r="M95" i="3" s="1"/>
  <c r="J95" i="3"/>
  <c r="M9" i="1"/>
  <c r="K97" i="1"/>
  <c r="B98" i="1"/>
  <c r="K98" i="1" s="1"/>
  <c r="M10" i="1"/>
  <c r="C98" i="1"/>
  <c r="L98" i="1" s="1"/>
  <c r="L97" i="1"/>
  <c r="K49" i="1"/>
  <c r="L49" i="1"/>
  <c r="C57" i="7"/>
  <c r="D57" i="7"/>
  <c r="F57" i="7"/>
  <c r="G57" i="7"/>
  <c r="B57" i="7"/>
  <c r="H37" i="7"/>
  <c r="I37" i="7"/>
  <c r="H38" i="7"/>
  <c r="I38" i="7"/>
  <c r="I42" i="7" s="1"/>
  <c r="H39" i="7"/>
  <c r="I39" i="7"/>
  <c r="H40" i="7"/>
  <c r="I40" i="7"/>
  <c r="H41" i="7"/>
  <c r="I41" i="7"/>
  <c r="I36" i="7"/>
  <c r="H36" i="7"/>
  <c r="H10" i="7"/>
  <c r="I10" i="7"/>
  <c r="H11" i="7"/>
  <c r="I11" i="7"/>
  <c r="H12" i="7"/>
  <c r="I12" i="7"/>
  <c r="H13" i="7"/>
  <c r="I13" i="7"/>
  <c r="H14" i="7"/>
  <c r="I14" i="7"/>
  <c r="H15" i="7"/>
  <c r="I15" i="7"/>
  <c r="H16" i="7"/>
  <c r="I16" i="7"/>
  <c r="H17" i="7"/>
  <c r="I17" i="7"/>
  <c r="H18" i="7"/>
  <c r="I18" i="7"/>
  <c r="H19" i="7"/>
  <c r="I19" i="7"/>
  <c r="H20" i="7"/>
  <c r="I20" i="7"/>
  <c r="H21" i="7"/>
  <c r="I21" i="7"/>
  <c r="H22" i="7"/>
  <c r="I22" i="7"/>
  <c r="H23" i="7"/>
  <c r="I23" i="7"/>
  <c r="H24" i="7"/>
  <c r="I24" i="7"/>
  <c r="H25" i="7"/>
  <c r="I25" i="7"/>
  <c r="H26" i="7"/>
  <c r="I26" i="7"/>
  <c r="I9" i="7"/>
  <c r="H9" i="7"/>
  <c r="C42" i="7"/>
  <c r="D42" i="7"/>
  <c r="E42" i="7"/>
  <c r="F42" i="7"/>
  <c r="G42" i="7"/>
  <c r="B42" i="7"/>
  <c r="K81" i="6"/>
  <c r="L81" i="6"/>
  <c r="K82" i="6"/>
  <c r="M82" i="6" s="1"/>
  <c r="L82" i="6"/>
  <c r="K85" i="6"/>
  <c r="L85" i="6"/>
  <c r="L80" i="6"/>
  <c r="K80" i="6"/>
  <c r="J81" i="6"/>
  <c r="J82" i="6"/>
  <c r="J85" i="6"/>
  <c r="J80" i="6"/>
  <c r="G81" i="6"/>
  <c r="G82" i="6"/>
  <c r="G85" i="6"/>
  <c r="G80" i="6"/>
  <c r="D81" i="6"/>
  <c r="D82" i="6"/>
  <c r="D85" i="6"/>
  <c r="D80" i="6"/>
  <c r="B86" i="6"/>
  <c r="C86" i="6"/>
  <c r="E86" i="6"/>
  <c r="F86" i="6"/>
  <c r="H86" i="6"/>
  <c r="I86" i="6"/>
  <c r="L86" i="6" s="1"/>
  <c r="C83" i="6"/>
  <c r="E83" i="6"/>
  <c r="G83" i="6" s="1"/>
  <c r="F83" i="6"/>
  <c r="H83" i="6"/>
  <c r="I83" i="6"/>
  <c r="B83" i="6"/>
  <c r="L47" i="6"/>
  <c r="L48" i="6"/>
  <c r="L49" i="6"/>
  <c r="L50" i="6"/>
  <c r="L51" i="6"/>
  <c r="L52" i="6"/>
  <c r="L53" i="6"/>
  <c r="L54" i="6"/>
  <c r="L55" i="6"/>
  <c r="L56" i="6"/>
  <c r="L57" i="6"/>
  <c r="L58" i="6"/>
  <c r="K47" i="6"/>
  <c r="M47" i="6" s="1"/>
  <c r="K48" i="6"/>
  <c r="M48" i="6" s="1"/>
  <c r="K49" i="6"/>
  <c r="M49" i="6" s="1"/>
  <c r="K50" i="6"/>
  <c r="M50" i="6" s="1"/>
  <c r="K51" i="6"/>
  <c r="M51" i="6" s="1"/>
  <c r="K52" i="6"/>
  <c r="M52" i="6" s="1"/>
  <c r="K53" i="6"/>
  <c r="M53" i="6" s="1"/>
  <c r="K54" i="6"/>
  <c r="M54" i="6" s="1"/>
  <c r="K55" i="6"/>
  <c r="M55" i="6" s="1"/>
  <c r="K56" i="6"/>
  <c r="M56" i="6" s="1"/>
  <c r="K57" i="6"/>
  <c r="M57" i="6" s="1"/>
  <c r="K58" i="6"/>
  <c r="M58" i="6" s="1"/>
  <c r="K46" i="6"/>
  <c r="J47" i="6"/>
  <c r="J48" i="6"/>
  <c r="J49" i="6"/>
  <c r="J50" i="6"/>
  <c r="J51" i="6"/>
  <c r="J52" i="6"/>
  <c r="J53" i="6"/>
  <c r="J54" i="6"/>
  <c r="J55" i="6"/>
  <c r="J56" i="6"/>
  <c r="J57" i="6"/>
  <c r="J58" i="6"/>
  <c r="J46" i="6"/>
  <c r="G47" i="6"/>
  <c r="G48" i="6"/>
  <c r="G49" i="6"/>
  <c r="G50" i="6"/>
  <c r="G51" i="6"/>
  <c r="G52" i="6"/>
  <c r="G53" i="6"/>
  <c r="G54" i="6"/>
  <c r="G55" i="6"/>
  <c r="G56" i="6"/>
  <c r="G57" i="6"/>
  <c r="G58" i="6"/>
  <c r="G46" i="6"/>
  <c r="C59" i="6"/>
  <c r="D59" i="6"/>
  <c r="E59" i="6"/>
  <c r="F59" i="6"/>
  <c r="H59" i="6"/>
  <c r="I59" i="6"/>
  <c r="B59" i="6"/>
  <c r="K10" i="6"/>
  <c r="L10" i="6"/>
  <c r="K11" i="6"/>
  <c r="L11" i="6"/>
  <c r="K12" i="6"/>
  <c r="L12" i="6"/>
  <c r="K13" i="6"/>
  <c r="L13" i="6"/>
  <c r="K14" i="6"/>
  <c r="L14" i="6"/>
  <c r="K15" i="6"/>
  <c r="L15" i="6"/>
  <c r="K16" i="6"/>
  <c r="L16" i="6"/>
  <c r="K17" i="6"/>
  <c r="L17" i="6"/>
  <c r="K18" i="6"/>
  <c r="L18" i="6"/>
  <c r="K19" i="6"/>
  <c r="L19" i="6"/>
  <c r="K20" i="6"/>
  <c r="L20" i="6"/>
  <c r="K21" i="6"/>
  <c r="L21" i="6"/>
  <c r="K22" i="6"/>
  <c r="L22" i="6"/>
  <c r="K23" i="6"/>
  <c r="L23" i="6"/>
  <c r="K24" i="6"/>
  <c r="L24" i="6"/>
  <c r="K25" i="6"/>
  <c r="L25" i="6"/>
  <c r="K26" i="6"/>
  <c r="L26" i="6"/>
  <c r="K27" i="6"/>
  <c r="L27" i="6"/>
  <c r="K28" i="6"/>
  <c r="L28" i="6"/>
  <c r="K29" i="6"/>
  <c r="L29" i="6"/>
  <c r="K30" i="6"/>
  <c r="L30" i="6"/>
  <c r="K42" i="6"/>
  <c r="L42" i="6"/>
  <c r="K43" i="6"/>
  <c r="L43" i="6"/>
  <c r="L9" i="6"/>
  <c r="K9" i="6"/>
  <c r="J10" i="6"/>
  <c r="J11" i="6"/>
  <c r="J12" i="6"/>
  <c r="J13" i="6"/>
  <c r="J14" i="6"/>
  <c r="J15" i="6"/>
  <c r="J16" i="6"/>
  <c r="J17" i="6"/>
  <c r="J18" i="6"/>
  <c r="J19" i="6"/>
  <c r="J20" i="6"/>
  <c r="J21" i="6"/>
  <c r="J22" i="6"/>
  <c r="J23" i="6"/>
  <c r="J24" i="6"/>
  <c r="J25" i="6"/>
  <c r="J26" i="6"/>
  <c r="J27" i="6"/>
  <c r="J28" i="6"/>
  <c r="J29" i="6"/>
  <c r="J30" i="6"/>
  <c r="J42" i="6"/>
  <c r="J43" i="6"/>
  <c r="J9" i="6"/>
  <c r="G10" i="6"/>
  <c r="G11" i="6"/>
  <c r="G12" i="6"/>
  <c r="G13" i="6"/>
  <c r="G14" i="6"/>
  <c r="G15" i="6"/>
  <c r="G16" i="6"/>
  <c r="G17" i="6"/>
  <c r="G18" i="6"/>
  <c r="G19" i="6"/>
  <c r="G20" i="6"/>
  <c r="G21" i="6"/>
  <c r="G22" i="6"/>
  <c r="G23" i="6"/>
  <c r="G24" i="6"/>
  <c r="G25" i="6"/>
  <c r="G26" i="6"/>
  <c r="G27" i="6"/>
  <c r="G28" i="6"/>
  <c r="G29" i="6"/>
  <c r="G30" i="6"/>
  <c r="G42" i="6"/>
  <c r="G43" i="6"/>
  <c r="G9" i="6"/>
  <c r="D10" i="6"/>
  <c r="D11" i="6"/>
  <c r="D12" i="6"/>
  <c r="D13" i="6"/>
  <c r="D14" i="6"/>
  <c r="D15" i="6"/>
  <c r="D16" i="6"/>
  <c r="D17" i="6"/>
  <c r="D18" i="6"/>
  <c r="D19" i="6"/>
  <c r="D20" i="6"/>
  <c r="D21" i="6"/>
  <c r="D22" i="6"/>
  <c r="D23" i="6"/>
  <c r="D24" i="6"/>
  <c r="D25" i="6"/>
  <c r="D26" i="6"/>
  <c r="D27" i="6"/>
  <c r="D28" i="6"/>
  <c r="D29" i="6"/>
  <c r="D30" i="6"/>
  <c r="D42" i="6"/>
  <c r="D43" i="6"/>
  <c r="D9" i="6"/>
  <c r="C44" i="6"/>
  <c r="E44" i="6"/>
  <c r="F44" i="6"/>
  <c r="H44" i="6"/>
  <c r="I44" i="6"/>
  <c r="L44" i="6" s="1"/>
  <c r="B44" i="6"/>
  <c r="H110" i="5"/>
  <c r="I110" i="5"/>
  <c r="H111" i="5"/>
  <c r="I111" i="5"/>
  <c r="H112" i="5"/>
  <c r="I112" i="5"/>
  <c r="H113" i="5"/>
  <c r="I113" i="5"/>
  <c r="H114" i="5"/>
  <c r="I114" i="5"/>
  <c r="H115" i="5"/>
  <c r="I115" i="5"/>
  <c r="H116" i="5"/>
  <c r="I116" i="5"/>
  <c r="H117" i="5"/>
  <c r="I117" i="5"/>
  <c r="H118" i="5"/>
  <c r="I118" i="5"/>
  <c r="H119" i="5"/>
  <c r="I119" i="5"/>
  <c r="H120" i="5"/>
  <c r="I120" i="5"/>
  <c r="H121" i="5"/>
  <c r="I121" i="5"/>
  <c r="H122" i="5"/>
  <c r="I122" i="5"/>
  <c r="H123" i="5"/>
  <c r="I123" i="5"/>
  <c r="I109" i="5"/>
  <c r="H109" i="5"/>
  <c r="G110" i="5"/>
  <c r="G111" i="5"/>
  <c r="G112" i="5"/>
  <c r="G113" i="5"/>
  <c r="G114" i="5"/>
  <c r="G115" i="5"/>
  <c r="G116" i="5"/>
  <c r="G117" i="5"/>
  <c r="G118" i="5"/>
  <c r="G119" i="5"/>
  <c r="G120" i="5"/>
  <c r="G121" i="5"/>
  <c r="G122" i="5"/>
  <c r="G123" i="5"/>
  <c r="G109" i="5"/>
  <c r="C124" i="5"/>
  <c r="D124" i="5"/>
  <c r="E124" i="5"/>
  <c r="F124" i="5"/>
  <c r="B124" i="5"/>
  <c r="H42" i="7" l="1"/>
  <c r="M43" i="6"/>
  <c r="M30" i="6"/>
  <c r="M26" i="6"/>
  <c r="M22" i="6"/>
  <c r="M18" i="6"/>
  <c r="M12" i="6"/>
  <c r="M28" i="6"/>
  <c r="M24" i="6"/>
  <c r="M20" i="6"/>
  <c r="M16" i="6"/>
  <c r="M10" i="6"/>
  <c r="J123" i="5"/>
  <c r="J121" i="5"/>
  <c r="J119" i="5"/>
  <c r="J117" i="5"/>
  <c r="J115" i="5"/>
  <c r="J113" i="5"/>
  <c r="J122" i="5"/>
  <c r="J118" i="5"/>
  <c r="J116" i="5"/>
  <c r="J114" i="5"/>
  <c r="J112" i="5"/>
  <c r="J110" i="5"/>
  <c r="M42" i="6"/>
  <c r="M29" i="6"/>
  <c r="M27" i="6"/>
  <c r="M25" i="6"/>
  <c r="M23" i="6"/>
  <c r="M21" i="6"/>
  <c r="M19" i="6"/>
  <c r="M17" i="6"/>
  <c r="M15" i="6"/>
  <c r="M13" i="6"/>
  <c r="K86" i="6"/>
  <c r="M85" i="6"/>
  <c r="J16" i="7"/>
  <c r="J14" i="7"/>
  <c r="J10" i="7"/>
  <c r="C87" i="6"/>
  <c r="J120" i="5"/>
  <c r="D83" i="6"/>
  <c r="F87" i="6"/>
  <c r="J9" i="7"/>
  <c r="J19" i="7"/>
  <c r="J17" i="7"/>
  <c r="J24" i="7"/>
  <c r="M11" i="6"/>
  <c r="G59" i="6"/>
  <c r="L59" i="6"/>
  <c r="D44" i="6"/>
  <c r="M80" i="6"/>
  <c r="L83" i="6"/>
  <c r="M9" i="6"/>
  <c r="J111" i="5"/>
  <c r="J21" i="7"/>
  <c r="J15" i="7"/>
  <c r="J13" i="7"/>
  <c r="J11" i="7"/>
  <c r="J25" i="7"/>
  <c r="J22" i="7"/>
  <c r="J20" i="7"/>
  <c r="J18" i="7"/>
  <c r="J12" i="7"/>
  <c r="J26" i="7"/>
  <c r="J23" i="7"/>
  <c r="G86" i="6"/>
  <c r="K83" i="6"/>
  <c r="M81" i="6"/>
  <c r="H124" i="5"/>
  <c r="J109" i="5"/>
  <c r="I124" i="5"/>
  <c r="G124" i="5"/>
  <c r="M97" i="1"/>
  <c r="M98" i="1"/>
  <c r="M49" i="1"/>
  <c r="B58" i="7"/>
  <c r="M86" i="6"/>
  <c r="B87" i="6"/>
  <c r="D87" i="6" s="1"/>
  <c r="H87" i="6"/>
  <c r="E87" i="6"/>
  <c r="G87" i="6" s="1"/>
  <c r="D86" i="6"/>
  <c r="J86" i="6"/>
  <c r="J83" i="6"/>
  <c r="I87" i="6"/>
  <c r="L87" i="6" s="1"/>
  <c r="M14" i="6"/>
  <c r="J44" i="6"/>
  <c r="G44" i="6"/>
  <c r="J59" i="6"/>
  <c r="K59" i="6"/>
  <c r="M59" i="6" s="1"/>
  <c r="K44" i="6"/>
  <c r="M44" i="6" s="1"/>
  <c r="H76" i="5"/>
  <c r="I76" i="5"/>
  <c r="H77" i="5"/>
  <c r="I77" i="5"/>
  <c r="H78" i="5"/>
  <c r="I78" i="5"/>
  <c r="H79" i="5"/>
  <c r="I79" i="5"/>
  <c r="H80" i="5"/>
  <c r="I80" i="5"/>
  <c r="H81" i="5"/>
  <c r="I81" i="5"/>
  <c r="H82" i="5"/>
  <c r="I82" i="5"/>
  <c r="H83" i="5"/>
  <c r="I83" i="5"/>
  <c r="H84" i="5"/>
  <c r="I84" i="5"/>
  <c r="H85" i="5"/>
  <c r="I85" i="5"/>
  <c r="H86" i="5"/>
  <c r="I86" i="5"/>
  <c r="H87" i="5"/>
  <c r="I87" i="5"/>
  <c r="H88" i="5"/>
  <c r="I88" i="5"/>
  <c r="H89" i="5"/>
  <c r="I89" i="5"/>
  <c r="H90" i="5"/>
  <c r="I90" i="5"/>
  <c r="H91" i="5"/>
  <c r="I91" i="5"/>
  <c r="H92" i="5"/>
  <c r="I92" i="5"/>
  <c r="H93" i="5"/>
  <c r="I93" i="5"/>
  <c r="H94" i="5"/>
  <c r="I94" i="5"/>
  <c r="H95" i="5"/>
  <c r="I95" i="5"/>
  <c r="H96" i="5"/>
  <c r="I96" i="5"/>
  <c r="H97" i="5"/>
  <c r="I97" i="5"/>
  <c r="H98" i="5"/>
  <c r="I98" i="5"/>
  <c r="I75" i="5"/>
  <c r="H75" i="5"/>
  <c r="G76" i="5"/>
  <c r="G77" i="5"/>
  <c r="G78" i="5"/>
  <c r="G79" i="5"/>
  <c r="G80" i="5"/>
  <c r="G81" i="5"/>
  <c r="G82" i="5"/>
  <c r="G83" i="5"/>
  <c r="G84" i="5"/>
  <c r="G85" i="5"/>
  <c r="G86" i="5"/>
  <c r="G87" i="5"/>
  <c r="G88" i="5"/>
  <c r="G89" i="5"/>
  <c r="G90" i="5"/>
  <c r="G91" i="5"/>
  <c r="G92" i="5"/>
  <c r="G93" i="5"/>
  <c r="G94" i="5"/>
  <c r="G95" i="5"/>
  <c r="G96" i="5"/>
  <c r="G97" i="5"/>
  <c r="G98" i="5"/>
  <c r="G75" i="5"/>
  <c r="C99" i="5"/>
  <c r="C125" i="5" s="1"/>
  <c r="E99" i="5"/>
  <c r="F99" i="5"/>
  <c r="I99" i="5" s="1"/>
  <c r="B99" i="5"/>
  <c r="B125" i="5" s="1"/>
  <c r="D76" i="5"/>
  <c r="D77" i="5"/>
  <c r="D78" i="5"/>
  <c r="D79" i="5"/>
  <c r="D80" i="5"/>
  <c r="D81" i="5"/>
  <c r="D82" i="5"/>
  <c r="D83" i="5"/>
  <c r="D84" i="5"/>
  <c r="D85" i="5"/>
  <c r="D86" i="5"/>
  <c r="D87" i="5"/>
  <c r="D88" i="5"/>
  <c r="D89" i="5"/>
  <c r="D90" i="5"/>
  <c r="D91" i="5"/>
  <c r="D92" i="5"/>
  <c r="D93" i="5"/>
  <c r="D94" i="5"/>
  <c r="D95" i="5"/>
  <c r="D96" i="5"/>
  <c r="D97" i="5"/>
  <c r="D98" i="5"/>
  <c r="D75" i="5"/>
  <c r="I81" i="7"/>
  <c r="H81" i="7"/>
  <c r="J81" i="7" s="1"/>
  <c r="M83" i="6" l="1"/>
  <c r="J75" i="5"/>
  <c r="J124" i="5"/>
  <c r="D99" i="5"/>
  <c r="D125" i="5" s="1"/>
  <c r="G99" i="5"/>
  <c r="E125" i="5"/>
  <c r="F125" i="5"/>
  <c r="I125" i="5" s="1"/>
  <c r="J87" i="6"/>
  <c r="K87" i="6"/>
  <c r="M87" i="6" s="1"/>
  <c r="J98" i="5"/>
  <c r="J97" i="5"/>
  <c r="J96" i="5"/>
  <c r="J95" i="5"/>
  <c r="J94" i="5"/>
  <c r="J93" i="5"/>
  <c r="J92" i="5"/>
  <c r="J91" i="5"/>
  <c r="J90" i="5"/>
  <c r="J89" i="5"/>
  <c r="J88" i="5"/>
  <c r="J87" i="5"/>
  <c r="J86" i="5"/>
  <c r="J85" i="5"/>
  <c r="J84" i="5"/>
  <c r="J83" i="5"/>
  <c r="J82" i="5"/>
  <c r="J81" i="5"/>
  <c r="J80" i="5"/>
  <c r="J79" i="5"/>
  <c r="J78" i="5"/>
  <c r="J77" i="5"/>
  <c r="J76" i="5"/>
  <c r="H99" i="5"/>
  <c r="J99" i="5" s="1"/>
  <c r="H45" i="5"/>
  <c r="I45" i="5"/>
  <c r="H46" i="5"/>
  <c r="I46" i="5"/>
  <c r="H47" i="5"/>
  <c r="I47" i="5"/>
  <c r="H48" i="5"/>
  <c r="I48" i="5"/>
  <c r="H49" i="5"/>
  <c r="I49" i="5"/>
  <c r="H50" i="5"/>
  <c r="I50" i="5"/>
  <c r="H51" i="5"/>
  <c r="I51" i="5"/>
  <c r="I52" i="5"/>
  <c r="J52" i="5" s="1"/>
  <c r="H53" i="5"/>
  <c r="I53" i="5"/>
  <c r="H54" i="5"/>
  <c r="I54" i="5"/>
  <c r="H55" i="5"/>
  <c r="I55" i="5"/>
  <c r="I44" i="5"/>
  <c r="H44" i="5"/>
  <c r="C57" i="5"/>
  <c r="D57" i="5"/>
  <c r="B57" i="5"/>
  <c r="H10" i="5"/>
  <c r="I10" i="5"/>
  <c r="H11" i="5"/>
  <c r="I11" i="5"/>
  <c r="H12" i="5"/>
  <c r="I12" i="5"/>
  <c r="H13" i="5"/>
  <c r="I13" i="5"/>
  <c r="H14" i="5"/>
  <c r="I14" i="5"/>
  <c r="H15" i="5"/>
  <c r="I15" i="5"/>
  <c r="H16" i="5"/>
  <c r="I16" i="5"/>
  <c r="H17" i="5"/>
  <c r="I17" i="5"/>
  <c r="H18" i="5"/>
  <c r="I18" i="5"/>
  <c r="H19" i="5"/>
  <c r="I19" i="5"/>
  <c r="H20" i="5"/>
  <c r="I20" i="5"/>
  <c r="H21" i="5"/>
  <c r="I21" i="5"/>
  <c r="H22" i="5"/>
  <c r="I22" i="5"/>
  <c r="H23" i="5"/>
  <c r="I23" i="5"/>
  <c r="H24" i="5"/>
  <c r="I24" i="5"/>
  <c r="H25" i="5"/>
  <c r="I25" i="5"/>
  <c r="H26" i="5"/>
  <c r="I26" i="5"/>
  <c r="H27" i="5"/>
  <c r="I27" i="5"/>
  <c r="H28" i="5"/>
  <c r="I28" i="5"/>
  <c r="H29" i="5"/>
  <c r="I29" i="5"/>
  <c r="H30" i="5"/>
  <c r="I30" i="5"/>
  <c r="H31" i="5"/>
  <c r="I31" i="5"/>
  <c r="H32" i="5"/>
  <c r="I32" i="5"/>
  <c r="I9" i="5"/>
  <c r="H9" i="5"/>
  <c r="G10" i="5"/>
  <c r="G11" i="5"/>
  <c r="G12" i="5"/>
  <c r="G13" i="5"/>
  <c r="G14" i="5"/>
  <c r="G15" i="5"/>
  <c r="G16" i="5"/>
  <c r="G17" i="5"/>
  <c r="G18" i="5"/>
  <c r="G19" i="5"/>
  <c r="G20" i="5"/>
  <c r="G21" i="5"/>
  <c r="G22" i="5"/>
  <c r="G23" i="5"/>
  <c r="G24" i="5"/>
  <c r="G25" i="5"/>
  <c r="G26" i="5"/>
  <c r="G27" i="5"/>
  <c r="G28" i="5"/>
  <c r="G29" i="5"/>
  <c r="G30" i="5"/>
  <c r="G31" i="5"/>
  <c r="G32" i="5"/>
  <c r="G9" i="5"/>
  <c r="C33" i="5"/>
  <c r="D33" i="5"/>
  <c r="E33" i="5"/>
  <c r="F33" i="5"/>
  <c r="B33" i="5"/>
  <c r="J44" i="5" l="1"/>
  <c r="J9" i="5"/>
  <c r="H125" i="5"/>
  <c r="J125" i="5" s="1"/>
  <c r="G125" i="5"/>
  <c r="J19" i="5"/>
  <c r="J17" i="5"/>
  <c r="J15" i="5"/>
  <c r="J13" i="5"/>
  <c r="J55" i="5"/>
  <c r="J54" i="5"/>
  <c r="J53" i="5"/>
  <c r="J51" i="5"/>
  <c r="J50" i="5"/>
  <c r="J49" i="5"/>
  <c r="J48" i="5"/>
  <c r="J47" i="5"/>
  <c r="J46" i="5"/>
  <c r="J45" i="5"/>
  <c r="D58" i="5"/>
  <c r="B58" i="5"/>
  <c r="C58" i="5"/>
  <c r="J32" i="5"/>
  <c r="J30" i="5"/>
  <c r="J28" i="5"/>
  <c r="J26" i="5"/>
  <c r="J24" i="5"/>
  <c r="J22" i="5"/>
  <c r="J20" i="5"/>
  <c r="J11" i="5"/>
  <c r="J18" i="5"/>
  <c r="J16" i="5"/>
  <c r="J14" i="5"/>
  <c r="J12" i="5"/>
  <c r="J10" i="5"/>
  <c r="J31" i="5"/>
  <c r="J29" i="5"/>
  <c r="J27" i="5"/>
  <c r="J25" i="5"/>
  <c r="J23" i="5"/>
  <c r="J21" i="5"/>
  <c r="H33" i="5"/>
  <c r="I33" i="5"/>
  <c r="G33" i="5"/>
  <c r="B74" i="10"/>
  <c r="J67" i="10"/>
  <c r="J71" i="10"/>
  <c r="H64" i="10"/>
  <c r="J64" i="10" s="1"/>
  <c r="I64" i="10"/>
  <c r="H65" i="10"/>
  <c r="J65" i="10" s="1"/>
  <c r="I65" i="10"/>
  <c r="H66" i="10"/>
  <c r="J66" i="10" s="1"/>
  <c r="I66" i="10"/>
  <c r="H67" i="10"/>
  <c r="I67" i="10"/>
  <c r="H68" i="10"/>
  <c r="J68" i="10" s="1"/>
  <c r="I68" i="10"/>
  <c r="H69" i="10"/>
  <c r="J69" i="10" s="1"/>
  <c r="I69" i="10"/>
  <c r="H70" i="10"/>
  <c r="J70" i="10" s="1"/>
  <c r="I70" i="10"/>
  <c r="H71" i="10"/>
  <c r="I71" i="10"/>
  <c r="H72" i="10"/>
  <c r="J72" i="10" s="1"/>
  <c r="I72" i="10"/>
  <c r="I73" i="10"/>
  <c r="I63" i="10"/>
  <c r="J63" i="10" s="1"/>
  <c r="H63" i="10"/>
  <c r="C73" i="10"/>
  <c r="D73" i="10"/>
  <c r="D74" i="10" s="1"/>
  <c r="E73" i="10"/>
  <c r="E74" i="10" s="1"/>
  <c r="F73" i="10"/>
  <c r="G73" i="10"/>
  <c r="B73" i="10"/>
  <c r="C61" i="10"/>
  <c r="C74" i="10" s="1"/>
  <c r="D61" i="10"/>
  <c r="E61" i="10"/>
  <c r="F61" i="10"/>
  <c r="F74" i="10" s="1"/>
  <c r="G61" i="10"/>
  <c r="G74" i="10" s="1"/>
  <c r="B61" i="10"/>
  <c r="H73" i="10" l="1"/>
  <c r="J33" i="5"/>
  <c r="I25" i="10"/>
  <c r="I26" i="10"/>
  <c r="I27" i="10"/>
  <c r="I28" i="10"/>
  <c r="I29" i="10"/>
  <c r="I30" i="10"/>
  <c r="I31" i="10"/>
  <c r="I32" i="10"/>
  <c r="I33" i="10"/>
  <c r="I24" i="10"/>
  <c r="H25" i="10"/>
  <c r="H26" i="10"/>
  <c r="H27" i="10"/>
  <c r="J27" i="10" s="1"/>
  <c r="H28" i="10"/>
  <c r="H29" i="10"/>
  <c r="H30" i="10"/>
  <c r="H31" i="10"/>
  <c r="J31" i="10" s="1"/>
  <c r="H32" i="10"/>
  <c r="H33" i="10"/>
  <c r="H24" i="10"/>
  <c r="J24" i="10" s="1"/>
  <c r="H9" i="10"/>
  <c r="C34" i="10"/>
  <c r="D34" i="10"/>
  <c r="E34" i="10"/>
  <c r="F34" i="10"/>
  <c r="B34" i="10"/>
  <c r="J26" i="10" l="1"/>
  <c r="J30" i="10"/>
  <c r="J33" i="10"/>
  <c r="J29" i="10"/>
  <c r="J25" i="10"/>
  <c r="J73" i="10"/>
  <c r="J32" i="10"/>
  <c r="J28" i="10"/>
  <c r="I34" i="10"/>
  <c r="H34" i="10"/>
  <c r="C22" i="10"/>
  <c r="C35" i="10" s="1"/>
  <c r="D22" i="10"/>
  <c r="D35" i="10" s="1"/>
  <c r="E22" i="10"/>
  <c r="E35" i="10" s="1"/>
  <c r="F22" i="10"/>
  <c r="F35" i="10" s="1"/>
  <c r="G22" i="10"/>
  <c r="G35" i="10" s="1"/>
  <c r="B22" i="10"/>
  <c r="B35" i="10" s="1"/>
  <c r="M28" i="9"/>
  <c r="K25" i="9"/>
  <c r="L25" i="9"/>
  <c r="M25" i="9" s="1"/>
  <c r="K26" i="9"/>
  <c r="M26" i="9" s="1"/>
  <c r="L26" i="9"/>
  <c r="K27" i="9"/>
  <c r="M27" i="9" s="1"/>
  <c r="L27" i="9"/>
  <c r="K28" i="9"/>
  <c r="L28" i="9"/>
  <c r="K29" i="9"/>
  <c r="L29" i="9"/>
  <c r="M29" i="9" s="1"/>
  <c r="K30" i="9"/>
  <c r="M30" i="9" s="1"/>
  <c r="L30" i="9"/>
  <c r="K31" i="9"/>
  <c r="L31" i="9"/>
  <c r="K32" i="9"/>
  <c r="M32" i="9" s="1"/>
  <c r="L32" i="9"/>
  <c r="K33" i="9"/>
  <c r="L33" i="9"/>
  <c r="L24" i="9"/>
  <c r="K24" i="9"/>
  <c r="M24" i="9" s="1"/>
  <c r="C34" i="9"/>
  <c r="C35" i="9" s="1"/>
  <c r="D34" i="9"/>
  <c r="D35" i="9" s="1"/>
  <c r="E34" i="9"/>
  <c r="F34" i="9"/>
  <c r="G34" i="9"/>
  <c r="G35" i="9" s="1"/>
  <c r="H34" i="9"/>
  <c r="H35" i="9" s="1"/>
  <c r="I34" i="9"/>
  <c r="J34" i="9"/>
  <c r="B34" i="9"/>
  <c r="B35" i="9" s="1"/>
  <c r="K9" i="9"/>
  <c r="C22" i="9"/>
  <c r="D22" i="9"/>
  <c r="E22" i="9"/>
  <c r="F22" i="9"/>
  <c r="G22" i="9"/>
  <c r="H22" i="9"/>
  <c r="I22" i="9"/>
  <c r="J22" i="9"/>
  <c r="B22" i="9"/>
  <c r="C72" i="8"/>
  <c r="C73" i="8" s="1"/>
  <c r="D72" i="8"/>
  <c r="E72" i="8"/>
  <c r="F72" i="8"/>
  <c r="F73" i="8" s="1"/>
  <c r="G72" i="8"/>
  <c r="G73" i="8" s="1"/>
  <c r="B72" i="8"/>
  <c r="C60" i="8"/>
  <c r="D60" i="8"/>
  <c r="D73" i="8" s="1"/>
  <c r="E60" i="8"/>
  <c r="E73" i="8" s="1"/>
  <c r="F60" i="8"/>
  <c r="G60" i="8"/>
  <c r="B60" i="8"/>
  <c r="B73" i="8" s="1"/>
  <c r="C34" i="8"/>
  <c r="F34" i="8"/>
  <c r="G34" i="8"/>
  <c r="C33" i="8"/>
  <c r="D33" i="8"/>
  <c r="D34" i="8" s="1"/>
  <c r="E33" i="8"/>
  <c r="E34" i="8" s="1"/>
  <c r="F33" i="8"/>
  <c r="G33" i="8"/>
  <c r="B33" i="8"/>
  <c r="B34" i="8" s="1"/>
  <c r="H9" i="8"/>
  <c r="C22" i="8"/>
  <c r="D22" i="8"/>
  <c r="E22" i="8"/>
  <c r="F22" i="8"/>
  <c r="G22" i="8"/>
  <c r="B22" i="8"/>
  <c r="C114" i="13"/>
  <c r="D114" i="13"/>
  <c r="E114" i="13"/>
  <c r="E115" i="13" s="1"/>
  <c r="F114" i="13"/>
  <c r="F115" i="13" s="1"/>
  <c r="G114" i="13"/>
  <c r="G115" i="13" s="1"/>
  <c r="B114" i="13"/>
  <c r="H112" i="13"/>
  <c r="I112" i="13"/>
  <c r="J112" i="13" s="1"/>
  <c r="H113" i="13"/>
  <c r="J113" i="13" s="1"/>
  <c r="I113" i="13"/>
  <c r="H102" i="13"/>
  <c r="I102" i="13"/>
  <c r="H103" i="13"/>
  <c r="I103" i="13"/>
  <c r="H104" i="13"/>
  <c r="I104" i="13"/>
  <c r="H105" i="13"/>
  <c r="I105" i="13"/>
  <c r="H106" i="13"/>
  <c r="I106" i="13"/>
  <c r="H107" i="13"/>
  <c r="I107" i="13"/>
  <c r="H108" i="13"/>
  <c r="I108" i="13"/>
  <c r="H109" i="13"/>
  <c r="I109" i="13"/>
  <c r="H110" i="13"/>
  <c r="I110" i="13"/>
  <c r="C111" i="13"/>
  <c r="I111" i="13" s="1"/>
  <c r="D111" i="13"/>
  <c r="B111" i="13"/>
  <c r="H111" i="13" s="1"/>
  <c r="C90" i="13"/>
  <c r="D90" i="13"/>
  <c r="E90" i="13"/>
  <c r="F90" i="13"/>
  <c r="G90" i="13"/>
  <c r="B90" i="13"/>
  <c r="C87" i="13"/>
  <c r="D87" i="13"/>
  <c r="E87" i="13"/>
  <c r="F87" i="13"/>
  <c r="G87" i="13"/>
  <c r="B87" i="13"/>
  <c r="C56" i="13"/>
  <c r="D56" i="13"/>
  <c r="B56" i="13"/>
  <c r="H41" i="13"/>
  <c r="I41" i="13"/>
  <c r="H42" i="13"/>
  <c r="I42" i="13"/>
  <c r="H43" i="13"/>
  <c r="I43" i="13"/>
  <c r="H44" i="13"/>
  <c r="I44" i="13"/>
  <c r="H45" i="13"/>
  <c r="I45" i="13"/>
  <c r="H46" i="13"/>
  <c r="I46" i="13"/>
  <c r="H47" i="13"/>
  <c r="I47" i="13"/>
  <c r="H48" i="13"/>
  <c r="I48" i="13"/>
  <c r="H49" i="13"/>
  <c r="I49" i="13"/>
  <c r="H50" i="13"/>
  <c r="I50" i="13"/>
  <c r="H51" i="13"/>
  <c r="I51" i="13"/>
  <c r="H52" i="13"/>
  <c r="I52" i="13"/>
  <c r="I40" i="13"/>
  <c r="H40" i="13"/>
  <c r="C53" i="13"/>
  <c r="D53" i="13"/>
  <c r="E53" i="13"/>
  <c r="H53" i="13" s="1"/>
  <c r="F53" i="13"/>
  <c r="F54" i="13" s="1"/>
  <c r="I54" i="13" s="1"/>
  <c r="G53" i="13"/>
  <c r="B53" i="13"/>
  <c r="C26" i="13"/>
  <c r="D26" i="13"/>
  <c r="E26" i="13"/>
  <c r="F26" i="13"/>
  <c r="G26" i="13"/>
  <c r="B26" i="13"/>
  <c r="H10" i="13"/>
  <c r="I10" i="13"/>
  <c r="H11" i="13"/>
  <c r="I11" i="13"/>
  <c r="H12" i="13"/>
  <c r="I12" i="13"/>
  <c r="H13" i="13"/>
  <c r="I13" i="13"/>
  <c r="H14" i="13"/>
  <c r="I14" i="13"/>
  <c r="H15" i="13"/>
  <c r="I15" i="13"/>
  <c r="H16" i="13"/>
  <c r="I16" i="13"/>
  <c r="H17" i="13"/>
  <c r="I17" i="13"/>
  <c r="H18" i="13"/>
  <c r="I18" i="13"/>
  <c r="H19" i="13"/>
  <c r="I19" i="13"/>
  <c r="H20" i="13"/>
  <c r="I20" i="13"/>
  <c r="H21" i="13"/>
  <c r="I21" i="13"/>
  <c r="H22" i="13"/>
  <c r="I22" i="13"/>
  <c r="H24" i="13"/>
  <c r="I24" i="13"/>
  <c r="H25" i="13"/>
  <c r="I25" i="13"/>
  <c r="I9" i="13"/>
  <c r="H9" i="13"/>
  <c r="G10" i="13"/>
  <c r="G11" i="13"/>
  <c r="G12" i="13"/>
  <c r="G13" i="13"/>
  <c r="G14" i="13"/>
  <c r="G15" i="13"/>
  <c r="G16" i="13"/>
  <c r="G17" i="13"/>
  <c r="G18" i="13"/>
  <c r="G19" i="13"/>
  <c r="G20" i="13"/>
  <c r="G21" i="13"/>
  <c r="G22" i="13"/>
  <c r="G9" i="13"/>
  <c r="C23" i="13"/>
  <c r="D23" i="13"/>
  <c r="E23" i="13"/>
  <c r="F23" i="13"/>
  <c r="B23" i="13"/>
  <c r="C74" i="12"/>
  <c r="C75" i="12" s="1"/>
  <c r="D74" i="12"/>
  <c r="D75" i="12" s="1"/>
  <c r="E74" i="12"/>
  <c r="E75" i="12" s="1"/>
  <c r="F74" i="12"/>
  <c r="F75" i="12" s="1"/>
  <c r="G74" i="12"/>
  <c r="G75" i="12" s="1"/>
  <c r="H74" i="12"/>
  <c r="H75" i="12" s="1"/>
  <c r="I74" i="12"/>
  <c r="I75" i="12" s="1"/>
  <c r="J74" i="12"/>
  <c r="J75" i="12" s="1"/>
  <c r="K74" i="12"/>
  <c r="K75" i="12" s="1"/>
  <c r="L74" i="12"/>
  <c r="L75" i="12" s="1"/>
  <c r="M74" i="12"/>
  <c r="M75" i="12" s="1"/>
  <c r="B74" i="12"/>
  <c r="B75" i="12" s="1"/>
  <c r="J40" i="12"/>
  <c r="J41" i="12"/>
  <c r="J42" i="12"/>
  <c r="J43" i="12"/>
  <c r="J44" i="12"/>
  <c r="J45" i="12"/>
  <c r="J46" i="12"/>
  <c r="J47" i="12"/>
  <c r="J48" i="12"/>
  <c r="J49" i="12"/>
  <c r="J50" i="12"/>
  <c r="J51" i="12"/>
  <c r="J52" i="12"/>
  <c r="J54" i="12"/>
  <c r="J55" i="12"/>
  <c r="J39" i="12"/>
  <c r="C53" i="12"/>
  <c r="C56" i="12" s="1"/>
  <c r="D53" i="12"/>
  <c r="D56" i="12" s="1"/>
  <c r="E53" i="12"/>
  <c r="E56" i="12" s="1"/>
  <c r="F53" i="12"/>
  <c r="F56" i="12" s="1"/>
  <c r="G53" i="12"/>
  <c r="G56" i="12" s="1"/>
  <c r="H53" i="12"/>
  <c r="H56" i="12" s="1"/>
  <c r="I53" i="12"/>
  <c r="I56" i="12" s="1"/>
  <c r="B53" i="12"/>
  <c r="B56" i="12" s="1"/>
  <c r="K40" i="12"/>
  <c r="L40" i="12"/>
  <c r="K41" i="12"/>
  <c r="L41" i="12"/>
  <c r="K42" i="12"/>
  <c r="L42" i="12"/>
  <c r="K43" i="12"/>
  <c r="L43" i="12"/>
  <c r="K44" i="12"/>
  <c r="L44" i="12"/>
  <c r="K45" i="12"/>
  <c r="L45" i="12"/>
  <c r="K46" i="12"/>
  <c r="L46" i="12"/>
  <c r="K47" i="12"/>
  <c r="L47" i="12"/>
  <c r="K48" i="12"/>
  <c r="L48" i="12"/>
  <c r="K49" i="12"/>
  <c r="L49" i="12"/>
  <c r="K50" i="12"/>
  <c r="L50" i="12"/>
  <c r="K51" i="12"/>
  <c r="L51" i="12"/>
  <c r="K52" i="12"/>
  <c r="L52" i="12"/>
  <c r="K54" i="12"/>
  <c r="L54" i="12"/>
  <c r="K55" i="12"/>
  <c r="L55" i="12"/>
  <c r="L39" i="12"/>
  <c r="K39" i="12"/>
  <c r="J10" i="12"/>
  <c r="J11" i="12"/>
  <c r="J12" i="12"/>
  <c r="J13" i="12"/>
  <c r="J14" i="12"/>
  <c r="J15" i="12"/>
  <c r="J16" i="12"/>
  <c r="J17" i="12"/>
  <c r="J18" i="12"/>
  <c r="J19" i="12"/>
  <c r="J20" i="12"/>
  <c r="J21" i="12"/>
  <c r="J22" i="12"/>
  <c r="J24" i="12"/>
  <c r="J25" i="12"/>
  <c r="J9" i="12"/>
  <c r="K10" i="12"/>
  <c r="L10" i="12"/>
  <c r="K11" i="12"/>
  <c r="L11" i="12"/>
  <c r="K12" i="12"/>
  <c r="L12" i="12"/>
  <c r="K13" i="12"/>
  <c r="L13" i="12"/>
  <c r="K14" i="12"/>
  <c r="L14" i="12"/>
  <c r="K15" i="12"/>
  <c r="L15" i="12"/>
  <c r="K16" i="12"/>
  <c r="L16" i="12"/>
  <c r="K17" i="12"/>
  <c r="L17" i="12"/>
  <c r="K18" i="12"/>
  <c r="L18" i="12"/>
  <c r="K19" i="12"/>
  <c r="L19" i="12"/>
  <c r="K20" i="12"/>
  <c r="L20" i="12"/>
  <c r="K21" i="12"/>
  <c r="L21" i="12"/>
  <c r="K22" i="12"/>
  <c r="L22" i="12"/>
  <c r="K24" i="12"/>
  <c r="L24" i="12"/>
  <c r="K25" i="12"/>
  <c r="L25" i="12"/>
  <c r="L9" i="12"/>
  <c r="K9" i="12"/>
  <c r="C26" i="12"/>
  <c r="D26" i="12"/>
  <c r="E26" i="12"/>
  <c r="F26" i="12"/>
  <c r="G26" i="12"/>
  <c r="H26" i="12"/>
  <c r="I26" i="12"/>
  <c r="B26" i="12"/>
  <c r="C23" i="12"/>
  <c r="D23" i="12"/>
  <c r="E23" i="12"/>
  <c r="F23" i="12"/>
  <c r="F27" i="12" s="1"/>
  <c r="G23" i="12"/>
  <c r="H23" i="12"/>
  <c r="I23" i="12"/>
  <c r="B23" i="12"/>
  <c r="H106" i="11"/>
  <c r="I106" i="11"/>
  <c r="H107" i="11"/>
  <c r="I107" i="11"/>
  <c r="H108" i="11"/>
  <c r="I108" i="11"/>
  <c r="H109" i="11"/>
  <c r="I109" i="11"/>
  <c r="H110" i="11"/>
  <c r="I110" i="11"/>
  <c r="H111" i="11"/>
  <c r="I111" i="11"/>
  <c r="H112" i="11"/>
  <c r="I112" i="11"/>
  <c r="H113" i="11"/>
  <c r="I113" i="11"/>
  <c r="H114" i="11"/>
  <c r="I114" i="11"/>
  <c r="H115" i="11"/>
  <c r="I115" i="11"/>
  <c r="H116" i="11"/>
  <c r="I116" i="11"/>
  <c r="H117" i="11"/>
  <c r="I117" i="11"/>
  <c r="H119" i="11"/>
  <c r="I119" i="11"/>
  <c r="H120" i="11"/>
  <c r="I120" i="11"/>
  <c r="I105" i="11"/>
  <c r="H105" i="11"/>
  <c r="C121" i="11"/>
  <c r="D121" i="11"/>
  <c r="E121" i="11"/>
  <c r="F121" i="11"/>
  <c r="G121" i="11"/>
  <c r="B121" i="11"/>
  <c r="C118" i="11"/>
  <c r="D118" i="11"/>
  <c r="E118" i="11"/>
  <c r="F118" i="11"/>
  <c r="G118" i="11"/>
  <c r="B118" i="11"/>
  <c r="C92" i="11"/>
  <c r="D92" i="11"/>
  <c r="E92" i="11"/>
  <c r="F92" i="11"/>
  <c r="G92" i="11"/>
  <c r="B92" i="11"/>
  <c r="C89" i="11"/>
  <c r="D89" i="11"/>
  <c r="E89" i="11"/>
  <c r="F89" i="11"/>
  <c r="G89" i="11"/>
  <c r="B89" i="11"/>
  <c r="H44" i="11"/>
  <c r="I44" i="11"/>
  <c r="H45" i="11"/>
  <c r="I45" i="11"/>
  <c r="H46" i="11"/>
  <c r="I46" i="11"/>
  <c r="H47" i="11"/>
  <c r="I47" i="11"/>
  <c r="H48" i="11"/>
  <c r="I48" i="11"/>
  <c r="H49" i="11"/>
  <c r="I49" i="11"/>
  <c r="H50" i="11"/>
  <c r="I50" i="11"/>
  <c r="H51" i="11"/>
  <c r="I51" i="11"/>
  <c r="H52" i="11"/>
  <c r="I52" i="11"/>
  <c r="H53" i="11"/>
  <c r="I53" i="11"/>
  <c r="H55" i="11"/>
  <c r="I55" i="11"/>
  <c r="H56" i="11"/>
  <c r="I56" i="11"/>
  <c r="I43" i="11"/>
  <c r="H43" i="11"/>
  <c r="C57" i="11"/>
  <c r="D57" i="11"/>
  <c r="E57" i="11"/>
  <c r="F57" i="11"/>
  <c r="G57" i="11"/>
  <c r="B57" i="11"/>
  <c r="C54" i="11"/>
  <c r="D54" i="11"/>
  <c r="E54" i="11"/>
  <c r="F54" i="11"/>
  <c r="G54" i="11"/>
  <c r="B54" i="11"/>
  <c r="C26" i="11"/>
  <c r="D26" i="11"/>
  <c r="B26" i="11"/>
  <c r="C23" i="11"/>
  <c r="D23" i="11"/>
  <c r="E23" i="11"/>
  <c r="F23" i="11"/>
  <c r="F24" i="11" s="1"/>
  <c r="G23" i="11"/>
  <c r="B23" i="11"/>
  <c r="H38" i="16"/>
  <c r="J38" i="16" s="1"/>
  <c r="I38" i="16"/>
  <c r="H39" i="16"/>
  <c r="I39" i="16"/>
  <c r="H40" i="16"/>
  <c r="J40" i="16" s="1"/>
  <c r="I40" i="16"/>
  <c r="H41" i="16"/>
  <c r="I41" i="16"/>
  <c r="H42" i="16"/>
  <c r="J42" i="16" s="1"/>
  <c r="I42" i="16"/>
  <c r="H43" i="16"/>
  <c r="I43" i="16"/>
  <c r="H44" i="16"/>
  <c r="J44" i="16" s="1"/>
  <c r="I44" i="16"/>
  <c r="H37" i="16"/>
  <c r="I37" i="16"/>
  <c r="I36" i="16"/>
  <c r="H36" i="16"/>
  <c r="C45" i="16"/>
  <c r="D45" i="16"/>
  <c r="E45" i="16"/>
  <c r="H45" i="16" s="1"/>
  <c r="F45" i="16"/>
  <c r="G45" i="16"/>
  <c r="B45" i="16"/>
  <c r="C18" i="16"/>
  <c r="D18" i="16"/>
  <c r="E18" i="16"/>
  <c r="F18" i="16"/>
  <c r="G18" i="16"/>
  <c r="B18" i="16"/>
  <c r="C18" i="15"/>
  <c r="D18" i="15"/>
  <c r="E18" i="15"/>
  <c r="F18" i="15"/>
  <c r="G18" i="15"/>
  <c r="H18" i="15"/>
  <c r="I18" i="15"/>
  <c r="J18" i="15"/>
  <c r="B18" i="15"/>
  <c r="B19" i="15" s="1"/>
  <c r="C46" i="14"/>
  <c r="C47" i="14" s="1"/>
  <c r="D46" i="14"/>
  <c r="D47" i="14" s="1"/>
  <c r="E46" i="14"/>
  <c r="E47" i="14" s="1"/>
  <c r="F46" i="14"/>
  <c r="F47" i="14" s="1"/>
  <c r="G46" i="14"/>
  <c r="G47" i="14" s="1"/>
  <c r="B46" i="14"/>
  <c r="B47" i="14" s="1"/>
  <c r="C18" i="14"/>
  <c r="D18" i="14"/>
  <c r="E18" i="14"/>
  <c r="F18" i="14"/>
  <c r="B18" i="14"/>
  <c r="G9" i="14"/>
  <c r="G10" i="14"/>
  <c r="G11" i="14"/>
  <c r="G12" i="14"/>
  <c r="G13" i="14"/>
  <c r="G14" i="14"/>
  <c r="G15" i="14"/>
  <c r="G16" i="14"/>
  <c r="G17" i="14"/>
  <c r="D72" i="19"/>
  <c r="C71" i="19"/>
  <c r="C72" i="19" s="1"/>
  <c r="D71" i="19"/>
  <c r="E71" i="19"/>
  <c r="E72" i="19" s="1"/>
  <c r="F71" i="19"/>
  <c r="F72" i="19" s="1"/>
  <c r="G71" i="19"/>
  <c r="G72" i="19" s="1"/>
  <c r="B71" i="19"/>
  <c r="B72" i="19" s="1"/>
  <c r="C61" i="19"/>
  <c r="D61" i="19"/>
  <c r="E61" i="19"/>
  <c r="F61" i="19"/>
  <c r="G61" i="19"/>
  <c r="B61" i="19"/>
  <c r="D30" i="19"/>
  <c r="C29" i="19"/>
  <c r="C30" i="19" s="1"/>
  <c r="D29" i="19"/>
  <c r="E29" i="19"/>
  <c r="F29" i="19"/>
  <c r="G29" i="19"/>
  <c r="G30" i="19" s="1"/>
  <c r="B29" i="19"/>
  <c r="C19" i="19"/>
  <c r="D19" i="19"/>
  <c r="E19" i="19"/>
  <c r="E30" i="19" s="1"/>
  <c r="F19" i="19"/>
  <c r="F30" i="19" s="1"/>
  <c r="G19" i="19"/>
  <c r="B19" i="19"/>
  <c r="B30" i="19" s="1"/>
  <c r="C29" i="18"/>
  <c r="C30" i="18" s="1"/>
  <c r="D29" i="18"/>
  <c r="E29" i="18"/>
  <c r="F29" i="18"/>
  <c r="G29" i="18"/>
  <c r="G30" i="18" s="1"/>
  <c r="H29" i="18"/>
  <c r="I29" i="18"/>
  <c r="J29" i="18"/>
  <c r="B29" i="18"/>
  <c r="B30" i="18" s="1"/>
  <c r="C19" i="18"/>
  <c r="D19" i="18"/>
  <c r="E19" i="18"/>
  <c r="F19" i="18"/>
  <c r="G19" i="18"/>
  <c r="H19" i="18"/>
  <c r="I19" i="18"/>
  <c r="J19" i="18"/>
  <c r="B19" i="18"/>
  <c r="E66" i="17"/>
  <c r="C65" i="17"/>
  <c r="D65" i="17"/>
  <c r="E65" i="17"/>
  <c r="F65" i="17"/>
  <c r="G65" i="17"/>
  <c r="B65" i="17"/>
  <c r="H45" i="17"/>
  <c r="C55" i="17"/>
  <c r="C66" i="17" s="1"/>
  <c r="D55" i="17"/>
  <c r="D66" i="17" s="1"/>
  <c r="E55" i="17"/>
  <c r="F55" i="17"/>
  <c r="F66" i="17" s="1"/>
  <c r="G55" i="17"/>
  <c r="G66" i="17" s="1"/>
  <c r="B55" i="17"/>
  <c r="B66" i="17" s="1"/>
  <c r="C19" i="17"/>
  <c r="D19" i="17"/>
  <c r="E19" i="17"/>
  <c r="F19" i="17"/>
  <c r="G19" i="17"/>
  <c r="B19" i="17"/>
  <c r="C29" i="17"/>
  <c r="D29" i="17"/>
  <c r="E29" i="17"/>
  <c r="F29" i="17"/>
  <c r="G29" i="17"/>
  <c r="B29" i="17"/>
  <c r="J117" i="11" l="1"/>
  <c r="J115" i="11"/>
  <c r="J120" i="11"/>
  <c r="J113" i="11"/>
  <c r="J55" i="11"/>
  <c r="J50" i="11"/>
  <c r="J48" i="11"/>
  <c r="J52" i="11"/>
  <c r="J46" i="11"/>
  <c r="J56" i="11"/>
  <c r="J51" i="11"/>
  <c r="J47" i="11"/>
  <c r="J116" i="11"/>
  <c r="J112" i="11"/>
  <c r="J110" i="11"/>
  <c r="M33" i="9"/>
  <c r="B30" i="17"/>
  <c r="J37" i="16"/>
  <c r="J43" i="16"/>
  <c r="J41" i="16"/>
  <c r="J39" i="16"/>
  <c r="J21" i="13"/>
  <c r="J19" i="13"/>
  <c r="J17" i="13"/>
  <c r="J15" i="13"/>
  <c r="J13" i="13"/>
  <c r="J51" i="13"/>
  <c r="J49" i="13"/>
  <c r="J47" i="13"/>
  <c r="J45" i="13"/>
  <c r="J43" i="13"/>
  <c r="J41" i="13"/>
  <c r="J111" i="13"/>
  <c r="J110" i="13"/>
  <c r="J108" i="13"/>
  <c r="J106" i="13"/>
  <c r="J104" i="13"/>
  <c r="J35" i="9"/>
  <c r="F35" i="9"/>
  <c r="J30" i="18"/>
  <c r="J53" i="11"/>
  <c r="J49" i="11"/>
  <c r="J45" i="11"/>
  <c r="J119" i="11"/>
  <c r="J114" i="11"/>
  <c r="J108" i="11"/>
  <c r="M31" i="9"/>
  <c r="D30" i="18"/>
  <c r="I45" i="16"/>
  <c r="J45" i="16" s="1"/>
  <c r="J36" i="16"/>
  <c r="J111" i="11"/>
  <c r="J109" i="11"/>
  <c r="J107" i="11"/>
  <c r="G91" i="13"/>
  <c r="L34" i="9"/>
  <c r="I35" i="9"/>
  <c r="E35" i="9"/>
  <c r="J11" i="13"/>
  <c r="G18" i="14"/>
  <c r="J22" i="13"/>
  <c r="J20" i="13"/>
  <c r="J18" i="13"/>
  <c r="J16" i="13"/>
  <c r="J14" i="13"/>
  <c r="J12" i="13"/>
  <c r="J10" i="13"/>
  <c r="J52" i="13"/>
  <c r="J50" i="13"/>
  <c r="J48" i="13"/>
  <c r="J46" i="13"/>
  <c r="J44" i="13"/>
  <c r="J42" i="13"/>
  <c r="F91" i="13"/>
  <c r="J109" i="13"/>
  <c r="J107" i="13"/>
  <c r="J105" i="13"/>
  <c r="J103" i="13"/>
  <c r="F57" i="12"/>
  <c r="L26" i="12"/>
  <c r="M26" i="12" s="1"/>
  <c r="M21" i="12"/>
  <c r="M19" i="12"/>
  <c r="M22" i="12"/>
  <c r="M18" i="12"/>
  <c r="M17" i="12"/>
  <c r="M16" i="12"/>
  <c r="J102" i="13"/>
  <c r="M15" i="12"/>
  <c r="I54" i="11"/>
  <c r="I118" i="11"/>
  <c r="B122" i="11"/>
  <c r="I121" i="11"/>
  <c r="J105" i="11"/>
  <c r="B115" i="13"/>
  <c r="D115" i="13"/>
  <c r="M14" i="12"/>
  <c r="M13" i="12"/>
  <c r="C115" i="13"/>
  <c r="B58" i="11"/>
  <c r="I57" i="11"/>
  <c r="J43" i="11"/>
  <c r="B93" i="11"/>
  <c r="F93" i="11"/>
  <c r="D93" i="11"/>
  <c r="D122" i="11"/>
  <c r="J106" i="11"/>
  <c r="H23" i="13"/>
  <c r="H26" i="13"/>
  <c r="H27" i="13" s="1"/>
  <c r="E27" i="13"/>
  <c r="C27" i="13"/>
  <c r="D57" i="13"/>
  <c r="B91" i="13"/>
  <c r="D91" i="13"/>
  <c r="D116" i="13" s="1"/>
  <c r="F116" i="13"/>
  <c r="H54" i="11"/>
  <c r="J44" i="11"/>
  <c r="G93" i="11"/>
  <c r="E93" i="11"/>
  <c r="C93" i="11"/>
  <c r="H118" i="11"/>
  <c r="G122" i="11"/>
  <c r="H121" i="11"/>
  <c r="C122" i="11"/>
  <c r="M12" i="12"/>
  <c r="M11" i="12"/>
  <c r="M39" i="12"/>
  <c r="M55" i="12"/>
  <c r="M54" i="12"/>
  <c r="M51" i="12"/>
  <c r="M50" i="12"/>
  <c r="I23" i="13"/>
  <c r="J9" i="13"/>
  <c r="I26" i="13"/>
  <c r="I27" i="13" s="1"/>
  <c r="B27" i="13"/>
  <c r="F27" i="13"/>
  <c r="D27" i="13"/>
  <c r="J40" i="13"/>
  <c r="B57" i="13"/>
  <c r="C57" i="13"/>
  <c r="E91" i="13"/>
  <c r="E116" i="13" s="1"/>
  <c r="C91" i="13"/>
  <c r="G116" i="13"/>
  <c r="M47" i="12"/>
  <c r="J23" i="12"/>
  <c r="B27" i="12"/>
  <c r="B57" i="12" s="1"/>
  <c r="H27" i="12"/>
  <c r="H57" i="12" s="1"/>
  <c r="D27" i="12"/>
  <c r="D57" i="12" s="1"/>
  <c r="M9" i="12"/>
  <c r="J53" i="12"/>
  <c r="J56" i="12" s="1"/>
  <c r="G27" i="12"/>
  <c r="G57" i="12" s="1"/>
  <c r="E27" i="12"/>
  <c r="E57" i="12" s="1"/>
  <c r="C27" i="12"/>
  <c r="C57" i="12" s="1"/>
  <c r="M10" i="12"/>
  <c r="K26" i="12"/>
  <c r="M25" i="12"/>
  <c r="M24" i="12"/>
  <c r="J26" i="12"/>
  <c r="I27" i="12"/>
  <c r="I57" i="12" s="1"/>
  <c r="M42" i="12"/>
  <c r="K23" i="12"/>
  <c r="K53" i="12"/>
  <c r="K56" i="12" s="1"/>
  <c r="M52" i="12"/>
  <c r="M20" i="12"/>
  <c r="M43" i="12"/>
  <c r="J34" i="10"/>
  <c r="K34" i="9"/>
  <c r="I114" i="13"/>
  <c r="I115" i="13" s="1"/>
  <c r="J114" i="13"/>
  <c r="J115" i="13" s="1"/>
  <c r="H114" i="13"/>
  <c r="H115" i="13" s="1"/>
  <c r="I53" i="13"/>
  <c r="J53" i="13" s="1"/>
  <c r="F55" i="13"/>
  <c r="I55" i="13" s="1"/>
  <c r="G54" i="13"/>
  <c r="G55" i="13" s="1"/>
  <c r="E54" i="13"/>
  <c r="H54" i="13" s="1"/>
  <c r="J54" i="13" s="1"/>
  <c r="G23" i="13"/>
  <c r="G27" i="13" s="1"/>
  <c r="L53" i="12"/>
  <c r="L56" i="12" s="1"/>
  <c r="M48" i="12"/>
  <c r="M49" i="12"/>
  <c r="M46" i="12"/>
  <c r="M45" i="12"/>
  <c r="M44" i="12"/>
  <c r="M41" i="12"/>
  <c r="M40" i="12"/>
  <c r="L23" i="12"/>
  <c r="G58" i="11"/>
  <c r="E58" i="11"/>
  <c r="H58" i="11" s="1"/>
  <c r="C58" i="11"/>
  <c r="E122" i="11"/>
  <c r="H122" i="11" s="1"/>
  <c r="D58" i="11"/>
  <c r="F122" i="11"/>
  <c r="I122" i="11" s="1"/>
  <c r="F58" i="11"/>
  <c r="I58" i="11" s="1"/>
  <c r="H57" i="11"/>
  <c r="D27" i="11"/>
  <c r="D59" i="11" s="1"/>
  <c r="B27" i="11"/>
  <c r="B59" i="11" s="1"/>
  <c r="C27" i="11"/>
  <c r="C59" i="11" s="1"/>
  <c r="F25" i="11"/>
  <c r="F26" i="11" s="1"/>
  <c r="F27" i="11" s="1"/>
  <c r="F59" i="11" s="1"/>
  <c r="G24" i="11"/>
  <c r="G25" i="11" s="1"/>
  <c r="E24" i="11"/>
  <c r="E25" i="11" s="1"/>
  <c r="I30" i="18"/>
  <c r="E30" i="18"/>
  <c r="H30" i="18"/>
  <c r="F30" i="18"/>
  <c r="H134" i="22"/>
  <c r="J134" i="22" s="1"/>
  <c r="I134" i="22"/>
  <c r="H135" i="22"/>
  <c r="I135" i="22"/>
  <c r="J135" i="22" s="1"/>
  <c r="H136" i="22"/>
  <c r="J136" i="22" s="1"/>
  <c r="I136" i="22"/>
  <c r="H137" i="22"/>
  <c r="I137" i="22"/>
  <c r="J137" i="22" s="1"/>
  <c r="H138" i="22"/>
  <c r="J138" i="22" s="1"/>
  <c r="I138" i="22"/>
  <c r="H139" i="22"/>
  <c r="I139" i="22"/>
  <c r="J139" i="22" s="1"/>
  <c r="H140" i="22"/>
  <c r="J140" i="22" s="1"/>
  <c r="I140" i="22"/>
  <c r="H141" i="22"/>
  <c r="I141" i="22"/>
  <c r="J141" i="22" s="1"/>
  <c r="H142" i="22"/>
  <c r="J142" i="22" s="1"/>
  <c r="I133" i="22"/>
  <c r="H133" i="22"/>
  <c r="J133" i="22" s="1"/>
  <c r="C142" i="22"/>
  <c r="D142" i="22"/>
  <c r="E142" i="22"/>
  <c r="F142" i="22"/>
  <c r="I142" i="22" s="1"/>
  <c r="G142" i="22"/>
  <c r="B142" i="22"/>
  <c r="G114" i="22"/>
  <c r="H92" i="22"/>
  <c r="I92" i="22"/>
  <c r="H93" i="22"/>
  <c r="J93" i="22" s="1"/>
  <c r="I93" i="22"/>
  <c r="H94" i="22"/>
  <c r="I94" i="22"/>
  <c r="H95" i="22"/>
  <c r="J95" i="22" s="1"/>
  <c r="I95" i="22"/>
  <c r="H96" i="22"/>
  <c r="I96" i="22"/>
  <c r="J96" i="22" s="1"/>
  <c r="H97" i="22"/>
  <c r="J97" i="22" s="1"/>
  <c r="I97" i="22"/>
  <c r="H98" i="22"/>
  <c r="I98" i="22"/>
  <c r="H99" i="22"/>
  <c r="J99" i="22" s="1"/>
  <c r="I99" i="22"/>
  <c r="H100" i="22"/>
  <c r="I100" i="22"/>
  <c r="H101" i="22"/>
  <c r="J101" i="22" s="1"/>
  <c r="I101" i="22"/>
  <c r="H102" i="22"/>
  <c r="I102" i="22"/>
  <c r="H103" i="22"/>
  <c r="J103" i="22" s="1"/>
  <c r="I103" i="22"/>
  <c r="H104" i="22"/>
  <c r="I104" i="22"/>
  <c r="H105" i="22"/>
  <c r="J105" i="22" s="1"/>
  <c r="I105" i="22"/>
  <c r="H106" i="22"/>
  <c r="I106" i="22"/>
  <c r="H107" i="22"/>
  <c r="J107" i="22" s="1"/>
  <c r="I107" i="22"/>
  <c r="H108" i="22"/>
  <c r="I108" i="22"/>
  <c r="J108" i="22" s="1"/>
  <c r="H109" i="22"/>
  <c r="J109" i="22" s="1"/>
  <c r="I109" i="22"/>
  <c r="H110" i="22"/>
  <c r="I110" i="22"/>
  <c r="H111" i="22"/>
  <c r="J111" i="22" s="1"/>
  <c r="I111" i="22"/>
  <c r="H112" i="22"/>
  <c r="I112" i="22"/>
  <c r="J112" i="22" s="1"/>
  <c r="H113" i="22"/>
  <c r="J113" i="22" s="1"/>
  <c r="I113" i="22"/>
  <c r="I91" i="22"/>
  <c r="H91" i="22"/>
  <c r="J91" i="22" s="1"/>
  <c r="J49" i="22"/>
  <c r="H50" i="22"/>
  <c r="I50" i="22"/>
  <c r="J50" i="22" s="1"/>
  <c r="H51" i="22"/>
  <c r="I51" i="22"/>
  <c r="H52" i="22"/>
  <c r="I52" i="22"/>
  <c r="H53" i="22"/>
  <c r="I53" i="22"/>
  <c r="H54" i="22"/>
  <c r="I54" i="22"/>
  <c r="H55" i="22"/>
  <c r="I55" i="22"/>
  <c r="H56" i="22"/>
  <c r="I56" i="22"/>
  <c r="H57" i="22"/>
  <c r="I57" i="22"/>
  <c r="H58" i="22"/>
  <c r="I49" i="22"/>
  <c r="H49" i="22"/>
  <c r="C58" i="22"/>
  <c r="I58" i="22" s="1"/>
  <c r="D58" i="22"/>
  <c r="B58" i="22"/>
  <c r="J10" i="22"/>
  <c r="H11" i="22"/>
  <c r="I11" i="22"/>
  <c r="H12" i="22"/>
  <c r="I12" i="22"/>
  <c r="H13" i="22"/>
  <c r="I13" i="22"/>
  <c r="H14" i="22"/>
  <c r="I14" i="22"/>
  <c r="H15" i="22"/>
  <c r="I15" i="22"/>
  <c r="H16" i="22"/>
  <c r="I16" i="22"/>
  <c r="H17" i="22"/>
  <c r="I17" i="22"/>
  <c r="H18" i="22"/>
  <c r="I18" i="22"/>
  <c r="H19" i="22"/>
  <c r="I19" i="22"/>
  <c r="H20" i="22"/>
  <c r="I20" i="22"/>
  <c r="H21" i="22"/>
  <c r="I21" i="22"/>
  <c r="H22" i="22"/>
  <c r="I22" i="22"/>
  <c r="H23" i="22"/>
  <c r="I23" i="22"/>
  <c r="H24" i="22"/>
  <c r="I24" i="22"/>
  <c r="H25" i="22"/>
  <c r="I25" i="22"/>
  <c r="H26" i="22"/>
  <c r="I26" i="22"/>
  <c r="H27" i="22"/>
  <c r="I27" i="22"/>
  <c r="H28" i="22"/>
  <c r="I28" i="22"/>
  <c r="H29" i="22"/>
  <c r="J29" i="22" s="1"/>
  <c r="I29" i="22"/>
  <c r="H30" i="22"/>
  <c r="I30" i="22"/>
  <c r="H31" i="22"/>
  <c r="I31" i="22"/>
  <c r="H32" i="22"/>
  <c r="I32" i="22"/>
  <c r="I10" i="22"/>
  <c r="H10" i="22"/>
  <c r="J42" i="21"/>
  <c r="J43" i="21"/>
  <c r="J44" i="21"/>
  <c r="J45" i="21"/>
  <c r="J46" i="21"/>
  <c r="J47" i="21"/>
  <c r="J48" i="21"/>
  <c r="J41" i="21"/>
  <c r="M45" i="21"/>
  <c r="M41" i="21"/>
  <c r="K42" i="21"/>
  <c r="M42" i="21" s="1"/>
  <c r="L42" i="21"/>
  <c r="K43" i="21"/>
  <c r="M43" i="21" s="1"/>
  <c r="L43" i="21"/>
  <c r="K44" i="21"/>
  <c r="M44" i="21" s="1"/>
  <c r="L44" i="21"/>
  <c r="K45" i="21"/>
  <c r="L45" i="21"/>
  <c r="K46" i="21"/>
  <c r="M46" i="21" s="1"/>
  <c r="L46" i="21"/>
  <c r="K47" i="21"/>
  <c r="L47" i="21"/>
  <c r="M47" i="21" s="1"/>
  <c r="K48" i="21"/>
  <c r="M48" i="21" s="1"/>
  <c r="L48" i="21"/>
  <c r="L41" i="21"/>
  <c r="K41" i="21"/>
  <c r="C49" i="21"/>
  <c r="L49" i="21" s="1"/>
  <c r="D49" i="21"/>
  <c r="E49" i="21"/>
  <c r="F49" i="21"/>
  <c r="G49" i="21"/>
  <c r="H49" i="21"/>
  <c r="K49" i="21" s="1"/>
  <c r="I49" i="21"/>
  <c r="J49" i="21" s="1"/>
  <c r="B49" i="21"/>
  <c r="M10" i="21"/>
  <c r="M11" i="21"/>
  <c r="M12" i="21"/>
  <c r="M13" i="21"/>
  <c r="M14" i="21"/>
  <c r="M15" i="21"/>
  <c r="M16" i="21"/>
  <c r="M17" i="21"/>
  <c r="M18" i="21"/>
  <c r="M19" i="21"/>
  <c r="M20" i="21"/>
  <c r="M21" i="21"/>
  <c r="M22" i="21"/>
  <c r="M23" i="21"/>
  <c r="M24" i="21"/>
  <c r="M25" i="21"/>
  <c r="M26" i="21"/>
  <c r="M27" i="21"/>
  <c r="M28" i="21"/>
  <c r="M29" i="21"/>
  <c r="M30" i="21"/>
  <c r="M31" i="21"/>
  <c r="L9" i="21"/>
  <c r="M9" i="21"/>
  <c r="K9" i="21"/>
  <c r="C111" i="20"/>
  <c r="D111" i="20"/>
  <c r="B111" i="20"/>
  <c r="H81" i="20"/>
  <c r="I81" i="20"/>
  <c r="H82" i="20"/>
  <c r="I82" i="20"/>
  <c r="H83" i="20"/>
  <c r="I83" i="20"/>
  <c r="H84" i="20"/>
  <c r="I84" i="20"/>
  <c r="H85" i="20"/>
  <c r="I85" i="20"/>
  <c r="H86" i="20"/>
  <c r="I86" i="20"/>
  <c r="H87" i="20"/>
  <c r="I87" i="20"/>
  <c r="H88" i="20"/>
  <c r="I88" i="20"/>
  <c r="H89" i="20"/>
  <c r="I89" i="20"/>
  <c r="H90" i="20"/>
  <c r="I90" i="20"/>
  <c r="H91" i="20"/>
  <c r="I91" i="20"/>
  <c r="H92" i="20"/>
  <c r="I92" i="20"/>
  <c r="H70" i="20"/>
  <c r="I70" i="20"/>
  <c r="H71" i="20"/>
  <c r="I71" i="20"/>
  <c r="H72" i="20"/>
  <c r="I72" i="20"/>
  <c r="H73" i="20"/>
  <c r="I73" i="20"/>
  <c r="H74" i="20"/>
  <c r="I74" i="20"/>
  <c r="H75" i="20"/>
  <c r="I75" i="20"/>
  <c r="H76" i="20"/>
  <c r="I76" i="20"/>
  <c r="H77" i="20"/>
  <c r="I77" i="20"/>
  <c r="H78" i="20"/>
  <c r="I78" i="20"/>
  <c r="H79" i="20"/>
  <c r="I79" i="20"/>
  <c r="H80" i="20"/>
  <c r="I80" i="20"/>
  <c r="I69" i="20"/>
  <c r="H69" i="20"/>
  <c r="J69" i="20" s="1"/>
  <c r="I106" i="20"/>
  <c r="H106" i="20"/>
  <c r="B54" i="20"/>
  <c r="H45" i="20"/>
  <c r="I45" i="20"/>
  <c r="H46" i="20"/>
  <c r="J46" i="20" s="1"/>
  <c r="I46" i="20"/>
  <c r="H47" i="20"/>
  <c r="I47" i="20"/>
  <c r="H48" i="20"/>
  <c r="J48" i="20" s="1"/>
  <c r="I48" i="20"/>
  <c r="H49" i="20"/>
  <c r="I49" i="20"/>
  <c r="H50" i="20"/>
  <c r="J50" i="20" s="1"/>
  <c r="I50" i="20"/>
  <c r="H51" i="20"/>
  <c r="I51" i="20"/>
  <c r="H52" i="20"/>
  <c r="J52" i="20" s="1"/>
  <c r="I52" i="20"/>
  <c r="H53" i="20"/>
  <c r="I53" i="20"/>
  <c r="I44" i="20"/>
  <c r="H44" i="20"/>
  <c r="C54" i="20"/>
  <c r="D54" i="20"/>
  <c r="E54" i="20"/>
  <c r="F54" i="20"/>
  <c r="G54" i="20"/>
  <c r="C33" i="20"/>
  <c r="D33" i="20"/>
  <c r="E33" i="20"/>
  <c r="F33" i="20"/>
  <c r="G33" i="20"/>
  <c r="B33" i="20"/>
  <c r="H10" i="20"/>
  <c r="I10" i="20"/>
  <c r="H11" i="20"/>
  <c r="I11" i="20"/>
  <c r="H12" i="20"/>
  <c r="I12" i="20"/>
  <c r="H13" i="20"/>
  <c r="I13" i="20"/>
  <c r="H14" i="20"/>
  <c r="I14" i="20"/>
  <c r="H15" i="20"/>
  <c r="I15" i="20"/>
  <c r="H16" i="20"/>
  <c r="I16" i="20"/>
  <c r="H17" i="20"/>
  <c r="I17" i="20"/>
  <c r="H18" i="20"/>
  <c r="I18" i="20"/>
  <c r="H19" i="20"/>
  <c r="I19" i="20"/>
  <c r="H20" i="20"/>
  <c r="I20" i="20"/>
  <c r="H21" i="20"/>
  <c r="I21" i="20"/>
  <c r="H22" i="20"/>
  <c r="I22" i="20"/>
  <c r="H23" i="20"/>
  <c r="I23" i="20"/>
  <c r="H24" i="20"/>
  <c r="I24" i="20"/>
  <c r="H25" i="20"/>
  <c r="I25" i="20"/>
  <c r="H26" i="20"/>
  <c r="I26" i="20"/>
  <c r="H27" i="20"/>
  <c r="I27" i="20"/>
  <c r="H28" i="20"/>
  <c r="I28" i="20"/>
  <c r="H29" i="20"/>
  <c r="I29" i="20"/>
  <c r="H30" i="20"/>
  <c r="I30" i="20"/>
  <c r="H31" i="20"/>
  <c r="I31" i="20"/>
  <c r="H32" i="20"/>
  <c r="I32" i="20"/>
  <c r="I9" i="20"/>
  <c r="H9" i="20"/>
  <c r="C23" i="29"/>
  <c r="D23" i="29"/>
  <c r="E23" i="29"/>
  <c r="F23" i="29"/>
  <c r="G23" i="29"/>
  <c r="B23" i="29"/>
  <c r="H22" i="29"/>
  <c r="I22" i="29"/>
  <c r="J22" i="29" s="1"/>
  <c r="I21" i="29"/>
  <c r="J21" i="29" s="1"/>
  <c r="H21" i="29"/>
  <c r="H23" i="29" s="1"/>
  <c r="J10" i="29"/>
  <c r="H10" i="29"/>
  <c r="I10" i="29"/>
  <c r="I9" i="29"/>
  <c r="J9" i="29" s="1"/>
  <c r="H9" i="29"/>
  <c r="K11" i="23"/>
  <c r="M11" i="23" s="1"/>
  <c r="L11" i="23"/>
  <c r="L10" i="23"/>
  <c r="K10" i="23"/>
  <c r="M10" i="23" s="1"/>
  <c r="C12" i="23"/>
  <c r="D12" i="23"/>
  <c r="E12" i="23"/>
  <c r="F12" i="23"/>
  <c r="L12" i="23" s="1"/>
  <c r="G12" i="23"/>
  <c r="H12" i="23"/>
  <c r="I12" i="23"/>
  <c r="J12" i="23"/>
  <c r="B12" i="23"/>
  <c r="J11" i="23"/>
  <c r="J10" i="23"/>
  <c r="J104" i="22" l="1"/>
  <c r="J100" i="22"/>
  <c r="J92" i="22"/>
  <c r="J30" i="22"/>
  <c r="J26" i="22"/>
  <c r="J14" i="22"/>
  <c r="J102" i="22"/>
  <c r="J98" i="22"/>
  <c r="J25" i="22"/>
  <c r="J15" i="22"/>
  <c r="J11" i="22"/>
  <c r="J54" i="22"/>
  <c r="J32" i="22"/>
  <c r="J28" i="22"/>
  <c r="J22" i="22"/>
  <c r="J18" i="22"/>
  <c r="J110" i="22"/>
  <c r="J106" i="22"/>
  <c r="J94" i="22"/>
  <c r="J58" i="22"/>
  <c r="J53" i="22"/>
  <c r="J56" i="22"/>
  <c r="J52" i="22"/>
  <c r="J57" i="22"/>
  <c r="J55" i="22"/>
  <c r="J51" i="22"/>
  <c r="J23" i="22"/>
  <c r="J19" i="22"/>
  <c r="J20" i="22"/>
  <c r="J16" i="22"/>
  <c r="J12" i="22"/>
  <c r="J31" i="22"/>
  <c r="J27" i="22"/>
  <c r="J21" i="22"/>
  <c r="J17" i="22"/>
  <c r="J13" i="22"/>
  <c r="F56" i="13"/>
  <c r="J27" i="12"/>
  <c r="J121" i="11"/>
  <c r="J118" i="11"/>
  <c r="J57" i="11"/>
  <c r="M49" i="21"/>
  <c r="J23" i="29"/>
  <c r="J24" i="22"/>
  <c r="I23" i="29"/>
  <c r="J53" i="20"/>
  <c r="J51" i="20"/>
  <c r="J49" i="20"/>
  <c r="J47" i="20"/>
  <c r="K12" i="23"/>
  <c r="M12" i="23" s="1"/>
  <c r="M34" i="9"/>
  <c r="J54" i="11"/>
  <c r="C116" i="13"/>
  <c r="B116" i="13"/>
  <c r="J58" i="11"/>
  <c r="J45" i="20"/>
  <c r="I33" i="20"/>
  <c r="J32" i="20"/>
  <c r="J31" i="20"/>
  <c r="J30" i="20"/>
  <c r="J29" i="20"/>
  <c r="J28" i="20"/>
  <c r="J27" i="20"/>
  <c r="J26" i="20"/>
  <c r="J25" i="20"/>
  <c r="J23" i="20"/>
  <c r="J22" i="20"/>
  <c r="J21" i="20"/>
  <c r="J20" i="20"/>
  <c r="J19" i="20"/>
  <c r="J18" i="20"/>
  <c r="J17" i="20"/>
  <c r="J16" i="20"/>
  <c r="J15" i="20"/>
  <c r="J14" i="20"/>
  <c r="J13" i="20"/>
  <c r="J12" i="20"/>
  <c r="J44" i="20"/>
  <c r="B55" i="20"/>
  <c r="J80" i="20"/>
  <c r="J79" i="20"/>
  <c r="J78" i="20"/>
  <c r="J77" i="20"/>
  <c r="J76" i="20"/>
  <c r="J75" i="20"/>
  <c r="J74" i="20"/>
  <c r="J73" i="20"/>
  <c r="J72" i="20"/>
  <c r="J71" i="20"/>
  <c r="J70" i="20"/>
  <c r="J92" i="20"/>
  <c r="J91" i="20"/>
  <c r="J90" i="20"/>
  <c r="J89" i="20"/>
  <c r="J88" i="20"/>
  <c r="J87" i="20"/>
  <c r="J86" i="20"/>
  <c r="J85" i="20"/>
  <c r="J84" i="20"/>
  <c r="J83" i="20"/>
  <c r="J82" i="20"/>
  <c r="J81" i="20"/>
  <c r="J11" i="20"/>
  <c r="J10" i="20"/>
  <c r="H33" i="20"/>
  <c r="J57" i="12"/>
  <c r="J23" i="13"/>
  <c r="K27" i="12"/>
  <c r="K57" i="12" s="1"/>
  <c r="M53" i="12"/>
  <c r="M56" i="12" s="1"/>
  <c r="I56" i="13"/>
  <c r="I57" i="13" s="1"/>
  <c r="F57" i="13"/>
  <c r="G56" i="13"/>
  <c r="G57" i="13" s="1"/>
  <c r="E55" i="13"/>
  <c r="H55" i="13" s="1"/>
  <c r="J55" i="13" s="1"/>
  <c r="L27" i="12"/>
  <c r="L57" i="12" s="1"/>
  <c r="M23" i="12"/>
  <c r="M27" i="12" s="1"/>
  <c r="J122" i="11"/>
  <c r="I59" i="11"/>
  <c r="E26" i="11"/>
  <c r="E27" i="11" s="1"/>
  <c r="E59" i="11" s="1"/>
  <c r="H59" i="11" s="1"/>
  <c r="G26" i="11"/>
  <c r="G27" i="11" s="1"/>
  <c r="G59" i="11" s="1"/>
  <c r="J106" i="20"/>
  <c r="J9" i="20"/>
  <c r="F55" i="20"/>
  <c r="D55" i="20"/>
  <c r="J24" i="20"/>
  <c r="G55" i="20"/>
  <c r="E55" i="20"/>
  <c r="C55" i="20"/>
  <c r="I54" i="20"/>
  <c r="H54" i="20"/>
  <c r="H25" i="36"/>
  <c r="I25" i="36"/>
  <c r="I26" i="36"/>
  <c r="I24" i="36"/>
  <c r="J24" i="36" s="1"/>
  <c r="H24" i="36"/>
  <c r="H10" i="36"/>
  <c r="I10" i="36"/>
  <c r="J10" i="36" s="1"/>
  <c r="J11" i="36" s="1"/>
  <c r="I9" i="36"/>
  <c r="I11" i="36" s="1"/>
  <c r="H9" i="36"/>
  <c r="J9" i="36" s="1"/>
  <c r="J41" i="36"/>
  <c r="I41" i="36"/>
  <c r="H41" i="36"/>
  <c r="H43" i="36" s="1"/>
  <c r="J40" i="36"/>
  <c r="I40" i="36"/>
  <c r="G26" i="36"/>
  <c r="F26" i="36"/>
  <c r="E26" i="36"/>
  <c r="H26" i="36" s="1"/>
  <c r="D26" i="36"/>
  <c r="C26" i="36"/>
  <c r="B26" i="36"/>
  <c r="G11" i="36"/>
  <c r="F11" i="36"/>
  <c r="E11" i="36"/>
  <c r="D11" i="36"/>
  <c r="C11" i="36"/>
  <c r="B11" i="36"/>
  <c r="H11" i="36" l="1"/>
  <c r="I43" i="36"/>
  <c r="J25" i="36"/>
  <c r="J26" i="36" s="1"/>
  <c r="J43" i="36"/>
  <c r="I55" i="20"/>
  <c r="J33" i="20"/>
  <c r="M57" i="12"/>
  <c r="E56" i="13"/>
  <c r="J59" i="11"/>
  <c r="J54" i="20"/>
  <c r="H55" i="20"/>
  <c r="J55" i="20" l="1"/>
  <c r="E57" i="13"/>
  <c r="H56" i="13"/>
  <c r="H41" i="26"/>
  <c r="H57" i="13" l="1"/>
  <c r="J56" i="13"/>
  <c r="J57" i="13" s="1"/>
  <c r="D46" i="26"/>
  <c r="C46" i="26"/>
  <c r="B46" i="26"/>
  <c r="F43" i="26"/>
  <c r="F45" i="26" s="1"/>
  <c r="E43" i="26"/>
  <c r="E45" i="26" s="1"/>
  <c r="D43" i="26"/>
  <c r="C43" i="26"/>
  <c r="I43" i="26" s="1"/>
  <c r="B43" i="26"/>
  <c r="I10" i="26"/>
  <c r="I9" i="26"/>
  <c r="H9" i="26"/>
  <c r="H10" i="26"/>
  <c r="C14" i="26"/>
  <c r="D14" i="26"/>
  <c r="B14" i="26"/>
  <c r="F11" i="26"/>
  <c r="F13" i="26" s="1"/>
  <c r="C11" i="26"/>
  <c r="I11" i="26" s="1"/>
  <c r="D11" i="26"/>
  <c r="E11" i="26"/>
  <c r="B11" i="26"/>
  <c r="C11" i="25"/>
  <c r="D11" i="25"/>
  <c r="E11" i="25"/>
  <c r="F11" i="25"/>
  <c r="G11" i="25"/>
  <c r="H11" i="25"/>
  <c r="I11" i="25"/>
  <c r="J11" i="25"/>
  <c r="B11" i="25"/>
  <c r="B24" i="24"/>
  <c r="C27" i="24"/>
  <c r="D27" i="24"/>
  <c r="E27" i="24"/>
  <c r="F27" i="24"/>
  <c r="G27" i="24"/>
  <c r="B27" i="24"/>
  <c r="C24" i="24"/>
  <c r="D24" i="24"/>
  <c r="E24" i="24"/>
  <c r="F24" i="24"/>
  <c r="I10" i="24"/>
  <c r="H10" i="24"/>
  <c r="I9" i="24"/>
  <c r="H9" i="24"/>
  <c r="C11" i="24"/>
  <c r="D11" i="24"/>
  <c r="E11" i="24"/>
  <c r="F11" i="24"/>
  <c r="I11" i="24" s="1"/>
  <c r="B11" i="24"/>
  <c r="C12" i="24"/>
  <c r="D12" i="24"/>
  <c r="E12" i="24"/>
  <c r="F12" i="24"/>
  <c r="B12" i="24"/>
  <c r="C11" i="29"/>
  <c r="D11" i="29"/>
  <c r="E11" i="29"/>
  <c r="F11" i="29"/>
  <c r="G11" i="29"/>
  <c r="K16" i="28"/>
  <c r="K18" i="28" s="1"/>
  <c r="L16" i="28"/>
  <c r="M16" i="28" s="1"/>
  <c r="K17" i="28"/>
  <c r="L17" i="28"/>
  <c r="M17" i="28" s="1"/>
  <c r="L15" i="28"/>
  <c r="L18" i="28" s="1"/>
  <c r="K15" i="28"/>
  <c r="C18" i="28"/>
  <c r="D18" i="28"/>
  <c r="E18" i="28"/>
  <c r="F18" i="28"/>
  <c r="G18" i="28"/>
  <c r="H18" i="28"/>
  <c r="I18" i="28"/>
  <c r="J18" i="28"/>
  <c r="B18" i="28"/>
  <c r="H103" i="32"/>
  <c r="J103" i="32" s="1"/>
  <c r="I103" i="32"/>
  <c r="H104" i="32"/>
  <c r="I104" i="32"/>
  <c r="H105" i="32"/>
  <c r="J105" i="32" s="1"/>
  <c r="I105" i="32"/>
  <c r="H106" i="32"/>
  <c r="I106" i="32"/>
  <c r="H107" i="32"/>
  <c r="J107" i="32" s="1"/>
  <c r="I107" i="32"/>
  <c r="H108" i="32"/>
  <c r="I108" i="32"/>
  <c r="H109" i="32"/>
  <c r="J109" i="32" s="1"/>
  <c r="I109" i="32"/>
  <c r="H110" i="32"/>
  <c r="I110" i="32"/>
  <c r="H111" i="32"/>
  <c r="J111" i="32" s="1"/>
  <c r="I111" i="32"/>
  <c r="H112" i="32"/>
  <c r="I112" i="32"/>
  <c r="H113" i="32"/>
  <c r="J113" i="32" s="1"/>
  <c r="I113" i="32"/>
  <c r="H114" i="32"/>
  <c r="I114" i="32"/>
  <c r="I102" i="32"/>
  <c r="H102" i="32"/>
  <c r="C115" i="32"/>
  <c r="D115" i="32"/>
  <c r="E115" i="32"/>
  <c r="H115" i="32" s="1"/>
  <c r="F115" i="32"/>
  <c r="G115" i="32"/>
  <c r="B115" i="32"/>
  <c r="H72" i="32"/>
  <c r="I72" i="32"/>
  <c r="H73" i="32"/>
  <c r="I73" i="32"/>
  <c r="H74" i="32"/>
  <c r="I74" i="32"/>
  <c r="H75" i="32"/>
  <c r="I75" i="32"/>
  <c r="H76" i="32"/>
  <c r="I76" i="32"/>
  <c r="H77" i="32"/>
  <c r="I77" i="32"/>
  <c r="H78" i="32"/>
  <c r="I78" i="32"/>
  <c r="H79" i="32"/>
  <c r="I79" i="32"/>
  <c r="H80" i="32"/>
  <c r="I80" i="32"/>
  <c r="H81" i="32"/>
  <c r="I81" i="32"/>
  <c r="H82" i="32"/>
  <c r="I82" i="32"/>
  <c r="H83" i="32"/>
  <c r="I83" i="32"/>
  <c r="H84" i="32"/>
  <c r="I84" i="32"/>
  <c r="H85" i="32"/>
  <c r="I85" i="32"/>
  <c r="H86" i="32"/>
  <c r="I86" i="32"/>
  <c r="H87" i="32"/>
  <c r="I87" i="32"/>
  <c r="H88" i="32"/>
  <c r="I88" i="32"/>
  <c r="H89" i="32"/>
  <c r="I89" i="32"/>
  <c r="H90" i="32"/>
  <c r="I90" i="32"/>
  <c r="I71" i="32"/>
  <c r="H71" i="32"/>
  <c r="C91" i="32"/>
  <c r="D91" i="32"/>
  <c r="E91" i="32"/>
  <c r="F91" i="32"/>
  <c r="G91" i="32"/>
  <c r="B91" i="32"/>
  <c r="H40" i="32"/>
  <c r="I40" i="32"/>
  <c r="H41" i="32"/>
  <c r="I41" i="32"/>
  <c r="H42" i="32"/>
  <c r="I42" i="32"/>
  <c r="H43" i="32"/>
  <c r="I43" i="32"/>
  <c r="H44" i="32"/>
  <c r="I44" i="32"/>
  <c r="H45" i="32"/>
  <c r="I45" i="32"/>
  <c r="H46" i="32"/>
  <c r="I46" i="32"/>
  <c r="H47" i="32"/>
  <c r="I47" i="32"/>
  <c r="H48" i="32"/>
  <c r="I48" i="32"/>
  <c r="H49" i="32"/>
  <c r="I49" i="32"/>
  <c r="H50" i="32"/>
  <c r="I50" i="32"/>
  <c r="H51" i="32"/>
  <c r="I51" i="32"/>
  <c r="I39" i="32"/>
  <c r="H39" i="32"/>
  <c r="C52" i="32"/>
  <c r="D52" i="32"/>
  <c r="E52" i="32"/>
  <c r="F52" i="32"/>
  <c r="G52" i="32"/>
  <c r="B52" i="32"/>
  <c r="H10" i="32"/>
  <c r="I10" i="32"/>
  <c r="H11" i="32"/>
  <c r="I11" i="32"/>
  <c r="H12" i="32"/>
  <c r="I12" i="32"/>
  <c r="H13" i="32"/>
  <c r="I13" i="32"/>
  <c r="H14" i="32"/>
  <c r="I14" i="32"/>
  <c r="H15" i="32"/>
  <c r="I15" i="32"/>
  <c r="H16" i="32"/>
  <c r="I16" i="32"/>
  <c r="H17" i="32"/>
  <c r="I17" i="32"/>
  <c r="H18" i="32"/>
  <c r="I18" i="32"/>
  <c r="H19" i="32"/>
  <c r="I19" i="32"/>
  <c r="H20" i="32"/>
  <c r="I20" i="32"/>
  <c r="H21" i="32"/>
  <c r="I21" i="32"/>
  <c r="H22" i="32"/>
  <c r="I22" i="32"/>
  <c r="H23" i="32"/>
  <c r="I23" i="32"/>
  <c r="H24" i="32"/>
  <c r="I24" i="32"/>
  <c r="H25" i="32"/>
  <c r="I25" i="32"/>
  <c r="H26" i="32"/>
  <c r="I26" i="32"/>
  <c r="H27" i="32"/>
  <c r="I27" i="32"/>
  <c r="H28" i="32"/>
  <c r="I28" i="32"/>
  <c r="I9" i="32"/>
  <c r="H9" i="32"/>
  <c r="J46" i="31"/>
  <c r="J47" i="31"/>
  <c r="J48" i="31"/>
  <c r="J49" i="31"/>
  <c r="J50" i="31"/>
  <c r="J51" i="31"/>
  <c r="J52" i="31"/>
  <c r="J53" i="31"/>
  <c r="J54" i="31"/>
  <c r="J55" i="31"/>
  <c r="J56" i="31"/>
  <c r="J57" i="31"/>
  <c r="J45" i="31"/>
  <c r="J42" i="31"/>
  <c r="J41" i="31"/>
  <c r="C59" i="31"/>
  <c r="H59" i="31"/>
  <c r="J59" i="31" s="1"/>
  <c r="I59" i="31"/>
  <c r="M45" i="31"/>
  <c r="K46" i="31"/>
  <c r="M46" i="31" s="1"/>
  <c r="L46" i="31"/>
  <c r="K47" i="31"/>
  <c r="L47" i="31"/>
  <c r="M47" i="31" s="1"/>
  <c r="K48" i="31"/>
  <c r="M48" i="31" s="1"/>
  <c r="L48" i="31"/>
  <c r="K49" i="31"/>
  <c r="M49" i="31" s="1"/>
  <c r="L49" i="31"/>
  <c r="K50" i="31"/>
  <c r="M50" i="31" s="1"/>
  <c r="L50" i="31"/>
  <c r="K51" i="31"/>
  <c r="L51" i="31"/>
  <c r="M51" i="31" s="1"/>
  <c r="K52" i="31"/>
  <c r="M52" i="31" s="1"/>
  <c r="L52" i="31"/>
  <c r="K53" i="31"/>
  <c r="M53" i="31" s="1"/>
  <c r="L53" i="31"/>
  <c r="K54" i="31"/>
  <c r="M54" i="31" s="1"/>
  <c r="L54" i="31"/>
  <c r="K55" i="31"/>
  <c r="L55" i="31"/>
  <c r="M55" i="31" s="1"/>
  <c r="K56" i="31"/>
  <c r="M56" i="31" s="1"/>
  <c r="L56" i="31"/>
  <c r="K57" i="31"/>
  <c r="M57" i="31" s="1"/>
  <c r="L57" i="31"/>
  <c r="L45" i="31"/>
  <c r="M42" i="31"/>
  <c r="K42" i="31"/>
  <c r="L42" i="31"/>
  <c r="L41" i="31"/>
  <c r="K41" i="31"/>
  <c r="M41" i="31" s="1"/>
  <c r="C58" i="31"/>
  <c r="L58" i="31" s="1"/>
  <c r="D58" i="31"/>
  <c r="D59" i="31" s="1"/>
  <c r="E58" i="31"/>
  <c r="F58" i="31"/>
  <c r="G58" i="31"/>
  <c r="G59" i="31" s="1"/>
  <c r="H58" i="31"/>
  <c r="J58" i="31" s="1"/>
  <c r="I58" i="31"/>
  <c r="B58" i="31"/>
  <c r="B59" i="31" s="1"/>
  <c r="C43" i="31"/>
  <c r="D43" i="31"/>
  <c r="E43" i="31"/>
  <c r="E59" i="31" s="1"/>
  <c r="F43" i="31"/>
  <c r="L43" i="31" s="1"/>
  <c r="G43" i="31"/>
  <c r="H43" i="31"/>
  <c r="J43" i="31" s="1"/>
  <c r="I43" i="31"/>
  <c r="B43" i="31"/>
  <c r="K10" i="31"/>
  <c r="L10" i="31"/>
  <c r="K11" i="31"/>
  <c r="L11" i="31"/>
  <c r="K12" i="31"/>
  <c r="L12" i="31"/>
  <c r="K13" i="31"/>
  <c r="L13" i="31"/>
  <c r="K14" i="31"/>
  <c r="L14" i="31"/>
  <c r="K15" i="31"/>
  <c r="L15" i="31"/>
  <c r="K16" i="31"/>
  <c r="L16" i="31"/>
  <c r="K17" i="31"/>
  <c r="L17" i="31"/>
  <c r="K18" i="31"/>
  <c r="L18" i="31"/>
  <c r="K19" i="31"/>
  <c r="L19" i="31"/>
  <c r="K20" i="31"/>
  <c r="L20" i="31"/>
  <c r="K21" i="31"/>
  <c r="L21" i="31"/>
  <c r="K22" i="31"/>
  <c r="L22" i="31"/>
  <c r="K23" i="31"/>
  <c r="L23" i="31"/>
  <c r="K24" i="31"/>
  <c r="L24" i="31"/>
  <c r="K25" i="31"/>
  <c r="L25" i="31"/>
  <c r="K26" i="31"/>
  <c r="L26" i="31"/>
  <c r="L9" i="31"/>
  <c r="K9" i="31"/>
  <c r="M9" i="31" s="1"/>
  <c r="H104" i="30"/>
  <c r="I104" i="30"/>
  <c r="H105" i="30"/>
  <c r="I105" i="30"/>
  <c r="H106" i="30"/>
  <c r="I106" i="30"/>
  <c r="H107" i="30"/>
  <c r="I107" i="30"/>
  <c r="H108" i="30"/>
  <c r="I108" i="30"/>
  <c r="H109" i="30"/>
  <c r="I109" i="30"/>
  <c r="H110" i="30"/>
  <c r="I110" i="30"/>
  <c r="H111" i="30"/>
  <c r="I111" i="30"/>
  <c r="H112" i="30"/>
  <c r="I112" i="30"/>
  <c r="H113" i="30"/>
  <c r="I113" i="30"/>
  <c r="H114" i="30"/>
  <c r="I114" i="30"/>
  <c r="H115" i="30"/>
  <c r="I115" i="30"/>
  <c r="I103" i="30"/>
  <c r="H103" i="30"/>
  <c r="J103" i="30" s="1"/>
  <c r="C116" i="30"/>
  <c r="D116" i="30"/>
  <c r="E116" i="30"/>
  <c r="F116" i="30"/>
  <c r="G116" i="30"/>
  <c r="B116" i="30"/>
  <c r="H74" i="30"/>
  <c r="I74" i="30"/>
  <c r="H75" i="30"/>
  <c r="I75" i="30"/>
  <c r="I93" i="30" s="1"/>
  <c r="H76" i="30"/>
  <c r="I76" i="30"/>
  <c r="H77" i="30"/>
  <c r="I77" i="30"/>
  <c r="H78" i="30"/>
  <c r="I78" i="30"/>
  <c r="H79" i="30"/>
  <c r="I79" i="30"/>
  <c r="H80" i="30"/>
  <c r="I80" i="30"/>
  <c r="H81" i="30"/>
  <c r="I81" i="30"/>
  <c r="H82" i="30"/>
  <c r="I82" i="30"/>
  <c r="H83" i="30"/>
  <c r="I83" i="30"/>
  <c r="H84" i="30"/>
  <c r="I84" i="30"/>
  <c r="H85" i="30"/>
  <c r="I85" i="30"/>
  <c r="H86" i="30"/>
  <c r="I86" i="30"/>
  <c r="H87" i="30"/>
  <c r="I87" i="30"/>
  <c r="H88" i="30"/>
  <c r="I88" i="30"/>
  <c r="H89" i="30"/>
  <c r="I89" i="30"/>
  <c r="H90" i="30"/>
  <c r="I90" i="30"/>
  <c r="H91" i="30"/>
  <c r="I91" i="30"/>
  <c r="H92" i="30"/>
  <c r="I92" i="30"/>
  <c r="I73" i="30"/>
  <c r="H73" i="30"/>
  <c r="J73" i="30" s="1"/>
  <c r="C93" i="30"/>
  <c r="D93" i="30"/>
  <c r="E93" i="30"/>
  <c r="F93" i="30"/>
  <c r="G93" i="30"/>
  <c r="B93" i="30"/>
  <c r="H44" i="30"/>
  <c r="I44" i="30"/>
  <c r="H45" i="30"/>
  <c r="I45" i="30"/>
  <c r="H46" i="30"/>
  <c r="I46" i="30"/>
  <c r="H47" i="30"/>
  <c r="I47" i="30"/>
  <c r="H48" i="30"/>
  <c r="I48" i="30"/>
  <c r="H49" i="30"/>
  <c r="I49" i="30"/>
  <c r="H50" i="30"/>
  <c r="I50" i="30"/>
  <c r="H51" i="30"/>
  <c r="I51" i="30"/>
  <c r="H52" i="30"/>
  <c r="I52" i="30"/>
  <c r="H53" i="30"/>
  <c r="I53" i="30"/>
  <c r="H54" i="30"/>
  <c r="I54" i="30"/>
  <c r="H55" i="30"/>
  <c r="I55" i="30"/>
  <c r="I43" i="30"/>
  <c r="H43" i="30"/>
  <c r="J43" i="30" s="1"/>
  <c r="C56" i="30"/>
  <c r="I56" i="30" s="1"/>
  <c r="D56" i="30"/>
  <c r="E56" i="30"/>
  <c r="F56" i="30"/>
  <c r="G56" i="30"/>
  <c r="B56" i="30"/>
  <c r="H56" i="30" s="1"/>
  <c r="H10" i="30"/>
  <c r="I10" i="30"/>
  <c r="H11" i="30"/>
  <c r="I11" i="30"/>
  <c r="J11" i="30" s="1"/>
  <c r="H12" i="30"/>
  <c r="I12" i="30"/>
  <c r="H13" i="30"/>
  <c r="I13" i="30"/>
  <c r="J13" i="30" s="1"/>
  <c r="H14" i="30"/>
  <c r="I14" i="30"/>
  <c r="H15" i="30"/>
  <c r="I15" i="30"/>
  <c r="J15" i="30" s="1"/>
  <c r="H16" i="30"/>
  <c r="I16" i="30"/>
  <c r="H17" i="30"/>
  <c r="I17" i="30"/>
  <c r="J17" i="30" s="1"/>
  <c r="H18" i="30"/>
  <c r="I18" i="30"/>
  <c r="H19" i="30"/>
  <c r="I19" i="30"/>
  <c r="J19" i="30" s="1"/>
  <c r="H20" i="30"/>
  <c r="I20" i="30"/>
  <c r="H21" i="30"/>
  <c r="I21" i="30"/>
  <c r="J21" i="30" s="1"/>
  <c r="H22" i="30"/>
  <c r="I22" i="30"/>
  <c r="H23" i="30"/>
  <c r="I23" i="30"/>
  <c r="J23" i="30" s="1"/>
  <c r="H24" i="30"/>
  <c r="I24" i="30"/>
  <c r="H25" i="30"/>
  <c r="I25" i="30"/>
  <c r="J25" i="30" s="1"/>
  <c r="H26" i="30"/>
  <c r="I26" i="30"/>
  <c r="H27" i="30"/>
  <c r="I27" i="30"/>
  <c r="J27" i="30" s="1"/>
  <c r="H28" i="30"/>
  <c r="I28" i="30"/>
  <c r="I9" i="30"/>
  <c r="H9" i="30"/>
  <c r="D10" i="30"/>
  <c r="D11" i="30"/>
  <c r="D12" i="30"/>
  <c r="D13" i="30"/>
  <c r="D14" i="30"/>
  <c r="D15" i="30"/>
  <c r="D16" i="30"/>
  <c r="D17" i="30"/>
  <c r="D18" i="30"/>
  <c r="D19" i="30"/>
  <c r="D20" i="30"/>
  <c r="D21" i="30"/>
  <c r="D22" i="30"/>
  <c r="D23" i="30"/>
  <c r="D24" i="30"/>
  <c r="D25" i="30"/>
  <c r="D26" i="30"/>
  <c r="D27" i="30"/>
  <c r="D28" i="30"/>
  <c r="D9" i="30"/>
  <c r="C29" i="30"/>
  <c r="E29" i="30"/>
  <c r="E57" i="30" s="1"/>
  <c r="F29" i="30"/>
  <c r="F57" i="30" s="1"/>
  <c r="G29" i="30"/>
  <c r="G57" i="30" s="1"/>
  <c r="B29" i="30"/>
  <c r="H24" i="35"/>
  <c r="J24" i="35" s="1"/>
  <c r="I24" i="35"/>
  <c r="I23" i="35"/>
  <c r="H23" i="35"/>
  <c r="J23" i="35" s="1"/>
  <c r="C25" i="35"/>
  <c r="D25" i="35"/>
  <c r="E25" i="35"/>
  <c r="F25" i="35"/>
  <c r="G25" i="35"/>
  <c r="B25" i="35"/>
  <c r="H12" i="35"/>
  <c r="I12" i="35"/>
  <c r="I11" i="35"/>
  <c r="H11" i="35"/>
  <c r="C13" i="35"/>
  <c r="D13" i="35"/>
  <c r="E13" i="35"/>
  <c r="F13" i="35"/>
  <c r="G13" i="35"/>
  <c r="B13" i="35"/>
  <c r="L13" i="34"/>
  <c r="L12" i="34"/>
  <c r="L14" i="34" s="1"/>
  <c r="K13" i="34"/>
  <c r="M13" i="34" s="1"/>
  <c r="K12" i="34"/>
  <c r="M12" i="34" s="1"/>
  <c r="C14" i="34"/>
  <c r="D14" i="34"/>
  <c r="E14" i="34"/>
  <c r="F14" i="34"/>
  <c r="G14" i="34"/>
  <c r="H14" i="34"/>
  <c r="I14" i="34"/>
  <c r="J14" i="34"/>
  <c r="B14" i="34"/>
  <c r="C11" i="33"/>
  <c r="D11" i="33"/>
  <c r="E11" i="33"/>
  <c r="F11" i="33"/>
  <c r="G11" i="33"/>
  <c r="B11" i="33"/>
  <c r="H10" i="33"/>
  <c r="J10" i="33" s="1"/>
  <c r="I10" i="33"/>
  <c r="I9" i="33"/>
  <c r="I11" i="33" s="1"/>
  <c r="H9" i="33"/>
  <c r="J90" i="32" l="1"/>
  <c r="J88" i="32"/>
  <c r="J86" i="32"/>
  <c r="J84" i="32"/>
  <c r="J82" i="32"/>
  <c r="J80" i="32"/>
  <c r="J78" i="32"/>
  <c r="J76" i="32"/>
  <c r="J74" i="32"/>
  <c r="J72" i="32"/>
  <c r="J51" i="32"/>
  <c r="J49" i="32"/>
  <c r="J47" i="32"/>
  <c r="J45" i="32"/>
  <c r="J43" i="32"/>
  <c r="J41" i="32"/>
  <c r="M25" i="31"/>
  <c r="M21" i="31"/>
  <c r="M17" i="31"/>
  <c r="M13" i="31"/>
  <c r="M23" i="31"/>
  <c r="M19" i="31"/>
  <c r="M15" i="31"/>
  <c r="M11" i="31"/>
  <c r="J89" i="30"/>
  <c r="J85" i="30"/>
  <c r="J81" i="30"/>
  <c r="J75" i="30"/>
  <c r="J28" i="30"/>
  <c r="J26" i="30"/>
  <c r="J24" i="30"/>
  <c r="J22" i="30"/>
  <c r="J20" i="30"/>
  <c r="J18" i="30"/>
  <c r="J16" i="30"/>
  <c r="J14" i="30"/>
  <c r="J12" i="30"/>
  <c r="J10" i="30"/>
  <c r="J91" i="30"/>
  <c r="J87" i="30"/>
  <c r="J83" i="30"/>
  <c r="J79" i="30"/>
  <c r="J77" i="30"/>
  <c r="I116" i="30"/>
  <c r="I117" i="30" s="1"/>
  <c r="H29" i="30"/>
  <c r="J10" i="24"/>
  <c r="M14" i="34"/>
  <c r="K58" i="31"/>
  <c r="M58" i="31" s="1"/>
  <c r="M18" i="28"/>
  <c r="J9" i="30"/>
  <c r="J53" i="30"/>
  <c r="J49" i="30"/>
  <c r="J45" i="30"/>
  <c r="H93" i="30"/>
  <c r="J93" i="30" s="1"/>
  <c r="J114" i="30"/>
  <c r="J110" i="30"/>
  <c r="J106" i="30"/>
  <c r="M15" i="28"/>
  <c r="J12" i="35"/>
  <c r="I29" i="30"/>
  <c r="J92" i="30"/>
  <c r="J90" i="30"/>
  <c r="J88" i="30"/>
  <c r="J86" i="30"/>
  <c r="J84" i="30"/>
  <c r="J82" i="30"/>
  <c r="J80" i="30"/>
  <c r="J78" i="30"/>
  <c r="J76" i="30"/>
  <c r="J74" i="30"/>
  <c r="H116" i="30"/>
  <c r="M26" i="31"/>
  <c r="M24" i="31"/>
  <c r="M22" i="31"/>
  <c r="M20" i="31"/>
  <c r="M18" i="31"/>
  <c r="M16" i="31"/>
  <c r="M14" i="31"/>
  <c r="M12" i="31"/>
  <c r="J16" i="32"/>
  <c r="J12" i="32"/>
  <c r="J10" i="32"/>
  <c r="J50" i="32"/>
  <c r="J48" i="32"/>
  <c r="J46" i="32"/>
  <c r="J44" i="32"/>
  <c r="J42" i="32"/>
  <c r="J89" i="32"/>
  <c r="J87" i="32"/>
  <c r="J85" i="32"/>
  <c r="J83" i="32"/>
  <c r="J81" i="32"/>
  <c r="J79" i="32"/>
  <c r="J77" i="32"/>
  <c r="J75" i="32"/>
  <c r="J73" i="32"/>
  <c r="J114" i="32"/>
  <c r="J112" i="32"/>
  <c r="J110" i="32"/>
  <c r="J108" i="32"/>
  <c r="J106" i="32"/>
  <c r="J104" i="32"/>
  <c r="J10" i="26"/>
  <c r="H43" i="26"/>
  <c r="J43" i="26" s="1"/>
  <c r="J56" i="30"/>
  <c r="H11" i="33"/>
  <c r="B57" i="30"/>
  <c r="H57" i="30" s="1"/>
  <c r="J55" i="30"/>
  <c r="J51" i="30"/>
  <c r="J47" i="30"/>
  <c r="J112" i="30"/>
  <c r="J108" i="30"/>
  <c r="J104" i="30"/>
  <c r="J11" i="35"/>
  <c r="C57" i="30"/>
  <c r="I57" i="30" s="1"/>
  <c r="J54" i="30"/>
  <c r="J52" i="30"/>
  <c r="J50" i="30"/>
  <c r="J48" i="30"/>
  <c r="J46" i="30"/>
  <c r="J44" i="30"/>
  <c r="J115" i="30"/>
  <c r="J113" i="30"/>
  <c r="J111" i="30"/>
  <c r="J109" i="30"/>
  <c r="J107" i="30"/>
  <c r="J105" i="30"/>
  <c r="J9" i="24"/>
  <c r="B28" i="24"/>
  <c r="H11" i="26"/>
  <c r="J11" i="26" s="1"/>
  <c r="J9" i="26"/>
  <c r="J9" i="33"/>
  <c r="J11" i="33" s="1"/>
  <c r="J71" i="32"/>
  <c r="I115" i="32"/>
  <c r="J115" i="32" s="1"/>
  <c r="J102" i="32"/>
  <c r="J40" i="32"/>
  <c r="H91" i="32"/>
  <c r="J9" i="32"/>
  <c r="J27" i="32"/>
  <c r="J25" i="32"/>
  <c r="J23" i="32"/>
  <c r="J21" i="32"/>
  <c r="J19" i="32"/>
  <c r="J17" i="32"/>
  <c r="J13" i="32"/>
  <c r="B116" i="32"/>
  <c r="I91" i="32"/>
  <c r="K43" i="31"/>
  <c r="K59" i="31" s="1"/>
  <c r="L59" i="31"/>
  <c r="F59" i="31"/>
  <c r="E28" i="24"/>
  <c r="C28" i="24"/>
  <c r="F28" i="24"/>
  <c r="D28" i="24"/>
  <c r="B15" i="26"/>
  <c r="F14" i="26"/>
  <c r="F15" i="26" s="1"/>
  <c r="I13" i="26"/>
  <c r="B47" i="26"/>
  <c r="D47" i="26"/>
  <c r="C47" i="26"/>
  <c r="F46" i="26"/>
  <c r="I45" i="26"/>
  <c r="E46" i="26"/>
  <c r="E47" i="26" s="1"/>
  <c r="H45" i="26"/>
  <c r="D15" i="26"/>
  <c r="C15" i="26"/>
  <c r="I15" i="26" s="1"/>
  <c r="I14" i="26"/>
  <c r="E13" i="26"/>
  <c r="I12" i="24"/>
  <c r="H12" i="24"/>
  <c r="H11" i="24"/>
  <c r="J11" i="24" s="1"/>
  <c r="H52" i="32"/>
  <c r="J15" i="32"/>
  <c r="J11" i="32"/>
  <c r="J39" i="32"/>
  <c r="J28" i="32"/>
  <c r="J26" i="32"/>
  <c r="J24" i="32"/>
  <c r="J22" i="32"/>
  <c r="J20" i="32"/>
  <c r="J18" i="32"/>
  <c r="J14" i="32"/>
  <c r="I52" i="32"/>
  <c r="M10" i="31"/>
  <c r="D29" i="30"/>
  <c r="D57" i="30" s="1"/>
  <c r="K14" i="34"/>
  <c r="I25" i="35"/>
  <c r="H25" i="35"/>
  <c r="I13" i="35"/>
  <c r="H13" i="35"/>
  <c r="G47" i="33"/>
  <c r="F47" i="33"/>
  <c r="E47" i="33"/>
  <c r="C47" i="33"/>
  <c r="B47" i="33"/>
  <c r="J46" i="33"/>
  <c r="I46" i="33"/>
  <c r="H46" i="33"/>
  <c r="I45" i="33"/>
  <c r="H45" i="33"/>
  <c r="D47" i="33"/>
  <c r="J44" i="33"/>
  <c r="I44" i="33"/>
  <c r="H44" i="33"/>
  <c r="H47" i="33" s="1"/>
  <c r="G25" i="33"/>
  <c r="F25" i="33"/>
  <c r="E25" i="33"/>
  <c r="D25" i="33"/>
  <c r="C25" i="33"/>
  <c r="B25" i="33"/>
  <c r="J24" i="33"/>
  <c r="I24" i="33"/>
  <c r="H24" i="33"/>
  <c r="J23" i="33"/>
  <c r="J25" i="33" s="1"/>
  <c r="I23" i="33"/>
  <c r="H23" i="33"/>
  <c r="G29" i="32"/>
  <c r="G53" i="32" s="1"/>
  <c r="F29" i="32"/>
  <c r="F53" i="32" s="1"/>
  <c r="E29" i="32"/>
  <c r="E53" i="32" s="1"/>
  <c r="D29" i="32"/>
  <c r="D53" i="32" s="1"/>
  <c r="C29" i="32"/>
  <c r="C53" i="32" s="1"/>
  <c r="B29" i="32"/>
  <c r="B53" i="32" s="1"/>
  <c r="H117" i="30"/>
  <c r="G117" i="30"/>
  <c r="F117" i="30"/>
  <c r="E117" i="30"/>
  <c r="D117" i="30"/>
  <c r="C117" i="30"/>
  <c r="B117" i="30"/>
  <c r="B11" i="29"/>
  <c r="J11" i="29"/>
  <c r="I11" i="29"/>
  <c r="H11" i="29"/>
  <c r="F44" i="27"/>
  <c r="E44" i="27"/>
  <c r="D44" i="27"/>
  <c r="C44" i="27"/>
  <c r="B44" i="27"/>
  <c r="G42" i="27"/>
  <c r="G41" i="27"/>
  <c r="I44" i="27"/>
  <c r="H44" i="27"/>
  <c r="G40" i="27"/>
  <c r="G44" i="27" s="1"/>
  <c r="F26" i="27"/>
  <c r="E26" i="27"/>
  <c r="D26" i="27"/>
  <c r="C26" i="27"/>
  <c r="B26" i="27"/>
  <c r="I25" i="27"/>
  <c r="H25" i="27"/>
  <c r="G25" i="27"/>
  <c r="J25" i="27" s="1"/>
  <c r="I24" i="27"/>
  <c r="H24" i="27"/>
  <c r="G24" i="27"/>
  <c r="J24" i="27" s="1"/>
  <c r="J23" i="27"/>
  <c r="J26" i="27" s="1"/>
  <c r="I23" i="27"/>
  <c r="I26" i="27" s="1"/>
  <c r="H23" i="27"/>
  <c r="G23" i="27"/>
  <c r="F13" i="27"/>
  <c r="E13" i="27"/>
  <c r="D13" i="27"/>
  <c r="C13" i="27"/>
  <c r="B13" i="27"/>
  <c r="I12" i="27"/>
  <c r="H12" i="27"/>
  <c r="G12" i="27"/>
  <c r="J12" i="27" s="1"/>
  <c r="I11" i="27"/>
  <c r="H11" i="27"/>
  <c r="G11" i="27"/>
  <c r="J11" i="27" s="1"/>
  <c r="I10" i="27"/>
  <c r="H10" i="27"/>
  <c r="G10" i="27"/>
  <c r="I42" i="26"/>
  <c r="H42" i="26"/>
  <c r="J42" i="26" s="1"/>
  <c r="G42" i="26"/>
  <c r="I41" i="26"/>
  <c r="J41" i="26" s="1"/>
  <c r="G41" i="26"/>
  <c r="G10" i="26"/>
  <c r="G9" i="26"/>
  <c r="G11" i="26" s="1"/>
  <c r="M10" i="25"/>
  <c r="L10" i="25"/>
  <c r="K10" i="25"/>
  <c r="M9" i="25"/>
  <c r="M11" i="25" s="1"/>
  <c r="L9" i="25"/>
  <c r="L11" i="25" s="1"/>
  <c r="K9" i="25"/>
  <c r="J42" i="24"/>
  <c r="I42" i="24"/>
  <c r="H42" i="24"/>
  <c r="I41" i="24"/>
  <c r="H41" i="24"/>
  <c r="G41" i="24"/>
  <c r="J41" i="24" s="1"/>
  <c r="I40" i="24"/>
  <c r="H40" i="24"/>
  <c r="G40" i="24"/>
  <c r="I23" i="24"/>
  <c r="H23" i="24"/>
  <c r="G23" i="24"/>
  <c r="J23" i="24" s="1"/>
  <c r="I22" i="24"/>
  <c r="H22" i="24"/>
  <c r="G22" i="24"/>
  <c r="G24" i="24" s="1"/>
  <c r="G28" i="24" s="1"/>
  <c r="G10" i="24"/>
  <c r="G9" i="24"/>
  <c r="F114" i="22"/>
  <c r="E114" i="22"/>
  <c r="D114" i="22"/>
  <c r="D143" i="22" s="1"/>
  <c r="C114" i="22"/>
  <c r="B114" i="22"/>
  <c r="B143" i="22" s="1"/>
  <c r="J114" i="22"/>
  <c r="G33" i="22"/>
  <c r="F33" i="22"/>
  <c r="E33" i="22"/>
  <c r="D33" i="22"/>
  <c r="C33" i="22"/>
  <c r="B33" i="22"/>
  <c r="I33" i="22"/>
  <c r="J32" i="21"/>
  <c r="I32" i="21"/>
  <c r="H32" i="21"/>
  <c r="G32" i="21"/>
  <c r="F32" i="21"/>
  <c r="E32" i="21"/>
  <c r="D32" i="21"/>
  <c r="C32" i="21"/>
  <c r="B32" i="21"/>
  <c r="L31" i="21"/>
  <c r="K31" i="21"/>
  <c r="L30" i="21"/>
  <c r="K30" i="21"/>
  <c r="L29" i="21"/>
  <c r="K29" i="21"/>
  <c r="L28" i="21"/>
  <c r="K28" i="21"/>
  <c r="L27" i="21"/>
  <c r="K27" i="21"/>
  <c r="L26" i="21"/>
  <c r="K26" i="21"/>
  <c r="L25" i="21"/>
  <c r="K25" i="21"/>
  <c r="L24" i="21"/>
  <c r="K24" i="21"/>
  <c r="L23" i="21"/>
  <c r="K23" i="21"/>
  <c r="L22" i="21"/>
  <c r="K22" i="21"/>
  <c r="L21" i="21"/>
  <c r="K21" i="21"/>
  <c r="L20" i="21"/>
  <c r="K20" i="21"/>
  <c r="L19" i="21"/>
  <c r="K19" i="21"/>
  <c r="L18" i="21"/>
  <c r="K18" i="21"/>
  <c r="L17" i="21"/>
  <c r="K17" i="21"/>
  <c r="L16" i="21"/>
  <c r="K16" i="21"/>
  <c r="L15" i="21"/>
  <c r="K15" i="21"/>
  <c r="L14" i="21"/>
  <c r="K14" i="21"/>
  <c r="L13" i="21"/>
  <c r="K13" i="21"/>
  <c r="L12" i="21"/>
  <c r="K12" i="21"/>
  <c r="L11" i="21"/>
  <c r="K11" i="21"/>
  <c r="L10" i="21"/>
  <c r="L32" i="21" s="1"/>
  <c r="K10" i="21"/>
  <c r="I179" i="20"/>
  <c r="I180" i="20" s="1"/>
  <c r="H179" i="20"/>
  <c r="I110" i="20"/>
  <c r="H110" i="20"/>
  <c r="I109" i="20"/>
  <c r="H109" i="20"/>
  <c r="I108" i="20"/>
  <c r="H108" i="20"/>
  <c r="I107" i="20"/>
  <c r="H107" i="20"/>
  <c r="I105" i="20"/>
  <c r="H105" i="20"/>
  <c r="I104" i="20"/>
  <c r="H104" i="20"/>
  <c r="I103" i="20"/>
  <c r="H103" i="20"/>
  <c r="I102" i="20"/>
  <c r="H102" i="20"/>
  <c r="I101" i="20"/>
  <c r="I111" i="20" s="1"/>
  <c r="H101" i="20"/>
  <c r="G93" i="20"/>
  <c r="F93" i="20"/>
  <c r="E93" i="20"/>
  <c r="D93" i="20"/>
  <c r="D112" i="20" s="1"/>
  <c r="C93" i="20"/>
  <c r="B93" i="20"/>
  <c r="B112" i="20" s="1"/>
  <c r="J70" i="19"/>
  <c r="I70" i="19"/>
  <c r="H70" i="19"/>
  <c r="J69" i="19"/>
  <c r="I69" i="19"/>
  <c r="H69" i="19"/>
  <c r="J68" i="19"/>
  <c r="I68" i="19"/>
  <c r="H68" i="19"/>
  <c r="J67" i="19"/>
  <c r="I67" i="19"/>
  <c r="H67" i="19"/>
  <c r="J66" i="19"/>
  <c r="I66" i="19"/>
  <c r="H66" i="19"/>
  <c r="J65" i="19"/>
  <c r="I65" i="19"/>
  <c r="H65" i="19"/>
  <c r="J64" i="19"/>
  <c r="I64" i="19"/>
  <c r="H64" i="19"/>
  <c r="J63" i="19"/>
  <c r="I63" i="19"/>
  <c r="H63" i="19"/>
  <c r="I60" i="19"/>
  <c r="H60" i="19"/>
  <c r="I59" i="19"/>
  <c r="H59" i="19"/>
  <c r="J59" i="19" s="1"/>
  <c r="I58" i="19"/>
  <c r="H58" i="19"/>
  <c r="I57" i="19"/>
  <c r="H57" i="19"/>
  <c r="J57" i="19" s="1"/>
  <c r="I56" i="19"/>
  <c r="H56" i="19"/>
  <c r="I55" i="19"/>
  <c r="H55" i="19"/>
  <c r="I54" i="19"/>
  <c r="H54" i="19"/>
  <c r="I53" i="19"/>
  <c r="H53" i="19"/>
  <c r="J53" i="19" s="1"/>
  <c r="I52" i="19"/>
  <c r="I61" i="19" s="1"/>
  <c r="H52" i="19"/>
  <c r="I51" i="19"/>
  <c r="H51" i="19"/>
  <c r="H61" i="19" s="1"/>
  <c r="I28" i="19"/>
  <c r="H28" i="19"/>
  <c r="I27" i="19"/>
  <c r="H27" i="19"/>
  <c r="I26" i="19"/>
  <c r="H26" i="19"/>
  <c r="I25" i="19"/>
  <c r="H25" i="19"/>
  <c r="I24" i="19"/>
  <c r="H24" i="19"/>
  <c r="I23" i="19"/>
  <c r="H23" i="19"/>
  <c r="I22" i="19"/>
  <c r="I29" i="19" s="1"/>
  <c r="H22" i="19"/>
  <c r="I21" i="19"/>
  <c r="H21" i="19"/>
  <c r="I18" i="19"/>
  <c r="H18" i="19"/>
  <c r="I17" i="19"/>
  <c r="H17" i="19"/>
  <c r="J17" i="19" s="1"/>
  <c r="I16" i="19"/>
  <c r="H16" i="19"/>
  <c r="I15" i="19"/>
  <c r="H15" i="19"/>
  <c r="J15" i="19" s="1"/>
  <c r="I14" i="19"/>
  <c r="H14" i="19"/>
  <c r="I13" i="19"/>
  <c r="H13" i="19"/>
  <c r="J13" i="19" s="1"/>
  <c r="I12" i="19"/>
  <c r="H12" i="19"/>
  <c r="I11" i="19"/>
  <c r="H11" i="19"/>
  <c r="J11" i="19" s="1"/>
  <c r="I10" i="19"/>
  <c r="I19" i="19" s="1"/>
  <c r="I30" i="19" s="1"/>
  <c r="H10" i="19"/>
  <c r="I9" i="19"/>
  <c r="H9" i="19"/>
  <c r="L28" i="18"/>
  <c r="K28" i="18"/>
  <c r="L27" i="18"/>
  <c r="K27" i="18"/>
  <c r="L26" i="18"/>
  <c r="K26" i="18"/>
  <c r="L25" i="18"/>
  <c r="K25" i="18"/>
  <c r="M25" i="18" s="1"/>
  <c r="L24" i="18"/>
  <c r="K24" i="18"/>
  <c r="L23" i="18"/>
  <c r="K23" i="18"/>
  <c r="M23" i="18" s="1"/>
  <c r="L22" i="18"/>
  <c r="K22" i="18"/>
  <c r="L21" i="18"/>
  <c r="K21" i="18"/>
  <c r="L18" i="18"/>
  <c r="K18" i="18"/>
  <c r="L17" i="18"/>
  <c r="K17" i="18"/>
  <c r="M17" i="18" s="1"/>
  <c r="L16" i="18"/>
  <c r="K16" i="18"/>
  <c r="L15" i="18"/>
  <c r="K15" i="18"/>
  <c r="M15" i="18" s="1"/>
  <c r="L14" i="18"/>
  <c r="K14" i="18"/>
  <c r="L13" i="18"/>
  <c r="K13" i="18"/>
  <c r="M13" i="18" s="1"/>
  <c r="L12" i="18"/>
  <c r="K12" i="18"/>
  <c r="L11" i="18"/>
  <c r="K11" i="18"/>
  <c r="M11" i="18" s="1"/>
  <c r="L10" i="18"/>
  <c r="K10" i="18"/>
  <c r="L9" i="18"/>
  <c r="K9" i="18"/>
  <c r="I94" i="17"/>
  <c r="H94" i="17"/>
  <c r="I93" i="17"/>
  <c r="H93" i="17"/>
  <c r="I92" i="17"/>
  <c r="H92" i="17"/>
  <c r="I91" i="17"/>
  <c r="H91" i="17"/>
  <c r="J91" i="17" s="1"/>
  <c r="I90" i="17"/>
  <c r="H90" i="17"/>
  <c r="I89" i="17"/>
  <c r="H89" i="17"/>
  <c r="J89" i="17" s="1"/>
  <c r="I88" i="17"/>
  <c r="H88" i="17"/>
  <c r="I87" i="17"/>
  <c r="H87" i="17"/>
  <c r="J87" i="17" s="1"/>
  <c r="I86" i="17"/>
  <c r="H86" i="17"/>
  <c r="I85" i="17"/>
  <c r="H85" i="17"/>
  <c r="I84" i="17"/>
  <c r="H84" i="17"/>
  <c r="I83" i="17"/>
  <c r="H83" i="17"/>
  <c r="J83" i="17" s="1"/>
  <c r="I82" i="17"/>
  <c r="H82" i="17"/>
  <c r="I81" i="17"/>
  <c r="H81" i="17"/>
  <c r="H95" i="17" s="1"/>
  <c r="H98" i="17" s="1"/>
  <c r="I64" i="17"/>
  <c r="H64" i="17"/>
  <c r="I63" i="17"/>
  <c r="H63" i="17"/>
  <c r="I62" i="17"/>
  <c r="H62" i="17"/>
  <c r="I61" i="17"/>
  <c r="H61" i="17"/>
  <c r="I60" i="17"/>
  <c r="H60" i="17"/>
  <c r="I59" i="17"/>
  <c r="H59" i="17"/>
  <c r="I58" i="17"/>
  <c r="H58" i="17"/>
  <c r="I57" i="17"/>
  <c r="H57" i="17"/>
  <c r="I54" i="17"/>
  <c r="H54" i="17"/>
  <c r="I53" i="17"/>
  <c r="H53" i="17"/>
  <c r="I52" i="17"/>
  <c r="H52" i="17"/>
  <c r="I51" i="17"/>
  <c r="H51" i="17"/>
  <c r="J51" i="17" s="1"/>
  <c r="I50" i="17"/>
  <c r="H50" i="17"/>
  <c r="I49" i="17"/>
  <c r="H49" i="17"/>
  <c r="J49" i="17" s="1"/>
  <c r="I48" i="17"/>
  <c r="H48" i="17"/>
  <c r="I47" i="17"/>
  <c r="H47" i="17"/>
  <c r="J47" i="17" s="1"/>
  <c r="I46" i="17"/>
  <c r="H46" i="17"/>
  <c r="I45" i="17"/>
  <c r="I28" i="17"/>
  <c r="H28" i="17"/>
  <c r="I27" i="17"/>
  <c r="H27" i="17"/>
  <c r="I26" i="17"/>
  <c r="H26" i="17"/>
  <c r="I25" i="17"/>
  <c r="H25" i="17"/>
  <c r="I24" i="17"/>
  <c r="H24" i="17"/>
  <c r="J24" i="17" s="1"/>
  <c r="I23" i="17"/>
  <c r="H23" i="17"/>
  <c r="I22" i="17"/>
  <c r="H22" i="17"/>
  <c r="J22" i="17" s="1"/>
  <c r="I21" i="17"/>
  <c r="H21" i="17"/>
  <c r="G30" i="17"/>
  <c r="F30" i="17"/>
  <c r="E30" i="17"/>
  <c r="D30" i="17"/>
  <c r="C30" i="17"/>
  <c r="I18" i="17"/>
  <c r="H18" i="17"/>
  <c r="I17" i="17"/>
  <c r="H17" i="17"/>
  <c r="I16" i="17"/>
  <c r="H16" i="17"/>
  <c r="I15" i="17"/>
  <c r="H15" i="17"/>
  <c r="I14" i="17"/>
  <c r="H14" i="17"/>
  <c r="I13" i="17"/>
  <c r="H13" i="17"/>
  <c r="I12" i="17"/>
  <c r="H12" i="17"/>
  <c r="I11" i="17"/>
  <c r="H11" i="17"/>
  <c r="I10" i="17"/>
  <c r="I19" i="17" s="1"/>
  <c r="H10" i="17"/>
  <c r="I9" i="17"/>
  <c r="H9" i="17"/>
  <c r="E46" i="16"/>
  <c r="C46" i="16"/>
  <c r="F46" i="16"/>
  <c r="D46" i="16"/>
  <c r="G46" i="16"/>
  <c r="F19" i="16"/>
  <c r="B19" i="16"/>
  <c r="E19" i="16"/>
  <c r="C19" i="16"/>
  <c r="I17" i="16"/>
  <c r="H17" i="16"/>
  <c r="I16" i="16"/>
  <c r="H16" i="16"/>
  <c r="I15" i="16"/>
  <c r="H15" i="16"/>
  <c r="I14" i="16"/>
  <c r="H14" i="16"/>
  <c r="I13" i="16"/>
  <c r="H13" i="16"/>
  <c r="I12" i="16"/>
  <c r="H12" i="16"/>
  <c r="I11" i="16"/>
  <c r="H11" i="16"/>
  <c r="I10" i="16"/>
  <c r="H10" i="16"/>
  <c r="G19" i="16"/>
  <c r="I9" i="16"/>
  <c r="H9" i="16"/>
  <c r="D19" i="16"/>
  <c r="I19" i="15"/>
  <c r="H19" i="15"/>
  <c r="F19" i="15"/>
  <c r="E19" i="15"/>
  <c r="C19" i="15"/>
  <c r="L17" i="15"/>
  <c r="K17" i="15"/>
  <c r="M17" i="15" s="1"/>
  <c r="L16" i="15"/>
  <c r="K16" i="15"/>
  <c r="L15" i="15"/>
  <c r="K15" i="15"/>
  <c r="M15" i="15" s="1"/>
  <c r="L14" i="15"/>
  <c r="K14" i="15"/>
  <c r="L13" i="15"/>
  <c r="K13" i="15"/>
  <c r="M13" i="15" s="1"/>
  <c r="L12" i="15"/>
  <c r="K12" i="15"/>
  <c r="L11" i="15"/>
  <c r="K11" i="15"/>
  <c r="M11" i="15" s="1"/>
  <c r="L10" i="15"/>
  <c r="K10" i="15"/>
  <c r="L9" i="15"/>
  <c r="K9" i="15"/>
  <c r="J19" i="15"/>
  <c r="G19" i="15"/>
  <c r="D19" i="15"/>
  <c r="I77" i="14"/>
  <c r="H77" i="14"/>
  <c r="J77" i="14" s="1"/>
  <c r="G77" i="14"/>
  <c r="I76" i="14"/>
  <c r="H76" i="14"/>
  <c r="G76" i="14"/>
  <c r="I75" i="14"/>
  <c r="H75" i="14"/>
  <c r="G75" i="14"/>
  <c r="I74" i="14"/>
  <c r="H74" i="14"/>
  <c r="G74" i="14"/>
  <c r="I73" i="14"/>
  <c r="H73" i="14"/>
  <c r="G73" i="14"/>
  <c r="I72" i="14"/>
  <c r="H72" i="14"/>
  <c r="G72" i="14"/>
  <c r="I71" i="14"/>
  <c r="H71" i="14"/>
  <c r="G71" i="14"/>
  <c r="I70" i="14"/>
  <c r="H70" i="14"/>
  <c r="G70" i="14"/>
  <c r="I69" i="14"/>
  <c r="H69" i="14"/>
  <c r="J69" i="14" s="1"/>
  <c r="G69" i="14"/>
  <c r="I68" i="14"/>
  <c r="H68" i="14"/>
  <c r="G68" i="14"/>
  <c r="I67" i="14"/>
  <c r="H67" i="14"/>
  <c r="G67" i="14"/>
  <c r="I66" i="14"/>
  <c r="H66" i="14"/>
  <c r="G66" i="14"/>
  <c r="I65" i="14"/>
  <c r="H65" i="14"/>
  <c r="J65" i="14" s="1"/>
  <c r="G65" i="14"/>
  <c r="I64" i="14"/>
  <c r="H64" i="14"/>
  <c r="G64" i="14"/>
  <c r="I63" i="14"/>
  <c r="H63" i="14"/>
  <c r="G63" i="14"/>
  <c r="I62" i="14"/>
  <c r="H62" i="14"/>
  <c r="G62" i="14"/>
  <c r="I45" i="14"/>
  <c r="H45" i="14"/>
  <c r="I44" i="14"/>
  <c r="H44" i="14"/>
  <c r="I43" i="14"/>
  <c r="H43" i="14"/>
  <c r="I42" i="14"/>
  <c r="H42" i="14"/>
  <c r="I41" i="14"/>
  <c r="H41" i="14"/>
  <c r="I40" i="14"/>
  <c r="H40" i="14"/>
  <c r="I39" i="14"/>
  <c r="H39" i="14"/>
  <c r="I38" i="14"/>
  <c r="H38" i="14"/>
  <c r="I37" i="14"/>
  <c r="H37" i="14"/>
  <c r="H46" i="14" s="1"/>
  <c r="H47" i="14" s="1"/>
  <c r="C19" i="14"/>
  <c r="F19" i="14"/>
  <c r="E19" i="14"/>
  <c r="B19" i="14"/>
  <c r="I17" i="14"/>
  <c r="H17" i="14"/>
  <c r="I16" i="14"/>
  <c r="H16" i="14"/>
  <c r="I15" i="14"/>
  <c r="H15" i="14"/>
  <c r="I14" i="14"/>
  <c r="H14" i="14"/>
  <c r="I13" i="14"/>
  <c r="H13" i="14"/>
  <c r="I12" i="14"/>
  <c r="H12" i="14"/>
  <c r="I11" i="14"/>
  <c r="H11" i="14"/>
  <c r="I10" i="14"/>
  <c r="H10" i="14"/>
  <c r="I9" i="14"/>
  <c r="H9" i="14"/>
  <c r="D19" i="14"/>
  <c r="I89" i="13"/>
  <c r="H89" i="13"/>
  <c r="I88" i="13"/>
  <c r="H88" i="13"/>
  <c r="I86" i="13"/>
  <c r="H86" i="13"/>
  <c r="I85" i="13"/>
  <c r="H85" i="13"/>
  <c r="I84" i="13"/>
  <c r="H84" i="13"/>
  <c r="I83" i="13"/>
  <c r="H83" i="13"/>
  <c r="I82" i="13"/>
  <c r="H82" i="13"/>
  <c r="I81" i="13"/>
  <c r="H81" i="13"/>
  <c r="I80" i="13"/>
  <c r="H80" i="13"/>
  <c r="I79" i="13"/>
  <c r="H79" i="13"/>
  <c r="I78" i="13"/>
  <c r="H78" i="13"/>
  <c r="I77" i="13"/>
  <c r="H77" i="13"/>
  <c r="I76" i="13"/>
  <c r="H76" i="13"/>
  <c r="I75" i="13"/>
  <c r="H75" i="13"/>
  <c r="I74" i="13"/>
  <c r="H74" i="13"/>
  <c r="I73" i="13"/>
  <c r="H73" i="13"/>
  <c r="C58" i="13"/>
  <c r="B58" i="13"/>
  <c r="D58" i="13"/>
  <c r="F58" i="13"/>
  <c r="E58" i="13"/>
  <c r="J25" i="13"/>
  <c r="J24" i="13"/>
  <c r="C169" i="11"/>
  <c r="B169" i="11"/>
  <c r="I169" i="11"/>
  <c r="H169" i="11"/>
  <c r="I91" i="11"/>
  <c r="H91" i="11"/>
  <c r="I90" i="11"/>
  <c r="H90" i="11"/>
  <c r="I88" i="11"/>
  <c r="H88" i="11"/>
  <c r="I87" i="11"/>
  <c r="H87" i="11"/>
  <c r="I86" i="11"/>
  <c r="H86" i="11"/>
  <c r="I85" i="11"/>
  <c r="H85" i="11"/>
  <c r="I84" i="11"/>
  <c r="H84" i="11"/>
  <c r="I83" i="11"/>
  <c r="H83" i="11"/>
  <c r="I82" i="11"/>
  <c r="H82" i="11"/>
  <c r="I81" i="11"/>
  <c r="H81" i="11"/>
  <c r="I80" i="11"/>
  <c r="H80" i="11"/>
  <c r="I79" i="11"/>
  <c r="H79" i="11"/>
  <c r="I78" i="11"/>
  <c r="H78" i="11"/>
  <c r="I77" i="11"/>
  <c r="H77" i="11"/>
  <c r="I76" i="11"/>
  <c r="H76" i="11"/>
  <c r="I75" i="11"/>
  <c r="H75" i="11"/>
  <c r="I25" i="11"/>
  <c r="H25" i="11"/>
  <c r="I24" i="11"/>
  <c r="H24" i="11"/>
  <c r="I22" i="11"/>
  <c r="H22" i="11"/>
  <c r="I21" i="11"/>
  <c r="H21" i="11"/>
  <c r="I20" i="11"/>
  <c r="H20" i="11"/>
  <c r="I19" i="11"/>
  <c r="H19" i="11"/>
  <c r="I18" i="11"/>
  <c r="H18" i="11"/>
  <c r="I17" i="11"/>
  <c r="H17" i="11"/>
  <c r="I16" i="11"/>
  <c r="H16" i="11"/>
  <c r="J16" i="11" s="1"/>
  <c r="I15" i="11"/>
  <c r="H15" i="11"/>
  <c r="I14" i="11"/>
  <c r="H14" i="11"/>
  <c r="J14" i="11" s="1"/>
  <c r="I13" i="11"/>
  <c r="H13" i="11"/>
  <c r="I12" i="11"/>
  <c r="H12" i="11"/>
  <c r="J12" i="11" s="1"/>
  <c r="I11" i="11"/>
  <c r="H11" i="11"/>
  <c r="I10" i="11"/>
  <c r="H10" i="11"/>
  <c r="J10" i="11" s="1"/>
  <c r="I9" i="11"/>
  <c r="H9" i="11"/>
  <c r="I60" i="10"/>
  <c r="H60" i="10"/>
  <c r="J60" i="10" s="1"/>
  <c r="I59" i="10"/>
  <c r="H59" i="10"/>
  <c r="J59" i="10" s="1"/>
  <c r="I58" i="10"/>
  <c r="H58" i="10"/>
  <c r="J58" i="10" s="1"/>
  <c r="I57" i="10"/>
  <c r="H57" i="10"/>
  <c r="J57" i="10" s="1"/>
  <c r="I56" i="10"/>
  <c r="H56" i="10"/>
  <c r="J56" i="10" s="1"/>
  <c r="I55" i="10"/>
  <c r="H55" i="10"/>
  <c r="J55" i="10" s="1"/>
  <c r="I54" i="10"/>
  <c r="H54" i="10"/>
  <c r="J54" i="10" s="1"/>
  <c r="I53" i="10"/>
  <c r="H53" i="10"/>
  <c r="J53" i="10" s="1"/>
  <c r="I52" i="10"/>
  <c r="H52" i="10"/>
  <c r="J52" i="10" s="1"/>
  <c r="I51" i="10"/>
  <c r="H51" i="10"/>
  <c r="J51" i="10" s="1"/>
  <c r="I50" i="10"/>
  <c r="H50" i="10"/>
  <c r="J50" i="10" s="1"/>
  <c r="I49" i="10"/>
  <c r="H49" i="10"/>
  <c r="J49" i="10" s="1"/>
  <c r="I48" i="10"/>
  <c r="H48" i="10"/>
  <c r="I21" i="10"/>
  <c r="H21" i="10"/>
  <c r="I20" i="10"/>
  <c r="H20" i="10"/>
  <c r="J20" i="10" s="1"/>
  <c r="I19" i="10"/>
  <c r="H19" i="10"/>
  <c r="I18" i="10"/>
  <c r="H18" i="10"/>
  <c r="I17" i="10"/>
  <c r="H17" i="10"/>
  <c r="I16" i="10"/>
  <c r="H16" i="10"/>
  <c r="I15" i="10"/>
  <c r="H15" i="10"/>
  <c r="I14" i="10"/>
  <c r="H14" i="10"/>
  <c r="I13" i="10"/>
  <c r="H13" i="10"/>
  <c r="I12" i="10"/>
  <c r="H12" i="10"/>
  <c r="J12" i="10" s="1"/>
  <c r="I11" i="10"/>
  <c r="H11" i="10"/>
  <c r="I10" i="10"/>
  <c r="H10" i="10"/>
  <c r="J10" i="10" s="1"/>
  <c r="I9" i="10"/>
  <c r="L21" i="9"/>
  <c r="K21" i="9"/>
  <c r="L20" i="9"/>
  <c r="K20" i="9"/>
  <c r="L19" i="9"/>
  <c r="K19" i="9"/>
  <c r="M19" i="9" s="1"/>
  <c r="L18" i="9"/>
  <c r="K18" i="9"/>
  <c r="M18" i="9" s="1"/>
  <c r="L17" i="9"/>
  <c r="K17" i="9"/>
  <c r="M17" i="9" s="1"/>
  <c r="L16" i="9"/>
  <c r="K16" i="9"/>
  <c r="M16" i="9" s="1"/>
  <c r="L15" i="9"/>
  <c r="K15" i="9"/>
  <c r="M15" i="9" s="1"/>
  <c r="L14" i="9"/>
  <c r="K14" i="9"/>
  <c r="L13" i="9"/>
  <c r="K13" i="9"/>
  <c r="M13" i="9" s="1"/>
  <c r="L12" i="9"/>
  <c r="K12" i="9"/>
  <c r="M12" i="9" s="1"/>
  <c r="L11" i="9"/>
  <c r="K11" i="9"/>
  <c r="M11" i="9" s="1"/>
  <c r="L10" i="9"/>
  <c r="K10" i="9"/>
  <c r="M10" i="9" s="1"/>
  <c r="L9" i="9"/>
  <c r="K22" i="9"/>
  <c r="K35" i="9" s="1"/>
  <c r="I110" i="8"/>
  <c r="H110" i="8"/>
  <c r="J110" i="8" s="1"/>
  <c r="I109" i="8"/>
  <c r="H109" i="8"/>
  <c r="J109" i="8" s="1"/>
  <c r="I108" i="8"/>
  <c r="H108" i="8"/>
  <c r="J108" i="8" s="1"/>
  <c r="I107" i="8"/>
  <c r="H107" i="8"/>
  <c r="J107" i="8" s="1"/>
  <c r="I106" i="8"/>
  <c r="H106" i="8"/>
  <c r="G112" i="8"/>
  <c r="F112" i="8"/>
  <c r="E112" i="8"/>
  <c r="D112" i="8"/>
  <c r="C112" i="8"/>
  <c r="I103" i="8"/>
  <c r="H103" i="8"/>
  <c r="I102" i="8"/>
  <c r="H102" i="8"/>
  <c r="J102" i="8" s="1"/>
  <c r="I101" i="8"/>
  <c r="H101" i="8"/>
  <c r="I100" i="8"/>
  <c r="H100" i="8"/>
  <c r="J100" i="8" s="1"/>
  <c r="I99" i="8"/>
  <c r="H99" i="8"/>
  <c r="I98" i="8"/>
  <c r="H98" i="8"/>
  <c r="J98" i="8" s="1"/>
  <c r="I97" i="8"/>
  <c r="H97" i="8"/>
  <c r="I96" i="8"/>
  <c r="H96" i="8"/>
  <c r="J96" i="8" s="1"/>
  <c r="I95" i="8"/>
  <c r="H95" i="8"/>
  <c r="I94" i="8"/>
  <c r="H94" i="8"/>
  <c r="J94" i="8" s="1"/>
  <c r="I93" i="8"/>
  <c r="H93" i="8"/>
  <c r="I92" i="8"/>
  <c r="H92" i="8"/>
  <c r="I91" i="8"/>
  <c r="H91" i="8"/>
  <c r="I90" i="8"/>
  <c r="H90" i="8"/>
  <c r="J90" i="8" s="1"/>
  <c r="I89" i="8"/>
  <c r="H89" i="8"/>
  <c r="I88" i="8"/>
  <c r="H88" i="8"/>
  <c r="I87" i="8"/>
  <c r="H87" i="8"/>
  <c r="I86" i="8"/>
  <c r="H86" i="8"/>
  <c r="I85" i="8"/>
  <c r="H85" i="8"/>
  <c r="I84" i="8"/>
  <c r="H84" i="8"/>
  <c r="I71" i="8"/>
  <c r="H71" i="8"/>
  <c r="J70" i="8"/>
  <c r="I70" i="8"/>
  <c r="H70" i="8"/>
  <c r="J69" i="8"/>
  <c r="I69" i="8"/>
  <c r="H69" i="8"/>
  <c r="I68" i="8"/>
  <c r="H68" i="8"/>
  <c r="I67" i="8"/>
  <c r="H67" i="8"/>
  <c r="J67" i="8" s="1"/>
  <c r="I66" i="8"/>
  <c r="H66" i="8"/>
  <c r="I65" i="8"/>
  <c r="H65" i="8"/>
  <c r="J65" i="8" s="1"/>
  <c r="I64" i="8"/>
  <c r="H64" i="8"/>
  <c r="I63" i="8"/>
  <c r="H63" i="8"/>
  <c r="J63" i="8" s="1"/>
  <c r="I62" i="8"/>
  <c r="H62" i="8"/>
  <c r="I59" i="8"/>
  <c r="H59" i="8"/>
  <c r="J59" i="8" s="1"/>
  <c r="I58" i="8"/>
  <c r="H58" i="8"/>
  <c r="I57" i="8"/>
  <c r="H57" i="8"/>
  <c r="J57" i="8" s="1"/>
  <c r="I56" i="8"/>
  <c r="H56" i="8"/>
  <c r="I55" i="8"/>
  <c r="H55" i="8"/>
  <c r="J55" i="8" s="1"/>
  <c r="I54" i="8"/>
  <c r="H54" i="8"/>
  <c r="I53" i="8"/>
  <c r="H53" i="8"/>
  <c r="J53" i="8" s="1"/>
  <c r="I52" i="8"/>
  <c r="H52" i="8"/>
  <c r="I51" i="8"/>
  <c r="H51" i="8"/>
  <c r="J51" i="8" s="1"/>
  <c r="I50" i="8"/>
  <c r="H50" i="8"/>
  <c r="I49" i="8"/>
  <c r="H49" i="8"/>
  <c r="I48" i="8"/>
  <c r="H48" i="8"/>
  <c r="I47" i="8"/>
  <c r="H47" i="8"/>
  <c r="I32" i="8"/>
  <c r="H32" i="8"/>
  <c r="I31" i="8"/>
  <c r="H31" i="8"/>
  <c r="J31" i="8" s="1"/>
  <c r="I30" i="8"/>
  <c r="H30" i="8"/>
  <c r="I29" i="8"/>
  <c r="H29" i="8"/>
  <c r="J29" i="8" s="1"/>
  <c r="I28" i="8"/>
  <c r="H28" i="8"/>
  <c r="I27" i="8"/>
  <c r="H27" i="8"/>
  <c r="J27" i="8" s="1"/>
  <c r="I26" i="8"/>
  <c r="H26" i="8"/>
  <c r="I25" i="8"/>
  <c r="H25" i="8"/>
  <c r="I24" i="8"/>
  <c r="H24" i="8"/>
  <c r="I21" i="8"/>
  <c r="H21" i="8"/>
  <c r="I20" i="8"/>
  <c r="H20" i="8"/>
  <c r="I19" i="8"/>
  <c r="H19" i="8"/>
  <c r="J19" i="8" s="1"/>
  <c r="I18" i="8"/>
  <c r="H18" i="8"/>
  <c r="I17" i="8"/>
  <c r="H17" i="8"/>
  <c r="J17" i="8" s="1"/>
  <c r="I16" i="8"/>
  <c r="H16" i="8"/>
  <c r="I15" i="8"/>
  <c r="H15" i="8"/>
  <c r="J15" i="8" s="1"/>
  <c r="I14" i="8"/>
  <c r="H14" i="8"/>
  <c r="I13" i="8"/>
  <c r="H13" i="8"/>
  <c r="J13" i="8" s="1"/>
  <c r="I12" i="8"/>
  <c r="H12" i="8"/>
  <c r="I11" i="8"/>
  <c r="H11" i="8"/>
  <c r="J11" i="8" s="1"/>
  <c r="I10" i="8"/>
  <c r="H10" i="8"/>
  <c r="I9" i="8"/>
  <c r="J9" i="8" s="1"/>
  <c r="F124" i="7"/>
  <c r="I122" i="7"/>
  <c r="H122" i="7"/>
  <c r="I121" i="7"/>
  <c r="H121" i="7"/>
  <c r="J121" i="7" s="1"/>
  <c r="I120" i="7"/>
  <c r="H120" i="7"/>
  <c r="I119" i="7"/>
  <c r="H119" i="7"/>
  <c r="J119" i="7" s="1"/>
  <c r="I118" i="7"/>
  <c r="H118" i="7"/>
  <c r="I117" i="7"/>
  <c r="H117" i="7"/>
  <c r="J117" i="7" s="1"/>
  <c r="I116" i="7"/>
  <c r="H116" i="7"/>
  <c r="I115" i="7"/>
  <c r="H115" i="7"/>
  <c r="J115" i="7" s="1"/>
  <c r="I114" i="7"/>
  <c r="H114" i="7"/>
  <c r="I113" i="7"/>
  <c r="H113" i="7"/>
  <c r="J113" i="7" s="1"/>
  <c r="I112" i="7"/>
  <c r="H112" i="7"/>
  <c r="I111" i="7"/>
  <c r="H111" i="7"/>
  <c r="J111" i="7" s="1"/>
  <c r="I110" i="7"/>
  <c r="H110" i="7"/>
  <c r="I107" i="7"/>
  <c r="H107" i="7"/>
  <c r="I106" i="7"/>
  <c r="H106" i="7"/>
  <c r="I105" i="7"/>
  <c r="H105" i="7"/>
  <c r="J105" i="7" s="1"/>
  <c r="I104" i="7"/>
  <c r="H104" i="7"/>
  <c r="I103" i="7"/>
  <c r="H103" i="7"/>
  <c r="H82" i="7"/>
  <c r="J82" i="7" s="1"/>
  <c r="I80" i="7"/>
  <c r="H80" i="7"/>
  <c r="I79" i="7"/>
  <c r="H79" i="7"/>
  <c r="I78" i="7"/>
  <c r="H78" i="7"/>
  <c r="I77" i="7"/>
  <c r="H77" i="7"/>
  <c r="I76" i="7"/>
  <c r="H76" i="7"/>
  <c r="I75" i="7"/>
  <c r="H75" i="7"/>
  <c r="I74" i="7"/>
  <c r="H74" i="7"/>
  <c r="I56" i="7"/>
  <c r="H56" i="7"/>
  <c r="I55" i="7"/>
  <c r="H55" i="7"/>
  <c r="I54" i="7"/>
  <c r="H54" i="7"/>
  <c r="I53" i="7"/>
  <c r="H53" i="7"/>
  <c r="I52" i="7"/>
  <c r="H52" i="7"/>
  <c r="I51" i="7"/>
  <c r="H51" i="7"/>
  <c r="I50" i="7"/>
  <c r="H50" i="7"/>
  <c r="I49" i="7"/>
  <c r="H49" i="7"/>
  <c r="I48" i="7"/>
  <c r="H48" i="7"/>
  <c r="I47" i="7"/>
  <c r="H47" i="7"/>
  <c r="I46" i="7"/>
  <c r="H46" i="7"/>
  <c r="I45" i="7"/>
  <c r="H45" i="7"/>
  <c r="I44" i="7"/>
  <c r="H44" i="7"/>
  <c r="E58" i="7"/>
  <c r="C58" i="7"/>
  <c r="J41" i="7"/>
  <c r="J40" i="7"/>
  <c r="J39" i="7"/>
  <c r="J38" i="7"/>
  <c r="J37" i="7"/>
  <c r="AI57" i="6"/>
  <c r="AG57" i="6"/>
  <c r="AH57" i="6"/>
  <c r="AI56" i="6"/>
  <c r="AG56" i="6"/>
  <c r="AH56" i="6"/>
  <c r="AI55" i="6"/>
  <c r="AH55" i="6"/>
  <c r="AG55" i="6"/>
  <c r="AG53" i="6"/>
  <c r="AI53" i="6"/>
  <c r="AH53" i="6"/>
  <c r="AI52" i="6"/>
  <c r="AH52" i="6"/>
  <c r="AG41" i="6"/>
  <c r="AH51" i="6"/>
  <c r="AI51" i="6"/>
  <c r="AG51" i="6"/>
  <c r="AI50" i="6"/>
  <c r="AH50" i="6"/>
  <c r="AG50" i="6"/>
  <c r="AH49" i="6"/>
  <c r="AI49" i="6"/>
  <c r="AG49" i="6"/>
  <c r="AI48" i="6"/>
  <c r="AH48" i="6"/>
  <c r="L46" i="6"/>
  <c r="M46" i="6" s="1"/>
  <c r="AG46" i="6"/>
  <c r="AH41" i="6"/>
  <c r="AI38" i="6"/>
  <c r="AH38" i="6"/>
  <c r="AG38" i="6"/>
  <c r="AI42" i="6"/>
  <c r="AH42" i="6"/>
  <c r="AG42" i="6"/>
  <c r="AI30" i="6"/>
  <c r="AH30" i="6"/>
  <c r="AG30" i="6"/>
  <c r="AI29" i="6"/>
  <c r="AH29" i="6"/>
  <c r="AG29" i="6"/>
  <c r="AI28" i="6"/>
  <c r="AH28" i="6"/>
  <c r="AG28" i="6"/>
  <c r="AI27" i="6"/>
  <c r="AH27" i="6"/>
  <c r="AG27" i="6"/>
  <c r="AI26" i="6"/>
  <c r="AH26" i="6"/>
  <c r="AI25" i="6"/>
  <c r="AH25" i="6"/>
  <c r="AG25" i="6"/>
  <c r="AI24" i="6"/>
  <c r="AH24" i="6"/>
  <c r="AG24" i="6"/>
  <c r="AI22" i="6"/>
  <c r="AH22" i="6"/>
  <c r="AG22" i="6"/>
  <c r="AI23" i="6"/>
  <c r="AH23" i="6"/>
  <c r="AG23" i="6"/>
  <c r="AI21" i="6"/>
  <c r="AH21" i="6"/>
  <c r="AG21" i="6"/>
  <c r="AI20" i="6"/>
  <c r="AH20" i="6"/>
  <c r="AG20" i="6"/>
  <c r="AI19" i="6"/>
  <c r="AH19" i="6"/>
  <c r="AG19" i="6"/>
  <c r="AI18" i="6"/>
  <c r="AH18" i="6"/>
  <c r="AG18" i="6"/>
  <c r="AI17" i="6"/>
  <c r="AH17" i="6"/>
  <c r="AG17" i="6"/>
  <c r="AI16" i="6"/>
  <c r="AH16" i="6"/>
  <c r="AG16" i="6"/>
  <c r="AI15" i="6"/>
  <c r="AH15" i="6"/>
  <c r="AG15" i="6"/>
  <c r="AI14" i="6"/>
  <c r="AH14" i="6"/>
  <c r="AG14" i="6"/>
  <c r="AI13" i="6"/>
  <c r="AH13" i="6"/>
  <c r="AG13" i="6"/>
  <c r="AI11" i="6"/>
  <c r="AH11" i="6"/>
  <c r="AG11" i="6"/>
  <c r="AI12" i="6"/>
  <c r="AH12" i="6"/>
  <c r="AG12" i="6"/>
  <c r="AI10" i="6"/>
  <c r="AH10" i="6"/>
  <c r="AG10" i="6"/>
  <c r="I191" i="5"/>
  <c r="H191" i="5"/>
  <c r="J191" i="5"/>
  <c r="I190" i="5"/>
  <c r="H190" i="5"/>
  <c r="J190" i="5"/>
  <c r="I189" i="5"/>
  <c r="H189" i="5"/>
  <c r="J189" i="5"/>
  <c r="I188" i="5"/>
  <c r="H188" i="5"/>
  <c r="J188" i="5"/>
  <c r="I187" i="5"/>
  <c r="H187" i="5"/>
  <c r="J187" i="5"/>
  <c r="I186" i="5"/>
  <c r="H186" i="5"/>
  <c r="J186" i="5"/>
  <c r="I185" i="5"/>
  <c r="H185" i="5"/>
  <c r="J185" i="5"/>
  <c r="I184" i="5"/>
  <c r="H184" i="5"/>
  <c r="J184" i="5"/>
  <c r="I183" i="5"/>
  <c r="H183" i="5"/>
  <c r="J183" i="5"/>
  <c r="I182" i="5"/>
  <c r="H182" i="5"/>
  <c r="J182" i="5"/>
  <c r="I181" i="5"/>
  <c r="H181" i="5"/>
  <c r="J181" i="5"/>
  <c r="I180" i="5"/>
  <c r="H180" i="5"/>
  <c r="J180" i="5"/>
  <c r="I179" i="5"/>
  <c r="H179" i="5"/>
  <c r="J179" i="5"/>
  <c r="I178" i="5"/>
  <c r="H178" i="5"/>
  <c r="J178" i="5"/>
  <c r="I177" i="5"/>
  <c r="H177" i="5"/>
  <c r="J166" i="5"/>
  <c r="J143" i="5"/>
  <c r="G55" i="5"/>
  <c r="G54" i="5"/>
  <c r="G53" i="5"/>
  <c r="G52" i="5"/>
  <c r="G51" i="5"/>
  <c r="G50" i="5"/>
  <c r="G49" i="5"/>
  <c r="G48" i="5"/>
  <c r="G47" i="5"/>
  <c r="G46" i="5"/>
  <c r="G45" i="5"/>
  <c r="G44" i="5"/>
  <c r="I131" i="2"/>
  <c r="F131" i="2"/>
  <c r="E131" i="2"/>
  <c r="C131" i="2"/>
  <c r="B131" i="2"/>
  <c r="M54" i="2"/>
  <c r="L54" i="2"/>
  <c r="K54" i="2"/>
  <c r="M53" i="2"/>
  <c r="L53" i="2"/>
  <c r="K53" i="2"/>
  <c r="M52" i="2"/>
  <c r="L52" i="2"/>
  <c r="K52" i="2"/>
  <c r="M51" i="2"/>
  <c r="L51" i="2"/>
  <c r="K51" i="2"/>
  <c r="M50" i="2"/>
  <c r="L50" i="2"/>
  <c r="K50" i="2"/>
  <c r="L222" i="1"/>
  <c r="I203" i="1"/>
  <c r="H203" i="1"/>
  <c r="L54" i="1"/>
  <c r="K54" i="1"/>
  <c r="L53" i="1"/>
  <c r="K53" i="1"/>
  <c r="L52" i="1"/>
  <c r="K52" i="1"/>
  <c r="L51" i="1"/>
  <c r="K51" i="1"/>
  <c r="L50" i="1"/>
  <c r="K50" i="1"/>
  <c r="J116" i="30" l="1"/>
  <c r="J29" i="30"/>
  <c r="H24" i="24"/>
  <c r="H28" i="24" s="1"/>
  <c r="J12" i="24"/>
  <c r="H65" i="17"/>
  <c r="I46" i="14"/>
  <c r="I47" i="14" s="1"/>
  <c r="J11" i="11"/>
  <c r="J13" i="11"/>
  <c r="J18" i="11"/>
  <c r="J20" i="11"/>
  <c r="J13" i="10"/>
  <c r="J15" i="10"/>
  <c r="J17" i="10"/>
  <c r="J19" i="10"/>
  <c r="L55" i="2"/>
  <c r="I192" i="5"/>
  <c r="I207" i="5" s="1"/>
  <c r="J117" i="30"/>
  <c r="I72" i="8"/>
  <c r="I104" i="8"/>
  <c r="I58" i="13"/>
  <c r="H71" i="19"/>
  <c r="H72" i="19" s="1"/>
  <c r="I24" i="24"/>
  <c r="I28" i="24" s="1"/>
  <c r="J40" i="24"/>
  <c r="J44" i="24" s="1"/>
  <c r="G44" i="24"/>
  <c r="I13" i="27"/>
  <c r="G26" i="27"/>
  <c r="H25" i="33"/>
  <c r="I33" i="8"/>
  <c r="H111" i="8"/>
  <c r="H22" i="10"/>
  <c r="H35" i="10" s="1"/>
  <c r="J15" i="11"/>
  <c r="J17" i="11"/>
  <c r="I90" i="13"/>
  <c r="G78" i="14"/>
  <c r="J67" i="14"/>
  <c r="J75" i="14"/>
  <c r="I18" i="16"/>
  <c r="I19" i="16" s="1"/>
  <c r="I46" i="16"/>
  <c r="H29" i="17"/>
  <c r="J23" i="17"/>
  <c r="J25" i="17"/>
  <c r="I65" i="17"/>
  <c r="I95" i="17"/>
  <c r="I98" i="17" s="1"/>
  <c r="L19" i="18"/>
  <c r="I71" i="19"/>
  <c r="I72" i="19" s="1"/>
  <c r="H44" i="24"/>
  <c r="K11" i="25"/>
  <c r="G43" i="26"/>
  <c r="G45" i="26" s="1"/>
  <c r="G46" i="26" s="1"/>
  <c r="G47" i="26" s="1"/>
  <c r="H26" i="27"/>
  <c r="I47" i="33"/>
  <c r="M43" i="31"/>
  <c r="M59" i="31" s="1"/>
  <c r="J104" i="7"/>
  <c r="J106" i="7"/>
  <c r="J112" i="7"/>
  <c r="J116" i="7"/>
  <c r="J118" i="7"/>
  <c r="J120" i="7"/>
  <c r="J122" i="7"/>
  <c r="J10" i="8"/>
  <c r="J12" i="8"/>
  <c r="J16" i="8"/>
  <c r="J18" i="8"/>
  <c r="J24" i="8"/>
  <c r="J26" i="8"/>
  <c r="J28" i="8"/>
  <c r="J30" i="8"/>
  <c r="J32" i="8"/>
  <c r="J48" i="8"/>
  <c r="J50" i="8"/>
  <c r="J52" i="8"/>
  <c r="J54" i="8"/>
  <c r="J58" i="8"/>
  <c r="J66" i="8"/>
  <c r="J68" i="8"/>
  <c r="J71" i="8"/>
  <c r="J89" i="8"/>
  <c r="J91" i="8"/>
  <c r="J93" i="8"/>
  <c r="J95" i="8"/>
  <c r="J97" i="8"/>
  <c r="J99" i="8"/>
  <c r="J101" i="8"/>
  <c r="J103" i="8"/>
  <c r="I111" i="8"/>
  <c r="I112" i="8" s="1"/>
  <c r="I22" i="10"/>
  <c r="I35" i="10" s="1"/>
  <c r="I92" i="11"/>
  <c r="J74" i="13"/>
  <c r="J76" i="13"/>
  <c r="J80" i="13"/>
  <c r="J86" i="13"/>
  <c r="J89" i="13"/>
  <c r="H78" i="14"/>
  <c r="M12" i="15"/>
  <c r="H19" i="17"/>
  <c r="I29" i="17"/>
  <c r="J48" i="17"/>
  <c r="J50" i="17"/>
  <c r="J52" i="17"/>
  <c r="J82" i="17"/>
  <c r="J84" i="17"/>
  <c r="J90" i="17"/>
  <c r="J94" i="17"/>
  <c r="M12" i="18"/>
  <c r="M16" i="18"/>
  <c r="M18" i="18"/>
  <c r="M22" i="18"/>
  <c r="M24" i="18"/>
  <c r="M26" i="18"/>
  <c r="J12" i="19"/>
  <c r="H29" i="19"/>
  <c r="J54" i="19"/>
  <c r="J56" i="19"/>
  <c r="J71" i="19"/>
  <c r="H111" i="20"/>
  <c r="K32" i="21"/>
  <c r="I44" i="24"/>
  <c r="G13" i="27"/>
  <c r="J13" i="35"/>
  <c r="J45" i="26"/>
  <c r="J91" i="32"/>
  <c r="J57" i="30"/>
  <c r="J26" i="17"/>
  <c r="J27" i="17"/>
  <c r="I18" i="14"/>
  <c r="I19" i="14" s="1"/>
  <c r="I23" i="11"/>
  <c r="J22" i="11"/>
  <c r="I26" i="11"/>
  <c r="J19" i="11"/>
  <c r="I25" i="33"/>
  <c r="I60" i="8"/>
  <c r="H87" i="13"/>
  <c r="J77" i="13"/>
  <c r="J79" i="13"/>
  <c r="J81" i="13"/>
  <c r="J83" i="13"/>
  <c r="J85" i="13"/>
  <c r="H90" i="13"/>
  <c r="J21" i="11"/>
  <c r="H89" i="11"/>
  <c r="I89" i="11"/>
  <c r="H26" i="11"/>
  <c r="L55" i="1"/>
  <c r="H192" i="5"/>
  <c r="H207" i="5" s="1"/>
  <c r="J167" i="5"/>
  <c r="I78" i="14"/>
  <c r="J71" i="14"/>
  <c r="J88" i="17"/>
  <c r="J86" i="17"/>
  <c r="J85" i="17"/>
  <c r="J169" i="11"/>
  <c r="H93" i="20"/>
  <c r="F112" i="20"/>
  <c r="I93" i="20"/>
  <c r="I112" i="20" s="1"/>
  <c r="J179" i="20"/>
  <c r="J180" i="20" s="1"/>
  <c r="J44" i="27"/>
  <c r="J22" i="24"/>
  <c r="J24" i="24" s="1"/>
  <c r="J28" i="24" s="1"/>
  <c r="J81" i="17"/>
  <c r="J95" i="17" s="1"/>
  <c r="J98" i="17" s="1"/>
  <c r="J93" i="17"/>
  <c r="J92" i="17"/>
  <c r="J28" i="17"/>
  <c r="J53" i="17"/>
  <c r="J54" i="17"/>
  <c r="J62" i="17"/>
  <c r="I55" i="17"/>
  <c r="I66" i="17" s="1"/>
  <c r="H104" i="8"/>
  <c r="H112" i="8" s="1"/>
  <c r="J85" i="8"/>
  <c r="J86" i="8"/>
  <c r="J87" i="8"/>
  <c r="J88" i="8"/>
  <c r="J92" i="8"/>
  <c r="I22" i="8"/>
  <c r="I34" i="8" s="1"/>
  <c r="I73" i="8"/>
  <c r="J25" i="8"/>
  <c r="H33" i="8"/>
  <c r="J64" i="8"/>
  <c r="H72" i="8"/>
  <c r="J52" i="32"/>
  <c r="H114" i="22"/>
  <c r="H18" i="14"/>
  <c r="H19" i="14" s="1"/>
  <c r="J10" i="14"/>
  <c r="J14" i="14"/>
  <c r="J17" i="14"/>
  <c r="J38" i="14"/>
  <c r="J40" i="14"/>
  <c r="J42" i="14"/>
  <c r="J45" i="14"/>
  <c r="J64" i="14"/>
  <c r="J74" i="14"/>
  <c r="J9" i="16"/>
  <c r="H18" i="16"/>
  <c r="J76" i="11"/>
  <c r="J77" i="11"/>
  <c r="J78" i="11"/>
  <c r="J79" i="11"/>
  <c r="J80" i="11"/>
  <c r="J81" i="11"/>
  <c r="J82" i="11"/>
  <c r="J83" i="11"/>
  <c r="J84" i="11"/>
  <c r="J85" i="11"/>
  <c r="J86" i="11"/>
  <c r="J87" i="11"/>
  <c r="J88" i="11"/>
  <c r="J91" i="11"/>
  <c r="J114" i="7"/>
  <c r="J46" i="7"/>
  <c r="J47" i="7"/>
  <c r="J48" i="7"/>
  <c r="J50" i="7"/>
  <c r="J52" i="7"/>
  <c r="J53" i="7"/>
  <c r="J54" i="7"/>
  <c r="J55" i="7"/>
  <c r="I108" i="7"/>
  <c r="I57" i="7"/>
  <c r="J103" i="7"/>
  <c r="H108" i="7"/>
  <c r="I194" i="3"/>
  <c r="H194" i="3"/>
  <c r="J194" i="3"/>
  <c r="K55" i="2"/>
  <c r="M55" i="2"/>
  <c r="J203" i="1"/>
  <c r="M51" i="1"/>
  <c r="M52" i="1"/>
  <c r="M53" i="1"/>
  <c r="M54" i="1"/>
  <c r="M50" i="1"/>
  <c r="K55" i="1"/>
  <c r="B194" i="3"/>
  <c r="F194" i="3"/>
  <c r="C194" i="3"/>
  <c r="E194" i="3"/>
  <c r="G194" i="3"/>
  <c r="I123" i="7"/>
  <c r="J110" i="7"/>
  <c r="J123" i="7" s="1"/>
  <c r="H123" i="7"/>
  <c r="J107" i="7"/>
  <c r="J56" i="7"/>
  <c r="J51" i="7"/>
  <c r="J49" i="7"/>
  <c r="J45" i="7"/>
  <c r="J44" i="7"/>
  <c r="H57" i="7"/>
  <c r="AI46" i="6"/>
  <c r="AG48" i="6"/>
  <c r="AG52" i="6"/>
  <c r="AG26" i="6"/>
  <c r="I56" i="5"/>
  <c r="F57" i="5"/>
  <c r="E57" i="5"/>
  <c r="H56" i="5"/>
  <c r="G56" i="5"/>
  <c r="G57" i="5" s="1"/>
  <c r="G58" i="5" s="1"/>
  <c r="J74" i="7"/>
  <c r="J75" i="7"/>
  <c r="J76" i="7"/>
  <c r="J77" i="7"/>
  <c r="J78" i="7"/>
  <c r="J79" i="7"/>
  <c r="J80" i="7"/>
  <c r="J83" i="7"/>
  <c r="J84" i="7"/>
  <c r="J85" i="7"/>
  <c r="J86" i="7"/>
  <c r="J87" i="7"/>
  <c r="J88" i="7"/>
  <c r="J89" i="7"/>
  <c r="J90" i="7"/>
  <c r="J91" i="7"/>
  <c r="J92" i="7"/>
  <c r="C124" i="7"/>
  <c r="D58" i="7"/>
  <c r="F58" i="7"/>
  <c r="G58" i="7"/>
  <c r="AI41" i="6"/>
  <c r="AH46" i="6"/>
  <c r="AI9" i="6"/>
  <c r="C60" i="6"/>
  <c r="F60" i="6"/>
  <c r="H60" i="6"/>
  <c r="AG9" i="6"/>
  <c r="B60" i="6"/>
  <c r="E60" i="6"/>
  <c r="I60" i="6"/>
  <c r="I61" i="10"/>
  <c r="I74" i="10" s="1"/>
  <c r="H61" i="10"/>
  <c r="H74" i="10" s="1"/>
  <c r="J21" i="10"/>
  <c r="J18" i="10"/>
  <c r="J16" i="10"/>
  <c r="J14" i="10"/>
  <c r="J11" i="10"/>
  <c r="M14" i="9"/>
  <c r="L22" i="9"/>
  <c r="L35" i="9" s="1"/>
  <c r="J56" i="8"/>
  <c r="J49" i="8"/>
  <c r="H60" i="8"/>
  <c r="J14" i="8"/>
  <c r="H22" i="8"/>
  <c r="J20" i="8"/>
  <c r="J21" i="8"/>
  <c r="M20" i="9"/>
  <c r="M21" i="9"/>
  <c r="J26" i="13"/>
  <c r="J27" i="13" s="1"/>
  <c r="I87" i="13"/>
  <c r="I91" i="13" s="1"/>
  <c r="I116" i="13" s="1"/>
  <c r="J78" i="13"/>
  <c r="J84" i="13"/>
  <c r="J82" i="13"/>
  <c r="J75" i="13"/>
  <c r="H58" i="13"/>
  <c r="J90" i="11"/>
  <c r="H92" i="11"/>
  <c r="H93" i="11" s="1"/>
  <c r="J75" i="11"/>
  <c r="J9" i="11"/>
  <c r="H23" i="11"/>
  <c r="J24" i="11"/>
  <c r="J25" i="11"/>
  <c r="J10" i="16"/>
  <c r="J11" i="16"/>
  <c r="J12" i="16"/>
  <c r="J13" i="16"/>
  <c r="J14" i="16"/>
  <c r="J15" i="16"/>
  <c r="J16" i="16"/>
  <c r="J17" i="16"/>
  <c r="M16" i="15"/>
  <c r="M14" i="15"/>
  <c r="M10" i="15"/>
  <c r="L18" i="15"/>
  <c r="L19" i="15" s="1"/>
  <c r="K18" i="15"/>
  <c r="K19" i="15" s="1"/>
  <c r="G19" i="14"/>
  <c r="J12" i="14"/>
  <c r="J76" i="14"/>
  <c r="J66" i="14"/>
  <c r="J68" i="14"/>
  <c r="J70" i="14"/>
  <c r="J72" i="14"/>
  <c r="J63" i="14"/>
  <c r="J73" i="14"/>
  <c r="J44" i="14"/>
  <c r="J37" i="14"/>
  <c r="J39" i="14"/>
  <c r="J41" i="14"/>
  <c r="J43" i="14"/>
  <c r="J16" i="14"/>
  <c r="J11" i="14"/>
  <c r="J13" i="14"/>
  <c r="J15" i="14"/>
  <c r="J60" i="19"/>
  <c r="J58" i="19"/>
  <c r="J55" i="19"/>
  <c r="J52" i="19"/>
  <c r="J22" i="19"/>
  <c r="J23" i="19"/>
  <c r="J24" i="19"/>
  <c r="J25" i="19"/>
  <c r="J26" i="19"/>
  <c r="J27" i="19"/>
  <c r="J28" i="19"/>
  <c r="J18" i="19"/>
  <c r="J16" i="19"/>
  <c r="J10" i="19"/>
  <c r="J14" i="19"/>
  <c r="H19" i="19"/>
  <c r="H30" i="19" s="1"/>
  <c r="L29" i="18"/>
  <c r="L30" i="18" s="1"/>
  <c r="M27" i="18"/>
  <c r="K29" i="18"/>
  <c r="M28" i="18"/>
  <c r="M14" i="18"/>
  <c r="K19" i="18"/>
  <c r="M10" i="18"/>
  <c r="J64" i="17"/>
  <c r="J63" i="17"/>
  <c r="J61" i="17"/>
  <c r="J59" i="17"/>
  <c r="J58" i="17"/>
  <c r="J60" i="17"/>
  <c r="J46" i="17"/>
  <c r="H55" i="17"/>
  <c r="H66" i="17" s="1"/>
  <c r="J10" i="17"/>
  <c r="J11" i="17"/>
  <c r="J12" i="17"/>
  <c r="J13" i="17"/>
  <c r="J14" i="17"/>
  <c r="J15" i="17"/>
  <c r="J16" i="17"/>
  <c r="J17" i="17"/>
  <c r="J18" i="17"/>
  <c r="H30" i="17"/>
  <c r="F143" i="22"/>
  <c r="I114" i="22"/>
  <c r="G143" i="22"/>
  <c r="F59" i="22"/>
  <c r="E59" i="22"/>
  <c r="G59" i="22"/>
  <c r="C143" i="22"/>
  <c r="E143" i="22"/>
  <c r="H143" i="22" s="1"/>
  <c r="C59" i="22"/>
  <c r="B59" i="22"/>
  <c r="D59" i="22"/>
  <c r="M32" i="21"/>
  <c r="B50" i="21"/>
  <c r="D50" i="21"/>
  <c r="F50" i="21"/>
  <c r="H50" i="21"/>
  <c r="K50" i="21" s="1"/>
  <c r="C50" i="21"/>
  <c r="E50" i="21"/>
  <c r="G50" i="21"/>
  <c r="I50" i="21"/>
  <c r="J50" i="21" s="1"/>
  <c r="J102" i="20"/>
  <c r="J103" i="20"/>
  <c r="J105" i="20"/>
  <c r="J107" i="20"/>
  <c r="J108" i="20"/>
  <c r="J109" i="20"/>
  <c r="J110" i="20"/>
  <c r="J104" i="20"/>
  <c r="C181" i="20"/>
  <c r="E181" i="20"/>
  <c r="D181" i="20"/>
  <c r="F181" i="20"/>
  <c r="G181" i="20" s="1"/>
  <c r="C112" i="20"/>
  <c r="E112" i="20"/>
  <c r="G112" i="20"/>
  <c r="G13" i="26"/>
  <c r="G14" i="26" s="1"/>
  <c r="G15" i="26" s="1"/>
  <c r="H46" i="26"/>
  <c r="I46" i="26"/>
  <c r="I47" i="26" s="1"/>
  <c r="F47" i="26"/>
  <c r="E14" i="26"/>
  <c r="H13" i="26"/>
  <c r="J13" i="26" s="1"/>
  <c r="G11" i="24"/>
  <c r="G12" i="24"/>
  <c r="H13" i="27"/>
  <c r="H53" i="32"/>
  <c r="I53" i="32"/>
  <c r="H29" i="32"/>
  <c r="F116" i="32"/>
  <c r="I116" i="32" s="1"/>
  <c r="I29" i="32"/>
  <c r="E116" i="32"/>
  <c r="H116" i="32" s="1"/>
  <c r="G116" i="32"/>
  <c r="D116" i="32"/>
  <c r="C116" i="32"/>
  <c r="C203" i="1"/>
  <c r="D203" i="1" s="1"/>
  <c r="E203" i="1"/>
  <c r="C98" i="2"/>
  <c r="E98" i="2"/>
  <c r="I98" i="2"/>
  <c r="F203" i="1"/>
  <c r="B98" i="2"/>
  <c r="F98" i="2"/>
  <c r="H98" i="2"/>
  <c r="K131" i="2"/>
  <c r="D131" i="2"/>
  <c r="J131" i="2"/>
  <c r="L131" i="2"/>
  <c r="H131" i="2"/>
  <c r="J177" i="5"/>
  <c r="J192" i="5" s="1"/>
  <c r="J207" i="5" s="1"/>
  <c r="G124" i="7"/>
  <c r="F123" i="11"/>
  <c r="G131" i="2"/>
  <c r="AH9" i="6"/>
  <c r="D124" i="7"/>
  <c r="B123" i="11"/>
  <c r="J36" i="7"/>
  <c r="J42" i="7" s="1"/>
  <c r="E124" i="7"/>
  <c r="J47" i="8"/>
  <c r="J106" i="8"/>
  <c r="J111" i="8" s="1"/>
  <c r="J9" i="10"/>
  <c r="J48" i="10"/>
  <c r="E123" i="11"/>
  <c r="H123" i="11" s="1"/>
  <c r="D169" i="11"/>
  <c r="D60" i="6"/>
  <c r="I58" i="7"/>
  <c r="J62" i="8"/>
  <c r="J84" i="8"/>
  <c r="M9" i="9"/>
  <c r="G58" i="13"/>
  <c r="J88" i="13"/>
  <c r="J90" i="13" s="1"/>
  <c r="J9" i="14"/>
  <c r="J62" i="14"/>
  <c r="M9" i="15"/>
  <c r="H19" i="16"/>
  <c r="B46" i="16"/>
  <c r="H46" i="16" s="1"/>
  <c r="J46" i="16" s="1"/>
  <c r="I30" i="17"/>
  <c r="J73" i="13"/>
  <c r="J9" i="17"/>
  <c r="H112" i="20"/>
  <c r="J57" i="17"/>
  <c r="M9" i="18"/>
  <c r="M21" i="18"/>
  <c r="J21" i="19"/>
  <c r="J51" i="19"/>
  <c r="J101" i="20"/>
  <c r="J21" i="17"/>
  <c r="J45" i="17"/>
  <c r="J9" i="19"/>
  <c r="I181" i="20"/>
  <c r="H180" i="20"/>
  <c r="H181" i="20" s="1"/>
  <c r="H33" i="22"/>
  <c r="J25" i="35"/>
  <c r="J10" i="27"/>
  <c r="J13" i="27" s="1"/>
  <c r="J45" i="33"/>
  <c r="J47" i="33" s="1"/>
  <c r="J65" i="17" l="1"/>
  <c r="J58" i="13"/>
  <c r="H91" i="13"/>
  <c r="H116" i="13" s="1"/>
  <c r="I93" i="11"/>
  <c r="J92" i="11"/>
  <c r="I27" i="11"/>
  <c r="J23" i="11"/>
  <c r="J33" i="8"/>
  <c r="I124" i="7"/>
  <c r="L203" i="1"/>
  <c r="J29" i="17"/>
  <c r="J89" i="11"/>
  <c r="J93" i="11" s="1"/>
  <c r="L194" i="3"/>
  <c r="J72" i="8"/>
  <c r="J60" i="8"/>
  <c r="J73" i="8" s="1"/>
  <c r="L50" i="21"/>
  <c r="M50" i="21" s="1"/>
  <c r="I143" i="22"/>
  <c r="J143" i="22" s="1"/>
  <c r="H27" i="11"/>
  <c r="J116" i="32"/>
  <c r="J78" i="14"/>
  <c r="J93" i="20"/>
  <c r="J181" i="20"/>
  <c r="J19" i="17"/>
  <c r="J104" i="8"/>
  <c r="J112" i="8" s="1"/>
  <c r="H73" i="8"/>
  <c r="H34" i="8"/>
  <c r="H59" i="22"/>
  <c r="J59" i="22" s="1"/>
  <c r="J29" i="19"/>
  <c r="J46" i="14"/>
  <c r="J47" i="14" s="1"/>
  <c r="J18" i="16"/>
  <c r="J19" i="16" s="1"/>
  <c r="J18" i="14"/>
  <c r="J19" i="14" s="1"/>
  <c r="D194" i="3"/>
  <c r="K194" i="3"/>
  <c r="G203" i="1"/>
  <c r="D98" i="2"/>
  <c r="L98" i="2"/>
  <c r="K98" i="2"/>
  <c r="J98" i="2"/>
  <c r="G98" i="2"/>
  <c r="K203" i="1"/>
  <c r="M55" i="1"/>
  <c r="J108" i="7"/>
  <c r="J57" i="7"/>
  <c r="J58" i="7" s="1"/>
  <c r="G60" i="6"/>
  <c r="L60" i="6"/>
  <c r="K60" i="6"/>
  <c r="J60" i="6"/>
  <c r="J56" i="5"/>
  <c r="F58" i="5"/>
  <c r="I57" i="5"/>
  <c r="I58" i="5" s="1"/>
  <c r="E58" i="5"/>
  <c r="H57" i="5"/>
  <c r="J61" i="10"/>
  <c r="J74" i="10" s="1"/>
  <c r="J22" i="10"/>
  <c r="J35" i="10" s="1"/>
  <c r="M22" i="9"/>
  <c r="M35" i="9" s="1"/>
  <c r="J22" i="8"/>
  <c r="J34" i="8" s="1"/>
  <c r="J87" i="13"/>
  <c r="J91" i="13" s="1"/>
  <c r="J116" i="13" s="1"/>
  <c r="J26" i="11"/>
  <c r="M18" i="15"/>
  <c r="M19" i="15" s="1"/>
  <c r="J61" i="19"/>
  <c r="J72" i="19" s="1"/>
  <c r="J19" i="19"/>
  <c r="J30" i="19" s="1"/>
  <c r="M19" i="18"/>
  <c r="K30" i="18"/>
  <c r="M29" i="18"/>
  <c r="M30" i="18" s="1"/>
  <c r="J55" i="17"/>
  <c r="J66" i="17" s="1"/>
  <c r="I59" i="22"/>
  <c r="J33" i="22"/>
  <c r="J111" i="20"/>
  <c r="J112" i="20" s="1"/>
  <c r="H47" i="26"/>
  <c r="J47" i="26" s="1"/>
  <c r="J46" i="26"/>
  <c r="H14" i="26"/>
  <c r="J14" i="26" s="1"/>
  <c r="E15" i="26"/>
  <c r="H15" i="26" s="1"/>
  <c r="J15" i="26" s="1"/>
  <c r="J53" i="32"/>
  <c r="J29" i="32"/>
  <c r="J30" i="17"/>
  <c r="C123" i="11"/>
  <c r="I123" i="11" s="1"/>
  <c r="J123" i="11" s="1"/>
  <c r="H124" i="7"/>
  <c r="H58" i="7"/>
  <c r="D123" i="11"/>
  <c r="G123" i="11"/>
  <c r="M131" i="2"/>
  <c r="J27" i="11" l="1"/>
  <c r="M203" i="1"/>
  <c r="M98" i="2"/>
  <c r="M194" i="3"/>
  <c r="M60" i="6"/>
  <c r="J57" i="5"/>
  <c r="J58" i="5" s="1"/>
  <c r="H58" i="5"/>
  <c r="J124" i="7"/>
  <c r="F169" i="11"/>
  <c r="G169" i="11" l="1"/>
  <c r="E169" i="11"/>
  <c r="J472" i="158"/>
  <c r="J467" i="158"/>
</calcChain>
</file>

<file path=xl/comments1.xml><?xml version="1.0" encoding="utf-8"?>
<comments xmlns="http://schemas.openxmlformats.org/spreadsheetml/2006/main">
  <authors>
    <author>Aliya Dahir</author>
  </authors>
  <commentList>
    <comment ref="A157" authorId="0">
      <text>
        <r>
          <rPr>
            <b/>
            <sz val="9"/>
            <color indexed="81"/>
            <rFont val="Tahoma"/>
            <family val="2"/>
          </rPr>
          <t>Aliya Dahir:</t>
        </r>
        <r>
          <rPr>
            <sz val="9"/>
            <color indexed="81"/>
            <rFont val="Tahoma"/>
            <family val="2"/>
          </rPr>
          <t xml:space="preserve">
</t>
        </r>
      </text>
    </comment>
  </commentList>
</comments>
</file>

<file path=xl/comments2.xml><?xml version="1.0" encoding="utf-8"?>
<comments xmlns="http://schemas.openxmlformats.org/spreadsheetml/2006/main">
  <authors>
    <author>Aliya Dahir</author>
  </authors>
  <commentList>
    <comment ref="A58" authorId="0">
      <text>
        <r>
          <rPr>
            <b/>
            <sz val="9"/>
            <color indexed="81"/>
            <rFont val="Tahoma"/>
            <family val="2"/>
          </rPr>
          <t>Aliya Dahir:</t>
        </r>
        <r>
          <rPr>
            <sz val="9"/>
            <color indexed="81"/>
            <rFont val="Tahoma"/>
            <family val="2"/>
          </rPr>
          <t xml:space="preserve">
</t>
        </r>
      </text>
    </comment>
  </commentList>
</comments>
</file>

<file path=xl/sharedStrings.xml><?xml version="1.0" encoding="utf-8"?>
<sst xmlns="http://schemas.openxmlformats.org/spreadsheetml/2006/main" count="27971" uniqueCount="2720">
  <si>
    <t>الجامعة</t>
  </si>
  <si>
    <t>عراقيون</t>
  </si>
  <si>
    <t>عرب</t>
  </si>
  <si>
    <t>اجانب</t>
  </si>
  <si>
    <t>المجموع</t>
  </si>
  <si>
    <t>University</t>
  </si>
  <si>
    <t>Iraqi's</t>
  </si>
  <si>
    <t>Arab</t>
  </si>
  <si>
    <t>foreigners</t>
  </si>
  <si>
    <t>Total</t>
  </si>
  <si>
    <t>ذكور</t>
  </si>
  <si>
    <t>إناث</t>
  </si>
  <si>
    <t>مجموع</t>
  </si>
  <si>
    <t>Male</t>
  </si>
  <si>
    <t>Female</t>
  </si>
  <si>
    <t>دراسات صباحية</t>
  </si>
  <si>
    <t>Morning studies</t>
  </si>
  <si>
    <t>بغداد</t>
  </si>
  <si>
    <t>Baghdad</t>
  </si>
  <si>
    <t>المستنصرية</t>
  </si>
  <si>
    <t>Al-Mustanseriya</t>
  </si>
  <si>
    <t>التكنولوجية</t>
  </si>
  <si>
    <t>Al-Technology</t>
  </si>
  <si>
    <t>النهرين</t>
  </si>
  <si>
    <t>Al-Nahrain</t>
  </si>
  <si>
    <t>العراقية</t>
  </si>
  <si>
    <t>Al-Iraqia</t>
  </si>
  <si>
    <t>الموصل</t>
  </si>
  <si>
    <t>Al- Mosul</t>
  </si>
  <si>
    <t xml:space="preserve">نينوى </t>
  </si>
  <si>
    <t>Nineveh</t>
  </si>
  <si>
    <t xml:space="preserve">الحمدانية </t>
  </si>
  <si>
    <t>Al-Hamdania</t>
  </si>
  <si>
    <t xml:space="preserve">تلعفر </t>
  </si>
  <si>
    <t>Teleafar</t>
  </si>
  <si>
    <t>البصرة</t>
  </si>
  <si>
    <t>Al- Basrah</t>
  </si>
  <si>
    <t>البصرة للنفط والغاز</t>
  </si>
  <si>
    <t>Al- Basrah for oil and Gaz</t>
  </si>
  <si>
    <t>الكوفة</t>
  </si>
  <si>
    <t>Al- Kufa</t>
  </si>
  <si>
    <t>جابر بن حيان الطبية</t>
  </si>
  <si>
    <t>Jabir bin Hayan medical</t>
  </si>
  <si>
    <t>تكريت</t>
  </si>
  <si>
    <t>Tikrit</t>
  </si>
  <si>
    <t xml:space="preserve">سامراء </t>
  </si>
  <si>
    <t>Samara'a</t>
  </si>
  <si>
    <t>القادسية</t>
  </si>
  <si>
    <t>Al-Qadisiya</t>
  </si>
  <si>
    <t>الانبار</t>
  </si>
  <si>
    <t>Al-Anbar</t>
  </si>
  <si>
    <t xml:space="preserve">الفلوجة </t>
  </si>
  <si>
    <t>Al-Falluja</t>
  </si>
  <si>
    <t>بابل</t>
  </si>
  <si>
    <t>Babylon</t>
  </si>
  <si>
    <t>Al-Qasim Al-khadraa</t>
  </si>
  <si>
    <t>ديالى</t>
  </si>
  <si>
    <t>Dyala</t>
  </si>
  <si>
    <t>كربلاء</t>
  </si>
  <si>
    <t>Kerbela</t>
  </si>
  <si>
    <t>ذي قار</t>
  </si>
  <si>
    <t>Thi-Qar</t>
  </si>
  <si>
    <t xml:space="preserve">سومر </t>
  </si>
  <si>
    <t>Sumar</t>
  </si>
  <si>
    <t>كركوك</t>
  </si>
  <si>
    <t>Kirkuk</t>
  </si>
  <si>
    <t>واسط</t>
  </si>
  <si>
    <t>Wasit</t>
  </si>
  <si>
    <t>ميسان</t>
  </si>
  <si>
    <t>Missan</t>
  </si>
  <si>
    <t>المثنى</t>
  </si>
  <si>
    <t>Al-Muthanna</t>
  </si>
  <si>
    <t xml:space="preserve">تكنولوجيا المعلومات والاتصالات </t>
  </si>
  <si>
    <t xml:space="preserve"> Information and communications</t>
  </si>
  <si>
    <t xml:space="preserve">ابن سينا للعلوم الطبية والصيدلانية </t>
  </si>
  <si>
    <t>Ibn Sina for Medical and Pharmaceutics</t>
  </si>
  <si>
    <t>الكرخ للعلوم</t>
  </si>
  <si>
    <t>AL- Kaharakh for sciences</t>
  </si>
  <si>
    <t>مجموع الجامعات</t>
  </si>
  <si>
    <t>Total universitys</t>
  </si>
  <si>
    <t xml:space="preserve">التقنية الشمالية </t>
  </si>
  <si>
    <t xml:space="preserve"> Northen technical</t>
  </si>
  <si>
    <t xml:space="preserve">التقنية الوسطى </t>
  </si>
  <si>
    <t xml:space="preserve"> Middle technical </t>
  </si>
  <si>
    <t>الفرات الأوسط التقنية</t>
  </si>
  <si>
    <t xml:space="preserve">Furat Al-Awsat technical </t>
  </si>
  <si>
    <t xml:space="preserve">التقنية الجنوبية </t>
  </si>
  <si>
    <t xml:space="preserve"> Southern technical</t>
  </si>
  <si>
    <t>الكليات الاهلية</t>
  </si>
  <si>
    <t>Private colleges</t>
  </si>
  <si>
    <t>مجموع الدراسات الصباحية</t>
  </si>
  <si>
    <t>Total morning studies</t>
  </si>
  <si>
    <t>دراسات مسائية</t>
  </si>
  <si>
    <t>Evening studies</t>
  </si>
  <si>
    <t>الحمدانية</t>
  </si>
  <si>
    <t>Al-Kufa</t>
  </si>
  <si>
    <t>الفلوجة</t>
  </si>
  <si>
    <t xml:space="preserve">بابل </t>
  </si>
  <si>
    <t xml:space="preserve">ذي قار </t>
  </si>
  <si>
    <t>تكنولوجيا المعلومات والاتصالات</t>
  </si>
  <si>
    <t xml:space="preserve"> مجموع الجامعات مسائية</t>
  </si>
  <si>
    <t>Total University</t>
  </si>
  <si>
    <t>مجموع الدراسات مسائية</t>
  </si>
  <si>
    <t>Total evening studies</t>
  </si>
  <si>
    <t>المجموع الكلي</t>
  </si>
  <si>
    <t>Tabel (4)</t>
  </si>
  <si>
    <t>تلعفر</t>
  </si>
  <si>
    <t xml:space="preserve">القاسم الخضراء </t>
  </si>
  <si>
    <t>Table (4) cont .</t>
  </si>
  <si>
    <t>Information and communications</t>
  </si>
  <si>
    <t>Total Universities</t>
  </si>
  <si>
    <t xml:space="preserve">المثنى </t>
  </si>
  <si>
    <t>Tabel (5)</t>
  </si>
  <si>
    <t>اناث</t>
  </si>
  <si>
    <t>Kufa</t>
  </si>
  <si>
    <t>(تابع جدول  (5</t>
  </si>
  <si>
    <t>Table (5) cont .</t>
  </si>
  <si>
    <t>ابن سينا للعلوم الطبية والصيدلانية</t>
  </si>
  <si>
    <t>Ibn Sina for medical sciences and pharamtics</t>
  </si>
  <si>
    <t>Al- Karakh for sciences</t>
  </si>
  <si>
    <t xml:space="preserve">ديوان الوزارة </t>
  </si>
  <si>
    <t>Technical colleges</t>
  </si>
  <si>
    <t xml:space="preserve">الهيئة العراقية للحاسبات والمعلوماتية </t>
  </si>
  <si>
    <t>Technical institutes</t>
  </si>
  <si>
    <t>المجلس العراقي للاختصاصات الطبية</t>
  </si>
  <si>
    <t>AL-Iraqi Council for medical specialization</t>
  </si>
  <si>
    <t>Al-mustanseriya</t>
  </si>
  <si>
    <t>مجموع الدراسات المسائية</t>
  </si>
  <si>
    <t>Tabel (6)</t>
  </si>
  <si>
    <t>راسبون</t>
  </si>
  <si>
    <t>مؤجلون</t>
  </si>
  <si>
    <t>تاركون</t>
  </si>
  <si>
    <t>Failures</t>
  </si>
  <si>
    <t>Postponed</t>
  </si>
  <si>
    <t>Leaving</t>
  </si>
  <si>
    <t>Table (6) cont .</t>
  </si>
  <si>
    <t>مجموع الجامعات المسائية</t>
  </si>
  <si>
    <t>Tabel (7)</t>
  </si>
  <si>
    <t>Tabel (8)</t>
  </si>
  <si>
    <t>مجموع الجامعات الصباحية</t>
  </si>
  <si>
    <t>Total morning university</t>
  </si>
  <si>
    <t>Total evening University</t>
  </si>
  <si>
    <t xml:space="preserve">(جدول  (9 </t>
  </si>
  <si>
    <t>Tabel (9)</t>
  </si>
  <si>
    <t>Al-Mosul</t>
  </si>
  <si>
    <t>Al-Basrah</t>
  </si>
  <si>
    <t>Table (9) cont .</t>
  </si>
  <si>
    <t>Technology</t>
  </si>
  <si>
    <t>Southern technical</t>
  </si>
  <si>
    <t>Tabel (10)</t>
  </si>
  <si>
    <t>المركز</t>
  </si>
  <si>
    <t>Center</t>
  </si>
  <si>
    <t>Ministry Headquarter</t>
  </si>
  <si>
    <t xml:space="preserve">مكتب الوزير </t>
  </si>
  <si>
    <t>Minister's Office</t>
  </si>
  <si>
    <t xml:space="preserve">القناة الفضائية </t>
  </si>
  <si>
    <t>Satellite channel</t>
  </si>
  <si>
    <t>مركز البحوث النفسية</t>
  </si>
  <si>
    <t>Center for research and psychological</t>
  </si>
  <si>
    <t>مجموع مكتب الوزير</t>
  </si>
  <si>
    <t>Total Office of the Minister</t>
  </si>
  <si>
    <t>Deputy Minister Office for Administrative Affairs</t>
  </si>
  <si>
    <t>Under Secretary for Scientific Affairs and International Relations</t>
  </si>
  <si>
    <t>دائرة التعليم الجامعي الأهلي</t>
  </si>
  <si>
    <t>Department of higher education private</t>
  </si>
  <si>
    <t>مجموع مكتب الوكيل</t>
  </si>
  <si>
    <t>Total Office of Agent</t>
  </si>
  <si>
    <t>Deputy Minister Office for Scientific Research</t>
  </si>
  <si>
    <t xml:space="preserve">مكتب مستشار الوزارة للشؤون الادارية والاستراتيجية </t>
  </si>
  <si>
    <t>Advisor Office  for Administrative and Strategic Affairs</t>
  </si>
  <si>
    <t xml:space="preserve">مكتب مستشار الوزارة للشؤون التربية والمناهج   </t>
  </si>
  <si>
    <t>Advisor Office for Education and Curriculum</t>
  </si>
  <si>
    <t>مكتب مستشار الوزارة</t>
  </si>
  <si>
    <t>Advisor of the ministry</t>
  </si>
  <si>
    <t>Table (10) cont .</t>
  </si>
  <si>
    <t xml:space="preserve">جهاز الاشراف والتقويم العلمي </t>
  </si>
  <si>
    <t xml:space="preserve">commission of supervision and Scientific evaluation </t>
  </si>
  <si>
    <t xml:space="preserve">الدائرة القانونية والإدارية </t>
  </si>
  <si>
    <t>Legal and Administrative Department</t>
  </si>
  <si>
    <t xml:space="preserve">دائرة الاعمار والمشاريع </t>
  </si>
  <si>
    <t>Department of Construction and Projects</t>
  </si>
  <si>
    <t>Department of Missions and Cultural Relations</t>
  </si>
  <si>
    <t xml:space="preserve">دائرة البحث والتطوير </t>
  </si>
  <si>
    <t>Research &amp; Development Department</t>
  </si>
  <si>
    <t xml:space="preserve">دائرة الدراسات والتخطيط والمتابعة </t>
  </si>
  <si>
    <t>Department of Studies, planning and follow-up</t>
  </si>
  <si>
    <t xml:space="preserve">الدائرة المالية </t>
  </si>
  <si>
    <t>Department of finance</t>
  </si>
  <si>
    <t xml:space="preserve">مجموع ديوان الوزارة </t>
  </si>
  <si>
    <t>Total Ministry Headquarter</t>
  </si>
  <si>
    <t>Iraqi Computer and information authority</t>
  </si>
  <si>
    <t xml:space="preserve">معهد المعلوماتية للدراسات العليا </t>
  </si>
  <si>
    <t>Institute  of information technology studies</t>
  </si>
  <si>
    <t xml:space="preserve">مركز تكنولوجيا المعلومات و الاتصالات </t>
  </si>
  <si>
    <t>Center  for information and communication  Technology</t>
  </si>
  <si>
    <t xml:space="preserve">مركز المعلومات العلمية والتكنولوجية </t>
  </si>
  <si>
    <t>Center  for information scientific  and Technological</t>
  </si>
  <si>
    <t xml:space="preserve">رئاسة الهيئة </t>
  </si>
  <si>
    <t>Headship of commission</t>
  </si>
  <si>
    <t>مجموع الهيئة العراقية للحاسبات والمعلوماتية</t>
  </si>
  <si>
    <t xml:space="preserve">Total technical institutes </t>
  </si>
  <si>
    <t>Iraqi Council for Medical Specialties</t>
  </si>
  <si>
    <t>رئاسة المجلس</t>
  </si>
  <si>
    <t xml:space="preserve"> presidency of the council</t>
  </si>
  <si>
    <t>Total of Iraqi Council for Medical Specialties</t>
  </si>
  <si>
    <t>الكلية</t>
  </si>
  <si>
    <t>College</t>
  </si>
  <si>
    <t>Morning study</t>
  </si>
  <si>
    <t>الطب</t>
  </si>
  <si>
    <t>Medicine</t>
  </si>
  <si>
    <t>طب الكندي</t>
  </si>
  <si>
    <t>Kindy medicine</t>
  </si>
  <si>
    <t>طب الاسنان</t>
  </si>
  <si>
    <t>Dentistry</t>
  </si>
  <si>
    <t>الصيدلة</t>
  </si>
  <si>
    <t>Pharmacentics</t>
  </si>
  <si>
    <t>التمريض</t>
  </si>
  <si>
    <t>Nursing</t>
  </si>
  <si>
    <t>الهندسة</t>
  </si>
  <si>
    <t>Engineering</t>
  </si>
  <si>
    <t>الهندسة الخوارزمي</t>
  </si>
  <si>
    <t xml:space="preserve">Engineering Khwarizmi </t>
  </si>
  <si>
    <t>الزراعة</t>
  </si>
  <si>
    <t>Agriculture</t>
  </si>
  <si>
    <t>الطب البيطري</t>
  </si>
  <si>
    <t>Veterinary</t>
  </si>
  <si>
    <t>العلوم</t>
  </si>
  <si>
    <t xml:space="preserve"> sciences</t>
  </si>
  <si>
    <t>العلوم للبنات</t>
  </si>
  <si>
    <t xml:space="preserve">  sciences for girls</t>
  </si>
  <si>
    <t>الادارة والاقتصاد</t>
  </si>
  <si>
    <t>Economic and administration</t>
  </si>
  <si>
    <t xml:space="preserve">كلية التربية ابن رشد للعلوم الانسانية </t>
  </si>
  <si>
    <t xml:space="preserve"> Ibn -rushd Education for man sciences</t>
  </si>
  <si>
    <t>التربية للعلوم الصرفة /ابن الهيثم</t>
  </si>
  <si>
    <t>Pure sciences Ibn-alhaitham</t>
  </si>
  <si>
    <t>التربية للبنات</t>
  </si>
  <si>
    <t xml:space="preserve">  Education for girls</t>
  </si>
  <si>
    <t>التربية البدنية وعلوم الرياضة</t>
  </si>
  <si>
    <t xml:space="preserve">Physical Education </t>
  </si>
  <si>
    <t xml:space="preserve">التربية البدنية وعلوم الرياضة للبنات </t>
  </si>
  <si>
    <t xml:space="preserve"> Physical Education for girl</t>
  </si>
  <si>
    <t>الاداب</t>
  </si>
  <si>
    <t>Literature</t>
  </si>
  <si>
    <t>اللغات</t>
  </si>
  <si>
    <t>Languages</t>
  </si>
  <si>
    <t>الاعلام</t>
  </si>
  <si>
    <t>Media</t>
  </si>
  <si>
    <t>القانون</t>
  </si>
  <si>
    <t>Law</t>
  </si>
  <si>
    <t>العلوم السياسية</t>
  </si>
  <si>
    <t>Political sciences</t>
  </si>
  <si>
    <t>الفنون الجميلة</t>
  </si>
  <si>
    <t>Fine arts</t>
  </si>
  <si>
    <t>العلوم الاسلامية</t>
  </si>
  <si>
    <t>Islamic sciences</t>
  </si>
  <si>
    <t>Table (11) cont .</t>
  </si>
  <si>
    <t xml:space="preserve"> Sciences</t>
  </si>
  <si>
    <t xml:space="preserve">العلوم للبنات </t>
  </si>
  <si>
    <t>التربية للعلوم الصرفة ابن الهيثم</t>
  </si>
  <si>
    <t xml:space="preserve"> Ibn -rushd Pure sciences </t>
  </si>
  <si>
    <t>Total Evening studies</t>
  </si>
  <si>
    <t xml:space="preserve">مجموع الجامعة </t>
  </si>
  <si>
    <t>Total university</t>
  </si>
  <si>
    <t>(12)Table</t>
  </si>
  <si>
    <t xml:space="preserve">الهندسة </t>
  </si>
  <si>
    <t>Table (12) cont .</t>
  </si>
  <si>
    <t>Sciences</t>
  </si>
  <si>
    <t>Sciences for girls</t>
  </si>
  <si>
    <t xml:space="preserve"> Education for girls</t>
  </si>
  <si>
    <t>(13)Table</t>
  </si>
  <si>
    <t>Egineering Khwarizmi</t>
  </si>
  <si>
    <t>طب البيطري</t>
  </si>
  <si>
    <t>Table (13) cont .</t>
  </si>
  <si>
    <t>المعهد العالي للتخطيط الحضري والاقليمي</t>
  </si>
  <si>
    <t>High institute of planning</t>
  </si>
  <si>
    <t>معهد الليزر للدراسات العليا</t>
  </si>
  <si>
    <t>Laser institute for high studies</t>
  </si>
  <si>
    <t xml:space="preserve">معهد الهندسة الوراثية والتقنيات الاحيائية </t>
  </si>
  <si>
    <t xml:space="preserve"> Biological institute </t>
  </si>
  <si>
    <t>المعهد العالي للدراسات المحاسبية والمالية</t>
  </si>
  <si>
    <t>High institute of financial and accountants</t>
  </si>
  <si>
    <t>مركز البحوث التربوية والابحاث النفسية</t>
  </si>
  <si>
    <t xml:space="preserve"> Education centre</t>
  </si>
  <si>
    <t>مركز بحوث ومتحف التاريخ الطبيعي</t>
  </si>
  <si>
    <t>Nature history museum</t>
  </si>
  <si>
    <t>مركز احياء التراث العلمي العربي</t>
  </si>
  <si>
    <t>Arabic heritage centre</t>
  </si>
  <si>
    <t>مركز بحوث السوق وحماية المستهلك</t>
  </si>
  <si>
    <t>Market research centre</t>
  </si>
  <si>
    <t xml:space="preserve">مركز الدراسات الستراتيجية والدولية </t>
  </si>
  <si>
    <t>Strategical international studies centre</t>
  </si>
  <si>
    <t xml:space="preserve">المركز الوطني الريادي لبحوث السرطان </t>
  </si>
  <si>
    <t>Cancer research centre</t>
  </si>
  <si>
    <t xml:space="preserve">مركز بحوث المراة </t>
  </si>
  <si>
    <t xml:space="preserve"> Women research centre  </t>
  </si>
  <si>
    <t>مركز الحاسبة الالكترونية</t>
  </si>
  <si>
    <t>Computer centre</t>
  </si>
  <si>
    <t>المكتبة المركزية</t>
  </si>
  <si>
    <t>Central library</t>
  </si>
  <si>
    <t>مركز التطوير والتعليم المستمر</t>
  </si>
  <si>
    <t>Development and continue teaching centre</t>
  </si>
  <si>
    <t>رئاسة الجامعة</t>
  </si>
  <si>
    <t>Headship of university</t>
  </si>
  <si>
    <t>طب اسنان</t>
  </si>
  <si>
    <t>Engineering Khwarizmi</t>
  </si>
  <si>
    <t xml:space="preserve">  Sciences for girls</t>
  </si>
  <si>
    <t>Physical Education</t>
  </si>
  <si>
    <t>Table (14) cont .</t>
  </si>
  <si>
    <t>Ibn -rushd Education for man sciences</t>
  </si>
  <si>
    <t>Pharmacy</t>
  </si>
  <si>
    <t xml:space="preserve">العلوم </t>
  </si>
  <si>
    <t>(17)Table</t>
  </si>
  <si>
    <t>تابع جدول  (17)</t>
  </si>
  <si>
    <t>Table (17) cont .</t>
  </si>
  <si>
    <t>Pharmaceutics</t>
  </si>
  <si>
    <t xml:space="preserve">الادارة والاقتصاد </t>
  </si>
  <si>
    <t>العلوم السياحية</t>
  </si>
  <si>
    <t>Touristic sciences</t>
  </si>
  <si>
    <t xml:space="preserve">التربية </t>
  </si>
  <si>
    <t>Education</t>
  </si>
  <si>
    <t>التربية الاساسية</t>
  </si>
  <si>
    <t>Basic education</t>
  </si>
  <si>
    <t>Total Morning study</t>
  </si>
  <si>
    <t>Evening study</t>
  </si>
  <si>
    <t>Total evening study</t>
  </si>
  <si>
    <t>مجموع الجامعة الكلي</t>
  </si>
  <si>
    <t>(20)Table</t>
  </si>
  <si>
    <t>المركز الوطني لبحوث وعلاج امراض الدم</t>
  </si>
  <si>
    <t>National centre of blood treatment</t>
  </si>
  <si>
    <t>مركز المستنصرية للدراسات العربية والدولية</t>
  </si>
  <si>
    <t>Al-mustaniriya for research and studies</t>
  </si>
  <si>
    <t>المركز الوطني لعلاج وبحوث السكري</t>
  </si>
  <si>
    <t>National centre for diabetes treatment</t>
  </si>
  <si>
    <r>
      <t xml:space="preserve">المركز العراقي لبحوث السرطان </t>
    </r>
    <r>
      <rPr>
        <b/>
        <sz val="12"/>
        <color theme="1"/>
        <rFont val="Arial"/>
        <family val="2"/>
      </rPr>
      <t xml:space="preserve">والوراثة الطبية </t>
    </r>
  </si>
  <si>
    <t>Iraqi centre for research on cancer genetics</t>
  </si>
  <si>
    <t>مركز الحاسبة</t>
  </si>
  <si>
    <t xml:space="preserve">مركز ابن سينا </t>
  </si>
  <si>
    <t>Iben sena centre</t>
  </si>
  <si>
    <t>(21)Table</t>
  </si>
  <si>
    <t>(22)Table</t>
  </si>
  <si>
    <t>(23)Table</t>
  </si>
  <si>
    <t>(24)Table</t>
  </si>
  <si>
    <t>القسم</t>
  </si>
  <si>
    <t>department</t>
  </si>
  <si>
    <t>هندسة الميكانيكية</t>
  </si>
  <si>
    <t>Mechanic Engineering</t>
  </si>
  <si>
    <t>الهندسة الكهربائية</t>
  </si>
  <si>
    <t>Electric engineering</t>
  </si>
  <si>
    <t>هندسة البناء والانشاءات</t>
  </si>
  <si>
    <t>Building  engineering</t>
  </si>
  <si>
    <t xml:space="preserve">الهندسة الكهروميكانيكية </t>
  </si>
  <si>
    <t>هندسة السيطرة والنظم</t>
  </si>
  <si>
    <t>Control and systems engineering</t>
  </si>
  <si>
    <t>هندسة الانتاج والمعادن</t>
  </si>
  <si>
    <t>Production and metal engineering</t>
  </si>
  <si>
    <t>الهندسة الكيمياوية</t>
  </si>
  <si>
    <t>Chemical engineering</t>
  </si>
  <si>
    <t>هندسة العمارة</t>
  </si>
  <si>
    <t>Architecture Engineering</t>
  </si>
  <si>
    <t>هندسة الحاسوب</t>
  </si>
  <si>
    <t>Computer engineering</t>
  </si>
  <si>
    <t>هندسة المواد</t>
  </si>
  <si>
    <t xml:space="preserve">Material engineering  </t>
  </si>
  <si>
    <t xml:space="preserve">هندسة الليزر والالكترونيات البصرية </t>
  </si>
  <si>
    <t xml:space="preserve">Laser engineering </t>
  </si>
  <si>
    <t xml:space="preserve">هندسة تكنولوجيا النفط </t>
  </si>
  <si>
    <t>Oil technology engineering</t>
  </si>
  <si>
    <t>هندسة الاتصالات</t>
  </si>
  <si>
    <t>Communication Engineering</t>
  </si>
  <si>
    <t>هندسة الطب الحياتي</t>
  </si>
  <si>
    <t>Medical Engineering</t>
  </si>
  <si>
    <t>مجموع الاقسام الهندسية</t>
  </si>
  <si>
    <t>Total engineering sections</t>
  </si>
  <si>
    <t>العلوم التطبيقية</t>
  </si>
  <si>
    <t>Applied sciences</t>
  </si>
  <si>
    <t xml:space="preserve">علوم الحاسوب </t>
  </si>
  <si>
    <t>Computer Sciences and Information Technology</t>
  </si>
  <si>
    <t>مجموع الاقسام العلمية</t>
  </si>
  <si>
    <t>Total scientific sections</t>
  </si>
  <si>
    <t>Total Evening Stady</t>
  </si>
  <si>
    <t>(25)Table</t>
  </si>
  <si>
    <t>هندسة الليزر والالكترونيات البصرية</t>
  </si>
  <si>
    <t>Total Evening study</t>
  </si>
  <si>
    <t>مجموع الجامعة</t>
  </si>
  <si>
    <t>(26)Table</t>
  </si>
  <si>
    <t>الهندسة الكهروميكانيكية</t>
  </si>
  <si>
    <t>مركز التدريب والمعامل</t>
  </si>
  <si>
    <t>Training centre</t>
  </si>
  <si>
    <t>مركز البحوث البيئة</t>
  </si>
  <si>
    <t>Environment centre</t>
  </si>
  <si>
    <t xml:space="preserve">مركز بحوث الطاقة والطاقات المتجددة </t>
  </si>
  <si>
    <t>Energy research entre</t>
  </si>
  <si>
    <t xml:space="preserve">مركز تكنولوجيا المعلومات </t>
  </si>
  <si>
    <t>Communication and IT</t>
  </si>
  <si>
    <t xml:space="preserve">مركز النانوتكنولوجي والمواد المتقدمة </t>
  </si>
  <si>
    <t>Development materials centre</t>
  </si>
  <si>
    <t xml:space="preserve">مركز اللغة الانكليزية </t>
  </si>
  <si>
    <t>language english center</t>
  </si>
  <si>
    <t xml:space="preserve">مركز التعليم المستمر </t>
  </si>
  <si>
    <t>Total headship of university center</t>
  </si>
  <si>
    <t>مجموع المراكز ورئاسة الجامعة</t>
  </si>
  <si>
    <t>(27)Table</t>
  </si>
  <si>
    <t>الهندسة الميكانيكية</t>
  </si>
  <si>
    <t>الهندسة الطبية</t>
  </si>
  <si>
    <t xml:space="preserve">Computer Sciences </t>
  </si>
  <si>
    <t>الهندسه الكهروميكانيكية</t>
  </si>
  <si>
    <t>هندسة السيطرة ونظم</t>
  </si>
  <si>
    <t>(28)Table</t>
  </si>
  <si>
    <t xml:space="preserve">الهندسة الكهروميكانيكيه </t>
  </si>
  <si>
    <t>Table (28) cont .</t>
  </si>
  <si>
    <t>هندسة الكهروميكانيكية</t>
  </si>
  <si>
    <t>دراسات المسائية</t>
  </si>
  <si>
    <t>دراسات الصباحية</t>
  </si>
  <si>
    <t xml:space="preserve">الصيدلة </t>
  </si>
  <si>
    <t>هندسة المعلومات</t>
  </si>
  <si>
    <t>Information technolgy</t>
  </si>
  <si>
    <t xml:space="preserve">اقتصاديات الاعمال </t>
  </si>
  <si>
    <t>Business economic</t>
  </si>
  <si>
    <t>الحقوق</t>
  </si>
  <si>
    <t>Total morning study</t>
  </si>
  <si>
    <t xml:space="preserve">دراسات صباحية </t>
  </si>
  <si>
    <t>Tabel (32)</t>
  </si>
  <si>
    <t>مركز بحوث التقنيات الاحيائية</t>
  </si>
  <si>
    <t>Biology centre</t>
  </si>
  <si>
    <t xml:space="preserve">مركز الـ DNA العدلي للبحث والتدريب </t>
  </si>
  <si>
    <t xml:space="preserve">Neutrophilic center of DNA for researech and train </t>
  </si>
  <si>
    <t xml:space="preserve">مركز بحوث النهرين للطاقة المتجددة </t>
  </si>
  <si>
    <t>AL-Nahreen reseach center for renewable energy</t>
  </si>
  <si>
    <t xml:space="preserve">المعهد العالي لتشخيص العقم والتقنيات المساعدة على الانجاب </t>
  </si>
  <si>
    <t>Institute of higher the diagnosis of infertility and techniquse help on reproductive</t>
  </si>
  <si>
    <t>مركز التعليم المستمر وتقنيات المعلومات</t>
  </si>
  <si>
    <t xml:space="preserve">(جدول (33 </t>
  </si>
  <si>
    <t>Tabel (33)</t>
  </si>
  <si>
    <t>Tabel (34)</t>
  </si>
  <si>
    <t>Number of succeedded students in final exam  in academical education of Nahrain  university distributed by college ,nationality and gender for 2016/2017</t>
  </si>
  <si>
    <t>Tabel (35)</t>
  </si>
  <si>
    <t xml:space="preserve">الطب </t>
  </si>
  <si>
    <t xml:space="preserve"> Medicine </t>
  </si>
  <si>
    <t xml:space="preserve">الهندسة  </t>
  </si>
  <si>
    <t xml:space="preserve">Engineering </t>
  </si>
  <si>
    <t>التربية الطارمية</t>
  </si>
  <si>
    <t>Education Altarmia</t>
  </si>
  <si>
    <t>Education for girls</t>
  </si>
  <si>
    <t xml:space="preserve">القانون والعلوم السياسية </t>
  </si>
  <si>
    <t>Law and political sciences</t>
  </si>
  <si>
    <t xml:space="preserve">العلوم الاسلامية </t>
  </si>
  <si>
    <t>Engineering network</t>
  </si>
  <si>
    <t>الدراسات الصباحية</t>
  </si>
  <si>
    <t xml:space="preserve"> Medicine</t>
  </si>
  <si>
    <t>الدراسات المسائية</t>
  </si>
  <si>
    <t xml:space="preserve">الاعلام </t>
  </si>
  <si>
    <t xml:space="preserve">(جدول (38 </t>
  </si>
  <si>
    <t>Islamic scence</t>
  </si>
  <si>
    <t>مركز بحوث الدراسات الاسلامية</t>
  </si>
  <si>
    <t>Islamic studies researches center</t>
  </si>
  <si>
    <t>مركز التعليم المستمر وتقنيات المعلوماتية</t>
  </si>
  <si>
    <t>Canter for continuing Education and Information technology</t>
  </si>
  <si>
    <t xml:space="preserve">(جدول (39 </t>
  </si>
  <si>
    <t>Tabel ( 39 )</t>
  </si>
  <si>
    <t xml:space="preserve">(جدول (41 </t>
  </si>
  <si>
    <t>Tabel ( 41 )</t>
  </si>
  <si>
    <t>Arts</t>
  </si>
  <si>
    <t>Tabel ( 42 )</t>
  </si>
  <si>
    <t xml:space="preserve">هندسة النفط والتعدين </t>
  </si>
  <si>
    <t>Petroleum &amp;mineralogy engineering</t>
  </si>
  <si>
    <t>الزراعة والغابات</t>
  </si>
  <si>
    <t>Science</t>
  </si>
  <si>
    <t>البيئة</t>
  </si>
  <si>
    <t xml:space="preserve">Environment </t>
  </si>
  <si>
    <t xml:space="preserve">علوم الحاسوب وتكنولوجيا المعلومات </t>
  </si>
  <si>
    <t>Computer science and math</t>
  </si>
  <si>
    <t xml:space="preserve">التربية للعلوم الانسانية </t>
  </si>
  <si>
    <t>Human science</t>
  </si>
  <si>
    <t xml:space="preserve">التربية للعلوم الصرفة </t>
  </si>
  <si>
    <t>Pure sciences</t>
  </si>
  <si>
    <t>Athletic education</t>
  </si>
  <si>
    <t>الاثار</t>
  </si>
  <si>
    <t>Archology</t>
  </si>
  <si>
    <t>Political science</t>
  </si>
  <si>
    <t xml:space="preserve"> Evening studies</t>
  </si>
  <si>
    <t>Tabel(44)</t>
  </si>
  <si>
    <t>Tabel(44) cont.</t>
  </si>
  <si>
    <t>مجموع الذراسات المسائية</t>
  </si>
  <si>
    <t>(جدول (45</t>
  </si>
  <si>
    <t>Tabel(45)</t>
  </si>
  <si>
    <t>(تابع جدول (45</t>
  </si>
  <si>
    <t>Tabel(45) cont.</t>
  </si>
  <si>
    <t>مركزالدراسات الاقليمية</t>
  </si>
  <si>
    <t>Center of regionalism studies</t>
  </si>
  <si>
    <t>مركز بحوث السدود والموارد المائية</t>
  </si>
  <si>
    <t>Center of dams &amp; watership resources research</t>
  </si>
  <si>
    <t xml:space="preserve">مركز أبحاث التحسس النائي </t>
  </si>
  <si>
    <t>Center of fumbling attorney researchs</t>
  </si>
  <si>
    <t>مركز بحوث البيئة والسيطرة على التلوث</t>
  </si>
  <si>
    <t xml:space="preserve"> Researches center for environment and  pollution control</t>
  </si>
  <si>
    <t xml:space="preserve">دار ابن الهيثم للطباعة </t>
  </si>
  <si>
    <t>Ibn Al Haitham Center for Printing</t>
  </si>
  <si>
    <t>مركز دراسات الموصل</t>
  </si>
  <si>
    <t>Al mosul studies center</t>
  </si>
  <si>
    <t xml:space="preserve">مركز الحاسبة </t>
  </si>
  <si>
    <t>Computer center</t>
  </si>
  <si>
    <t xml:space="preserve">University headqnarter </t>
  </si>
  <si>
    <t>Tabel(48) cont.</t>
  </si>
  <si>
    <t>Tabel(48)</t>
  </si>
  <si>
    <t>Table (52)</t>
  </si>
  <si>
    <t>طب نينوى</t>
  </si>
  <si>
    <t>Medicine Of Nieveh</t>
  </si>
  <si>
    <t>Electroic Engineering</t>
  </si>
  <si>
    <t xml:space="preserve">(55) جدول </t>
  </si>
  <si>
    <t>Tabel (55)</t>
  </si>
  <si>
    <t>Total morning stady</t>
  </si>
  <si>
    <t>Total evening stady</t>
  </si>
  <si>
    <t>Tabel (56)</t>
  </si>
  <si>
    <t xml:space="preserve">مجموع الدراسات الصباحية </t>
  </si>
  <si>
    <t>evevning study</t>
  </si>
  <si>
    <t xml:space="preserve">مجموع الدراسات المسائية </t>
  </si>
  <si>
    <t>(جدول (57</t>
  </si>
  <si>
    <t>Tabel (57)</t>
  </si>
  <si>
    <t>Tabel (58)</t>
  </si>
  <si>
    <t>Tabel (59)</t>
  </si>
  <si>
    <t>Tabel(61)</t>
  </si>
  <si>
    <t xml:space="preserve">الزراعة </t>
  </si>
  <si>
    <t xml:space="preserve">(62) جدول </t>
  </si>
  <si>
    <t xml:space="preserve">(63) جدول </t>
  </si>
  <si>
    <t>Tabel (63)</t>
  </si>
  <si>
    <t>Univrsity presidency</t>
  </si>
  <si>
    <t xml:space="preserve">(64) جدول </t>
  </si>
  <si>
    <t>Tabel (64)</t>
  </si>
  <si>
    <t xml:space="preserve">(65) جدول </t>
  </si>
  <si>
    <t>Tabel (65)</t>
  </si>
  <si>
    <t>Tabel (66)</t>
  </si>
  <si>
    <t>طب الزهراء</t>
  </si>
  <si>
    <t>AL_Zahraa Medicine</t>
  </si>
  <si>
    <t xml:space="preserve">التمريض </t>
  </si>
  <si>
    <t xml:space="preserve">علوم البحار </t>
  </si>
  <si>
    <t xml:space="preserve"> sea Sciences </t>
  </si>
  <si>
    <t>علوم الحاسوب وتكنولوجيا المعلومات</t>
  </si>
  <si>
    <t xml:space="preserve">التربية القرنة </t>
  </si>
  <si>
    <t>Kurna education</t>
  </si>
  <si>
    <t xml:space="preserve">التربية للبنات </t>
  </si>
  <si>
    <t xml:space="preserve">القانون </t>
  </si>
  <si>
    <t xml:space="preserve">Law </t>
  </si>
  <si>
    <t>محموع الجامعة</t>
  </si>
  <si>
    <t xml:space="preserve">  (جدول  (68</t>
  </si>
  <si>
    <t>Tabel (68)</t>
  </si>
  <si>
    <t>علوم البحار</t>
  </si>
  <si>
    <t xml:space="preserve">sea Sciences </t>
  </si>
  <si>
    <t>Computer Sciences and InformationTechnology</t>
  </si>
  <si>
    <t xml:space="preserve">القانون  </t>
  </si>
  <si>
    <t xml:space="preserve">  (جدول  (69</t>
  </si>
  <si>
    <t>Tabel (69)</t>
  </si>
  <si>
    <t>مركز ابحاث البوليمر</t>
  </si>
  <si>
    <t>Polymer research centre</t>
  </si>
  <si>
    <t xml:space="preserve">مركز دراسات البصره والخليج العربي </t>
  </si>
  <si>
    <t>Basrah studies centre</t>
  </si>
  <si>
    <t>مركز ابحاث النخيل</t>
  </si>
  <si>
    <t>Palm research centre</t>
  </si>
  <si>
    <t>مركز علوم البحار</t>
  </si>
  <si>
    <t>Seas sciences centre</t>
  </si>
  <si>
    <t xml:space="preserve">مركز الحاسبة الالكترونية </t>
  </si>
  <si>
    <t>Center of the calculator electronic</t>
  </si>
  <si>
    <t xml:space="preserve">مركز الارشاد التربوي </t>
  </si>
  <si>
    <t>Center of guidance of education</t>
  </si>
  <si>
    <t xml:space="preserve">المكتبة المركزية </t>
  </si>
  <si>
    <t>Centerl library</t>
  </si>
  <si>
    <t>متحف التاريخ الطبيعي</t>
  </si>
  <si>
    <t xml:space="preserve">The natural history museum </t>
  </si>
  <si>
    <t>Tabel (70)</t>
  </si>
  <si>
    <t xml:space="preserve">(جدول  (71 </t>
  </si>
  <si>
    <t>Tabel (71)</t>
  </si>
  <si>
    <t>تابع جدول  (71)</t>
  </si>
  <si>
    <t xml:space="preserve"> Total evening studies</t>
  </si>
  <si>
    <t xml:space="preserve">المجموع </t>
  </si>
  <si>
    <t xml:space="preserve">ذكور </t>
  </si>
  <si>
    <t xml:space="preserve"> هندسة النفط والغاز </t>
  </si>
  <si>
    <t>Engineering of oil and gas</t>
  </si>
  <si>
    <t>الادارة الصناعية للنفط</t>
  </si>
  <si>
    <t>Industrial petroleum administration</t>
  </si>
  <si>
    <t>(74) Tabel</t>
  </si>
  <si>
    <t xml:space="preserve">هندسة النفط والغاز </t>
  </si>
  <si>
    <t>جدول( 75 )</t>
  </si>
  <si>
    <t>presidency university</t>
  </si>
  <si>
    <t>(77) Tabel</t>
  </si>
  <si>
    <t xml:space="preserve">(جدول (78 </t>
  </si>
  <si>
    <t>(78) Tabel</t>
  </si>
  <si>
    <t>عدد الطلبة المقبولين في التعليم الجامعي الاولي في جامعة البصرة للنفط والغاز موزعين حسب الكلية والجنسية والجنس للعام الدراسي 2019/2018</t>
  </si>
  <si>
    <t>عدد الطلبة الموجودين في التعليم الجامعي الاولي في جامعة البصرة للنفط والغاز موزعين حسب الكلية والجنسية والجنس للعام الدراسي 2019/2018</t>
  </si>
  <si>
    <t>عدد أعضاء الهيئة التدريسية في التعليم الجامعي الأولي في جامعة البصرة للنفط والغاز موزعين حسب الكلية والجنسية والجنس  للعام الدراسي 2019/2018</t>
  </si>
  <si>
    <t>عدد الطلبة المشتركين في الامتحان النهائي في التعليم الجامعي الاولي في جامعة البصرة للنفط والغاز موزعين حسب الكلية والجنسية والجنس للعام الدراسي 2018/2017</t>
  </si>
  <si>
    <t>عدد الطلبة الناجحين في التعليم الجامعي الاولي في جامعة البصرة للنفط والغاز موزعين حسب الكلية والجنسية والجنس للعام الدراسي 2018/2017</t>
  </si>
  <si>
    <t>Number of succeedded students in academical  teaching of Al-Basrah  university for oil and gas distributed by college ,nationality and gender for 2017/2018</t>
  </si>
  <si>
    <t>Number of participated students in final exam in academical  teaching of Al-Basrah  university for oil and gas  distributed by college ,nationality and gender for 2017/2018</t>
  </si>
  <si>
    <t>Number of failures ,postponed and leaving students in  academical  teaching of Al-Basara  university for oil and gas distributed by college  and gender for 2017/2018</t>
  </si>
  <si>
    <t xml:space="preserve">عدد الطلبة العراقيين الراسبين والمؤجلين والتاركين في التعليم الجامعي الاولي في جامعة البصرة للنفط والغاز موزعين حسب الكلية والجنس للعام الدراسي 2018/2017  </t>
  </si>
  <si>
    <t xml:space="preserve">       Number of teaching staff in  academical  teaching ofAl- Basrah university for oil and gas distributed by college ,nationality and gender for 2018/2019</t>
  </si>
  <si>
    <t xml:space="preserve">       Number of accepted  students in  academical  teaching ofAl- Basrah university for oil and gas distributed by college ,nationality and gender for  2018/2019</t>
  </si>
  <si>
    <t xml:space="preserve">       Number of existing  students in  academical  teaching ofAl- Basrah university for oil and gas  distributed by college,nationality and gender for  2018/2019 </t>
  </si>
  <si>
    <t>عدد الطلبة المقبولين في التعليم الجامعي الأولي في جامعة البصرة موزعين حسب الكلية والجنسية والجنس للعام الدراسي 2019/2018</t>
  </si>
  <si>
    <t>عدد الطلبة الموجودين في التعليم الجامعي الأولي في جامعة البصرة موزعين حسب الكلية والجنسية والجنس للعام الدراسي 2019/2018</t>
  </si>
  <si>
    <t>عدد اعضاء الهيئة التدريسية في التعليم الجامعي الاولي في جامعة البصرة موزعين حسب الكلية والجنسية والجنس للعام الدراسي 2019/2018</t>
  </si>
  <si>
    <t>عدد الطلبة العراقيين الراسبين والمؤجلين والتاركين في التعليم الجامعي الاولي في جامعة البصرة موزعين حسب الكلية والجنس للعام الدراسي 2017 / 2018</t>
  </si>
  <si>
    <t>عدد الطلبة المشتركين في الامتحان النهائي في التعليم الجامعي الأولي في جامعة البصرة موزعين حسب الكلية والجنسية والجنس للعام الدراسي 2017 / 2018</t>
  </si>
  <si>
    <t>عدد الطلبة الناجحين في التعليم الجامعي الأولي في جامعة البصرة موزعين حسب الكلية والجنسية والجنس للعام الدراسي 2017 / 2018</t>
  </si>
  <si>
    <t xml:space="preserve">       Number of accepted students in academical teaching of Basrah university distributed by college nationality and gender for 2018/2019</t>
  </si>
  <si>
    <t xml:space="preserve">       Number of existing  students in  academical teaching of Basrah university distributed by college nationality and gender for 2018/2019</t>
  </si>
  <si>
    <t xml:space="preserve">       Number of teaching staff in  academical teaching of basrah university distributed by college nationality and gender for 2018/2019</t>
  </si>
  <si>
    <t>Number of participated students in final exam of academical teaching of Basrah university distributed by college ,nationality and gender for 2017 / 2018</t>
  </si>
  <si>
    <t>Number of  succeeded students in  academical  teaching of Basrah university distributed by college ,nationality and gender for  2017/2018</t>
  </si>
  <si>
    <t>عدد الطلبة المقبولين في التعليم الجامعي الاولي في جامعة تلعفر موزعين حسب الكلية والجنسية والجنس للعام الدراسي 2019/2018</t>
  </si>
  <si>
    <t>عدد الطلبة الموجودين في التعليم الجامعي الاولي في جامعة تلعفر موزعين حسب الكلية والجنسية والجنس للعام الدراسي 2019/2018</t>
  </si>
  <si>
    <t>عدد أعضاء الهيئة التدريسية في التعليم الجامعي الأولي في جامعة تلعفر موزعين حسب الكلية والجنسية والجنس للعام الدراسي 2019/2018</t>
  </si>
  <si>
    <t>عدد الطلبة العراقيين الراسبين والمؤجلين والتاركين في التعليم الجامعي الاولي في جامعة  تلعفر موزعين حسب الكلية والجنس للعام الدراسي 2018/2017</t>
  </si>
  <si>
    <t>Number of failures ,postponed and leaving students in  academical  teaching of Teleafar  university distributed by college  and gender for 2017/2018</t>
  </si>
  <si>
    <t xml:space="preserve">       Number of accepted  students in  academical  teaching of Teleafar university distributed by college ,nationality and gender for 2018/2019 </t>
  </si>
  <si>
    <t xml:space="preserve">       Number of existing  students in  academical  teaching of Teleafar university distributed by college,nationality and gender for  2018/2019</t>
  </si>
  <si>
    <t xml:space="preserve">       Number of teaching staff in  academical education of Teleafar  university distributed by college ,nationality and gender for 2018/2019</t>
  </si>
  <si>
    <t>عدد الطلبة المقبولين في التعليم الجامعي الاولي في جامعة الحمدانية موزعين حسب الكلية والجنسية والجنس للعام الدراسي 2019/2018</t>
  </si>
  <si>
    <t>عدد الطلبة الموجودين في التعليم الجامعي الاولي في جامعة الحمدانية موزعين حسب الكلية والجنسية والجنس للعام الدراسي 2019/2018</t>
  </si>
  <si>
    <t>عدد أعضاء الهيئة التدريسية في التعليم الجامعي الأولي في جامعة الحمدانية موزعين حسب الكلية والجنسية والجنس للعام الدراسي 2019/2018</t>
  </si>
  <si>
    <t>عدد الطلبة العراقيين الراسبين والمؤجلين والتاركين في التعليم الجامعي الاولي في جامعة  الحمدانية موزعين حسب الكلية والجنس للعام الدراسي 2018/2017</t>
  </si>
  <si>
    <t>عدد الطلبة الناجحين في التعليم الجامعي الاولي في جامعة الحمدانية موزعين حسب الكلية والجنسية والجنس للعام الدراسي 2018/2017</t>
  </si>
  <si>
    <t>عدد الطلبة المشتركين في الامتحان النهائي في التعليم الجامعي الاولي في جامعة الحمدانية موزعين حسب الكلية والجنسية والجنس للعام الدراسي 2018/2017</t>
  </si>
  <si>
    <t>Number of failures ,postponed and leaving students in  academical  teaching of Al-Hamdania  university distributed by college  and gender for 2017/2018</t>
  </si>
  <si>
    <t>Number of participated students in final exam in academical  teaching of Al-Hamdania university   distributed by college,nationality and gender for 2017/2018</t>
  </si>
  <si>
    <t>Number of succeedded students in final exam  in academical  teaching of Al-Hamdania  university distributed by college ,nationality and gender for2017/2018</t>
  </si>
  <si>
    <t xml:space="preserve">       Number of teaching staff in  academical education of Al-Hamdania  university distributed by college ,nationality and gender for 2018/2019 </t>
  </si>
  <si>
    <t xml:space="preserve">       Number of existing  students in  academical  teaching of Al-Hamdania university distributed by college,nationality and gender for 2018/2019 </t>
  </si>
  <si>
    <t xml:space="preserve">       Number of accepted  students in  academical  teaching of Al-Hamdania university distributed by college ,nationality and gender for 2018/2019 </t>
  </si>
  <si>
    <t>Iraqi</t>
  </si>
  <si>
    <t xml:space="preserve">(جدول  (50 </t>
  </si>
  <si>
    <t>Table (50)</t>
  </si>
  <si>
    <t xml:space="preserve">Total university </t>
  </si>
  <si>
    <t xml:space="preserve">(جدول  (51 </t>
  </si>
  <si>
    <t>Table (51)</t>
  </si>
  <si>
    <t>عدد الطلبة المقبولين في التعليم الجامعي الاولي في جامعة نينوى موزعين حسب الكلية والجنسية والجنس للعام الدراسي 2019/2018</t>
  </si>
  <si>
    <t>عدد الطلبة الموجودين في التعليم الجامعي الاولي في جامعة نينوى موزعين حسب الكلية والجنسية والجنس للعام الدراسي 2019/2018</t>
  </si>
  <si>
    <t>عدد أعضاء الهيئة التدريسية في التعليم الجامعي الاولي في جامعة نينوى موزعين حسب الكلية والجنسية والجنس للعام الدراسي 2019/2018</t>
  </si>
  <si>
    <t xml:space="preserve">       Number of accepted  students in academic teaching of Nieveh university distributed by college ,nationality and gender for 2018/2019</t>
  </si>
  <si>
    <r>
      <t xml:space="preserve">       Number of accepted  students in academic teaching of Ni</t>
    </r>
    <r>
      <rPr>
        <sz val="14"/>
        <rFont val="Arial"/>
        <family val="2"/>
      </rPr>
      <t>eveh</t>
    </r>
    <r>
      <rPr>
        <b/>
        <sz val="14"/>
        <rFont val="Arial"/>
        <family val="2"/>
      </rPr>
      <t xml:space="preserve"> university distributed by college ,nationality and gender for 2018/2019</t>
    </r>
  </si>
  <si>
    <t>عدد الطلبة العراقيين الراسبين والمؤجلين والتاركين في التعليم الجامعي الاولي في جامعة نينوى موزعين حسب الكلية والجنس للعام الدراسي 2018/2017</t>
  </si>
  <si>
    <t xml:space="preserve">Number of students failures, postponed and leaving in academic teaching of Nieveh university distributed by college  and gender for 2017/2018 </t>
  </si>
  <si>
    <t>عدد الطلبة المشتركين في الامتحان النهائي في التعليم الجامعي الاولي  في جامعة نينوى  موزعين حسب الكلية والجنسية والجنس للعام الدراسي 2018/2017</t>
  </si>
  <si>
    <t>Number of participated students in final exam in academical  teaching of  Nieveh university  distributed by college,nationality and gender for 2017/2018</t>
  </si>
  <si>
    <t>عدد الطلبة الناجحين في التعليم الجامعي الاولي في جامعة نينوى موزعين حسب الكلية والجنسية والجنس للعام الدراسي 2018/2017</t>
  </si>
  <si>
    <t>Number of succeedded students in final exam  in academical  teaching of Nieveh university distributed by college ,nationality and gender for 2017/2018</t>
  </si>
  <si>
    <t>عدد الطلبة المقبولين في التعليم الجامعي الاولي في جامعة الموصل موزعين حسب الكلية والجنسية والجنس للعام الدراسي 2019/2018</t>
  </si>
  <si>
    <t xml:space="preserve">       Number of accepted  students in  academical  teaching of Al-Mosul university distributed by college ,nationality and gender for 2018/2019 </t>
  </si>
  <si>
    <t>عدد الطلبة الموجودين في التعليم الجامعي الاولي في جامعة الموصل موزعين حسب الكلية والجنسية والجنس للعام الدراسي 2019/2018</t>
  </si>
  <si>
    <t>عدد أعضاء الهيئة التدريسية في التعليم الجامعي الأولي في جامعة الموصل موزعين حسب الكلية والجنسية والجنس للعام الدراسي 2019/2018</t>
  </si>
  <si>
    <t xml:space="preserve">       Number of teaching staff in  academical education of Al-Mosul  university distributed by college ,nationality and gender for 2018/2019  </t>
  </si>
  <si>
    <t>عدد الطلبة المشتركين في الامتحان النهائي في التعليم الجامعي الاولي في جامعة الموصل موزعين حسب الكلية والجنسية والجنس للعام الدراسي 2018/2017</t>
  </si>
  <si>
    <t>عدد الطلبة الناجحين في التعليم الجامعي الاولي في جامعة الموصل موزعين حسب الكلية والجنسية والجنس للعام الدراسي 2018/2017</t>
  </si>
  <si>
    <t>Number of succeedded students in final exam  in academical  teaching of Al-Mosul  university distributed by college ,nationality and gender for 2017/2018</t>
  </si>
  <si>
    <t>Number of participated students in final exam in academical  teaching of Al-Mosul university   distributed by college,nationality and gender for 2017/2018</t>
  </si>
  <si>
    <t>عدد الطلبة المقبولين في التعليم الجامعي الاولي في الجامعة العراقية موزعين حسب الكلية والجنسية والجنس للعام الدراسي 2019/2018</t>
  </si>
  <si>
    <t>عدد الطلبة الموجودين في التعليم الجامعي الاولي في الجامعة العراقية موزعين حسب الكلية والجنسية والجنس للعام الدراسي 2019/2018</t>
  </si>
  <si>
    <t>عدد أعضاء الهيئة التدريسية في التعليم الجامعي الأولي في الجامعة العراقية موزعين حسب الكلية والجنسية والجنس للعام الدراسي 2019/2018</t>
  </si>
  <si>
    <t>عدد الطلبة العراقيين الراسبين والمؤجلين والتاركين في التعليم الجامعي الاولي في الجامعة العراقية موزعين حسب الكلية والجنس للعام الدراسي 2018/2017</t>
  </si>
  <si>
    <t>عدد الطلبة المشتركين في الامتحان النهائي في التعليم الجامعي الاولي في الجامعة العراقية موزعين حسب الكلية والجنسية والجنس للعام الدراسي 2018/2017</t>
  </si>
  <si>
    <t>عدد الطلبة الناجحين في التعليم الجامعي الاولي في الجامعة العراقية موزعين حسب الكلية والجنسية والجنس للعام الدراسي 2018/2017</t>
  </si>
  <si>
    <t xml:space="preserve">       Number of accepted  students in  academical  education of Al-iraqia university distributed by college ,nationality and gender for 2018/2019 </t>
  </si>
  <si>
    <t xml:space="preserve">       Number of existing  students in  academical education of Al-iraqia university distributed by college ,nationality and gender for 2018/2019</t>
  </si>
  <si>
    <t xml:space="preserve">       Number of teaching staff in  academical education of Al-iraqia university distributed by college ,nationality and gender for 2018/2019 </t>
  </si>
  <si>
    <t>Number of Iraqi failures ,postponed and leaving students in  academical  education of Al-Iraqia  university distributed by college  and gender for 2017/2018</t>
  </si>
  <si>
    <t>Number of participated studentsin final exam in academical education of Al-Iraqia university   distributed by college ,nationality and gender for 2017/2018</t>
  </si>
  <si>
    <t>Number of succeedded students in final exam  in academical education of Al-Iraqia  university distributed by college ,nationality and gender for   2017/2018</t>
  </si>
  <si>
    <t>عدد الطلبة المقبولين في التعليم الجامعي الاولي في جامعة النهرين موزعين حسب الكلية والجنسية والجنس للعام الدراسي 2019/2018</t>
  </si>
  <si>
    <t>عدد الطلبة الموجودين في التعليم الجامعي الاولي في  جامعة النهرين  موزعين حسب الكلية والجنسية والجنس للعام الدراسي 2019/2018</t>
  </si>
  <si>
    <t>عدد اعضاء الهيئة التدريسية  في التعليم الجامعي الاولي في جامعة النهرين  موزعين حسب الكلية والجنسية والجنس  للعام الدراسي 2019/2018</t>
  </si>
  <si>
    <t xml:space="preserve">       Number of accepted  students in  academical  education of Nahrain university distributed by college ,nationality and gender for 2018/2019</t>
  </si>
  <si>
    <t xml:space="preserve">       Number of existing  students in  academical  education of Nahrain university distributed by college ,nationality and gender for  2018/2019</t>
  </si>
  <si>
    <t xml:space="preserve">       Number of teaching staff in  academical  education of Nahrain university distributed by college ,nationality and gender for  2018/2019</t>
  </si>
  <si>
    <t>عدد الطلبة العراقيين الراسبين والمؤجلين والتاركين في التعليم الجامعي الاولي في  جامعة النهرين موزعين حسب الكلية والجنس للعام الدراسي 2018/2017</t>
  </si>
  <si>
    <t>Number of Iraqi failures ,postponed and leaving students in academical education of Nahrain  university distributed by college  and gender for 2017/2018</t>
  </si>
  <si>
    <t>عدد الطلبة المشتركين في الامتحان النهائي في التعليم الجامعي الاولي في  جامعة النهرين  موزعين حسب الكلية والجنسية والجنس للعام الدراسي 2018/2017</t>
  </si>
  <si>
    <t>Number of participated students in final exam in academical  education of Nahrain university   distributed by college ,nationality and gender for  2017/2018</t>
  </si>
  <si>
    <t>عدد الطلبة المقبولين في التعليم الجامعي الاولي في الجامعة التكنولوجية موزعين حسب القسم والجنسية والجنس للعام الدراسي 2019/2018</t>
  </si>
  <si>
    <t>عدد الطلبة الموجودين في التعليم الجامعي الاولي في الجامعة التكنولوجية موزعين حسب القسم والجنسية والجنس للعام الدراسي 2019/2018</t>
  </si>
  <si>
    <t>عدد أعضاء الهيئة التدريسية في التعليم الجامعي الاولي  في جامعة التكنولوجية موزعين حسب القسم والجنسية والجنس للعام الدراسي 2019/2018</t>
  </si>
  <si>
    <t xml:space="preserve">       Number of teaching staff in  academical  teaching of technology university distributed by department ,nationality and gender for 2018/2019</t>
  </si>
  <si>
    <t xml:space="preserve">       Number of existing  students in  academical  teaching of technology university distributed by department ,nationality and gender for2018/2019</t>
  </si>
  <si>
    <t xml:space="preserve">       Number of accepted  students in  academical  teaching of technology university distributed by department ,nationality and gender for 2018/2019</t>
  </si>
  <si>
    <t>عدد الطلبة العراقيين الراسبين والمؤجلين والتاركين في التعليم الجامعي الاولي في الجامعة التكنولوجية موزعين حسب القسم والجنس للعام الدراسي 2018/2017</t>
  </si>
  <si>
    <t>Number of Iraqi failures ,postponed and leaving students in  academical  teaching of technology  university distributed by department  and gender for 2017/2018</t>
  </si>
  <si>
    <t>عدد الطلبة المشتركين في الامتحان النهائي في التعليم الجامعي الاولي في الجامعة التكنولوجية موزعين حسب القسم والجنسية والجنس للعام الدراسي 2018/2017</t>
  </si>
  <si>
    <t>Number of participated studentsin final exam in academical teaching of technology university   distributed by department ,nationality and gender for 2017/2018</t>
  </si>
  <si>
    <t>Number of succeedded students in final exam  in academical  teaching of technology  university distributed by department ,nationality and gender for  2017/2018</t>
  </si>
  <si>
    <t xml:space="preserve">الهندسة المدنية </t>
  </si>
  <si>
    <t>Civil   engineering</t>
  </si>
  <si>
    <t>عدد الطلبة العراقيين الراسبين والمؤجلين والتاركين في التعليم الجامعي الاولي في الجامعة المستنصرية  موزعين حسب الكلية والجنس  للعام الدراسي 2018/2017</t>
  </si>
  <si>
    <t>Number of Iraqi failures ,postponed and leaving students in  academical  teaching of baghdad  university distributed by college  and gender for 2017/2018</t>
  </si>
  <si>
    <t xml:space="preserve">         عدد الطلبة المشتركين في الامتحان النهائي في التعليم الجامعي الأولي في الجامعة المستنصرية موزعين حسب الكلية والجنسية والجنس للعام الدراسي 2018/2017    </t>
  </si>
  <si>
    <t>Number of participated students in final exam in academical  teaching of baghdad  university   distributed by college ,nationality and gender for 2017/2018</t>
  </si>
  <si>
    <t xml:space="preserve">          عدد الطلبة الناجحين في التعليم الجامعي الأولي في الجامعة المستنصرية موزعين حسب الكلية والجنسية والجنس للعام الدراسي2018/2017   </t>
  </si>
  <si>
    <t>Number of succeedded students in final exam  in academical  teaching of baghdad  university distributed by college ,nationality and gender for 2017/2018</t>
  </si>
  <si>
    <t xml:space="preserve">    عدد الطلبة المقبولين في التعليم الجامعي الأولي في جامعة بغداد موزعين حسب الكلية والجنسية والجنس للعام الدراسي 2019/2018</t>
  </si>
  <si>
    <t xml:space="preserve">       Number of accepted  students in  academical  teaching of Baghdad university distributed by college ,nationality and gender for 2018/2019 </t>
  </si>
  <si>
    <t xml:space="preserve">          عدد الطلبة الموجودين في التعليم الجامعي الأولي في جامعة بغداد موزعين حسب الكلية والجنسية والجنس للعام الدراسي 2019/2018</t>
  </si>
  <si>
    <t>عدد أعضاء الهيئة التدريسية في التعليم الجامعي الاولي في جامعة بغداد موزعين حسب الكلية والجنسية والجنس للعام الدراسي 2019/2018</t>
  </si>
  <si>
    <t xml:space="preserve">       Number of existing  students in  academical  teaching of Baghdad university distributed by college ,nationality and gender for 2018/2019  </t>
  </si>
  <si>
    <t xml:space="preserve">       Number of teaching staff in  academical  teaching of Baghdad university distributed by college ,nationality and gender for 2018/2019 </t>
  </si>
  <si>
    <t>عدد الطلبة العراقيين الراسبين والمؤجلين والتاركين في التعليم الجامعي الاولي في جامعة بغداد  موزعين حسب الكلية والجنس  للعام الدراسي 2018/2017</t>
  </si>
  <si>
    <t>عدد الطلبة العرب الراسبين والمؤجلين والتاركين في التعليم الجامعي الاولي في جامعة بغداد  موزعين حسب الكلية  والجنس للعام الدراسي 2018/2017</t>
  </si>
  <si>
    <t xml:space="preserve">          عدد الطلبة المشتركين في الامتحان النهائي في التعليم الجامعي الأولي في جامعة بغداد موزعين حسب الكلية والجنسية والجنس للعام الدراسي 2018/2017</t>
  </si>
  <si>
    <t xml:space="preserve">          عدد الطلبة الناجحين في التعليم الجامعي الأولي في جامعة بغداد موزعين حسب الكلية والجنسية والجنس للعام الدراسي 2018/2017</t>
  </si>
  <si>
    <t>Number of participated studentsin final exam in academical  teaching of Baghdad  university   distributed by college nationality and gender for  2017/2018</t>
  </si>
  <si>
    <t>Number of succeedded students in final exam  in academical  teaching of Baghdad  university distributed by college nationality and gender for  2017/2018</t>
  </si>
  <si>
    <t xml:space="preserve">علوم الهندسة الزراعية </t>
  </si>
  <si>
    <t xml:space="preserve"> sciences engineering Agriculture</t>
  </si>
  <si>
    <t>Number of Arab students failures ,postponed and leaving  in  academical  teaching of Baghdad  university distributed by college  and gender for  2017/2018</t>
  </si>
  <si>
    <t>عدد الطلبة المشتركين في الامتحان النهائي في التعليم الجامعي الأولي في الجامعات كافة والكليات الأهلية موزعين حسب الجامعة والجنسية والجنس للعام الدراسي 2018/2017</t>
  </si>
  <si>
    <t>عدد الطلبة الناجحين في التعليم الجامعي الأولي في الجامعات كافة والكليات الأهلية موزعين حسب الجامعة والجنسية والجنس للعام الدراسي 2018/2017</t>
  </si>
  <si>
    <t>عدد الطلبة المقبولين في التعليم الجامعي الأولي في الجامعات كافة والكليات الأهلية موزعين حسب الجامعة والجنسية والجنس للعام الدراسي 2018 / 2019</t>
  </si>
  <si>
    <t xml:space="preserve">       Number of accepted  students in  academical and private colleges distributed by university, nationality and gender for 2018/2019 </t>
  </si>
  <si>
    <t>عدد الطلبة الموجودين في التعليم الجامعي الأولي في الجامعات كافة والكليات الأهلية  موزعين حسب الجامعة والجنسية والجنس للعام الدراسي 2018 / 2019</t>
  </si>
  <si>
    <t>عدد اعضاء الهيئة التدريسية في الجامعات كافة والكليات الاهلية  موزعين حسب الجامعة والجنسية والجنس للعام الدراسي 2018 / 2019</t>
  </si>
  <si>
    <t xml:space="preserve">       Number of existing  students in  academical and private colleges distributed by university, nationality and gender for 2018/2019 </t>
  </si>
  <si>
    <t xml:space="preserve">       Number of teaching staff in  academical  and private colleges distributed by university, nationality and gender for 2018/2019 </t>
  </si>
  <si>
    <t xml:space="preserve">   </t>
  </si>
  <si>
    <t xml:space="preserve">عدد الطلبة العراقيين الراسبين والمؤجلين والتاركين في التعليم الجامعي الأولي في الجامعات كافة  والكليات الأهلية  موزعين حسب الجامعة  والجنس للعام الدراسي 2018/2017                              </t>
  </si>
  <si>
    <t>Number of Iraqi failures ,postponed and leaving students in academical and private colleges distributed by university  and gender for 2017/2018</t>
  </si>
  <si>
    <t xml:space="preserve">عدد الطلبة العرب الراسبين والمؤجلين والتاركين في التعليم الجامعي الأولي في الجامعات كافة والكليات الأهلية موزعين حسب الجامعة والجنس للعام الدراسي  2018/2017  </t>
  </si>
  <si>
    <t>Number of  succeeded students in academical and and private colleges distributed by college nationality and gender for 2017/2018</t>
  </si>
  <si>
    <t>Number of participated studentsin final exam in academical and private colleges  distributed by college ,nationality and gender for 2017/2018</t>
  </si>
  <si>
    <t>Number of Arab failures ,postponed and leaving and foreign students in academical and private colleges distributed by university  and gender for 2017/2018</t>
  </si>
  <si>
    <t>Total evening university</t>
  </si>
  <si>
    <t xml:space="preserve">مجموع الجامعات المسائية </t>
  </si>
  <si>
    <t xml:space="preserve"> </t>
  </si>
  <si>
    <t xml:space="preserve">جدول (3) </t>
  </si>
  <si>
    <t>Table (3)</t>
  </si>
  <si>
    <t xml:space="preserve">المحافظة </t>
  </si>
  <si>
    <t>Governorate</t>
  </si>
  <si>
    <t xml:space="preserve">NO.of  University &amp; students </t>
  </si>
  <si>
    <t xml:space="preserve">الحكــــــــومــــيـــــــــــــــــــة </t>
  </si>
  <si>
    <t xml:space="preserve"> الكليات الاهلية </t>
  </si>
  <si>
    <t xml:space="preserve">المجموع الكلي </t>
  </si>
  <si>
    <t>الكليات التقنية</t>
  </si>
  <si>
    <t>المعاهد التقنية</t>
  </si>
  <si>
    <t>عدد الجامعات (الاكاديمية)</t>
  </si>
  <si>
    <t xml:space="preserve">عدد الكليات (الاكاديمية) </t>
  </si>
  <si>
    <t xml:space="preserve"> عدد الكليات التقنية</t>
  </si>
  <si>
    <t>عدد المعاهد التقنية</t>
  </si>
  <si>
    <t xml:space="preserve">الكليات </t>
  </si>
  <si>
    <t>المعاهد</t>
  </si>
  <si>
    <t>مجموع الوحدات</t>
  </si>
  <si>
    <t>Academic Universitry</t>
  </si>
  <si>
    <t xml:space="preserve">Academic College </t>
  </si>
  <si>
    <t xml:space="preserve"> technical College</t>
  </si>
  <si>
    <t xml:space="preserve"> technical institutes </t>
  </si>
  <si>
    <t xml:space="preserve">private  College </t>
  </si>
  <si>
    <t xml:space="preserve">institutes </t>
  </si>
  <si>
    <t>total</t>
  </si>
  <si>
    <t>نينوى</t>
  </si>
  <si>
    <t>Nenavah</t>
  </si>
  <si>
    <t xml:space="preserve">صلاح الدين </t>
  </si>
  <si>
    <t>Salah Al-deen</t>
  </si>
  <si>
    <t xml:space="preserve">ديالى </t>
  </si>
  <si>
    <t>AL- Anbar</t>
  </si>
  <si>
    <t>النجف</t>
  </si>
  <si>
    <t>Al- Najaf</t>
  </si>
  <si>
    <t>Al- Qadysia</t>
  </si>
  <si>
    <t xml:space="preserve">ميسان </t>
  </si>
  <si>
    <t xml:space="preserve">البصرة </t>
  </si>
  <si>
    <t>AL- Basrah</t>
  </si>
  <si>
    <t>مج</t>
  </si>
  <si>
    <t>الكليات الاكاديمية</t>
  </si>
  <si>
    <t xml:space="preserve">الكليات الاهلية </t>
  </si>
  <si>
    <t>الحكوميـــــــــــــــــــــــــــــــــــــــــــــــــــــة</t>
  </si>
  <si>
    <t xml:space="preserve">NO.of gracluated students from academic study </t>
  </si>
  <si>
    <t xml:space="preserve">Table (3) Con. </t>
  </si>
  <si>
    <t>تابع جدول (3)</t>
  </si>
  <si>
    <t xml:space="preserve">عدد الجامعات الحكومية (الاكاديمية والتقنية ) والكليات الاهلية </t>
  </si>
  <si>
    <t xml:space="preserve">عدد الطلبة الموجودين في التعليم الجامعي </t>
  </si>
  <si>
    <t xml:space="preserve">(جدول ( 4  </t>
  </si>
  <si>
    <t xml:space="preserve">(تابع جدول ( 4  </t>
  </si>
  <si>
    <t>(جدول (5</t>
  </si>
  <si>
    <t>( جدول (6</t>
  </si>
  <si>
    <t>(تابع جدول  (6</t>
  </si>
  <si>
    <t>(جدول  (7</t>
  </si>
  <si>
    <t>( تابع جدول  (7</t>
  </si>
  <si>
    <t>Table (7) cont .</t>
  </si>
  <si>
    <t>( جدول  (8</t>
  </si>
  <si>
    <t xml:space="preserve">(تابع جدول  (9  </t>
  </si>
  <si>
    <t xml:space="preserve">(جدول  (10 </t>
  </si>
  <si>
    <t xml:space="preserve">(تابع جدول (10 </t>
  </si>
  <si>
    <t>( جدول (11</t>
  </si>
  <si>
    <t>Tabel (11)</t>
  </si>
  <si>
    <t>( تابع جدول (11</t>
  </si>
  <si>
    <t xml:space="preserve">(جدول (12 </t>
  </si>
  <si>
    <t>(تابع جدول  (12</t>
  </si>
  <si>
    <t>(جدول  (13</t>
  </si>
  <si>
    <t>تابع جدول (13)</t>
  </si>
  <si>
    <t>(جدول ( 14</t>
  </si>
  <si>
    <t>(14)Table</t>
  </si>
  <si>
    <t>تابع جدول  (14)</t>
  </si>
  <si>
    <t xml:space="preserve">( جدول  (15 </t>
  </si>
  <si>
    <t xml:space="preserve">(15)Table </t>
  </si>
  <si>
    <t>تابع جدول (15)</t>
  </si>
  <si>
    <t>Table (15) cont .</t>
  </si>
  <si>
    <t xml:space="preserve">(جدول  (16 </t>
  </si>
  <si>
    <t>(16) Table</t>
  </si>
  <si>
    <t xml:space="preserve">(17 )جدول  </t>
  </si>
  <si>
    <t>(جدول  (18</t>
  </si>
  <si>
    <t>(18)Table</t>
  </si>
  <si>
    <t>تابع جدول  (18)</t>
  </si>
  <si>
    <t>Table (18) cont .</t>
  </si>
  <si>
    <t xml:space="preserve">(جدول ( 19 </t>
  </si>
  <si>
    <t xml:space="preserve">(19)Table  </t>
  </si>
  <si>
    <t>(جدول  (20</t>
  </si>
  <si>
    <t>(جدول ( 21</t>
  </si>
  <si>
    <t xml:space="preserve">( جدول  (22 </t>
  </si>
  <si>
    <t xml:space="preserve">(23) جدول  </t>
  </si>
  <si>
    <t>(جدول (24</t>
  </si>
  <si>
    <t>جدول (25 )</t>
  </si>
  <si>
    <t>تابع جدول (25 )</t>
  </si>
  <si>
    <t>Table(25)cont.</t>
  </si>
  <si>
    <t xml:space="preserve"> جدول  (26 ) </t>
  </si>
  <si>
    <t xml:space="preserve"> تابع جدول  (26 ) </t>
  </si>
  <si>
    <t>Table (26) cont.</t>
  </si>
  <si>
    <t>جدول (27 )</t>
  </si>
  <si>
    <t>جدول  ( 28)</t>
  </si>
  <si>
    <t>تابع جدول  ( 28)</t>
  </si>
  <si>
    <t xml:space="preserve"> جدول  ( 29)</t>
  </si>
  <si>
    <t xml:space="preserve">Table (29) </t>
  </si>
  <si>
    <t>Number of Arab  failures ,postponed and leaving students in  academical  teaching of technology  university distributed by department  and gender for 2017/2018</t>
  </si>
  <si>
    <t>عدد الطلبة العرب الراسبين والمؤجلين والتاركين في التعليم الجامعي الاولي في الجامعة التكنولوجية موزعين حسب القسم والجنس للعام الدراسي 2018/2017</t>
  </si>
  <si>
    <t>جدول ( 30)</t>
  </si>
  <si>
    <t>(30)Table</t>
  </si>
  <si>
    <t>تابع جدول ( 30)</t>
  </si>
  <si>
    <t>Table (30) cont .</t>
  </si>
  <si>
    <t xml:space="preserve">جدول ( 31) </t>
  </si>
  <si>
    <t>(31)Table</t>
  </si>
  <si>
    <t>تابع جدول (31)</t>
  </si>
  <si>
    <t>Table (31) cont.</t>
  </si>
  <si>
    <t>جدول ( 32 )</t>
  </si>
  <si>
    <t xml:space="preserve">(جدول (34 </t>
  </si>
  <si>
    <t xml:space="preserve">(جدول (35 </t>
  </si>
  <si>
    <t>(جدول  (36</t>
  </si>
  <si>
    <t>Tabel (36)</t>
  </si>
  <si>
    <t>(جدول (37</t>
  </si>
  <si>
    <t>Tabel (37)</t>
  </si>
  <si>
    <t>Tabel ( 38 )</t>
  </si>
  <si>
    <t xml:space="preserve">(جدول (40 </t>
  </si>
  <si>
    <t>Tabel (40 )</t>
  </si>
  <si>
    <t xml:space="preserve">(جدول (42 </t>
  </si>
  <si>
    <t>(جدول (43</t>
  </si>
  <si>
    <t>Tabel ( 43 )</t>
  </si>
  <si>
    <t xml:space="preserve">(44) جدول </t>
  </si>
  <si>
    <t xml:space="preserve">(44) تابع جدول </t>
  </si>
  <si>
    <t>(جدول (46</t>
  </si>
  <si>
    <t>Tabel(46)</t>
  </si>
  <si>
    <t>(تابع جدول (46</t>
  </si>
  <si>
    <t>Tabel(46) cont.</t>
  </si>
  <si>
    <t xml:space="preserve">جدول (47 )  </t>
  </si>
  <si>
    <t>Tabel (47)</t>
  </si>
  <si>
    <t xml:space="preserve">(تابع جدول (47   </t>
  </si>
  <si>
    <t>Tabel (47) cont.</t>
  </si>
  <si>
    <t xml:space="preserve">(جدول (48 </t>
  </si>
  <si>
    <t xml:space="preserve">(تابع جدول (48 </t>
  </si>
  <si>
    <t>(جدول  (49</t>
  </si>
  <si>
    <t>Tabel(49) cont.</t>
  </si>
  <si>
    <t>(تابع جدول  (49</t>
  </si>
  <si>
    <t>Tabel(49)</t>
  </si>
  <si>
    <t xml:space="preserve">(جدول  (52 </t>
  </si>
  <si>
    <t xml:space="preserve">       Number of existing  students in  academical  teaching of Al-Mosul university distributed by college,nationality and gender for 2018/2019</t>
  </si>
  <si>
    <t>عدد الطلبة العراقيين الراسبين والمؤجلين والتاركين في التعليم الجامعي الاولي في جامعة  الموصل موزعين حسب الكلية والجنس للعام الدراسي 2018/2017</t>
  </si>
  <si>
    <t>Number of failures ,postponed and leaving students in  academical  teaching of Al-Mosul  university distributed by college  and gender for 2017/2018</t>
  </si>
  <si>
    <t>(جدول  (53</t>
  </si>
  <si>
    <t>Table (53)</t>
  </si>
  <si>
    <t xml:space="preserve">(54) جدول </t>
  </si>
  <si>
    <t>Tabel (54)</t>
  </si>
  <si>
    <t xml:space="preserve">(56) جدول </t>
  </si>
  <si>
    <t>(جدول (58</t>
  </si>
  <si>
    <t xml:space="preserve">(جدول (59   </t>
  </si>
  <si>
    <t xml:space="preserve">(جدول (60 </t>
  </si>
  <si>
    <t>Tabel (60)</t>
  </si>
  <si>
    <t>(جدول  (61</t>
  </si>
  <si>
    <t>Tabel(62)</t>
  </si>
  <si>
    <t xml:space="preserve">(جدول (66 </t>
  </si>
  <si>
    <t>(جدول  (67</t>
  </si>
  <si>
    <t>Tabel(67)</t>
  </si>
  <si>
    <t xml:space="preserve">  ( تابع جدول  (68</t>
  </si>
  <si>
    <t>Tabel (68)Cont</t>
  </si>
  <si>
    <t>تابع جدول  (69)</t>
  </si>
  <si>
    <t>Table (69)Cont .</t>
  </si>
  <si>
    <t xml:space="preserve">  (جدول  (70</t>
  </si>
  <si>
    <t xml:space="preserve">  تابع جدول  (70)</t>
  </si>
  <si>
    <t>Tabel (70) Cont .</t>
  </si>
  <si>
    <t>Table (71)Cont .</t>
  </si>
  <si>
    <t xml:space="preserve">(جدول  (72 </t>
  </si>
  <si>
    <t>Tabel (72)</t>
  </si>
  <si>
    <t>تابع جدول  (72)</t>
  </si>
  <si>
    <t>Table (72) Cont .</t>
  </si>
  <si>
    <t xml:space="preserve">جدول  ( 73 ) </t>
  </si>
  <si>
    <t>Tabel (73 )</t>
  </si>
  <si>
    <t>تابع جدول  (73 )</t>
  </si>
  <si>
    <t xml:space="preserve">. Table (73 ) Cont </t>
  </si>
  <si>
    <t>جدول ( 74 )</t>
  </si>
  <si>
    <t>(75) Tabel</t>
  </si>
  <si>
    <t>جدول( 76 )</t>
  </si>
  <si>
    <t>Tabel(76)</t>
  </si>
  <si>
    <t xml:space="preserve">(جدول(77   </t>
  </si>
  <si>
    <t xml:space="preserve">(جدول (79 </t>
  </si>
  <si>
    <t>(79) Tabel</t>
  </si>
  <si>
    <t>Number of Iraqi failures ,postponed and leaving students in  academical teaching of Basrah university distributed by college  and gender for  2017 / 2018</t>
  </si>
  <si>
    <t>Number of participated students in final exam in academical  teaching of Teleafar university   distributed by college,nationality and gender for 2017/2018</t>
  </si>
  <si>
    <t>Number of succeedded students in final exam  in academical  teaching of Teleafar  university distributed by college ,nationality and gender for2017/2018</t>
  </si>
  <si>
    <t xml:space="preserve">3 اجانب </t>
  </si>
  <si>
    <t>عدد الطلبة المشتركين في الامتحان النهائي في التعليم الجامعي الاولي في جامعة تلعفر موزعين حسب الكلية والجنسية والجنس للعام الدراسي 2018/2017</t>
  </si>
  <si>
    <t>عدد الطلبة الناجحين في التعليم الجامعي الاولي في جامعة تلعفر موزعين حسب الكلية والجنسية والجنس للعام الدراسي 2018/2017</t>
  </si>
  <si>
    <t xml:space="preserve">التقنيات الاحيائية </t>
  </si>
  <si>
    <t xml:space="preserve">االتقنيات الاحيائية  </t>
  </si>
  <si>
    <t>Biologism  technical</t>
  </si>
  <si>
    <t xml:space="preserve">الادارة الصناعية للنفط  </t>
  </si>
  <si>
    <t xml:space="preserve">عدد الطلبة الناجحين في التعليم الجامعي الأولي في الجامعة التكنلوجية  موزعين حسب االقسم والجنسية والجنس للعام الدراسي2018/2017   </t>
  </si>
  <si>
    <t xml:space="preserve">    عدد الطلبة المقبولين في التعليم الجامعي الأولي في الجامعة المستنصرية موزعين حسب الكلية والجنسية والجنس للعام الدراسي 2019/2018</t>
  </si>
  <si>
    <t xml:space="preserve">       Number of accepted  students in  academical  teaching of  Al-mustaneryia university distributed by college ,nationality and gender for 2018/2019</t>
  </si>
  <si>
    <t xml:space="preserve">          عدد الطلبة الموجودين في التعليم الجامعي الأولي في الجامعة المستنصرية موزعين حسب الكلية والجنسية والجنس للعام الدراسي 2019/2018</t>
  </si>
  <si>
    <t xml:space="preserve">       Number of existing  students in  academical  teaching of  Al-mustaneryia university distributed by college ,nationality and gender for  2018/2019 </t>
  </si>
  <si>
    <t xml:space="preserve"> *يوجد (3) طلاب ذكور  اجانب في كلية طب اسنان في الدراسات الصباحية </t>
  </si>
  <si>
    <t xml:space="preserve">عدد الطلبة الناجحين في التعليم الجامعي الأولي في جامعة النهرين  موزعين حسب االقسم والجنسية والجنس للعام الدراسي2018/2017   </t>
  </si>
  <si>
    <t xml:space="preserve">دائرة البعثات والعلاقات الدولية </t>
  </si>
  <si>
    <t>عدد اعضاء الهيئة التدريسية  في ديوان الوزارة والهيئات والمجلس العراقي للاختصاصات الطبية موزعين حسب المركز والجنسية والجنس للعام الدراسي 2019/2018</t>
  </si>
  <si>
    <t xml:space="preserve">       Number of teaching staff in Ministry Headquarter &amp; Commissions &amp; Iraqi Council for Medical Specialties distributed by center and  nationality and gender for 2018/2019 </t>
  </si>
  <si>
    <t xml:space="preserve">مجموع الكليات </t>
  </si>
  <si>
    <t>Total College</t>
  </si>
  <si>
    <t>عدد أعضاء الهيئة التدريسية في التعليم الجامعي الاولي في الجامعة المستنصرية موزعين حسب الكلية والجنسية والجنس للعام الدراسي 2019/2018</t>
  </si>
  <si>
    <t xml:space="preserve">       Number of teaching staff in  academical  teaching of  Al-mustaneryia university distributed by college ,nationality and gender for  2018/2019 </t>
  </si>
  <si>
    <t xml:space="preserve">العلوم السياحية </t>
  </si>
  <si>
    <t xml:space="preserve"> headqnarter </t>
  </si>
  <si>
    <t xml:space="preserve">رئاسة </t>
  </si>
  <si>
    <t xml:space="preserve">مركز التعليم </t>
  </si>
  <si>
    <t xml:space="preserve">  فcentre</t>
  </si>
  <si>
    <t xml:space="preserve">طب الزهراء </t>
  </si>
  <si>
    <t xml:space="preserve"> AL_ Zahraa Medicine</t>
  </si>
  <si>
    <t>الهندسة المدنية</t>
  </si>
  <si>
    <t xml:space="preserve"> Total office of  undersecretary for Scientific Affairs and International Relations</t>
  </si>
  <si>
    <t>عدد الطلبة المقبولين في التعليم الجامعي الاولي في جامعة الكوفة موزعين حسب الكلية والجنسية والجنس للعام الدراسي 2019/2018</t>
  </si>
  <si>
    <t xml:space="preserve">       Number of accepted  students in  academical  teaching of kufa university distributed by college ,nationality and gender for 2018/2019 </t>
  </si>
  <si>
    <t xml:space="preserve">(جدول (80 </t>
  </si>
  <si>
    <t>Tabel (80)</t>
  </si>
  <si>
    <t xml:space="preserve">التخطيط العمراني </t>
  </si>
  <si>
    <t>Architectural planning</t>
  </si>
  <si>
    <t xml:space="preserve"> التربية للبنات</t>
  </si>
  <si>
    <t xml:space="preserve"> التربية الاساسية</t>
  </si>
  <si>
    <t xml:space="preserve">(تابع جدول (80 </t>
  </si>
  <si>
    <t xml:space="preserve">.Table (80) cont </t>
  </si>
  <si>
    <t>Antiquities</t>
  </si>
  <si>
    <t>الفقه</t>
  </si>
  <si>
    <t>Knowledge</t>
  </si>
  <si>
    <t>عدد الطلبة الموجودين في التعليم الجامعي الاولي في جامعة الكوفة موزعين حسب الكلية والجنسية والجنس للعام الدراسي 2019/2018</t>
  </si>
  <si>
    <t xml:space="preserve">       Number of existing  students in  academical  teaching of kufa university distributed by college ,nationality and gender for 2018/2019 </t>
  </si>
  <si>
    <t xml:space="preserve">(جدول (81 </t>
  </si>
  <si>
    <t>Tabel (81)</t>
  </si>
  <si>
    <t xml:space="preserve">اللغات </t>
  </si>
  <si>
    <t xml:space="preserve">(تابع جدول (81 </t>
  </si>
  <si>
    <t>Table (81) cont.</t>
  </si>
  <si>
    <t>Tourist and hotels administration</t>
  </si>
  <si>
    <t xml:space="preserve"> * ملاحظة : يوجد طالب اجنبي واحد في كلية التربية في الدراسات المسائية </t>
  </si>
  <si>
    <t>عدد أعضاء الهيئة التدريسية في التعليم الجامعي الاولي في جامعة الكوفة موزعين حسب الكلية والجنسية والجنس للعام الدراسي 2019/2018</t>
  </si>
  <si>
    <t xml:space="preserve">       Number of teaching staff in  academical  teaching of kufa university distributed by college ,nationality and gender for 2018/2019 </t>
  </si>
  <si>
    <t xml:space="preserve">(جدول (82 </t>
  </si>
  <si>
    <t>Tabel (82)</t>
  </si>
  <si>
    <t xml:space="preserve">التربية الاساسية </t>
  </si>
  <si>
    <t>التربية الرياضية وعلوم الرياضة</t>
  </si>
  <si>
    <t xml:space="preserve">(تابع جدول (82 </t>
  </si>
  <si>
    <t xml:space="preserve">.Table (82) cont </t>
  </si>
  <si>
    <t>Archology and antiquities</t>
  </si>
  <si>
    <t xml:space="preserve">مركز دراسات الكوفة </t>
  </si>
  <si>
    <t>Kufa studies</t>
  </si>
  <si>
    <t xml:space="preserve">مركز البحث والتاهيل المعلوماتي </t>
  </si>
  <si>
    <t>Information centre</t>
  </si>
  <si>
    <t>مركز التحسس النائي</t>
  </si>
  <si>
    <t xml:space="preserve">Center fumbligs remote </t>
  </si>
  <si>
    <t>The Central Library</t>
  </si>
  <si>
    <t xml:space="preserve">  عدد الطلبة العراقيين الراسبين والمؤجلين والتاركين في التعليم الجامعي الاولي في جامعة الكوفة  موزعين حسب الكلية والجنس للعام الدراسي 2018/2017 </t>
  </si>
  <si>
    <t>Number of Iraqi failures ,postponed and leaving students in  academical  teaching of kufa  university distributed by college  and gender for 2017/2018</t>
  </si>
  <si>
    <t xml:space="preserve">(جدول (83 </t>
  </si>
  <si>
    <t>Table (83)</t>
  </si>
  <si>
    <t xml:space="preserve">طب بيطري </t>
  </si>
  <si>
    <t xml:space="preserve"> للتربية للبنات</t>
  </si>
  <si>
    <t xml:space="preserve">  تابع جدول (83) </t>
  </si>
  <si>
    <t xml:space="preserve">.Table (83) cont </t>
  </si>
  <si>
    <t xml:space="preserve">الاثاروالتراث </t>
  </si>
  <si>
    <t xml:space="preserve"> عدد الطلبة المشتركين في الامتحان النهائي في التعليم الجامعي الاولي في جامعة الكوفة موزعين حسب الكلية والجنسية والجنس للعام الدراسي 2018/2017</t>
  </si>
  <si>
    <t>Number of participated students in final exam  in academical  teaching of kufa university   distributed by college ,nationality and gender for 2017/2018</t>
  </si>
  <si>
    <t xml:space="preserve">(جدول (84 </t>
  </si>
  <si>
    <t>Tabel (84)</t>
  </si>
  <si>
    <t>Math and sciences</t>
  </si>
  <si>
    <t xml:space="preserve">(تابع جدول (84 </t>
  </si>
  <si>
    <t xml:space="preserve">.Table (84) cont </t>
  </si>
  <si>
    <t>تمريض</t>
  </si>
  <si>
    <t xml:space="preserve"> * ملاحظة : يوجد طالب اجنبي واحد في كلية التربية في الدراسات المسائية لذلك يصبح المجموع النهائي ( 4913 ) والمجموع الكلي للجامعة (24732).</t>
  </si>
  <si>
    <t>عدد الطلبة الناجحين في التعليم الجامعي الاولي في جامعة الكوفة موزعين حسب الكلية والجنسية والجنس  للعام الدراسي 2018/2017</t>
  </si>
  <si>
    <t>Number of succeedded students in final exam  in academical  teaching of kufa  university distributed by college ,nationality and gender for 2017/2018</t>
  </si>
  <si>
    <t>(جدول (85</t>
  </si>
  <si>
    <t xml:space="preserve">(85)Table </t>
  </si>
  <si>
    <t xml:space="preserve">الطب البيطري </t>
  </si>
  <si>
    <t>(تابع جدول (85</t>
  </si>
  <si>
    <t xml:space="preserve">.Table (85) cont </t>
  </si>
  <si>
    <t>عدد الطلبة المقبولين في التعليم الجامعي الاولي في جامعة جابر بن حيان الطبية موزعين حسب الكلية والجنسية والجنس للعام الدراسي 2019/2018</t>
  </si>
  <si>
    <t xml:space="preserve">       Number of accepted  students in academic teaching of Jabir bin Hayan medical university distributed by college ,nationality and gender for 2018/2019 </t>
  </si>
  <si>
    <t xml:space="preserve">(جدول  (86 </t>
  </si>
  <si>
    <t>Table (86)</t>
  </si>
  <si>
    <t>The Pharmacy</t>
  </si>
  <si>
    <t>عدد الطلبة الموجودين في التعليم الجامعي الاولي في جامعة جابر بن حيان الطبية موزعين حسب الكلية والجنسية والجنس للعام الدراسي 2018 /2019</t>
  </si>
  <si>
    <t xml:space="preserve">      Number of students enrolled in academic teaching of Jabir bin Hayan medical university distributed by college ,nationality and gender for 2018/2019</t>
  </si>
  <si>
    <t xml:space="preserve">(جدول  (87 </t>
  </si>
  <si>
    <t>Table (87)</t>
  </si>
  <si>
    <t>عدد أعضاء الهيئة التدريسية في التعليم الجامعي الاولي في جامعة جابر بن حيان الطبية  موزعين حسب الكلية والجنسية والجنس للعام الدراسي 2019/2018</t>
  </si>
  <si>
    <t xml:space="preserve">       Number of teaching staff in academic teaching of Jabir bin Hayan medical university distributed by college,nationality and gender for 2018/2019</t>
  </si>
  <si>
    <t xml:space="preserve">(جدول  (88 </t>
  </si>
  <si>
    <t>Table (88)</t>
  </si>
  <si>
    <t>continue teaching centre</t>
  </si>
  <si>
    <t xml:space="preserve"> University  presidency</t>
  </si>
  <si>
    <t>عدد الطلبة العراقيين الراسبين والمؤجلين والتاركين في التعليم الجامعي الاولي في جامعة جابر بن حيان الطبية موزعين حسب الكلية والجنس للعام الدراسي 2018/2017</t>
  </si>
  <si>
    <t xml:space="preserve">Number of students failures, postponed and leaving in academic teaching of Jabir bin Hayan medical university distributed by college  and gender for 2017/2018 </t>
  </si>
  <si>
    <t>(جدول  (89</t>
  </si>
  <si>
    <t>Table (89)</t>
  </si>
  <si>
    <t xml:space="preserve">عدد الطلبة المشتركين في الامتحان النهائي في التعليم الجامعي الاولي في جامعة جابر بن حيان الطبية موزعين حسب الكلية والجنسية والجنس للعام الدراسي 2018/2017 </t>
  </si>
  <si>
    <t xml:space="preserve">      Number of students participated in the final exam in academic teaching of Jabir bin Hayan medical university distributed by college ,nationality and gender for 2017/2018 </t>
  </si>
  <si>
    <t xml:space="preserve">(جدول  (90 </t>
  </si>
  <si>
    <t>Table (90)</t>
  </si>
  <si>
    <t>عدد الطلبة الناجحين في التعليم الجامعي الاولي في جامعة جابر بن حيان الطبية موزعين حسب الكلية والجنسية والجنس للعام الدراسي 2018/2017</t>
  </si>
  <si>
    <t xml:space="preserve">      Number of students who passed the final exam in academic teaching of Jabir bin Hayan medical university distributed by college ,nationality and gender for 2017/2018 </t>
  </si>
  <si>
    <t xml:space="preserve">(جدول  (91 </t>
  </si>
  <si>
    <t>Table (91)</t>
  </si>
  <si>
    <t xml:space="preserve">     عدد الطلبة المقبولين في التعليم الجامعي الاولي في جامعة تكريت موزعين حسب الكلية والجنسية والجنس للعام الدراسي 2019/2018</t>
  </si>
  <si>
    <t xml:space="preserve">       Number of accepted  students in  academical  teaching of tikrit university distributed by college ,nationality and gender for 2018/2019 </t>
  </si>
  <si>
    <t xml:space="preserve"> (92 ) جدول   </t>
  </si>
  <si>
    <t>Table (92)</t>
  </si>
  <si>
    <t>هندسة النفط والمعادن</t>
  </si>
  <si>
    <t>Oil engineering</t>
  </si>
  <si>
    <t xml:space="preserve">التربية طوز خور ماتو </t>
  </si>
  <si>
    <t>Education Toz</t>
  </si>
  <si>
    <t>تابع جدول  ( 92 )</t>
  </si>
  <si>
    <t xml:space="preserve">Table (92) cont. </t>
  </si>
  <si>
    <t xml:space="preserve">التربية الاساسية/ الشرقاط </t>
  </si>
  <si>
    <t xml:space="preserve">التربية الاساسية الشرقاط </t>
  </si>
  <si>
    <t xml:space="preserve">     عدد الطلبة الموجودين في التعليم الجامعي الاولي في جامعة تكريت موزعين حسب الكلية والجنسية والجنس للعام الدراسي 2019/2018</t>
  </si>
  <si>
    <t xml:space="preserve">       Number of existing  students in  academical  teaching of tikrit university distributed by college ,nationality and gender for 2018/2019 </t>
  </si>
  <si>
    <t xml:space="preserve">         ( 93 ) جدول  </t>
  </si>
  <si>
    <t>Table (93)</t>
  </si>
  <si>
    <t xml:space="preserve">التربية الاساسية/الشرقاط </t>
  </si>
  <si>
    <t xml:space="preserve">   تابع جدول ( 93 )   </t>
  </si>
  <si>
    <t>Table (93) cont.</t>
  </si>
  <si>
    <t>عدد أعضاء الهيئة التدريسية في التعليم الجامعي الاولي في جامعة تكريت موزعين حسب الكلية والجنسية والجنس للعام الدراسي 2019/2018</t>
  </si>
  <si>
    <t xml:space="preserve">       Number of teaching staff in  academical  teaching of tikrit university distributed by college ,nationality and gender for 2018/2019</t>
  </si>
  <si>
    <t xml:space="preserve">       (  94 ) جدول  </t>
  </si>
  <si>
    <t>Table (94)</t>
  </si>
  <si>
    <t>science</t>
  </si>
  <si>
    <t xml:space="preserve">التربية طوز خورماتو </t>
  </si>
  <si>
    <t xml:space="preserve">  عدد الطلبة العراقيين الراسبين والمؤجلين والتاركين في التعليم الجامعي الاولي في جامعة تكريت موزعين حسب الكلية والجنس للعام الدراسي 2018/2017</t>
  </si>
  <si>
    <t>Number of Iraqi failures ,postponed and leaving students in  academical  teaching of Tikrit  university distributed by college  and gender for 2017/2018</t>
  </si>
  <si>
    <t xml:space="preserve">(  95  ) جدول  </t>
  </si>
  <si>
    <t xml:space="preserve"> (95)Table</t>
  </si>
  <si>
    <t>Toz Khormato education</t>
  </si>
  <si>
    <t xml:space="preserve"> (95 )تابع جدول  </t>
  </si>
  <si>
    <t>Table (95) cont.</t>
  </si>
  <si>
    <t>Basic education of shirkat</t>
  </si>
  <si>
    <t xml:space="preserve">   عدد الطلبة المشتركين في الامتحان النهائي في التعليم الجامعي الاولي في جامعة تكريت  موزعين حسب الكلية والجنسية والجنس للعام الدراسي 2018/2017</t>
  </si>
  <si>
    <t>Number of participated students in final exam in academical  teaching of tikrit university  distributed by college ,nationality and gender for 2017/2018</t>
  </si>
  <si>
    <t xml:space="preserve"> (96 ) جدول  </t>
  </si>
  <si>
    <t>Table (96)</t>
  </si>
  <si>
    <t>التربية طوز خرماتو</t>
  </si>
  <si>
    <t>التربية بنات</t>
  </si>
  <si>
    <t>الآداب</t>
  </si>
  <si>
    <t xml:space="preserve">( 96 ) تابع جدول   </t>
  </si>
  <si>
    <t>Table (96) cont.</t>
  </si>
  <si>
    <t xml:space="preserve">     عدد الطلبة الناجحين في التعليم الجامعي الاولي في جامعة تكريت  موزعين حسب الكلية والجنسية والجنس للعام الدراسي 2018/2017</t>
  </si>
  <si>
    <t>Number of succeeded students in  academical  teaching of Tikrit  university distributed by college  and gender for 2017/2018</t>
  </si>
  <si>
    <t xml:space="preserve">(97 ) جدول  </t>
  </si>
  <si>
    <t>Table (97)</t>
  </si>
  <si>
    <t xml:space="preserve"> تابع جدول  ( 97 )</t>
  </si>
  <si>
    <t>Table (97) cont.</t>
  </si>
  <si>
    <t>عدد الطلبة المقبولين في التعليم الجامعي الاولي في جامعة سامراء  موزعين حسب الكلية والجنسية والجنس للعام الدراسي 2019/2018</t>
  </si>
  <si>
    <t xml:space="preserve">       Number of accepted  students in  academical teaching of Samara'a university distributed by college nationality and gender for 2018/2019 </t>
  </si>
  <si>
    <t xml:space="preserve">(جدول  (98 </t>
  </si>
  <si>
    <t>(98)Table</t>
  </si>
  <si>
    <t xml:space="preserve">العلوم التطبيقية </t>
  </si>
  <si>
    <t xml:space="preserve">Education </t>
  </si>
  <si>
    <t>Antiques</t>
  </si>
  <si>
    <t>عدد الطلبة الموجودين في التعليم الجامعي الاولي في جامعة سامراء  موزعين حسب الكلية والجنسية والجنس للعام الدراسي 2019/2018</t>
  </si>
  <si>
    <t xml:space="preserve">       Number of existing  students in  academical teaching of Samara'a university distributed by college nationality and gender for 2018/2019 </t>
  </si>
  <si>
    <t xml:space="preserve">(جدول  (99 </t>
  </si>
  <si>
    <t>(99)Table</t>
  </si>
  <si>
    <t xml:space="preserve">دراسات مسائية </t>
  </si>
  <si>
    <t xml:space="preserve">2019/2018 عدد أعضاء الهيئة التدريسية  في التعليم الجامعي الاولي في جامعة سامراء  موزعين حسب الكلية والجنسية والجنس للعام الدراسي </t>
  </si>
  <si>
    <t xml:space="preserve">       Number of teaching staff in  academical teaching of Samara'a university distributed by college nationality and gender for 2018/2019 </t>
  </si>
  <si>
    <t>جدول  (100)</t>
  </si>
  <si>
    <t>(100)Table</t>
  </si>
  <si>
    <t xml:space="preserve">رئاسة الجامعة </t>
  </si>
  <si>
    <t xml:space="preserve">University persidency </t>
  </si>
  <si>
    <t xml:space="preserve">   2018/2017 عدد الطلبة العراقيين الراسبين والمؤجلين والتاركين في التعليم الجامعي الاولي في جامعة سامراء  موزعين حسب الكلية  والجنس للعام الدراسي </t>
  </si>
  <si>
    <t>Number of Iraqi failures ,postponed and leaving students in  academical teaching of Samara'a university distributed by college  and gender for 2017/2018</t>
  </si>
  <si>
    <t>(جدول  ( 101</t>
  </si>
  <si>
    <t>(101)Table</t>
  </si>
  <si>
    <t xml:space="preserve">     عدد الطلبة المشتركين في الامتحان النهائي في التعليم الجامعي الاولي في جامعة سامراء موزعين حسب الكلية والجنسية والجنس للعام الدراسي 2018/2017</t>
  </si>
  <si>
    <t>Number of participated students in final exam of academical teaching of Samara'a university distributed by college ,nationality and gender for 2017/2018</t>
  </si>
  <si>
    <t>جدول ( 102)</t>
  </si>
  <si>
    <t>(102)Table</t>
  </si>
  <si>
    <t xml:space="preserve"> عدد الطلبة الناجحين في التعليم الجامعي الاولي في جامعة سامراء موزعين حسب الكلية والجنسية والجنس للعام الدراسي 2018/2017</t>
  </si>
  <si>
    <t>Number of  succeeded students in academical teaching of Samara'a university distributed by college ,nationality and gender for 2017/2018</t>
  </si>
  <si>
    <t>جدول  (103)</t>
  </si>
  <si>
    <t>(103)Table</t>
  </si>
  <si>
    <t xml:space="preserve">الاثار </t>
  </si>
  <si>
    <t xml:space="preserve">     عدد الطلبة المقبولين في التعليم الجامعي الاولي في جامعة القادسية موزعين حسب الكلية والجنسية والجنس للعام الدراسي 2019/2018</t>
  </si>
  <si>
    <t xml:space="preserve">       Number of students admitted to  academical teaching of Qadisiya university distributed by college, nationality and gender for 2018/2019 </t>
  </si>
  <si>
    <t xml:space="preserve">(جدول (104 </t>
  </si>
  <si>
    <t>Table (104)</t>
  </si>
  <si>
    <t xml:space="preserve">التقانات الاحيائية </t>
  </si>
  <si>
    <t>Biological technologies</t>
  </si>
  <si>
    <t>Education for women</t>
  </si>
  <si>
    <t xml:space="preserve">التربية البدنية وعلوم الرياضة </t>
  </si>
  <si>
    <t>Total Morning studies</t>
  </si>
  <si>
    <t xml:space="preserve">(تابع جدول (104 </t>
  </si>
  <si>
    <t>Table (104) cont.</t>
  </si>
  <si>
    <t>علوم الحاسوب وتكنلوجيا المعلومات</t>
  </si>
  <si>
    <t>Total Evening studiess</t>
  </si>
  <si>
    <t xml:space="preserve">     عدد الطلبة الموجودين في التعليم الجامعي الاولي في جامعة القادسية موزعين حسب الكلية والجنسية والجنس للعام الدراسي 2019/2018</t>
  </si>
  <si>
    <t xml:space="preserve">      Number of existing  students in  academical teaching of  Qadisiya university distributed by college nationality and gender for 2018/2019 </t>
  </si>
  <si>
    <t xml:space="preserve">(جدول (105 </t>
  </si>
  <si>
    <t>Table (105)</t>
  </si>
  <si>
    <t>التربية</t>
  </si>
  <si>
    <t xml:space="preserve">Education for women </t>
  </si>
  <si>
    <t xml:space="preserve">(تابع جدول (105 </t>
  </si>
  <si>
    <t>Table (105) cont.</t>
  </si>
  <si>
    <t>عدد أعضاء الهيئة التدريسية  في التعليم الجامعي الاولي في جامعة القادسية موزعين حسب الكلية والجنسية والجنس للعام الدراسي 2019/2018</t>
  </si>
  <si>
    <t xml:space="preserve">       Number of teaching staff in  academical teaching of  Qadisiya university distributed by college nationality and gender for 2018/2019 </t>
  </si>
  <si>
    <t xml:space="preserve">(جدول (106 </t>
  </si>
  <si>
    <t>Table (106)</t>
  </si>
  <si>
    <t xml:space="preserve">طب الاسنان </t>
  </si>
  <si>
    <t>مركز التعليم المستمر</t>
  </si>
  <si>
    <t>Center of continual education</t>
  </si>
  <si>
    <t>مركز الحاسبة وخدمات الانترنيت</t>
  </si>
  <si>
    <t>Center of computer &amp; electronic service</t>
  </si>
  <si>
    <t>مركز الخيول العربية الاصيلة</t>
  </si>
  <si>
    <t>Center for horses arab original</t>
  </si>
  <si>
    <t xml:space="preserve">مركز التطوير وطرائق التدريس </t>
  </si>
  <si>
    <t>Development  of teaching methods Center</t>
  </si>
  <si>
    <t xml:space="preserve">         عدد الطلبة العراقيين الراسبين والمؤجلين والتاركين في التعليم الجامعي الاولي في جامعة القادسية موزعين حسب الكلية  والجنس للعام الدراسي 2018/2017</t>
  </si>
  <si>
    <t>Number of Iraqi failed ,postponed and leave-out students in  academical teaching of Qadisiya university distributed by college  and gender  for 2017/2018</t>
  </si>
  <si>
    <t>(جدول  (107</t>
  </si>
  <si>
    <t>Table (107)</t>
  </si>
  <si>
    <t xml:space="preserve">     عدد الطلبة المشتركين في الامتحان النهائي في التعليم الجامعي الاولي في جامعة القادسية موزعين حسب الكلية والجنسية والجنس للعام الدراسي 2018/2017</t>
  </si>
  <si>
    <t>Number of participated studentsin final exam of academical teaching of Qadisiya university distributed by college ,nationality and gender for 2017/2018</t>
  </si>
  <si>
    <t xml:space="preserve">       (108)  جدول  </t>
  </si>
  <si>
    <t>Table (108)</t>
  </si>
  <si>
    <t>Biological techniques</t>
  </si>
  <si>
    <t>Archeology</t>
  </si>
  <si>
    <t xml:space="preserve">     عدد الطلبة الناجحين في التعليم الجامعي الاولي في جامعة القادسية موزعين حسب الكلية والجنسية والجنس للعام الدراسي 2018/2017</t>
  </si>
  <si>
    <t>Number of  succeeded students in academical teaching of qadisiya university distributed by college ,nationality and gender for 2017/2018</t>
  </si>
  <si>
    <t xml:space="preserve">(جدول (109 </t>
  </si>
  <si>
    <t>Table (109)</t>
  </si>
  <si>
    <t>عدد الطلبة المقبولين في التعليم الجامعي الاولي في جامعة الانبار موزعين حسب الكلية والجنسية والجنس للعام الدراسي 2019/2018</t>
  </si>
  <si>
    <t xml:space="preserve">       Number of accepted  students in  academical  teaching of Al-anbar university distributed by college ,nationality and gender for 2018/2019 </t>
  </si>
  <si>
    <t>جدول  (110 )</t>
  </si>
  <si>
    <t>Table (110 )</t>
  </si>
  <si>
    <t>العلوم التطبيقية هيت</t>
  </si>
  <si>
    <t>Heet applicable sciences</t>
  </si>
  <si>
    <t>التربيه للعلوم الانسانية</t>
  </si>
  <si>
    <t>Human sciences</t>
  </si>
  <si>
    <t>التربيه للعلوم الصرفة</t>
  </si>
  <si>
    <t>التربية القائم</t>
  </si>
  <si>
    <t>Education alqa'em</t>
  </si>
  <si>
    <t xml:space="preserve">التربية الاساسية حديثة </t>
  </si>
  <si>
    <t>Basic education hadetha</t>
  </si>
  <si>
    <t>عدد الطلبة الموجودين في التعليم الجامعي الاولي في جامعة الانبار موزعين حسب الكلية والجنسية والجنس  للعام الدراسي 2019/2018</t>
  </si>
  <si>
    <t xml:space="preserve">       Number of existing  students in  academical  teaching of Al-anbar university distributed by college ,nationality and gender for 2018/2019 </t>
  </si>
  <si>
    <t>(جدول (111</t>
  </si>
  <si>
    <t>Table (111)</t>
  </si>
  <si>
    <t>عدد أعضاء الهيئة التدريسية في التعليم الجامعي الأولي في جامعة الانبار موزعين حسب الكلية والجنسية والجنس للعام الدراسي 2019/2018</t>
  </si>
  <si>
    <t xml:space="preserve">       Number of teaching staff in  academical  teaching of Al-anbar university distributed by college ,nationality and gender for 2018/2019 </t>
  </si>
  <si>
    <t xml:space="preserve">(جدول (112 </t>
  </si>
  <si>
    <t>Table (112)</t>
  </si>
  <si>
    <t xml:space="preserve">صيدلة </t>
  </si>
  <si>
    <t>مركز ابن سينا للتعليم الالكتروني</t>
  </si>
  <si>
    <t>Center Ibn Sina education _mail</t>
  </si>
  <si>
    <t>مركز دراسات الصحراء</t>
  </si>
  <si>
    <t xml:space="preserve"> Desert studies centre</t>
  </si>
  <si>
    <t>مركز الدراسات الستراتيجية</t>
  </si>
  <si>
    <t>Strategic studies</t>
  </si>
  <si>
    <t>مركز بحوث الطاقة المتجددة</t>
  </si>
  <si>
    <t>Energy research centre renewed</t>
  </si>
  <si>
    <t>Information Technology  centre</t>
  </si>
  <si>
    <t xml:space="preserve">مركز طرائق التدريس والتعليم المستمر </t>
  </si>
  <si>
    <t>Methods teaching centre</t>
  </si>
  <si>
    <t xml:space="preserve">مركز تنمية حوض اعالي الفرات </t>
  </si>
  <si>
    <t>Higher Alfurat development</t>
  </si>
  <si>
    <t>عدد الطلبة العراقيين الراسبين والمؤجلين والتاركين في التعليم الجامعي الاولي في جامعة الانبار موزعين حسب الكلية والجنس للعام الدراسي  2018/2017</t>
  </si>
  <si>
    <t>Number of Iraqi failures ,postponed and leaving students in  academical  teaching of Al-anbar  university distributed by college  and gender for 2017/2018</t>
  </si>
  <si>
    <t>جدول (113)</t>
  </si>
  <si>
    <t>Table (113)</t>
  </si>
  <si>
    <t xml:space="preserve">مؤجلون </t>
  </si>
  <si>
    <t>Computer sciences and information technology</t>
  </si>
  <si>
    <t>التربية الاساسية حديثة</t>
  </si>
  <si>
    <t>عدد الطلبة المشتركين في الامتحان النهائي في التعليم الجامعي الاولي في جامعة الانبار موزعين حسب الكلية والجنسية والجنس للعام الدراسي   2018/2017</t>
  </si>
  <si>
    <t>Number of participated students in final exam  in academical  teaching of Al-anbar university   distributed by college nationality and gender for 2017/2018</t>
  </si>
  <si>
    <t>(جدول ( 114</t>
  </si>
  <si>
    <t>Table (114 )</t>
  </si>
  <si>
    <t>عدد الطلبة الناجحين في التعليم الجامعي الاولي في جامعة الانبار موزعين حسب الكلية والجنسية والجنس للعام الدراسي 2018/2017</t>
  </si>
  <si>
    <t>Number of succeedded students in final exam  in academical  teaching of Al-anbar  university distributed by college  and gender for 2017/2018</t>
  </si>
  <si>
    <t>جدول  ( 115 )</t>
  </si>
  <si>
    <t>Table (115)</t>
  </si>
  <si>
    <t>عدد الطلبة المقبولين في التعليم الجامعي الاولي في جامعة الفلوجة موزعين حسب الكلية والجنسية والجنس للعام الدراسي 2019/2018</t>
  </si>
  <si>
    <t xml:space="preserve">       Number of students addmited to academical  teaching of  Falluja university distributed by college ,nationality and gender for 2018/2019 </t>
  </si>
  <si>
    <t xml:space="preserve">(جدول (116 </t>
  </si>
  <si>
    <t>Total (116)</t>
  </si>
  <si>
    <t>Management and economy</t>
  </si>
  <si>
    <t>عدد الطلبة الموجودين في التعليم الجامعي الاولي في جامعة  الفلوجة موزعين حسب الكلية والجنسية والجنس للعام الدراسي 2019/2018</t>
  </si>
  <si>
    <t xml:space="preserve">       Number of students enrolled in Falluja university distributed by college ,nationality and gender for 2018/ 2019 </t>
  </si>
  <si>
    <t xml:space="preserve">(جدول  (117 </t>
  </si>
  <si>
    <t xml:space="preserve">Table (117) </t>
  </si>
  <si>
    <t xml:space="preserve">العلوم الاسلاميه </t>
  </si>
  <si>
    <t>عدد أعضاء الهيئة التدريسية في التعليم الجامعي الاولي في جامعة الفلوجة موزعين حسب الكلية والجنسية والجنس للعام الدراسي 2019/2018</t>
  </si>
  <si>
    <t xml:space="preserve">       Number of teaching staff in  academical  teaching in Falluja university distributed by college ,nationality and gender for 2018/2019 </t>
  </si>
  <si>
    <t xml:space="preserve">(جدول (118 </t>
  </si>
  <si>
    <t>Table (118)</t>
  </si>
  <si>
    <t xml:space="preserve">مجموع  الجامعة </t>
  </si>
  <si>
    <t xml:space="preserve">Total </t>
  </si>
  <si>
    <t>عدد الطلبة  العراقيين الراسبين والمؤجلين والتاركين في التعليم الجامعي الاولي  في جامعة الفلوجة موزعين حسب الكلية والجنس للعام الدراسي 2018/2017</t>
  </si>
  <si>
    <t>Number of Iraqi failed ,postponed and leaving students in  academic teaching in Falluja university distributed by college  and gender for 2017/2018</t>
  </si>
  <si>
    <t>(جدول  (119</t>
  </si>
  <si>
    <t>Table (119)</t>
  </si>
  <si>
    <t>Venning study</t>
  </si>
  <si>
    <t xml:space="preserve">عدد الطلبة المشتركين في الامتحان النهائي في التعليم الجامعي الاولي في جامعة الفلوجة موزعين حسب الكلية والجنسية والجنس للعام الدراسي 2018/2017 </t>
  </si>
  <si>
    <t xml:space="preserve">       Number of students  participated in the final exam in Falluja university distributed by college ,nationality and gender for 2017/2018 </t>
  </si>
  <si>
    <t xml:space="preserve">(جدول  (120 </t>
  </si>
  <si>
    <t>Table (120)</t>
  </si>
  <si>
    <t>عدد الطلبة الناجحين في التعليم الجامعي الاولي في جامعة الفلوجة موزعين حسب الكلية والجنسية والجنس للعام الدراسي 2018/2017</t>
  </si>
  <si>
    <t xml:space="preserve"> Iraqi succeeded students in academical teaching in Falluja university distributed by college  and gender for 2017/2018 </t>
  </si>
  <si>
    <t xml:space="preserve">(جدول  (121 </t>
  </si>
  <si>
    <t>Table (121)</t>
  </si>
  <si>
    <t>عدد الطلبة المقبولين في التعليم الجامعي الاولي في جامعة بابل موزعين حسب الكلية والجنسية والجنس للعام الدراسي 2019/2018</t>
  </si>
  <si>
    <t xml:space="preserve">Number of accepted  students in  academical  teaching of Babylon university distributed by college ,nationality and gender for 2018/2019     </t>
  </si>
  <si>
    <t xml:space="preserve">جدول ( 122 ) </t>
  </si>
  <si>
    <t>Table (122)</t>
  </si>
  <si>
    <t>طب حمورابي</t>
  </si>
  <si>
    <t>Hamorabi Medicine</t>
  </si>
  <si>
    <t>هندسة المسيب</t>
  </si>
  <si>
    <t xml:space="preserve">AL-Museib Engineering </t>
  </si>
  <si>
    <t xml:space="preserve"> Material Engineering </t>
  </si>
  <si>
    <t xml:space="preserve"> تكنولوجيا المعلومات</t>
  </si>
  <si>
    <t xml:space="preserve"> Information technology</t>
  </si>
  <si>
    <t xml:space="preserve">التربية  للعلوم الانسانية </t>
  </si>
  <si>
    <t>Physical education</t>
  </si>
  <si>
    <t>الدراسات القرآنية</t>
  </si>
  <si>
    <t>Qura'an</t>
  </si>
  <si>
    <t>تابع جدول (122)</t>
  </si>
  <si>
    <t>Table (122) cont.</t>
  </si>
  <si>
    <t>Mangement &amp; economy</t>
  </si>
  <si>
    <t>التربية البدنية وعلوم الرياضية</t>
  </si>
  <si>
    <t xml:space="preserve"> Total university</t>
  </si>
  <si>
    <t>عدد الطلبة الموجودين في التعليم الجامعي الاولي في جامعة بابل موزعين حسب الكلية والجنسية والجنس للعام الدراسي 2019/2018</t>
  </si>
  <si>
    <t xml:space="preserve">       Number of existing  students in  academical  teaching of Babylon university distributed by college ,nationality and gender for 2018/2019 </t>
  </si>
  <si>
    <t xml:space="preserve">جدول ( 123 ) </t>
  </si>
  <si>
    <t>Table (123)</t>
  </si>
  <si>
    <t>تكنولوجيا المعلومات</t>
  </si>
  <si>
    <t xml:space="preserve">تابع جدول ( 123 ) </t>
  </si>
  <si>
    <t>Table (123 ) cont.</t>
  </si>
  <si>
    <t xml:space="preserve">Material Engineering </t>
  </si>
  <si>
    <t>Information technology</t>
  </si>
  <si>
    <t xml:space="preserve">  Total university</t>
  </si>
  <si>
    <t>عدد اعضاء الهيئة التدريسية في التعليم الجامعي الاولي في جامعة بابل موزعين حسب الكلية والجنسية والجنس للعام الدراسي 2019/2018</t>
  </si>
  <si>
    <t xml:space="preserve">       Number of teaching staff in  academical  teaching of Babylon university distributed by college ,nationality and gender for 2018/2019 </t>
  </si>
  <si>
    <t xml:space="preserve">(جدول  (124 </t>
  </si>
  <si>
    <t>Table (124)</t>
  </si>
  <si>
    <t xml:space="preserve">(تابع جدول (124 </t>
  </si>
  <si>
    <t>Table (124) cont.</t>
  </si>
  <si>
    <t>مركز بابل للدراسات الحضارية والتاريخية</t>
  </si>
  <si>
    <t>Babylon Centre for civilization and history studies</t>
  </si>
  <si>
    <t xml:space="preserve">مركز بحوث البيئية المحلية </t>
  </si>
  <si>
    <t>Centre of local environmental researches</t>
  </si>
  <si>
    <t xml:space="preserve">مركز أبحاث الحمض النووي DNA </t>
  </si>
  <si>
    <t xml:space="preserve">Computer Centre </t>
  </si>
  <si>
    <t>كلية الدراسات العليا</t>
  </si>
  <si>
    <t>College of Graduate Studies</t>
  </si>
  <si>
    <t>Head of university</t>
  </si>
  <si>
    <t xml:space="preserve">      عدد الطلبة  العراقيين الراسبين والمؤجلين والتاركين في التعليم الجامعي الاولي في جامعة بابل موزعين حسب الكلية والجنس للعام الدراسي 2018/2017 </t>
  </si>
  <si>
    <t>Number of Iraqi failures ,postponed and leaving students in cademical  teaching of Babylon university distributed by college  and gender for 2017/2018</t>
  </si>
  <si>
    <t xml:space="preserve">(جدول (125 </t>
  </si>
  <si>
    <t>Table (125)</t>
  </si>
  <si>
    <t xml:space="preserve">(تابع جدول  (125 </t>
  </si>
  <si>
    <t>Table (125) conT.</t>
  </si>
  <si>
    <t>عدد الطلبة المشتركين في الامتحان النهائي في التعليم الجامعي الاولي في جامعة بابل موزعين حسب الكلية والجنسية والجنس للعام الدراسي 2018/2017</t>
  </si>
  <si>
    <t>Number of participated students in final exam  in academical  teaching of babylon university  distributed by college ,nationality and gender for 2017/2018</t>
  </si>
  <si>
    <t xml:space="preserve">(جدول (126 </t>
  </si>
  <si>
    <t>Table (126)</t>
  </si>
  <si>
    <t>(تابع جدول (126</t>
  </si>
  <si>
    <t>Table (126) cont.</t>
  </si>
  <si>
    <t xml:space="preserve">عدد الطلبة الناجحين في التعليم الجامعي الاولي في جامعة بابل موزعين حسب الكلية والجنسية والجنس للعام الدراسي 2018/2017 </t>
  </si>
  <si>
    <t>Number of succeedded students in final exam in academical teaching of Babylon university distributed by college ,nationality and gender for 2017/2018</t>
  </si>
  <si>
    <t>(جدول (127</t>
  </si>
  <si>
    <t>Table (127)</t>
  </si>
  <si>
    <t>هندسة مواد</t>
  </si>
  <si>
    <t>الادارة  والاقتصاد</t>
  </si>
  <si>
    <t>(تابع جدول (127</t>
  </si>
  <si>
    <t>Table (127 ) cont.</t>
  </si>
  <si>
    <t>عدد الطلبة المقبولين في التعليم الجامعي الاولي في جامعة  القاسم الخضراء  موزعين حسب الكلية والجنسية والجنس للعام الدراسي2019/2018</t>
  </si>
  <si>
    <t xml:space="preserve">       Number of accepted  students in  academical  teaching of Al -Qasim Al-khadraa university distributed by college ,nationality and gender for 2018/2019</t>
  </si>
  <si>
    <t xml:space="preserve">(128) جدول </t>
  </si>
  <si>
    <t>Tabel(128)</t>
  </si>
  <si>
    <t>هندسة الموارد المائية</t>
  </si>
  <si>
    <t>Water resources engineering</t>
  </si>
  <si>
    <t>Biology accuracy</t>
  </si>
  <si>
    <t xml:space="preserve">علوم الاغذية </t>
  </si>
  <si>
    <t>Nutrition sciences</t>
  </si>
  <si>
    <t>علوم البيئة</t>
  </si>
  <si>
    <t xml:space="preserve"> Environment scienes</t>
  </si>
  <si>
    <t>عدد الطلبة الموجودين في التعليم الجامعي الاولي في جامعة القاسم الخضراء  موزعين حسب الكلية والجنسية والجنس للعام الدراسي2019/2018</t>
  </si>
  <si>
    <t xml:space="preserve">       Number of eisting students in  academical  teaching of Al -Qasim Al-khadraa university distributed by college ,nationality and gender for 2018/2019</t>
  </si>
  <si>
    <t>(جدول ( 129</t>
  </si>
  <si>
    <t>Tabel(129)</t>
  </si>
  <si>
    <t>عدد اعضاء الهيئة التدريسية في  التعليم الجامعي الاولي  في جامعة القاسم الخضراء  موزعين حسب الكلية والجنسية والجنس  للعام الدراسي2019/2018</t>
  </si>
  <si>
    <t xml:space="preserve">       Number of teaching staff in  academical  teaching of Al-Qasim Al-khadraa university distributed by college  nationality and gender for2018/2019 </t>
  </si>
  <si>
    <t>جدول (130 )</t>
  </si>
  <si>
    <t>Tabel(130)</t>
  </si>
  <si>
    <t xml:space="preserve">دراسات  صباحية </t>
  </si>
  <si>
    <t xml:space="preserve"> Computer Centre </t>
  </si>
  <si>
    <t xml:space="preserve">عدد الطلبة العراقيين الراسبين والمؤجلين والتاركين في التعليم الجامعي الاولي في جامعة  القاسم الخضراء موزعين حسب الكلية والجنس للعام الدراسي 2018/2017  </t>
  </si>
  <si>
    <t>Number of failures ,postponed and leaving students in academical teaching of Al-Qasim Al-khadraa universitydistibted by college gendef  for 2017/2018</t>
  </si>
  <si>
    <t xml:space="preserve">(جدول (131   </t>
  </si>
  <si>
    <t>Tabel((131)</t>
  </si>
  <si>
    <t>عدد الطلبة المشتركين في الامتحان النهائي في الامتحان النهائي في التعليم الجامعي الاولي في جامعة  القاسم الخضراء موزعين حسب الكلية والجنسية والجنس للعام الدراسي 2018/2017</t>
  </si>
  <si>
    <t>Number of participated students in final exam  in academical  teaching of Al-Qasim Al-khadraa university   distributed by college ,nationality and gender for 2017 /2018</t>
  </si>
  <si>
    <t xml:space="preserve">(جدول (132 </t>
  </si>
  <si>
    <t>Tabel (132)</t>
  </si>
  <si>
    <t>عدد الطلبة الناجحين في التعليم الجامعي الاولي في جامعة القاسم الخضراء موزعين حسب الكلية والجنسية والجنس للعام الدراسي 2018/2017</t>
  </si>
  <si>
    <t>Number of succeedded students in final exam  in academical  teaching of Al-Qasim Al-khadraa  university distributed by college ,nationality and gender for 2017/2018</t>
  </si>
  <si>
    <t>(جدول  (133</t>
  </si>
  <si>
    <t>Tabel (133)</t>
  </si>
  <si>
    <t>عدد الطلبة المقبولين في التعليم الجامعي الاولي في جامعة ديالى موزعين حسب الكلية والجنسية والجنس للعام الدراسي 2019/2018</t>
  </si>
  <si>
    <t xml:space="preserve">       Number of accepted  students in  academical teaching of Dyala university distributed by college nationality and gender for 2018/2019 </t>
  </si>
  <si>
    <t xml:space="preserve">(جدول (134 </t>
  </si>
  <si>
    <t>Table(134)</t>
  </si>
  <si>
    <t>Veterinary Medicine</t>
  </si>
  <si>
    <t>التربية المقداد</t>
  </si>
  <si>
    <t>AL-Mekdad education</t>
  </si>
  <si>
    <t>القانون والعلوم السياسية</t>
  </si>
  <si>
    <t xml:space="preserve">الفنون الجميلة </t>
  </si>
  <si>
    <t>عدد الطلبة الموجودين في التعليم الجامعي الاولي في جامعة ديالى موزعين حسب الكلية والجنسية والجنس للعام الدراسي 2019/2018</t>
  </si>
  <si>
    <t xml:space="preserve">       Number of existing  students in  academical teaching of Dyala university distributed by college ,nationality and gender for 2018/2019 </t>
  </si>
  <si>
    <t xml:space="preserve">(جدول (135 </t>
  </si>
  <si>
    <t>Table(135)</t>
  </si>
  <si>
    <t>عدد اعضاء الهيئة التدريسية في التعليم الجامعي الاولي في جامعة ديالى موزعين حسب الكلية والجنسية والجنس للعام الدراسي 2019/2018</t>
  </si>
  <si>
    <t xml:space="preserve">       Number of teaching staff in  academical teaching of Dyala university distributed by college ,nationality and gender for 2018/2019 </t>
  </si>
  <si>
    <t xml:space="preserve">(جدول (136 </t>
  </si>
  <si>
    <t>Table(136)</t>
  </si>
  <si>
    <t>مركز التوفل</t>
  </si>
  <si>
    <t>AL nawfel center</t>
  </si>
  <si>
    <t xml:space="preserve">مركز ابحاث الطفولة والأمومة </t>
  </si>
  <si>
    <t>Research center of childhood and motherhood</t>
  </si>
  <si>
    <t xml:space="preserve"> عدد الطلبة العراقيين الراسبين  والمؤجلين والتاركين في التعليم الجامعي الاولي في جامعة ديالى موزعين حسب الكلية والجنس للعام الدراسي 2017/ 2018</t>
  </si>
  <si>
    <t>Number of Iraqi failures ,postponed and leaving students in  academical teaching of dyala university distributed by college  and gender for 2017/2018</t>
  </si>
  <si>
    <t xml:space="preserve">(جدول (137 </t>
  </si>
  <si>
    <t>Table(137)</t>
  </si>
  <si>
    <t xml:space="preserve">   عدد الطلبة المشتركين في الامتحان النهائي في التعليم الجامعي الاولي في جامعة ديالى موزعين حسب الكلية والجنسية والجنس للعام الدراسي 2017 / 2018 </t>
  </si>
  <si>
    <t>Number of participated students in final exam of academical teaching of dyala university distributed by college ,nationality and gender for 2017/2018</t>
  </si>
  <si>
    <t xml:space="preserve">(جدول  (138 </t>
  </si>
  <si>
    <t>Table(138)</t>
  </si>
  <si>
    <t>عدد الطلبة الناجحين في التعليم الجامعي الاولي في جامعة ديالى موزعين حسب الكلية والجنسية والجنس للعام الدراسي 2017 /2018</t>
  </si>
  <si>
    <t>Number of  succeeded students in academical teaching of dyala university distributed by college ,nationality and gender for 2017 /2018</t>
  </si>
  <si>
    <t>جدول (139 )</t>
  </si>
  <si>
    <t>Table(139 )</t>
  </si>
  <si>
    <t>عدد الطلبة المقبولين في التعليم الجامعي الاولي في جامعة كربلاء موزعين حسب الكلية والجنسية والجنس للعام الدراسي 2019/2018</t>
  </si>
  <si>
    <t xml:space="preserve">       Number of accepted  students in  academical  teaching of kerbela university distributed by college ,nationality and gender for 2018/2019</t>
  </si>
  <si>
    <t xml:space="preserve">(جدول (140 </t>
  </si>
  <si>
    <t>Table(140)</t>
  </si>
  <si>
    <t xml:space="preserve">العلوم الطبية التطبيقية </t>
  </si>
  <si>
    <t xml:space="preserve"> Applied sciences</t>
  </si>
  <si>
    <t>Agricaltare</t>
  </si>
  <si>
    <t>Veterinary medicine</t>
  </si>
  <si>
    <t xml:space="preserve">Tourist </t>
  </si>
  <si>
    <t>pure sciences</t>
  </si>
  <si>
    <t>Islamic science</t>
  </si>
  <si>
    <t>تابع جدول (140)</t>
  </si>
  <si>
    <t>Table (140) cont.</t>
  </si>
  <si>
    <t>العلوم الطبية التطبيقية</t>
  </si>
  <si>
    <t>Total evening science</t>
  </si>
  <si>
    <t>عدد الطلبة الموجودين في التعليم الجامعي الاولي في جامعة كربلاء موزعين حسب الكلية والجنسية والجنس للعام الدراسي 2019/2018</t>
  </si>
  <si>
    <t xml:space="preserve">       Number of existing  students in  academical  teaching of kerbela university distributed by college ,nationality and gender for 2018/2019</t>
  </si>
  <si>
    <t xml:space="preserve">(جدول (141 </t>
  </si>
  <si>
    <t>Table(141)</t>
  </si>
  <si>
    <t>تابع جدول (141)</t>
  </si>
  <si>
    <t>Table (141) cont.</t>
  </si>
  <si>
    <t>عدد اعضاء الهيئة التدريسية في التعليم الجامعي الاولي في جامعة كربلاء موزعين حسب الكلية والجنسية والجنس للعام الدراسي 2019/2018</t>
  </si>
  <si>
    <t xml:space="preserve">       Number of teaching staff in  academical  teaching of kerbela university distributed by college ,nationality and gender for 2018/2019</t>
  </si>
  <si>
    <t xml:space="preserve">(جدول (142 </t>
  </si>
  <si>
    <t>Table (142)</t>
  </si>
  <si>
    <t xml:space="preserve">  دراسات صباحية</t>
  </si>
  <si>
    <t xml:space="preserve"> Veterinary medicine</t>
  </si>
  <si>
    <t>مركز الدراسات الاستراتيجية</t>
  </si>
  <si>
    <t>Center for strategic studies</t>
  </si>
  <si>
    <t xml:space="preserve">الرئاسة </t>
  </si>
  <si>
    <t>مجموع الدراسات  الصباحية</t>
  </si>
  <si>
    <t>عدد الطلبة  العراقيين الراسبين والمؤجلين والتاركين في التعليم الجامعي الاولي  في جامعة كربلاء موزعين حسب الكلية والجنس للعام الدراسي 2018/2017</t>
  </si>
  <si>
    <t>Number of Iraqi failures ,postponed and leaving students in academical teaching of kerbela university distributed by college and gender for 2017/2018</t>
  </si>
  <si>
    <t>(جدول (143</t>
  </si>
  <si>
    <t>Table(143)</t>
  </si>
  <si>
    <t xml:space="preserve">Total morning study </t>
  </si>
  <si>
    <t>عدد الطلبة المشتركين في الامتحان النهائي في التعليم الجامعي الاولي في جامعة كربلاء موزعين حسب الكلية والجنسية والجنس للعام الدراسي 2018/2017</t>
  </si>
  <si>
    <t>Number of participated students in final exam in academical teaching of kerbela  university distributed by college ,nationality and gender for 2017/2018</t>
  </si>
  <si>
    <t xml:space="preserve">(جدول (144 </t>
  </si>
  <si>
    <t>Table(144)</t>
  </si>
  <si>
    <t>تابع جدول (144)</t>
  </si>
  <si>
    <t>Table (144) cont.</t>
  </si>
  <si>
    <t xml:space="preserve"> دراسات مسائية</t>
  </si>
  <si>
    <t xml:space="preserve"> All total university</t>
  </si>
  <si>
    <t>عدد الطلبة الناجحين في التعليم الجامعي الاولي في جامعة كربلاء موزعين حسب الكلية والجنسية والجنس للعام الدراسي  2018/2017</t>
  </si>
  <si>
    <t>Number of succeedded students in final exam  in academical  teaching of kerbela  university distributed by college ,nationality and gender for 2017/2018</t>
  </si>
  <si>
    <t xml:space="preserve">(جدول  (145 </t>
  </si>
  <si>
    <t>Table (145)</t>
  </si>
  <si>
    <t>تابع جدول (145)</t>
  </si>
  <si>
    <t>Table (145) cont.</t>
  </si>
  <si>
    <t>عدد الطلبة المقبولين في التعليم الجامعي الاولي في جامعة ذي قار موزعين حسب الكلية والجنسية والجنس للعام الدراسي 2019/2018</t>
  </si>
  <si>
    <t xml:space="preserve">       Number of accepted  students in  academical  teaching of Thi-qar university distributed by college ,nationality and gender for 2018/2019</t>
  </si>
  <si>
    <t>جدول (146)</t>
  </si>
  <si>
    <t xml:space="preserve">Table (146) </t>
  </si>
  <si>
    <t>الزراعة والاهوار</t>
  </si>
  <si>
    <t>علوم الحاسوب والرياضيات</t>
  </si>
  <si>
    <t>Computer sciences &amp; Maths</t>
  </si>
  <si>
    <t xml:space="preserve"> الادارة والاقتصاد  </t>
  </si>
  <si>
    <t xml:space="preserve">التربية للعلوم الانسانبة </t>
  </si>
  <si>
    <t xml:space="preserve">Pure sciences </t>
  </si>
  <si>
    <t xml:space="preserve">التربية للبنات الشطرة </t>
  </si>
  <si>
    <t>Al-Shatrah education for women</t>
  </si>
  <si>
    <t>التربية الاساسية سوق الشيوخ</t>
  </si>
  <si>
    <t>Basic education sooq alshuokh</t>
  </si>
  <si>
    <t xml:space="preserve">(146) تابع جدول  </t>
  </si>
  <si>
    <t>Table (146) cont.</t>
  </si>
  <si>
    <t>عدد الطلبة الموجودين في التعليم الجامعي الاولي في جامعة ذي قار موزعين حسب الكلية والجنسية والجنس للعام الدراسي 2019/2018</t>
  </si>
  <si>
    <t xml:space="preserve">       Number of existing  students in  academical  teaching of Thi-qar university distributed by college ,nationality and gender for 2018/2019 </t>
  </si>
  <si>
    <t xml:space="preserve">(جدول (147 </t>
  </si>
  <si>
    <t>Table(147)</t>
  </si>
  <si>
    <t xml:space="preserve">(147) تابع جدول  </t>
  </si>
  <si>
    <t>Table (147) cont.</t>
  </si>
  <si>
    <t>Computer sciences &amp;Maths</t>
  </si>
  <si>
    <t xml:space="preserve">الاداب </t>
  </si>
  <si>
    <t>عدد اعضاء الهيئة التدريسية في التعليم الجامعي الاولي في جامعة ذي قار موزعين حسب الكلية والجنسية والجنس للعام الدراسي 2019/2018</t>
  </si>
  <si>
    <t xml:space="preserve">       Number of teaching staff in  academical  teaching of Thi-qar university distributed by college ,nationality and gender for 2018/2019 </t>
  </si>
  <si>
    <t>(جدول (148</t>
  </si>
  <si>
    <t>Table(148)</t>
  </si>
  <si>
    <t>Computer sciences &amp; Information technology</t>
  </si>
  <si>
    <t>مركز أبحاث الاهوار</t>
  </si>
  <si>
    <t>Al-Ahwar Researches Centre</t>
  </si>
  <si>
    <t xml:space="preserve">مركز ذي قار الدراسات التاريخية والاثارية  </t>
  </si>
  <si>
    <t xml:space="preserve">Center of Thi-qar studies historical and archaeological </t>
  </si>
  <si>
    <t>عدد الطلبة العراقيين الراسبين والمؤجلين والتاركين في التعليم الجامعي الاولي في جامعة ذي قار موزعين حسب الكلية والجنس للعام الدراسي 2018/2017</t>
  </si>
  <si>
    <t>Number of Iraqi failures ,postponed and leaving students in  academical  teaching of Thi-qar  university distributed by college  and gender for 2017/2018</t>
  </si>
  <si>
    <t>(جدول (149</t>
  </si>
  <si>
    <t>Table(149)</t>
  </si>
  <si>
    <t xml:space="preserve">التربية للعلوم الصرفة  </t>
  </si>
  <si>
    <t>التربية للبنات الشطرة</t>
  </si>
  <si>
    <t>AI-ShukhSuq Basic education</t>
  </si>
  <si>
    <t>تابع جدول (149 )</t>
  </si>
  <si>
    <t>Table (149) cont.</t>
  </si>
  <si>
    <t xml:space="preserve">عدد الطلبة المشتركين في الامتحان النهائي في التعليم الجامعي الاولي في جامعة ذي قار موزعين حسب الكلية والجنسية والجنس للعام الدراسي 2018/2017 </t>
  </si>
  <si>
    <t>Number of participated students in final exam in academical  teaching of Thi-qar  university   distributed by college,nationality and gender for 2017/2018</t>
  </si>
  <si>
    <t xml:space="preserve">(جدول (150 </t>
  </si>
  <si>
    <t>Table(150)</t>
  </si>
  <si>
    <t xml:space="preserve"> Morning studies</t>
  </si>
  <si>
    <t>علوم الحاسوبوالرياضيات</t>
  </si>
  <si>
    <t>تابع جدول(150 )</t>
  </si>
  <si>
    <t>Table (150) cont.</t>
  </si>
  <si>
    <t xml:space="preserve">عدد الطلبة الناجحين في التعليم الجامعي الاولي في جامعة ذي قار موزعين حسب الكلية والجنسية والجنس للعام الدراسي 2018/2017 </t>
  </si>
  <si>
    <t>Number of succeedded students in final exam  in academical  teaching of Thi-qar  university distributed by college ,nationality and gender for 2017/2018</t>
  </si>
  <si>
    <t xml:space="preserve">(جدول (151 </t>
  </si>
  <si>
    <t>Table(151)</t>
  </si>
  <si>
    <t>تابع جدول (151 )</t>
  </si>
  <si>
    <t>Table (151) cont.</t>
  </si>
  <si>
    <t xml:space="preserve">التربية البدينة وعلوم الرياضة </t>
  </si>
  <si>
    <t>عدد الطلبة المقبولين في التعليم الجامعي الاولي في جامعة سومر  موزعين حسب الكلية والجنسية والجنس للعام الدراسي2019/2018</t>
  </si>
  <si>
    <t xml:space="preserve">       Number of accepted  students in  academical teaching of Sumar university distributed by college, nationality and gender for 2018/2019</t>
  </si>
  <si>
    <t xml:space="preserve">(جدول (152 </t>
  </si>
  <si>
    <t xml:space="preserve">(152)Table  </t>
  </si>
  <si>
    <t>Information Technology&amp; computer science</t>
  </si>
  <si>
    <t>عدد الطلبة الموجودين في التعليم الجامعي الاولي في جامعة سومر  موزعين حسب الكلية والجنسية والجنس للعام الدراسي2019/2018</t>
  </si>
  <si>
    <t>Number of existing  students in  academical teaching of Sumar  university distributed by college ,nationality and gender forr 2018/2019</t>
  </si>
  <si>
    <t xml:space="preserve">(جدول (153 </t>
  </si>
  <si>
    <t>(153)Table</t>
  </si>
  <si>
    <t>Information Technology&amp; computer Science</t>
  </si>
  <si>
    <t>عدد اعضاء الهيئة التدريسية في التعليم الجامعي الاولي في جامعة سومر موزعين حسب الكلية والجنسية والجنس  للعام الدراسي2019/2018</t>
  </si>
  <si>
    <t>Number of teaching staff in  academical teaching of Sumar  university distributed by college nationality and gender for 2018/2019</t>
  </si>
  <si>
    <t xml:space="preserve">(جدول (154 </t>
  </si>
  <si>
    <t>(154)Table</t>
  </si>
  <si>
    <t xml:space="preserve"> university persidency </t>
  </si>
  <si>
    <t>عدد الطلبة العراقيين الراسبين والمؤجلين والتاركين في التعليم الجامعي الاولي في جامعة سومر  موزعين حسب الكلية والجنس للعام الدراسي 2017/2018</t>
  </si>
  <si>
    <t>Number of Iraqi failures ,postponed and leaving students in  academical teaching of Sumar university distributed by college  and gender for 2018/2017</t>
  </si>
  <si>
    <t>(جدول  ( 155</t>
  </si>
  <si>
    <t>(155)Table</t>
  </si>
  <si>
    <t xml:space="preserve">
القانون</t>
  </si>
  <si>
    <t xml:space="preserve">المجموع الدراسات المسائية </t>
  </si>
  <si>
    <t>عدد الطلبة المشتركين في الامتحان النهائي في التعليم الجامعي الاولي في جامعة سومر موزعين حسب الكلية والجنسية والجنس للعام الدراسي 2018/2017</t>
  </si>
  <si>
    <t>Number of participated students in final exam of academical teaching of Sumar university distributed by college ,nationality and gender for 2017/2018</t>
  </si>
  <si>
    <t xml:space="preserve">(جدول  (156 </t>
  </si>
  <si>
    <t>(156)Table</t>
  </si>
  <si>
    <t xml:space="preserve">مجموع الدراسات  الصباحية </t>
  </si>
  <si>
    <t>عدد الطلبة الناجحين في التعليم الجامعي الاولي في جامعة سومر موزعين حسب الكلية والجنسية والجنس للعام الدراسي 2018/2017</t>
  </si>
  <si>
    <t>Number of  succeeded students in academical teaching of Sumar university distributed by college ,nationality and gender for 2017/2018</t>
  </si>
  <si>
    <t>(جدول  (157</t>
  </si>
  <si>
    <t>(157)Table</t>
  </si>
  <si>
    <t xml:space="preserve">مجموع الدراسات  المسائية </t>
  </si>
  <si>
    <t>عدد الطلبة المقبولين في التعليم الجامعي الاولي في جامعة كركوك موزعين حسب الكلية والجنسية والجنس للعام الدراسي 2019/2018</t>
  </si>
  <si>
    <t xml:space="preserve">       Number of accepted  students in  academical education of kirkuk university distributed by college ,nationality and gender for 2018/2019 </t>
  </si>
  <si>
    <t xml:space="preserve">جدول (158) </t>
  </si>
  <si>
    <t>Tabel ( 158 )</t>
  </si>
  <si>
    <t xml:space="preserve">الكلية </t>
  </si>
  <si>
    <t>الزراعة / الحويجة</t>
  </si>
  <si>
    <t>Agriculture/ Hawija</t>
  </si>
  <si>
    <t>sciences</t>
  </si>
  <si>
    <t>computer&amp;technological information</t>
  </si>
  <si>
    <t>Education for Human sciences</t>
  </si>
  <si>
    <t>Education for pure sciences</t>
  </si>
  <si>
    <t>التربية / الحويجة</t>
  </si>
  <si>
    <t>Education/ Hawija</t>
  </si>
  <si>
    <t>Evening  studies</t>
  </si>
  <si>
    <t>التربية الحويجة</t>
  </si>
  <si>
    <t>Education Hawija</t>
  </si>
  <si>
    <t>عدد الطلبة الموجودين في التعليم الجامعي الاولي في جامعة كركوك موزعين حسب الكلية والجنسية والجنس للعام الدراسي 2019/2018</t>
  </si>
  <si>
    <t>Number of existing  students in  academical education of kirkuk university distributed by college ,nationality and gender for 2018/2019</t>
  </si>
  <si>
    <t>جدول  ( 159)</t>
  </si>
  <si>
    <t>Tabel ( 159 )</t>
  </si>
  <si>
    <t>الأدارة والاقتصاد</t>
  </si>
  <si>
    <t>عدد اعضاء الهيئة التدريسية في التعليم الجامعي الاولي  في جامعة كركوك موزعين حسب الكلية والجنسية والجنس للعام الدراسي 2019/2018</t>
  </si>
  <si>
    <t xml:space="preserve">       Number of teaching staff in  academical  teaching of kirkuk university distributed by college ,nationality and gender for 2018/2019 </t>
  </si>
  <si>
    <t>جدول  ( 160)</t>
  </si>
  <si>
    <t>Tabel (160 )</t>
  </si>
  <si>
    <t>الأدارة والأقتصاد</t>
  </si>
  <si>
    <t xml:space="preserve"> Computer Centre and net</t>
  </si>
  <si>
    <t>عدد الطلبة العراقيين الراسبين والمؤجلين والتاركين في التعليم الجامعي الاولي في جامعة كركوك موزعين حسب الكلية  والجنس للعام الدراسي 2018/2017</t>
  </si>
  <si>
    <t>Number of Iraqi failures ,postponed and leaving students in  academical education of kirkuk  university distributed by college  and gender for 2017/2018</t>
  </si>
  <si>
    <t>جدول ( 161)</t>
  </si>
  <si>
    <t>Tabel ( 161 )</t>
  </si>
  <si>
    <t>عدد الطلبة المشتركين في الامتحان النهائي في التعليم الجامعي الاولي في جامعة كركوك موزعين حسب الجامعة والجنسية والجنس للعام الدراسي 2018/2017</t>
  </si>
  <si>
    <t>Number of participated students in final exam  in academical  education of kirkuk university   distributed by college ,nationality and gender for 2017/2018</t>
  </si>
  <si>
    <t>جدول  ( 162)</t>
  </si>
  <si>
    <t>Tabel ( 162 )</t>
  </si>
  <si>
    <t>الزراعة الحويجة</t>
  </si>
  <si>
    <t>Agriculture/Hawija</t>
  </si>
  <si>
    <t>عدد الطلبة الناجحين في التعليم الجامعي الاولي في جامعة كركوك موزعين حسب الكلية والجنسية والجنس للعام الدراسي 2018/2017</t>
  </si>
  <si>
    <t>Number of succeedded students in final exam  in academical education of kirkuk  university distributed by college ,nationality and gender for 2017/2018</t>
  </si>
  <si>
    <t>جدول (163)</t>
  </si>
  <si>
    <t>Tabel ( 163 )</t>
  </si>
  <si>
    <t xml:space="preserve">     عدد الطلبة المقبولين في التعليم الجامعي الاولي في جامعة واسط موزعين حسب الكلية والجنسية والجنس للعام الدراسي 2019/2018</t>
  </si>
  <si>
    <t xml:space="preserve">       Number of accepted  students in  academical   education  of Wasit university distributed by college ,nationality and gender for 2018/2019 </t>
  </si>
  <si>
    <t>جدول ( 164)</t>
  </si>
  <si>
    <t>Tabel ( 164 )</t>
  </si>
  <si>
    <t>veterinary medicine</t>
  </si>
  <si>
    <t>Computer science and information technology</t>
  </si>
  <si>
    <t>التربية للعلوم الانسانية</t>
  </si>
  <si>
    <t>Education for human sciences</t>
  </si>
  <si>
    <t>التربية الاساسية العزيزية</t>
  </si>
  <si>
    <t>Basic education Al-azizia</t>
  </si>
  <si>
    <t>الاعلام الصويرة</t>
  </si>
  <si>
    <t>Media/ Swera</t>
  </si>
  <si>
    <t>تابع جدول ( 164 )</t>
  </si>
  <si>
    <t>Table (164) cont.</t>
  </si>
  <si>
    <t>Basic education Al-Azizia</t>
  </si>
  <si>
    <t xml:space="preserve">     عدد الطلبة الموجودين في التعليم الجامعي الاولي في جامعة واسط موزعين حسب الكلية والجنسية والجنس للعام الدراسي 2019/2018</t>
  </si>
  <si>
    <t xml:space="preserve">       Number of existing  students in  academical education of Wasit university distributed by college ,nationality and gender for 2018/2019</t>
  </si>
  <si>
    <t>جدول  ( 165 )</t>
  </si>
  <si>
    <t>Tabel ( 165 )</t>
  </si>
  <si>
    <t xml:space="preserve">Sciences  </t>
  </si>
  <si>
    <t>الادارة و الاقتصاد</t>
  </si>
  <si>
    <t>عدد أعضاء الهيئة التدريسية في التعليم الجامعي الاولي في جامعة واسط موزعين حسب الكلية والجنسية والجنس للعام الدراسي 2019/2018</t>
  </si>
  <si>
    <t xml:space="preserve">       Number of teaching staff in  academical  education of Wasit university distributed by college ,nationality and gender for 2018/2019</t>
  </si>
  <si>
    <t>جدول  ( 166 )</t>
  </si>
  <si>
    <t>Table (166)</t>
  </si>
  <si>
    <t>center calculator</t>
  </si>
  <si>
    <t xml:space="preserve">        عدد الطلبة العراقيين الراسبين والمؤجلين والتاركين في التعليم الجامعي الاولي في جامعة واسط موزعين حسب الكلية والجنس للعام الدراسي 2018/2017  </t>
  </si>
  <si>
    <t>Number of Iraqi failures ,postponed and leaving students in  academical  education of  Wasit  university distributed by college  and gender for 2017/2018</t>
  </si>
  <si>
    <t>جدول  ( 167 )</t>
  </si>
  <si>
    <t>Tabel ( 167 )</t>
  </si>
  <si>
    <t xml:space="preserve">(167) تابع جدول  </t>
  </si>
  <si>
    <t>Table (167) cont.</t>
  </si>
  <si>
    <t xml:space="preserve">     عدد الطلبة المشتركين في الامتحان النهائي في التعليم الجامعي الاولي في جامعة واسط موزعين حسب الكلية والجنسية والجنس للعام الدراسي 2018/2017</t>
  </si>
  <si>
    <t>Number of participated students in final exam  in academical education of Wasit university  distributed by college ,nationality and gender for 2017/2018</t>
  </si>
  <si>
    <t>جدول  ( 168 )</t>
  </si>
  <si>
    <t>Tabel ( 168 )</t>
  </si>
  <si>
    <t xml:space="preserve">تابع جدول ( 168 )      </t>
  </si>
  <si>
    <t>Table (168) cont.</t>
  </si>
  <si>
    <t xml:space="preserve">     عدد الطلبة الناجحين في التعليم الجامعي الاولي في جامعة واسط موزعين حسب الكلية والجنسية والجنس للعام الدراسي 2018/2017</t>
  </si>
  <si>
    <t>Number of succeedded students in final exam  in academical education of Wasit university  distributed by college ,nationality and gender for 2017/2018</t>
  </si>
  <si>
    <t>جدول  ( 169 )</t>
  </si>
  <si>
    <t>Tabel ( 169 )</t>
  </si>
  <si>
    <t xml:space="preserve">(169) تابع جدول  </t>
  </si>
  <si>
    <t>Table (169) cont.</t>
  </si>
  <si>
    <t>عدد الطلبة المقبولين في التعليم الجامعي الاولي في جامعة ميسان موزعين حسب الكلية والجنسية والجنس للعام الدراسي 2019/2018</t>
  </si>
  <si>
    <t xml:space="preserve">       Number of accepted  students in  academical  teaching of Missan university distributed by college ,nationality and gender for 2018/2019</t>
  </si>
  <si>
    <t>جدول  (170)</t>
  </si>
  <si>
    <t xml:space="preserve">(170)Table </t>
  </si>
  <si>
    <t>Pharmaceuitics</t>
  </si>
  <si>
    <t>Basic Education</t>
  </si>
  <si>
    <t xml:space="preserve">العلوم السياسية </t>
  </si>
  <si>
    <t>عدد الطلبة الموجودين في التعليم الجامعي الاولي في جامعة ميسان موزعين حسب الكلية والجنسية والجنس للعام الدراسي 2019/2018</t>
  </si>
  <si>
    <t xml:space="preserve">       Number of existing students in  academical teaching of Missan university distributed by college ,nationality and gender for 2018/2019</t>
  </si>
  <si>
    <t xml:space="preserve">جدول  (171) </t>
  </si>
  <si>
    <t xml:space="preserve">(171)Table  </t>
  </si>
  <si>
    <t xml:space="preserve"> Education</t>
  </si>
  <si>
    <t>عدد اعضاء الهيئة التدريسية في التعليم الجامعي الاولي في جامعة ميسان موزعين حسب الكلية والجنسية والجنس  للعام الدراسي 2019/2018</t>
  </si>
  <si>
    <t xml:space="preserve">       Number of teaching staff in  academical  teaching of Missan university distributed by college ,nationality and gender for 2018/2019</t>
  </si>
  <si>
    <t xml:space="preserve">(جدول (172 </t>
  </si>
  <si>
    <t xml:space="preserve">(172)Table </t>
  </si>
  <si>
    <t>عدد الطلبة العراقيين الراسبين والمؤجلين والتاركين في التعليم الجامعي الاولي في جامعة ميسان موزعين حسب الكلية والجنس للعام الدراسي 2018/2017</t>
  </si>
  <si>
    <t>Number of Iraqi failures ,postponed and leaving students in  academical  teaching of Missan  university distributed by college  and gender for 2017/2018</t>
  </si>
  <si>
    <t xml:space="preserve">جدول  (173) </t>
  </si>
  <si>
    <t>(173)Table</t>
  </si>
  <si>
    <t xml:space="preserve"> Total Evening studies</t>
  </si>
  <si>
    <t xml:space="preserve">عدد الطلبة المشتركين في الامتحان النهائي في التعليم الجامعي الاولي في جامعة ميسان موزعين حسب الكلية والجنسية والجنس للعام الدراسي 2018/2017  </t>
  </si>
  <si>
    <t>Number of participated students in final exam in academical  teaching of Missan  university   distributed by college ,nationality and gender for 2017/2018</t>
  </si>
  <si>
    <t xml:space="preserve">(جدول  (174 </t>
  </si>
  <si>
    <t>Table (174)</t>
  </si>
  <si>
    <t>عدد الطلبة الناجحين في التعليم الجامعي الاولي في جامعة ميسان موزعين حسب الكلية والجنسية والجنس للعام الدراسي 2018/2017</t>
  </si>
  <si>
    <t>Number of succeedded students in final exam  in academical  teaching of Missan  university distributed by college ,nationality and gender for 2017/2018</t>
  </si>
  <si>
    <t xml:space="preserve">(جدول (175 </t>
  </si>
  <si>
    <t>(175)Table</t>
  </si>
  <si>
    <t>عدد الطلبة المقبولين في التعليم الجامعي الاولي في جامعة المثنى موزعين حسب الكلية والجنسية والجنس للعام الدراسي 2019/2018</t>
  </si>
  <si>
    <t xml:space="preserve">       Number of accepted  students in  academical  teaching of Al-muthanna university distributed by college ,nationality and gender for 2018/2019</t>
  </si>
  <si>
    <t xml:space="preserve">(جدول  (176 </t>
  </si>
  <si>
    <t>(176)Table</t>
  </si>
  <si>
    <t xml:space="preserve"> Athletic education </t>
  </si>
  <si>
    <t>عدد الطلبة الموجودين في التعليم الجامعي الاولي في جامعة المثنى موزعين حسب الكلية والجنسية والجنس للعام الدراسي 2019/2018</t>
  </si>
  <si>
    <t xml:space="preserve">       Number of existing  students in  academical  teaching of Al-muthanna university distributed by college ,nationality and gender for 2018/2019</t>
  </si>
  <si>
    <t xml:space="preserve">(جدول (177 </t>
  </si>
  <si>
    <t>(177)Table</t>
  </si>
  <si>
    <t>عدد اعضاء الهيئة التدريسية في التعليم الجامعي الاولي في جامعة المثنى موزعين حسب الكلية والجنسية والجنس  للعام الدراسي 2019/2018</t>
  </si>
  <si>
    <t xml:space="preserve">       Number of teaching staff in  academical  teaching of Al-muthanna university distributed by college ,nationality and gender for 2018/2019</t>
  </si>
  <si>
    <t xml:space="preserve">(جدول (178 </t>
  </si>
  <si>
    <t>(178)Table</t>
  </si>
  <si>
    <t>مركز دراسات البادية وبحيرة ساوة</t>
  </si>
  <si>
    <t>Center  for the studies of Badia and lake Sawa</t>
  </si>
  <si>
    <t>Computer Centre</t>
  </si>
  <si>
    <t>عدد الطلبة العراقيين الراسبين والمؤجلين والتاركين في التعليم الجامعي الاولي في جامعة المثنى موزعين حسب الكلية والجنس للعام الدراسي2018/2017</t>
  </si>
  <si>
    <t>Number of Iraqi failures ,postponed and leaving students in  academical  teaching of Al-muthanna  university distributed by college  and gender for 2017/2018</t>
  </si>
  <si>
    <t xml:space="preserve">(جدول  (179 </t>
  </si>
  <si>
    <t>(179)Table</t>
  </si>
  <si>
    <t>عدد الطلبة المشتركين في الامتحان النهائي في التعليم الجامعي الاولي في جامعة المثنى موزعين حسب الكلية والجنسية والجنس للعام الدراسي 2018/2017</t>
  </si>
  <si>
    <t>Number of participated students in final exam  in academical  teaching of Al-muthanna university  distributed by college ,nationality and gender for 2017/2018</t>
  </si>
  <si>
    <t xml:space="preserve">(جدول (180 </t>
  </si>
  <si>
    <t>(180)Table</t>
  </si>
  <si>
    <t>عدد الطلبة الناجحين في التعليم الجامعي الاولي في جامعة المثنى موزعين حسب الكلية والجنسية والجنس للعام الدراسي 2018/2017</t>
  </si>
  <si>
    <t>Number of succeedded students in final exam  in academical  teaching of Al-muthanna university  distributed by college ,nationality and gender for 2017/2018</t>
  </si>
  <si>
    <t xml:space="preserve">(جدول  (181 </t>
  </si>
  <si>
    <t>(181)Table</t>
  </si>
  <si>
    <t>عدد الطلبة المقبولين في التعليم الجامعي الاولي في جامعة تكنولوجيا المعلومات والاتصالات موزعين حسب الكلية والجنسية والجنس للعام الدراسي 2019/2018</t>
  </si>
  <si>
    <t xml:space="preserve">       Number of accepted  students in  academic teaching of Information and communications technology  university distributed by college ,nationality and gender for 2018/2019 </t>
  </si>
  <si>
    <t xml:space="preserve">(جدول  (182 </t>
  </si>
  <si>
    <t>Table (182)</t>
  </si>
  <si>
    <t xml:space="preserve">معلوماتية الاعمال </t>
  </si>
  <si>
    <t>Business informatics</t>
  </si>
  <si>
    <t xml:space="preserve"> Evening study</t>
  </si>
  <si>
    <t xml:space="preserve"> مجموع الدراسات المسائية</t>
  </si>
  <si>
    <t>عدد الطلبة الموجودين في التعليم الجامعي الاولي في جامعة تكنولوجيا المعلومات والاتصالات موزعين حسب الكلية والجنسية والجنس للعام الدراسي 2018 /2019</t>
  </si>
  <si>
    <t xml:space="preserve">       Number of enrolled  students in  academic teaching of Information and communications technology  university distributed by college ,nationality and gender for 2018/2019 </t>
  </si>
  <si>
    <t xml:space="preserve">(جدول (183 </t>
  </si>
  <si>
    <t>Table (183)</t>
  </si>
  <si>
    <t>عدد أعضاء الهيئة التدريسية في جامعة تكنولوجيا المعلومات والاتصالات موزعين حسب الكلية والجنسية والجنس للعام الدراسي 2019/2018</t>
  </si>
  <si>
    <t xml:space="preserve">       Number of teaching staff in  academical  teaching in Information and communications technology   university distributed by college nationality and gender for 2018/2019 </t>
  </si>
  <si>
    <t xml:space="preserve">(جدول  (184 </t>
  </si>
  <si>
    <t>Table (184)</t>
  </si>
  <si>
    <t>عدد الطلبة  العراقيين الراسبين والمؤجلين والتاركين في التعليم الجامعي الاولي  في جامعة  تكنولوجيا المعلومات والاتصالات موزعين حسب الكلية والجنس للعام الدراسي 2018/2017</t>
  </si>
  <si>
    <t>Number of Iraqi failed , postponed and leaving students in  academic teaching of Information and communication technology  university distributed by college  and gender for 2017/2018</t>
  </si>
  <si>
    <t>(جدول  (185</t>
  </si>
  <si>
    <t>Table (185)</t>
  </si>
  <si>
    <t>عدد الطلبة المشتركين في الامتحان النهائي في التعليم الجامعي الاولي في جامعة تكنولوجيا المعلومات والاتصالات موزعين حسب الكلية والجنسية والجنس للعام الدراسي 2018/2017</t>
  </si>
  <si>
    <t xml:space="preserve"> Number of  students in final exam participated in  academic teaching of Information and communications technology  university distributed by college  and gender for 2017/2018 </t>
  </si>
  <si>
    <t>جدول (186)</t>
  </si>
  <si>
    <t xml:space="preserve"> (186)Table</t>
  </si>
  <si>
    <t xml:space="preserve">عدد الطلبة  الناجحين  في التعليم الجامعي الاولي في جامعة تكنولوجيا المعلومات والاتصالات موزعين حسب الكلية  والجنسية والجنس للعام الدراسي  2018/2017 </t>
  </si>
  <si>
    <t xml:space="preserve"> Number of students Succeded in  academic teaching of Information and communications technology  university distributed by college  and gender for 2017/2018 </t>
  </si>
  <si>
    <t>جدول (187)</t>
  </si>
  <si>
    <t>(187)Table</t>
  </si>
  <si>
    <t>عدد الطلبة المقبولين في التعليم الجامعي الاولي في جامعة ابن سينا للعلوم الطبية والصيدلانية موزعين حسب الكلية والجنسية والجنس للعام الدراسي 2019/2018</t>
  </si>
  <si>
    <t xml:space="preserve">       Number of accepted  students in  academical  teaching of Ibn Sina for Medical and Pharmaceutics university distributed by college ,nationality and gender for 2018/2019</t>
  </si>
  <si>
    <t>( جدول  (188</t>
  </si>
  <si>
    <t>Tabel (188 )</t>
  </si>
  <si>
    <t>عدد الطلبة الموجودين في التعليم الجامعي الاولي في جامعة ابن سينا للعلوم الطبية والصيدلانية موزعين حسب الكلية والجنسية والجنس للعام الدراسي 2019/2018</t>
  </si>
  <si>
    <t xml:space="preserve"> Number of existing  students in  academical  teaching of Ibn Sina for Medical and Pharmaceutics university distributed by college ,nationality and gender for 2018/2019 </t>
  </si>
  <si>
    <t xml:space="preserve">(189) جدول </t>
  </si>
  <si>
    <t>Tabel (189 )</t>
  </si>
  <si>
    <t>عدد أعضاء الهيئة التدريسية  في التعليم الجامعي الاولي  في جامعة ابن سينا  للعلوم الطبية والصيدلانية  موزعين حسب الكلية والجنسية والجنس للعام الدراسي 2019/2018</t>
  </si>
  <si>
    <t xml:space="preserve">       Number of teaching staff in  academical  teaching in of Ibn Sina for Medical and Pharmaceutics  university distributed by college ,nationality and gender for 2018/2019 </t>
  </si>
  <si>
    <t>( جدول  (190</t>
  </si>
  <si>
    <t>Tabel (190)</t>
  </si>
  <si>
    <t>Continue teaching centre</t>
  </si>
  <si>
    <t xml:space="preserve">      Number of Iraqi failures, postponed and leaving students in  academic teaching of Information and communication of Ibn Sina for Medical and Pharmaceutics university distributed by college ,nationality and gender for 2017/2018 </t>
  </si>
  <si>
    <t xml:space="preserve">(جدول  ( 191 </t>
  </si>
  <si>
    <t>Tabel (191 )</t>
  </si>
  <si>
    <t>عدد الطلبة المشتركين في الامتحان النهائي في التعليم الجامعي الاولي في جامعة ابن سينا للعلوم الطبية والصيدلانية موزعين حسب الكلية والجنسية والجنس للعام الدراســـــــي 2017 / 2018</t>
  </si>
  <si>
    <t xml:space="preserve"> Number of  students in final exam participated in  academic teaching of Information and communications of Ibn Sina for Medical and Pharmaceutics university distributed by college ,nationality and gender for 2017/2018 </t>
  </si>
  <si>
    <t xml:space="preserve">(192) جدول </t>
  </si>
  <si>
    <t>Tabel (192)</t>
  </si>
  <si>
    <t>عدد الطلبة الناجحين في التعليم الجامعي الاولي في جامعة ابن سينا للعلوم الطبية والصيدلانية موزعين حسب الكلية والجنسية والجنس للعام الدراسي 2018/2017</t>
  </si>
  <si>
    <t xml:space="preserve">Number of students Succeded in  academic teaching of Information and communications of Ibn Sina for Medical and Pharmaceutics university distributed by college ,nationality and gender for 2017/2018 </t>
  </si>
  <si>
    <t xml:space="preserve">(193) جدول </t>
  </si>
  <si>
    <t>Tabel (193)</t>
  </si>
  <si>
    <t>عدد الطلبة المقبولين في التعليم الجامعي الاولي في جامعة الكرخ للعلوم موزعين حسب الكلية والجنسية والجنس للعام الدراسي 2019/2018</t>
  </si>
  <si>
    <t xml:space="preserve">       Number of accepted  students in  academical  teaching of AL- Kaharakh for sciences university distributed by college ,nationality and gender for 2018/2019 </t>
  </si>
  <si>
    <t>( جدول  (194</t>
  </si>
  <si>
    <t>Tabel (194)</t>
  </si>
  <si>
    <t>التحسس النائي والجيوفيزياء</t>
  </si>
  <si>
    <t>Fumbling attorney and geophysics</t>
  </si>
  <si>
    <t xml:space="preserve">علوم الطاقة والبيئة </t>
  </si>
  <si>
    <t>Eergy and Environmental sciences</t>
  </si>
  <si>
    <t>عدد الطلبة الموجودين في التعليم الجامعي الاولي في جامعة الكرخ للعلوم موزعين حسب الكلية والجنسية والجنس للعام الدراسي 2019/2018</t>
  </si>
  <si>
    <t xml:space="preserve"> Number of existing  students in  academical  teaching of AL- Kaharakh for sciences university distributed by college ,nationality and gender for 2018/2019 </t>
  </si>
  <si>
    <t>( جدول  (195</t>
  </si>
  <si>
    <t>Tabel (195 )</t>
  </si>
  <si>
    <t>عدد أعضاء الهيئة التدريسية  في التعليم الجامعي الاولي  في جامعة الكرخ للعلوم   موزعين حسب الكلية والجنسية والجنس للعام الدراسي 2019/2018</t>
  </si>
  <si>
    <t xml:space="preserve">       Number of teaching staff in  academical  teaching of AL- Kaharakh for sciences   university distributed by college nationality and gender for 2018/2019 </t>
  </si>
  <si>
    <t>( جدول  (196</t>
  </si>
  <si>
    <t>Tabel (196 )</t>
  </si>
  <si>
    <t xml:space="preserve">عدد الطلبة العراقيين الراسبين والمؤجلين والتاركين في التعليم الجامعي الاولي في جامعة الكرخ للعلوم موزعين حسب الكلية والجنس للعام الدراسي 2018/2017  </t>
  </si>
  <si>
    <t>Number of failures ,postponed and leaving students in  academical  teaching of AL- Kaharakh for sciences university for oil and gas distributed by college  and gender for 2017/2018</t>
  </si>
  <si>
    <t>(جدول (197</t>
  </si>
  <si>
    <t>(197) Tabel</t>
  </si>
  <si>
    <t>عدد الطلبة المشتركين في الامتحان النهائي في التعليم الجامعي الاولي في جامعة الكرخ للعلوم موزعين حسب الكلية والجنسية والجنس للعام الدراسي 2018/2017</t>
  </si>
  <si>
    <t>Number of participated students in final exam in academical  teaching of AL- Kaharakh for sciences university for oil and gas  distributed by college ,nationality and gender for 2017/2018</t>
  </si>
  <si>
    <t xml:space="preserve">(جدول (198 </t>
  </si>
  <si>
    <t>(198) Tabel</t>
  </si>
  <si>
    <t>عدد الطلبة الناجحين في التعليم الجامعي الاولي في جامعة الكرخ للعلوم موزعين حسب الكلية والجنسية والجنس للعام الدراسي 2018/2017</t>
  </si>
  <si>
    <t>Number of succeedded students in academical  teaching of AL- Kaharakh for sciences university for oil and gas distributed by college ,nationality and gender for 2017/2018</t>
  </si>
  <si>
    <t xml:space="preserve">(جدول (199 </t>
  </si>
  <si>
    <t>(199) Tabel</t>
  </si>
  <si>
    <t>عدد الطلبة المقبولين في التعليم الجامعي الاولي  في الجامعة التقنية الشمالية موزعين حسب المعهد ( الكلية) والجنسية والجنس للعام الدراسي 2019/2018</t>
  </si>
  <si>
    <t>Number of accepted students in Nothern technical university distributed by institute (college), nationality and gender for school year 2018/2019</t>
  </si>
  <si>
    <t>جدول ( 200 )</t>
  </si>
  <si>
    <t>Table (200)</t>
  </si>
  <si>
    <t>(المعهد (الكلية</t>
  </si>
  <si>
    <t xml:space="preserve"> Institute (College)</t>
  </si>
  <si>
    <t>التقني الموصل</t>
  </si>
  <si>
    <t xml:space="preserve"> Mousl Technical institute</t>
  </si>
  <si>
    <t>التقني كركوك</t>
  </si>
  <si>
    <t xml:space="preserve"> Kirkuk Technical institute</t>
  </si>
  <si>
    <t>التقني الحويجة</t>
  </si>
  <si>
    <t xml:space="preserve"> Haweja Technical </t>
  </si>
  <si>
    <t xml:space="preserve">التقني الدور </t>
  </si>
  <si>
    <t>Aldor technical institute</t>
  </si>
  <si>
    <t>التقني نينوى</t>
  </si>
  <si>
    <t>Nineveh technical institute</t>
  </si>
  <si>
    <t>مجموع المعاهد التقنية</t>
  </si>
  <si>
    <t>Total technical institutes</t>
  </si>
  <si>
    <t>الكلية التقنية الهندسية الموصل</t>
  </si>
  <si>
    <t>Mousil technical engineering college</t>
  </si>
  <si>
    <t>الكلية التقنية كركوك</t>
  </si>
  <si>
    <t>Kirkuk technical college</t>
  </si>
  <si>
    <t>الكلية التقنية الادارية الموصل</t>
  </si>
  <si>
    <t>Mousil technical adminstrative college</t>
  </si>
  <si>
    <t xml:space="preserve">الكلية التقنية الزراعية الموصل </t>
  </si>
  <si>
    <t>Mousil technical agriculture college</t>
  </si>
  <si>
    <t>مجموع الكليات التقنية</t>
  </si>
  <si>
    <t>Total technical colleges</t>
  </si>
  <si>
    <t xml:space="preserve">التقني الموصل </t>
  </si>
  <si>
    <t xml:space="preserve"> Mousl Technical </t>
  </si>
  <si>
    <t xml:space="preserve"> Kirkuk Technical institute </t>
  </si>
  <si>
    <t xml:space="preserve"> Haweja Technical institute </t>
  </si>
  <si>
    <t>Al-Dur technical institute</t>
  </si>
  <si>
    <t>Total afternoon studies</t>
  </si>
  <si>
    <t>عدد الطلبة الموجودين في التعليم الجامعي الاولي  في الجامعة التقنية الشمالية موزعين حسب المعهد (الكلية) والجنسية والجنس للعام الدراسي 2019/2018</t>
  </si>
  <si>
    <t>Number of enrolled students in Nothern technical university distributed by institute (college), nationality and gender for school year 2018/2019</t>
  </si>
  <si>
    <t>جدول  (202 )</t>
  </si>
  <si>
    <t>Table (202)</t>
  </si>
  <si>
    <t xml:space="preserve">Al- Mosul Technical institute </t>
  </si>
  <si>
    <t>التقني الدور</t>
  </si>
  <si>
    <t>عدد اعضاء الهيئة التدريسية  في التعليم الجامعي الاولي  في الجامعة التقنية الشمالية موزعين حسب المعهد (الكلية) والجنسية والجنس للعام الدراسي 2019/2018</t>
  </si>
  <si>
    <t xml:space="preserve">Number of teaching staff members in Nothern technical university by institute (college), nationality and gender for school year 2018/2019 </t>
  </si>
  <si>
    <t xml:space="preserve">(جدول (203 </t>
  </si>
  <si>
    <t>Table (203)</t>
  </si>
  <si>
    <t>Mousil technical institute</t>
  </si>
  <si>
    <t>عدد الطلبة المقبولين في الجامعة التقنية الشمالية بالصف الثاني من خريجي المعاهد (الاوائل والمتميزين ) موزعين حسب المعهد (الكلية) التقنية والجنسية والجنس للعام الدراسي 2019/2018</t>
  </si>
  <si>
    <t>Number of students accepted to  Nothern technical university in second grade (distingushers) of institute graduated distributed by institute(college)technical, nationality and gender for 2018/2019</t>
  </si>
  <si>
    <t>جدول ( 201 )</t>
  </si>
  <si>
    <t>Table (201)</t>
  </si>
  <si>
    <t>عدد الطلبة  العراقيين الراسبين والمؤجلين والتاركين في التعليم الجامعي الاولي  في الجامعة التقنية الشمالية  موزعين حسب المعهد (الكلية) والجنسية والجنس للعام الدراسي 2018/2017</t>
  </si>
  <si>
    <t>Number of  Iraqi failed ,postponed and leaving students in  Nothern technical university distributed by institute  college, nationality and gender for school year 2017/2018</t>
  </si>
  <si>
    <t>(جدول (204</t>
  </si>
  <si>
    <t>Table (204)</t>
  </si>
  <si>
    <t>عدد الطلبة العرب الراسبين والمؤجلين والتاركين في التعليم الجامعي الاولي  في الجامعة التقنية الشمالية  موزعين حسب المعهد (الكلية) والجنسية والجنس للعام الدراسي 2018/2017</t>
  </si>
  <si>
    <t>Number of Arab students failures ,postponed and leaving   in Nothern technical university distributed by institute  college, nationality  and gender for school year 2017/2018</t>
  </si>
  <si>
    <t>(جدول (205</t>
  </si>
  <si>
    <t>Table (205)</t>
  </si>
  <si>
    <t xml:space="preserve">راسبون </t>
  </si>
  <si>
    <t>عدد الطلبة  المشتركين في الامتحان النهائي في التعليم الجامعي الاولي  في الجامعة التقنية الشمالية  موزعين حسب المعهد (الكلية) والجنسية والجنس للعام الدراسي 2018/2017</t>
  </si>
  <si>
    <t xml:space="preserve">Number of students in final exam participated in Notherntechnical university distributed  by institute (college), nationality and gender for school year 2017/2018 </t>
  </si>
  <si>
    <t>جدول (206)</t>
  </si>
  <si>
    <t>Table (206)</t>
  </si>
  <si>
    <t>عدد الطلبة  الناجحين  في التعليم الجامعي الاولي في الجامعة التقنية الشمالية  موزعين حسب المعهد (الكلية) والجنسية والجنس للعام الدراسي 2018/2017</t>
  </si>
  <si>
    <t>Number of succeeded students  in Nothern technical university distributed by institute ( college), nationality and gender for school       year 2017/2018</t>
  </si>
  <si>
    <t>جدول (207)</t>
  </si>
  <si>
    <t>Table (207)</t>
  </si>
  <si>
    <t>التقني  كركوك</t>
  </si>
  <si>
    <t>التقني  الحويجة</t>
  </si>
  <si>
    <t>التقني  الدور</t>
  </si>
  <si>
    <t>التقني  نينوى</t>
  </si>
  <si>
    <t>عدد الطلبة المقبولين في التعليم الجامعي الاولي  في التعليم الجامعي التقنية الوسطى موزعين حسب المعهد (الكلية ) والجنسية والجنس للعام الدراسي 2019/2018</t>
  </si>
  <si>
    <t>Number of accepted students in Middle technical university distributed by institute (college), nationality and gender for school year 2018/2019</t>
  </si>
  <si>
    <t xml:space="preserve">(جدول (208 </t>
  </si>
  <si>
    <t>Table(208)</t>
  </si>
  <si>
    <t>المعهد (الكلية)</t>
  </si>
  <si>
    <t>الطبي التقني بغداد</t>
  </si>
  <si>
    <t>Medical technical baghdad</t>
  </si>
  <si>
    <t>التكنولوجيا بغداد</t>
  </si>
  <si>
    <t>Technology baghdad</t>
  </si>
  <si>
    <t xml:space="preserve">الادارة الرصافة </t>
  </si>
  <si>
    <t>Administration rusafa</t>
  </si>
  <si>
    <t xml:space="preserve">الفنون التطبيقية </t>
  </si>
  <si>
    <t>Applied arts</t>
  </si>
  <si>
    <t xml:space="preserve">الطبي التقني المنصور </t>
  </si>
  <si>
    <t>Medical technical mansor</t>
  </si>
  <si>
    <t>الادارة التقني</t>
  </si>
  <si>
    <t>Technical administration</t>
  </si>
  <si>
    <t>اعداد المدربيين التقنيين</t>
  </si>
  <si>
    <t xml:space="preserve">Technicians </t>
  </si>
  <si>
    <t>التقني الانبار</t>
  </si>
  <si>
    <t xml:space="preserve">Al-anbar Technical </t>
  </si>
  <si>
    <t xml:space="preserve">التقني الكوت </t>
  </si>
  <si>
    <t xml:space="preserve"> Kut Technical </t>
  </si>
  <si>
    <t xml:space="preserve">التقني الصويرة </t>
  </si>
  <si>
    <t xml:space="preserve">Swaera Technical </t>
  </si>
  <si>
    <t xml:space="preserve">التقني بعقوبة </t>
  </si>
  <si>
    <t xml:space="preserve"> Baquba Technical </t>
  </si>
  <si>
    <t xml:space="preserve">مجموع المعاهد التقنية </t>
  </si>
  <si>
    <t>الكلية التقنية الهندسية بغداد</t>
  </si>
  <si>
    <t>Technical college baghdad</t>
  </si>
  <si>
    <t>كلية التقنيات الصحية والطبية بغداد</t>
  </si>
  <si>
    <t xml:space="preserve">كلية التقنيات الهندسية الكهربائية </t>
  </si>
  <si>
    <t xml:space="preserve">Technical electrical college </t>
  </si>
  <si>
    <t>الكلية التقنية الادارية بغداد</t>
  </si>
  <si>
    <t>Technical administrative college baghdad</t>
  </si>
  <si>
    <t xml:space="preserve">كلية الفنون التطبيقية بغداد </t>
  </si>
  <si>
    <t>Applied arts college baghdad</t>
  </si>
  <si>
    <t xml:space="preserve">مجموع الكليات التقنية </t>
  </si>
  <si>
    <t xml:space="preserve">Total Technical colleges </t>
  </si>
  <si>
    <t>تابع جدول (208)</t>
  </si>
  <si>
    <t>Table (208) cont .</t>
  </si>
  <si>
    <t>الاداري التقني</t>
  </si>
  <si>
    <t>التقني الصويرة</t>
  </si>
  <si>
    <t xml:space="preserve">Baquba Technical </t>
  </si>
  <si>
    <t>عدد الطلبة المقبولين في الجامعة التقنية الوسطى بالصف الثاني من خريجي المعاهد (الاوائل والمتميزين ) موزعين حسب المعهد (الكلية) التقنية والجنسية والجنس للعام الدراسي 2019/2018</t>
  </si>
  <si>
    <t>Number of students accepted to Middle technical university in second grade (distingushers) of institute graduated distributed by institute(college)technical, nationality and gender for 2018/2019</t>
  </si>
  <si>
    <t>جدول (209)</t>
  </si>
  <si>
    <t>Table(209)</t>
  </si>
  <si>
    <t>Baghdad technical engineering college</t>
  </si>
  <si>
    <t>كلية التقنيات الصحية والطبية بغاد</t>
  </si>
  <si>
    <t>عدد الطلبة الموجودين في التعليم الجامعي الاولي  في التعليم الجامعي التقنية الوسطى موزعين حسب المعهد (الكلية ) والجنسية والجنس للعام الدراسي 2019/2018</t>
  </si>
  <si>
    <t>Number of enrolled students in Middle technical university distributed by institute (college), nationality and gender for school year 2018/2019</t>
  </si>
  <si>
    <t xml:space="preserve">(جدول (210 </t>
  </si>
  <si>
    <t>Table(210)</t>
  </si>
  <si>
    <t xml:space="preserve"> Al-anbar Technical </t>
  </si>
  <si>
    <t xml:space="preserve"> Swaera Technical </t>
  </si>
  <si>
    <t>تابع جدول (210 )</t>
  </si>
  <si>
    <t>Table (210) cont .</t>
  </si>
  <si>
    <t xml:space="preserve">            عدد اعضاء الهيئة التدريسية  في التعليم الجامعي الاولي  في التعليم الجامعي التقنية الوسطى   موزعين حسب المعهد (الكلية) والجنسية والجنس للعام الدراسي 2019/2018</t>
  </si>
  <si>
    <t>Number of teaching staff members in Middle technical  university distributed by institute (college), nationality and gender for school year 2018/2019</t>
  </si>
  <si>
    <t xml:space="preserve">(جدول (211 </t>
  </si>
  <si>
    <t>Table(211)</t>
  </si>
  <si>
    <t>technical administration</t>
  </si>
  <si>
    <t>الكلية التقنية الهندسة بغداد</t>
  </si>
  <si>
    <t>University headquarter</t>
  </si>
  <si>
    <t xml:space="preserve">مركزالحاسبة  </t>
  </si>
  <si>
    <t>عدد الطلبة  العراقيين الراسبين والمؤجلين والتاركين  في التعليم الجامعي الاولي في الجامعة التقنية الوسطى موزعين حسب المعهد (الكلية) والجنس للعام الدراسي 2018/2017</t>
  </si>
  <si>
    <t>Number of  Iraqi failed ,postponed and leaving students in  Middle technical university distributed by institute  college, nationality and gender for school year 2017/2018</t>
  </si>
  <si>
    <t xml:space="preserve">(212) جدول   </t>
  </si>
  <si>
    <t>Table(212)</t>
  </si>
  <si>
    <t xml:space="preserve">تابع جدول (212) </t>
  </si>
  <si>
    <t>Table (212) cont .</t>
  </si>
  <si>
    <t>عدد الطلبة العرب الراسبين والمؤجلين والتاركين  في التعليم الجامعي الاولي في التعليم الجامعي الاولي في الجامعة التقنية الوسطى موزعين حسب المعهد (الكلية) والجنس للعام الدراسي 2018/2017</t>
  </si>
  <si>
    <t>Number of arab students failures ,postponed and leaving   in Middle technical university distributed by institute  college, nationality  and gender for school year 2017/2018</t>
  </si>
  <si>
    <t xml:space="preserve"> جدول  (213 )</t>
  </si>
  <si>
    <t>Table(213)</t>
  </si>
  <si>
    <t>عدد الطلبة  المشتركين في الامتحان النهائي  في التعليم الجامعي الاولي  في الجامعة التقنية الوسطى موزعين حسب المعهد (الكلية) والجنسية والجنس للعام الدراسي 2018/2017</t>
  </si>
  <si>
    <t>Number of students participated in the final exam in the Middle technical university distributed by institute ( college), nationality and gender for school year 2017/2018</t>
  </si>
  <si>
    <t>جدول  (214)</t>
  </si>
  <si>
    <t>Table(214)</t>
  </si>
  <si>
    <t>تابع جدول (214)</t>
  </si>
  <si>
    <t>Table (214) cont.</t>
  </si>
  <si>
    <t>الفنون التطبيقية</t>
  </si>
  <si>
    <t>التقني الكوت</t>
  </si>
  <si>
    <t>عدد الطلبة الناجحين في التعليم الجامعي الاولي  في الجامعة التقنية الوسطى موزعين حسب المعهد (الكلية) والجنسية والجنس للعام الدراسي2018/2017</t>
  </si>
  <si>
    <t>Number of  succeeded students in the Middle technical university distributed by college ,nationality and gender for 2017/2018</t>
  </si>
  <si>
    <t>جدول  (215)</t>
  </si>
  <si>
    <t>Table(215)</t>
  </si>
  <si>
    <t xml:space="preserve">كلية التقنيات الهندسية الكهربائية  </t>
  </si>
  <si>
    <t>تابع جدول (215)</t>
  </si>
  <si>
    <t>Table (215) cont .</t>
  </si>
  <si>
    <t>جامعة اوروك الاهلية</t>
  </si>
  <si>
    <t xml:space="preserve">مجموع جامعة اوروك الاهلية </t>
  </si>
  <si>
    <t xml:space="preserve">   كلية البصرة للعلوم والتكنولوجيةالاهلية</t>
  </si>
  <si>
    <t xml:space="preserve"> الجامعة الوطنية للعلوم والتكنولوجيا الاهلية</t>
  </si>
  <si>
    <t xml:space="preserve"> مجموع الجامعة الوطنية للعلوم والتكنولوجيا الاهلية </t>
  </si>
  <si>
    <t xml:space="preserve">كلية الامال الجامعة </t>
  </si>
  <si>
    <t xml:space="preserve">جامعة البيان الاهلية </t>
  </si>
  <si>
    <t>تقنيات التحليلات المرضية</t>
  </si>
  <si>
    <t xml:space="preserve">إدارة الاعمال </t>
  </si>
  <si>
    <t>مجموع جامعة البيان الاهلية</t>
  </si>
  <si>
    <t>مجموع دراسات صباحية</t>
  </si>
  <si>
    <t>كلية الامام الجامعة</t>
  </si>
  <si>
    <t xml:space="preserve">كلية الطف الجامعة </t>
  </si>
  <si>
    <t xml:space="preserve">كلية الفقه الجامعة </t>
  </si>
  <si>
    <t xml:space="preserve">كلية بلاد الرافدين الجامعة </t>
  </si>
  <si>
    <t>كلية الهادي الجامعة</t>
  </si>
  <si>
    <t>مجموع دراسات مسائية</t>
  </si>
  <si>
    <t>عدد الطلبة المقبولين في التعليم الجامعي الاولي  في جامعة الفرات الاوسط التقنية  موزعين حسب المعهد (الكلية ) والجنسية والجنس للعام الدراسي 2019/2018</t>
  </si>
  <si>
    <t xml:space="preserve">       Number of accepted  students in Al-Furat Al-Awsat technical university commission distributed by college ,nationality and gender for 2018/2019</t>
  </si>
  <si>
    <t xml:space="preserve">(جدول (216 </t>
  </si>
  <si>
    <t>Table (216)</t>
  </si>
  <si>
    <t>التقني بابل</t>
  </si>
  <si>
    <t xml:space="preserve"> Babylon Technical </t>
  </si>
  <si>
    <t>التقني النجف</t>
  </si>
  <si>
    <t xml:space="preserve"> Najaf Technical </t>
  </si>
  <si>
    <t>التقني المسيب</t>
  </si>
  <si>
    <t xml:space="preserve"> Msaeeb Technical </t>
  </si>
  <si>
    <t>التقني الكوفة</t>
  </si>
  <si>
    <t xml:space="preserve"> Kufa Technical </t>
  </si>
  <si>
    <t>التقني كربلاء</t>
  </si>
  <si>
    <t xml:space="preserve"> Kerbela Technical </t>
  </si>
  <si>
    <t>التقني الديوانية</t>
  </si>
  <si>
    <t xml:space="preserve"> Dewania Technical </t>
  </si>
  <si>
    <t>التقني السماوة</t>
  </si>
  <si>
    <t xml:space="preserve">Samawa Technical </t>
  </si>
  <si>
    <t>التقني الرميثة</t>
  </si>
  <si>
    <t xml:space="preserve"> Rumaythah Technical </t>
  </si>
  <si>
    <t xml:space="preserve">كلية التقنيات الصحية والطبية الكوفة </t>
  </si>
  <si>
    <t>Technical Health and Medical college Kufa</t>
  </si>
  <si>
    <t>الكلية التقنية الهندسية النجف</t>
  </si>
  <si>
    <t>Technical engineering college ALnajaf</t>
  </si>
  <si>
    <t>الكلية التقنية المسيب</t>
  </si>
  <si>
    <t>Technical college missaib</t>
  </si>
  <si>
    <t>الكلية التقنية الادارية الكوفة</t>
  </si>
  <si>
    <t>Technical administrative college kufa</t>
  </si>
  <si>
    <t xml:space="preserve">(تابع جدول (216 </t>
  </si>
  <si>
    <t>Table (216) cont.</t>
  </si>
  <si>
    <t xml:space="preserve">التقني النجف </t>
  </si>
  <si>
    <t xml:space="preserve"> Samawa Technical </t>
  </si>
  <si>
    <t>Technical college kufa</t>
  </si>
  <si>
    <t>كلية التقنية الهندسية النجف</t>
  </si>
  <si>
    <t>عدد الطلبة المقبولين في جامعة الفرات الاوسط التقنية  بالصف الثاني من خريجي المعاهد (الاوائل والمتميزين ) موزعين حسب المعهد (الكلية) التقنية والجنسية والجنس للعام الدراسي 2019/2018</t>
  </si>
  <si>
    <t>Number of students accepted to Al-Furat Al-Awsat university in second grade (distingushers) of institute graduated distributed by institute(college)technical, nationality and gender for 2018/2019</t>
  </si>
  <si>
    <t>جدول (217)</t>
  </si>
  <si>
    <t>Table(217)</t>
  </si>
  <si>
    <t>عدد الطلبة الموجودين  في التعليم الجامعي الاولي في جامعة الفرات الاوسط التقنية موزعين حسب المعهد (الكلية ) والجنسية والجنس للعام الدراسي 2019/2018</t>
  </si>
  <si>
    <t xml:space="preserve">       Number of existing  students in Al-Furat Al-Awsat technical university commission distributed by college ,nationality and gender for 2018/2019</t>
  </si>
  <si>
    <t xml:space="preserve">(جدول (218 </t>
  </si>
  <si>
    <t>Table(218)</t>
  </si>
  <si>
    <t xml:space="preserve">Babylon Technical </t>
  </si>
  <si>
    <t xml:space="preserve">Najaf Technical </t>
  </si>
  <si>
    <t xml:space="preserve">Msaeeb Technical </t>
  </si>
  <si>
    <t xml:space="preserve">Kufa Technical </t>
  </si>
  <si>
    <t xml:space="preserve">Kerbela Technical </t>
  </si>
  <si>
    <t xml:space="preserve">Dewania Technical </t>
  </si>
  <si>
    <t>تابع جدول (218)</t>
  </si>
  <si>
    <t>Table (218) cont .</t>
  </si>
  <si>
    <t xml:space="preserve">            عدد اعضاء الهيئة التدريسية  في التعليم الجامعي الاولي  في جامعة الفرات الاوسط التقنية موزعين حسب المعهد (الكلية) والجنسية والجنس للعام الدراسي2019/2018 </t>
  </si>
  <si>
    <t>Number of teaching staf members in Al-Furat Al-Awsat technical university by institute (college), nationality and gender for school year 2018/2019</t>
  </si>
  <si>
    <t xml:space="preserve">(جدول (219 </t>
  </si>
  <si>
    <t>Table(219)</t>
  </si>
  <si>
    <t>عدد الطلبة  العراقيين الراسبين والمؤجلين والتاركين في التعليم الجامعي الاولي  في جامعة الفرات الاوسط التقنية موزعين حسب المعهد (الكلية) والجنس للعام الدراسي 2018/2017</t>
  </si>
  <si>
    <t>Number of Iraqi failed ,postponed and leave out students in Al-Furat Technical University university distributed by institute  and gender for 2017/2018</t>
  </si>
  <si>
    <t xml:space="preserve">(220) جدول   </t>
  </si>
  <si>
    <t>Table(220)</t>
  </si>
  <si>
    <t>تابع جدول (220)</t>
  </si>
  <si>
    <t>Table (220) cont .</t>
  </si>
  <si>
    <t>عدد الطلبة  المشتركين في الامتحان النهائي  في التعليم الجامعي الاولي في جامعة الفرات الاوسط التقنية موزعين حسب المعهد (الكلية) والجنسية والجنس للعام الدراسي 2018/2017</t>
  </si>
  <si>
    <t>Number of students participated in the final exam inAl-Furat Al-Awsat technical university distributed  by institute (college), nationality and gender for school year 2017/2018</t>
  </si>
  <si>
    <t>جدول  (221)</t>
  </si>
  <si>
    <t>Table (221)</t>
  </si>
  <si>
    <t>تابع جدول (221)</t>
  </si>
  <si>
    <t>Table (221) cont .</t>
  </si>
  <si>
    <t>عدد الطلبة الناجحين  في التعليم الجامعي الاولي في جامعة الفرات الاوسط التقنيية موزعين حسب المعهد (الكلية) والجنسية والجنس للعام الدراسي 2018/2017</t>
  </si>
  <si>
    <t>Number of succeeded students in Al-Furat Al-Awsat technical university distributed  by institute (college), nationality and gender for school year 2017/2018</t>
  </si>
  <si>
    <t>جدول (222)</t>
  </si>
  <si>
    <t>Table (222)</t>
  </si>
  <si>
    <t>تابع جدول (222)</t>
  </si>
  <si>
    <t>Table (222) cont .</t>
  </si>
  <si>
    <t>عدد الطلبة المقبولين في التعليم الجامعي الاولي  في الجامعة التقنية الجنوبية  موزعين حسب المعهد (الكلية) والجنسية والجنس للعام الدراسي 2019/2018</t>
  </si>
  <si>
    <t xml:space="preserve">       Number of students admitted to southern technical university distributed by institute (college), nationality and gender for 2018/2019</t>
  </si>
  <si>
    <t xml:space="preserve"> institute (college)</t>
  </si>
  <si>
    <t>التقني البصرة</t>
  </si>
  <si>
    <t xml:space="preserve"> Basrah Technical </t>
  </si>
  <si>
    <t>التقني العمارة</t>
  </si>
  <si>
    <t xml:space="preserve"> AlEmara Technical </t>
  </si>
  <si>
    <t>التقني الشطرة</t>
  </si>
  <si>
    <t xml:space="preserve"> Shatra Technical </t>
  </si>
  <si>
    <t>التقني الناصرية</t>
  </si>
  <si>
    <t xml:space="preserve"> Nseriya Technical </t>
  </si>
  <si>
    <t xml:space="preserve">التقني القرنة </t>
  </si>
  <si>
    <t xml:space="preserve"> Kurna Technical </t>
  </si>
  <si>
    <t xml:space="preserve">Total Technical institutes </t>
  </si>
  <si>
    <t>كلية التقنيات الصحية والطبية البصرة</t>
  </si>
  <si>
    <t>Medical technical basrah</t>
  </si>
  <si>
    <t>الكلية التقنية الهندسية البصرة</t>
  </si>
  <si>
    <t>الكلية التقنية الادارية البصرة</t>
  </si>
  <si>
    <t>Administration  technical basrah</t>
  </si>
  <si>
    <t>الكلية التقنية ذي قار</t>
  </si>
  <si>
    <t>Th-Qar technical college</t>
  </si>
  <si>
    <t xml:space="preserve"> Technical engineering college  Basrah</t>
  </si>
  <si>
    <t>عدد الطلبة المقبولين  في الجامعة التقنية الجنوبية بالصف الثاني من خريجي المعاهد(الاوائل والمتميزين) موزعين حسب المعهد (الكلية ) والجنسية والجنس للعام الدراسي 2019/2018</t>
  </si>
  <si>
    <t xml:space="preserve">       Number of students admitted to southern technical university in second grade those who graduated from institute distributed by institute (college), nationality and gender for 2018/2019</t>
  </si>
  <si>
    <t xml:space="preserve">(جدول (223 </t>
  </si>
  <si>
    <t>عدد الطلبة الموجودين في التعليم الجامعي الاولي  في الجامعة التقنية الجنوبية موزعين حسب المعهد (الكلية ) والجنسية والجنس للعام الدراسي 2019/2018</t>
  </si>
  <si>
    <t xml:space="preserve">       Number of students enrolled in southern technical university distributed by institute (college) ,nationality and gender for     2018/2019</t>
  </si>
  <si>
    <t xml:space="preserve">(جدول (224 </t>
  </si>
  <si>
    <t>Table(224)</t>
  </si>
  <si>
    <t>كلية التقنيات الصحية والطبيةالبصرة</t>
  </si>
  <si>
    <t>Technical engineering college  Basrah</t>
  </si>
  <si>
    <t>Tota Evening studies</t>
  </si>
  <si>
    <t xml:space="preserve">            عدد اعضاء الهيئة التدريسية  في التعليم الجامعي الاولي في الجامعة التقنية الجنوبية  موزعين حسب المعهد (الكلية) والجنسية والجنس للعام الدراسي 2019/2018</t>
  </si>
  <si>
    <t>Number of teaching staff members in southern technical university distributed by institute (college) ,nationality and gender for 2018/2019</t>
  </si>
  <si>
    <t xml:space="preserve">(جدول (225 </t>
  </si>
  <si>
    <t>Table(225)</t>
  </si>
  <si>
    <t xml:space="preserve">Basrah Technical </t>
  </si>
  <si>
    <t xml:space="preserve">AlEmara Technical </t>
  </si>
  <si>
    <t xml:space="preserve">Shatra Technical </t>
  </si>
  <si>
    <t xml:space="preserve">Nseriya Technical </t>
  </si>
  <si>
    <t xml:space="preserve">Kurna Technical </t>
  </si>
  <si>
    <t>عدد الطلبة  العراقيين الراسبين والمؤجلين والتاركين في التعليم الجامعي الاولي  في الجامعة التقنية الجنوبية  موزعين حسب المعهد (الكلية) والجنس للعام الدراسي 2018/2017</t>
  </si>
  <si>
    <t xml:space="preserve">       Number of Iraqi failed, postpond and leave out students in southern technical university  distributed by college ,nationality and gender for 2017/2018</t>
  </si>
  <si>
    <t xml:space="preserve">(جدول (226 </t>
  </si>
  <si>
    <t>Table(226)</t>
  </si>
  <si>
    <t xml:space="preserve">الراسبين </t>
  </si>
  <si>
    <t>المؤجلين</t>
  </si>
  <si>
    <t>الكلية التقنية الهندسيةالبصرة</t>
  </si>
  <si>
    <t>عدد الطلبة  المشتركين في الامتحان النهائي  في التعليم الجامعي الاولي في الجامعة التقنية الجنوبية موزعين حسب المعهد (الكلية) والجنسية والجنس للعام الدراسي 2018/2017</t>
  </si>
  <si>
    <t>Number of students participated in the final exam  insouthern technical university  distributed  by institute (college), nationality and gender for school year 2017/2018</t>
  </si>
  <si>
    <t>Table(227)</t>
  </si>
  <si>
    <t>عدد الطلبة الناجحين  في التعليم الجامعي الاولي في في الجامعة التقنية الجنوبية  موزعين حسب المعهد (الكلية) والجنسية والجنس للعام الدراسي 2018/2017</t>
  </si>
  <si>
    <t>Number of succeeded students in   insouthern technical university distributed  by institute (college), nationality and gender for school year 2017/2018</t>
  </si>
  <si>
    <t>Table(228)</t>
  </si>
  <si>
    <t>تابع جدول (228)</t>
  </si>
  <si>
    <t>Table (228) cont .</t>
  </si>
  <si>
    <t>Technical college Kufa</t>
  </si>
  <si>
    <t>Table(223</t>
  </si>
  <si>
    <t xml:space="preserve">(جدول (227 </t>
  </si>
  <si>
    <t>جدول  (228)</t>
  </si>
  <si>
    <t>جدول (229)</t>
  </si>
  <si>
    <t>Table(229)</t>
  </si>
  <si>
    <t>تابع جدول (229)</t>
  </si>
  <si>
    <t>Table (229) cont .</t>
  </si>
  <si>
    <t>sciences engineering Agriculture</t>
  </si>
  <si>
    <t>Number of Iraqi failures ,postponed and leaving students in  academical  teaching of Baghdad  university distributed by college  and gender for 2017/2018</t>
  </si>
  <si>
    <t xml:space="preserve">Pure sciences Ibn-alhaitham         </t>
  </si>
  <si>
    <t>Computer Sciences</t>
  </si>
  <si>
    <t xml:space="preserve">عدد الطلبة المقبولين في التعليم الجامعي الاولي في الكليات الاهلية  موزعين حسب الكلية والجنسية والجنس للعام الدراسي  2019/2018 </t>
  </si>
  <si>
    <t xml:space="preserve">       Number of accepted  students in  academical  teaching of private colleges distributed by college ,nationality and gender for 2018/2019 </t>
  </si>
  <si>
    <t>كلية المنصورالجامعة</t>
  </si>
  <si>
    <t>Al-mansor University College</t>
  </si>
  <si>
    <t>كلية التراث الجامعة</t>
  </si>
  <si>
    <t>Al-turath University College</t>
  </si>
  <si>
    <t>كلية الرافدين الجامعة</t>
  </si>
  <si>
    <t>Al-rafidain University College</t>
  </si>
  <si>
    <t>كلية المامون  الجامعة</t>
  </si>
  <si>
    <t>Al-ma'amon University College</t>
  </si>
  <si>
    <t>كلية بغداد للعلوم الاقتصادية</t>
  </si>
  <si>
    <t>Baghdad college of economic science</t>
  </si>
  <si>
    <t>كلية بغداد للعلوم الطبية</t>
  </si>
  <si>
    <t>Baghdad college of medical science</t>
  </si>
  <si>
    <t>كلية الحدباء الجامعة</t>
  </si>
  <si>
    <t>Al-Hadbaa University College</t>
  </si>
  <si>
    <t>كلية شط العرب الجامعة</t>
  </si>
  <si>
    <t>Shat Al-arab University College</t>
  </si>
  <si>
    <t>كلية اليرموك الجامعة</t>
  </si>
  <si>
    <t>Al-yarmook University College</t>
  </si>
  <si>
    <t>كلية المعارف  الجامعة</t>
  </si>
  <si>
    <t>Al-ma'aref University College</t>
  </si>
  <si>
    <t>كلية دجلة الجامعة</t>
  </si>
  <si>
    <t>Dejla  University College</t>
  </si>
  <si>
    <t>الجامعة الاسلامية فرع النجف</t>
  </si>
  <si>
    <t>Islamic University College (Al-Najaf)</t>
  </si>
  <si>
    <t xml:space="preserve">Dentistry </t>
  </si>
  <si>
    <t xml:space="preserve">كلية الهندسة التقنية </t>
  </si>
  <si>
    <t xml:space="preserve"> Technical engineering College </t>
  </si>
  <si>
    <t xml:space="preserve">كلية التقنيات الطبية </t>
  </si>
  <si>
    <t>Medical Tenchical College</t>
  </si>
  <si>
    <t xml:space="preserve">كلية التربية </t>
  </si>
  <si>
    <t xml:space="preserve"> Ebucation  College</t>
  </si>
  <si>
    <t xml:space="preserve">كلية الاعلام </t>
  </si>
  <si>
    <t>Media college</t>
  </si>
  <si>
    <t xml:space="preserve">كلية القانون والعلوم السياسية </t>
  </si>
  <si>
    <t>Islamic University College</t>
  </si>
  <si>
    <t>كلية العلوم الإسلامية</t>
  </si>
  <si>
    <t>Al-salam University College</t>
  </si>
  <si>
    <t xml:space="preserve">مجموع الجامعة الإسلامية فرع النجف </t>
  </si>
  <si>
    <t>Madena't al elim University College (Al-Najaf)</t>
  </si>
  <si>
    <t xml:space="preserve">الجامعة الإسلامية فرع الديوانية </t>
  </si>
  <si>
    <t>Islamic  University  (AL- diwaiya)</t>
  </si>
  <si>
    <t xml:space="preserve">كلية الهندسة  </t>
  </si>
  <si>
    <t xml:space="preserve">engineering College </t>
  </si>
  <si>
    <t>faculty of law and political science</t>
  </si>
  <si>
    <t>Islamic  University College</t>
  </si>
  <si>
    <t>مجموع الجامعة الإسلامية فرع الديوانية</t>
  </si>
  <si>
    <t>Total Islamic  University (AL- diwaiya)</t>
  </si>
  <si>
    <t>الجامعة الإسلامية فرع بابل</t>
  </si>
  <si>
    <t>Islamic  University (Babil)</t>
  </si>
  <si>
    <t xml:space="preserve">مجموع الجامعة الإسلامية فرع بابل </t>
  </si>
  <si>
    <t>Total Islamic  University (Babil)</t>
  </si>
  <si>
    <t xml:space="preserve">اجمالي الجامعة الاسلامية </t>
  </si>
  <si>
    <t>Total Islamic  University</t>
  </si>
  <si>
    <t xml:space="preserve">مجموع اجمالي الجامعه الاسلامية </t>
  </si>
  <si>
    <t xml:space="preserve">كلية السلام الجامعة </t>
  </si>
  <si>
    <t>Al-salam  University College</t>
  </si>
  <si>
    <t>كلية مدينة العلم الجامعة</t>
  </si>
  <si>
    <t>Madena't al elim  University College</t>
  </si>
  <si>
    <t xml:space="preserve">كلية جامعة الكفيل </t>
  </si>
  <si>
    <t>Al-Kafeel University College</t>
  </si>
  <si>
    <t xml:space="preserve">Technical engineering College </t>
  </si>
  <si>
    <t xml:space="preserve">كلية التقنيات الطبية والصحية </t>
  </si>
  <si>
    <t>Medical &amp; Healthy Tenchical College</t>
  </si>
  <si>
    <t xml:space="preserve">مجموع جامعة الكفيل </t>
  </si>
  <si>
    <t>Total AL-kafeel University</t>
  </si>
  <si>
    <t xml:space="preserve"> جامعة اهل البيت الاهلية</t>
  </si>
  <si>
    <t xml:space="preserve">Ahal-albait University </t>
  </si>
  <si>
    <t>كلية الاداب</t>
  </si>
  <si>
    <t>Literature  College</t>
  </si>
  <si>
    <t>كلية العلوم  الاسلامية</t>
  </si>
  <si>
    <t>كلية القانون</t>
  </si>
  <si>
    <t>Law  College</t>
  </si>
  <si>
    <t>كلية الصيدلة</t>
  </si>
  <si>
    <t>Pharmacentics  College</t>
  </si>
  <si>
    <t xml:space="preserve">كلية طب الاسنان </t>
  </si>
  <si>
    <t>Dentistry College</t>
  </si>
  <si>
    <t>كلية تقنيات الطبية والصحية</t>
  </si>
  <si>
    <t>مجموع جامعة اهل البيت الاهلية</t>
  </si>
  <si>
    <t xml:space="preserve">Total Ahal-albait University </t>
  </si>
  <si>
    <t>كلية الشيخ الطوسي</t>
  </si>
  <si>
    <t>Altoosy College</t>
  </si>
  <si>
    <t>(جامعة الامام جعفر الصادق (ع) (فرع بغداد</t>
  </si>
  <si>
    <t>Gafar al-sadeq University(Bagdad)</t>
  </si>
  <si>
    <t xml:space="preserve">تكنولوجيا المعلومات </t>
  </si>
  <si>
    <t xml:space="preserve">العلوم الإدارية والمالية </t>
  </si>
  <si>
    <t>Financial administrational</t>
  </si>
  <si>
    <t xml:space="preserve">(ع)مجموع جامعة الامام جعفر الصادق </t>
  </si>
  <si>
    <t xml:space="preserve">Total Gafar al-sadeq University </t>
  </si>
  <si>
    <t>جامعة الامام جعفر الصادق(ع) (فرع ديالى)</t>
  </si>
  <si>
    <t>Gafar al-sadeq University (Daila)</t>
  </si>
  <si>
    <t>مجموع جامعة الامام جعفر الصادق(ع)</t>
  </si>
  <si>
    <t>جامعة الامام جعفر الصادق(ع) (فرع الدجيل)</t>
  </si>
  <si>
    <t>Gafar al-sadeq University (Dejeel)</t>
  </si>
  <si>
    <t xml:space="preserve">تقنيات الطبية والصحية </t>
  </si>
  <si>
    <t>Medical &amp; Healthy Tenchical</t>
  </si>
  <si>
    <t xml:space="preserve">(فرع النجف)جامعة الامام جعفر الصادق </t>
  </si>
  <si>
    <t>Gafar al-sadeq University (Al-Najaf)</t>
  </si>
  <si>
    <t>تقنيات الطبية والصحية</t>
  </si>
  <si>
    <t xml:space="preserve">(فرع ذي قار)جامعة الامام جعفر الصادق </t>
  </si>
  <si>
    <t>Gafar al-sadeq University (Thi qar)</t>
  </si>
  <si>
    <t>جامعة الامام جعفر الصادق (ع) (فرع كركوك)</t>
  </si>
  <si>
    <t>Gafar al-sadeq University(Karkuk)</t>
  </si>
  <si>
    <t xml:space="preserve">(فرع ميسان)جامعة الامام جعفر الصادق </t>
  </si>
  <si>
    <t>Gafar al-sadeq University (Missan)</t>
  </si>
  <si>
    <t>جامعة الامام جعفر الصادق (ع) (فرع المثنى)</t>
  </si>
  <si>
    <t>Gafar al-sadeq University (Muthana)</t>
  </si>
  <si>
    <t xml:space="preserve"> جامعة الامام جعفر الصادق الاجمالي</t>
  </si>
  <si>
    <t>Gafar al-sadeq University Total</t>
  </si>
  <si>
    <t>مجموع جامعة الامام جعفر الصادق الاجمالي</t>
  </si>
  <si>
    <t>كلية الرشيد الجامعة</t>
  </si>
  <si>
    <t>Al-rasheed University College</t>
  </si>
  <si>
    <t>كلية العراق الجامعة</t>
  </si>
  <si>
    <t>Al-iraq University College</t>
  </si>
  <si>
    <t>كلية صدر العراق الجامعة</t>
  </si>
  <si>
    <t>Sader al-iraq University College</t>
  </si>
  <si>
    <t>كلية القلم الجامعة</t>
  </si>
  <si>
    <t>Al-qalam University College</t>
  </si>
  <si>
    <t>كلية الحسين (ع) الهندسية</t>
  </si>
  <si>
    <t>Al-hussain  for engineering</t>
  </si>
  <si>
    <t>كلية الحكمة الجامعة</t>
  </si>
  <si>
    <t>Al-hekma University College</t>
  </si>
  <si>
    <t>كلية المستقبل الجامعة</t>
  </si>
  <si>
    <t>Al-mustakbal University College</t>
  </si>
  <si>
    <t>Al - Emam University</t>
  </si>
  <si>
    <t xml:space="preserve">كلية الحلة الجامعة </t>
  </si>
  <si>
    <t>Al-Hala University College</t>
  </si>
  <si>
    <t xml:space="preserve">كلية اصول الدين الجامعة </t>
  </si>
  <si>
    <t>Isool -al-deen University College</t>
  </si>
  <si>
    <t xml:space="preserve">كلية الاسراء الجامعة </t>
  </si>
  <si>
    <t>Al-isra'a University College</t>
  </si>
  <si>
    <t xml:space="preserve">كلية الصفوة الجامعة </t>
  </si>
  <si>
    <t>Al-safwa University College</t>
  </si>
  <si>
    <t>كلية الكتاب الجامعة</t>
  </si>
  <si>
    <t>Al-ketab University College</t>
  </si>
  <si>
    <t>engineering</t>
  </si>
  <si>
    <t>التقنية الهندسية</t>
  </si>
  <si>
    <t>Technical engineering</t>
  </si>
  <si>
    <t>التقنية الطبية</t>
  </si>
  <si>
    <t>Medical Tenchical</t>
  </si>
  <si>
    <t>العلوم الإدارية والمالية</t>
  </si>
  <si>
    <t xml:space="preserve"> Ebucation  </t>
  </si>
  <si>
    <t>القانون والعلاقات الدولية</t>
  </si>
  <si>
    <t>Law and international relations</t>
  </si>
  <si>
    <t>مجموع الكتاب الجامعة</t>
  </si>
  <si>
    <t>Total Al-ketab  University</t>
  </si>
  <si>
    <t xml:space="preserve">كلية الكوت الجامعة </t>
  </si>
  <si>
    <t>Al-kut University College</t>
  </si>
  <si>
    <t xml:space="preserve">كلية المصطفى الجامعة </t>
  </si>
  <si>
    <t>Al-mustafa University College</t>
  </si>
  <si>
    <t xml:space="preserve">كلية مزايا الجامعة </t>
  </si>
  <si>
    <t>Mazaya University College</t>
  </si>
  <si>
    <t xml:space="preserve">كلية النور الجامعة </t>
  </si>
  <si>
    <t>Al-Noor University College</t>
  </si>
  <si>
    <t>كلية الفراهيدي الجامعة</t>
  </si>
  <si>
    <t>Al-farahidee University College</t>
  </si>
  <si>
    <t xml:space="preserve">الكلية التقنية الهندسية </t>
  </si>
  <si>
    <t>الكلية التقنية الطبية</t>
  </si>
  <si>
    <t xml:space="preserve">كلية الإدارة والاقتصاد </t>
  </si>
  <si>
    <t xml:space="preserve">Administration and economics </t>
  </si>
  <si>
    <t xml:space="preserve"> كلية التربية </t>
  </si>
  <si>
    <t xml:space="preserve">Ebucation  College </t>
  </si>
  <si>
    <t xml:space="preserve"> كلية الاعلام </t>
  </si>
  <si>
    <t xml:space="preserve"> كلية القانون</t>
  </si>
  <si>
    <t>Law  college</t>
  </si>
  <si>
    <t>مجموع جامعة الفراهيدي</t>
  </si>
  <si>
    <t>Total  Al-farahidee  University College</t>
  </si>
  <si>
    <t xml:space="preserve">كلية الكنوز الجامعة </t>
  </si>
  <si>
    <t>Al-kunoc university college</t>
  </si>
  <si>
    <t xml:space="preserve">كلية الفارابي الجامعة </t>
  </si>
  <si>
    <t>Al-farabee University College</t>
  </si>
  <si>
    <t xml:space="preserve">كلية الباني الجامعة </t>
  </si>
  <si>
    <t>Al-Bani University College</t>
  </si>
  <si>
    <t xml:space="preserve">كلية الطف  الجامعة </t>
  </si>
  <si>
    <t>Al-Taff University College</t>
  </si>
  <si>
    <t xml:space="preserve">كليةالزهراوي  الجامعة </t>
  </si>
  <si>
    <t>AL-zahrawi  College</t>
  </si>
  <si>
    <t xml:space="preserve">كلية النخبة  الجامعة </t>
  </si>
  <si>
    <t>Al-Nukhba University College</t>
  </si>
  <si>
    <t xml:space="preserve">كلية النسور الجامعة </t>
  </si>
  <si>
    <t>Al-Nusoor University College</t>
  </si>
  <si>
    <t>Al-Fiqh University College</t>
  </si>
  <si>
    <t xml:space="preserve">كلية بلاد الرافدين  الجامعة </t>
  </si>
  <si>
    <t>Bilad Al-Rafidain University College</t>
  </si>
  <si>
    <t>الجامعة الوطنية للعلوم والتكنولوجيا الاهلية</t>
  </si>
  <si>
    <t>National university for sciences and Technology</t>
  </si>
  <si>
    <t>التقنيات الطبية والصحية</t>
  </si>
  <si>
    <t xml:space="preserve">Medical &amp; Healthy Tenchical </t>
  </si>
  <si>
    <t>Total National university for sciences and Technology</t>
  </si>
  <si>
    <t>Al-Amal College</t>
  </si>
  <si>
    <t xml:space="preserve"> كلية البصرة للعلوم والتكنولوجية الاهلية</t>
  </si>
  <si>
    <t>Al-Basarah for sciences &amp;Technology</t>
  </si>
  <si>
    <t xml:space="preserve">Orok university </t>
  </si>
  <si>
    <t>التقنيات الصحية والطبية</t>
  </si>
  <si>
    <t>الإدارة والاقتصاد</t>
  </si>
  <si>
    <t xml:space="preserve">Total Orok university </t>
  </si>
  <si>
    <t>Al - Hadi university</t>
  </si>
  <si>
    <t>Al-Bai'n University</t>
  </si>
  <si>
    <t>Technology of pathologic anatomy</t>
  </si>
  <si>
    <t>business management</t>
  </si>
  <si>
    <t>Total Al-Bai'n University</t>
  </si>
  <si>
    <t xml:space="preserve">جامعة وارث الانبياء </t>
  </si>
  <si>
    <t>Warth Al-Anbia'a College</t>
  </si>
  <si>
    <t>Management &amp; economic</t>
  </si>
  <si>
    <t xml:space="preserve">مجموع جامعة وارث الانبياء </t>
  </si>
  <si>
    <t>Warth Al-Anbia'a College Total</t>
  </si>
  <si>
    <t>جامعة مصطفى الامين</t>
  </si>
  <si>
    <t>Mustafa Al-Ameen College</t>
  </si>
  <si>
    <t>jurisprudence</t>
  </si>
  <si>
    <t>مجموع جامعة مصطفى الامين</t>
  </si>
  <si>
    <t xml:space="preserve">Total Mustafa Al-Ameen College </t>
  </si>
  <si>
    <t>كلية اشور الجامعة</t>
  </si>
  <si>
    <t>Ashor College University</t>
  </si>
  <si>
    <t>جامعة العميد</t>
  </si>
  <si>
    <t>Al-Ameed College</t>
  </si>
  <si>
    <t>مجموع جامعة العميد</t>
  </si>
  <si>
    <t>Al-Ameed College Total</t>
  </si>
  <si>
    <t>كلية المنارة للعلوم الطبية</t>
  </si>
  <si>
    <t xml:space="preserve">University AI-Manara medical science </t>
  </si>
  <si>
    <t>جامعة العين</t>
  </si>
  <si>
    <t>Al-Een University</t>
  </si>
  <si>
    <t>هندسة النفط</t>
  </si>
  <si>
    <t>Petroleum engineering</t>
  </si>
  <si>
    <t>physical education and sports science</t>
  </si>
  <si>
    <t>مجموع جامعة العين</t>
  </si>
  <si>
    <t>Total Al-Een University</t>
  </si>
  <si>
    <t>كلية الشرق الاوسط الجامعة</t>
  </si>
  <si>
    <t>Al - Sharak Al-Awsat College University</t>
  </si>
  <si>
    <t xml:space="preserve">كلية العمارة الجامعة </t>
  </si>
  <si>
    <t>University AL eamarat College</t>
  </si>
  <si>
    <t>كلية جنات العراق للعلوم الإنسانية</t>
  </si>
  <si>
    <t>jannat iraq college for humanities</t>
  </si>
  <si>
    <t xml:space="preserve">الجامعة الاسلامية فرع النجف </t>
  </si>
  <si>
    <t>Islamic University</t>
  </si>
  <si>
    <t>Engineering Tenchical College</t>
  </si>
  <si>
    <t>Education College</t>
  </si>
  <si>
    <t>Media College</t>
  </si>
  <si>
    <t>Faculty of law and political science</t>
  </si>
  <si>
    <t xml:space="preserve">مجموع الجامعة الاسلامية فرع النجف  </t>
  </si>
  <si>
    <t>Total  Islamic University College</t>
  </si>
  <si>
    <t>Engineering  College</t>
  </si>
  <si>
    <t>Ebucation  College</t>
  </si>
  <si>
    <t>Madena't al elim University College</t>
  </si>
  <si>
    <t>كلية الكفيل الجامعة</t>
  </si>
  <si>
    <t>Total Al-Kafeel</t>
  </si>
  <si>
    <t>كلية الشريعة الاسلامية</t>
  </si>
  <si>
    <t>Al-share'aa  College</t>
  </si>
  <si>
    <t>مجموع جامعة الامام جعفر الصادق ( فرع بغداد)</t>
  </si>
  <si>
    <t xml:space="preserve">Total Gafar al-sadeq University(Bagdad) </t>
  </si>
  <si>
    <t>مجموع جامعة الامام جعفر الصادق(فرع ديالى )</t>
  </si>
  <si>
    <t>Total Gafar al-sadeq University  (Daila)</t>
  </si>
  <si>
    <t xml:space="preserve">مجموع جامعة الامام جعفر الصادق(ع)فرع الدجيل </t>
  </si>
  <si>
    <t>Total Gafar al-sadeq University  (Dejeel)</t>
  </si>
  <si>
    <t>مجموع جامعة الامام جعفر الصادق ( فرع النجف)</t>
  </si>
  <si>
    <t>Total Gafar al-sadeq University  (Al-Najaf)</t>
  </si>
  <si>
    <t>مجموع جامعة الامام جعفر الصادق ( فرع ذي قار)</t>
  </si>
  <si>
    <t>Total Gafar al-sadeq University  (Thi qar)</t>
  </si>
  <si>
    <t xml:space="preserve">(فرع كركوك )مجموع جامعة الامام جعفر الصادق </t>
  </si>
  <si>
    <t>Total Gafar al-sadeq University (Karkuk)</t>
  </si>
  <si>
    <t xml:space="preserve">(فرع ميسان )مجموع جامعة الامام جعفر الصادق </t>
  </si>
  <si>
    <t>Total Gafar al-sadeq University  (Missan)</t>
  </si>
  <si>
    <t xml:space="preserve">(فرع المثنى  )مجموع جامعة الامام جعفر الصادق </t>
  </si>
  <si>
    <t>Total Gafar al-sadeq University  (Muthana)</t>
  </si>
  <si>
    <t xml:space="preserve">(الاجمالي)مجموع جامعة الامام جعفر الصادق </t>
  </si>
  <si>
    <t>Total Gafar al-sadeq University Total</t>
  </si>
  <si>
    <t xml:space="preserve">Engineering Tenchical </t>
  </si>
  <si>
    <t>Administrative and financial sciences</t>
  </si>
  <si>
    <t>Ebucation</t>
  </si>
  <si>
    <t xml:space="preserve">Law and international relation </t>
  </si>
  <si>
    <t>مجموع جامعة الكتاب</t>
  </si>
  <si>
    <t>Total Al-ketab University College</t>
  </si>
  <si>
    <t>Total Al-farahidee University College</t>
  </si>
  <si>
    <t xml:space="preserve">Al-Kunooz University College </t>
  </si>
  <si>
    <t xml:space="preserve">التقنيات الطبية والصحية </t>
  </si>
  <si>
    <t>Al - Hadi University</t>
  </si>
  <si>
    <t>Business management</t>
  </si>
  <si>
    <t>العلوم الإسلامية</t>
  </si>
  <si>
    <t xml:space="preserve">عدد الطلبة الموجودين في التعليم الجامعي الاولي في الكليات الاهلية  موزعين حسب الكلية والجنسية والجنس للعام الدراسي  2019/2018 </t>
  </si>
  <si>
    <t xml:space="preserve">       Number of enrolled  students in  academical  teaching of private colleges distributed by college ,nationality and gender for 2018/2019 </t>
  </si>
  <si>
    <t xml:space="preserve">مجموع الجامعة الاسلامية فرع النجف </t>
  </si>
  <si>
    <t xml:space="preserve">الجامعة الاسلامية فرع الديوانية </t>
  </si>
  <si>
    <t xml:space="preserve">مجموع الجامعة الاسلامية فرع الديوامية </t>
  </si>
  <si>
    <t>Total Islamic  University College</t>
  </si>
  <si>
    <t>الجامعة الاسلامية فرع بابل</t>
  </si>
  <si>
    <t>Islamic  University</t>
  </si>
  <si>
    <t xml:space="preserve">مجموع الجامعة الاسلامية فرع بابل </t>
  </si>
  <si>
    <t>الجامعة الاسلامية (اجمالي )</t>
  </si>
  <si>
    <t xml:space="preserve">مجموع اجمالي الجامعة الاسلامية </t>
  </si>
  <si>
    <t>كلية التقنيات الطبية والصحية</t>
  </si>
  <si>
    <t>قسم السياحة الدينية</t>
  </si>
  <si>
    <t>Religious tourism department</t>
  </si>
  <si>
    <t xml:space="preserve">قسم الاعلام </t>
  </si>
  <si>
    <t xml:space="preserve">قسم الشريعة </t>
  </si>
  <si>
    <t>Islamic law</t>
  </si>
  <si>
    <t xml:space="preserve">مجموع جامعة الكفيل  </t>
  </si>
  <si>
    <t>كلية العلوم الاسلامية</t>
  </si>
  <si>
    <t>كلية طب الاسنان</t>
  </si>
  <si>
    <t>Medical &amp; healthy Tenchical College</t>
  </si>
  <si>
    <t>تابع جدول  (230)</t>
  </si>
  <si>
    <t>جامعة الامام جعفر الصادق (ع) (فرع بغداد)</t>
  </si>
  <si>
    <t>Gafar al-sadeq University(Baghdad)</t>
  </si>
  <si>
    <t xml:space="preserve">(فرع بغداد)مجموع جامعة الامام جعفر الصادق </t>
  </si>
  <si>
    <t>Total Gafar al-sadeq University (Baghdad)</t>
  </si>
  <si>
    <t>مجموع جامعة الامام جعفر الصادق(فرع الدجيل )</t>
  </si>
  <si>
    <t>مجموع جامعة الامام جعفر الصادق (فرع النجف )</t>
  </si>
  <si>
    <t>مجموع جامعة الامام جعفر الصادق (فرع ذي قار)</t>
  </si>
  <si>
    <t>Table (230) cont .</t>
  </si>
  <si>
    <t xml:space="preserve">(فرع كركوك)مجموع جامعة الامام جعفر الصادق </t>
  </si>
  <si>
    <t xml:space="preserve">(فرع ميسان)مجموع جامعة الامام جعفر الصادق </t>
  </si>
  <si>
    <t xml:space="preserve">(فرع المثنى)مجموع جامعة الامام جعفر الصادق </t>
  </si>
  <si>
    <t>Total Gafar al-sadeq University total</t>
  </si>
  <si>
    <t xml:space="preserve">Medical Tenchical </t>
  </si>
  <si>
    <t xml:space="preserve">مجموع جامعة الكتاب </t>
  </si>
  <si>
    <t>Faculty of administration and economics</t>
  </si>
  <si>
    <t>Ebucation collegy</t>
  </si>
  <si>
    <t>Media  College</t>
  </si>
  <si>
    <t>Law collegy</t>
  </si>
  <si>
    <t xml:space="preserve">Total  Al-farahidee University </t>
  </si>
  <si>
    <t xml:space="preserve">كلية الزهراوي الجامعة </t>
  </si>
  <si>
    <t>AL-Zahrawi University College</t>
  </si>
  <si>
    <t xml:space="preserve">التقنيات الصحية والطبية </t>
  </si>
  <si>
    <t xml:space="preserve">مجموع الجامعة الوطنية للعلوم والتكنولوجيا الاهلية </t>
  </si>
  <si>
    <t>Total  National university for sciences and Technology</t>
  </si>
  <si>
    <t>philology</t>
  </si>
  <si>
    <t>Total Al-Ameed College</t>
  </si>
  <si>
    <t>الجامعة الاسلامية (فرع النجف )</t>
  </si>
  <si>
    <t xml:space="preserve">كلية التقنيات الطبية  </t>
  </si>
  <si>
    <t>مجموع الجامعة الاسلامية (فرع النجف )</t>
  </si>
  <si>
    <t>Total Islamic University College</t>
  </si>
  <si>
    <t>Engineering College</t>
  </si>
  <si>
    <t xml:space="preserve">اجمالي الجامعة الإسلامية </t>
  </si>
  <si>
    <t>جامعة الكفيل</t>
  </si>
  <si>
    <t>جامعة اهل البيت الاهلية</t>
  </si>
  <si>
    <t xml:space="preserve">كلية الشيخ الطوسي </t>
  </si>
  <si>
    <t xml:space="preserve">(فرع النجف )مجموع جامعة الامام جعفر الصادق </t>
  </si>
  <si>
    <t xml:space="preserve">(ذي قار)مجموع جامعة الامام جعفر الصادق </t>
  </si>
  <si>
    <t>Total Gafar al-sadeq University y(Karkuk)</t>
  </si>
  <si>
    <t xml:space="preserve">(فرع المثنى )مجموع جامعة الامام جعفر الصادق </t>
  </si>
  <si>
    <t xml:space="preserve">(الاجمالي )مجموع جامعة الامام جعفر الصادق </t>
  </si>
  <si>
    <t xml:space="preserve">مجموع كلية الكتاب الجامعة </t>
  </si>
  <si>
    <t>Total   Al-ketab University College</t>
  </si>
  <si>
    <t xml:space="preserve"> National university for sciences and Technology</t>
  </si>
  <si>
    <t>Bin Hayan University College</t>
  </si>
  <si>
    <t xml:space="preserve">الإدارة والاقتصاد </t>
  </si>
  <si>
    <t xml:space="preserve">العلوم الإسلامية </t>
  </si>
  <si>
    <t xml:space="preserve">عدد اعضاء الهيئة التدريسية في التعليم الجامعي الاولي في الكليات الاهلية  موزعين حسب االكلية والجنسية والجنس للعام الدراسي  2019/2018 </t>
  </si>
  <si>
    <t xml:space="preserve">       Number of teaching staff in  academical  teaching of private colleges distributed by college ,nationality and gender for 2018/2019 </t>
  </si>
  <si>
    <t>الجامعة الاسلامية</t>
  </si>
  <si>
    <t xml:space="preserve">مجموع الجامعة الاسلامية </t>
  </si>
  <si>
    <t>Religious tourism depatment</t>
  </si>
  <si>
    <t>Presidency University</t>
  </si>
  <si>
    <t>(جامعة الامام جعفر الصادق(ع) (فرع بغداد</t>
  </si>
  <si>
    <t xml:space="preserve"> Total Gafar al-sadeq University  (Dejeel)</t>
  </si>
  <si>
    <t xml:space="preserve"> جامعة الامام جعفر الصادق(فرع النجف )</t>
  </si>
  <si>
    <t>مجموع جامعة الامام جعفر الصادق(فرع النجف )</t>
  </si>
  <si>
    <t>Total Gafar al-sadeq University (Al-Najaf)</t>
  </si>
  <si>
    <t>مجموع جامعة الامام جعفر الصادق(فرع ذي قار  )</t>
  </si>
  <si>
    <t xml:space="preserve">Al-Hala University </t>
  </si>
  <si>
    <t xml:space="preserve"> engineering</t>
  </si>
  <si>
    <t xml:space="preserve"> Technical engineering</t>
  </si>
  <si>
    <t>Medical technology</t>
  </si>
  <si>
    <t xml:space="preserve">مجموع جامعة الفراهيدي </t>
  </si>
  <si>
    <t>Total  Al-farabee University College</t>
  </si>
  <si>
    <t xml:space="preserve">AL-zahrawi  University College </t>
  </si>
  <si>
    <t>Islamic  sciences</t>
  </si>
  <si>
    <t>مجموع جامعة وارث الأنبياء</t>
  </si>
  <si>
    <t>Total  Warth Al-Anbia'a College</t>
  </si>
  <si>
    <t xml:space="preserve">التقنيات  الطبية والصحية  </t>
  </si>
  <si>
    <t>جامعة الامام جعفر الصادق (فرع بغداد)</t>
  </si>
  <si>
    <t>مجموع جامعة الامام جعفر الصادق (فرع بغداد)</t>
  </si>
  <si>
    <t>جامعة جعفر الصادق (فرع صلاح الدين /الدجيل)</t>
  </si>
  <si>
    <t>مجموع جامعة الامام جعفر الصادق فرع صلاح الدين /الدجيل</t>
  </si>
  <si>
    <t>جامعة جعفر الصادق (فرع كركوك )</t>
  </si>
  <si>
    <t>مجموع جامعة جعفر الصادق (فرع كركوك )</t>
  </si>
  <si>
    <t xml:space="preserve">(الاجمالي )جامعة الامام جعفر الصادق </t>
  </si>
  <si>
    <t xml:space="preserve">كلية الامام الجامعة </t>
  </si>
  <si>
    <t xml:space="preserve">جامعة الكتاب </t>
  </si>
  <si>
    <t>كلية الفقه الجامعة</t>
  </si>
  <si>
    <t xml:space="preserve">جامعة العين </t>
  </si>
  <si>
    <t xml:space="preserve">التقنيات  الطبية والصحية </t>
  </si>
  <si>
    <t>Al-mansor  University College</t>
  </si>
  <si>
    <t>Al-turath  University College</t>
  </si>
  <si>
    <t>Al-rafidain  University College</t>
  </si>
  <si>
    <t>Al-ma'amon  University College</t>
  </si>
  <si>
    <t xml:space="preserve">كلية بغداد للعلوم الطبية </t>
  </si>
  <si>
    <t>Baghdad college of pharmacy</t>
  </si>
  <si>
    <t>Shat Al-arab  University College</t>
  </si>
  <si>
    <t>Al-yarmook  University College</t>
  </si>
  <si>
    <t>Al-ma'aref  University College</t>
  </si>
  <si>
    <t>كليةالعلوم الاسلامية</t>
  </si>
  <si>
    <t>جامعة الامام جعفر الصادق (ع)(فرع بغداد)</t>
  </si>
  <si>
    <t>Gafar al-sadeq  University (Baghdad)</t>
  </si>
  <si>
    <t>الفانون</t>
  </si>
  <si>
    <t>Financial administrational sciences</t>
  </si>
  <si>
    <t>مجموع جامعة الامام جعفر الصادق (ع)</t>
  </si>
  <si>
    <t>Total Gafar al-sadeq  University</t>
  </si>
  <si>
    <t>جامعة جعفر الصادق (فرع ديالى)</t>
  </si>
  <si>
    <t>مجموع جامعة جعفر الصادق (فرع ديالى)</t>
  </si>
  <si>
    <t>مجموع جامعة جعفر الصادق (فرع صلاح الدين /الدجيل)</t>
  </si>
  <si>
    <t>جامعة جعفر الصادق (فرع النجف)</t>
  </si>
  <si>
    <t>مجموع جامعة جعفر الصادق (فرع النجف)</t>
  </si>
  <si>
    <t>جامعة جعفر الصادق (فرع ذي قار)</t>
  </si>
  <si>
    <t>مجموع جامعة جعفر الصادق (فرع ذي قار)</t>
  </si>
  <si>
    <t>جامعة جعفر الصادق (فرع كركوك)</t>
  </si>
  <si>
    <t>مجموع جامعة جعفر الصادق (فرع كركوك)</t>
  </si>
  <si>
    <t>جامعة جعفر الصادق (فرع ميسان)</t>
  </si>
  <si>
    <t>مجموع جامعة جعفر الصادق (فرع ميسان)</t>
  </si>
  <si>
    <t>جامعة جعفر الصادق (فرع المثنى)</t>
  </si>
  <si>
    <t>Gafar al-sadeq University Total (Muthana)</t>
  </si>
  <si>
    <t>مجموع جامعة جعفر الصادق (فرع المثنى)</t>
  </si>
  <si>
    <t>جامعة جعفر الصادق (الإجمالي)</t>
  </si>
  <si>
    <t>Al-rasheed  University College</t>
  </si>
  <si>
    <t>Al-iraq  University College</t>
  </si>
  <si>
    <t xml:space="preserve">كلية صدر العراق الجامعة </t>
  </si>
  <si>
    <t>Sader al-iraq  University College</t>
  </si>
  <si>
    <t xml:space="preserve">كلية القلم الجامعة </t>
  </si>
  <si>
    <t>Al-qalam  University College</t>
  </si>
  <si>
    <t>Al-hekma  University College</t>
  </si>
  <si>
    <t>Al-mustakbal  University College</t>
  </si>
  <si>
    <t>Al-mustafa  University College</t>
  </si>
  <si>
    <t>Engineering Tenchical  College</t>
  </si>
  <si>
    <t>Management &amp; economic College</t>
  </si>
  <si>
    <t>Education  College</t>
  </si>
  <si>
    <t>Law College</t>
  </si>
  <si>
    <t xml:space="preserve">كلية ابن حيان  الجامعة </t>
  </si>
  <si>
    <t xml:space="preserve">جامعة اوروك الاهلية </t>
  </si>
  <si>
    <t>Al- Hadi College University</t>
  </si>
  <si>
    <t>جامعة وارث الأنبياء</t>
  </si>
  <si>
    <t>جامعة مصطفى الأمين</t>
  </si>
  <si>
    <t>مجموع جامعة مصطفى الأمين</t>
  </si>
  <si>
    <t xml:space="preserve">كلية اشور الجامعة </t>
  </si>
  <si>
    <t xml:space="preserve">كلية الشرق الأوسط الجامعة </t>
  </si>
  <si>
    <t>كلية بغداد للصيدلة الاهلية</t>
  </si>
  <si>
    <t>مجموع الجامعة الاسلامية فرع النجف</t>
  </si>
  <si>
    <t xml:space="preserve">Gafar al-sadeq  University </t>
  </si>
  <si>
    <t xml:space="preserve"> مجموع جامعة جعفر الصادق (الإجمالي)</t>
  </si>
  <si>
    <t>Total  Al-farahidee University College</t>
  </si>
  <si>
    <t xml:space="preserve">كلية الهادي الجامعة </t>
  </si>
  <si>
    <t xml:space="preserve">جامعة البيان </t>
  </si>
  <si>
    <t>إدارة الاعمال</t>
  </si>
  <si>
    <t>مجموع جامعة البيان</t>
  </si>
  <si>
    <t>مجموع الكلي</t>
  </si>
  <si>
    <t>Al-Rafidain university College</t>
  </si>
  <si>
    <t>بغداد للعلوم الطبية</t>
  </si>
  <si>
    <t>baghdad medical sciences</t>
  </si>
  <si>
    <t>Al-hadbaaa  University College</t>
  </si>
  <si>
    <t>الكلية الاسلامية الجامعة</t>
  </si>
  <si>
    <t>كلية التقنيات الطبية</t>
  </si>
  <si>
    <t>Faclty of  medicaltechnology</t>
  </si>
  <si>
    <t>كلية الهندسة التقنية</t>
  </si>
  <si>
    <t>College of technical engineering</t>
  </si>
  <si>
    <t>كلية التربية</t>
  </si>
  <si>
    <t>Faclty of  Ebucation</t>
  </si>
  <si>
    <t>كلية الاعلام</t>
  </si>
  <si>
    <t>كلية القانون والعلوم السياسية</t>
  </si>
  <si>
    <t>مجموع الجامعة الاسلامية</t>
  </si>
  <si>
    <t>AL-kafeel University College</t>
  </si>
  <si>
    <t xml:space="preserve"> technical engineering</t>
  </si>
  <si>
    <t>Medical and health sciences</t>
  </si>
  <si>
    <t>Total AL-kafeel University College</t>
  </si>
  <si>
    <t>Ahal-albait  University</t>
  </si>
  <si>
    <t>Literature college</t>
  </si>
  <si>
    <t>Al-share'aa college</t>
  </si>
  <si>
    <t>Law college</t>
  </si>
  <si>
    <t>Total Ahal-albait  University</t>
  </si>
  <si>
    <t>Altoosy college</t>
  </si>
  <si>
    <t>جامعة جعفر الصادق (فرع بغداد)</t>
  </si>
  <si>
    <t>العلوم الادارية والمالية</t>
  </si>
  <si>
    <t xml:space="preserve">Total Gafar al-sadeq  University (Baghdad)          </t>
  </si>
  <si>
    <t>تابع جدول  (231)</t>
  </si>
  <si>
    <t>Table (231) cont .</t>
  </si>
  <si>
    <t>Gafar al-sadeq  University  (Daila)</t>
  </si>
  <si>
    <t>Total Gafar al-sadeq  University(Daila)</t>
  </si>
  <si>
    <t>جامعة جعفر الصادق (فرع الدجيل)</t>
  </si>
  <si>
    <t>Gafar al-sadeq  University (Dejeel)</t>
  </si>
  <si>
    <t>مجموع جامعة جعفر الصادق(فرع الدجيل)</t>
  </si>
  <si>
    <t>Total Gafar al-sadeq  University (Dejeel)</t>
  </si>
  <si>
    <t>Gafar al-sadeq  University  (Al-Najaf)</t>
  </si>
  <si>
    <t>Total Gafar al-sadeq  University (Al-Najaf)</t>
  </si>
  <si>
    <t>Gafar al-sadeq  University (Thi qar)</t>
  </si>
  <si>
    <t>Total Gafar al-sadeq  University (Thi qar)</t>
  </si>
  <si>
    <t>Gafar al-sadeq  University(Karkuk)</t>
  </si>
  <si>
    <t>Total Gafar al-sadeq  University(Karkuk)</t>
  </si>
  <si>
    <t>Gafar al-sadeq  University (Missan)</t>
  </si>
  <si>
    <t>Total Gafar al-sadeq  University(Missan)</t>
  </si>
  <si>
    <t>Gafar al-sadeq  University (Muthana)</t>
  </si>
  <si>
    <t>Total Gafar al-sadeq  University (Muthana)</t>
  </si>
  <si>
    <t>مجموع جامعة جعفر الصادق (الإجمالي)</t>
  </si>
  <si>
    <t>Total Gafar al-sadeq  University(total)</t>
  </si>
  <si>
    <t xml:space="preserve"> كلية الرشيد الجامعة </t>
  </si>
  <si>
    <t>كلية الحلة الجامعة</t>
  </si>
  <si>
    <t>Al-Hilla  University College</t>
  </si>
  <si>
    <t>كلية اصول الدين الجامعة</t>
  </si>
  <si>
    <t>Religion basics  University College</t>
  </si>
  <si>
    <t>Al-isra'a  University College</t>
  </si>
  <si>
    <t>Al-safwa  University College</t>
  </si>
  <si>
    <t xml:space="preserve">كلية الكتاب الجامعة </t>
  </si>
  <si>
    <t>Al-ketab  University College</t>
  </si>
  <si>
    <t xml:space="preserve"> Engineering</t>
  </si>
  <si>
    <t>Al-kut  University College</t>
  </si>
  <si>
    <t>كاية النور الجامعة</t>
  </si>
  <si>
    <t>Al-noor University College</t>
  </si>
  <si>
    <t>Al-farahidee  University College</t>
  </si>
  <si>
    <t xml:space="preserve"> Technical engineering College</t>
  </si>
  <si>
    <t>Medical technology College</t>
  </si>
  <si>
    <t xml:space="preserve">Total  Al-farahidee  University </t>
  </si>
  <si>
    <t>كلية الكنوز الجامعة</t>
  </si>
  <si>
    <t>Al-Farabi University College</t>
  </si>
  <si>
    <t>AI-Zahrewi University College</t>
  </si>
  <si>
    <t>pharmacentics</t>
  </si>
  <si>
    <t xml:space="preserve"> Total National university for sciences and Technology</t>
  </si>
  <si>
    <t>كلية الامال الجامعة</t>
  </si>
  <si>
    <t>Al-amall University College</t>
  </si>
  <si>
    <t>كلية البصرة للعلوم والتكنولوجية الاهلية</t>
  </si>
  <si>
    <t xml:space="preserve">college of science and technology </t>
  </si>
  <si>
    <t>جامعة اوراك الاهلية</t>
  </si>
  <si>
    <t>Orak of university</t>
  </si>
  <si>
    <t xml:space="preserve">العلوم الطبية والصحية </t>
  </si>
  <si>
    <t>Administration and economics</t>
  </si>
  <si>
    <t>مجموع جامعه اوراك الاهلية</t>
  </si>
  <si>
    <t>Total Orak of university</t>
  </si>
  <si>
    <t>AL- Hadi  university  College</t>
  </si>
  <si>
    <t>جامعة البيان</t>
  </si>
  <si>
    <t>Bayan of university</t>
  </si>
  <si>
    <t xml:space="preserve">طب اسنان </t>
  </si>
  <si>
    <t>Techniques for pathological analysis</t>
  </si>
  <si>
    <t>law</t>
  </si>
  <si>
    <t>ادارة الاعمال</t>
  </si>
  <si>
    <t>Total Bayan of university</t>
  </si>
  <si>
    <t xml:space="preserve"> University-warth al "anbia"</t>
  </si>
  <si>
    <t xml:space="preserve"> university-warth al"anbia"</t>
  </si>
  <si>
    <t xml:space="preserve"> Mostafa AI-aminUniversity</t>
  </si>
  <si>
    <t>Total  Mostafa AI-aminu niversity</t>
  </si>
  <si>
    <t>University Assyria  College</t>
  </si>
  <si>
    <t xml:space="preserve">جامعة العميد </t>
  </si>
  <si>
    <t xml:space="preserve">University AL -eamid </t>
  </si>
  <si>
    <t xml:space="preserve">Total  University AL -eamid </t>
  </si>
  <si>
    <t xml:space="preserve">كلية المنارة للعلوم الطبية </t>
  </si>
  <si>
    <t xml:space="preserve">University AL eye </t>
  </si>
  <si>
    <t>Oil  Engineering</t>
  </si>
  <si>
    <t xml:space="preserve">Total  University AL eye </t>
  </si>
  <si>
    <t>University middle east College</t>
  </si>
  <si>
    <t>Al-ma'amonUniversity College</t>
  </si>
  <si>
    <t>Dejla University College</t>
  </si>
  <si>
    <t>IslamicUniversity College</t>
  </si>
  <si>
    <t>Technical engineering of  College</t>
  </si>
  <si>
    <t>Faclty of  Ebucation  College</t>
  </si>
  <si>
    <t>Ahal-albait  University College</t>
  </si>
  <si>
    <t>كلية الآداب</t>
  </si>
  <si>
    <t>Law   College</t>
  </si>
  <si>
    <t>Altoosy   College</t>
  </si>
  <si>
    <t>جامعة الامام جعفر الصادق(ع) (فرع بغداد)</t>
  </si>
  <si>
    <t>Total Gafar al-sadeq  University(Baghdad)</t>
  </si>
  <si>
    <t>Total Gafar al-sadeq  University (Daila)</t>
  </si>
  <si>
    <t>Gafar al-sadeq  University  (Dejeel)</t>
  </si>
  <si>
    <t>مجموع  جامعة جعفر الصادق (فرع /الدجيل)</t>
  </si>
  <si>
    <t>Gafar al-sadeq  University (Al-Najaf)</t>
  </si>
  <si>
    <t>Total Gafar al-sadeq  University(Al-Najaf)</t>
  </si>
  <si>
    <t>Gafar al-sadeq  University  (Thi qar)</t>
  </si>
  <si>
    <t>Gafar al-sadeq  University  (Karkuk)</t>
  </si>
  <si>
    <t>Total Gafar al-sadeq  University (Karkuk)</t>
  </si>
  <si>
    <t>Gafar al-sadeq  University  (Muthana)</t>
  </si>
  <si>
    <t xml:space="preserve">Total Gafar al-sadeq  University </t>
  </si>
  <si>
    <t>Al-imam University College</t>
  </si>
  <si>
    <t>Al-hila University College</t>
  </si>
  <si>
    <t xml:space="preserve">Medical technology </t>
  </si>
  <si>
    <t>كلية النور الجامعة</t>
  </si>
  <si>
    <t>Medical technology  College</t>
  </si>
  <si>
    <t xml:space="preserve">Faclty of  Ebucation collegy </t>
  </si>
  <si>
    <t xml:space="preserve"> Total  Al-farahidee University</t>
  </si>
  <si>
    <t>كلية الباني الجامعة</t>
  </si>
  <si>
    <t xml:space="preserve"> Total  Orak of university</t>
  </si>
  <si>
    <t>Al-hady University College</t>
  </si>
  <si>
    <t xml:space="preserve"> Total-warth lA-anbia of university</t>
  </si>
  <si>
    <t xml:space="preserve"> Mostafa AI-amin university</t>
  </si>
  <si>
    <t xml:space="preserve">كلية التقنبات الطبية </t>
  </si>
  <si>
    <t>تابع جدول  (232)</t>
  </si>
  <si>
    <t>Table (232) cont .</t>
  </si>
  <si>
    <t>مجموع جامعةالكفيل</t>
  </si>
  <si>
    <t>Gafar al-sadeq  University(Baghdad)</t>
  </si>
  <si>
    <t>Gafar al-sadeq  University (Daila)</t>
  </si>
  <si>
    <t>مجموع جامعة جعفر الصادق (فرع الدجيل)</t>
  </si>
  <si>
    <t>Gafar al-sadeq  University(Thi qar)</t>
  </si>
  <si>
    <t>Total Gafar al-sadeq  University(Thi qar)</t>
  </si>
  <si>
    <t>Gafar al-sadeq  University(Missan)</t>
  </si>
  <si>
    <t>جامعة الفراهيدي</t>
  </si>
  <si>
    <t>AL- Manara medical sciences college</t>
  </si>
  <si>
    <t>College of medical technology</t>
  </si>
  <si>
    <t>Ebucation college</t>
  </si>
  <si>
    <t>Al- Kafeel College university</t>
  </si>
  <si>
    <t>(جامعة الامام جعفر الصادق (فرع بغداد</t>
  </si>
  <si>
    <t xml:space="preserve">Law  </t>
  </si>
  <si>
    <t>جدول (230)</t>
  </si>
  <si>
    <t xml:space="preserve"> Table(230)</t>
  </si>
  <si>
    <t>Table (230)cont .</t>
  </si>
  <si>
    <t>Table(230) cont .</t>
  </si>
  <si>
    <t>تابع جدول (230)</t>
  </si>
  <si>
    <t xml:space="preserve">جدول  (231) </t>
  </si>
  <si>
    <t xml:space="preserve"> Table (231) </t>
  </si>
  <si>
    <t>Table  (231) cont .</t>
  </si>
  <si>
    <t xml:space="preserve">تابع جدول  (231) </t>
  </si>
  <si>
    <t xml:space="preserve"> Table (231) cont .</t>
  </si>
  <si>
    <t>جدول  (232)</t>
  </si>
  <si>
    <t xml:space="preserve"> Table (232)</t>
  </si>
  <si>
    <t xml:space="preserve">جدول (233) </t>
  </si>
  <si>
    <t xml:space="preserve">  (233)  Table </t>
  </si>
  <si>
    <t xml:space="preserve">تابع جدول (233) </t>
  </si>
  <si>
    <t>Table (233) cont .</t>
  </si>
  <si>
    <t>جدول  (234 )</t>
  </si>
  <si>
    <t xml:space="preserve">  (234)  Table </t>
  </si>
  <si>
    <t>جدول  (235 )</t>
  </si>
  <si>
    <t xml:space="preserve">  (235)  Table </t>
  </si>
  <si>
    <t>تابع جدول  (235)</t>
  </si>
  <si>
    <t>Table (235) cont .</t>
  </si>
  <si>
    <t>جدول (236)</t>
  </si>
  <si>
    <t xml:space="preserve">  (236)  Table </t>
  </si>
  <si>
    <t>تابع جدول  (236)</t>
  </si>
  <si>
    <t>Table (236) cont .</t>
  </si>
  <si>
    <t>القاسم الخضراء</t>
  </si>
  <si>
    <t xml:space="preserve">مكتب وكيل الوزارة للشؤون الإداري </t>
  </si>
  <si>
    <t>وكيل الوزارة  للشؤون العلمية والعلاقات الدولية</t>
  </si>
  <si>
    <t xml:space="preserve"> مجموع مكتب وكيل الوزارة للشؤون العلمية والعلاقات الدولية</t>
  </si>
  <si>
    <t xml:space="preserve">مكتب وكيل الوزارة  للشؤون البحث العلمي </t>
  </si>
  <si>
    <t>هندسة الالكترونيات</t>
  </si>
  <si>
    <t xml:space="preserve">عدد الجامعات الحكومية (الاكاديمية والتقنية ) والكليات الاهلية وعدد الطلبة الموجودين حسب الجنس والمحافظة للعام الدراسي 2019/2018 </t>
  </si>
  <si>
    <t>لدراسات صباحية</t>
  </si>
  <si>
    <t>دراسات المسائيه</t>
  </si>
  <si>
    <t>أناث</t>
  </si>
  <si>
    <t>عدد الطلبة الراسبين والمؤجلين والتاركين في التعليم الجامعي الاولي في جامعة ابن سينا للعلوم الطبية والصيدلانية موزعين حسب الكلية والجنسية والجنس للعام الدراسي 2018/2017</t>
  </si>
  <si>
    <t>عدد الطلبة العراقيين الراسبين والمؤجلين والتاركين في التعليم الجامعي الاولي في الكليات الاهلية  موزعين حسب الكلية والجنس للعام الدراسي 2018/2017</t>
  </si>
  <si>
    <t>Number of Iraqi failures ,postponed and leaving students in  academical  teaching of private colleges distributed by college  and gender for 2017/2018</t>
  </si>
  <si>
    <t>عدد الطلبة العرب الراسبين والمؤجلين والتاركين في التعليم الجامعي الاولي في الكليات الاهلية موزعين حسب الكلية والجنس للعام الدراسي 2018/2017</t>
  </si>
  <si>
    <t>Number of arab students failures ,postponed and leaving  in  academical  teaching of private colleges  distributed by college  and gender for 2017/2018</t>
  </si>
  <si>
    <t>عدد الطلبة المشتركين في الامتحان النهائي في التعليم الجامعي الاولي في الكليات الاهلية  موزعين حسب الكلية و الجنسية والجنس للعام الدراسي 2018/2017</t>
  </si>
  <si>
    <t>Number of participated students in final exam  in academical  teaching of private college  distributed by college nationality and gender for 2017/2018</t>
  </si>
  <si>
    <t>Number of succeedded students in final exam  in academical  teaching of private colleges  distributed by college ,nationality and gender for 2017/2018</t>
  </si>
  <si>
    <t>مج ك</t>
  </si>
  <si>
    <t>اهلي</t>
  </si>
  <si>
    <t>اهلي صباحي</t>
  </si>
  <si>
    <t xml:space="preserve">مجموع الكلي للطلبة الحكومي الصباحي </t>
  </si>
  <si>
    <t>مجموع الكلي للطلبة الحكومي المسائي</t>
  </si>
  <si>
    <t xml:space="preserve">مج الكلي حكومي </t>
  </si>
  <si>
    <t xml:space="preserve">اناث </t>
  </si>
  <si>
    <t xml:space="preserve">مجموع الكلي للطلبة الاهلي الصباحي </t>
  </si>
  <si>
    <t>مجموع الكلي للطلبة االاهلي المسائي</t>
  </si>
  <si>
    <t>مج الكلي الاهلي</t>
  </si>
  <si>
    <t>الطلبة المقبولين الحكومي</t>
  </si>
  <si>
    <t>الطلبة المقبولين الاهلي</t>
  </si>
  <si>
    <t>الطلبة المقبولين الحكومي (الكليات التقنية)صباحي</t>
  </si>
  <si>
    <t>كلية تقنية الشمالية</t>
  </si>
  <si>
    <t xml:space="preserve">كلية تقنية اوسطى </t>
  </si>
  <si>
    <t>كلية تقنية فرات الاوسط</t>
  </si>
  <si>
    <t xml:space="preserve">كلية تقنية الجنوبية </t>
  </si>
  <si>
    <t>مجموع الصباحي للكليات التقنية</t>
  </si>
  <si>
    <t>كلية تقنية الشمالية /مسائي</t>
  </si>
  <si>
    <t>كلية تقنية اوسطى  /مسائي</t>
  </si>
  <si>
    <t>كلية تقنية فرات الاوسط  /مسائي</t>
  </si>
  <si>
    <t>كلية تقنية الجنوبية  /مسائي</t>
  </si>
  <si>
    <t>مجموع مسائي للكليات التقنية</t>
  </si>
  <si>
    <t>مجموع للكليات التقنية الصباحي والمسائي</t>
  </si>
  <si>
    <t>الطلبة المقبولين الحكومي (المعاهد التقنية)صباحي</t>
  </si>
  <si>
    <t xml:space="preserve">مجموع المعاهد التقنية  الصباحي </t>
  </si>
  <si>
    <t>معهد تقنية الشمالية /مسائي</t>
  </si>
  <si>
    <t>معهد  تقنية اوسطى  /مسائي</t>
  </si>
  <si>
    <t>معهد  تقنية فرات الاوسط  /مسائي</t>
  </si>
  <si>
    <t>معهد تقنية الجنوبية  /مسائي</t>
  </si>
  <si>
    <t>مجموع مسائي  للمعاهد  التقنية</t>
  </si>
  <si>
    <t>مجموع للمعاهد  التقنية الصباحي والمسائي</t>
  </si>
  <si>
    <t>معهد تقنية الشمالية / صباحي</t>
  </si>
  <si>
    <t>معهد تقنية اوسطى / صباحي</t>
  </si>
  <si>
    <t>معهد  تقنية فرات الاوسط/ صباحي</t>
  </si>
  <si>
    <t>معهد تقنية الجنوبية  / صباحي</t>
  </si>
  <si>
    <t xml:space="preserve">اجمالي عدد الطلاب </t>
  </si>
  <si>
    <t xml:space="preserve"> Number of Bachelor universties &amp;institutes of academical study (governomintal &amp; private) numberof its'  graduated  by  Sex governorate for Year 2018/2019 &amp;</t>
  </si>
  <si>
    <t xml:space="preserve"> *يوجد (3) طلاب ذكور اجانب في كلية طب اسنان في الدراسات الصباحية </t>
  </si>
  <si>
    <t>عدد الطلبة الناجحين في التعليم الجامعي الاولي في الكليات الاهلية موزعين حسب الكلية و الجنسية والجنس للعام الدراسي 2018/2017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</si>
</sst>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quot;£&quot;* #,##0.00_-;\-&quot;£&quot;* #,##0.00_-;_-&quot;£&quot;* &quot;-&quot;??_-;_-@_-"/>
    <numFmt numFmtId="165" formatCode="_-* #,##0.00\ &quot;kr&quot;_-;\-* #,##0.00\ &quot;kr&quot;_-;_-* &quot;-&quot;??\ &quot;kr&quot;_-;_-@_-"/>
    <numFmt numFmtId="166" formatCode="_-* #,##0.00_-;_-* #,##0.00\-;_-* &quot;-&quot;??_-;_-@_-"/>
  </numFmts>
  <fonts count="33" x14ac:knownFonts="1">
    <font>
      <sz val="11"/>
      <name val="Arabic Transparent"/>
      <charset val="178"/>
    </font>
    <font>
      <sz val="11"/>
      <color theme="1"/>
      <name val="Calibri"/>
      <family val="2"/>
      <scheme val="minor"/>
    </font>
    <font>
      <sz val="11"/>
      <name val="Arabic Transparent"/>
      <charset val="178"/>
    </font>
    <font>
      <b/>
      <sz val="14"/>
      <name val="Arial"/>
      <family val="2"/>
    </font>
    <font>
      <b/>
      <sz val="12"/>
      <name val="Arial"/>
      <family val="2"/>
    </font>
    <font>
      <b/>
      <sz val="16"/>
      <name val="Arial"/>
      <family val="2"/>
    </font>
    <font>
      <sz val="11"/>
      <name val="Arial"/>
      <family val="2"/>
    </font>
    <font>
      <sz val="14"/>
      <name val="Arabic Transparent"/>
      <charset val="178"/>
    </font>
    <font>
      <b/>
      <sz val="12"/>
      <color theme="1"/>
      <name val="Arial"/>
      <family val="2"/>
    </font>
    <font>
      <b/>
      <sz val="12"/>
      <name val="Arabic Transparent"/>
    </font>
    <font>
      <b/>
      <sz val="9"/>
      <color indexed="81"/>
      <name val="Tahoma"/>
      <family val="2"/>
    </font>
    <font>
      <sz val="9"/>
      <color indexed="81"/>
      <name val="Tahoma"/>
      <family val="2"/>
    </font>
    <font>
      <b/>
      <sz val="11"/>
      <name val="Arabic Transparent"/>
    </font>
    <font>
      <sz val="12"/>
      <name val="Arabic Transparent"/>
      <charset val="178"/>
    </font>
    <font>
      <sz val="14"/>
      <name val="Arial"/>
      <family val="2"/>
    </font>
    <font>
      <sz val="14"/>
      <color theme="1"/>
      <name val="Calibri"/>
      <family val="2"/>
      <scheme val="minor"/>
    </font>
    <font>
      <b/>
      <sz val="11"/>
      <name val="Arabic Transparent"/>
      <charset val="178"/>
    </font>
    <font>
      <sz val="10"/>
      <name val="Arial"/>
      <family val="2"/>
    </font>
    <font>
      <b/>
      <sz val="12"/>
      <name val="Simplified Arabic"/>
      <family val="1"/>
    </font>
    <font>
      <b/>
      <sz val="8"/>
      <name val="Simplified Arabic"/>
      <family val="1"/>
    </font>
    <font>
      <b/>
      <sz val="11"/>
      <name val="Arial"/>
      <family val="2"/>
    </font>
    <font>
      <b/>
      <sz val="14"/>
      <name val="Arabic Transparent"/>
    </font>
    <font>
      <b/>
      <sz val="12"/>
      <name val="Arabic Transparent"/>
      <charset val="178"/>
    </font>
    <font>
      <sz val="12"/>
      <name val="Arial"/>
      <family val="2"/>
    </font>
    <font>
      <b/>
      <sz val="12"/>
      <name val="Arial"/>
      <family val="2"/>
      <charset val="178"/>
    </font>
    <font>
      <b/>
      <sz val="11"/>
      <name val="Arial"/>
      <family val="2"/>
      <charset val="178"/>
    </font>
    <font>
      <b/>
      <sz val="14"/>
      <name val="Arabic Transparent"/>
      <charset val="178"/>
    </font>
    <font>
      <b/>
      <sz val="12"/>
      <color rgb="FFFF0000"/>
      <name val="Arial"/>
      <family val="2"/>
    </font>
    <font>
      <b/>
      <sz val="12"/>
      <color rgb="FFFF0000"/>
      <name val="Arabic Transparent"/>
      <charset val="178"/>
    </font>
    <font>
      <b/>
      <sz val="12"/>
      <color theme="5" tint="-0.249977111117893"/>
      <name val="Arial"/>
      <family val="2"/>
    </font>
    <font>
      <sz val="11"/>
      <color theme="5" tint="-0.249977111117893"/>
      <name val="Arabic Transparent"/>
      <charset val="178"/>
    </font>
    <font>
      <b/>
      <sz val="14"/>
      <color theme="9" tint="-0.249977111117893"/>
      <name val="Arabic Transparent"/>
    </font>
    <font>
      <b/>
      <sz val="14"/>
      <color rgb="FFFF0000"/>
      <name val="Arabic Transparent"/>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indexed="22"/>
        <bgColor indexed="64"/>
      </patternFill>
    </fill>
    <fill>
      <patternFill patternType="solid">
        <fgColor rgb="FFFFC000"/>
        <bgColor indexed="64"/>
      </patternFill>
    </fill>
    <fill>
      <patternFill patternType="solid">
        <fgColor rgb="FF00B050"/>
        <bgColor indexed="64"/>
      </patternFill>
    </fill>
  </fills>
  <borders count="67">
    <border>
      <left/>
      <right/>
      <top/>
      <bottom/>
      <diagonal/>
    </border>
    <border>
      <left/>
      <right/>
      <top style="double">
        <color auto="1"/>
      </top>
      <bottom/>
      <diagonal/>
    </border>
    <border>
      <left/>
      <right/>
      <top/>
      <bottom style="medium">
        <color auto="1"/>
      </bottom>
      <diagonal/>
    </border>
    <border>
      <left/>
      <right/>
      <top style="hair">
        <color auto="1"/>
      </top>
      <bottom style="hair">
        <color auto="1"/>
      </bottom>
      <diagonal/>
    </border>
    <border>
      <left/>
      <right/>
      <top style="hair">
        <color auto="1"/>
      </top>
      <bottom style="double">
        <color auto="1"/>
      </bottom>
      <diagonal/>
    </border>
    <border>
      <left/>
      <right/>
      <top/>
      <bottom style="hair">
        <color auto="1"/>
      </bottom>
      <diagonal/>
    </border>
    <border>
      <left/>
      <right/>
      <top style="hair">
        <color auto="1"/>
      </top>
      <bottom/>
      <diagonal/>
    </border>
    <border>
      <left/>
      <right/>
      <top style="medium">
        <color auto="1"/>
      </top>
      <bottom style="double">
        <color auto="1"/>
      </bottom>
      <diagonal/>
    </border>
    <border>
      <left/>
      <right/>
      <top/>
      <bottom style="double">
        <color auto="1"/>
      </bottom>
      <diagonal/>
    </border>
    <border>
      <left/>
      <right/>
      <top style="medium">
        <color auto="1"/>
      </top>
      <bottom style="hair">
        <color auto="1"/>
      </bottom>
      <diagonal/>
    </border>
    <border>
      <left/>
      <right/>
      <top style="hair">
        <color auto="1"/>
      </top>
      <bottom style="medium">
        <color auto="1"/>
      </bottom>
      <diagonal/>
    </border>
    <border>
      <left/>
      <right/>
      <top style="medium">
        <color auto="1"/>
      </top>
      <bottom/>
      <diagonal/>
    </border>
    <border>
      <left/>
      <right/>
      <top/>
      <bottom style="dotted">
        <color auto="1"/>
      </bottom>
      <diagonal/>
    </border>
    <border>
      <left/>
      <right/>
      <top style="dotted">
        <color auto="1"/>
      </top>
      <bottom/>
      <diagonal/>
    </border>
    <border>
      <left/>
      <right/>
      <top style="medium">
        <color auto="1"/>
      </top>
      <bottom style="medium">
        <color auto="1"/>
      </bottom>
      <diagonal/>
    </border>
    <border>
      <left style="thick">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style="medium">
        <color indexed="64"/>
      </left>
      <right/>
      <top style="medium">
        <color indexed="64"/>
      </top>
      <bottom/>
      <diagonal/>
    </border>
    <border>
      <left/>
      <right style="thick">
        <color indexed="64"/>
      </right>
      <top style="medium">
        <color indexed="64"/>
      </top>
      <bottom/>
      <diagonal/>
    </border>
    <border>
      <left style="thick">
        <color indexed="64"/>
      </left>
      <right style="thick">
        <color auto="1"/>
      </right>
      <top style="thick">
        <color auto="1"/>
      </top>
      <bottom/>
      <diagonal/>
    </border>
    <border>
      <left style="thick">
        <color indexed="64"/>
      </left>
      <right/>
      <top style="medium">
        <color indexed="64"/>
      </top>
      <bottom/>
      <diagonal/>
    </border>
    <border>
      <left style="medium">
        <color indexed="64"/>
      </left>
      <right/>
      <top/>
      <bottom/>
      <diagonal/>
    </border>
    <border>
      <left style="thick">
        <color indexed="64"/>
      </left>
      <right style="thick">
        <color indexed="64"/>
      </right>
      <top/>
      <bottom/>
      <diagonal/>
    </border>
    <border>
      <left/>
      <right style="thick">
        <color indexed="64"/>
      </right>
      <top/>
      <bottom/>
      <diagonal/>
    </border>
    <border>
      <left style="medium">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auto="1"/>
      </left>
      <right/>
      <top style="thick">
        <color auto="1"/>
      </top>
      <bottom style="thick">
        <color auto="1"/>
      </bottom>
      <diagonal/>
    </border>
    <border>
      <left/>
      <right/>
      <top style="thick">
        <color indexed="64"/>
      </top>
      <bottom style="thick">
        <color indexed="64"/>
      </bottom>
      <diagonal/>
    </border>
    <border>
      <left style="thick">
        <color indexed="64"/>
      </left>
      <right style="thick">
        <color auto="1"/>
      </right>
      <top/>
      <bottom style="thick">
        <color indexed="64"/>
      </bottom>
      <diagonal/>
    </border>
    <border>
      <left style="thick">
        <color indexed="64"/>
      </left>
      <right style="medium">
        <color indexed="64"/>
      </right>
      <top/>
      <bottom style="medium">
        <color indexed="64"/>
      </bottom>
      <diagonal/>
    </border>
    <border>
      <left style="thick">
        <color indexed="64"/>
      </left>
      <right style="medium">
        <color indexed="64"/>
      </right>
      <top style="medium">
        <color indexed="64"/>
      </top>
      <bottom/>
      <diagonal/>
    </border>
    <border>
      <left/>
      <right style="thick">
        <color indexed="64"/>
      </right>
      <top/>
      <bottom style="dotted">
        <color indexed="64"/>
      </bottom>
      <diagonal/>
    </border>
    <border>
      <left style="thick">
        <color indexed="64"/>
      </left>
      <right/>
      <top/>
      <bottom/>
      <diagonal/>
    </border>
    <border>
      <left style="thick">
        <color indexed="64"/>
      </left>
      <right/>
      <top/>
      <bottom style="dotted">
        <color indexed="64"/>
      </bottom>
      <diagonal/>
    </border>
    <border>
      <left style="thick">
        <color indexed="64"/>
      </left>
      <right style="medium">
        <color indexed="64"/>
      </right>
      <top style="dotted">
        <color indexed="64"/>
      </top>
      <bottom style="dotted">
        <color indexed="64"/>
      </bottom>
      <diagonal/>
    </border>
    <border>
      <left/>
      <right/>
      <top style="dotted">
        <color indexed="64"/>
      </top>
      <bottom style="dotted">
        <color indexed="64"/>
      </bottom>
      <diagonal/>
    </border>
    <border>
      <left/>
      <right style="thick">
        <color indexed="64"/>
      </right>
      <top style="dotted">
        <color indexed="64"/>
      </top>
      <bottom style="dotted">
        <color indexed="64"/>
      </bottom>
      <diagonal/>
    </border>
    <border>
      <left style="thick">
        <color indexed="64"/>
      </left>
      <right/>
      <top style="dotted">
        <color indexed="64"/>
      </top>
      <bottom style="dotted">
        <color indexed="64"/>
      </bottom>
      <diagonal/>
    </border>
    <border>
      <left style="thick">
        <color indexed="64"/>
      </left>
      <right style="medium">
        <color indexed="64"/>
      </right>
      <top style="dotted">
        <color indexed="64"/>
      </top>
      <bottom style="thick">
        <color indexed="64"/>
      </bottom>
      <diagonal/>
    </border>
    <border>
      <left/>
      <right/>
      <top style="dotted">
        <color indexed="64"/>
      </top>
      <bottom style="thick">
        <color indexed="64"/>
      </bottom>
      <diagonal/>
    </border>
    <border>
      <left/>
      <right style="thick">
        <color indexed="64"/>
      </right>
      <top style="dotted">
        <color indexed="64"/>
      </top>
      <bottom style="thick">
        <color indexed="64"/>
      </bottom>
      <diagonal/>
    </border>
    <border>
      <left style="thick">
        <color indexed="64"/>
      </left>
      <right/>
      <top style="dotted">
        <color indexed="64"/>
      </top>
      <bottom style="thick">
        <color indexed="64"/>
      </bottom>
      <diagonal/>
    </border>
    <border>
      <left style="thick">
        <color indexed="64"/>
      </left>
      <right style="thick">
        <color indexed="64"/>
      </right>
      <top style="thick">
        <color indexed="64"/>
      </top>
      <bottom style="thick">
        <color indexed="64"/>
      </bottom>
      <diagonal/>
    </border>
    <border>
      <left/>
      <right/>
      <top/>
      <bottom style="thick">
        <color indexed="64"/>
      </bottom>
      <diagonal/>
    </border>
    <border>
      <left/>
      <right style="medium">
        <color auto="1"/>
      </right>
      <top style="dotted">
        <color indexed="64"/>
      </top>
      <bottom style="dotted">
        <color indexed="64"/>
      </bottom>
      <diagonal/>
    </border>
    <border>
      <left style="medium">
        <color indexed="64"/>
      </left>
      <right/>
      <top style="dotted">
        <color indexed="64"/>
      </top>
      <bottom style="thick">
        <color indexed="64"/>
      </bottom>
      <diagonal/>
    </border>
    <border>
      <left style="medium">
        <color indexed="64"/>
      </left>
      <right/>
      <top style="dotted">
        <color indexed="64"/>
      </top>
      <bottom style="dotted">
        <color indexed="64"/>
      </bottom>
      <diagonal/>
    </border>
    <border>
      <left/>
      <right style="medium">
        <color auto="1"/>
      </right>
      <top/>
      <bottom/>
      <diagonal/>
    </border>
    <border>
      <left style="thick">
        <color indexed="64"/>
      </left>
      <right style="medium">
        <color indexed="64"/>
      </right>
      <top/>
      <bottom style="dotted">
        <color indexed="64"/>
      </bottom>
      <diagonal/>
    </border>
    <border>
      <left/>
      <right/>
      <top style="thick">
        <color indexed="64"/>
      </top>
      <bottom/>
      <diagonal/>
    </border>
    <border>
      <left/>
      <right style="medium">
        <color auto="1"/>
      </right>
      <top style="thick">
        <color indexed="64"/>
      </top>
      <bottom/>
      <diagonal/>
    </border>
    <border>
      <left style="thick">
        <color indexed="64"/>
      </left>
      <right/>
      <top style="thick">
        <color indexed="64"/>
      </top>
      <bottom/>
      <diagonal/>
    </border>
    <border>
      <left style="medium">
        <color indexed="64"/>
      </left>
      <right/>
      <top style="thick">
        <color indexed="64"/>
      </top>
      <bottom/>
      <diagonal/>
    </border>
    <border>
      <left style="thick">
        <color indexed="64"/>
      </left>
      <right style="medium">
        <color indexed="64"/>
      </right>
      <top/>
      <bottom style="thick">
        <color indexed="64"/>
      </bottom>
      <diagonal/>
    </border>
    <border>
      <left/>
      <right style="medium">
        <color auto="1"/>
      </right>
      <top style="thick">
        <color auto="1"/>
      </top>
      <bottom style="thick">
        <color indexed="64"/>
      </bottom>
      <diagonal/>
    </border>
    <border>
      <left/>
      <right style="thick">
        <color indexed="64"/>
      </right>
      <top/>
      <bottom style="thick">
        <color indexed="64"/>
      </bottom>
      <diagonal/>
    </border>
    <border>
      <left style="thick">
        <color indexed="64"/>
      </left>
      <right/>
      <top/>
      <bottom style="thick">
        <color indexed="64"/>
      </bottom>
      <diagonal/>
    </border>
    <border>
      <left/>
      <right style="thick">
        <color indexed="64"/>
      </right>
      <top style="thick">
        <color indexed="64"/>
      </top>
      <bottom/>
      <diagonal/>
    </border>
    <border>
      <left/>
      <right/>
      <top style="dashed">
        <color auto="1"/>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double">
        <color indexed="64"/>
      </bottom>
      <diagonal/>
    </border>
    <border>
      <left/>
      <right/>
      <top/>
      <bottom style="double">
        <color theme="1"/>
      </bottom>
      <diagonal/>
    </border>
    <border>
      <left style="medium">
        <color indexed="64"/>
      </left>
      <right style="medium">
        <color indexed="64"/>
      </right>
      <top style="medium">
        <color indexed="64"/>
      </top>
      <bottom style="medium">
        <color indexed="64"/>
      </bottom>
      <diagonal/>
    </border>
  </borders>
  <cellStyleXfs count="24">
    <xf numFmtId="0" fontId="0"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17" fillId="0" borderId="0"/>
    <xf numFmtId="0" fontId="17" fillId="0" borderId="0"/>
    <xf numFmtId="164" fontId="17" fillId="0" borderId="0" applyFont="0" applyFill="0" applyBorder="0" applyAlignment="0" applyProtection="0"/>
    <xf numFmtId="166" fontId="17" fillId="0" borderId="0" applyFont="0" applyFill="0" applyBorder="0" applyAlignment="0" applyProtection="0"/>
    <xf numFmtId="164" fontId="17" fillId="0" borderId="0" applyFont="0" applyFill="0" applyBorder="0" applyAlignment="0" applyProtection="0"/>
    <xf numFmtId="0" fontId="2" fillId="0" borderId="0"/>
    <xf numFmtId="0" fontId="17" fillId="0" borderId="0"/>
    <xf numFmtId="9" fontId="17" fillId="0" borderId="0" applyFont="0" applyFill="0" applyBorder="0" applyAlignment="0" applyProtection="0"/>
    <xf numFmtId="0" fontId="3" fillId="0" borderId="0" applyFont="0" applyFill="0" applyBorder="0" applyAlignment="0">
      <alignment horizontal="center" vertical="center" shrinkToFit="1" readingOrder="2"/>
    </xf>
    <xf numFmtId="166" fontId="2" fillId="0" borderId="0" applyFont="0" applyFill="0" applyBorder="0" applyAlignment="0" applyProtection="0"/>
  </cellStyleXfs>
  <cellXfs count="816">
    <xf numFmtId="0" fontId="0" fillId="0" borderId="0" xfId="0"/>
    <xf numFmtId="0" fontId="3" fillId="0" borderId="0" xfId="0" applyFont="1" applyAlignment="1">
      <alignment horizontal="right"/>
    </xf>
    <xf numFmtId="0" fontId="3" fillId="0" borderId="0" xfId="0" applyFont="1"/>
    <xf numFmtId="0" fontId="4" fillId="0" borderId="0" xfId="0" applyFont="1" applyBorder="1" applyAlignment="1">
      <alignment horizontal="center"/>
    </xf>
    <xf numFmtId="0" fontId="4" fillId="0" borderId="2" xfId="0" applyFont="1" applyBorder="1" applyAlignment="1">
      <alignment horizontal="center"/>
    </xf>
    <xf numFmtId="0" fontId="4" fillId="0" borderId="0" xfId="0" applyFont="1" applyAlignment="1">
      <alignment horizontal="right" vertical="center"/>
    </xf>
    <xf numFmtId="0" fontId="4" fillId="0" borderId="0" xfId="0" applyFont="1" applyAlignment="1">
      <alignment horizontal="center" vertical="center"/>
    </xf>
    <xf numFmtId="0" fontId="4" fillId="0" borderId="0" xfId="0" applyFont="1" applyAlignment="1">
      <alignment horizontal="left" vertical="center"/>
    </xf>
    <xf numFmtId="0" fontId="4" fillId="0" borderId="3" xfId="0" applyFont="1" applyBorder="1" applyAlignment="1">
      <alignment horizontal="right" vertical="center"/>
    </xf>
    <xf numFmtId="0" fontId="4" fillId="0" borderId="3" xfId="0" applyFont="1" applyBorder="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right" vertical="center"/>
    </xf>
    <xf numFmtId="0" fontId="4" fillId="0" borderId="4" xfId="0" applyFont="1" applyBorder="1" applyAlignment="1">
      <alignment horizontal="center" vertical="center"/>
    </xf>
    <xf numFmtId="0" fontId="4" fillId="0" borderId="4" xfId="0" applyFont="1" applyBorder="1" applyAlignment="1">
      <alignment horizontal="left" vertical="center"/>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0" borderId="5" xfId="0" applyFont="1" applyBorder="1" applyAlignment="1">
      <alignment horizontal="right" vertical="center"/>
    </xf>
    <xf numFmtId="0" fontId="4" fillId="0" borderId="5" xfId="0" applyFont="1" applyBorder="1" applyAlignment="1">
      <alignment horizontal="center" vertical="center"/>
    </xf>
    <xf numFmtId="0" fontId="4" fillId="0" borderId="5" xfId="0" applyFont="1" applyBorder="1" applyAlignment="1">
      <alignment horizontal="left" vertical="center"/>
    </xf>
    <xf numFmtId="0" fontId="4" fillId="0" borderId="6" xfId="0" applyFont="1" applyBorder="1" applyAlignment="1">
      <alignment horizontal="right" vertical="center"/>
    </xf>
    <xf numFmtId="0" fontId="4" fillId="0" borderId="6" xfId="0" applyFont="1" applyBorder="1" applyAlignment="1">
      <alignment horizontal="center" vertical="center"/>
    </xf>
    <xf numFmtId="0" fontId="4" fillId="0" borderId="6" xfId="0" applyFont="1" applyBorder="1" applyAlignment="1">
      <alignment horizontal="left" vertical="center"/>
    </xf>
    <xf numFmtId="0" fontId="4" fillId="0" borderId="7" xfId="0" applyFont="1" applyBorder="1" applyAlignment="1">
      <alignment horizontal="right" vertical="center"/>
    </xf>
    <xf numFmtId="0" fontId="4" fillId="0" borderId="7" xfId="0" applyFont="1" applyBorder="1" applyAlignment="1">
      <alignment horizontal="center" vertical="center"/>
    </xf>
    <xf numFmtId="0" fontId="4" fillId="0" borderId="7" xfId="0" applyFont="1" applyBorder="1" applyAlignment="1">
      <alignment horizontal="left" vertical="center"/>
    </xf>
    <xf numFmtId="0" fontId="6" fillId="0" borderId="0" xfId="0" applyFont="1"/>
    <xf numFmtId="0" fontId="3" fillId="0" borderId="0" xfId="0" applyFont="1" applyBorder="1" applyAlignment="1">
      <alignment horizontal="center"/>
    </xf>
    <xf numFmtId="0" fontId="3" fillId="0" borderId="2" xfId="0" applyFont="1" applyBorder="1" applyAlignment="1">
      <alignment horizontal="center"/>
    </xf>
    <xf numFmtId="0" fontId="4" fillId="0" borderId="8" xfId="0" applyFont="1" applyBorder="1" applyAlignment="1">
      <alignment horizontal="center" vertical="center"/>
    </xf>
    <xf numFmtId="0" fontId="4" fillId="0" borderId="8" xfId="0" applyFont="1" applyBorder="1" applyAlignment="1">
      <alignment horizontal="left" vertical="center"/>
    </xf>
    <xf numFmtId="0" fontId="4" fillId="0" borderId="3" xfId="0" applyFont="1" applyBorder="1" applyAlignment="1">
      <alignment horizontal="left" vertical="center" wrapText="1"/>
    </xf>
    <xf numFmtId="0" fontId="4" fillId="0" borderId="3" xfId="0" applyFont="1" applyBorder="1" applyAlignment="1">
      <alignment horizontal="right" vertical="center" wrapText="1"/>
    </xf>
    <xf numFmtId="0" fontId="7" fillId="0" borderId="0" xfId="0" applyFont="1"/>
    <xf numFmtId="0" fontId="4" fillId="0" borderId="3" xfId="0" applyFont="1" applyBorder="1" applyAlignment="1">
      <alignment vertical="center"/>
    </xf>
    <xf numFmtId="0" fontId="4" fillId="0" borderId="0" xfId="0" applyFont="1" applyAlignment="1">
      <alignment horizontal="right"/>
    </xf>
    <xf numFmtId="0" fontId="4" fillId="0" borderId="0" xfId="0" applyFont="1"/>
    <xf numFmtId="0" fontId="4" fillId="0" borderId="0" xfId="0" applyFont="1" applyAlignment="1">
      <alignment readingOrder="2"/>
    </xf>
    <xf numFmtId="0" fontId="4" fillId="0" borderId="6" xfId="0" applyFont="1" applyBorder="1" applyAlignment="1">
      <alignment horizontal="left" vertical="center" wrapText="1"/>
    </xf>
    <xf numFmtId="0" fontId="4" fillId="0" borderId="9" xfId="0" applyFont="1" applyBorder="1" applyAlignment="1">
      <alignment horizontal="right" vertical="center"/>
    </xf>
    <xf numFmtId="0" fontId="4" fillId="0" borderId="9" xfId="0" applyFont="1" applyBorder="1" applyAlignment="1">
      <alignment horizontal="center" vertical="center"/>
    </xf>
    <xf numFmtId="0" fontId="4" fillId="0" borderId="9" xfId="0" applyFont="1" applyBorder="1" applyAlignment="1">
      <alignment horizontal="left" vertical="center"/>
    </xf>
    <xf numFmtId="0" fontId="4" fillId="0" borderId="10" xfId="0" applyFont="1" applyBorder="1" applyAlignment="1">
      <alignment horizontal="right" vertical="center"/>
    </xf>
    <xf numFmtId="0" fontId="4" fillId="0" borderId="10" xfId="0" applyFont="1" applyBorder="1" applyAlignment="1">
      <alignment horizontal="center" vertical="center"/>
    </xf>
    <xf numFmtId="0" fontId="4" fillId="0" borderId="10" xfId="0" applyFont="1" applyBorder="1" applyAlignment="1">
      <alignment horizontal="left" vertical="center"/>
    </xf>
    <xf numFmtId="0" fontId="4" fillId="0" borderId="0" xfId="0" applyFont="1" applyAlignment="1">
      <alignment horizontal="left" vertical="center" wrapText="1"/>
    </xf>
    <xf numFmtId="0" fontId="4" fillId="0" borderId="0" xfId="0" applyFont="1" applyAlignment="1">
      <alignment horizontal="left" readingOrder="2"/>
    </xf>
    <xf numFmtId="0" fontId="4" fillId="0" borderId="3" xfId="0" applyFont="1" applyBorder="1" applyAlignment="1">
      <alignment horizontal="right" vertical="center" readingOrder="1"/>
    </xf>
    <xf numFmtId="0" fontId="4" fillId="0" borderId="3" xfId="0" applyFont="1" applyBorder="1" applyAlignment="1">
      <alignment horizontal="right" vertical="center" shrinkToFit="1" readingOrder="1"/>
    </xf>
    <xf numFmtId="0" fontId="4" fillId="2" borderId="6" xfId="0" applyFont="1" applyFill="1" applyBorder="1" applyAlignment="1">
      <alignment horizontal="right" vertical="center" readingOrder="2"/>
    </xf>
    <xf numFmtId="0" fontId="4" fillId="0" borderId="3" xfId="0" applyFont="1" applyFill="1" applyBorder="1" applyAlignment="1">
      <alignment horizontal="center" vertical="center" readingOrder="1"/>
    </xf>
    <xf numFmtId="0" fontId="4" fillId="2" borderId="0" xfId="0" applyFont="1" applyFill="1" applyBorder="1" applyAlignment="1">
      <alignment horizontal="right" vertical="center" readingOrder="2"/>
    </xf>
    <xf numFmtId="0" fontId="4" fillId="2" borderId="10" xfId="0" applyFont="1" applyFill="1" applyBorder="1" applyAlignment="1">
      <alignment horizontal="right" vertical="center" readingOrder="2"/>
    </xf>
    <xf numFmtId="0" fontId="9" fillId="0" borderId="10" xfId="0" applyFont="1" applyBorder="1" applyAlignment="1">
      <alignment horizontal="center" vertical="center"/>
    </xf>
    <xf numFmtId="0" fontId="4" fillId="2" borderId="7" xfId="0" applyFont="1" applyFill="1" applyBorder="1" applyAlignment="1">
      <alignment horizontal="right" vertical="center" readingOrder="2"/>
    </xf>
    <xf numFmtId="0" fontId="9" fillId="0" borderId="7" xfId="0" applyFont="1" applyBorder="1" applyAlignment="1">
      <alignment horizontal="center" vertical="center"/>
    </xf>
    <xf numFmtId="0" fontId="4" fillId="0" borderId="7" xfId="0" applyFont="1" applyFill="1" applyBorder="1" applyAlignment="1">
      <alignment horizontal="left" vertical="center"/>
    </xf>
    <xf numFmtId="0" fontId="9" fillId="0" borderId="0" xfId="0" applyFont="1" applyBorder="1" applyAlignment="1">
      <alignment horizontal="right" vertical="center" indent="1"/>
    </xf>
    <xf numFmtId="0" fontId="4" fillId="0" borderId="0" xfId="0" applyFont="1" applyFill="1" applyBorder="1" applyAlignment="1">
      <alignment horizontal="left" vertical="center"/>
    </xf>
    <xf numFmtId="0" fontId="4" fillId="0" borderId="6" xfId="0" applyFont="1" applyBorder="1" applyAlignment="1">
      <alignment horizontal="right"/>
    </xf>
    <xf numFmtId="0" fontId="4" fillId="0" borderId="3" xfId="0" applyFont="1" applyBorder="1" applyAlignment="1">
      <alignment horizontal="left"/>
    </xf>
    <xf numFmtId="0" fontId="4" fillId="2" borderId="3" xfId="0" applyFont="1" applyFill="1" applyBorder="1" applyAlignment="1">
      <alignment horizontal="right" vertical="center" readingOrder="2"/>
    </xf>
    <xf numFmtId="0" fontId="4" fillId="0" borderId="3" xfId="0" applyFont="1" applyBorder="1" applyAlignment="1">
      <alignment horizontal="right" vertical="center" readingOrder="2"/>
    </xf>
    <xf numFmtId="0" fontId="9" fillId="0" borderId="3" xfId="0" applyFont="1" applyBorder="1" applyAlignment="1">
      <alignment horizontal="center" vertical="center"/>
    </xf>
    <xf numFmtId="0" fontId="4" fillId="2" borderId="6" xfId="0" applyFont="1" applyFill="1" applyBorder="1" applyAlignment="1">
      <alignment horizontal="right" vertical="center" shrinkToFit="1" readingOrder="2"/>
    </xf>
    <xf numFmtId="0" fontId="9" fillId="0" borderId="6" xfId="0" applyFont="1" applyBorder="1" applyAlignment="1">
      <alignment horizontal="center" vertical="center"/>
    </xf>
    <xf numFmtId="0" fontId="0" fillId="0" borderId="0" xfId="0" applyAlignment="1">
      <alignment vertical="center"/>
    </xf>
    <xf numFmtId="0" fontId="4" fillId="0" borderId="2" xfId="0" applyFont="1" applyBorder="1" applyAlignment="1">
      <alignment horizontal="center" vertical="center"/>
    </xf>
    <xf numFmtId="0" fontId="9" fillId="0" borderId="7" xfId="0" applyFont="1" applyBorder="1"/>
    <xf numFmtId="0" fontId="0" fillId="0" borderId="0" xfId="0" applyBorder="1"/>
    <xf numFmtId="0" fontId="4" fillId="0" borderId="6" xfId="0" applyFont="1" applyBorder="1" applyAlignment="1">
      <alignment vertical="center"/>
    </xf>
    <xf numFmtId="0" fontId="4" fillId="0" borderId="0" xfId="0" applyFont="1" applyAlignment="1">
      <alignment vertical="center" readingOrder="2"/>
    </xf>
    <xf numFmtId="0" fontId="4" fillId="0" borderId="3" xfId="0" applyFont="1" applyBorder="1" applyAlignment="1">
      <alignment vertical="center" wrapText="1"/>
    </xf>
    <xf numFmtId="0" fontId="4" fillId="0" borderId="7" xfId="0" applyFont="1" applyBorder="1" applyAlignment="1">
      <alignment vertical="center"/>
    </xf>
    <xf numFmtId="0" fontId="4" fillId="0" borderId="0" xfId="0" applyFont="1" applyBorder="1" applyAlignment="1">
      <alignment horizontal="right" vertical="center" indent="1"/>
    </xf>
    <xf numFmtId="0" fontId="4" fillId="2" borderId="3" xfId="0" applyFont="1" applyFill="1" applyBorder="1" applyAlignment="1">
      <alignment horizontal="right" vertical="center"/>
    </xf>
    <xf numFmtId="0" fontId="9" fillId="0" borderId="0" xfId="0" applyFont="1"/>
    <xf numFmtId="0" fontId="12" fillId="0" borderId="3" xfId="0" applyFont="1" applyBorder="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4" fillId="0" borderId="0" xfId="0" applyFont="1" applyAlignment="1">
      <alignment horizontal="right" vertical="center" readingOrder="2"/>
    </xf>
    <xf numFmtId="0" fontId="4" fillId="0" borderId="0" xfId="0" applyFont="1" applyAlignment="1">
      <alignment horizontal="left"/>
    </xf>
    <xf numFmtId="0" fontId="3" fillId="0" borderId="0" xfId="0" applyFont="1" applyAlignment="1">
      <alignment horizontal="left"/>
    </xf>
    <xf numFmtId="0" fontId="4" fillId="0" borderId="11" xfId="0" applyFont="1" applyBorder="1" applyAlignment="1">
      <alignment horizontal="right" vertical="center"/>
    </xf>
    <xf numFmtId="0" fontId="4" fillId="0" borderId="11" xfId="0" applyFont="1" applyBorder="1" applyAlignment="1">
      <alignment horizontal="center"/>
    </xf>
    <xf numFmtId="0" fontId="4" fillId="0" borderId="0" xfId="0" applyFont="1" applyBorder="1" applyAlignment="1">
      <alignment horizontal="right" vertical="center" readingOrder="2"/>
    </xf>
    <xf numFmtId="0" fontId="3" fillId="0" borderId="0" xfId="0" applyFont="1" applyBorder="1" applyAlignment="1">
      <alignment horizontal="center" vertical="center"/>
    </xf>
    <xf numFmtId="0" fontId="3" fillId="0" borderId="2" xfId="0" applyFont="1" applyBorder="1" applyAlignment="1">
      <alignment horizontal="center" vertical="center"/>
    </xf>
    <xf numFmtId="0" fontId="4" fillId="0" borderId="2" xfId="0" applyFont="1" applyBorder="1" applyAlignment="1">
      <alignment horizontal="right" vertical="center"/>
    </xf>
    <xf numFmtId="0" fontId="4" fillId="0" borderId="7" xfId="0" applyFont="1" applyFill="1" applyBorder="1" applyAlignment="1">
      <alignment horizontal="right" vertical="center"/>
    </xf>
    <xf numFmtId="0" fontId="0" fillId="0" borderId="0" xfId="0" applyAlignment="1">
      <alignment horizontal="center"/>
    </xf>
    <xf numFmtId="0" fontId="4" fillId="0" borderId="12" xfId="0" applyFont="1" applyBorder="1" applyAlignment="1">
      <alignment horizontal="center" vertical="center"/>
    </xf>
    <xf numFmtId="0" fontId="4" fillId="0" borderId="3" xfId="0" applyFont="1" applyBorder="1" applyAlignment="1">
      <alignment horizontal="right" vertical="center" shrinkToFit="1" readingOrder="2"/>
    </xf>
    <xf numFmtId="0" fontId="4" fillId="0" borderId="8" xfId="0" applyFont="1" applyBorder="1" applyAlignment="1">
      <alignment horizontal="right" vertical="center" shrinkToFit="1" readingOrder="2"/>
    </xf>
    <xf numFmtId="0" fontId="4" fillId="0" borderId="13" xfId="0" applyFont="1" applyBorder="1" applyAlignment="1">
      <alignment horizontal="right" vertical="center" shrinkToFit="1" readingOrder="2"/>
    </xf>
    <xf numFmtId="0" fontId="4" fillId="0" borderId="13" xfId="0" applyFont="1" applyBorder="1" applyAlignment="1">
      <alignment horizontal="center" vertical="center"/>
    </xf>
    <xf numFmtId="0" fontId="4" fillId="0" borderId="13" xfId="0" applyFont="1" applyBorder="1" applyAlignment="1">
      <alignment horizontal="left" vertical="center"/>
    </xf>
    <xf numFmtId="0" fontId="4" fillId="0" borderId="3" xfId="0" applyFont="1" applyBorder="1" applyAlignment="1">
      <alignment horizontal="left" vertical="center" shrinkToFit="1" readingOrder="2"/>
    </xf>
    <xf numFmtId="0" fontId="4" fillId="0" borderId="3" xfId="0" applyFont="1" applyBorder="1" applyAlignment="1">
      <alignment horizontal="left" vertical="center" wrapText="1" readingOrder="2"/>
    </xf>
    <xf numFmtId="0" fontId="4" fillId="0" borderId="3" xfId="0" applyFont="1" applyBorder="1" applyAlignment="1">
      <alignment horizontal="center"/>
    </xf>
    <xf numFmtId="0" fontId="4" fillId="0" borderId="3" xfId="0" applyFont="1" applyBorder="1" applyAlignment="1">
      <alignment horizontal="right" shrinkToFit="1" readingOrder="2"/>
    </xf>
    <xf numFmtId="0" fontId="3" fillId="0" borderId="0" xfId="0" applyFont="1" applyAlignment="1">
      <alignment horizontal="right" readingOrder="2"/>
    </xf>
    <xf numFmtId="0" fontId="13" fillId="0" borderId="0" xfId="0" applyFont="1"/>
    <xf numFmtId="0" fontId="4" fillId="0" borderId="2" xfId="0" applyFont="1" applyBorder="1" applyAlignment="1">
      <alignment horizontal="right" vertical="center" readingOrder="2"/>
    </xf>
    <xf numFmtId="0" fontId="4" fillId="0" borderId="2" xfId="0" applyFont="1" applyBorder="1" applyAlignment="1">
      <alignment horizontal="left" vertical="center"/>
    </xf>
    <xf numFmtId="0" fontId="14" fillId="0" borderId="0" xfId="0" applyFont="1"/>
    <xf numFmtId="0" fontId="0" fillId="0" borderId="14" xfId="0" applyBorder="1"/>
    <xf numFmtId="0" fontId="9" fillId="0" borderId="3" xfId="0" applyFont="1" applyBorder="1" applyAlignment="1">
      <alignment vertical="center"/>
    </xf>
    <xf numFmtId="0" fontId="0" fillId="0" borderId="3" xfId="0" applyBorder="1" applyAlignment="1">
      <alignment horizontal="center" vertical="center"/>
    </xf>
    <xf numFmtId="0" fontId="0" fillId="0" borderId="3" xfId="0" applyBorder="1"/>
    <xf numFmtId="0" fontId="9" fillId="0" borderId="5" xfId="0" applyFont="1" applyBorder="1" applyAlignment="1">
      <alignment vertical="center"/>
    </xf>
    <xf numFmtId="0" fontId="9" fillId="0" borderId="5" xfId="0" applyFont="1" applyBorder="1" applyAlignment="1">
      <alignment horizontal="center" vertical="center"/>
    </xf>
    <xf numFmtId="0" fontId="9" fillId="0" borderId="10" xfId="0" applyFont="1" applyBorder="1" applyAlignment="1">
      <alignment vertical="center"/>
    </xf>
    <xf numFmtId="0" fontId="9" fillId="0" borderId="7" xfId="0" applyFont="1" applyBorder="1" applyAlignment="1">
      <alignment vertical="center"/>
    </xf>
    <xf numFmtId="0" fontId="9" fillId="0" borderId="0" xfId="0" applyFont="1" applyBorder="1" applyAlignment="1">
      <alignment vertical="center"/>
    </xf>
    <xf numFmtId="0" fontId="9" fillId="0" borderId="0" xfId="0" applyFont="1" applyAlignment="1">
      <alignment vertical="center"/>
    </xf>
    <xf numFmtId="0" fontId="12" fillId="0" borderId="0" xfId="0" applyFont="1" applyAlignment="1">
      <alignment vertical="center"/>
    </xf>
    <xf numFmtId="0" fontId="1" fillId="0" borderId="0" xfId="2"/>
    <xf numFmtId="0" fontId="3" fillId="0" borderId="0" xfId="1" applyFont="1" applyAlignment="1">
      <alignment horizontal="right" vertical="center"/>
    </xf>
    <xf numFmtId="0" fontId="7" fillId="0" borderId="0" xfId="1" applyFont="1" applyAlignment="1">
      <alignment vertical="center"/>
    </xf>
    <xf numFmtId="0" fontId="3" fillId="0" borderId="0" xfId="1" applyFont="1" applyAlignment="1">
      <alignment horizontal="left" vertical="center"/>
    </xf>
    <xf numFmtId="0" fontId="15" fillId="0" borderId="0" xfId="2" applyFont="1" applyAlignment="1">
      <alignment vertical="center"/>
    </xf>
    <xf numFmtId="0" fontId="4" fillId="0" borderId="3" xfId="1" applyFont="1" applyBorder="1" applyAlignment="1">
      <alignment horizontal="right" vertical="center"/>
    </xf>
    <xf numFmtId="0" fontId="4" fillId="0" borderId="3" xfId="1" applyFont="1" applyBorder="1" applyAlignment="1">
      <alignment horizontal="center" vertical="center"/>
    </xf>
    <xf numFmtId="0" fontId="4" fillId="0" borderId="3" xfId="1" applyFont="1" applyBorder="1" applyAlignment="1">
      <alignment horizontal="left" vertical="center"/>
    </xf>
    <xf numFmtId="0" fontId="4" fillId="0" borderId="3" xfId="1" applyFont="1" applyFill="1" applyBorder="1" applyAlignment="1">
      <alignment horizontal="right" vertical="center"/>
    </xf>
    <xf numFmtId="0" fontId="4" fillId="0" borderId="3" xfId="1" applyFont="1" applyBorder="1" applyAlignment="1">
      <alignment horizontal="left" vertical="center" wrapText="1"/>
    </xf>
    <xf numFmtId="0" fontId="4" fillId="0" borderId="4" xfId="1" applyFont="1" applyBorder="1" applyAlignment="1">
      <alignment horizontal="right" vertical="center"/>
    </xf>
    <xf numFmtId="0" fontId="4" fillId="0" borderId="4" xfId="1" applyFont="1" applyBorder="1" applyAlignment="1">
      <alignment horizontal="center" vertical="center"/>
    </xf>
    <xf numFmtId="0" fontId="4" fillId="0" borderId="4" xfId="1" applyFont="1" applyBorder="1" applyAlignment="1">
      <alignment horizontal="left" vertical="center"/>
    </xf>
    <xf numFmtId="0" fontId="4" fillId="0" borderId="0" xfId="1" applyFont="1" applyBorder="1" applyAlignment="1">
      <alignment horizontal="right" vertical="center"/>
    </xf>
    <xf numFmtId="0" fontId="4" fillId="0" borderId="0" xfId="1" applyFont="1" applyBorder="1" applyAlignment="1">
      <alignment horizontal="left" vertical="center"/>
    </xf>
    <xf numFmtId="0" fontId="15" fillId="0" borderId="0" xfId="2" applyFont="1"/>
    <xf numFmtId="0" fontId="4" fillId="0" borderId="6" xfId="1" applyFont="1" applyBorder="1" applyAlignment="1">
      <alignment horizontal="right" vertical="center"/>
    </xf>
    <xf numFmtId="0" fontId="4" fillId="0" borderId="6" xfId="1" applyFont="1" applyBorder="1" applyAlignment="1">
      <alignment horizontal="center" vertical="center"/>
    </xf>
    <xf numFmtId="0" fontId="4" fillId="0" borderId="6" xfId="1" applyFont="1" applyBorder="1" applyAlignment="1">
      <alignment horizontal="left" vertical="center"/>
    </xf>
    <xf numFmtId="0" fontId="4" fillId="0" borderId="7" xfId="1" applyFont="1" applyBorder="1" applyAlignment="1">
      <alignment horizontal="right" vertical="center"/>
    </xf>
    <xf numFmtId="0" fontId="4" fillId="0" borderId="7" xfId="1" applyFont="1" applyBorder="1" applyAlignment="1">
      <alignment horizontal="center" vertical="center"/>
    </xf>
    <xf numFmtId="0" fontId="4" fillId="0" borderId="7" xfId="1" applyFont="1" applyBorder="1" applyAlignment="1">
      <alignment horizontal="left" vertical="center"/>
    </xf>
    <xf numFmtId="0" fontId="4" fillId="0" borderId="3" xfId="1" applyFont="1" applyBorder="1" applyAlignment="1">
      <alignment vertical="center"/>
    </xf>
    <xf numFmtId="0" fontId="3" fillId="0" borderId="0" xfId="3" applyFont="1" applyAlignment="1">
      <alignment horizontal="right"/>
    </xf>
    <xf numFmtId="0" fontId="7" fillId="0" borderId="0" xfId="3" applyFont="1"/>
    <xf numFmtId="0" fontId="3" fillId="0" borderId="0" xfId="3" applyFont="1" applyAlignment="1">
      <alignment horizontal="left"/>
    </xf>
    <xf numFmtId="0" fontId="4" fillId="0" borderId="0" xfId="3" applyFont="1" applyBorder="1" applyAlignment="1">
      <alignment horizontal="center"/>
    </xf>
    <xf numFmtId="0" fontId="4" fillId="0" borderId="2" xfId="3" applyFont="1" applyBorder="1" applyAlignment="1">
      <alignment horizontal="center"/>
    </xf>
    <xf numFmtId="0" fontId="4" fillId="0" borderId="3" xfId="3" applyFont="1" applyBorder="1" applyAlignment="1">
      <alignment horizontal="right" vertical="center"/>
    </xf>
    <xf numFmtId="0" fontId="4" fillId="0" borderId="3" xfId="3" applyFont="1" applyBorder="1" applyAlignment="1">
      <alignment horizontal="left" vertical="center"/>
    </xf>
    <xf numFmtId="0" fontId="4" fillId="0" borderId="3" xfId="4" applyFont="1" applyBorder="1" applyAlignment="1">
      <alignment horizontal="center" vertical="center"/>
    </xf>
    <xf numFmtId="0" fontId="4" fillId="0" borderId="3" xfId="3" applyFont="1" applyBorder="1" applyAlignment="1">
      <alignment horizontal="center" vertical="center"/>
    </xf>
    <xf numFmtId="0" fontId="4" fillId="0" borderId="3" xfId="1" applyFont="1" applyBorder="1" applyAlignment="1">
      <alignment vertical="center" readingOrder="1"/>
    </xf>
    <xf numFmtId="0" fontId="4" fillId="0" borderId="3" xfId="3" applyFont="1" applyBorder="1" applyAlignment="1">
      <alignment horizontal="left" vertical="center" wrapText="1"/>
    </xf>
    <xf numFmtId="0" fontId="4" fillId="0" borderId="4" xfId="3" applyFont="1" applyBorder="1" applyAlignment="1">
      <alignment horizontal="right" vertical="center"/>
    </xf>
    <xf numFmtId="0" fontId="4" fillId="0" borderId="4" xfId="4" applyFont="1" applyBorder="1" applyAlignment="1">
      <alignment horizontal="center" vertical="center"/>
    </xf>
    <xf numFmtId="0" fontId="4" fillId="0" borderId="4" xfId="3" applyFont="1" applyBorder="1" applyAlignment="1">
      <alignment horizontal="left" vertical="center"/>
    </xf>
    <xf numFmtId="0" fontId="2" fillId="0" borderId="0" xfId="3"/>
    <xf numFmtId="0" fontId="4" fillId="0" borderId="0" xfId="3" applyFont="1" applyAlignment="1">
      <alignment horizontal="right"/>
    </xf>
    <xf numFmtId="0" fontId="4" fillId="0" borderId="0" xfId="3" applyFont="1" applyAlignment="1">
      <alignment horizontal="left"/>
    </xf>
    <xf numFmtId="0" fontId="4" fillId="0" borderId="9" xfId="5" applyFont="1" applyBorder="1" applyAlignment="1">
      <alignment horizontal="center" vertical="center"/>
    </xf>
    <xf numFmtId="0" fontId="4" fillId="0" borderId="6" xfId="3" applyFont="1" applyBorder="1" applyAlignment="1">
      <alignment horizontal="right" vertical="center"/>
    </xf>
    <xf numFmtId="0" fontId="4" fillId="0" borderId="3" xfId="5" applyFont="1" applyBorder="1" applyAlignment="1">
      <alignment horizontal="center" vertical="center"/>
    </xf>
    <xf numFmtId="0" fontId="4" fillId="0" borderId="5" xfId="3" applyFont="1" applyBorder="1" applyAlignment="1">
      <alignment horizontal="center" vertical="center"/>
    </xf>
    <xf numFmtId="0" fontId="4" fillId="0" borderId="6" xfId="3" applyFont="1" applyBorder="1" applyAlignment="1">
      <alignment horizontal="left" vertical="center"/>
    </xf>
    <xf numFmtId="0" fontId="4" fillId="0" borderId="5" xfId="3" applyFont="1" applyBorder="1" applyAlignment="1">
      <alignment horizontal="right" vertical="center"/>
    </xf>
    <xf numFmtId="0" fontId="4" fillId="0" borderId="5" xfId="3" applyFont="1" applyBorder="1" applyAlignment="1">
      <alignment horizontal="left" vertical="center"/>
    </xf>
    <xf numFmtId="0" fontId="4" fillId="0" borderId="3" xfId="6" applyFont="1" applyBorder="1" applyAlignment="1">
      <alignment horizontal="center" vertical="center"/>
    </xf>
    <xf numFmtId="0" fontId="4" fillId="0" borderId="3" xfId="7" applyFont="1" applyBorder="1" applyAlignment="1">
      <alignment horizontal="center" vertical="center"/>
    </xf>
    <xf numFmtId="0" fontId="4" fillId="0" borderId="0" xfId="3" applyFont="1" applyBorder="1" applyAlignment="1">
      <alignment horizontal="center" vertical="center"/>
    </xf>
    <xf numFmtId="0" fontId="4" fillId="0" borderId="7" xfId="3" applyFont="1" applyBorder="1" applyAlignment="1">
      <alignment horizontal="right" vertical="center"/>
    </xf>
    <xf numFmtId="0" fontId="4" fillId="0" borderId="7" xfId="3" applyFont="1" applyBorder="1" applyAlignment="1">
      <alignment horizontal="center" vertical="center"/>
    </xf>
    <xf numFmtId="0" fontId="4" fillId="0" borderId="7" xfId="3" applyFont="1" applyBorder="1" applyAlignment="1">
      <alignment horizontal="left" vertical="center"/>
    </xf>
    <xf numFmtId="0" fontId="3" fillId="0" borderId="0" xfId="8" applyFont="1" applyAlignment="1">
      <alignment horizontal="right"/>
    </xf>
    <xf numFmtId="0" fontId="7" fillId="0" borderId="0" xfId="8" applyFont="1"/>
    <xf numFmtId="0" fontId="4" fillId="0" borderId="2" xfId="8" applyFont="1" applyBorder="1" applyAlignment="1">
      <alignment horizontal="center"/>
    </xf>
    <xf numFmtId="0" fontId="4" fillId="0" borderId="3" xfId="8" applyFont="1" applyBorder="1" applyAlignment="1">
      <alignment horizontal="right" vertical="center"/>
    </xf>
    <xf numFmtId="0" fontId="4" fillId="0" borderId="6" xfId="8" applyFont="1" applyBorder="1" applyAlignment="1">
      <alignment horizontal="center" vertical="center"/>
    </xf>
    <xf numFmtId="0" fontId="4" fillId="0" borderId="3" xfId="8" applyFont="1" applyBorder="1" applyAlignment="1">
      <alignment horizontal="center" vertical="center"/>
    </xf>
    <xf numFmtId="0" fontId="4" fillId="0" borderId="3" xfId="8" applyFont="1" applyBorder="1" applyAlignment="1">
      <alignment horizontal="left" vertical="center"/>
    </xf>
    <xf numFmtId="0" fontId="4" fillId="0" borderId="3" xfId="9" applyFont="1" applyBorder="1" applyAlignment="1">
      <alignment horizontal="center" vertical="center"/>
    </xf>
    <xf numFmtId="0" fontId="4" fillId="0" borderId="3" xfId="8" applyFont="1" applyBorder="1" applyAlignment="1">
      <alignment horizontal="right" vertical="center" wrapText="1"/>
    </xf>
    <xf numFmtId="0" fontId="4" fillId="0" borderId="3" xfId="8" applyFont="1" applyBorder="1" applyAlignment="1">
      <alignment horizontal="center" vertical="center" wrapText="1"/>
    </xf>
    <xf numFmtId="0" fontId="4" fillId="0" borderId="3" xfId="8" applyFont="1" applyBorder="1" applyAlignment="1">
      <alignment horizontal="left" vertical="center" wrapText="1"/>
    </xf>
    <xf numFmtId="0" fontId="4" fillId="0" borderId="6" xfId="9" applyFont="1" applyBorder="1" applyAlignment="1">
      <alignment horizontal="center" vertical="center"/>
    </xf>
    <xf numFmtId="0" fontId="2" fillId="0" borderId="0" xfId="8"/>
    <xf numFmtId="0" fontId="3" fillId="0" borderId="0" xfId="8" applyFont="1" applyAlignment="1">
      <alignment horizontal="right" vertical="center"/>
    </xf>
    <xf numFmtId="0" fontId="7" fillId="0" borderId="0" xfId="8" applyFont="1" applyAlignment="1">
      <alignment vertical="center"/>
    </xf>
    <xf numFmtId="0" fontId="3" fillId="0" borderId="0" xfId="8" applyFont="1" applyAlignment="1">
      <alignment horizontal="left" vertical="center"/>
    </xf>
    <xf numFmtId="0" fontId="4" fillId="0" borderId="3" xfId="10" applyFont="1" applyBorder="1" applyAlignment="1">
      <alignment horizontal="center" vertical="center"/>
    </xf>
    <xf numFmtId="0" fontId="4" fillId="0" borderId="5" xfId="8" applyFont="1" applyBorder="1" applyAlignment="1">
      <alignment horizontal="center" vertical="center"/>
    </xf>
    <xf numFmtId="0" fontId="4" fillId="0" borderId="7" xfId="8" applyFont="1" applyBorder="1" applyAlignment="1">
      <alignment horizontal="right" vertical="center"/>
    </xf>
    <xf numFmtId="0" fontId="4" fillId="0" borderId="7" xfId="8" applyFont="1" applyBorder="1" applyAlignment="1">
      <alignment horizontal="center" vertical="center"/>
    </xf>
    <xf numFmtId="0" fontId="4" fillId="0" borderId="7" xfId="8" applyFont="1" applyBorder="1" applyAlignment="1">
      <alignment horizontal="left" vertical="center"/>
    </xf>
    <xf numFmtId="0" fontId="4" fillId="0" borderId="3" xfId="11" applyFont="1" applyBorder="1" applyAlignment="1">
      <alignment horizontal="center" vertical="center"/>
    </xf>
    <xf numFmtId="0" fontId="3" fillId="0" borderId="0" xfId="8" applyFont="1" applyAlignment="1">
      <alignment horizontal="left" readingOrder="2"/>
    </xf>
    <xf numFmtId="0" fontId="4" fillId="0" borderId="3" xfId="12" applyFont="1" applyBorder="1" applyAlignment="1">
      <alignment horizontal="center" vertical="center"/>
    </xf>
    <xf numFmtId="0" fontId="4" fillId="0" borderId="0" xfId="0" applyFont="1" applyBorder="1" applyAlignment="1">
      <alignment horizontal="left" vertical="center" wrapText="1"/>
    </xf>
    <xf numFmtId="0" fontId="4" fillId="0" borderId="0" xfId="0" applyFont="1" applyAlignment="1">
      <alignment horizontal="left" readingOrder="1"/>
    </xf>
    <xf numFmtId="0" fontId="4" fillId="0" borderId="11" xfId="0" applyFont="1" applyBorder="1" applyAlignment="1">
      <alignment horizontal="left" vertical="center"/>
    </xf>
    <xf numFmtId="0" fontId="16" fillId="0" borderId="6" xfId="0" applyFont="1" applyBorder="1" applyAlignment="1">
      <alignment horizontal="right" vertical="center"/>
    </xf>
    <xf numFmtId="0" fontId="16" fillId="0" borderId="6" xfId="0" applyFont="1" applyBorder="1" applyAlignment="1">
      <alignment horizontal="center" vertical="center"/>
    </xf>
    <xf numFmtId="0" fontId="16" fillId="0" borderId="6" xfId="0" applyFont="1" applyBorder="1" applyAlignment="1">
      <alignment horizontal="left" vertical="center"/>
    </xf>
    <xf numFmtId="0" fontId="16" fillId="0" borderId="6" xfId="0" applyFont="1" applyBorder="1" applyAlignment="1">
      <alignment horizontal="left" vertical="center" wrapText="1"/>
    </xf>
    <xf numFmtId="0" fontId="16" fillId="0" borderId="0" xfId="0" applyFont="1" applyAlignment="1">
      <alignment horizontal="left" vertical="center"/>
    </xf>
    <xf numFmtId="0" fontId="4" fillId="0" borderId="0" xfId="0" applyFont="1" applyBorder="1" applyAlignment="1">
      <alignment horizontal="left" vertical="center"/>
    </xf>
    <xf numFmtId="0" fontId="4" fillId="0" borderId="2" xfId="0" applyFont="1" applyBorder="1" applyAlignment="1">
      <alignment horizontal="center" vertical="center"/>
    </xf>
    <xf numFmtId="0" fontId="4" fillId="0" borderId="0" xfId="0" applyFont="1" applyBorder="1" applyAlignment="1">
      <alignment horizontal="center"/>
    </xf>
    <xf numFmtId="0" fontId="3" fillId="0" borderId="0" xfId="0" applyFont="1" applyAlignment="1">
      <alignment horizontal="center" wrapText="1"/>
    </xf>
    <xf numFmtId="0" fontId="4" fillId="0" borderId="0" xfId="0" applyFont="1" applyBorder="1" applyAlignment="1">
      <alignment horizontal="left" vertical="center"/>
    </xf>
    <xf numFmtId="0" fontId="4" fillId="0" borderId="7" xfId="0" applyFont="1" applyBorder="1" applyAlignment="1">
      <alignment horizontal="left" vertical="center"/>
    </xf>
    <xf numFmtId="0" fontId="0" fillId="0" borderId="0" xfId="0"/>
    <xf numFmtId="0" fontId="4" fillId="0" borderId="0" xfId="0" applyFont="1" applyBorder="1" applyAlignment="1">
      <alignment horizontal="center" vertical="center"/>
    </xf>
    <xf numFmtId="0" fontId="16" fillId="0" borderId="0" xfId="0" applyFont="1" applyBorder="1" applyAlignment="1">
      <alignment horizontal="right" vertical="center"/>
    </xf>
    <xf numFmtId="0" fontId="4" fillId="0" borderId="3" xfId="0" applyFont="1" applyBorder="1" applyAlignment="1">
      <alignment horizontal="left" vertical="center"/>
    </xf>
    <xf numFmtId="0" fontId="4" fillId="0" borderId="0" xfId="0" applyFont="1" applyBorder="1" applyAlignment="1">
      <alignment horizontal="center" vertical="center"/>
    </xf>
    <xf numFmtId="0" fontId="0" fillId="0" borderId="0" xfId="0"/>
    <xf numFmtId="0" fontId="4" fillId="0" borderId="3" xfId="0" applyFont="1" applyBorder="1" applyAlignment="1">
      <alignment horizontal="left" vertical="center"/>
    </xf>
    <xf numFmtId="0" fontId="4" fillId="0" borderId="7" xfId="0" applyFont="1" applyBorder="1" applyAlignment="1">
      <alignment horizontal="left" vertical="center"/>
    </xf>
    <xf numFmtId="0" fontId="12" fillId="0" borderId="0" xfId="0" applyFont="1"/>
    <xf numFmtId="0" fontId="4" fillId="2" borderId="3" xfId="0" applyFont="1" applyFill="1" applyBorder="1" applyAlignment="1">
      <alignment horizontal="right" vertical="center" readingOrder="1"/>
    </xf>
    <xf numFmtId="0" fontId="4" fillId="2" borderId="3" xfId="0" applyFont="1" applyFill="1" applyBorder="1" applyAlignment="1">
      <alignment horizontal="center" vertical="center"/>
    </xf>
    <xf numFmtId="0" fontId="4" fillId="2" borderId="3" xfId="0" applyFont="1" applyFill="1" applyBorder="1" applyAlignment="1">
      <alignment horizontal="left" vertical="center"/>
    </xf>
    <xf numFmtId="0" fontId="0" fillId="0" borderId="0" xfId="0"/>
    <xf numFmtId="0" fontId="4" fillId="0" borderId="3" xfId="0" applyFont="1" applyBorder="1" applyAlignment="1">
      <alignment horizontal="left" vertical="center"/>
    </xf>
    <xf numFmtId="0" fontId="0" fillId="0" borderId="0" xfId="0"/>
    <xf numFmtId="0" fontId="4" fillId="0" borderId="3" xfId="0" applyFont="1" applyBorder="1" applyAlignment="1">
      <alignment horizontal="left" vertical="center"/>
    </xf>
    <xf numFmtId="0" fontId="4" fillId="0" borderId="7" xfId="0" applyFont="1" applyBorder="1" applyAlignment="1">
      <alignment horizontal="left" vertical="center"/>
    </xf>
    <xf numFmtId="0" fontId="3" fillId="0" borderId="0" xfId="14" applyFont="1" applyFill="1" applyBorder="1" applyAlignment="1">
      <alignment vertical="center" readingOrder="2"/>
    </xf>
    <xf numFmtId="0" fontId="3" fillId="0" borderId="0" xfId="14" applyFont="1" applyFill="1" applyBorder="1" applyAlignment="1">
      <alignment horizontal="center" vertical="center" readingOrder="2"/>
    </xf>
    <xf numFmtId="0" fontId="18" fillId="0" borderId="0" xfId="14" applyFont="1" applyAlignment="1">
      <alignment vertical="center"/>
    </xf>
    <xf numFmtId="0" fontId="4" fillId="0" borderId="0" xfId="14" applyFont="1" applyAlignment="1">
      <alignment vertical="center"/>
    </xf>
    <xf numFmtId="0" fontId="4" fillId="2" borderId="24" xfId="14" applyFont="1" applyFill="1" applyBorder="1" applyAlignment="1">
      <alignment vertical="center" wrapText="1" shrinkToFit="1" readingOrder="2"/>
    </xf>
    <xf numFmtId="0" fontId="4" fillId="2" borderId="25" xfId="14" applyFont="1" applyFill="1" applyBorder="1" applyAlignment="1">
      <alignment vertical="center" wrapText="1" shrinkToFit="1" readingOrder="2"/>
    </xf>
    <xf numFmtId="0" fontId="18" fillId="0" borderId="0" xfId="14" applyFont="1" applyBorder="1" applyAlignment="1">
      <alignment horizontal="center" vertical="center"/>
    </xf>
    <xf numFmtId="0" fontId="4" fillId="2" borderId="0" xfId="14" applyFont="1" applyFill="1" applyBorder="1" applyAlignment="1">
      <alignment horizontal="center" vertical="center" shrinkToFit="1" readingOrder="2"/>
    </xf>
    <xf numFmtId="0" fontId="4" fillId="0" borderId="25" xfId="15" applyFont="1" applyFill="1" applyBorder="1" applyAlignment="1">
      <alignment vertical="center" shrinkToFit="1" readingOrder="2"/>
    </xf>
    <xf numFmtId="0" fontId="18" fillId="0" borderId="0" xfId="14" applyFont="1" applyBorder="1" applyAlignment="1">
      <alignment vertical="center"/>
    </xf>
    <xf numFmtId="0" fontId="18" fillId="0" borderId="26" xfId="14" applyFont="1" applyBorder="1" applyAlignment="1">
      <alignment vertical="center"/>
    </xf>
    <xf numFmtId="0" fontId="4" fillId="2" borderId="27" xfId="14" applyFont="1" applyFill="1" applyBorder="1" applyAlignment="1">
      <alignment horizontal="center" vertical="center" wrapText="1" shrinkToFit="1" readingOrder="2"/>
    </xf>
    <xf numFmtId="0" fontId="4" fillId="2" borderId="28" xfId="14" applyFont="1" applyFill="1" applyBorder="1" applyAlignment="1">
      <alignment horizontal="center" vertical="center" wrapText="1" shrinkToFit="1" readingOrder="2"/>
    </xf>
    <xf numFmtId="0" fontId="18" fillId="0" borderId="29" xfId="14" applyFont="1" applyBorder="1" applyAlignment="1">
      <alignment horizontal="center" vertical="center"/>
    </xf>
    <xf numFmtId="0" fontId="18" fillId="0" borderId="30" xfId="14" applyFont="1" applyBorder="1" applyAlignment="1">
      <alignment horizontal="center" vertical="center"/>
    </xf>
    <xf numFmtId="0" fontId="4" fillId="0" borderId="29" xfId="15" applyFont="1" applyFill="1" applyBorder="1" applyAlignment="1">
      <alignment horizontal="center" vertical="center" shrinkToFit="1" readingOrder="2"/>
    </xf>
    <xf numFmtId="0" fontId="4" fillId="0" borderId="30" xfId="15" applyFont="1" applyFill="1" applyBorder="1" applyAlignment="1">
      <alignment horizontal="center" vertical="center" shrinkToFit="1" readingOrder="2"/>
    </xf>
    <xf numFmtId="0" fontId="4" fillId="0" borderId="28" xfId="15" applyFont="1" applyFill="1" applyBorder="1" applyAlignment="1">
      <alignment horizontal="center" vertical="center" shrinkToFit="1" readingOrder="2"/>
    </xf>
    <xf numFmtId="0" fontId="3" fillId="2" borderId="19" xfId="14" applyFont="1" applyFill="1" applyBorder="1" applyAlignment="1">
      <alignment horizontal="center" vertical="center" shrinkToFit="1" readingOrder="2"/>
    </xf>
    <xf numFmtId="0" fontId="4" fillId="2" borderId="30" xfId="14" applyFont="1" applyFill="1" applyBorder="1" applyAlignment="1">
      <alignment horizontal="center" vertical="center" wrapText="1" shrinkToFit="1" readingOrder="2"/>
    </xf>
    <xf numFmtId="0" fontId="4" fillId="2" borderId="29" xfId="14" applyFont="1" applyFill="1" applyBorder="1" applyAlignment="1">
      <alignment horizontal="center" vertical="center" wrapText="1" shrinkToFit="1" readingOrder="2"/>
    </xf>
    <xf numFmtId="0" fontId="4" fillId="2" borderId="33" xfId="14" applyFont="1" applyFill="1" applyBorder="1" applyAlignment="1">
      <alignment horizontal="center" vertical="center" shrinkToFit="1" readingOrder="2"/>
    </xf>
    <xf numFmtId="0" fontId="4" fillId="2" borderId="12" xfId="14" applyFont="1" applyFill="1" applyBorder="1" applyAlignment="1">
      <alignment horizontal="center" vertical="center" shrinkToFit="1" readingOrder="2"/>
    </xf>
    <xf numFmtId="0" fontId="4" fillId="2" borderId="34" xfId="14" applyFont="1" applyFill="1" applyBorder="1" applyAlignment="1">
      <alignment horizontal="center" vertical="center" shrinkToFit="1" readingOrder="2"/>
    </xf>
    <xf numFmtId="0" fontId="4" fillId="2" borderId="35" xfId="14" applyFont="1" applyFill="1" applyBorder="1" applyAlignment="1">
      <alignment horizontal="center" vertical="center" shrinkToFit="1" readingOrder="2"/>
    </xf>
    <xf numFmtId="0" fontId="4" fillId="2" borderId="12" xfId="14" applyFont="1" applyFill="1" applyBorder="1" applyAlignment="1">
      <alignment horizontal="center" vertical="center" wrapText="1" shrinkToFit="1" readingOrder="2"/>
    </xf>
    <xf numFmtId="0" fontId="4" fillId="2" borderId="36" xfId="14" applyFont="1" applyFill="1" applyBorder="1" applyAlignment="1">
      <alignment horizontal="center" vertical="center" shrinkToFit="1" readingOrder="2"/>
    </xf>
    <xf numFmtId="0" fontId="4" fillId="2" borderId="33" xfId="14" applyFont="1" applyFill="1" applyBorder="1" applyAlignment="1">
      <alignment horizontal="left" vertical="center" shrinkToFit="1" readingOrder="2"/>
    </xf>
    <xf numFmtId="0" fontId="4" fillId="2" borderId="37" xfId="14" applyFont="1" applyFill="1" applyBorder="1" applyAlignment="1">
      <alignment horizontal="center" vertical="center" shrinkToFit="1" readingOrder="2"/>
    </xf>
    <xf numFmtId="0" fontId="4" fillId="2" borderId="38" xfId="14" applyFont="1" applyFill="1" applyBorder="1" applyAlignment="1">
      <alignment horizontal="center" vertical="center" shrinkToFit="1" readingOrder="2"/>
    </xf>
    <xf numFmtId="0" fontId="4" fillId="2" borderId="39" xfId="14" applyFont="1" applyFill="1" applyBorder="1" applyAlignment="1">
      <alignment horizontal="center" vertical="center" shrinkToFit="1" readingOrder="2"/>
    </xf>
    <xf numFmtId="0" fontId="4" fillId="2" borderId="40" xfId="14" applyFont="1" applyFill="1" applyBorder="1" applyAlignment="1">
      <alignment horizontal="center" vertical="center" shrinkToFit="1" readingOrder="2"/>
    </xf>
    <xf numFmtId="0" fontId="4" fillId="2" borderId="37" xfId="14" applyFont="1" applyFill="1" applyBorder="1" applyAlignment="1">
      <alignment horizontal="left" vertical="center" shrinkToFit="1" readingOrder="2"/>
    </xf>
    <xf numFmtId="0" fontId="4" fillId="2" borderId="41" xfId="14" applyFont="1" applyFill="1" applyBorder="1" applyAlignment="1">
      <alignment horizontal="center" vertical="center" shrinkToFit="1" readingOrder="2"/>
    </xf>
    <xf numFmtId="0" fontId="4" fillId="2" borderId="42" xfId="14" applyFont="1" applyFill="1" applyBorder="1" applyAlignment="1">
      <alignment horizontal="center" vertical="center" shrinkToFit="1" readingOrder="2"/>
    </xf>
    <xf numFmtId="0" fontId="4" fillId="2" borderId="43" xfId="14" applyFont="1" applyFill="1" applyBorder="1" applyAlignment="1">
      <alignment horizontal="center" vertical="center" shrinkToFit="1" readingOrder="2"/>
    </xf>
    <xf numFmtId="0" fontId="4" fillId="2" borderId="42" xfId="14" applyFont="1" applyFill="1" applyBorder="1" applyAlignment="1">
      <alignment horizontal="center" vertical="center" wrapText="1" shrinkToFit="1" readingOrder="2"/>
    </xf>
    <xf numFmtId="0" fontId="4" fillId="2" borderId="44" xfId="14" applyFont="1" applyFill="1" applyBorder="1" applyAlignment="1">
      <alignment horizontal="center" vertical="center" shrinkToFit="1" readingOrder="2"/>
    </xf>
    <xf numFmtId="0" fontId="4" fillId="2" borderId="41" xfId="14" applyFont="1" applyFill="1" applyBorder="1" applyAlignment="1">
      <alignment horizontal="left" vertical="center" shrinkToFit="1" readingOrder="2"/>
    </xf>
    <xf numFmtId="0" fontId="18" fillId="0" borderId="45" xfId="14" applyFont="1" applyBorder="1" applyAlignment="1">
      <alignment horizontal="center" vertical="center"/>
    </xf>
    <xf numFmtId="0" fontId="18" fillId="0" borderId="28" xfId="14" applyFont="1" applyBorder="1" applyAlignment="1">
      <alignment horizontal="center" vertical="center"/>
    </xf>
    <xf numFmtId="0" fontId="18" fillId="0" borderId="45" xfId="14" applyFont="1" applyBorder="1" applyAlignment="1">
      <alignment horizontal="left" vertical="center"/>
    </xf>
    <xf numFmtId="0" fontId="19" fillId="0" borderId="0" xfId="14" applyFont="1" applyAlignment="1">
      <alignment vertical="center"/>
    </xf>
    <xf numFmtId="0" fontId="3" fillId="2" borderId="28" xfId="14" applyFont="1" applyFill="1" applyBorder="1" applyAlignment="1">
      <alignment horizontal="center" vertical="center" shrinkToFit="1" readingOrder="2"/>
    </xf>
    <xf numFmtId="0" fontId="3" fillId="0" borderId="30" xfId="15" applyFont="1" applyFill="1" applyBorder="1" applyAlignment="1">
      <alignment horizontal="center" vertical="center" shrinkToFit="1" readingOrder="2"/>
    </xf>
    <xf numFmtId="0" fontId="3" fillId="2" borderId="27" xfId="14" applyFont="1" applyFill="1" applyBorder="1" applyAlignment="1">
      <alignment horizontal="center" vertical="center" shrinkToFit="1" readingOrder="2"/>
    </xf>
    <xf numFmtId="0" fontId="3" fillId="2" borderId="57" xfId="14" applyFont="1" applyFill="1" applyBorder="1" applyAlignment="1">
      <alignment horizontal="center" vertical="center" shrinkToFit="1" readingOrder="2"/>
    </xf>
    <xf numFmtId="0" fontId="3" fillId="2" borderId="0" xfId="14" applyFont="1" applyFill="1" applyBorder="1" applyAlignment="1">
      <alignment horizontal="center" vertical="center" shrinkToFit="1" readingOrder="2"/>
    </xf>
    <xf numFmtId="0" fontId="3" fillId="2" borderId="0" xfId="14" applyFont="1" applyFill="1" applyBorder="1" applyAlignment="1">
      <alignment vertical="center" wrapText="1" shrinkToFit="1" readingOrder="2"/>
    </xf>
    <xf numFmtId="0" fontId="3" fillId="2" borderId="24" xfId="14" applyFont="1" applyFill="1" applyBorder="1" applyAlignment="1">
      <alignment vertical="center" wrapText="1" shrinkToFit="1" readingOrder="2"/>
    </xf>
    <xf numFmtId="0" fontId="3" fillId="0" borderId="0" xfId="14" applyFont="1" applyAlignment="1">
      <alignment vertical="center"/>
    </xf>
    <xf numFmtId="0" fontId="20" fillId="0" borderId="3" xfId="0" applyFont="1" applyBorder="1" applyAlignment="1">
      <alignment horizontal="left" vertical="center" wrapText="1"/>
    </xf>
    <xf numFmtId="0" fontId="4" fillId="0" borderId="6" xfId="0" applyFont="1" applyBorder="1" applyAlignment="1">
      <alignment horizontal="right" vertical="center" readingOrder="1"/>
    </xf>
    <xf numFmtId="0" fontId="4" fillId="0" borderId="10" xfId="0" applyFont="1" applyBorder="1" applyAlignment="1">
      <alignment horizontal="left" vertical="center" wrapText="1"/>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0" fillId="0" borderId="0" xfId="0"/>
    <xf numFmtId="0" fontId="4" fillId="0" borderId="3" xfId="0" applyFont="1" applyBorder="1" applyAlignment="1">
      <alignment horizontal="left" vertical="center"/>
    </xf>
    <xf numFmtId="0" fontId="4" fillId="0" borderId="7" xfId="0" applyFont="1" applyBorder="1" applyAlignment="1">
      <alignment horizontal="left" vertical="center"/>
    </xf>
    <xf numFmtId="0" fontId="4" fillId="0" borderId="0" xfId="0" applyFont="1" applyBorder="1" applyAlignment="1">
      <alignment horizontal="left" vertical="center"/>
    </xf>
    <xf numFmtId="0" fontId="4" fillId="0" borderId="6" xfId="8" applyFont="1" applyBorder="1" applyAlignment="1">
      <alignment horizontal="right" vertical="center"/>
    </xf>
    <xf numFmtId="0" fontId="4" fillId="0" borderId="6" xfId="11" applyFont="1" applyBorder="1" applyAlignment="1">
      <alignment horizontal="center" vertical="center"/>
    </xf>
    <xf numFmtId="0" fontId="4" fillId="0" borderId="6" xfId="8" applyFont="1" applyBorder="1" applyAlignment="1">
      <alignment horizontal="left" vertical="center"/>
    </xf>
    <xf numFmtId="0" fontId="4" fillId="0" borderId="7" xfId="9" applyFont="1" applyBorder="1" applyAlignment="1">
      <alignment horizontal="center" vertical="center"/>
    </xf>
    <xf numFmtId="0" fontId="4" fillId="0" borderId="0" xfId="0" applyFont="1" applyBorder="1" applyAlignment="1">
      <alignment horizontal="center" vertical="center"/>
    </xf>
    <xf numFmtId="0" fontId="0" fillId="0" borderId="0" xfId="0"/>
    <xf numFmtId="0" fontId="4" fillId="0" borderId="0" xfId="0" applyFont="1" applyBorder="1" applyAlignment="1">
      <alignment horizontal="left" vertical="center"/>
    </xf>
    <xf numFmtId="0" fontId="4" fillId="0" borderId="3" xfId="0" applyFont="1" applyBorder="1" applyAlignment="1">
      <alignment horizontal="left" vertical="center"/>
    </xf>
    <xf numFmtId="0" fontId="0" fillId="0" borderId="0" xfId="0"/>
    <xf numFmtId="0" fontId="4" fillId="2" borderId="51" xfId="14" applyFont="1" applyFill="1" applyBorder="1" applyAlignment="1">
      <alignment horizontal="center" vertical="center" shrinkToFit="1" readingOrder="2"/>
    </xf>
    <xf numFmtId="0" fontId="18" fillId="2" borderId="55" xfId="14" applyFont="1" applyFill="1" applyBorder="1" applyAlignment="1">
      <alignment horizontal="center" vertical="center"/>
    </xf>
    <xf numFmtId="0" fontId="18" fillId="2" borderId="52" xfId="14" applyFont="1" applyFill="1" applyBorder="1" applyAlignment="1">
      <alignment horizontal="center" vertical="center"/>
    </xf>
    <xf numFmtId="0" fontId="18" fillId="2" borderId="53" xfId="14" applyFont="1" applyFill="1" applyBorder="1" applyAlignment="1">
      <alignment horizontal="center" vertical="center"/>
    </xf>
    <xf numFmtId="0" fontId="4" fillId="2" borderId="51" xfId="14" applyFont="1" applyFill="1" applyBorder="1" applyAlignment="1">
      <alignment horizontal="left" vertical="center" shrinkToFit="1" readingOrder="2"/>
    </xf>
    <xf numFmtId="0" fontId="4" fillId="2" borderId="49" xfId="14" applyFont="1" applyFill="1" applyBorder="1" applyAlignment="1">
      <alignment horizontal="center" vertical="center" shrinkToFit="1" readingOrder="2"/>
    </xf>
    <xf numFmtId="0" fontId="4" fillId="2" borderId="47" xfId="14" applyFont="1" applyFill="1" applyBorder="1" applyAlignment="1">
      <alignment horizontal="center" vertical="center" shrinkToFit="1" readingOrder="2"/>
    </xf>
    <xf numFmtId="0" fontId="4" fillId="2" borderId="38" xfId="14" applyFont="1" applyFill="1" applyBorder="1" applyAlignment="1">
      <alignment horizontal="center" vertical="center" wrapText="1" shrinkToFit="1" readingOrder="2"/>
    </xf>
    <xf numFmtId="0" fontId="4" fillId="2" borderId="39" xfId="14" applyFont="1" applyFill="1" applyBorder="1" applyAlignment="1">
      <alignment horizontal="center" vertical="center" wrapText="1" shrinkToFit="1" readingOrder="2"/>
    </xf>
    <xf numFmtId="0" fontId="18" fillId="2" borderId="24" xfId="14" applyFont="1" applyFill="1" applyBorder="1" applyAlignment="1">
      <alignment horizontal="center" vertical="center"/>
    </xf>
    <xf numFmtId="0" fontId="18" fillId="2" borderId="0" xfId="14" applyFont="1" applyFill="1" applyBorder="1" applyAlignment="1">
      <alignment horizontal="center" vertical="center"/>
    </xf>
    <xf numFmtId="0" fontId="18" fillId="2" borderId="50" xfId="14" applyFont="1" applyFill="1" applyBorder="1" applyAlignment="1">
      <alignment horizontal="center" vertical="center"/>
    </xf>
    <xf numFmtId="0" fontId="4" fillId="2" borderId="48" xfId="14" applyFont="1" applyFill="1" applyBorder="1" applyAlignment="1">
      <alignment horizontal="center" vertical="center" shrinkToFit="1" readingOrder="2"/>
    </xf>
    <xf numFmtId="0" fontId="18" fillId="2" borderId="45" xfId="14" applyFont="1" applyFill="1" applyBorder="1" applyAlignment="1">
      <alignment horizontal="center" vertical="center"/>
    </xf>
    <xf numFmtId="0" fontId="18" fillId="2" borderId="29" xfId="14" applyFont="1" applyFill="1" applyBorder="1" applyAlignment="1">
      <alignment horizontal="center" vertical="center"/>
    </xf>
    <xf numFmtId="0" fontId="18" fillId="2" borderId="30" xfId="14" applyFont="1" applyFill="1" applyBorder="1" applyAlignment="1">
      <alignment horizontal="center" vertical="center"/>
    </xf>
    <xf numFmtId="0" fontId="18" fillId="2" borderId="28" xfId="14" applyFont="1" applyFill="1" applyBorder="1" applyAlignment="1">
      <alignment horizontal="center" vertical="center"/>
    </xf>
    <xf numFmtId="0" fontId="18" fillId="2" borderId="45" xfId="14" applyFont="1" applyFill="1" applyBorder="1" applyAlignment="1">
      <alignment horizontal="left" vertical="center"/>
    </xf>
    <xf numFmtId="0" fontId="20" fillId="0" borderId="2" xfId="0" applyFont="1" applyBorder="1" applyAlignment="1">
      <alignment horizontal="center"/>
    </xf>
    <xf numFmtId="0" fontId="4" fillId="0" borderId="2" xfId="0" applyFont="1" applyBorder="1" applyAlignment="1">
      <alignment horizontal="center" vertical="center"/>
    </xf>
    <xf numFmtId="0" fontId="0" fillId="0" borderId="0" xfId="0"/>
    <xf numFmtId="0" fontId="4" fillId="0" borderId="3" xfId="0" applyFont="1" applyBorder="1" applyAlignment="1">
      <alignment horizontal="left" vertical="center"/>
    </xf>
    <xf numFmtId="0" fontId="18" fillId="0" borderId="29" xfId="14" applyFont="1" applyBorder="1" applyAlignment="1">
      <alignment horizontal="center" vertical="center"/>
    </xf>
    <xf numFmtId="0" fontId="18" fillId="0" borderId="30" xfId="14" applyFont="1" applyBorder="1" applyAlignment="1">
      <alignment horizontal="center" vertical="center"/>
    </xf>
    <xf numFmtId="0" fontId="0" fillId="0" borderId="0" xfId="0"/>
    <xf numFmtId="0" fontId="4" fillId="0" borderId="3" xfId="0" applyFont="1" applyBorder="1" applyAlignment="1">
      <alignment horizontal="left" vertical="center"/>
    </xf>
    <xf numFmtId="0" fontId="16" fillId="0" borderId="0" xfId="0" applyFont="1" applyAlignment="1">
      <alignment readingOrder="2"/>
    </xf>
    <xf numFmtId="0" fontId="4" fillId="0" borderId="7" xfId="0" applyFont="1" applyBorder="1" applyAlignment="1">
      <alignment horizontal="left" vertical="center" wrapText="1"/>
    </xf>
    <xf numFmtId="0" fontId="3" fillId="0" borderId="0" xfId="8" applyFont="1" applyAlignment="1">
      <alignment horizontal="left" vertical="center" readingOrder="2"/>
    </xf>
    <xf numFmtId="0" fontId="2" fillId="0" borderId="0" xfId="8" applyAlignment="1"/>
    <xf numFmtId="0" fontId="0" fillId="0" borderId="0" xfId="8" applyFont="1"/>
    <xf numFmtId="0" fontId="4" fillId="0" borderId="1" xfId="0" applyFont="1" applyBorder="1" applyAlignment="1">
      <alignment horizontal="right" vertical="center"/>
    </xf>
    <xf numFmtId="0" fontId="4" fillId="0" borderId="1" xfId="0" applyFont="1" applyBorder="1" applyAlignment="1">
      <alignment horizontal="left" vertical="center"/>
    </xf>
    <xf numFmtId="0" fontId="4" fillId="0" borderId="3" xfId="0" applyFont="1" applyBorder="1" applyAlignment="1">
      <alignment horizontal="center" vertical="center" wrapText="1"/>
    </xf>
    <xf numFmtId="0" fontId="4" fillId="0" borderId="3" xfId="0" applyFont="1" applyBorder="1" applyAlignment="1">
      <alignment horizontal="left" vertical="center" readingOrder="1"/>
    </xf>
    <xf numFmtId="0" fontId="4" fillId="0" borderId="3" xfId="0" applyFont="1" applyFill="1" applyBorder="1" applyAlignment="1">
      <alignment horizontal="left" vertical="center"/>
    </xf>
    <xf numFmtId="0" fontId="9" fillId="0" borderId="0" xfId="0" applyFont="1" applyAlignment="1">
      <alignment horizontal="right"/>
    </xf>
    <xf numFmtId="0" fontId="9" fillId="0" borderId="0" xfId="0" applyFont="1" applyAlignment="1">
      <alignment horizontal="center" vertical="center"/>
    </xf>
    <xf numFmtId="0" fontId="9" fillId="0" borderId="0" xfId="0" applyFont="1" applyBorder="1"/>
    <xf numFmtId="0" fontId="9" fillId="0" borderId="3" xfId="0" applyFont="1" applyBorder="1"/>
    <xf numFmtId="0" fontId="9" fillId="0" borderId="10" xfId="0" applyFont="1" applyBorder="1"/>
    <xf numFmtId="0" fontId="16" fillId="0" borderId="0" xfId="0" applyFont="1"/>
    <xf numFmtId="0" fontId="22" fillId="0" borderId="3" xfId="0" applyFont="1" applyBorder="1" applyAlignment="1">
      <alignment vertical="center"/>
    </xf>
    <xf numFmtId="0" fontId="22" fillId="0" borderId="7" xfId="0" applyFont="1" applyBorder="1" applyAlignment="1">
      <alignment vertical="center"/>
    </xf>
    <xf numFmtId="0" fontId="22" fillId="0" borderId="7" xfId="0" applyFont="1" applyBorder="1" applyAlignment="1">
      <alignment horizontal="center" vertical="center"/>
    </xf>
    <xf numFmtId="0" fontId="4" fillId="0" borderId="0" xfId="0" applyFont="1" applyFill="1" applyBorder="1" applyAlignment="1">
      <alignment horizontal="right" vertical="center"/>
    </xf>
    <xf numFmtId="0" fontId="4" fillId="0" borderId="3"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8" xfId="0" applyFont="1" applyFill="1" applyBorder="1" applyAlignment="1">
      <alignment horizontal="right" vertical="center"/>
    </xf>
    <xf numFmtId="0" fontId="4" fillId="0" borderId="61" xfId="0" applyFont="1" applyBorder="1" applyAlignment="1">
      <alignment horizontal="left" vertical="center"/>
    </xf>
    <xf numFmtId="0" fontId="9" fillId="0" borderId="6" xfId="0" applyFont="1" applyBorder="1"/>
    <xf numFmtId="0" fontId="4" fillId="0" borderId="0" xfId="8" applyFont="1" applyAlignment="1">
      <alignment horizontal="right" vertical="center"/>
    </xf>
    <xf numFmtId="0" fontId="4" fillId="0" borderId="0" xfId="8" applyFont="1" applyAlignment="1">
      <alignment horizontal="left" vertical="center"/>
    </xf>
    <xf numFmtId="0" fontId="22" fillId="0" borderId="7" xfId="8" applyFont="1" applyBorder="1" applyAlignment="1">
      <alignment vertical="center"/>
    </xf>
    <xf numFmtId="0" fontId="14" fillId="0" borderId="0" xfId="8" applyFont="1" applyAlignment="1">
      <alignment vertical="center"/>
    </xf>
    <xf numFmtId="0" fontId="21" fillId="0" borderId="0" xfId="8" applyFont="1" applyAlignment="1">
      <alignment vertical="center"/>
    </xf>
    <xf numFmtId="0" fontId="20" fillId="0" borderId="3" xfId="0" applyNumberFormat="1" applyFont="1" applyFill="1" applyBorder="1" applyAlignment="1">
      <alignment horizontal="center" vertical="distributed" readingOrder="1"/>
    </xf>
    <xf numFmtId="0" fontId="20" fillId="0" borderId="62" xfId="0" applyNumberFormat="1" applyFont="1" applyFill="1" applyBorder="1" applyAlignment="1">
      <alignment horizontal="center" vertical="distributed" readingOrder="1"/>
    </xf>
    <xf numFmtId="0" fontId="4" fillId="0" borderId="3" xfId="0" applyNumberFormat="1" applyFont="1" applyFill="1" applyBorder="1" applyAlignment="1">
      <alignment horizontal="center" vertical="distributed" readingOrder="1"/>
    </xf>
    <xf numFmtId="0" fontId="20" fillId="0" borderId="3" xfId="0" applyFont="1" applyBorder="1" applyAlignment="1">
      <alignment horizontal="center" readingOrder="1"/>
    </xf>
    <xf numFmtId="0" fontId="20" fillId="0" borderId="4" xfId="0" applyFont="1" applyBorder="1" applyAlignment="1">
      <alignment horizontal="center" readingOrder="1"/>
    </xf>
    <xf numFmtId="0" fontId="9" fillId="0" borderId="3" xfId="0" applyFont="1" applyBorder="1" applyAlignment="1">
      <alignment horizontal="center"/>
    </xf>
    <xf numFmtId="0" fontId="9" fillId="0" borderId="6" xfId="0" applyFont="1" applyBorder="1" applyAlignment="1">
      <alignment horizontal="center"/>
    </xf>
    <xf numFmtId="0" fontId="4" fillId="0" borderId="8" xfId="0" applyFont="1" applyBorder="1" applyAlignment="1">
      <alignment horizontal="right" vertical="center"/>
    </xf>
    <xf numFmtId="0" fontId="4" fillId="0" borderId="7" xfId="0" applyFont="1" applyBorder="1" applyAlignment="1">
      <alignment horizontal="center" readingOrder="1"/>
    </xf>
    <xf numFmtId="0" fontId="4" fillId="0" borderId="14" xfId="0" applyFont="1" applyBorder="1" applyAlignment="1">
      <alignment horizontal="center" vertical="center"/>
    </xf>
    <xf numFmtId="0" fontId="0" fillId="0" borderId="63" xfId="0" applyBorder="1"/>
    <xf numFmtId="0" fontId="24" fillId="0" borderId="3" xfId="0" applyFont="1" applyFill="1" applyBorder="1" applyAlignment="1">
      <alignment horizontal="center" vertical="center" readingOrder="1"/>
    </xf>
    <xf numFmtId="0" fontId="4" fillId="0" borderId="3" xfId="0" applyFont="1" applyFill="1" applyBorder="1" applyAlignment="1">
      <alignment horizontal="center" vertical="center"/>
    </xf>
    <xf numFmtId="0" fontId="4" fillId="0" borderId="7" xfId="0" applyFont="1" applyFill="1" applyBorder="1" applyAlignment="1">
      <alignment horizontal="center" vertical="center"/>
    </xf>
    <xf numFmtId="0" fontId="24" fillId="0" borderId="10" xfId="0" applyFont="1" applyFill="1" applyBorder="1" applyAlignment="1">
      <alignment horizontal="center" vertical="center" readingOrder="1"/>
    </xf>
    <xf numFmtId="0" fontId="4" fillId="0" borderId="0" xfId="0" applyFont="1" applyAlignment="1">
      <alignment readingOrder="1"/>
    </xf>
    <xf numFmtId="0" fontId="4" fillId="0" borderId="0" xfId="0" applyFont="1" applyBorder="1" applyAlignment="1">
      <alignment readingOrder="1"/>
    </xf>
    <xf numFmtId="0" fontId="4" fillId="0" borderId="1"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Border="1" applyAlignment="1">
      <alignment horizontal="center"/>
    </xf>
    <xf numFmtId="0" fontId="0" fillId="0" borderId="0" xfId="0"/>
    <xf numFmtId="0" fontId="4" fillId="0" borderId="0" xfId="8" applyFont="1" applyBorder="1" applyAlignment="1">
      <alignment horizontal="center" vertical="center"/>
    </xf>
    <xf numFmtId="0" fontId="4" fillId="0" borderId="2" xfId="8" applyFont="1" applyBorder="1" applyAlignment="1">
      <alignment horizontal="center" vertical="center"/>
    </xf>
    <xf numFmtId="0" fontId="4" fillId="0" borderId="0" xfId="8" applyFont="1" applyBorder="1" applyAlignment="1">
      <alignment horizontal="center"/>
    </xf>
    <xf numFmtId="0" fontId="4" fillId="0" borderId="3" xfId="0" applyFont="1" applyBorder="1" applyAlignment="1">
      <alignment horizontal="left" vertical="center"/>
    </xf>
    <xf numFmtId="0" fontId="4" fillId="0" borderId="7" xfId="0" applyFont="1" applyBorder="1" applyAlignment="1">
      <alignment horizontal="left" vertical="center"/>
    </xf>
    <xf numFmtId="0" fontId="4" fillId="0" borderId="0" xfId="0" applyFont="1" applyAlignment="1">
      <alignment horizontal="left" readingOrder="2"/>
    </xf>
    <xf numFmtId="0" fontId="4" fillId="0" borderId="0" xfId="0" applyFont="1" applyBorder="1" applyAlignment="1">
      <alignment horizontal="left" vertical="center"/>
    </xf>
    <xf numFmtId="0" fontId="20" fillId="0" borderId="0" xfId="0" applyFont="1" applyBorder="1" applyAlignment="1">
      <alignment horizontal="center"/>
    </xf>
    <xf numFmtId="0" fontId="9" fillId="0" borderId="0" xfId="0" applyFont="1" applyBorder="1" applyAlignment="1">
      <alignment horizontal="center" vertical="center"/>
    </xf>
    <xf numFmtId="0" fontId="4" fillId="0" borderId="0" xfId="0" applyFont="1" applyFill="1" applyBorder="1" applyAlignment="1">
      <alignment horizontal="center" vertical="center"/>
    </xf>
    <xf numFmtId="0" fontId="23" fillId="0" borderId="0" xfId="8" applyFont="1" applyAlignment="1">
      <alignment vertical="center"/>
    </xf>
    <xf numFmtId="0" fontId="2" fillId="0" borderId="0" xfId="8" applyAlignment="1">
      <alignment vertical="center"/>
    </xf>
    <xf numFmtId="0" fontId="4" fillId="0" borderId="0" xfId="8" applyFont="1" applyBorder="1" applyAlignment="1">
      <alignment horizontal="right" vertical="center"/>
    </xf>
    <xf numFmtId="0" fontId="4" fillId="0" borderId="0" xfId="0" applyNumberFormat="1" applyFont="1" applyFill="1" applyBorder="1" applyAlignment="1">
      <alignment horizontal="center" vertical="distributed" readingOrder="1"/>
    </xf>
    <xf numFmtId="0" fontId="22" fillId="0" borderId="0" xfId="0" applyFont="1" applyAlignment="1">
      <alignment horizontal="center"/>
    </xf>
    <xf numFmtId="0" fontId="22" fillId="0" borderId="7" xfId="0" applyFont="1" applyBorder="1" applyAlignment="1">
      <alignment horizont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Border="1" applyAlignment="1">
      <alignment horizontal="center"/>
    </xf>
    <xf numFmtId="0" fontId="3" fillId="0" borderId="0" xfId="0" applyFont="1" applyAlignment="1">
      <alignment horizontal="center" vertical="center"/>
    </xf>
    <xf numFmtId="0" fontId="0" fillId="0" borderId="0" xfId="0"/>
    <xf numFmtId="0" fontId="4" fillId="0" borderId="0" xfId="8" applyFont="1" applyBorder="1" applyAlignment="1">
      <alignment horizontal="center" vertical="center"/>
    </xf>
    <xf numFmtId="0" fontId="4" fillId="0" borderId="2" xfId="8" applyFont="1" applyBorder="1" applyAlignment="1">
      <alignment horizontal="center" vertical="center"/>
    </xf>
    <xf numFmtId="0" fontId="4" fillId="0" borderId="0" xfId="8" applyFont="1" applyBorder="1" applyAlignment="1">
      <alignment horizontal="center"/>
    </xf>
    <xf numFmtId="0" fontId="4" fillId="0" borderId="3" xfId="0" applyFont="1" applyBorder="1" applyAlignment="1">
      <alignment horizontal="left" vertical="center"/>
    </xf>
    <xf numFmtId="0" fontId="4" fillId="0" borderId="7" xfId="0" applyFont="1" applyBorder="1" applyAlignment="1">
      <alignment horizontal="left" vertical="center"/>
    </xf>
    <xf numFmtId="0" fontId="4" fillId="0" borderId="0" xfId="0" applyFont="1" applyAlignment="1">
      <alignment horizontal="left" readingOrder="2"/>
    </xf>
    <xf numFmtId="0" fontId="4" fillId="0" borderId="0" xfId="0" applyFont="1" applyBorder="1" applyAlignment="1">
      <alignment horizontal="left" vertical="center"/>
    </xf>
    <xf numFmtId="0" fontId="2" fillId="0" borderId="0" xfId="8" applyAlignment="1">
      <alignment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Border="1" applyAlignment="1">
      <alignment horizontal="center"/>
    </xf>
    <xf numFmtId="0" fontId="0" fillId="0" borderId="0" xfId="0"/>
    <xf numFmtId="0" fontId="4" fillId="0" borderId="0" xfId="0" applyFont="1" applyBorder="1" applyAlignment="1">
      <alignment horizontal="left" vertical="center"/>
    </xf>
    <xf numFmtId="0" fontId="4" fillId="0" borderId="3" xfId="0" applyFont="1" applyBorder="1" applyAlignment="1">
      <alignment horizontal="left" vertical="center"/>
    </xf>
    <xf numFmtId="0" fontId="4" fillId="0" borderId="7" xfId="0" applyFont="1" applyBorder="1" applyAlignment="1">
      <alignment horizontal="left" vertical="center"/>
    </xf>
    <xf numFmtId="0" fontId="2" fillId="0" borderId="0" xfId="8" applyAlignment="1">
      <alignment vertical="center"/>
    </xf>
    <xf numFmtId="0" fontId="4" fillId="0" borderId="0" xfId="0" applyFont="1" applyBorder="1" applyAlignment="1">
      <alignment vertical="center" shrinkToFit="1" readingOrder="2"/>
    </xf>
    <xf numFmtId="0" fontId="4" fillId="3" borderId="0" xfId="0" applyFont="1" applyFill="1" applyBorder="1" applyAlignment="1">
      <alignment horizontal="right" vertical="center" shrinkToFit="1" readingOrder="2"/>
    </xf>
    <xf numFmtId="0" fontId="4" fillId="0" borderId="7" xfId="0" applyFont="1" applyBorder="1" applyAlignment="1">
      <alignment horizontal="center"/>
    </xf>
    <xf numFmtId="0" fontId="4" fillId="0" borderId="0" xfId="0" applyFont="1" applyBorder="1" applyAlignment="1">
      <alignment horizontal="right" vertical="center" shrinkToFit="1" readingOrder="2"/>
    </xf>
    <xf numFmtId="0" fontId="24" fillId="0" borderId="6" xfId="0" applyFont="1" applyFill="1" applyBorder="1" applyAlignment="1">
      <alignment horizontal="center" vertical="center" readingOrder="1"/>
    </xf>
    <xf numFmtId="0" fontId="0" fillId="0" borderId="1" xfId="0" applyBorder="1" applyAlignment="1">
      <alignment wrapText="1"/>
    </xf>
    <xf numFmtId="0" fontId="0" fillId="3" borderId="0" xfId="0" applyFill="1"/>
    <xf numFmtId="0" fontId="3" fillId="0" borderId="8" xfId="8" applyFont="1" applyBorder="1" applyAlignment="1">
      <alignment horizontal="right" vertical="center"/>
    </xf>
    <xf numFmtId="0" fontId="3" fillId="0" borderId="0" xfId="8" applyFont="1" applyAlignment="1">
      <alignment readingOrder="2"/>
    </xf>
    <xf numFmtId="0" fontId="25" fillId="0" borderId="3" xfId="0" applyFont="1" applyFill="1" applyBorder="1" applyAlignment="1">
      <alignment horizontal="center" vertical="center" readingOrder="1"/>
    </xf>
    <xf numFmtId="0" fontId="4" fillId="0" borderId="3" xfId="8" applyFont="1" applyBorder="1" applyAlignment="1">
      <alignment horizontal="left" vertical="center" readingOrder="1"/>
    </xf>
    <xf numFmtId="0" fontId="26" fillId="0" borderId="0" xfId="8" applyFont="1"/>
    <xf numFmtId="0" fontId="4" fillId="0" borderId="0" xfId="8" applyFont="1" applyBorder="1" applyAlignment="1">
      <alignment horizontal="left" vertical="center"/>
    </xf>
    <xf numFmtId="0" fontId="4" fillId="0" borderId="10" xfId="8" applyFont="1" applyBorder="1" applyAlignment="1">
      <alignment horizontal="center" vertical="center"/>
    </xf>
    <xf numFmtId="0" fontId="4" fillId="0" borderId="8" xfId="8" applyFont="1" applyBorder="1" applyAlignment="1">
      <alignment horizontal="right" vertical="center"/>
    </xf>
    <xf numFmtId="0" fontId="4" fillId="0" borderId="8" xfId="8" applyFont="1" applyBorder="1" applyAlignment="1">
      <alignment horizontal="left" vertical="center" readingOrder="2"/>
    </xf>
    <xf numFmtId="0" fontId="3" fillId="0" borderId="8" xfId="8" applyFont="1" applyBorder="1" applyAlignment="1">
      <alignment horizontal="left" vertical="center" readingOrder="2"/>
    </xf>
    <xf numFmtId="0" fontId="4" fillId="0" borderId="8" xfId="0" applyFont="1" applyBorder="1" applyAlignment="1">
      <alignment horizontal="left" vertical="center" readingOrder="1"/>
    </xf>
    <xf numFmtId="0" fontId="4" fillId="0" borderId="8" xfId="0" applyFont="1" applyBorder="1" applyAlignment="1">
      <alignment horizontal="left" vertical="center" readingOrder="2"/>
    </xf>
    <xf numFmtId="0" fontId="0" fillId="0" borderId="1" xfId="0" applyBorder="1"/>
    <xf numFmtId="0" fontId="16" fillId="0" borderId="0" xfId="0" applyFont="1" applyAlignment="1">
      <alignment horizontal="left"/>
    </xf>
    <xf numFmtId="0" fontId="4" fillId="0" borderId="3" xfId="0" applyFont="1" applyBorder="1" applyAlignment="1">
      <alignment horizontal="left" vertical="center" wrapText="1"/>
    </xf>
    <xf numFmtId="0" fontId="4" fillId="0" borderId="0" xfId="0" applyFont="1" applyBorder="1" applyAlignment="1">
      <alignment vertical="center" wrapText="1"/>
    </xf>
    <xf numFmtId="0" fontId="4" fillId="4" borderId="0" xfId="0" applyFont="1" applyFill="1" applyBorder="1" applyAlignment="1">
      <alignment vertical="center" shrinkToFit="1"/>
    </xf>
    <xf numFmtId="0" fontId="24" fillId="5" borderId="0" xfId="0" applyFont="1" applyFill="1" applyBorder="1" applyAlignment="1">
      <alignment vertical="center" shrinkToFit="1"/>
    </xf>
    <xf numFmtId="0" fontId="4" fillId="5" borderId="0" xfId="0" applyFont="1" applyFill="1" applyBorder="1" applyAlignment="1">
      <alignment vertical="center" shrinkToFit="1"/>
    </xf>
    <xf numFmtId="0" fontId="4" fillId="0" borderId="9" xfId="0" applyFont="1" applyBorder="1" applyAlignment="1">
      <alignment vertical="center"/>
    </xf>
    <xf numFmtId="0" fontId="22" fillId="5" borderId="0" xfId="0" applyFont="1" applyFill="1" applyBorder="1" applyAlignment="1">
      <alignment horizontal="right" vertical="center"/>
    </xf>
    <xf numFmtId="0" fontId="4" fillId="0" borderId="6" xfId="0" applyFont="1" applyBorder="1" applyAlignment="1">
      <alignment horizontal="left" vertical="center" readingOrder="1"/>
    </xf>
    <xf numFmtId="0" fontId="4" fillId="0" borderId="7" xfId="0" applyFont="1" applyBorder="1" applyAlignment="1">
      <alignment horizontal="left" vertical="center" readingOrder="1"/>
    </xf>
    <xf numFmtId="0" fontId="4" fillId="0" borderId="3" xfId="0" applyFont="1" applyBorder="1" applyAlignment="1">
      <alignment horizontal="center" vertical="center" readingOrder="1"/>
    </xf>
    <xf numFmtId="0" fontId="4" fillId="0" borderId="1" xfId="0" applyFont="1" applyFill="1" applyBorder="1" applyAlignment="1">
      <alignment vertical="center" readingOrder="2"/>
    </xf>
    <xf numFmtId="0" fontId="4" fillId="0" borderId="0" xfId="0" applyFont="1" applyFill="1" applyBorder="1" applyAlignment="1">
      <alignment vertical="center" readingOrder="2"/>
    </xf>
    <xf numFmtId="0" fontId="3" fillId="0" borderId="0" xfId="0" applyFont="1" applyAlignment="1">
      <alignment horizontal="right" vertical="center"/>
    </xf>
    <xf numFmtId="0" fontId="7" fillId="0" borderId="0" xfId="0" applyFont="1" applyAlignment="1">
      <alignment vertical="center"/>
    </xf>
    <xf numFmtId="0" fontId="3" fillId="0" borderId="0" xfId="0" applyFont="1" applyAlignment="1">
      <alignment horizontal="left" vertical="center"/>
    </xf>
    <xf numFmtId="0" fontId="0" fillId="0" borderId="0" xfId="0"/>
    <xf numFmtId="0" fontId="4" fillId="0" borderId="3" xfId="0" applyFont="1" applyBorder="1" applyAlignment="1">
      <alignment horizontal="left" vertical="center"/>
    </xf>
    <xf numFmtId="0" fontId="4" fillId="0" borderId="7" xfId="0" applyFont="1" applyBorder="1" applyAlignment="1">
      <alignment horizontal="left" vertical="center"/>
    </xf>
    <xf numFmtId="0" fontId="4" fillId="0" borderId="0" xfId="0" applyFont="1" applyBorder="1" applyAlignment="1">
      <alignment horizontal="left" vertical="center"/>
    </xf>
    <xf numFmtId="0" fontId="4" fillId="0" borderId="3" xfId="0" applyFont="1" applyBorder="1" applyAlignment="1">
      <alignment horizontal="left" vertical="center" wrapText="1"/>
    </xf>
    <xf numFmtId="0" fontId="3" fillId="0" borderId="8" xfId="0" applyFont="1" applyBorder="1" applyAlignment="1">
      <alignment horizontal="right" vertical="center"/>
    </xf>
    <xf numFmtId="0" fontId="3" fillId="0" borderId="8" xfId="0" applyFont="1" applyBorder="1" applyAlignment="1">
      <alignment horizontal="left" vertical="center"/>
    </xf>
    <xf numFmtId="0" fontId="13" fillId="0" borderId="0" xfId="0" applyFont="1" applyAlignment="1">
      <alignment vertical="center"/>
    </xf>
    <xf numFmtId="0" fontId="4" fillId="0" borderId="0" xfId="0" applyFont="1" applyBorder="1" applyAlignment="1">
      <alignment horizontal="left" vertical="center"/>
    </xf>
    <xf numFmtId="0" fontId="4" fillId="0" borderId="3" xfId="0" applyFont="1" applyBorder="1" applyAlignment="1">
      <alignment horizontal="left" vertical="center" wrapText="1"/>
    </xf>
    <xf numFmtId="0" fontId="0" fillId="0" borderId="0" xfId="0" applyAlignment="1">
      <alignment horizontal="right"/>
    </xf>
    <xf numFmtId="0" fontId="4" fillId="0" borderId="8" xfId="0" applyFont="1" applyBorder="1" applyAlignment="1">
      <alignment vertical="center"/>
    </xf>
    <xf numFmtId="0" fontId="4" fillId="0" borderId="0" xfId="0" applyFont="1" applyBorder="1" applyAlignment="1">
      <alignment horizontal="right"/>
    </xf>
    <xf numFmtId="0" fontId="4" fillId="0" borderId="2" xfId="0" applyFont="1" applyBorder="1" applyAlignment="1">
      <alignment horizontal="right"/>
    </xf>
    <xf numFmtId="0" fontId="4" fillId="2" borderId="3" xfId="0" applyFont="1" applyFill="1" applyBorder="1" applyAlignment="1">
      <alignment horizontal="left" vertical="center" wrapText="1"/>
    </xf>
    <xf numFmtId="0" fontId="4" fillId="0" borderId="1" xfId="0" applyFont="1" applyBorder="1" applyAlignment="1">
      <alignment horizontal="left" vertical="center"/>
    </xf>
    <xf numFmtId="0" fontId="0" fillId="0" borderId="0" xfId="0" applyFill="1"/>
    <xf numFmtId="0" fontId="0" fillId="0" borderId="0" xfId="0" applyAlignment="1">
      <alignment horizontal="left"/>
    </xf>
    <xf numFmtId="0" fontId="4" fillId="0" borderId="3" xfId="0" applyFont="1" applyBorder="1" applyAlignment="1">
      <alignment horizontal="right" vertical="top"/>
    </xf>
    <xf numFmtId="0" fontId="4" fillId="0" borderId="3" xfId="0" applyFont="1" applyBorder="1" applyAlignment="1">
      <alignment horizontal="right"/>
    </xf>
    <xf numFmtId="0" fontId="4" fillId="0" borderId="5" xfId="0" applyFont="1" applyBorder="1" applyAlignment="1">
      <alignment horizontal="right" vertical="center" readingOrder="2"/>
    </xf>
    <xf numFmtId="0" fontId="4" fillId="2" borderId="6" xfId="0" applyFont="1" applyFill="1" applyBorder="1" applyAlignment="1">
      <alignment horizontal="left" vertical="center" wrapText="1"/>
    </xf>
    <xf numFmtId="0" fontId="4" fillId="0" borderId="3" xfId="0" applyFont="1" applyFill="1" applyBorder="1" applyAlignment="1">
      <alignment horizontal="right" vertical="center" wrapText="1"/>
    </xf>
    <xf numFmtId="0" fontId="4" fillId="0" borderId="3" xfId="0" applyFont="1" applyFill="1" applyBorder="1" applyAlignment="1">
      <alignment vertical="center"/>
    </xf>
    <xf numFmtId="0" fontId="4" fillId="0" borderId="6" xfId="0" applyFont="1" applyFill="1" applyBorder="1" applyAlignment="1">
      <alignment horizontal="right" vertical="center"/>
    </xf>
    <xf numFmtId="0" fontId="4" fillId="0" borderId="6" xfId="0" applyFont="1" applyFill="1" applyBorder="1" applyAlignment="1">
      <alignment horizontal="left" vertical="center"/>
    </xf>
    <xf numFmtId="166" fontId="4" fillId="0" borderId="3" xfId="23" applyFont="1" applyBorder="1" applyAlignment="1">
      <alignment horizontal="right" vertical="center"/>
    </xf>
    <xf numFmtId="3" fontId="4" fillId="0" borderId="3" xfId="23" applyNumberFormat="1" applyFont="1" applyBorder="1" applyAlignment="1">
      <alignment horizontal="right" vertical="center"/>
    </xf>
    <xf numFmtId="166" fontId="0" fillId="0" borderId="0" xfId="23" applyFont="1"/>
    <xf numFmtId="1" fontId="4" fillId="0" borderId="11" xfId="0" applyNumberFormat="1" applyFont="1" applyBorder="1" applyAlignment="1">
      <alignment horizontal="right" vertical="center"/>
    </xf>
    <xf numFmtId="0" fontId="22" fillId="0" borderId="0" xfId="0" applyFont="1"/>
    <xf numFmtId="0" fontId="4" fillId="0" borderId="1" xfId="0" applyFont="1" applyFill="1" applyBorder="1" applyAlignment="1">
      <alignment horizontal="left" vertical="center"/>
    </xf>
    <xf numFmtId="0" fontId="4" fillId="0" borderId="4" xfId="0" applyFont="1" applyFill="1" applyBorder="1" applyAlignment="1">
      <alignment horizontal="right" vertical="center"/>
    </xf>
    <xf numFmtId="0" fontId="4" fillId="0" borderId="4" xfId="0" applyFont="1" applyFill="1" applyBorder="1" applyAlignment="1">
      <alignment horizontal="left" vertical="center"/>
    </xf>
    <xf numFmtId="0" fontId="0" fillId="2" borderId="0" xfId="0" applyFill="1"/>
    <xf numFmtId="0" fontId="4" fillId="0" borderId="5" xfId="0" applyFont="1" applyFill="1" applyBorder="1" applyAlignment="1">
      <alignment horizontal="left" vertical="center"/>
    </xf>
    <xf numFmtId="0" fontId="4" fillId="0" borderId="64" xfId="0" applyFont="1" applyBorder="1" applyAlignment="1">
      <alignment horizontal="right" vertical="center"/>
    </xf>
    <xf numFmtId="0" fontId="4" fillId="0" borderId="64" xfId="0" applyFont="1" applyBorder="1" applyAlignment="1">
      <alignment horizontal="left" vertical="center"/>
    </xf>
    <xf numFmtId="1" fontId="4" fillId="0" borderId="3" xfId="0" applyNumberFormat="1" applyFont="1" applyBorder="1" applyAlignment="1">
      <alignment horizontal="right" vertical="center"/>
    </xf>
    <xf numFmtId="1" fontId="4" fillId="0" borderId="3" xfId="0" applyNumberFormat="1" applyFont="1" applyBorder="1" applyAlignment="1">
      <alignment horizontal="left" vertical="center"/>
    </xf>
    <xf numFmtId="1" fontId="0" fillId="0" borderId="0" xfId="0" applyNumberFormat="1"/>
    <xf numFmtId="1" fontId="4" fillId="0" borderId="11" xfId="0" applyNumberFormat="1" applyFont="1" applyFill="1" applyBorder="1" applyAlignment="1">
      <alignment horizontal="right" vertical="center"/>
    </xf>
    <xf numFmtId="1" fontId="4" fillId="0" borderId="7" xfId="0" applyNumberFormat="1" applyFont="1" applyBorder="1" applyAlignment="1">
      <alignment horizontal="right" vertical="center"/>
    </xf>
    <xf numFmtId="0" fontId="0" fillId="0" borderId="0" xfId="0" applyFill="1" applyAlignment="1">
      <alignment horizontal="right"/>
    </xf>
    <xf numFmtId="0" fontId="0" fillId="0" borderId="65" xfId="0" applyBorder="1" applyAlignment="1">
      <alignment horizontal="right"/>
    </xf>
    <xf numFmtId="0" fontId="0" fillId="0" borderId="0" xfId="0" applyBorder="1" applyAlignment="1">
      <alignment horizontal="right"/>
    </xf>
    <xf numFmtId="0" fontId="4" fillId="0" borderId="3" xfId="0" applyNumberFormat="1" applyFont="1" applyBorder="1" applyAlignment="1">
      <alignment horizontal="right" vertical="center" readingOrder="2"/>
    </xf>
    <xf numFmtId="0" fontId="4" fillId="0" borderId="3" xfId="0" applyNumberFormat="1" applyFont="1" applyBorder="1" applyAlignment="1">
      <alignment horizontal="right" vertical="center"/>
    </xf>
    <xf numFmtId="0" fontId="4" fillId="0" borderId="3" xfId="0" applyNumberFormat="1" applyFont="1" applyBorder="1" applyAlignment="1">
      <alignment horizontal="left" vertical="center"/>
    </xf>
    <xf numFmtId="0" fontId="0" fillId="0" borderId="0" xfId="0" applyNumberFormat="1"/>
    <xf numFmtId="0" fontId="4" fillId="0" borderId="3" xfId="0" applyFont="1" applyBorder="1" applyAlignment="1">
      <alignment horizontal="right" vertical="center" indent="1"/>
    </xf>
    <xf numFmtId="0" fontId="4" fillId="0" borderId="4" xfId="0" applyFont="1" applyBorder="1" applyAlignment="1">
      <alignment horizontal="right" vertical="center" readingOrder="2"/>
    </xf>
    <xf numFmtId="0" fontId="4" fillId="0" borderId="11" xfId="0" applyFont="1" applyFill="1" applyBorder="1" applyAlignment="1">
      <alignment horizontal="right" vertical="center"/>
    </xf>
    <xf numFmtId="0" fontId="4" fillId="0" borderId="11" xfId="0" applyFont="1" applyFill="1" applyBorder="1" applyAlignment="1">
      <alignment horizontal="left" vertical="center"/>
    </xf>
    <xf numFmtId="0" fontId="4" fillId="0" borderId="5" xfId="0" applyFont="1" applyFill="1" applyBorder="1" applyAlignment="1">
      <alignment horizontal="right" vertical="center"/>
    </xf>
    <xf numFmtId="0" fontId="4" fillId="0" borderId="4" xfId="0" applyFont="1" applyFill="1" applyBorder="1" applyAlignment="1">
      <alignment vertical="center"/>
    </xf>
    <xf numFmtId="0" fontId="4" fillId="0" borderId="10" xfId="0" applyFont="1" applyFill="1" applyBorder="1" applyAlignment="1">
      <alignment horizontal="left" vertical="center"/>
    </xf>
    <xf numFmtId="0" fontId="4" fillId="0" borderId="6" xfId="0" applyFont="1" applyBorder="1" applyAlignment="1">
      <alignment horizontal="right" vertical="center" wrapText="1"/>
    </xf>
    <xf numFmtId="0" fontId="4" fillId="0" borderId="4" xfId="0" applyFont="1" applyBorder="1" applyAlignment="1">
      <alignment horizontal="right" vertical="center" wrapText="1"/>
    </xf>
    <xf numFmtId="0" fontId="4" fillId="2" borderId="4" xfId="0" applyFont="1" applyFill="1" applyBorder="1" applyAlignment="1">
      <alignment horizontal="left" vertical="center" wrapText="1"/>
    </xf>
    <xf numFmtId="0" fontId="4" fillId="0" borderId="0" xfId="0" applyFont="1" applyBorder="1" applyAlignment="1">
      <alignment horizontal="right" vertical="center" wrapText="1"/>
    </xf>
    <xf numFmtId="0" fontId="4" fillId="2" borderId="0" xfId="0" applyFont="1" applyFill="1" applyBorder="1" applyAlignment="1">
      <alignment horizontal="left" vertical="center" wrapText="1"/>
    </xf>
    <xf numFmtId="0" fontId="4" fillId="2" borderId="4" xfId="0" applyFont="1" applyFill="1" applyBorder="1" applyAlignment="1">
      <alignment horizontal="left" vertical="center"/>
    </xf>
    <xf numFmtId="0" fontId="4" fillId="0" borderId="1" xfId="0" applyFont="1" applyBorder="1" applyAlignment="1">
      <alignment horizontal="right" vertical="center"/>
    </xf>
    <xf numFmtId="0" fontId="4" fillId="0" borderId="3" xfId="0" applyFont="1" applyBorder="1" applyAlignment="1">
      <alignment horizontal="right" vertical="center"/>
    </xf>
    <xf numFmtId="0" fontId="4" fillId="0" borderId="3" xfId="0" applyFont="1" applyBorder="1" applyAlignment="1">
      <alignment horizontal="right"/>
    </xf>
    <xf numFmtId="0" fontId="0" fillId="0" borderId="0" xfId="0" applyAlignment="1"/>
    <xf numFmtId="0" fontId="4" fillId="0" borderId="5" xfId="0" applyFont="1" applyBorder="1" applyAlignment="1">
      <alignment horizontal="right" readingOrder="2"/>
    </xf>
    <xf numFmtId="0" fontId="4" fillId="0" borderId="7" xfId="0" applyFont="1" applyBorder="1" applyAlignment="1">
      <alignment horizontal="right"/>
    </xf>
    <xf numFmtId="0" fontId="4" fillId="0" borderId="7" xfId="0" applyFont="1" applyBorder="1" applyAlignment="1">
      <alignment horizontal="left"/>
    </xf>
    <xf numFmtId="0" fontId="4" fillId="0" borderId="7" xfId="0" applyFont="1" applyBorder="1" applyAlignment="1">
      <alignment horizontal="right" readingOrder="2"/>
    </xf>
    <xf numFmtId="0" fontId="4" fillId="0" borderId="0" xfId="0" applyFont="1" applyFill="1" applyBorder="1" applyAlignment="1">
      <alignment vertical="center"/>
    </xf>
    <xf numFmtId="0" fontId="4" fillId="0" borderId="4" xfId="0" applyNumberFormat="1" applyFont="1" applyBorder="1" applyAlignment="1">
      <alignment horizontal="right" vertical="center" readingOrder="2"/>
    </xf>
    <xf numFmtId="0" fontId="0" fillId="0" borderId="3" xfId="0" applyBorder="1" applyAlignment="1">
      <alignment horizontal="right"/>
    </xf>
    <xf numFmtId="0" fontId="4" fillId="0" borderId="4" xfId="0" applyFont="1" applyBorder="1" applyAlignment="1">
      <alignment horizontal="right"/>
    </xf>
    <xf numFmtId="0" fontId="0" fillId="0" borderId="0" xfId="0"/>
    <xf numFmtId="0" fontId="4" fillId="0" borderId="0" xfId="0" applyFont="1" applyBorder="1" applyAlignment="1">
      <alignment horizontal="left" vertical="center" readingOrder="1"/>
    </xf>
    <xf numFmtId="0" fontId="25" fillId="5" borderId="0" xfId="0" applyFont="1" applyFill="1" applyBorder="1" applyAlignment="1">
      <alignment horizontal="center" vertical="center" readingOrder="1"/>
    </xf>
    <xf numFmtId="0" fontId="0" fillId="0" borderId="0" xfId="0"/>
    <xf numFmtId="0" fontId="4" fillId="0" borderId="4" xfId="0" applyFont="1" applyBorder="1" applyAlignment="1">
      <alignment horizontal="left" vertical="center" wrapText="1"/>
    </xf>
    <xf numFmtId="0" fontId="4" fillId="0" borderId="1" xfId="0" applyFont="1" applyFill="1" applyBorder="1" applyAlignment="1">
      <alignment horizontal="right" vertical="center"/>
    </xf>
    <xf numFmtId="0" fontId="0" fillId="0" borderId="0" xfId="0"/>
    <xf numFmtId="0" fontId="4" fillId="0" borderId="0" xfId="0" applyFont="1" applyBorder="1" applyAlignment="1">
      <alignment horizontal="left" vertical="center"/>
    </xf>
    <xf numFmtId="0" fontId="4" fillId="0" borderId="3" xfId="0" applyFont="1" applyBorder="1" applyAlignment="1">
      <alignment horizontal="left" vertical="center"/>
    </xf>
    <xf numFmtId="0" fontId="4" fillId="0" borderId="3" xfId="0" applyFont="1" applyBorder="1" applyAlignment="1">
      <alignment horizontal="left" vertical="center" wrapText="1"/>
    </xf>
    <xf numFmtId="0" fontId="4" fillId="0" borderId="0" xfId="0" applyFont="1" applyBorder="1" applyAlignment="1">
      <alignment horizontal="right"/>
    </xf>
    <xf numFmtId="0" fontId="4" fillId="0" borderId="1" xfId="0" applyFont="1" applyBorder="1" applyAlignment="1">
      <alignment horizontal="left" vertical="center"/>
    </xf>
    <xf numFmtId="0" fontId="4" fillId="0" borderId="1" xfId="0" applyFont="1" applyBorder="1" applyAlignment="1">
      <alignment horizontal="right" vertical="center"/>
    </xf>
    <xf numFmtId="0" fontId="4" fillId="0" borderId="3" xfId="0" applyFont="1" applyBorder="1" applyAlignment="1">
      <alignment horizontal="right" vertical="center"/>
    </xf>
    <xf numFmtId="0" fontId="0" fillId="0" borderId="0" xfId="0"/>
    <xf numFmtId="0" fontId="4" fillId="0" borderId="0" xfId="0" applyFont="1" applyBorder="1" applyAlignment="1">
      <alignment horizontal="left" vertical="center"/>
    </xf>
    <xf numFmtId="0" fontId="4" fillId="0" borderId="1" xfId="0" applyFont="1" applyBorder="1" applyAlignment="1">
      <alignment horizontal="left" vertical="center"/>
    </xf>
    <xf numFmtId="0" fontId="25" fillId="0" borderId="3" xfId="0" applyFont="1" applyFill="1" applyBorder="1" applyAlignment="1">
      <alignment horizontal="right" vertical="center" readingOrder="1"/>
    </xf>
    <xf numFmtId="166" fontId="4" fillId="0" borderId="0" xfId="23" applyFont="1" applyBorder="1" applyAlignment="1">
      <alignment horizontal="right" vertical="center"/>
    </xf>
    <xf numFmtId="0" fontId="4" fillId="0" borderId="1" xfId="0" applyFont="1" applyBorder="1" applyAlignment="1">
      <alignment horizontal="right" vertical="center" readingOrder="2"/>
    </xf>
    <xf numFmtId="0" fontId="4" fillId="0" borderId="0" xfId="0" applyFont="1" applyFill="1" applyBorder="1" applyAlignment="1">
      <alignment horizontal="right" vertical="center" wrapText="1"/>
    </xf>
    <xf numFmtId="0" fontId="0" fillId="0" borderId="0" xfId="0" applyFill="1" applyBorder="1"/>
    <xf numFmtId="0" fontId="25" fillId="0" borderId="0" xfId="0" applyFont="1" applyFill="1" applyBorder="1" applyAlignment="1">
      <alignment horizontal="center" vertical="center" readingOrder="1"/>
    </xf>
    <xf numFmtId="0" fontId="4" fillId="0" borderId="0" xfId="0" applyFont="1" applyBorder="1" applyAlignment="1">
      <alignment horizontal="center" vertical="center"/>
    </xf>
    <xf numFmtId="0" fontId="0" fillId="0" borderId="0" xfId="0"/>
    <xf numFmtId="0" fontId="4" fillId="0" borderId="0" xfId="0" applyFont="1" applyBorder="1" applyAlignment="1">
      <alignment horizontal="left" vertical="center"/>
    </xf>
    <xf numFmtId="0" fontId="4" fillId="0" borderId="1" xfId="0" applyFont="1" applyBorder="1" applyAlignment="1">
      <alignment horizontal="left" vertical="center"/>
    </xf>
    <xf numFmtId="0" fontId="4" fillId="0" borderId="0" xfId="0" applyFont="1" applyBorder="1" applyAlignment="1">
      <alignment horizontal="right"/>
    </xf>
    <xf numFmtId="0" fontId="4" fillId="0" borderId="1" xfId="0" applyNumberFormat="1" applyFont="1" applyBorder="1" applyAlignment="1">
      <alignment horizontal="right" vertical="center" readingOrder="2"/>
    </xf>
    <xf numFmtId="0" fontId="4" fillId="0" borderId="0" xfId="0" applyNumberFormat="1" applyFont="1" applyBorder="1" applyAlignment="1">
      <alignment horizontal="right" vertical="center" readingOrder="2"/>
    </xf>
    <xf numFmtId="0" fontId="0" fillId="0" borderId="0" xfId="0"/>
    <xf numFmtId="0" fontId="4" fillId="0" borderId="3" xfId="0" applyFont="1" applyBorder="1" applyAlignment="1">
      <alignment horizontal="left" vertical="center"/>
    </xf>
    <xf numFmtId="0" fontId="4" fillId="0" borderId="3" xfId="0" applyFont="1" applyBorder="1" applyAlignment="1">
      <alignment horizontal="left" vertical="center"/>
    </xf>
    <xf numFmtId="0" fontId="0" fillId="0" borderId="0" xfId="0"/>
    <xf numFmtId="0" fontId="4" fillId="0" borderId="0" xfId="0" applyFont="1" applyBorder="1" applyAlignment="1">
      <alignment horizontal="right" vertical="center"/>
    </xf>
    <xf numFmtId="0" fontId="0" fillId="0" borderId="0" xfId="0"/>
    <xf numFmtId="0" fontId="3" fillId="0" borderId="0" xfId="0" applyFont="1" applyAlignment="1">
      <alignment horizontal="center"/>
    </xf>
    <xf numFmtId="0" fontId="0" fillId="0" borderId="0" xfId="0"/>
    <xf numFmtId="0" fontId="4" fillId="0" borderId="3" xfId="0" applyFont="1" applyBorder="1" applyAlignment="1">
      <alignment horizontal="left" vertical="center"/>
    </xf>
    <xf numFmtId="0" fontId="4" fillId="0" borderId="0" xfId="0" applyFont="1" applyBorder="1" applyAlignment="1">
      <alignment horizontal="left" vertical="center"/>
    </xf>
    <xf numFmtId="0" fontId="4" fillId="0" borderId="0" xfId="0" applyFont="1" applyBorder="1" applyAlignment="1">
      <alignment horizontal="right" vertical="center"/>
    </xf>
    <xf numFmtId="0" fontId="4" fillId="0" borderId="2" xfId="0" applyFont="1" applyBorder="1" applyAlignment="1">
      <alignment horizontal="right" vertical="center"/>
    </xf>
    <xf numFmtId="0" fontId="4" fillId="0" borderId="0" xfId="0" applyFont="1" applyAlignment="1">
      <alignment vertical="center"/>
    </xf>
    <xf numFmtId="0" fontId="16" fillId="0" borderId="0" xfId="0" applyFont="1" applyAlignment="1">
      <alignment vertical="center"/>
    </xf>
    <xf numFmtId="0" fontId="0" fillId="0" borderId="0" xfId="0" applyBorder="1" applyAlignment="1">
      <alignment vertical="center"/>
    </xf>
    <xf numFmtId="0" fontId="3" fillId="0" borderId="0" xfId="0" applyFont="1" applyAlignment="1">
      <alignment horizontal="center"/>
    </xf>
    <xf numFmtId="0" fontId="4" fillId="0" borderId="1"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0" fillId="0" borderId="0" xfId="0"/>
    <xf numFmtId="0" fontId="4" fillId="0" borderId="1" xfId="8" applyFont="1" applyBorder="1" applyAlignment="1">
      <alignment horizontal="center" vertical="center"/>
    </xf>
    <xf numFmtId="0" fontId="4" fillId="0" borderId="0" xfId="8" applyFont="1" applyBorder="1" applyAlignment="1">
      <alignment horizontal="center" vertical="center"/>
    </xf>
    <xf numFmtId="0" fontId="4" fillId="0" borderId="3" xfId="0" applyFont="1" applyBorder="1" applyAlignment="1">
      <alignment horizontal="left" vertical="center"/>
    </xf>
    <xf numFmtId="0" fontId="4" fillId="0" borderId="7" xfId="0" applyFont="1" applyBorder="1" applyAlignment="1">
      <alignment horizontal="left" vertical="center"/>
    </xf>
    <xf numFmtId="0" fontId="4" fillId="0" borderId="0" xfId="0" applyFont="1" applyBorder="1" applyAlignment="1">
      <alignment horizontal="left" vertical="center"/>
    </xf>
    <xf numFmtId="0" fontId="4" fillId="0" borderId="0" xfId="0" applyFont="1" applyAlignment="1">
      <alignment horizontal="center" vertical="center"/>
    </xf>
    <xf numFmtId="0" fontId="2" fillId="0" borderId="0" xfId="8" applyAlignment="1">
      <alignment vertical="center"/>
    </xf>
    <xf numFmtId="0" fontId="4" fillId="0" borderId="3" xfId="0" applyFont="1" applyBorder="1" applyAlignment="1">
      <alignment horizontal="left" vertical="center" wrapText="1"/>
    </xf>
    <xf numFmtId="0" fontId="4" fillId="0" borderId="1" xfId="0" applyFont="1" applyBorder="1" applyAlignment="1">
      <alignment horizontal="right" vertical="center"/>
    </xf>
    <xf numFmtId="0" fontId="4" fillId="0" borderId="0" xfId="0" applyFont="1" applyBorder="1" applyAlignment="1">
      <alignment horizontal="right" vertical="center"/>
    </xf>
    <xf numFmtId="0" fontId="4" fillId="0" borderId="1" xfId="0" applyFont="1" applyBorder="1" applyAlignment="1">
      <alignment horizontal="left"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Border="1" applyAlignment="1">
      <alignment horizontal="center"/>
    </xf>
    <xf numFmtId="0" fontId="3" fillId="0" borderId="0" xfId="0" applyFont="1" applyAlignment="1">
      <alignment horizontal="center" vertical="center" wrapText="1"/>
    </xf>
    <xf numFmtId="0" fontId="3" fillId="0" borderId="0" xfId="0" applyFont="1" applyBorder="1" applyAlignment="1">
      <alignment horizontal="center" vertical="center"/>
    </xf>
    <xf numFmtId="0" fontId="3" fillId="0" borderId="2" xfId="0" applyFont="1" applyBorder="1" applyAlignment="1">
      <alignment horizontal="center" vertical="center"/>
    </xf>
    <xf numFmtId="0" fontId="0" fillId="0" borderId="0" xfId="0"/>
    <xf numFmtId="0" fontId="4" fillId="0" borderId="0" xfId="1" applyFont="1" applyBorder="1" applyAlignment="1">
      <alignment horizontal="center" vertical="center"/>
    </xf>
    <xf numFmtId="0" fontId="4" fillId="0" borderId="2" xfId="1" applyFont="1" applyBorder="1" applyAlignment="1">
      <alignment horizontal="center" vertical="center"/>
    </xf>
    <xf numFmtId="0" fontId="4" fillId="0" borderId="0" xfId="8" applyFont="1" applyBorder="1" applyAlignment="1">
      <alignment horizontal="center" vertical="center"/>
    </xf>
    <xf numFmtId="0" fontId="4" fillId="0" borderId="2" xfId="8" applyFont="1" applyBorder="1" applyAlignment="1">
      <alignment horizontal="center" vertical="center"/>
    </xf>
    <xf numFmtId="0" fontId="4" fillId="0" borderId="0" xfId="0" applyFont="1" applyBorder="1" applyAlignment="1">
      <alignment horizontal="left" vertical="center"/>
    </xf>
    <xf numFmtId="0" fontId="4" fillId="0" borderId="3" xfId="0" applyFont="1" applyBorder="1" applyAlignment="1">
      <alignment horizontal="left" vertical="center"/>
    </xf>
    <xf numFmtId="0" fontId="4" fillId="0" borderId="7" xfId="0" applyFont="1" applyBorder="1" applyAlignment="1">
      <alignment horizontal="left" vertical="center"/>
    </xf>
    <xf numFmtId="0" fontId="20" fillId="0" borderId="2"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2" fillId="0" borderId="0" xfId="8" applyAlignment="1">
      <alignment vertical="center"/>
    </xf>
    <xf numFmtId="0" fontId="4" fillId="0" borderId="3" xfId="0" applyFont="1" applyBorder="1" applyAlignment="1">
      <alignment horizontal="left" vertical="center" wrapText="1"/>
    </xf>
    <xf numFmtId="0" fontId="4" fillId="0" borderId="0" xfId="0" applyFont="1" applyBorder="1" applyAlignment="1">
      <alignment horizontal="right" vertical="center"/>
    </xf>
    <xf numFmtId="0" fontId="4" fillId="0" borderId="1" xfId="0" applyFont="1" applyBorder="1" applyAlignment="1">
      <alignment horizontal="right" vertical="center" wrapText="1"/>
    </xf>
    <xf numFmtId="0" fontId="4" fillId="0" borderId="3" xfId="0" applyFont="1" applyFill="1" applyBorder="1" applyAlignment="1">
      <alignment horizontal="left" vertical="center" wrapText="1"/>
    </xf>
    <xf numFmtId="0" fontId="4" fillId="2" borderId="1" xfId="0" applyFont="1" applyFill="1" applyBorder="1" applyAlignment="1">
      <alignment horizontal="left" vertical="center"/>
    </xf>
    <xf numFmtId="0" fontId="4" fillId="2" borderId="1" xfId="0" applyFont="1" applyFill="1" applyBorder="1" applyAlignment="1">
      <alignment horizontal="left" vertical="center" wrapText="1"/>
    </xf>
    <xf numFmtId="0" fontId="0" fillId="0" borderId="1" xfId="0" applyBorder="1" applyAlignment="1">
      <alignment horizontal="right"/>
    </xf>
    <xf numFmtId="0" fontId="0" fillId="0" borderId="8" xfId="0" applyBorder="1" applyAlignment="1">
      <alignment vertical="center"/>
    </xf>
    <xf numFmtId="0" fontId="4" fillId="0" borderId="0" xfId="0" applyFont="1" applyBorder="1" applyAlignment="1">
      <alignment horizontal="center" vertical="center"/>
    </xf>
    <xf numFmtId="0" fontId="0" fillId="0" borderId="0" xfId="0"/>
    <xf numFmtId="0" fontId="4" fillId="0" borderId="0" xfId="0" applyFont="1" applyBorder="1" applyAlignment="1">
      <alignment horizontal="left" vertical="center"/>
    </xf>
    <xf numFmtId="0" fontId="2" fillId="0" borderId="0" xfId="8" applyAlignment="1">
      <alignment vertical="center"/>
    </xf>
    <xf numFmtId="0" fontId="3" fillId="0" borderId="0" xfId="0" applyFont="1" applyAlignment="1">
      <alignment vertical="center"/>
    </xf>
    <xf numFmtId="0" fontId="13" fillId="0" borderId="0" xfId="0" applyFont="1" applyBorder="1" applyAlignment="1">
      <alignment vertical="center"/>
    </xf>
    <xf numFmtId="0" fontId="6" fillId="0" borderId="0" xfId="0" applyFont="1" applyAlignment="1">
      <alignment vertical="center"/>
    </xf>
    <xf numFmtId="0" fontId="0" fillId="0" borderId="0" xfId="0" applyBorder="1" applyAlignment="1">
      <alignment vertical="center" wrapText="1"/>
    </xf>
    <xf numFmtId="0" fontId="0" fillId="3" borderId="0" xfId="0" applyFill="1" applyBorder="1" applyAlignment="1">
      <alignment vertical="center"/>
    </xf>
    <xf numFmtId="0" fontId="23" fillId="0" borderId="0" xfId="0" applyFont="1"/>
    <xf numFmtId="0" fontId="23" fillId="0" borderId="0" xfId="0" applyFont="1" applyAlignment="1">
      <alignment vertical="center"/>
    </xf>
    <xf numFmtId="0" fontId="4" fillId="0" borderId="3" xfId="0" applyFont="1" applyBorder="1" applyAlignment="1">
      <alignment vertical="center" readingOrder="2"/>
    </xf>
    <xf numFmtId="0" fontId="0" fillId="0" borderId="0" xfId="0" applyAlignment="1">
      <alignment vertical="center"/>
    </xf>
    <xf numFmtId="0" fontId="1" fillId="0" borderId="0" xfId="2" applyAlignment="1">
      <alignment vertical="center"/>
    </xf>
    <xf numFmtId="0" fontId="7" fillId="0" borderId="0" xfId="1" applyFont="1" applyFill="1" applyAlignment="1">
      <alignment vertical="center"/>
    </xf>
    <xf numFmtId="0" fontId="4" fillId="0" borderId="3" xfId="1" applyFont="1" applyBorder="1" applyAlignment="1">
      <alignment horizontal="left" vertical="center" readingOrder="1"/>
    </xf>
    <xf numFmtId="0" fontId="2" fillId="0" borderId="0" xfId="1" applyAlignment="1">
      <alignment vertical="center"/>
    </xf>
    <xf numFmtId="0" fontId="4" fillId="0" borderId="0" xfId="1" applyFont="1" applyAlignment="1">
      <alignment horizontal="right" vertical="center"/>
    </xf>
    <xf numFmtId="0" fontId="4" fillId="0" borderId="0" xfId="1" applyFont="1" applyAlignment="1">
      <alignment horizontal="left" vertical="center"/>
    </xf>
    <xf numFmtId="0" fontId="3" fillId="0" borderId="0" xfId="8" applyFont="1" applyAlignment="1">
      <alignment horizontal="right" vertical="center" readingOrder="2"/>
    </xf>
    <xf numFmtId="0" fontId="0" fillId="0" borderId="0" xfId="0"/>
    <xf numFmtId="0" fontId="0" fillId="0" borderId="0" xfId="0"/>
    <xf numFmtId="0" fontId="0" fillId="0" borderId="0" xfId="0"/>
    <xf numFmtId="0" fontId="0" fillId="0" borderId="0" xfId="0" applyAlignment="1">
      <alignment vertical="center"/>
    </xf>
    <xf numFmtId="0" fontId="0" fillId="0" borderId="0" xfId="0" applyAlignment="1">
      <alignment vertical="center"/>
    </xf>
    <xf numFmtId="0" fontId="4" fillId="0" borderId="0" xfId="0" applyFont="1" applyBorder="1" applyAlignment="1">
      <alignment horizontal="left" vertical="center"/>
    </xf>
    <xf numFmtId="0" fontId="4" fillId="0" borderId="1" xfId="0" applyFont="1" applyBorder="1" applyAlignment="1">
      <alignment horizontal="right" vertical="center"/>
    </xf>
    <xf numFmtId="0" fontId="4" fillId="0" borderId="0" xfId="0" applyFont="1" applyBorder="1" applyAlignment="1">
      <alignment horizontal="right" vertical="center"/>
    </xf>
    <xf numFmtId="0" fontId="4" fillId="0" borderId="1" xfId="0" applyFont="1" applyBorder="1" applyAlignment="1">
      <alignment horizontal="left" vertical="center"/>
    </xf>
    <xf numFmtId="0" fontId="4" fillId="0" borderId="1" xfId="0" applyFont="1" applyBorder="1" applyAlignment="1">
      <alignment horizontal="center" vertical="center"/>
    </xf>
    <xf numFmtId="0" fontId="4" fillId="0" borderId="0" xfId="0" applyFont="1" applyBorder="1" applyAlignment="1">
      <alignment horizontal="center" vertical="center"/>
    </xf>
    <xf numFmtId="0" fontId="4" fillId="0" borderId="3" xfId="0" applyFont="1" applyBorder="1" applyAlignment="1">
      <alignment horizontal="left" vertical="center"/>
    </xf>
    <xf numFmtId="0" fontId="4" fillId="0" borderId="0" xfId="0" applyFont="1" applyBorder="1" applyAlignment="1">
      <alignment horizontal="left" vertical="center"/>
    </xf>
    <xf numFmtId="0" fontId="4" fillId="0" borderId="1" xfId="0" applyFont="1" applyBorder="1" applyAlignment="1">
      <alignment horizontal="right" vertical="center"/>
    </xf>
    <xf numFmtId="0" fontId="4" fillId="0" borderId="0" xfId="0" applyFont="1" applyBorder="1" applyAlignment="1">
      <alignment horizontal="right" vertical="center"/>
    </xf>
    <xf numFmtId="0" fontId="4" fillId="0" borderId="2" xfId="0" applyFont="1" applyBorder="1" applyAlignment="1">
      <alignment horizontal="right" vertical="center"/>
    </xf>
    <xf numFmtId="0" fontId="4" fillId="0" borderId="1" xfId="0" applyFont="1" applyBorder="1" applyAlignment="1">
      <alignment horizontal="left" vertical="center"/>
    </xf>
    <xf numFmtId="0" fontId="4" fillId="0" borderId="0" xfId="0" applyFont="1" applyBorder="1" applyAlignment="1">
      <alignment horizontal="right"/>
    </xf>
    <xf numFmtId="0" fontId="4" fillId="3" borderId="3" xfId="0" applyFont="1" applyFill="1" applyBorder="1" applyAlignment="1">
      <alignment horizontal="center" vertical="center"/>
    </xf>
    <xf numFmtId="0" fontId="3" fillId="0" borderId="0" xfId="0" applyFont="1" applyAlignment="1">
      <alignment horizontal="center" vertical="center" wrapText="1"/>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0" fillId="0" borderId="0" xfId="0" applyAlignment="1">
      <alignment vertical="center"/>
    </xf>
    <xf numFmtId="0" fontId="4" fillId="0" borderId="3" xfId="0" applyFont="1" applyBorder="1" applyAlignment="1">
      <alignment horizontal="left" vertical="center"/>
    </xf>
    <xf numFmtId="0" fontId="4" fillId="0" borderId="7" xfId="0" applyFont="1" applyBorder="1" applyAlignment="1">
      <alignment horizontal="left" vertical="center"/>
    </xf>
    <xf numFmtId="0" fontId="4" fillId="0" borderId="0" xfId="0" applyFont="1" applyBorder="1" applyAlignment="1">
      <alignment horizontal="left" vertical="center"/>
    </xf>
    <xf numFmtId="0" fontId="4" fillId="0" borderId="0" xfId="0" applyFont="1" applyAlignment="1">
      <alignment horizontal="center" vertical="center"/>
    </xf>
    <xf numFmtId="0" fontId="4" fillId="0" borderId="3" xfId="0" applyFont="1" applyBorder="1" applyAlignment="1">
      <alignment horizontal="left"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3" fillId="0" borderId="0" xfId="0" applyFont="1" applyAlignment="1">
      <alignment horizontal="center" vertical="center"/>
    </xf>
    <xf numFmtId="0" fontId="4" fillId="0" borderId="0" xfId="0" applyFont="1" applyBorder="1" applyAlignment="1">
      <alignment horizontal="center"/>
    </xf>
    <xf numFmtId="0" fontId="0" fillId="0" borderId="0" xfId="0"/>
    <xf numFmtId="0" fontId="0" fillId="0" borderId="0" xfId="0" applyAlignment="1">
      <alignment vertical="center"/>
    </xf>
    <xf numFmtId="0" fontId="4" fillId="0" borderId="0" xfId="1" applyFont="1" applyBorder="1" applyAlignment="1">
      <alignment horizontal="center" vertical="center"/>
    </xf>
    <xf numFmtId="0" fontId="2" fillId="0" borderId="0" xfId="3"/>
    <xf numFmtId="0" fontId="4" fillId="0" borderId="0" xfId="8" applyFont="1" applyBorder="1" applyAlignment="1">
      <alignment horizontal="center" vertical="center"/>
    </xf>
    <xf numFmtId="0" fontId="4" fillId="0" borderId="0" xfId="0" applyFont="1" applyBorder="1" applyAlignment="1">
      <alignment horizontal="left" vertical="center"/>
    </xf>
    <xf numFmtId="0" fontId="2" fillId="0" borderId="0" xfId="8" applyAlignment="1">
      <alignment vertical="center"/>
    </xf>
    <xf numFmtId="0" fontId="4" fillId="0" borderId="0" xfId="0" applyFont="1" applyAlignment="1">
      <alignment horizontal="center" vertical="center"/>
    </xf>
    <xf numFmtId="0" fontId="4" fillId="0" borderId="1" xfId="0" applyFont="1" applyBorder="1" applyAlignment="1">
      <alignment horizontal="right" vertical="center"/>
    </xf>
    <xf numFmtId="0" fontId="4" fillId="0" borderId="0" xfId="0" applyFont="1" applyBorder="1" applyAlignment="1">
      <alignment horizontal="right" vertical="center"/>
    </xf>
    <xf numFmtId="0" fontId="4" fillId="0" borderId="0" xfId="0" applyFont="1" applyBorder="1" applyAlignment="1">
      <alignment horizontal="right"/>
    </xf>
    <xf numFmtId="0" fontId="4" fillId="6" borderId="3" xfId="0" applyFont="1" applyFill="1" applyBorder="1" applyAlignment="1">
      <alignment horizontal="center" vertical="center"/>
    </xf>
    <xf numFmtId="0" fontId="22" fillId="0" borderId="0" xfId="0" applyFont="1" applyAlignment="1">
      <alignment vertical="center"/>
    </xf>
    <xf numFmtId="0" fontId="27" fillId="0" borderId="0" xfId="0" applyFont="1" applyAlignment="1">
      <alignment vertical="center"/>
    </xf>
    <xf numFmtId="0" fontId="4" fillId="0" borderId="0" xfId="0" applyFont="1" applyFill="1" applyAlignment="1">
      <alignment vertical="center"/>
    </xf>
    <xf numFmtId="0" fontId="4" fillId="7" borderId="3" xfId="0" applyFont="1" applyFill="1" applyBorder="1" applyAlignment="1">
      <alignment horizontal="center" vertical="center"/>
    </xf>
    <xf numFmtId="0" fontId="4" fillId="0" borderId="0" xfId="0" applyFont="1" applyAlignment="1">
      <alignment vertical="center" wrapText="1"/>
    </xf>
    <xf numFmtId="0" fontId="27" fillId="0" borderId="0" xfId="0" applyFont="1" applyAlignment="1">
      <alignment vertical="center" wrapText="1"/>
    </xf>
    <xf numFmtId="0" fontId="28" fillId="0" borderId="0" xfId="0" applyFont="1" applyAlignment="1">
      <alignment vertical="center"/>
    </xf>
    <xf numFmtId="0" fontId="29" fillId="0" borderId="0" xfId="0" applyFont="1" applyAlignment="1">
      <alignment vertical="center" wrapText="1"/>
    </xf>
    <xf numFmtId="0" fontId="30" fillId="0" borderId="0" xfId="0" applyFont="1" applyAlignment="1">
      <alignment vertical="center"/>
    </xf>
    <xf numFmtId="0" fontId="27" fillId="0" borderId="0" xfId="0" applyFont="1" applyFill="1" applyAlignment="1">
      <alignment vertical="center"/>
    </xf>
    <xf numFmtId="0" fontId="31" fillId="0" borderId="0" xfId="0" applyFont="1" applyAlignment="1">
      <alignment vertical="center"/>
    </xf>
    <xf numFmtId="0" fontId="32" fillId="0" borderId="66" xfId="0" applyFont="1" applyBorder="1" applyAlignment="1">
      <alignment vertical="center"/>
    </xf>
    <xf numFmtId="0" fontId="4" fillId="2" borderId="0" xfId="0" applyFont="1" applyFill="1" applyBorder="1" applyAlignment="1">
      <alignment horizontal="left" vertical="center"/>
    </xf>
    <xf numFmtId="0" fontId="3" fillId="0" borderId="0" xfId="14" applyFont="1" applyFill="1" applyBorder="1" applyAlignment="1">
      <alignment horizontal="center" vertical="center" readingOrder="2"/>
    </xf>
    <xf numFmtId="0" fontId="3" fillId="0" borderId="0" xfId="14" applyFont="1" applyFill="1" applyBorder="1" applyAlignment="1">
      <alignment horizontal="center" vertical="center" wrapText="1" readingOrder="2"/>
    </xf>
    <xf numFmtId="0" fontId="3" fillId="2" borderId="15" xfId="14" applyFont="1" applyFill="1" applyBorder="1" applyAlignment="1">
      <alignment horizontal="center" vertical="center" shrinkToFit="1" readingOrder="2"/>
    </xf>
    <xf numFmtId="0" fontId="3" fillId="2" borderId="19" xfId="14" applyFont="1" applyFill="1" applyBorder="1" applyAlignment="1">
      <alignment horizontal="center" vertical="center" shrinkToFit="1" readingOrder="2"/>
    </xf>
    <xf numFmtId="0" fontId="4" fillId="2" borderId="16" xfId="14" applyFont="1" applyFill="1" applyBorder="1" applyAlignment="1">
      <alignment horizontal="center" vertical="center" wrapText="1" shrinkToFit="1" readingOrder="2"/>
    </xf>
    <xf numFmtId="0" fontId="4" fillId="2" borderId="17" xfId="14" applyFont="1" applyFill="1" applyBorder="1" applyAlignment="1">
      <alignment horizontal="center" vertical="center" wrapText="1" shrinkToFit="1" readingOrder="2"/>
    </xf>
    <xf numFmtId="0" fontId="4" fillId="2" borderId="18" xfId="14" applyFont="1" applyFill="1" applyBorder="1" applyAlignment="1">
      <alignment horizontal="center" vertical="center" wrapText="1" shrinkToFit="1" readingOrder="2"/>
    </xf>
    <xf numFmtId="0" fontId="4" fillId="2" borderId="15" xfId="14" applyFont="1" applyFill="1" applyBorder="1" applyAlignment="1">
      <alignment horizontal="center" vertical="center" shrinkToFit="1" readingOrder="2"/>
    </xf>
    <xf numFmtId="0" fontId="4" fillId="2" borderId="19" xfId="14" applyFont="1" applyFill="1" applyBorder="1" applyAlignment="1">
      <alignment horizontal="center" vertical="center" shrinkToFit="1" readingOrder="2"/>
    </xf>
    <xf numFmtId="0" fontId="4" fillId="2" borderId="32" xfId="14" applyFont="1" applyFill="1" applyBorder="1" applyAlignment="1">
      <alignment horizontal="center" vertical="center" shrinkToFit="1" readingOrder="2"/>
    </xf>
    <xf numFmtId="0" fontId="4" fillId="2" borderId="20" xfId="14" applyFont="1" applyFill="1" applyBorder="1" applyAlignment="1">
      <alignment horizontal="center" vertical="center" wrapText="1" shrinkToFit="1" readingOrder="2"/>
    </xf>
    <xf numFmtId="0" fontId="4" fillId="2" borderId="11" xfId="14" applyFont="1" applyFill="1" applyBorder="1" applyAlignment="1">
      <alignment horizontal="center" vertical="center" wrapText="1" shrinkToFit="1" readingOrder="2"/>
    </xf>
    <xf numFmtId="0" fontId="4" fillId="2" borderId="21" xfId="14" applyFont="1" applyFill="1" applyBorder="1" applyAlignment="1">
      <alignment horizontal="center" vertical="center" wrapText="1" shrinkToFit="1" readingOrder="2"/>
    </xf>
    <xf numFmtId="0" fontId="4" fillId="0" borderId="20" xfId="14" applyFont="1" applyBorder="1" applyAlignment="1">
      <alignment horizontal="center" vertical="center"/>
    </xf>
    <xf numFmtId="0" fontId="4" fillId="0" borderId="11" xfId="14" applyFont="1" applyBorder="1" applyAlignment="1">
      <alignment horizontal="center" vertical="center"/>
    </xf>
    <xf numFmtId="0" fontId="4" fillId="0" borderId="21" xfId="14" applyFont="1" applyBorder="1" applyAlignment="1">
      <alignment horizontal="center" vertical="center"/>
    </xf>
    <xf numFmtId="0" fontId="4" fillId="2" borderId="22" xfId="14" applyFont="1" applyFill="1" applyBorder="1" applyAlignment="1">
      <alignment horizontal="center" vertical="center" wrapText="1" shrinkToFit="1" readingOrder="2"/>
    </xf>
    <xf numFmtId="0" fontId="4" fillId="2" borderId="25" xfId="14" applyFont="1" applyFill="1" applyBorder="1" applyAlignment="1">
      <alignment horizontal="center" vertical="center" wrapText="1" shrinkToFit="1" readingOrder="2"/>
    </xf>
    <xf numFmtId="0" fontId="4" fillId="2" borderId="31" xfId="14" applyFont="1" applyFill="1" applyBorder="1" applyAlignment="1">
      <alignment horizontal="center" vertical="center" wrapText="1" shrinkToFit="1" readingOrder="2"/>
    </xf>
    <xf numFmtId="0" fontId="4" fillId="0" borderId="23" xfId="15" applyFont="1" applyFill="1" applyBorder="1" applyAlignment="1">
      <alignment horizontal="center" vertical="center" shrinkToFit="1" readingOrder="2"/>
    </xf>
    <xf numFmtId="0" fontId="4" fillId="0" borderId="11" xfId="15" applyFont="1" applyFill="1" applyBorder="1" applyAlignment="1">
      <alignment horizontal="center" vertical="center" shrinkToFit="1" readingOrder="2"/>
    </xf>
    <xf numFmtId="0" fontId="4" fillId="0" borderId="21" xfId="15" applyFont="1" applyFill="1" applyBorder="1" applyAlignment="1">
      <alignment horizontal="center" vertical="center" shrinkToFit="1" readingOrder="2"/>
    </xf>
    <xf numFmtId="0" fontId="3" fillId="2" borderId="27" xfId="14" applyFont="1" applyFill="1" applyBorder="1" applyAlignment="1">
      <alignment horizontal="center" vertical="center" wrapText="1" shrinkToFit="1" readingOrder="2"/>
    </xf>
    <xf numFmtId="0" fontId="3" fillId="2" borderId="30" xfId="14" applyFont="1" applyFill="1" applyBorder="1" applyAlignment="1">
      <alignment horizontal="center" vertical="center" wrapText="1" shrinkToFit="1" readingOrder="2"/>
    </xf>
    <xf numFmtId="0" fontId="3" fillId="2" borderId="28" xfId="14" applyFont="1" applyFill="1" applyBorder="1" applyAlignment="1">
      <alignment horizontal="center" vertical="center" wrapText="1" shrinkToFit="1" readingOrder="2"/>
    </xf>
    <xf numFmtId="0" fontId="3" fillId="2" borderId="56" xfId="14" applyFont="1" applyFill="1" applyBorder="1" applyAlignment="1">
      <alignment horizontal="center" vertical="center" shrinkToFit="1" readingOrder="2"/>
    </xf>
    <xf numFmtId="0" fontId="3" fillId="2" borderId="0" xfId="14" applyFont="1" applyFill="1" applyBorder="1" applyAlignment="1">
      <alignment horizontal="center" vertical="center" shrinkToFit="1" readingOrder="2"/>
    </xf>
    <xf numFmtId="0" fontId="18" fillId="0" borderId="29" xfId="14" applyFont="1" applyBorder="1" applyAlignment="1">
      <alignment horizontal="center" vertical="center"/>
    </xf>
    <xf numFmtId="0" fontId="18" fillId="0" borderId="30" xfId="14" applyFont="1" applyBorder="1" applyAlignment="1">
      <alignment horizontal="center" vertical="center"/>
    </xf>
    <xf numFmtId="0" fontId="18" fillId="0" borderId="57" xfId="14" applyFont="1" applyBorder="1" applyAlignment="1">
      <alignment horizontal="center" vertical="center"/>
    </xf>
    <xf numFmtId="0" fontId="3" fillId="2" borderId="54" xfId="14" applyFont="1" applyFill="1" applyBorder="1" applyAlignment="1">
      <alignment horizontal="center" vertical="center" wrapText="1" shrinkToFit="1" readingOrder="2"/>
    </xf>
    <xf numFmtId="0" fontId="3" fillId="2" borderId="52" xfId="14" applyFont="1" applyFill="1" applyBorder="1" applyAlignment="1">
      <alignment horizontal="center" vertical="center" wrapText="1" shrinkToFit="1" readingOrder="2"/>
    </xf>
    <xf numFmtId="0" fontId="3" fillId="2" borderId="60" xfId="14" applyFont="1" applyFill="1" applyBorder="1" applyAlignment="1">
      <alignment horizontal="center" vertical="center" wrapText="1" shrinkToFit="1" readingOrder="2"/>
    </xf>
    <xf numFmtId="0" fontId="3" fillId="2" borderId="35" xfId="14" applyFont="1" applyFill="1" applyBorder="1" applyAlignment="1">
      <alignment horizontal="center" vertical="center" wrapText="1" shrinkToFit="1" readingOrder="2"/>
    </xf>
    <xf numFmtId="0" fontId="3" fillId="2" borderId="0" xfId="14" applyFont="1" applyFill="1" applyBorder="1" applyAlignment="1">
      <alignment horizontal="center" vertical="center" wrapText="1" shrinkToFit="1" readingOrder="2"/>
    </xf>
    <xf numFmtId="0" fontId="3" fillId="2" borderId="26" xfId="14" applyFont="1" applyFill="1" applyBorder="1" applyAlignment="1">
      <alignment horizontal="center" vertical="center" wrapText="1" shrinkToFit="1" readingOrder="2"/>
    </xf>
    <xf numFmtId="0" fontId="3" fillId="2" borderId="59" xfId="14" applyFont="1" applyFill="1" applyBorder="1" applyAlignment="1">
      <alignment horizontal="center" vertical="center" wrapText="1" shrinkToFit="1" readingOrder="2"/>
    </xf>
    <xf numFmtId="0" fontId="3" fillId="2" borderId="46" xfId="14" applyFont="1" applyFill="1" applyBorder="1" applyAlignment="1">
      <alignment horizontal="center" vertical="center" wrapText="1" shrinkToFit="1" readingOrder="2"/>
    </xf>
    <xf numFmtId="0" fontId="3" fillId="2" borderId="58" xfId="14" applyFont="1" applyFill="1" applyBorder="1" applyAlignment="1">
      <alignment horizontal="center" vertical="center" wrapText="1" shrinkToFit="1" readingOrder="2"/>
    </xf>
    <xf numFmtId="0" fontId="3" fillId="0" borderId="54" xfId="15" applyFont="1" applyFill="1" applyBorder="1" applyAlignment="1">
      <alignment horizontal="center" vertical="center" shrinkToFit="1" readingOrder="2"/>
    </xf>
    <xf numFmtId="0" fontId="3" fillId="0" borderId="52" xfId="15" applyFont="1" applyFill="1" applyBorder="1" applyAlignment="1">
      <alignment horizontal="center" vertical="center" shrinkToFit="1" readingOrder="2"/>
    </xf>
    <xf numFmtId="0" fontId="3" fillId="0" borderId="60" xfId="15" applyFont="1" applyFill="1" applyBorder="1" applyAlignment="1">
      <alignment horizontal="center" vertical="center" shrinkToFit="1" readingOrder="2"/>
    </xf>
    <xf numFmtId="0" fontId="3" fillId="0" borderId="35" xfId="15" applyFont="1" applyFill="1" applyBorder="1" applyAlignment="1">
      <alignment horizontal="center" vertical="center" shrinkToFit="1" readingOrder="2"/>
    </xf>
    <xf numFmtId="0" fontId="3" fillId="0" borderId="0" xfId="15" applyFont="1" applyFill="1" applyBorder="1" applyAlignment="1">
      <alignment horizontal="center" vertical="center" shrinkToFit="1" readingOrder="2"/>
    </xf>
    <xf numFmtId="0" fontId="3" fillId="0" borderId="26" xfId="15" applyFont="1" applyFill="1" applyBorder="1" applyAlignment="1">
      <alignment horizontal="center" vertical="center" shrinkToFit="1" readingOrder="2"/>
    </xf>
    <xf numFmtId="0" fontId="3" fillId="0" borderId="59" xfId="15" applyFont="1" applyFill="1" applyBorder="1" applyAlignment="1">
      <alignment horizontal="center" vertical="center" shrinkToFit="1" readingOrder="2"/>
    </xf>
    <xf numFmtId="0" fontId="3" fillId="0" borderId="46" xfId="15" applyFont="1" applyFill="1" applyBorder="1" applyAlignment="1">
      <alignment horizontal="center" vertical="center" shrinkToFit="1" readingOrder="2"/>
    </xf>
    <xf numFmtId="0" fontId="3" fillId="0" borderId="58" xfId="15" applyFont="1" applyFill="1" applyBorder="1" applyAlignment="1">
      <alignment horizontal="center" vertical="center" shrinkToFit="1" readingOrder="2"/>
    </xf>
    <xf numFmtId="0" fontId="18" fillId="0" borderId="35" xfId="14" applyFont="1" applyBorder="1" applyAlignment="1">
      <alignment horizontal="center" vertical="center"/>
    </xf>
    <xf numFmtId="0" fontId="18" fillId="0" borderId="0" xfId="14" applyFont="1" applyBorder="1" applyAlignment="1">
      <alignment horizontal="center" vertical="center"/>
    </xf>
    <xf numFmtId="0" fontId="3" fillId="2" borderId="55" xfId="14" applyFont="1" applyFill="1" applyBorder="1" applyAlignment="1">
      <alignment horizontal="center" vertical="center" wrapText="1" shrinkToFit="1" readingOrder="2"/>
    </xf>
    <xf numFmtId="0" fontId="4" fillId="0" borderId="1"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3" fillId="0" borderId="0" xfId="0" applyFont="1" applyAlignment="1">
      <alignment horizontal="center" vertical="center"/>
    </xf>
    <xf numFmtId="0" fontId="4" fillId="0" borderId="0" xfId="0" applyFont="1" applyBorder="1" applyAlignment="1">
      <alignment horizontal="center" vertical="center" wrapText="1"/>
    </xf>
    <xf numFmtId="0" fontId="5" fillId="0" borderId="0" xfId="0" applyFont="1" applyBorder="1" applyAlignment="1">
      <alignment vertical="center"/>
    </xf>
    <xf numFmtId="0" fontId="3" fillId="0" borderId="0" xfId="0" applyFont="1" applyAlignment="1">
      <alignment horizontal="center" vertical="center" wrapText="1"/>
    </xf>
    <xf numFmtId="0" fontId="4" fillId="0" borderId="0" xfId="0" applyFont="1" applyAlignment="1">
      <alignment horizontal="center" vertical="center" wrapText="1"/>
    </xf>
    <xf numFmtId="0" fontId="0" fillId="0" borderId="0" xfId="0" applyBorder="1" applyAlignment="1">
      <alignment horizontal="center" vertical="center"/>
    </xf>
    <xf numFmtId="0" fontId="21" fillId="0" borderId="0" xfId="0" applyFont="1" applyFill="1" applyAlignment="1">
      <alignment horizontal="center" vertical="center"/>
    </xf>
    <xf numFmtId="0" fontId="3" fillId="0" borderId="8" xfId="0" applyFont="1" applyBorder="1" applyAlignment="1">
      <alignment horizontal="left" vertical="center"/>
    </xf>
    <xf numFmtId="0" fontId="4" fillId="0" borderId="1" xfId="0" applyFont="1" applyBorder="1" applyAlignment="1">
      <alignment horizontal="center"/>
    </xf>
    <xf numFmtId="0" fontId="4" fillId="0" borderId="0"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vertical="center"/>
    </xf>
    <xf numFmtId="0" fontId="3" fillId="0" borderId="0"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center"/>
    </xf>
    <xf numFmtId="0" fontId="3" fillId="0" borderId="0" xfId="0" applyFont="1" applyBorder="1" applyAlignment="1">
      <alignment horizontal="center"/>
    </xf>
    <xf numFmtId="0" fontId="5" fillId="0" borderId="1" xfId="0" applyFont="1" applyBorder="1" applyAlignment="1">
      <alignment horizontal="right" vertical="center" readingOrder="1"/>
    </xf>
    <xf numFmtId="0" fontId="12" fillId="0" borderId="1" xfId="0" applyFont="1" applyBorder="1" applyAlignment="1">
      <alignment horizontal="right" vertical="center" wrapText="1" readingOrder="2"/>
    </xf>
    <xf numFmtId="0" fontId="4" fillId="0" borderId="0" xfId="0" applyFont="1" applyAlignment="1">
      <alignment horizontal="center" wrapText="1"/>
    </xf>
    <xf numFmtId="0" fontId="5" fillId="0" borderId="0" xfId="0" applyFont="1" applyAlignment="1">
      <alignment horizontal="center" vertical="center"/>
    </xf>
    <xf numFmtId="0" fontId="0" fillId="0" borderId="0" xfId="0"/>
    <xf numFmtId="0" fontId="3" fillId="0" borderId="0" xfId="0" applyFont="1" applyAlignment="1">
      <alignment horizontal="center" wrapText="1"/>
    </xf>
    <xf numFmtId="0" fontId="0" fillId="0" borderId="0" xfId="0" applyAlignment="1">
      <alignment vertical="center"/>
    </xf>
    <xf numFmtId="0" fontId="3" fillId="0" borderId="0" xfId="1" applyFont="1" applyAlignment="1">
      <alignment horizontal="center" vertical="center"/>
    </xf>
    <xf numFmtId="0" fontId="4" fillId="0" borderId="0" xfId="1" applyFont="1" applyAlignment="1">
      <alignment horizontal="center" vertical="center" wrapText="1"/>
    </xf>
    <xf numFmtId="0" fontId="4" fillId="0" borderId="1" xfId="1" applyFont="1" applyBorder="1" applyAlignment="1">
      <alignment horizontal="center" vertical="center"/>
    </xf>
    <xf numFmtId="0" fontId="4" fillId="0" borderId="0" xfId="1" applyFont="1" applyBorder="1" applyAlignment="1">
      <alignment horizontal="center" vertical="center"/>
    </xf>
    <xf numFmtId="0" fontId="4" fillId="0" borderId="2" xfId="1" applyFont="1" applyBorder="1" applyAlignment="1">
      <alignment horizontal="center" vertical="center"/>
    </xf>
    <xf numFmtId="0" fontId="3" fillId="0" borderId="0" xfId="3" applyFont="1" applyAlignment="1">
      <alignment horizontal="center" vertical="center"/>
    </xf>
    <xf numFmtId="0" fontId="4" fillId="0" borderId="0" xfId="3" applyFont="1" applyAlignment="1">
      <alignment horizontal="center" vertical="center" wrapText="1"/>
    </xf>
    <xf numFmtId="0" fontId="4" fillId="0" borderId="1" xfId="3" applyFont="1" applyBorder="1" applyAlignment="1">
      <alignment horizontal="center" vertical="center"/>
    </xf>
    <xf numFmtId="0" fontId="4" fillId="0" borderId="0" xfId="3" applyFont="1" applyBorder="1" applyAlignment="1">
      <alignment horizontal="center" vertical="center"/>
    </xf>
    <xf numFmtId="0" fontId="4" fillId="0" borderId="2" xfId="3" applyFont="1" applyBorder="1" applyAlignment="1">
      <alignment horizontal="center" vertical="center"/>
    </xf>
    <xf numFmtId="0" fontId="4" fillId="0" borderId="1" xfId="3" applyFont="1" applyBorder="1" applyAlignment="1">
      <alignment horizontal="center"/>
    </xf>
    <xf numFmtId="0" fontId="4" fillId="0" borderId="0" xfId="3" applyFont="1" applyBorder="1" applyAlignment="1">
      <alignment horizontal="center"/>
    </xf>
    <xf numFmtId="0" fontId="13" fillId="0" borderId="0" xfId="3" applyFont="1"/>
    <xf numFmtId="0" fontId="2" fillId="0" borderId="0" xfId="3"/>
    <xf numFmtId="0" fontId="3" fillId="0" borderId="0" xfId="8" applyFont="1" applyAlignment="1">
      <alignment horizontal="center" vertical="center"/>
    </xf>
    <xf numFmtId="0" fontId="4" fillId="0" borderId="0" xfId="8" applyFont="1" applyAlignment="1">
      <alignment horizontal="center" vertical="center" wrapText="1"/>
    </xf>
    <xf numFmtId="0" fontId="4" fillId="0" borderId="1" xfId="8" applyFont="1" applyBorder="1" applyAlignment="1">
      <alignment horizontal="center" vertical="center"/>
    </xf>
    <xf numFmtId="0" fontId="4" fillId="0" borderId="0" xfId="8" applyFont="1" applyBorder="1" applyAlignment="1">
      <alignment horizontal="center" vertical="center"/>
    </xf>
    <xf numFmtId="0" fontId="4" fillId="0" borderId="2" xfId="8" applyFont="1" applyBorder="1" applyAlignment="1">
      <alignment horizontal="center" vertical="center"/>
    </xf>
    <xf numFmtId="0" fontId="16" fillId="0" borderId="2" xfId="0" applyFont="1" applyBorder="1" applyAlignment="1">
      <alignment horizontal="left" vertical="center" wrapText="1"/>
    </xf>
    <xf numFmtId="0" fontId="16" fillId="0" borderId="11" xfId="0" applyFont="1" applyBorder="1" applyAlignment="1">
      <alignment horizontal="left" vertical="center"/>
    </xf>
    <xf numFmtId="0" fontId="4" fillId="0" borderId="3" xfId="0" applyFont="1" applyBorder="1" applyAlignment="1">
      <alignment horizontal="left" vertical="center"/>
    </xf>
    <xf numFmtId="0" fontId="4" fillId="0" borderId="7" xfId="0" applyFont="1" applyBorder="1" applyAlignment="1">
      <alignment horizontal="left" vertical="center"/>
    </xf>
    <xf numFmtId="0" fontId="4" fillId="0" borderId="0" xfId="0" applyFont="1" applyAlignment="1">
      <alignment horizontal="left" readingOrder="2"/>
    </xf>
    <xf numFmtId="0" fontId="4" fillId="0" borderId="0" xfId="0" applyFont="1" applyBorder="1" applyAlignment="1">
      <alignment horizontal="left" vertical="center"/>
    </xf>
    <xf numFmtId="0" fontId="4" fillId="0" borderId="0" xfId="0" applyFont="1" applyFill="1" applyBorder="1" applyAlignment="1">
      <alignment horizontal="right" vertical="center" readingOrder="2"/>
    </xf>
    <xf numFmtId="0" fontId="3" fillId="0" borderId="0" xfId="8" applyFont="1" applyAlignment="1">
      <alignment horizontal="center" vertical="center" wrapText="1"/>
    </xf>
    <xf numFmtId="0" fontId="4" fillId="0" borderId="1" xfId="8" applyFont="1" applyBorder="1" applyAlignment="1">
      <alignment horizontal="center"/>
    </xf>
    <xf numFmtId="0" fontId="4" fillId="0" borderId="0" xfId="8" applyFont="1" applyBorder="1" applyAlignment="1">
      <alignment horizontal="center"/>
    </xf>
    <xf numFmtId="0" fontId="20" fillId="0" borderId="0" xfId="0" applyFont="1" applyBorder="1" applyAlignment="1">
      <alignment horizontal="center"/>
    </xf>
    <xf numFmtId="0" fontId="20" fillId="0" borderId="1" xfId="0" applyFont="1" applyBorder="1" applyAlignment="1">
      <alignment horizontal="center" vertical="center"/>
    </xf>
    <xf numFmtId="0" fontId="20" fillId="0" borderId="0" xfId="0" applyFont="1" applyBorder="1" applyAlignment="1">
      <alignment horizontal="center" vertical="center"/>
    </xf>
    <xf numFmtId="0" fontId="20" fillId="0" borderId="2" xfId="0" applyFont="1" applyBorder="1" applyAlignment="1">
      <alignment horizontal="center" vertical="center"/>
    </xf>
    <xf numFmtId="0" fontId="20" fillId="0" borderId="1" xfId="0" applyFont="1" applyBorder="1" applyAlignment="1">
      <alignment horizontal="center"/>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2" xfId="0" applyFont="1" applyFill="1" applyBorder="1" applyAlignment="1">
      <alignment horizontal="center" vertical="center"/>
    </xf>
    <xf numFmtId="0" fontId="23" fillId="0" borderId="0" xfId="8" applyFont="1" applyAlignment="1">
      <alignment vertical="center"/>
    </xf>
    <xf numFmtId="0" fontId="2" fillId="0" borderId="0" xfId="8" applyAlignment="1">
      <alignment vertical="center"/>
    </xf>
    <xf numFmtId="0" fontId="4" fillId="0" borderId="0" xfId="0" applyFont="1" applyAlignment="1">
      <alignment horizontal="center" vertical="center"/>
    </xf>
    <xf numFmtId="0" fontId="4" fillId="0" borderId="0" xfId="0" applyFont="1" applyFill="1" applyAlignment="1">
      <alignment horizontal="center" vertical="center" wrapText="1"/>
    </xf>
    <xf numFmtId="0" fontId="21" fillId="0" borderId="1" xfId="0" applyFont="1" applyBorder="1" applyAlignment="1">
      <alignment horizontal="right" vertical="center" wrapText="1"/>
    </xf>
    <xf numFmtId="0" fontId="4" fillId="0" borderId="0" xfId="8" applyFont="1" applyAlignment="1">
      <alignment horizontal="center" wrapText="1"/>
    </xf>
    <xf numFmtId="0" fontId="4" fillId="0" borderId="3" xfId="0" applyFont="1" applyBorder="1" applyAlignment="1">
      <alignment horizontal="left" vertical="center" wrapText="1"/>
    </xf>
    <xf numFmtId="0" fontId="4" fillId="0" borderId="1" xfId="0" applyFont="1" applyBorder="1" applyAlignment="1">
      <alignment horizontal="right" vertical="center"/>
    </xf>
    <xf numFmtId="0" fontId="4" fillId="0" borderId="0" xfId="0" applyFont="1" applyBorder="1" applyAlignment="1">
      <alignment horizontal="right" vertical="center"/>
    </xf>
    <xf numFmtId="0" fontId="4" fillId="0" borderId="2" xfId="0" applyFont="1" applyBorder="1" applyAlignment="1">
      <alignment horizontal="right" vertical="center"/>
    </xf>
    <xf numFmtId="0" fontId="4" fillId="0" borderId="1" xfId="0" applyFont="1" applyBorder="1" applyAlignment="1">
      <alignment horizontal="left" vertical="center"/>
    </xf>
    <xf numFmtId="0" fontId="4" fillId="0" borderId="2" xfId="0" applyFont="1" applyBorder="1" applyAlignment="1">
      <alignment horizontal="left" vertical="center"/>
    </xf>
    <xf numFmtId="0" fontId="3" fillId="0" borderId="0" xfId="0" applyFont="1" applyBorder="1" applyAlignment="1">
      <alignment horizontal="center" vertical="center" wrapText="1"/>
    </xf>
    <xf numFmtId="0" fontId="4" fillId="0" borderId="1" xfId="0" applyFont="1" applyBorder="1" applyAlignment="1">
      <alignment horizontal="right"/>
    </xf>
    <xf numFmtId="0" fontId="4" fillId="0" borderId="0" xfId="0" applyFont="1" applyBorder="1" applyAlignment="1">
      <alignment horizontal="right"/>
    </xf>
    <xf numFmtId="0" fontId="3" fillId="0" borderId="0" xfId="0" applyFont="1" applyFill="1" applyAlignment="1">
      <alignment horizontal="center" vertical="center"/>
    </xf>
    <xf numFmtId="0" fontId="3" fillId="0" borderId="0" xfId="0" applyFont="1" applyFill="1" applyBorder="1" applyAlignment="1">
      <alignment horizontal="center" vertical="center"/>
    </xf>
    <xf numFmtId="0" fontId="4" fillId="0" borderId="0" xfId="0" applyFont="1" applyFill="1" applyBorder="1" applyAlignment="1">
      <alignment horizontal="center" vertical="center" wrapText="1"/>
    </xf>
  </cellXfs>
  <cellStyles count="24">
    <cellStyle name="Comma 2" xfId="16"/>
    <cellStyle name="Comma 3" xfId="17"/>
    <cellStyle name="Comma 4" xfId="23"/>
    <cellStyle name="Currency 2" xfId="13"/>
    <cellStyle name="Currency 2 2" xfId="18"/>
    <cellStyle name="Normal" xfId="0" builtinId="0"/>
    <cellStyle name="Normal 10" xfId="8"/>
    <cellStyle name="Normal 11" xfId="10"/>
    <cellStyle name="Normal 12" xfId="9"/>
    <cellStyle name="Normal 13" xfId="11"/>
    <cellStyle name="Normal 14" xfId="12"/>
    <cellStyle name="Normal 2" xfId="2"/>
    <cellStyle name="Normal 2 2" xfId="14"/>
    <cellStyle name="Normal 2 2 2" xfId="15"/>
    <cellStyle name="Normal 2 3" xfId="19"/>
    <cellStyle name="Normal 3" xfId="1"/>
    <cellStyle name="Normal 3 2" xfId="20"/>
    <cellStyle name="Normal 4" xfId="3"/>
    <cellStyle name="Normal 6" xfId="4"/>
    <cellStyle name="Normal 7" xfId="5"/>
    <cellStyle name="Normal 8" xfId="6"/>
    <cellStyle name="Normal 9" xfId="7"/>
    <cellStyle name="Percent 2" xfId="21"/>
    <cellStyle name="Style 1" xfId="2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theme" Target="theme/theme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2</xdr:col>
      <xdr:colOff>596319</xdr:colOff>
      <xdr:row>1</xdr:row>
      <xdr:rowOff>0</xdr:rowOff>
    </xdr:from>
    <xdr:ext cx="184731" cy="264560"/>
    <xdr:sp macro="" textlink="">
      <xdr:nvSpPr>
        <xdr:cNvPr id="2" name="TextBox 1"/>
        <xdr:cNvSpPr txBox="1"/>
      </xdr:nvSpPr>
      <xdr:spPr>
        <a:xfrm>
          <a:off x="11200809450" y="59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xdr:col>
      <xdr:colOff>596319</xdr:colOff>
      <xdr:row>87</xdr:row>
      <xdr:rowOff>0</xdr:rowOff>
    </xdr:from>
    <xdr:ext cx="184731" cy="264560"/>
    <xdr:sp macro="" textlink="">
      <xdr:nvSpPr>
        <xdr:cNvPr id="2" name="TextBox 1"/>
        <xdr:cNvSpPr txBox="1"/>
      </xdr:nvSpPr>
      <xdr:spPr>
        <a:xfrm>
          <a:off x="11236737750" y="2233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36</xdr:row>
      <xdr:rowOff>0</xdr:rowOff>
    </xdr:from>
    <xdr:ext cx="184731" cy="264560"/>
    <xdr:sp macro="" textlink="">
      <xdr:nvSpPr>
        <xdr:cNvPr id="3" name="TextBox 2"/>
        <xdr:cNvSpPr txBox="1"/>
      </xdr:nvSpPr>
      <xdr:spPr>
        <a:xfrm>
          <a:off x="11236737750" y="884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69</xdr:row>
      <xdr:rowOff>0</xdr:rowOff>
    </xdr:from>
    <xdr:ext cx="184731" cy="264560"/>
    <xdr:sp macro="" textlink="">
      <xdr:nvSpPr>
        <xdr:cNvPr id="4" name="TextBox 3"/>
        <xdr:cNvSpPr txBox="1"/>
      </xdr:nvSpPr>
      <xdr:spPr>
        <a:xfrm>
          <a:off x="11236737750" y="171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xdr:col>
      <xdr:colOff>596319</xdr:colOff>
      <xdr:row>1</xdr:row>
      <xdr:rowOff>0</xdr:rowOff>
    </xdr:from>
    <xdr:ext cx="184731" cy="264560"/>
    <xdr:sp macro="" textlink="">
      <xdr:nvSpPr>
        <xdr:cNvPr id="2" name="TextBox 1"/>
        <xdr:cNvSpPr txBox="1"/>
      </xdr:nvSpPr>
      <xdr:spPr>
        <a:xfrm>
          <a:off x="112362138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1</xdr:row>
      <xdr:rowOff>0</xdr:rowOff>
    </xdr:from>
    <xdr:ext cx="184731" cy="264560"/>
    <xdr:sp macro="" textlink="">
      <xdr:nvSpPr>
        <xdr:cNvPr id="3" name="TextBox 2"/>
        <xdr:cNvSpPr txBox="1"/>
      </xdr:nvSpPr>
      <xdr:spPr>
        <a:xfrm>
          <a:off x="112362138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1</xdr:row>
      <xdr:rowOff>0</xdr:rowOff>
    </xdr:from>
    <xdr:ext cx="184731" cy="264560"/>
    <xdr:sp macro="" textlink="">
      <xdr:nvSpPr>
        <xdr:cNvPr id="4" name="TextBox 3"/>
        <xdr:cNvSpPr txBox="1"/>
      </xdr:nvSpPr>
      <xdr:spPr>
        <a:xfrm>
          <a:off x="112362138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15</xdr:row>
      <xdr:rowOff>0</xdr:rowOff>
    </xdr:from>
    <xdr:ext cx="184731" cy="264560"/>
    <xdr:sp macro="" textlink="">
      <xdr:nvSpPr>
        <xdr:cNvPr id="5" name="TextBox 4"/>
        <xdr:cNvSpPr txBox="1"/>
      </xdr:nvSpPr>
      <xdr:spPr>
        <a:xfrm>
          <a:off x="11236213875" y="48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15</xdr:row>
      <xdr:rowOff>0</xdr:rowOff>
    </xdr:from>
    <xdr:ext cx="184731" cy="264560"/>
    <xdr:sp macro="" textlink="">
      <xdr:nvSpPr>
        <xdr:cNvPr id="6" name="TextBox 5"/>
        <xdr:cNvSpPr txBox="1"/>
      </xdr:nvSpPr>
      <xdr:spPr>
        <a:xfrm>
          <a:off x="11236213875" y="48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15</xdr:row>
      <xdr:rowOff>0</xdr:rowOff>
    </xdr:from>
    <xdr:ext cx="184731" cy="264560"/>
    <xdr:sp macro="" textlink="">
      <xdr:nvSpPr>
        <xdr:cNvPr id="7" name="TextBox 6"/>
        <xdr:cNvSpPr txBox="1"/>
      </xdr:nvSpPr>
      <xdr:spPr>
        <a:xfrm>
          <a:off x="11236213875" y="48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2</xdr:col>
      <xdr:colOff>596319</xdr:colOff>
      <xdr:row>27</xdr:row>
      <xdr:rowOff>0</xdr:rowOff>
    </xdr:from>
    <xdr:ext cx="184731" cy="264560"/>
    <xdr:sp macro="" textlink="">
      <xdr:nvSpPr>
        <xdr:cNvPr id="2" name="TextBox 1"/>
        <xdr:cNvSpPr txBox="1"/>
      </xdr:nvSpPr>
      <xdr:spPr>
        <a:xfrm>
          <a:off x="112354804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55</xdr:row>
      <xdr:rowOff>0</xdr:rowOff>
    </xdr:from>
    <xdr:ext cx="184731" cy="264560"/>
    <xdr:sp macro="" textlink="">
      <xdr:nvSpPr>
        <xdr:cNvPr id="3" name="TextBox 2"/>
        <xdr:cNvSpPr txBox="1"/>
      </xdr:nvSpPr>
      <xdr:spPr>
        <a:xfrm>
          <a:off x="11235480450" y="1428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2</xdr:col>
      <xdr:colOff>596319</xdr:colOff>
      <xdr:row>31</xdr:row>
      <xdr:rowOff>0</xdr:rowOff>
    </xdr:from>
    <xdr:ext cx="184731" cy="264560"/>
    <xdr:sp macro="" textlink="">
      <xdr:nvSpPr>
        <xdr:cNvPr id="2" name="TextBox 1"/>
        <xdr:cNvSpPr txBox="1"/>
      </xdr:nvSpPr>
      <xdr:spPr>
        <a:xfrm>
          <a:off x="1123664250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61</xdr:row>
      <xdr:rowOff>0</xdr:rowOff>
    </xdr:from>
    <xdr:ext cx="184731" cy="264560"/>
    <xdr:sp macro="" textlink="">
      <xdr:nvSpPr>
        <xdr:cNvPr id="3" name="TextBox 2"/>
        <xdr:cNvSpPr txBox="1"/>
      </xdr:nvSpPr>
      <xdr:spPr>
        <a:xfrm>
          <a:off x="11236642500" y="1903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596319</xdr:colOff>
      <xdr:row>0</xdr:row>
      <xdr:rowOff>0</xdr:rowOff>
    </xdr:from>
    <xdr:ext cx="184731" cy="264560"/>
    <xdr:sp macro="" textlink="">
      <xdr:nvSpPr>
        <xdr:cNvPr id="2" name="TextBox 1"/>
        <xdr:cNvSpPr txBox="1"/>
      </xdr:nvSpPr>
      <xdr:spPr>
        <a:xfrm>
          <a:off x="112364710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0</xdr:row>
      <xdr:rowOff>0</xdr:rowOff>
    </xdr:from>
    <xdr:ext cx="184731" cy="264560"/>
    <xdr:sp macro="" textlink="">
      <xdr:nvSpPr>
        <xdr:cNvPr id="3" name="TextBox 2"/>
        <xdr:cNvSpPr txBox="1"/>
      </xdr:nvSpPr>
      <xdr:spPr>
        <a:xfrm>
          <a:off x="112364710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2</xdr:col>
      <xdr:colOff>596319</xdr:colOff>
      <xdr:row>36</xdr:row>
      <xdr:rowOff>0</xdr:rowOff>
    </xdr:from>
    <xdr:ext cx="184731" cy="264560"/>
    <xdr:sp macro="" textlink="">
      <xdr:nvSpPr>
        <xdr:cNvPr id="2" name="TextBox 2"/>
        <xdr:cNvSpPr txBox="1"/>
      </xdr:nvSpPr>
      <xdr:spPr>
        <a:xfrm>
          <a:off x="11122113900" y="1008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2</xdr:col>
      <xdr:colOff>596319</xdr:colOff>
      <xdr:row>23</xdr:row>
      <xdr:rowOff>0</xdr:rowOff>
    </xdr:from>
    <xdr:ext cx="184731" cy="264560"/>
    <xdr:sp macro="" textlink="">
      <xdr:nvSpPr>
        <xdr:cNvPr id="2" name="TextBox 2"/>
        <xdr:cNvSpPr txBox="1"/>
      </xdr:nvSpPr>
      <xdr:spPr>
        <a:xfrm>
          <a:off x="11121818625" y="641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2</xdr:col>
      <xdr:colOff>596319</xdr:colOff>
      <xdr:row>14</xdr:row>
      <xdr:rowOff>0</xdr:rowOff>
    </xdr:from>
    <xdr:ext cx="184731" cy="264560"/>
    <xdr:sp macro="" textlink="">
      <xdr:nvSpPr>
        <xdr:cNvPr id="2" name="TextBox 2"/>
        <xdr:cNvSpPr txBox="1"/>
      </xdr:nvSpPr>
      <xdr:spPr>
        <a:xfrm>
          <a:off x="11121618600" y="433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2</xdr:col>
      <xdr:colOff>596319</xdr:colOff>
      <xdr:row>58</xdr:row>
      <xdr:rowOff>0</xdr:rowOff>
    </xdr:from>
    <xdr:ext cx="184731" cy="264560"/>
    <xdr:sp macro="" textlink="">
      <xdr:nvSpPr>
        <xdr:cNvPr id="2" name="TextBox 1"/>
        <xdr:cNvSpPr txBox="1"/>
      </xdr:nvSpPr>
      <xdr:spPr>
        <a:xfrm>
          <a:off x="111728726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2</xdr:col>
      <xdr:colOff>596319</xdr:colOff>
      <xdr:row>79</xdr:row>
      <xdr:rowOff>0</xdr:rowOff>
    </xdr:from>
    <xdr:ext cx="184731" cy="264560"/>
    <xdr:sp macro="" textlink="">
      <xdr:nvSpPr>
        <xdr:cNvPr id="2" name="TextBox 1"/>
        <xdr:cNvSpPr txBox="1"/>
      </xdr:nvSpPr>
      <xdr:spPr>
        <a:xfrm>
          <a:off x="11237861700" y="183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596319</xdr:colOff>
      <xdr:row>67</xdr:row>
      <xdr:rowOff>0</xdr:rowOff>
    </xdr:from>
    <xdr:ext cx="184731" cy="264560"/>
    <xdr:sp macro="" textlink="">
      <xdr:nvSpPr>
        <xdr:cNvPr id="2" name="TextBox 1"/>
        <xdr:cNvSpPr txBox="1"/>
      </xdr:nvSpPr>
      <xdr:spPr>
        <a:xfrm>
          <a:off x="11235842400" y="1782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135</xdr:row>
      <xdr:rowOff>0</xdr:rowOff>
    </xdr:from>
    <xdr:ext cx="184731" cy="264560"/>
    <xdr:sp macro="" textlink="">
      <xdr:nvSpPr>
        <xdr:cNvPr id="3" name="TextBox 2"/>
        <xdr:cNvSpPr txBox="1"/>
      </xdr:nvSpPr>
      <xdr:spPr>
        <a:xfrm>
          <a:off x="11235842400" y="3572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2</xdr:col>
      <xdr:colOff>596319</xdr:colOff>
      <xdr:row>0</xdr:row>
      <xdr:rowOff>0</xdr:rowOff>
    </xdr:from>
    <xdr:ext cx="184731" cy="264560"/>
    <xdr:sp macro="" textlink="">
      <xdr:nvSpPr>
        <xdr:cNvPr id="2" name="TextBox 1"/>
        <xdr:cNvSpPr txBox="1"/>
      </xdr:nvSpPr>
      <xdr:spPr>
        <a:xfrm>
          <a:off x="112371759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2</xdr:col>
      <xdr:colOff>596319</xdr:colOff>
      <xdr:row>161</xdr:row>
      <xdr:rowOff>0</xdr:rowOff>
    </xdr:from>
    <xdr:ext cx="184731" cy="264560"/>
    <xdr:sp macro="" textlink="">
      <xdr:nvSpPr>
        <xdr:cNvPr id="2" name="TextBox 1"/>
        <xdr:cNvSpPr txBox="1"/>
      </xdr:nvSpPr>
      <xdr:spPr>
        <a:xfrm>
          <a:off x="11236280550" y="448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596319</xdr:colOff>
      <xdr:row>29</xdr:row>
      <xdr:rowOff>0</xdr:rowOff>
    </xdr:from>
    <xdr:ext cx="184731" cy="264560"/>
    <xdr:sp macro="" textlink="">
      <xdr:nvSpPr>
        <xdr:cNvPr id="2" name="TextBox 1"/>
        <xdr:cNvSpPr txBox="1"/>
      </xdr:nvSpPr>
      <xdr:spPr>
        <a:xfrm>
          <a:off x="112358043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55</xdr:row>
      <xdr:rowOff>0</xdr:rowOff>
    </xdr:from>
    <xdr:ext cx="184731" cy="264560"/>
    <xdr:sp macro="" textlink="">
      <xdr:nvSpPr>
        <xdr:cNvPr id="3" name="TextBox 2"/>
        <xdr:cNvSpPr txBox="1"/>
      </xdr:nvSpPr>
      <xdr:spPr>
        <a:xfrm>
          <a:off x="112358043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596319</xdr:colOff>
      <xdr:row>37</xdr:row>
      <xdr:rowOff>0</xdr:rowOff>
    </xdr:from>
    <xdr:ext cx="184731" cy="264560"/>
    <xdr:sp macro="" textlink="">
      <xdr:nvSpPr>
        <xdr:cNvPr id="2" name="TextBox 1"/>
        <xdr:cNvSpPr txBox="1"/>
      </xdr:nvSpPr>
      <xdr:spPr>
        <a:xfrm>
          <a:off x="124838745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73</xdr:row>
      <xdr:rowOff>0</xdr:rowOff>
    </xdr:from>
    <xdr:ext cx="184731" cy="264560"/>
    <xdr:sp macro="" textlink="">
      <xdr:nvSpPr>
        <xdr:cNvPr id="3" name="TextBox 2"/>
        <xdr:cNvSpPr txBox="1"/>
      </xdr:nvSpPr>
      <xdr:spPr>
        <a:xfrm>
          <a:off x="12483874575" y="1724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596319</xdr:colOff>
      <xdr:row>61</xdr:row>
      <xdr:rowOff>0</xdr:rowOff>
    </xdr:from>
    <xdr:ext cx="184731" cy="264560"/>
    <xdr:sp macro="" textlink="">
      <xdr:nvSpPr>
        <xdr:cNvPr id="2" name="TextBox 1"/>
        <xdr:cNvSpPr txBox="1"/>
      </xdr:nvSpPr>
      <xdr:spPr>
        <a:xfrm>
          <a:off x="1123707112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89</xdr:row>
      <xdr:rowOff>0</xdr:rowOff>
    </xdr:from>
    <xdr:ext cx="184731" cy="264560"/>
    <xdr:sp macro="" textlink="">
      <xdr:nvSpPr>
        <xdr:cNvPr id="3" name="TextBox 2"/>
        <xdr:cNvSpPr txBox="1"/>
      </xdr:nvSpPr>
      <xdr:spPr>
        <a:xfrm>
          <a:off x="11237071125" y="2312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128</xdr:row>
      <xdr:rowOff>0</xdr:rowOff>
    </xdr:from>
    <xdr:ext cx="184731" cy="264560"/>
    <xdr:sp macro="" textlink="">
      <xdr:nvSpPr>
        <xdr:cNvPr id="4" name="TextBox 3"/>
        <xdr:cNvSpPr txBox="1"/>
      </xdr:nvSpPr>
      <xdr:spPr>
        <a:xfrm>
          <a:off x="11237071125" y="3288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108</xdr:row>
      <xdr:rowOff>0</xdr:rowOff>
    </xdr:from>
    <xdr:ext cx="184731" cy="264560"/>
    <xdr:sp macro="" textlink="">
      <xdr:nvSpPr>
        <xdr:cNvPr id="5" name="TextBox 4"/>
        <xdr:cNvSpPr txBox="1"/>
      </xdr:nvSpPr>
      <xdr:spPr>
        <a:xfrm>
          <a:off x="11237071125" y="2859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596319</xdr:colOff>
      <xdr:row>15</xdr:row>
      <xdr:rowOff>0</xdr:rowOff>
    </xdr:from>
    <xdr:ext cx="184731" cy="264560"/>
    <xdr:sp macro="" textlink="">
      <xdr:nvSpPr>
        <xdr:cNvPr id="2" name="TextBox 1"/>
        <xdr:cNvSpPr txBox="1"/>
      </xdr:nvSpPr>
      <xdr:spPr>
        <a:xfrm>
          <a:off x="11236051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32</xdr:row>
      <xdr:rowOff>0</xdr:rowOff>
    </xdr:from>
    <xdr:ext cx="184731" cy="264560"/>
    <xdr:sp macro="" textlink="">
      <xdr:nvSpPr>
        <xdr:cNvPr id="3" name="TextBox 2"/>
        <xdr:cNvSpPr txBox="1"/>
      </xdr:nvSpPr>
      <xdr:spPr>
        <a:xfrm>
          <a:off x="11236051950" y="102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32</xdr:row>
      <xdr:rowOff>0</xdr:rowOff>
    </xdr:from>
    <xdr:ext cx="184731" cy="264560"/>
    <xdr:sp macro="" textlink="">
      <xdr:nvSpPr>
        <xdr:cNvPr id="4" name="TextBox 3"/>
        <xdr:cNvSpPr txBox="1"/>
      </xdr:nvSpPr>
      <xdr:spPr>
        <a:xfrm>
          <a:off x="11236051950" y="102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596319</xdr:colOff>
      <xdr:row>14</xdr:row>
      <xdr:rowOff>0</xdr:rowOff>
    </xdr:from>
    <xdr:ext cx="184731" cy="264560"/>
    <xdr:sp macro="" textlink="">
      <xdr:nvSpPr>
        <xdr:cNvPr id="2" name="TextBox 1"/>
        <xdr:cNvSpPr txBox="1"/>
      </xdr:nvSpPr>
      <xdr:spPr>
        <a:xfrm>
          <a:off x="11236404375" y="982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24</xdr:row>
      <xdr:rowOff>0</xdr:rowOff>
    </xdr:from>
    <xdr:ext cx="184731" cy="264560"/>
    <xdr:sp macro="" textlink="">
      <xdr:nvSpPr>
        <xdr:cNvPr id="3" name="TextBox 2"/>
        <xdr:cNvSpPr txBox="1"/>
      </xdr:nvSpPr>
      <xdr:spPr>
        <a:xfrm>
          <a:off x="11236404375" y="1368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32</xdr:row>
      <xdr:rowOff>0</xdr:rowOff>
    </xdr:from>
    <xdr:ext cx="184731" cy="264560"/>
    <xdr:sp macro="" textlink="">
      <xdr:nvSpPr>
        <xdr:cNvPr id="4" name="TextBox 3"/>
        <xdr:cNvSpPr txBox="1"/>
      </xdr:nvSpPr>
      <xdr:spPr>
        <a:xfrm>
          <a:off x="11236404375" y="1906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24</xdr:row>
      <xdr:rowOff>0</xdr:rowOff>
    </xdr:from>
    <xdr:ext cx="184731" cy="264560"/>
    <xdr:sp macro="" textlink="">
      <xdr:nvSpPr>
        <xdr:cNvPr id="5" name="TextBox 4"/>
        <xdr:cNvSpPr txBox="1"/>
      </xdr:nvSpPr>
      <xdr:spPr>
        <a:xfrm>
          <a:off x="11236404375" y="1368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xdr:col>
      <xdr:colOff>596319</xdr:colOff>
      <xdr:row>15</xdr:row>
      <xdr:rowOff>0</xdr:rowOff>
    </xdr:from>
    <xdr:ext cx="184731" cy="264560"/>
    <xdr:sp macro="" textlink="">
      <xdr:nvSpPr>
        <xdr:cNvPr id="2" name="TextBox 1"/>
        <xdr:cNvSpPr txBox="1"/>
      </xdr:nvSpPr>
      <xdr:spPr>
        <a:xfrm>
          <a:off x="11235832875" y="540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31</xdr:row>
      <xdr:rowOff>0</xdr:rowOff>
    </xdr:from>
    <xdr:ext cx="184731" cy="264560"/>
    <xdr:sp macro="" textlink="">
      <xdr:nvSpPr>
        <xdr:cNvPr id="3" name="TextBox 2"/>
        <xdr:cNvSpPr txBox="1"/>
      </xdr:nvSpPr>
      <xdr:spPr>
        <a:xfrm>
          <a:off x="11235832875" y="1016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32</xdr:row>
      <xdr:rowOff>0</xdr:rowOff>
    </xdr:from>
    <xdr:ext cx="184731" cy="264560"/>
    <xdr:sp macro="" textlink="">
      <xdr:nvSpPr>
        <xdr:cNvPr id="4" name="TextBox 3"/>
        <xdr:cNvSpPr txBox="1"/>
      </xdr:nvSpPr>
      <xdr:spPr>
        <a:xfrm>
          <a:off x="112358328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596319</xdr:colOff>
      <xdr:row>13</xdr:row>
      <xdr:rowOff>0</xdr:rowOff>
    </xdr:from>
    <xdr:ext cx="184731" cy="264560"/>
    <xdr:sp macro="" textlink="">
      <xdr:nvSpPr>
        <xdr:cNvPr id="2" name="TextBox 1"/>
        <xdr:cNvSpPr txBox="1"/>
      </xdr:nvSpPr>
      <xdr:spPr>
        <a:xfrm>
          <a:off x="1123605195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25</xdr:row>
      <xdr:rowOff>0</xdr:rowOff>
    </xdr:from>
    <xdr:ext cx="184731" cy="264560"/>
    <xdr:sp macro="" textlink="">
      <xdr:nvSpPr>
        <xdr:cNvPr id="3" name="TextBox 2"/>
        <xdr:cNvSpPr txBox="1"/>
      </xdr:nvSpPr>
      <xdr:spPr>
        <a:xfrm>
          <a:off x="11236051950" y="58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580;&#1575;&#1605;&#1593;&#1610;%20&#1575;&#1606;&#1578;&#1589;&#1575;&#1585;%20&#1608;&#1601;&#1575;&#15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ت جنوبية"/>
      <sheetName val="ت جنوبية راسبين (2)"/>
      <sheetName val="جنوبية مشتركين "/>
      <sheetName val="اهلية (2)"/>
      <sheetName val="اهلية راسبين"/>
      <sheetName val="اهلية مشتركين"/>
      <sheetName val="ملاحظات"/>
    </sheetNames>
    <sheetDataSet>
      <sheetData sheetId="0" refreshError="1"/>
      <sheetData sheetId="1" refreshError="1"/>
      <sheetData sheetId="2" refreshError="1"/>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61.bin"/><Relationship Id="rId4" Type="http://schemas.openxmlformats.org/officeDocument/2006/relationships/comments" Target="../comments2.x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28"/>
  <sheetViews>
    <sheetView rightToLeft="1" tabSelected="1" view="pageBreakPreview" topLeftCell="A2" zoomScale="80" zoomScaleNormal="62" zoomScaleSheetLayoutView="80" workbookViewId="0">
      <selection activeCell="A21" sqref="A21"/>
    </sheetView>
  </sheetViews>
  <sheetFormatPr defaultColWidth="9" defaultRowHeight="23.25" customHeight="1" x14ac:dyDescent="0.25"/>
  <cols>
    <col min="1" max="1" width="9" style="227" customWidth="1"/>
    <col min="2" max="2" width="18.19921875" style="227" customWidth="1"/>
    <col min="3" max="3" width="15.19921875" style="227" customWidth="1"/>
    <col min="4" max="4" width="17.59765625" style="227" customWidth="1"/>
    <col min="5" max="5" width="15" style="227" customWidth="1"/>
    <col min="6" max="6" width="14.69921875" style="227" customWidth="1"/>
    <col min="7" max="7" width="13.59765625" style="227" customWidth="1"/>
    <col min="8" max="8" width="12.8984375" style="227" customWidth="1"/>
    <col min="9" max="9" width="15.5" style="227" customWidth="1"/>
    <col min="10" max="10" width="18.5" style="227" customWidth="1"/>
    <col min="11" max="16384" width="9" style="227"/>
  </cols>
  <sheetData>
    <row r="1" spans="1:10" ht="17.25" customHeight="1" x14ac:dyDescent="0.25">
      <c r="A1" s="225"/>
      <c r="B1" s="225"/>
      <c r="C1" s="225"/>
      <c r="D1" s="226"/>
      <c r="E1" s="226"/>
      <c r="F1" s="226"/>
      <c r="G1" s="226"/>
    </row>
    <row r="2" spans="1:10" ht="25.5" customHeight="1" x14ac:dyDescent="0.25">
      <c r="A2" s="684" t="s">
        <v>2668</v>
      </c>
      <c r="B2" s="684"/>
      <c r="C2" s="684"/>
      <c r="D2" s="684"/>
      <c r="E2" s="684"/>
      <c r="F2" s="684"/>
      <c r="G2" s="684"/>
      <c r="H2" s="684"/>
      <c r="I2" s="684"/>
    </row>
    <row r="3" spans="1:10" ht="40.5" customHeight="1" x14ac:dyDescent="0.25">
      <c r="A3" s="685" t="s">
        <v>2717</v>
      </c>
      <c r="B3" s="685"/>
      <c r="C3" s="685"/>
      <c r="D3" s="685"/>
      <c r="E3" s="685"/>
      <c r="F3" s="685"/>
      <c r="G3" s="685"/>
      <c r="H3" s="685"/>
      <c r="I3" s="685"/>
      <c r="J3" s="685"/>
    </row>
    <row r="4" spans="1:10" ht="23.25" customHeight="1" thickBot="1" x14ac:dyDescent="0.3">
      <c r="A4" s="228" t="s">
        <v>729</v>
      </c>
      <c r="J4" s="228" t="s">
        <v>730</v>
      </c>
    </row>
    <row r="5" spans="1:10" ht="23.25" customHeight="1" thickTop="1" thickBot="1" x14ac:dyDescent="0.3">
      <c r="A5" s="686" t="s">
        <v>731</v>
      </c>
      <c r="B5" s="688" t="s">
        <v>772</v>
      </c>
      <c r="C5" s="689"/>
      <c r="D5" s="689"/>
      <c r="E5" s="689"/>
      <c r="F5" s="689"/>
      <c r="G5" s="689"/>
      <c r="H5" s="689"/>
      <c r="I5" s="690"/>
      <c r="J5" s="691" t="s">
        <v>732</v>
      </c>
    </row>
    <row r="6" spans="1:10" ht="23.25" customHeight="1" thickBot="1" x14ac:dyDescent="0.3">
      <c r="A6" s="687"/>
      <c r="B6" s="694" t="s">
        <v>733</v>
      </c>
      <c r="C6" s="695"/>
      <c r="D6" s="695"/>
      <c r="E6" s="695"/>
      <c r="F6" s="695"/>
      <c r="G6" s="695"/>
      <c r="H6" s="695"/>
      <c r="I6" s="696"/>
      <c r="J6" s="692"/>
    </row>
    <row r="7" spans="1:10" ht="25.5" customHeight="1" thickTop="1" thickBot="1" x14ac:dyDescent="0.3">
      <c r="A7" s="687"/>
      <c r="B7" s="697" t="s">
        <v>734</v>
      </c>
      <c r="C7" s="698"/>
      <c r="D7" s="698"/>
      <c r="E7" s="699"/>
      <c r="F7" s="700" t="s">
        <v>735</v>
      </c>
      <c r="G7" s="703" t="s">
        <v>736</v>
      </c>
      <c r="H7" s="704"/>
      <c r="I7" s="705"/>
      <c r="J7" s="692"/>
    </row>
    <row r="8" spans="1:10" ht="0.75" hidden="1" customHeight="1" thickBot="1" x14ac:dyDescent="0.3">
      <c r="A8" s="687"/>
      <c r="B8" s="229"/>
      <c r="C8" s="230"/>
      <c r="D8" s="231" t="s">
        <v>737</v>
      </c>
      <c r="E8" s="232" t="s">
        <v>738</v>
      </c>
      <c r="F8" s="701"/>
      <c r="G8" s="233"/>
      <c r="H8" s="234"/>
      <c r="I8" s="235"/>
      <c r="J8" s="692"/>
    </row>
    <row r="9" spans="1:10" ht="0.75" hidden="1" customHeight="1" thickBot="1" x14ac:dyDescent="0.3">
      <c r="A9" s="687"/>
      <c r="B9" s="229"/>
      <c r="C9" s="230"/>
      <c r="D9" s="231"/>
      <c r="E9" s="232"/>
      <c r="F9" s="701"/>
      <c r="G9" s="233"/>
      <c r="H9" s="234"/>
      <c r="I9" s="235"/>
      <c r="J9" s="692"/>
    </row>
    <row r="10" spans="1:10" ht="38.25" customHeight="1" thickTop="1" thickBot="1" x14ac:dyDescent="0.3">
      <c r="A10" s="687"/>
      <c r="B10" s="236" t="s">
        <v>739</v>
      </c>
      <c r="C10" s="237" t="s">
        <v>740</v>
      </c>
      <c r="D10" s="238" t="s">
        <v>741</v>
      </c>
      <c r="E10" s="239" t="s">
        <v>742</v>
      </c>
      <c r="F10" s="702"/>
      <c r="G10" s="240" t="s">
        <v>743</v>
      </c>
      <c r="H10" s="241" t="s">
        <v>744</v>
      </c>
      <c r="I10" s="242" t="s">
        <v>745</v>
      </c>
      <c r="J10" s="692"/>
    </row>
    <row r="11" spans="1:10" ht="36" customHeight="1" thickTop="1" thickBot="1" x14ac:dyDescent="0.3">
      <c r="A11" s="243"/>
      <c r="B11" s="236" t="s">
        <v>746</v>
      </c>
      <c r="C11" s="237" t="s">
        <v>747</v>
      </c>
      <c r="D11" s="244" t="s">
        <v>748</v>
      </c>
      <c r="E11" s="244" t="s">
        <v>749</v>
      </c>
      <c r="F11" s="245" t="s">
        <v>750</v>
      </c>
      <c r="G11" s="240" t="s">
        <v>206</v>
      </c>
      <c r="H11" s="241" t="s">
        <v>751</v>
      </c>
      <c r="I11" s="242" t="s">
        <v>752</v>
      </c>
      <c r="J11" s="693"/>
    </row>
    <row r="12" spans="1:10" ht="26.25" customHeight="1" thickTop="1" x14ac:dyDescent="0.25">
      <c r="A12" s="246" t="s">
        <v>753</v>
      </c>
      <c r="B12" s="247">
        <v>4</v>
      </c>
      <c r="C12" s="248">
        <v>31</v>
      </c>
      <c r="D12" s="249">
        <v>3</v>
      </c>
      <c r="E12" s="250">
        <v>2</v>
      </c>
      <c r="F12" s="251">
        <v>2</v>
      </c>
      <c r="G12" s="251">
        <f>F12+D12+C12</f>
        <v>36</v>
      </c>
      <c r="H12" s="247">
        <f>SUM(E12)</f>
        <v>2</v>
      </c>
      <c r="I12" s="248">
        <f>H12+G12</f>
        <v>38</v>
      </c>
      <c r="J12" s="252" t="s">
        <v>754</v>
      </c>
    </row>
    <row r="13" spans="1:10" ht="23.25" customHeight="1" x14ac:dyDescent="0.25">
      <c r="A13" s="253" t="s">
        <v>755</v>
      </c>
      <c r="B13" s="254">
        <v>2</v>
      </c>
      <c r="C13" s="255">
        <v>28</v>
      </c>
      <c r="D13" s="254">
        <v>0</v>
      </c>
      <c r="E13" s="255">
        <v>1</v>
      </c>
      <c r="F13" s="256">
        <v>5</v>
      </c>
      <c r="G13" s="251">
        <f t="shared" ref="G13:G27" si="0">F13+D13+C13</f>
        <v>33</v>
      </c>
      <c r="H13" s="247">
        <f t="shared" ref="H13:H27" si="1">SUM(E13)</f>
        <v>1</v>
      </c>
      <c r="I13" s="248">
        <f t="shared" ref="I13:I27" si="2">H13+G13</f>
        <v>34</v>
      </c>
      <c r="J13" s="257" t="s">
        <v>756</v>
      </c>
    </row>
    <row r="14" spans="1:10" ht="21.75" customHeight="1" x14ac:dyDescent="0.25">
      <c r="A14" s="253" t="s">
        <v>64</v>
      </c>
      <c r="B14" s="254">
        <v>1</v>
      </c>
      <c r="C14" s="255">
        <v>18</v>
      </c>
      <c r="D14" s="254">
        <v>1</v>
      </c>
      <c r="E14" s="255">
        <v>2</v>
      </c>
      <c r="F14" s="256">
        <v>15</v>
      </c>
      <c r="G14" s="251">
        <f t="shared" si="0"/>
        <v>34</v>
      </c>
      <c r="H14" s="247">
        <f t="shared" si="1"/>
        <v>2</v>
      </c>
      <c r="I14" s="248">
        <f t="shared" si="2"/>
        <v>36</v>
      </c>
      <c r="J14" s="257" t="s">
        <v>65</v>
      </c>
    </row>
    <row r="15" spans="1:10" ht="26.25" customHeight="1" x14ac:dyDescent="0.25">
      <c r="A15" s="253" t="s">
        <v>757</v>
      </c>
      <c r="B15" s="254">
        <v>1</v>
      </c>
      <c r="C15" s="255">
        <v>14</v>
      </c>
      <c r="D15" s="254">
        <v>0</v>
      </c>
      <c r="E15" s="255">
        <v>1</v>
      </c>
      <c r="F15" s="256">
        <v>4</v>
      </c>
      <c r="G15" s="251">
        <f t="shared" si="0"/>
        <v>18</v>
      </c>
      <c r="H15" s="247">
        <f t="shared" si="1"/>
        <v>1</v>
      </c>
      <c r="I15" s="248">
        <f t="shared" si="2"/>
        <v>19</v>
      </c>
      <c r="J15" s="257" t="s">
        <v>57</v>
      </c>
    </row>
    <row r="16" spans="1:10" ht="26.25" customHeight="1" x14ac:dyDescent="0.25">
      <c r="A16" s="253" t="s">
        <v>17</v>
      </c>
      <c r="B16" s="254">
        <v>8</v>
      </c>
      <c r="C16" s="255">
        <v>79</v>
      </c>
      <c r="D16" s="254">
        <v>5</v>
      </c>
      <c r="E16" s="255">
        <v>7</v>
      </c>
      <c r="F16" s="256">
        <v>56</v>
      </c>
      <c r="G16" s="251">
        <f t="shared" si="0"/>
        <v>140</v>
      </c>
      <c r="H16" s="247">
        <f t="shared" si="1"/>
        <v>7</v>
      </c>
      <c r="I16" s="248">
        <f t="shared" si="2"/>
        <v>147</v>
      </c>
      <c r="J16" s="257" t="s">
        <v>18</v>
      </c>
    </row>
    <row r="17" spans="1:10" ht="24" customHeight="1" x14ac:dyDescent="0.25">
      <c r="A17" s="253" t="s">
        <v>49</v>
      </c>
      <c r="B17" s="254">
        <v>2</v>
      </c>
      <c r="C17" s="255">
        <v>24</v>
      </c>
      <c r="D17" s="254">
        <v>0</v>
      </c>
      <c r="E17" s="255">
        <v>1</v>
      </c>
      <c r="F17" s="256">
        <v>2</v>
      </c>
      <c r="G17" s="251">
        <f t="shared" si="0"/>
        <v>26</v>
      </c>
      <c r="H17" s="247">
        <f t="shared" si="1"/>
        <v>1</v>
      </c>
      <c r="I17" s="248">
        <f t="shared" si="2"/>
        <v>27</v>
      </c>
      <c r="J17" s="257" t="s">
        <v>758</v>
      </c>
    </row>
    <row r="18" spans="1:10" ht="26.25" customHeight="1" x14ac:dyDescent="0.25">
      <c r="A18" s="253" t="s">
        <v>53</v>
      </c>
      <c r="B18" s="254">
        <v>2</v>
      </c>
      <c r="C18" s="255">
        <v>26</v>
      </c>
      <c r="D18" s="254">
        <v>1</v>
      </c>
      <c r="E18" s="255">
        <v>2</v>
      </c>
      <c r="F18" s="256">
        <v>7</v>
      </c>
      <c r="G18" s="251">
        <f t="shared" si="0"/>
        <v>34</v>
      </c>
      <c r="H18" s="247">
        <f t="shared" si="1"/>
        <v>2</v>
      </c>
      <c r="I18" s="248">
        <f t="shared" si="2"/>
        <v>36</v>
      </c>
      <c r="J18" s="257" t="s">
        <v>54</v>
      </c>
    </row>
    <row r="19" spans="1:10" ht="26.25" customHeight="1" x14ac:dyDescent="0.25">
      <c r="A19" s="253" t="s">
        <v>58</v>
      </c>
      <c r="B19" s="254">
        <v>1</v>
      </c>
      <c r="C19" s="255">
        <v>16</v>
      </c>
      <c r="D19" s="254">
        <v>0</v>
      </c>
      <c r="E19" s="255">
        <v>1</v>
      </c>
      <c r="F19" s="256">
        <v>13</v>
      </c>
      <c r="G19" s="251">
        <f t="shared" si="0"/>
        <v>29</v>
      </c>
      <c r="H19" s="247">
        <f t="shared" si="1"/>
        <v>1</v>
      </c>
      <c r="I19" s="248">
        <f t="shared" si="2"/>
        <v>30</v>
      </c>
      <c r="J19" s="257" t="s">
        <v>59</v>
      </c>
    </row>
    <row r="20" spans="1:10" ht="26.25" customHeight="1" x14ac:dyDescent="0.25">
      <c r="A20" s="253" t="s">
        <v>759</v>
      </c>
      <c r="B20" s="254">
        <v>2</v>
      </c>
      <c r="C20" s="255">
        <v>23</v>
      </c>
      <c r="D20" s="254">
        <v>3</v>
      </c>
      <c r="E20" s="255">
        <v>2</v>
      </c>
      <c r="F20" s="256">
        <v>23</v>
      </c>
      <c r="G20" s="251">
        <f t="shared" si="0"/>
        <v>49</v>
      </c>
      <c r="H20" s="247">
        <f t="shared" si="1"/>
        <v>2</v>
      </c>
      <c r="I20" s="248">
        <f t="shared" si="2"/>
        <v>51</v>
      </c>
      <c r="J20" s="257" t="s">
        <v>760</v>
      </c>
    </row>
    <row r="21" spans="1:10" ht="26.25" customHeight="1" x14ac:dyDescent="0.25">
      <c r="A21" s="253" t="s">
        <v>47</v>
      </c>
      <c r="B21" s="254">
        <v>1</v>
      </c>
      <c r="C21" s="255">
        <v>18</v>
      </c>
      <c r="D21" s="254">
        <v>0</v>
      </c>
      <c r="E21" s="255">
        <v>1</v>
      </c>
      <c r="F21" s="256">
        <v>5</v>
      </c>
      <c r="G21" s="251">
        <f t="shared" si="0"/>
        <v>23</v>
      </c>
      <c r="H21" s="247">
        <f t="shared" si="1"/>
        <v>1</v>
      </c>
      <c r="I21" s="248">
        <f t="shared" si="2"/>
        <v>24</v>
      </c>
      <c r="J21" s="257" t="s">
        <v>761</v>
      </c>
    </row>
    <row r="22" spans="1:10" ht="26.25" customHeight="1" x14ac:dyDescent="0.25">
      <c r="A22" s="253" t="s">
        <v>70</v>
      </c>
      <c r="B22" s="254">
        <v>1</v>
      </c>
      <c r="C22" s="255">
        <v>15</v>
      </c>
      <c r="D22" s="254">
        <v>0</v>
      </c>
      <c r="E22" s="255">
        <v>2</v>
      </c>
      <c r="F22" s="256">
        <v>3</v>
      </c>
      <c r="G22" s="251">
        <f t="shared" si="0"/>
        <v>18</v>
      </c>
      <c r="H22" s="247">
        <f t="shared" si="1"/>
        <v>2</v>
      </c>
      <c r="I22" s="248">
        <f t="shared" si="2"/>
        <v>20</v>
      </c>
      <c r="J22" s="257" t="s">
        <v>71</v>
      </c>
    </row>
    <row r="23" spans="1:10" ht="26.25" customHeight="1" x14ac:dyDescent="0.25">
      <c r="A23" s="253" t="s">
        <v>66</v>
      </c>
      <c r="B23" s="254">
        <v>1</v>
      </c>
      <c r="C23" s="255">
        <v>16</v>
      </c>
      <c r="D23" s="254">
        <v>0</v>
      </c>
      <c r="E23" s="255">
        <v>2</v>
      </c>
      <c r="F23" s="256">
        <v>1</v>
      </c>
      <c r="G23" s="251">
        <f t="shared" si="0"/>
        <v>17</v>
      </c>
      <c r="H23" s="247">
        <f t="shared" si="1"/>
        <v>2</v>
      </c>
      <c r="I23" s="248">
        <f t="shared" si="2"/>
        <v>19</v>
      </c>
      <c r="J23" s="257" t="s">
        <v>67</v>
      </c>
    </row>
    <row r="24" spans="1:10" ht="26.25" customHeight="1" x14ac:dyDescent="0.25">
      <c r="A24" s="253" t="s">
        <v>60</v>
      </c>
      <c r="B24" s="254">
        <v>2</v>
      </c>
      <c r="C24" s="255">
        <v>26</v>
      </c>
      <c r="D24" s="254">
        <v>1</v>
      </c>
      <c r="E24" s="255">
        <v>2</v>
      </c>
      <c r="F24" s="256">
        <v>14</v>
      </c>
      <c r="G24" s="251">
        <f t="shared" si="0"/>
        <v>41</v>
      </c>
      <c r="H24" s="247">
        <f t="shared" si="1"/>
        <v>2</v>
      </c>
      <c r="I24" s="248">
        <f t="shared" si="2"/>
        <v>43</v>
      </c>
      <c r="J24" s="257" t="s">
        <v>61</v>
      </c>
    </row>
    <row r="25" spans="1:10" ht="23.25" customHeight="1" x14ac:dyDescent="0.25">
      <c r="A25" s="253" t="s">
        <v>762</v>
      </c>
      <c r="B25" s="254">
        <v>1</v>
      </c>
      <c r="C25" s="255">
        <v>13</v>
      </c>
      <c r="D25" s="254">
        <v>0</v>
      </c>
      <c r="E25" s="255">
        <v>1</v>
      </c>
      <c r="F25" s="256">
        <v>6</v>
      </c>
      <c r="G25" s="251">
        <f t="shared" si="0"/>
        <v>19</v>
      </c>
      <c r="H25" s="247">
        <f t="shared" si="1"/>
        <v>1</v>
      </c>
      <c r="I25" s="248">
        <f t="shared" si="2"/>
        <v>20</v>
      </c>
      <c r="J25" s="257" t="s">
        <v>69</v>
      </c>
    </row>
    <row r="26" spans="1:10" ht="26.25" customHeight="1" thickBot="1" x14ac:dyDescent="0.3">
      <c r="A26" s="258" t="s">
        <v>763</v>
      </c>
      <c r="B26" s="259">
        <v>2</v>
      </c>
      <c r="C26" s="260">
        <v>22</v>
      </c>
      <c r="D26" s="249">
        <v>3</v>
      </c>
      <c r="E26" s="261">
        <v>2</v>
      </c>
      <c r="F26" s="262">
        <v>4</v>
      </c>
      <c r="G26" s="251">
        <f t="shared" si="0"/>
        <v>29</v>
      </c>
      <c r="H26" s="247">
        <f t="shared" si="1"/>
        <v>2</v>
      </c>
      <c r="I26" s="248">
        <f t="shared" si="2"/>
        <v>31</v>
      </c>
      <c r="J26" s="263" t="s">
        <v>764</v>
      </c>
    </row>
    <row r="27" spans="1:10" ht="23.25" customHeight="1" thickTop="1" thickBot="1" x14ac:dyDescent="0.3">
      <c r="A27" s="264" t="s">
        <v>4</v>
      </c>
      <c r="B27" s="316">
        <f>SUM(B12:B26)</f>
        <v>31</v>
      </c>
      <c r="C27" s="317">
        <f>SUM(C12:C26)</f>
        <v>369</v>
      </c>
      <c r="D27" s="238">
        <f t="shared" ref="D27:E27" si="3">SUM(D12:D26)</f>
        <v>17</v>
      </c>
      <c r="E27" s="265">
        <f t="shared" si="3"/>
        <v>29</v>
      </c>
      <c r="F27" s="264">
        <f>SUM(F12:F26)</f>
        <v>160</v>
      </c>
      <c r="G27" s="317">
        <f t="shared" si="0"/>
        <v>546</v>
      </c>
      <c r="H27" s="317">
        <f t="shared" si="1"/>
        <v>29</v>
      </c>
      <c r="I27" s="265">
        <f t="shared" si="2"/>
        <v>575</v>
      </c>
      <c r="J27" s="266" t="s">
        <v>9</v>
      </c>
    </row>
    <row r="28" spans="1:10" ht="23.25" customHeight="1" thickTop="1" x14ac:dyDescent="0.25">
      <c r="D28" s="267"/>
      <c r="E28" s="267"/>
      <c r="F28" s="267"/>
      <c r="G28" s="267"/>
    </row>
  </sheetData>
  <dataConsolidate/>
  <mergeCells count="9">
    <mergeCell ref="A2:I2"/>
    <mergeCell ref="A3:J3"/>
    <mergeCell ref="A5:A10"/>
    <mergeCell ref="B5:I5"/>
    <mergeCell ref="J5:J11"/>
    <mergeCell ref="B6:I6"/>
    <mergeCell ref="B7:E7"/>
    <mergeCell ref="F7:F10"/>
    <mergeCell ref="G7:I7"/>
  </mergeCells>
  <printOptions horizontalCentered="1"/>
  <pageMargins left="0.51181102362204722" right="0.51181102362204722" top="0.98425196850393704" bottom="0.98425196850393704" header="0.98425196850393704" footer="0.74803149606299213"/>
  <pageSetup paperSize="9" scale="70" firstPageNumber="10" fitToWidth="0" orientation="landscape" useFirstPageNumber="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169"/>
  <sheetViews>
    <sheetView rightToLeft="1" view="pageBreakPreview" topLeftCell="A111" zoomScale="85" zoomScaleSheetLayoutView="85" workbookViewId="0">
      <selection activeCell="C133" sqref="C133"/>
    </sheetView>
  </sheetViews>
  <sheetFormatPr defaultColWidth="9" defaultRowHeight="13.8" x14ac:dyDescent="0.25"/>
  <cols>
    <col min="1" max="1" width="30.3984375" style="66" customWidth="1"/>
    <col min="2" max="10" width="8.59765625" style="66" customWidth="1"/>
    <col min="11" max="11" width="30.3984375" style="66" customWidth="1"/>
    <col min="12" max="13" width="7.19921875" style="66" customWidth="1"/>
    <col min="14" max="16384" width="9" style="66"/>
  </cols>
  <sheetData>
    <row r="1" spans="1:11" ht="28.5" customHeight="1" x14ac:dyDescent="0.25">
      <c r="A1" s="738" t="s">
        <v>704</v>
      </c>
      <c r="B1" s="738"/>
      <c r="C1" s="738"/>
      <c r="D1" s="738"/>
      <c r="E1" s="738"/>
      <c r="F1" s="738"/>
      <c r="G1" s="738"/>
      <c r="H1" s="738"/>
      <c r="I1" s="738"/>
      <c r="J1" s="738"/>
      <c r="K1" s="738"/>
    </row>
    <row r="2" spans="1:11" ht="41.25" customHeight="1" x14ac:dyDescent="0.25">
      <c r="A2" s="742" t="s">
        <v>706</v>
      </c>
      <c r="B2" s="742"/>
      <c r="C2" s="742"/>
      <c r="D2" s="742"/>
      <c r="E2" s="742"/>
      <c r="F2" s="742"/>
      <c r="G2" s="742"/>
      <c r="H2" s="742"/>
      <c r="I2" s="742"/>
      <c r="J2" s="742"/>
      <c r="K2" s="742"/>
    </row>
    <row r="3" spans="1:11" ht="18" customHeight="1" thickBot="1" x14ac:dyDescent="0.3">
      <c r="A3" s="5" t="s">
        <v>802</v>
      </c>
      <c r="K3" s="71" t="s">
        <v>312</v>
      </c>
    </row>
    <row r="4" spans="1:11" ht="20.100000000000001" customHeight="1" thickTop="1" x14ac:dyDescent="0.25">
      <c r="A4" s="735" t="s">
        <v>205</v>
      </c>
      <c r="B4" s="735" t="s">
        <v>1</v>
      </c>
      <c r="C4" s="735"/>
      <c r="D4" s="735"/>
      <c r="E4" s="735" t="s">
        <v>2</v>
      </c>
      <c r="F4" s="735"/>
      <c r="G4" s="735"/>
      <c r="H4" s="735" t="s">
        <v>4</v>
      </c>
      <c r="I4" s="735"/>
      <c r="J4" s="735"/>
      <c r="K4" s="735" t="s">
        <v>206</v>
      </c>
    </row>
    <row r="5" spans="1:11" ht="20.100000000000001" customHeight="1" x14ac:dyDescent="0.25">
      <c r="A5" s="736"/>
      <c r="B5" s="736" t="s">
        <v>6</v>
      </c>
      <c r="C5" s="736"/>
      <c r="D5" s="736"/>
      <c r="E5" s="736" t="s">
        <v>7</v>
      </c>
      <c r="F5" s="736"/>
      <c r="G5" s="736"/>
      <c r="H5" s="736" t="s">
        <v>9</v>
      </c>
      <c r="I5" s="736"/>
      <c r="J5" s="736"/>
      <c r="K5" s="736"/>
    </row>
    <row r="6" spans="1:11" ht="20.100000000000001" customHeight="1" x14ac:dyDescent="0.25">
      <c r="A6" s="736"/>
      <c r="B6" s="567" t="s">
        <v>10</v>
      </c>
      <c r="C6" s="567" t="s">
        <v>11</v>
      </c>
      <c r="D6" s="567" t="s">
        <v>12</v>
      </c>
      <c r="E6" s="567" t="s">
        <v>10</v>
      </c>
      <c r="F6" s="567" t="s">
        <v>11</v>
      </c>
      <c r="G6" s="567" t="s">
        <v>12</v>
      </c>
      <c r="H6" s="567" t="s">
        <v>10</v>
      </c>
      <c r="I6" s="567" t="s">
        <v>11</v>
      </c>
      <c r="J6" s="567" t="s">
        <v>12</v>
      </c>
      <c r="K6" s="736"/>
    </row>
    <row r="7" spans="1:11" ht="20.100000000000001" customHeight="1" thickBot="1" x14ac:dyDescent="0.3">
      <c r="A7" s="737"/>
      <c r="B7" s="568" t="s">
        <v>13</v>
      </c>
      <c r="C7" s="568" t="s">
        <v>14</v>
      </c>
      <c r="D7" s="568" t="s">
        <v>9</v>
      </c>
      <c r="E7" s="568" t="s">
        <v>13</v>
      </c>
      <c r="F7" s="568" t="s">
        <v>14</v>
      </c>
      <c r="G7" s="568" t="s">
        <v>9</v>
      </c>
      <c r="H7" s="568" t="s">
        <v>13</v>
      </c>
      <c r="I7" s="568" t="s">
        <v>14</v>
      </c>
      <c r="J7" s="568" t="s">
        <v>9</v>
      </c>
      <c r="K7" s="737"/>
    </row>
    <row r="8" spans="1:11" ht="20.25" customHeight="1" x14ac:dyDescent="0.25">
      <c r="A8" s="533" t="s">
        <v>15</v>
      </c>
      <c r="B8" s="9"/>
      <c r="C8" s="9"/>
      <c r="D8" s="9"/>
      <c r="E8" s="9"/>
      <c r="F8" s="9"/>
      <c r="G8" s="9"/>
      <c r="H8" s="9"/>
      <c r="I8" s="9"/>
      <c r="J8" s="9"/>
      <c r="K8" s="572" t="s">
        <v>207</v>
      </c>
    </row>
    <row r="9" spans="1:11" ht="20.25" customHeight="1" x14ac:dyDescent="0.25">
      <c r="A9" s="533" t="s">
        <v>208</v>
      </c>
      <c r="B9" s="9">
        <v>713</v>
      </c>
      <c r="C9" s="9">
        <v>1250</v>
      </c>
      <c r="D9" s="9">
        <v>1963</v>
      </c>
      <c r="E9" s="9">
        <v>0</v>
      </c>
      <c r="F9" s="9">
        <v>0</v>
      </c>
      <c r="G9" s="9">
        <v>0</v>
      </c>
      <c r="H9" s="9">
        <f>E9+B9</f>
        <v>713</v>
      </c>
      <c r="I9" s="9">
        <f>F9+C9</f>
        <v>1250</v>
      </c>
      <c r="J9" s="9">
        <f>SUM(H9:I9)</f>
        <v>1963</v>
      </c>
      <c r="K9" s="572" t="s">
        <v>209</v>
      </c>
    </row>
    <row r="10" spans="1:11" ht="20.25" customHeight="1" x14ac:dyDescent="0.25">
      <c r="A10" s="533" t="s">
        <v>210</v>
      </c>
      <c r="B10" s="9">
        <v>327</v>
      </c>
      <c r="C10" s="9">
        <v>534</v>
      </c>
      <c r="D10" s="9">
        <v>861</v>
      </c>
      <c r="E10" s="9">
        <v>2</v>
      </c>
      <c r="F10" s="9">
        <v>0</v>
      </c>
      <c r="G10" s="9">
        <v>2</v>
      </c>
      <c r="H10" s="9">
        <f t="shared" ref="H10:H26" si="0">E10+B10</f>
        <v>329</v>
      </c>
      <c r="I10" s="9">
        <f t="shared" ref="I10:I26" si="1">F10+C10</f>
        <v>534</v>
      </c>
      <c r="J10" s="9">
        <f t="shared" ref="J10:J26" si="2">SUM(H10:I10)</f>
        <v>863</v>
      </c>
      <c r="K10" s="572" t="s">
        <v>211</v>
      </c>
    </row>
    <row r="11" spans="1:11" ht="20.25" customHeight="1" x14ac:dyDescent="0.25">
      <c r="A11" s="533" t="s">
        <v>212</v>
      </c>
      <c r="B11" s="9">
        <v>264</v>
      </c>
      <c r="C11" s="9">
        <v>746</v>
      </c>
      <c r="D11" s="9">
        <v>1010</v>
      </c>
      <c r="E11" s="9">
        <v>1</v>
      </c>
      <c r="F11" s="9">
        <v>0</v>
      </c>
      <c r="G11" s="9">
        <v>1</v>
      </c>
      <c r="H11" s="9">
        <f t="shared" si="0"/>
        <v>265</v>
      </c>
      <c r="I11" s="9">
        <f t="shared" si="1"/>
        <v>746</v>
      </c>
      <c r="J11" s="9">
        <f t="shared" si="2"/>
        <v>1011</v>
      </c>
      <c r="K11" s="572" t="s">
        <v>213</v>
      </c>
    </row>
    <row r="12" spans="1:11" ht="20.25" customHeight="1" x14ac:dyDescent="0.25">
      <c r="A12" s="533" t="s">
        <v>214</v>
      </c>
      <c r="B12" s="9">
        <v>273</v>
      </c>
      <c r="C12" s="9">
        <v>729</v>
      </c>
      <c r="D12" s="9">
        <v>1002</v>
      </c>
      <c r="E12" s="9">
        <v>0</v>
      </c>
      <c r="F12" s="9">
        <v>1</v>
      </c>
      <c r="G12" s="9">
        <v>1</v>
      </c>
      <c r="H12" s="9">
        <f t="shared" si="0"/>
        <v>273</v>
      </c>
      <c r="I12" s="9">
        <f t="shared" si="1"/>
        <v>730</v>
      </c>
      <c r="J12" s="9">
        <f t="shared" si="2"/>
        <v>1003</v>
      </c>
      <c r="K12" s="572" t="s">
        <v>310</v>
      </c>
    </row>
    <row r="13" spans="1:11" ht="20.25" customHeight="1" x14ac:dyDescent="0.25">
      <c r="A13" s="533" t="s">
        <v>216</v>
      </c>
      <c r="B13" s="9">
        <v>77</v>
      </c>
      <c r="C13" s="9">
        <v>319</v>
      </c>
      <c r="D13" s="9">
        <v>396</v>
      </c>
      <c r="E13" s="9">
        <v>0</v>
      </c>
      <c r="F13" s="9">
        <v>0</v>
      </c>
      <c r="G13" s="9">
        <v>0</v>
      </c>
      <c r="H13" s="9">
        <f t="shared" si="0"/>
        <v>77</v>
      </c>
      <c r="I13" s="9">
        <f t="shared" si="1"/>
        <v>319</v>
      </c>
      <c r="J13" s="9">
        <f t="shared" si="2"/>
        <v>396</v>
      </c>
      <c r="K13" s="572" t="s">
        <v>217</v>
      </c>
    </row>
    <row r="14" spans="1:11" ht="20.25" customHeight="1" x14ac:dyDescent="0.25">
      <c r="A14" s="5" t="s">
        <v>218</v>
      </c>
      <c r="B14" s="575">
        <v>1148</v>
      </c>
      <c r="C14" s="575">
        <v>1083</v>
      </c>
      <c r="D14" s="575">
        <v>2231</v>
      </c>
      <c r="E14" s="9">
        <v>0</v>
      </c>
      <c r="F14" s="9">
        <v>0</v>
      </c>
      <c r="G14" s="9">
        <v>0</v>
      </c>
      <c r="H14" s="9">
        <f t="shared" si="0"/>
        <v>1148</v>
      </c>
      <c r="I14" s="9">
        <f t="shared" si="1"/>
        <v>1083</v>
      </c>
      <c r="J14" s="9">
        <f t="shared" si="2"/>
        <v>2231</v>
      </c>
      <c r="K14" s="7" t="s">
        <v>219</v>
      </c>
    </row>
    <row r="15" spans="1:11" ht="20.25" customHeight="1" x14ac:dyDescent="0.25">
      <c r="A15" s="533" t="s">
        <v>220</v>
      </c>
      <c r="B15" s="9">
        <v>154</v>
      </c>
      <c r="C15" s="9">
        <v>348</v>
      </c>
      <c r="D15" s="9">
        <v>502</v>
      </c>
      <c r="E15" s="9">
        <v>0</v>
      </c>
      <c r="F15" s="9">
        <v>0</v>
      </c>
      <c r="G15" s="9">
        <v>0</v>
      </c>
      <c r="H15" s="9">
        <f t="shared" si="0"/>
        <v>154</v>
      </c>
      <c r="I15" s="9">
        <f t="shared" si="1"/>
        <v>348</v>
      </c>
      <c r="J15" s="9">
        <f t="shared" si="2"/>
        <v>502</v>
      </c>
      <c r="K15" s="572" t="s">
        <v>221</v>
      </c>
    </row>
    <row r="16" spans="1:11" ht="28.5" customHeight="1" x14ac:dyDescent="0.25">
      <c r="A16" s="533" t="s">
        <v>708</v>
      </c>
      <c r="B16" s="9">
        <v>1833</v>
      </c>
      <c r="C16" s="9">
        <v>1989</v>
      </c>
      <c r="D16" s="9">
        <v>3822</v>
      </c>
      <c r="E16" s="9">
        <v>0</v>
      </c>
      <c r="F16" s="9">
        <v>0</v>
      </c>
      <c r="G16" s="9">
        <v>0</v>
      </c>
      <c r="H16" s="9">
        <f t="shared" si="0"/>
        <v>1833</v>
      </c>
      <c r="I16" s="9">
        <f t="shared" si="1"/>
        <v>1989</v>
      </c>
      <c r="J16" s="9">
        <f t="shared" si="2"/>
        <v>3822</v>
      </c>
      <c r="K16" s="577" t="s">
        <v>709</v>
      </c>
    </row>
    <row r="17" spans="1:11" ht="20.25" customHeight="1" x14ac:dyDescent="0.25">
      <c r="A17" s="533" t="s">
        <v>224</v>
      </c>
      <c r="B17" s="9">
        <v>305</v>
      </c>
      <c r="C17" s="9">
        <v>351</v>
      </c>
      <c r="D17" s="9">
        <v>656</v>
      </c>
      <c r="E17" s="9">
        <v>1</v>
      </c>
      <c r="F17" s="9">
        <v>0</v>
      </c>
      <c r="G17" s="9">
        <v>1</v>
      </c>
      <c r="H17" s="9">
        <f t="shared" si="0"/>
        <v>306</v>
      </c>
      <c r="I17" s="9">
        <f t="shared" si="1"/>
        <v>351</v>
      </c>
      <c r="J17" s="9">
        <f t="shared" si="2"/>
        <v>657</v>
      </c>
      <c r="K17" s="572" t="s">
        <v>225</v>
      </c>
    </row>
    <row r="18" spans="1:11" ht="20.25" customHeight="1" x14ac:dyDescent="0.25">
      <c r="A18" s="533" t="s">
        <v>226</v>
      </c>
      <c r="B18" s="9">
        <v>1051</v>
      </c>
      <c r="C18" s="9">
        <v>2066</v>
      </c>
      <c r="D18" s="9">
        <v>3117</v>
      </c>
      <c r="E18" s="9">
        <v>0</v>
      </c>
      <c r="F18" s="9">
        <v>0</v>
      </c>
      <c r="G18" s="9">
        <v>0</v>
      </c>
      <c r="H18" s="9">
        <f t="shared" si="0"/>
        <v>1051</v>
      </c>
      <c r="I18" s="9">
        <f t="shared" si="1"/>
        <v>2066</v>
      </c>
      <c r="J18" s="9">
        <f t="shared" si="2"/>
        <v>3117</v>
      </c>
      <c r="K18" s="572" t="s">
        <v>227</v>
      </c>
    </row>
    <row r="19" spans="1:11" ht="20.25" customHeight="1" x14ac:dyDescent="0.25">
      <c r="A19" s="533" t="s">
        <v>228</v>
      </c>
      <c r="B19" s="9">
        <v>0</v>
      </c>
      <c r="C19" s="9">
        <v>1158</v>
      </c>
      <c r="D19" s="9">
        <v>1158</v>
      </c>
      <c r="E19" s="9">
        <v>0</v>
      </c>
      <c r="F19" s="9">
        <v>4</v>
      </c>
      <c r="G19" s="9">
        <v>4</v>
      </c>
      <c r="H19" s="9">
        <f t="shared" si="0"/>
        <v>0</v>
      </c>
      <c r="I19" s="9">
        <f t="shared" si="1"/>
        <v>1162</v>
      </c>
      <c r="J19" s="9">
        <f t="shared" si="2"/>
        <v>1162</v>
      </c>
      <c r="K19" s="572" t="s">
        <v>229</v>
      </c>
    </row>
    <row r="20" spans="1:11" ht="20.25" customHeight="1" x14ac:dyDescent="0.25">
      <c r="A20" s="533" t="s">
        <v>230</v>
      </c>
      <c r="B20" s="9">
        <v>1458</v>
      </c>
      <c r="C20" s="9">
        <v>1911</v>
      </c>
      <c r="D20" s="9">
        <v>3369</v>
      </c>
      <c r="E20" s="9">
        <v>2</v>
      </c>
      <c r="F20" s="9">
        <v>2</v>
      </c>
      <c r="G20" s="9">
        <v>4</v>
      </c>
      <c r="H20" s="9">
        <f t="shared" si="0"/>
        <v>1460</v>
      </c>
      <c r="I20" s="9">
        <f t="shared" si="1"/>
        <v>1913</v>
      </c>
      <c r="J20" s="9">
        <f t="shared" si="2"/>
        <v>3373</v>
      </c>
      <c r="K20" s="572" t="s">
        <v>231</v>
      </c>
    </row>
    <row r="21" spans="1:11" ht="38.25" customHeight="1" x14ac:dyDescent="0.25">
      <c r="A21" s="5" t="s">
        <v>232</v>
      </c>
      <c r="B21" s="575">
        <v>752</v>
      </c>
      <c r="C21" s="575">
        <v>1745</v>
      </c>
      <c r="D21" s="575">
        <v>2497</v>
      </c>
      <c r="E21" s="575">
        <v>0</v>
      </c>
      <c r="F21" s="575">
        <v>0</v>
      </c>
      <c r="G21" s="575">
        <v>0</v>
      </c>
      <c r="H21" s="9">
        <f t="shared" si="0"/>
        <v>752</v>
      </c>
      <c r="I21" s="9">
        <f t="shared" si="1"/>
        <v>1745</v>
      </c>
      <c r="J21" s="9">
        <f t="shared" si="2"/>
        <v>2497</v>
      </c>
      <c r="K21" s="45" t="s">
        <v>233</v>
      </c>
    </row>
    <row r="22" spans="1:11" ht="20.25" customHeight="1" x14ac:dyDescent="0.25">
      <c r="A22" s="533" t="s">
        <v>234</v>
      </c>
      <c r="B22" s="9">
        <v>1219</v>
      </c>
      <c r="C22" s="9">
        <v>1507</v>
      </c>
      <c r="D22" s="9">
        <v>2726</v>
      </c>
      <c r="E22" s="9">
        <v>0</v>
      </c>
      <c r="F22" s="9">
        <v>4</v>
      </c>
      <c r="G22" s="9">
        <v>4</v>
      </c>
      <c r="H22" s="9">
        <f t="shared" si="0"/>
        <v>1219</v>
      </c>
      <c r="I22" s="9">
        <f t="shared" si="1"/>
        <v>1511</v>
      </c>
      <c r="J22" s="9">
        <f t="shared" si="2"/>
        <v>2730</v>
      </c>
      <c r="K22" s="572" t="s">
        <v>235</v>
      </c>
    </row>
    <row r="23" spans="1:11" ht="20.25" customHeight="1" x14ac:dyDescent="0.25">
      <c r="A23" s="533" t="s">
        <v>236</v>
      </c>
      <c r="B23" s="9">
        <v>0</v>
      </c>
      <c r="C23" s="9">
        <v>3272</v>
      </c>
      <c r="D23" s="9">
        <v>3272</v>
      </c>
      <c r="E23" s="9">
        <v>0</v>
      </c>
      <c r="F23" s="9">
        <v>0</v>
      </c>
      <c r="G23" s="9">
        <v>0</v>
      </c>
      <c r="H23" s="9">
        <f t="shared" si="0"/>
        <v>0</v>
      </c>
      <c r="I23" s="9">
        <f t="shared" si="1"/>
        <v>3272</v>
      </c>
      <c r="J23" s="9">
        <f t="shared" si="2"/>
        <v>3272</v>
      </c>
      <c r="K23" s="572" t="s">
        <v>237</v>
      </c>
    </row>
    <row r="24" spans="1:11" ht="20.25" customHeight="1" x14ac:dyDescent="0.25">
      <c r="A24" s="533" t="s">
        <v>238</v>
      </c>
      <c r="B24" s="9">
        <v>678</v>
      </c>
      <c r="C24" s="9">
        <v>360</v>
      </c>
      <c r="D24" s="9">
        <v>1038</v>
      </c>
      <c r="E24" s="9">
        <v>0</v>
      </c>
      <c r="F24" s="9">
        <v>0</v>
      </c>
      <c r="G24" s="9">
        <v>0</v>
      </c>
      <c r="H24" s="9">
        <f t="shared" si="0"/>
        <v>678</v>
      </c>
      <c r="I24" s="9">
        <f t="shared" si="1"/>
        <v>360</v>
      </c>
      <c r="J24" s="9">
        <f t="shared" si="2"/>
        <v>1038</v>
      </c>
      <c r="K24" s="572" t="s">
        <v>239</v>
      </c>
    </row>
    <row r="25" spans="1:11" ht="20.25" customHeight="1" x14ac:dyDescent="0.25">
      <c r="A25" s="533" t="s">
        <v>240</v>
      </c>
      <c r="B25" s="9">
        <v>0</v>
      </c>
      <c r="C25" s="9">
        <v>374</v>
      </c>
      <c r="D25" s="9">
        <v>374</v>
      </c>
      <c r="E25" s="9">
        <v>0</v>
      </c>
      <c r="F25" s="9">
        <v>0</v>
      </c>
      <c r="G25" s="9">
        <v>0</v>
      </c>
      <c r="H25" s="9">
        <f t="shared" si="0"/>
        <v>0</v>
      </c>
      <c r="I25" s="9">
        <f t="shared" si="1"/>
        <v>374</v>
      </c>
      <c r="J25" s="9">
        <f t="shared" si="2"/>
        <v>374</v>
      </c>
      <c r="K25" s="572" t="s">
        <v>241</v>
      </c>
    </row>
    <row r="26" spans="1:11" ht="20.25" customHeight="1" thickBot="1" x14ac:dyDescent="0.3">
      <c r="A26" s="11" t="s">
        <v>242</v>
      </c>
      <c r="B26" s="12">
        <v>1373</v>
      </c>
      <c r="C26" s="12">
        <v>1750</v>
      </c>
      <c r="D26" s="12">
        <v>3123</v>
      </c>
      <c r="E26" s="12">
        <v>0</v>
      </c>
      <c r="F26" s="12">
        <v>0</v>
      </c>
      <c r="G26" s="12">
        <v>0</v>
      </c>
      <c r="H26" s="12">
        <f t="shared" si="0"/>
        <v>1373</v>
      </c>
      <c r="I26" s="12">
        <f t="shared" si="1"/>
        <v>1750</v>
      </c>
      <c r="J26" s="12">
        <f t="shared" si="2"/>
        <v>3123</v>
      </c>
      <c r="K26" s="13" t="s">
        <v>243</v>
      </c>
    </row>
    <row r="27" spans="1:11" s="660" customFormat="1" ht="20.25" customHeight="1" thickTop="1" x14ac:dyDescent="0.25">
      <c r="A27" s="668"/>
      <c r="B27" s="656"/>
      <c r="C27" s="656"/>
      <c r="D27" s="656"/>
      <c r="E27" s="656"/>
      <c r="F27" s="656"/>
      <c r="G27" s="656"/>
      <c r="H27" s="656"/>
      <c r="I27" s="656"/>
      <c r="J27" s="656"/>
      <c r="K27" s="664"/>
    </row>
    <row r="28" spans="1:11" s="660" customFormat="1" ht="20.25" customHeight="1" x14ac:dyDescent="0.25">
      <c r="A28" s="668"/>
      <c r="B28" s="656"/>
      <c r="C28" s="656"/>
      <c r="D28" s="656"/>
      <c r="E28" s="656"/>
      <c r="F28" s="656"/>
      <c r="G28" s="656"/>
      <c r="H28" s="656"/>
      <c r="I28" s="656"/>
      <c r="J28" s="656"/>
      <c r="K28" s="664"/>
    </row>
    <row r="29" spans="1:11" ht="18.75" customHeight="1" x14ac:dyDescent="0.25"/>
    <row r="30" spans="1:11" ht="18.75" customHeight="1" x14ac:dyDescent="0.25"/>
    <row r="31" spans="1:11" ht="26.25" customHeight="1" thickBot="1" x14ac:dyDescent="0.3">
      <c r="A31" s="5" t="s">
        <v>313</v>
      </c>
      <c r="K31" s="562" t="s">
        <v>314</v>
      </c>
    </row>
    <row r="32" spans="1:11" ht="18" customHeight="1" thickTop="1" x14ac:dyDescent="0.25">
      <c r="A32" s="735" t="s">
        <v>205</v>
      </c>
      <c r="B32" s="735" t="s">
        <v>1</v>
      </c>
      <c r="C32" s="735"/>
      <c r="D32" s="735"/>
      <c r="E32" s="735" t="s">
        <v>2</v>
      </c>
      <c r="F32" s="735"/>
      <c r="G32" s="735"/>
      <c r="H32" s="735" t="s">
        <v>4</v>
      </c>
      <c r="I32" s="735"/>
      <c r="J32" s="735"/>
      <c r="K32" s="735" t="s">
        <v>206</v>
      </c>
    </row>
    <row r="33" spans="1:11" ht="18" customHeight="1" x14ac:dyDescent="0.25">
      <c r="A33" s="736"/>
      <c r="B33" s="736" t="s">
        <v>6</v>
      </c>
      <c r="C33" s="736"/>
      <c r="D33" s="736"/>
      <c r="E33" s="736" t="s">
        <v>7</v>
      </c>
      <c r="F33" s="736"/>
      <c r="G33" s="736"/>
      <c r="H33" s="736" t="s">
        <v>9</v>
      </c>
      <c r="I33" s="736"/>
      <c r="J33" s="736"/>
      <c r="K33" s="736"/>
    </row>
    <row r="34" spans="1:11" ht="18" customHeight="1" x14ac:dyDescent="0.25">
      <c r="A34" s="736"/>
      <c r="B34" s="567" t="s">
        <v>10</v>
      </c>
      <c r="C34" s="567" t="s">
        <v>11</v>
      </c>
      <c r="D34" s="567" t="s">
        <v>12</v>
      </c>
      <c r="E34" s="567" t="s">
        <v>10</v>
      </c>
      <c r="F34" s="567" t="s">
        <v>11</v>
      </c>
      <c r="G34" s="567" t="s">
        <v>12</v>
      </c>
      <c r="H34" s="567" t="s">
        <v>10</v>
      </c>
      <c r="I34" s="567" t="s">
        <v>11</v>
      </c>
      <c r="J34" s="567" t="s">
        <v>12</v>
      </c>
      <c r="K34" s="736"/>
    </row>
    <row r="35" spans="1:11" ht="18" customHeight="1" thickBot="1" x14ac:dyDescent="0.3">
      <c r="A35" s="737"/>
      <c r="B35" s="568" t="s">
        <v>13</v>
      </c>
      <c r="C35" s="568" t="s">
        <v>14</v>
      </c>
      <c r="D35" s="568" t="s">
        <v>9</v>
      </c>
      <c r="E35" s="568" t="s">
        <v>13</v>
      </c>
      <c r="F35" s="568" t="s">
        <v>14</v>
      </c>
      <c r="G35" s="568" t="s">
        <v>9</v>
      </c>
      <c r="H35" s="568" t="s">
        <v>13</v>
      </c>
      <c r="I35" s="568" t="s">
        <v>14</v>
      </c>
      <c r="J35" s="568" t="s">
        <v>9</v>
      </c>
      <c r="K35" s="737"/>
    </row>
    <row r="36" spans="1:11" ht="18" customHeight="1" x14ac:dyDescent="0.25">
      <c r="A36" s="5" t="s">
        <v>244</v>
      </c>
      <c r="B36" s="575">
        <v>727</v>
      </c>
      <c r="C36" s="575">
        <v>1287</v>
      </c>
      <c r="D36" s="575">
        <v>2014</v>
      </c>
      <c r="E36" s="575">
        <v>0</v>
      </c>
      <c r="F36" s="575">
        <v>0</v>
      </c>
      <c r="G36" s="575">
        <v>0</v>
      </c>
      <c r="H36" s="575">
        <f>E36+B36</f>
        <v>727</v>
      </c>
      <c r="I36" s="575">
        <f>F36+C36</f>
        <v>1287</v>
      </c>
      <c r="J36" s="575">
        <f t="shared" ref="J36:J41" si="3">SUM(H36:I36)</f>
        <v>2014</v>
      </c>
      <c r="K36" s="7" t="s">
        <v>245</v>
      </c>
    </row>
    <row r="37" spans="1:11" ht="18" customHeight="1" x14ac:dyDescent="0.25">
      <c r="A37" s="533" t="s">
        <v>246</v>
      </c>
      <c r="B37" s="9">
        <v>697</v>
      </c>
      <c r="C37" s="9">
        <v>270</v>
      </c>
      <c r="D37" s="9">
        <v>967</v>
      </c>
      <c r="E37" s="9">
        <v>0</v>
      </c>
      <c r="F37" s="9">
        <v>0</v>
      </c>
      <c r="G37" s="9">
        <v>0</v>
      </c>
      <c r="H37" s="9">
        <f t="shared" ref="H37:H41" si="4">E37+B37</f>
        <v>697</v>
      </c>
      <c r="I37" s="9">
        <f t="shared" ref="I37:I41" si="5">F37+C37</f>
        <v>270</v>
      </c>
      <c r="J37" s="9">
        <f t="shared" si="3"/>
        <v>967</v>
      </c>
      <c r="K37" s="572" t="s">
        <v>247</v>
      </c>
    </row>
    <row r="38" spans="1:11" ht="18" customHeight="1" x14ac:dyDescent="0.25">
      <c r="A38" s="533" t="s">
        <v>248</v>
      </c>
      <c r="B38" s="9">
        <v>114</v>
      </c>
      <c r="C38" s="9">
        <v>484</v>
      </c>
      <c r="D38" s="9">
        <v>598</v>
      </c>
      <c r="E38" s="9">
        <v>0</v>
      </c>
      <c r="F38" s="9">
        <v>0</v>
      </c>
      <c r="G38" s="9">
        <v>0</v>
      </c>
      <c r="H38" s="9">
        <f t="shared" si="4"/>
        <v>114</v>
      </c>
      <c r="I38" s="9">
        <f t="shared" si="5"/>
        <v>484</v>
      </c>
      <c r="J38" s="9">
        <f t="shared" si="3"/>
        <v>598</v>
      </c>
      <c r="K38" s="572" t="s">
        <v>249</v>
      </c>
    </row>
    <row r="39" spans="1:11" ht="18" customHeight="1" x14ac:dyDescent="0.25">
      <c r="A39" s="533" t="s">
        <v>250</v>
      </c>
      <c r="B39" s="9">
        <v>266</v>
      </c>
      <c r="C39" s="9">
        <v>501</v>
      </c>
      <c r="D39" s="9">
        <v>767</v>
      </c>
      <c r="E39" s="9">
        <v>0</v>
      </c>
      <c r="F39" s="9">
        <v>0</v>
      </c>
      <c r="G39" s="9">
        <v>0</v>
      </c>
      <c r="H39" s="9">
        <f t="shared" si="4"/>
        <v>266</v>
      </c>
      <c r="I39" s="9">
        <f t="shared" si="5"/>
        <v>501</v>
      </c>
      <c r="J39" s="9">
        <f t="shared" si="3"/>
        <v>767</v>
      </c>
      <c r="K39" s="572" t="s">
        <v>251</v>
      </c>
    </row>
    <row r="40" spans="1:11" ht="18" customHeight="1" x14ac:dyDescent="0.25">
      <c r="A40" s="533" t="s">
        <v>252</v>
      </c>
      <c r="B40" s="9">
        <v>967</v>
      </c>
      <c r="C40" s="9">
        <v>909</v>
      </c>
      <c r="D40" s="9">
        <v>1876</v>
      </c>
      <c r="E40" s="9">
        <v>0</v>
      </c>
      <c r="F40" s="9">
        <v>1</v>
      </c>
      <c r="G40" s="9">
        <v>1</v>
      </c>
      <c r="H40" s="575">
        <f t="shared" si="4"/>
        <v>967</v>
      </c>
      <c r="I40" s="575">
        <f t="shared" si="5"/>
        <v>910</v>
      </c>
      <c r="J40" s="575">
        <f t="shared" si="3"/>
        <v>1877</v>
      </c>
      <c r="K40" s="572" t="s">
        <v>253</v>
      </c>
    </row>
    <row r="41" spans="1:11" ht="18" customHeight="1" x14ac:dyDescent="0.25">
      <c r="A41" s="533" t="s">
        <v>254</v>
      </c>
      <c r="B41" s="9">
        <v>1588</v>
      </c>
      <c r="C41" s="9">
        <v>1673</v>
      </c>
      <c r="D41" s="9">
        <v>3261</v>
      </c>
      <c r="E41" s="9">
        <v>0</v>
      </c>
      <c r="F41" s="9">
        <v>0</v>
      </c>
      <c r="G41" s="9">
        <v>0</v>
      </c>
      <c r="H41" s="9">
        <f t="shared" si="4"/>
        <v>1588</v>
      </c>
      <c r="I41" s="9">
        <f t="shared" si="5"/>
        <v>1673</v>
      </c>
      <c r="J41" s="9">
        <f t="shared" si="3"/>
        <v>3261</v>
      </c>
      <c r="K41" s="572" t="s">
        <v>255</v>
      </c>
    </row>
    <row r="42" spans="1:11" ht="18" customHeight="1" x14ac:dyDescent="0.25">
      <c r="A42" s="533" t="s">
        <v>90</v>
      </c>
      <c r="B42" s="9">
        <f t="shared" ref="B42:J42" si="6">SUM(B36:B41,B9:B26)</f>
        <v>15984</v>
      </c>
      <c r="C42" s="9">
        <f t="shared" si="6"/>
        <v>26616</v>
      </c>
      <c r="D42" s="9">
        <f t="shared" si="6"/>
        <v>42600</v>
      </c>
      <c r="E42" s="9">
        <f t="shared" si="6"/>
        <v>6</v>
      </c>
      <c r="F42" s="9">
        <f t="shared" si="6"/>
        <v>12</v>
      </c>
      <c r="G42" s="9">
        <f t="shared" si="6"/>
        <v>18</v>
      </c>
      <c r="H42" s="9">
        <f t="shared" si="6"/>
        <v>15990</v>
      </c>
      <c r="I42" s="9">
        <f t="shared" si="6"/>
        <v>26628</v>
      </c>
      <c r="J42" s="9">
        <f t="shared" si="6"/>
        <v>42618</v>
      </c>
      <c r="K42" s="572" t="s">
        <v>91</v>
      </c>
    </row>
    <row r="43" spans="1:11" ht="18" customHeight="1" x14ac:dyDescent="0.25">
      <c r="A43" s="5" t="s">
        <v>92</v>
      </c>
      <c r="B43" s="575"/>
      <c r="C43" s="575"/>
      <c r="D43" s="575"/>
      <c r="E43" s="575"/>
      <c r="F43" s="575"/>
      <c r="G43" s="575"/>
      <c r="H43" s="575"/>
      <c r="I43" s="575"/>
      <c r="J43" s="575"/>
      <c r="K43" s="7" t="s">
        <v>93</v>
      </c>
    </row>
    <row r="44" spans="1:11" ht="18" customHeight="1" x14ac:dyDescent="0.25">
      <c r="A44" s="533" t="s">
        <v>216</v>
      </c>
      <c r="B44" s="9">
        <v>262</v>
      </c>
      <c r="C44" s="9">
        <v>42</v>
      </c>
      <c r="D44" s="9">
        <v>304</v>
      </c>
      <c r="E44" s="9">
        <v>0</v>
      </c>
      <c r="F44" s="9">
        <v>1</v>
      </c>
      <c r="G44" s="9">
        <v>1</v>
      </c>
      <c r="H44" s="9">
        <f>SUM(E44,B44)</f>
        <v>262</v>
      </c>
      <c r="I44" s="9">
        <f>SUM(F44,C44)</f>
        <v>43</v>
      </c>
      <c r="J44" s="9">
        <f>SUM(H44:I44)</f>
        <v>305</v>
      </c>
      <c r="K44" s="572" t="s">
        <v>217</v>
      </c>
    </row>
    <row r="45" spans="1:11" ht="18" customHeight="1" x14ac:dyDescent="0.25">
      <c r="A45" s="533" t="s">
        <v>220</v>
      </c>
      <c r="B45" s="9">
        <v>110</v>
      </c>
      <c r="C45" s="9">
        <v>133</v>
      </c>
      <c r="D45" s="9">
        <v>243</v>
      </c>
      <c r="E45" s="9">
        <v>0</v>
      </c>
      <c r="F45" s="9">
        <v>0</v>
      </c>
      <c r="G45" s="9">
        <v>0</v>
      </c>
      <c r="H45" s="9">
        <f>SUM(E45,B45)</f>
        <v>110</v>
      </c>
      <c r="I45" s="9">
        <f>SUM(F45,C45)</f>
        <v>133</v>
      </c>
      <c r="J45" s="9">
        <f>SUM(H45:I45)</f>
        <v>243</v>
      </c>
      <c r="K45" s="572" t="s">
        <v>221</v>
      </c>
    </row>
    <row r="46" spans="1:11" ht="18" customHeight="1" x14ac:dyDescent="0.25">
      <c r="A46" s="533" t="s">
        <v>311</v>
      </c>
      <c r="B46" s="9">
        <v>949</v>
      </c>
      <c r="C46" s="9">
        <v>1402</v>
      </c>
      <c r="D46" s="9">
        <v>2351</v>
      </c>
      <c r="E46" s="9">
        <v>0</v>
      </c>
      <c r="F46" s="9">
        <v>0</v>
      </c>
      <c r="G46" s="9">
        <v>0</v>
      </c>
      <c r="H46" s="9">
        <f t="shared" ref="H46:I56" si="7">SUM(E46,B46)</f>
        <v>949</v>
      </c>
      <c r="I46" s="9">
        <f t="shared" si="7"/>
        <v>1402</v>
      </c>
      <c r="J46" s="9">
        <f t="shared" ref="J46:J56" si="8">SUM(H46:I46)</f>
        <v>2351</v>
      </c>
      <c r="K46" s="572" t="s">
        <v>267</v>
      </c>
    </row>
    <row r="47" spans="1:11" ht="18" customHeight="1" x14ac:dyDescent="0.25">
      <c r="A47" s="5" t="s">
        <v>228</v>
      </c>
      <c r="B47" s="575">
        <v>0</v>
      </c>
      <c r="C47" s="575">
        <v>139</v>
      </c>
      <c r="D47" s="575">
        <v>139</v>
      </c>
      <c r="E47" s="9">
        <v>0</v>
      </c>
      <c r="F47" s="9">
        <v>0</v>
      </c>
      <c r="G47" s="9">
        <v>0</v>
      </c>
      <c r="H47" s="575">
        <f t="shared" si="7"/>
        <v>0</v>
      </c>
      <c r="I47" s="575">
        <f t="shared" si="7"/>
        <v>139</v>
      </c>
      <c r="J47" s="575">
        <f t="shared" si="8"/>
        <v>139</v>
      </c>
      <c r="K47" s="7" t="s">
        <v>268</v>
      </c>
    </row>
    <row r="48" spans="1:11" ht="18" customHeight="1" x14ac:dyDescent="0.25">
      <c r="A48" s="533" t="s">
        <v>230</v>
      </c>
      <c r="B48" s="9">
        <v>1214</v>
      </c>
      <c r="C48" s="9">
        <v>922</v>
      </c>
      <c r="D48" s="9">
        <v>2136</v>
      </c>
      <c r="E48" s="9">
        <v>0</v>
      </c>
      <c r="F48" s="9">
        <v>1</v>
      </c>
      <c r="G48" s="9">
        <v>1</v>
      </c>
      <c r="H48" s="9">
        <f t="shared" si="7"/>
        <v>1214</v>
      </c>
      <c r="I48" s="9">
        <f t="shared" si="7"/>
        <v>923</v>
      </c>
      <c r="J48" s="9">
        <f t="shared" si="8"/>
        <v>2137</v>
      </c>
      <c r="K48" s="572" t="s">
        <v>231</v>
      </c>
    </row>
    <row r="49" spans="1:11" ht="36" customHeight="1" x14ac:dyDescent="0.25">
      <c r="A49" s="533" t="s">
        <v>232</v>
      </c>
      <c r="B49" s="9">
        <v>800</v>
      </c>
      <c r="C49" s="9">
        <v>822</v>
      </c>
      <c r="D49" s="9">
        <v>1622</v>
      </c>
      <c r="E49" s="9">
        <v>0</v>
      </c>
      <c r="F49" s="9">
        <v>0</v>
      </c>
      <c r="G49" s="9">
        <v>0</v>
      </c>
      <c r="H49" s="9">
        <f t="shared" si="7"/>
        <v>800</v>
      </c>
      <c r="I49" s="9">
        <f t="shared" si="7"/>
        <v>822</v>
      </c>
      <c r="J49" s="9">
        <f t="shared" si="8"/>
        <v>1622</v>
      </c>
      <c r="K49" s="577" t="s">
        <v>309</v>
      </c>
    </row>
    <row r="50" spans="1:11" ht="18" customHeight="1" x14ac:dyDescent="0.25">
      <c r="A50" s="5" t="s">
        <v>234</v>
      </c>
      <c r="B50" s="575">
        <v>640</v>
      </c>
      <c r="C50" s="575">
        <v>801</v>
      </c>
      <c r="D50" s="575">
        <v>1441</v>
      </c>
      <c r="E50" s="9">
        <v>0</v>
      </c>
      <c r="F50" s="575">
        <v>2</v>
      </c>
      <c r="G50" s="575">
        <v>2</v>
      </c>
      <c r="H50" s="575">
        <f t="shared" si="7"/>
        <v>640</v>
      </c>
      <c r="I50" s="575">
        <f t="shared" si="7"/>
        <v>803</v>
      </c>
      <c r="J50" s="575">
        <f t="shared" si="8"/>
        <v>1443</v>
      </c>
      <c r="K50" s="7" t="s">
        <v>235</v>
      </c>
    </row>
    <row r="51" spans="1:11" ht="18" customHeight="1" x14ac:dyDescent="0.25">
      <c r="A51" s="533" t="s">
        <v>236</v>
      </c>
      <c r="B51" s="9">
        <v>0</v>
      </c>
      <c r="C51" s="9">
        <v>181</v>
      </c>
      <c r="D51" s="9">
        <v>181</v>
      </c>
      <c r="E51" s="9">
        <v>0</v>
      </c>
      <c r="F51" s="9">
        <v>0</v>
      </c>
      <c r="G51" s="9">
        <v>0</v>
      </c>
      <c r="H51" s="9">
        <f t="shared" si="7"/>
        <v>0</v>
      </c>
      <c r="I51" s="9">
        <f t="shared" si="7"/>
        <v>181</v>
      </c>
      <c r="J51" s="9">
        <f t="shared" si="8"/>
        <v>181</v>
      </c>
      <c r="K51" s="572" t="s">
        <v>269</v>
      </c>
    </row>
    <row r="52" spans="1:11" ht="18" customHeight="1" x14ac:dyDescent="0.25">
      <c r="A52" s="533" t="s">
        <v>242</v>
      </c>
      <c r="B52" s="9">
        <v>173</v>
      </c>
      <c r="C52" s="9">
        <v>208</v>
      </c>
      <c r="D52" s="9">
        <v>381</v>
      </c>
      <c r="E52" s="9">
        <v>0</v>
      </c>
      <c r="F52" s="9">
        <v>0</v>
      </c>
      <c r="G52" s="9">
        <v>0</v>
      </c>
      <c r="H52" s="9">
        <f t="shared" si="7"/>
        <v>173</v>
      </c>
      <c r="I52" s="9">
        <f t="shared" si="7"/>
        <v>208</v>
      </c>
      <c r="J52" s="9">
        <f t="shared" si="8"/>
        <v>381</v>
      </c>
      <c r="K52" s="572" t="s">
        <v>243</v>
      </c>
    </row>
    <row r="53" spans="1:11" ht="18" customHeight="1" x14ac:dyDescent="0.25">
      <c r="A53" s="533" t="s">
        <v>244</v>
      </c>
      <c r="B53" s="9">
        <v>108</v>
      </c>
      <c r="C53" s="9">
        <v>119</v>
      </c>
      <c r="D53" s="9">
        <v>227</v>
      </c>
      <c r="E53" s="9">
        <v>0</v>
      </c>
      <c r="F53" s="9">
        <v>0</v>
      </c>
      <c r="G53" s="9">
        <v>0</v>
      </c>
      <c r="H53" s="9">
        <f t="shared" si="7"/>
        <v>108</v>
      </c>
      <c r="I53" s="9">
        <f t="shared" si="7"/>
        <v>119</v>
      </c>
      <c r="J53" s="9">
        <f t="shared" si="8"/>
        <v>227</v>
      </c>
      <c r="K53" s="572" t="s">
        <v>245</v>
      </c>
    </row>
    <row r="54" spans="1:11" ht="18" customHeight="1" x14ac:dyDescent="0.25">
      <c r="A54" s="533" t="s">
        <v>250</v>
      </c>
      <c r="B54" s="9">
        <v>267</v>
      </c>
      <c r="C54" s="9">
        <v>118</v>
      </c>
      <c r="D54" s="9">
        <v>385</v>
      </c>
      <c r="E54" s="9">
        <v>0</v>
      </c>
      <c r="F54" s="9">
        <v>0</v>
      </c>
      <c r="G54" s="9">
        <v>0</v>
      </c>
      <c r="H54" s="9">
        <f t="shared" si="7"/>
        <v>267</v>
      </c>
      <c r="I54" s="9">
        <f t="shared" si="7"/>
        <v>118</v>
      </c>
      <c r="J54" s="9">
        <f t="shared" si="8"/>
        <v>385</v>
      </c>
      <c r="K54" s="572" t="s">
        <v>251</v>
      </c>
    </row>
    <row r="55" spans="1:11" ht="18" customHeight="1" x14ac:dyDescent="0.25">
      <c r="A55" s="533" t="s">
        <v>252</v>
      </c>
      <c r="B55" s="9">
        <v>380</v>
      </c>
      <c r="C55" s="9">
        <v>330</v>
      </c>
      <c r="D55" s="9">
        <v>710</v>
      </c>
      <c r="E55" s="9">
        <v>0</v>
      </c>
      <c r="F55" s="9">
        <v>1</v>
      </c>
      <c r="G55" s="9">
        <v>1</v>
      </c>
      <c r="H55" s="9">
        <f t="shared" si="7"/>
        <v>380</v>
      </c>
      <c r="I55" s="9">
        <f t="shared" si="7"/>
        <v>331</v>
      </c>
      <c r="J55" s="9">
        <f t="shared" si="8"/>
        <v>711</v>
      </c>
      <c r="K55" s="572" t="s">
        <v>253</v>
      </c>
    </row>
    <row r="56" spans="1:11" ht="18" customHeight="1" x14ac:dyDescent="0.25">
      <c r="A56" s="5" t="s">
        <v>254</v>
      </c>
      <c r="B56" s="575">
        <v>207</v>
      </c>
      <c r="C56" s="575">
        <v>128</v>
      </c>
      <c r="D56" s="575">
        <v>335</v>
      </c>
      <c r="E56" s="9">
        <v>0</v>
      </c>
      <c r="F56" s="9">
        <v>0</v>
      </c>
      <c r="G56" s="9">
        <v>0</v>
      </c>
      <c r="H56" s="575">
        <f t="shared" si="7"/>
        <v>207</v>
      </c>
      <c r="I56" s="575">
        <f t="shared" si="7"/>
        <v>128</v>
      </c>
      <c r="J56" s="575">
        <f t="shared" si="8"/>
        <v>335</v>
      </c>
      <c r="K56" s="7" t="s">
        <v>255</v>
      </c>
    </row>
    <row r="57" spans="1:11" ht="18" customHeight="1" thickBot="1" x14ac:dyDescent="0.3">
      <c r="A57" s="20" t="s">
        <v>127</v>
      </c>
      <c r="B57" s="21">
        <f>SUM(B44:B56)</f>
        <v>5110</v>
      </c>
      <c r="C57" s="21">
        <f t="shared" ref="C57:J57" si="9">SUM(C44:C56)</f>
        <v>5345</v>
      </c>
      <c r="D57" s="21">
        <f t="shared" si="9"/>
        <v>10455</v>
      </c>
      <c r="E57" s="9">
        <v>0</v>
      </c>
      <c r="F57" s="21">
        <f t="shared" si="9"/>
        <v>5</v>
      </c>
      <c r="G57" s="21">
        <f t="shared" si="9"/>
        <v>5</v>
      </c>
      <c r="H57" s="21">
        <f t="shared" si="9"/>
        <v>5110</v>
      </c>
      <c r="I57" s="21">
        <f t="shared" si="9"/>
        <v>5350</v>
      </c>
      <c r="J57" s="21">
        <f t="shared" si="9"/>
        <v>10460</v>
      </c>
      <c r="K57" s="22" t="s">
        <v>261</v>
      </c>
    </row>
    <row r="58" spans="1:11" ht="18" customHeight="1" thickBot="1" x14ac:dyDescent="0.3">
      <c r="A58" s="23" t="s">
        <v>262</v>
      </c>
      <c r="B58" s="24">
        <f>SUM(B57,B42)</f>
        <v>21094</v>
      </c>
      <c r="C58" s="24">
        <f t="shared" ref="C58:J58" si="10">SUM(C57,C42)</f>
        <v>31961</v>
      </c>
      <c r="D58" s="24">
        <f t="shared" si="10"/>
        <v>53055</v>
      </c>
      <c r="E58" s="24">
        <f t="shared" si="10"/>
        <v>6</v>
      </c>
      <c r="F58" s="24">
        <f t="shared" si="10"/>
        <v>17</v>
      </c>
      <c r="G58" s="24">
        <f t="shared" si="10"/>
        <v>23</v>
      </c>
      <c r="H58" s="24">
        <f t="shared" si="10"/>
        <v>21100</v>
      </c>
      <c r="I58" s="24">
        <f t="shared" si="10"/>
        <v>31978</v>
      </c>
      <c r="J58" s="24">
        <f t="shared" si="10"/>
        <v>53078</v>
      </c>
      <c r="K58" s="573" t="s">
        <v>263</v>
      </c>
    </row>
    <row r="59" spans="1:11" ht="18.75" customHeight="1" thickTop="1" x14ac:dyDescent="0.25"/>
    <row r="60" spans="1:11" ht="18.75" customHeight="1" x14ac:dyDescent="0.25"/>
    <row r="61" spans="1:11" s="660" customFormat="1" ht="18.75" customHeight="1" x14ac:dyDescent="0.25"/>
    <row r="62" spans="1:11" s="660" customFormat="1" ht="18.75" customHeight="1" x14ac:dyDescent="0.25"/>
    <row r="63" spans="1:11" ht="18.75" customHeight="1" x14ac:dyDescent="0.25"/>
    <row r="64" spans="1:11" ht="18.75" customHeight="1" x14ac:dyDescent="0.25"/>
    <row r="65" spans="1:11" ht="18.75" customHeight="1" x14ac:dyDescent="0.25"/>
    <row r="66" spans="1:11" ht="32.25" customHeight="1" x14ac:dyDescent="0.25">
      <c r="A66" s="738" t="s">
        <v>705</v>
      </c>
      <c r="B66" s="738"/>
      <c r="C66" s="738"/>
      <c r="D66" s="738"/>
      <c r="E66" s="738"/>
      <c r="F66" s="738"/>
      <c r="G66" s="738"/>
      <c r="H66" s="738"/>
      <c r="I66" s="738"/>
      <c r="J66" s="738"/>
      <c r="K66" s="738"/>
    </row>
    <row r="67" spans="1:11" ht="40.5" customHeight="1" x14ac:dyDescent="0.25">
      <c r="A67" s="742" t="s">
        <v>707</v>
      </c>
      <c r="B67" s="742"/>
      <c r="C67" s="742"/>
      <c r="D67" s="742"/>
      <c r="E67" s="742"/>
      <c r="F67" s="742"/>
      <c r="G67" s="742"/>
      <c r="H67" s="742"/>
      <c r="I67" s="742"/>
      <c r="J67" s="742"/>
      <c r="K67" s="742"/>
    </row>
    <row r="68" spans="1:11" ht="23.25" customHeight="1" thickBot="1" x14ac:dyDescent="0.3">
      <c r="A68" s="5" t="s">
        <v>803</v>
      </c>
      <c r="K68" s="71" t="s">
        <v>804</v>
      </c>
    </row>
    <row r="69" spans="1:11" ht="18" customHeight="1" thickTop="1" x14ac:dyDescent="0.25">
      <c r="A69" s="735" t="s">
        <v>205</v>
      </c>
      <c r="B69" s="735" t="s">
        <v>1</v>
      </c>
      <c r="C69" s="735"/>
      <c r="D69" s="735"/>
      <c r="E69" s="735" t="s">
        <v>2</v>
      </c>
      <c r="F69" s="735"/>
      <c r="G69" s="735"/>
      <c r="H69" s="735" t="s">
        <v>4</v>
      </c>
      <c r="I69" s="735"/>
      <c r="J69" s="735"/>
      <c r="K69" s="735" t="s">
        <v>206</v>
      </c>
    </row>
    <row r="70" spans="1:11" ht="18" customHeight="1" x14ac:dyDescent="0.25">
      <c r="A70" s="736"/>
      <c r="B70" s="736" t="s">
        <v>6</v>
      </c>
      <c r="C70" s="736"/>
      <c r="D70" s="736"/>
      <c r="E70" s="736" t="s">
        <v>7</v>
      </c>
      <c r="F70" s="736"/>
      <c r="G70" s="736"/>
      <c r="H70" s="736" t="s">
        <v>9</v>
      </c>
      <c r="I70" s="736"/>
      <c r="J70" s="736"/>
      <c r="K70" s="736"/>
    </row>
    <row r="71" spans="1:11" ht="18" customHeight="1" x14ac:dyDescent="0.25">
      <c r="A71" s="736"/>
      <c r="B71" s="567" t="s">
        <v>10</v>
      </c>
      <c r="C71" s="567" t="s">
        <v>11</v>
      </c>
      <c r="D71" s="567" t="s">
        <v>12</v>
      </c>
      <c r="E71" s="567" t="s">
        <v>10</v>
      </c>
      <c r="F71" s="567" t="s">
        <v>11</v>
      </c>
      <c r="G71" s="567" t="s">
        <v>12</v>
      </c>
      <c r="H71" s="567" t="s">
        <v>10</v>
      </c>
      <c r="I71" s="567" t="s">
        <v>11</v>
      </c>
      <c r="J71" s="567" t="s">
        <v>12</v>
      </c>
      <c r="K71" s="736"/>
    </row>
    <row r="72" spans="1:11" ht="18" customHeight="1" thickBot="1" x14ac:dyDescent="0.3">
      <c r="A72" s="737"/>
      <c r="B72" s="568" t="s">
        <v>13</v>
      </c>
      <c r="C72" s="568" t="s">
        <v>14</v>
      </c>
      <c r="D72" s="568" t="s">
        <v>9</v>
      </c>
      <c r="E72" s="568" t="s">
        <v>13</v>
      </c>
      <c r="F72" s="568" t="s">
        <v>14</v>
      </c>
      <c r="G72" s="568" t="s">
        <v>9</v>
      </c>
      <c r="H72" s="568" t="s">
        <v>13</v>
      </c>
      <c r="I72" s="568" t="s">
        <v>14</v>
      </c>
      <c r="J72" s="568" t="s">
        <v>9</v>
      </c>
      <c r="K72" s="737"/>
    </row>
    <row r="73" spans="1:11" ht="18" customHeight="1" x14ac:dyDescent="0.25">
      <c r="A73" s="5" t="s">
        <v>15</v>
      </c>
      <c r="B73" s="575"/>
      <c r="C73" s="575"/>
      <c r="D73" s="575"/>
      <c r="E73" s="575"/>
      <c r="F73" s="575"/>
      <c r="G73" s="575"/>
      <c r="H73" s="575"/>
      <c r="I73" s="575"/>
      <c r="J73" s="575"/>
      <c r="K73" s="7" t="s">
        <v>207</v>
      </c>
    </row>
    <row r="74" spans="1:11" ht="18" customHeight="1" x14ac:dyDescent="0.25">
      <c r="A74" s="533" t="s">
        <v>208</v>
      </c>
      <c r="B74" s="9">
        <v>679</v>
      </c>
      <c r="C74" s="9">
        <v>1230</v>
      </c>
      <c r="D74" s="9">
        <v>1909</v>
      </c>
      <c r="E74" s="9">
        <v>0</v>
      </c>
      <c r="F74" s="9">
        <v>0</v>
      </c>
      <c r="G74" s="9">
        <v>0</v>
      </c>
      <c r="H74" s="9">
        <f>SUM(E74,B74)</f>
        <v>679</v>
      </c>
      <c r="I74" s="9">
        <f>SUM(F74,C74)</f>
        <v>1230</v>
      </c>
      <c r="J74" s="9">
        <f>SUM(H74:I74)</f>
        <v>1909</v>
      </c>
      <c r="K74" s="572" t="s">
        <v>209</v>
      </c>
    </row>
    <row r="75" spans="1:11" ht="18" customHeight="1" x14ac:dyDescent="0.25">
      <c r="A75" s="533" t="s">
        <v>210</v>
      </c>
      <c r="B75" s="9">
        <v>314</v>
      </c>
      <c r="C75" s="9">
        <v>525</v>
      </c>
      <c r="D75" s="9">
        <v>839</v>
      </c>
      <c r="E75" s="9">
        <v>2</v>
      </c>
      <c r="F75" s="9">
        <v>0</v>
      </c>
      <c r="G75" s="9">
        <v>2</v>
      </c>
      <c r="H75" s="9">
        <f t="shared" ref="H75:I82" si="11">SUM(E75,B75)</f>
        <v>316</v>
      </c>
      <c r="I75" s="9">
        <f t="shared" si="11"/>
        <v>525</v>
      </c>
      <c r="J75" s="9">
        <f t="shared" ref="J75:J92" si="12">SUM(H75:I75)</f>
        <v>841</v>
      </c>
      <c r="K75" s="572" t="s">
        <v>211</v>
      </c>
    </row>
    <row r="76" spans="1:11" ht="18" customHeight="1" x14ac:dyDescent="0.25">
      <c r="A76" s="533" t="s">
        <v>212</v>
      </c>
      <c r="B76" s="9">
        <v>259</v>
      </c>
      <c r="C76" s="9">
        <v>742</v>
      </c>
      <c r="D76" s="9">
        <v>1001</v>
      </c>
      <c r="E76" s="9">
        <v>1</v>
      </c>
      <c r="F76" s="9">
        <v>0</v>
      </c>
      <c r="G76" s="9">
        <v>1</v>
      </c>
      <c r="H76" s="9">
        <f t="shared" si="11"/>
        <v>260</v>
      </c>
      <c r="I76" s="9">
        <f t="shared" si="11"/>
        <v>742</v>
      </c>
      <c r="J76" s="9">
        <f t="shared" si="12"/>
        <v>1002</v>
      </c>
      <c r="K76" s="572" t="s">
        <v>213</v>
      </c>
    </row>
    <row r="77" spans="1:11" ht="18" customHeight="1" x14ac:dyDescent="0.25">
      <c r="A77" s="533" t="s">
        <v>214</v>
      </c>
      <c r="B77" s="9">
        <v>260</v>
      </c>
      <c r="C77" s="9">
        <v>712</v>
      </c>
      <c r="D77" s="9">
        <v>972</v>
      </c>
      <c r="E77" s="9">
        <v>0</v>
      </c>
      <c r="F77" s="9">
        <v>1</v>
      </c>
      <c r="G77" s="9">
        <v>1</v>
      </c>
      <c r="H77" s="9">
        <f t="shared" si="11"/>
        <v>260</v>
      </c>
      <c r="I77" s="9">
        <f t="shared" si="11"/>
        <v>713</v>
      </c>
      <c r="J77" s="9">
        <f t="shared" si="12"/>
        <v>973</v>
      </c>
      <c r="K77" s="572" t="s">
        <v>215</v>
      </c>
    </row>
    <row r="78" spans="1:11" ht="18" customHeight="1" x14ac:dyDescent="0.25">
      <c r="A78" s="533" t="s">
        <v>216</v>
      </c>
      <c r="B78" s="9">
        <v>72</v>
      </c>
      <c r="C78" s="9">
        <v>304</v>
      </c>
      <c r="D78" s="9">
        <v>376</v>
      </c>
      <c r="E78" s="9">
        <v>0</v>
      </c>
      <c r="F78" s="9">
        <v>0</v>
      </c>
      <c r="G78" s="9">
        <v>0</v>
      </c>
      <c r="H78" s="9">
        <f t="shared" si="11"/>
        <v>72</v>
      </c>
      <c r="I78" s="9">
        <f t="shared" si="11"/>
        <v>304</v>
      </c>
      <c r="J78" s="9">
        <f t="shared" si="12"/>
        <v>376</v>
      </c>
      <c r="K78" s="572" t="s">
        <v>217</v>
      </c>
    </row>
    <row r="79" spans="1:11" ht="18" customHeight="1" x14ac:dyDescent="0.25">
      <c r="A79" s="533" t="s">
        <v>218</v>
      </c>
      <c r="B79" s="9">
        <v>933</v>
      </c>
      <c r="C79" s="9">
        <v>944</v>
      </c>
      <c r="D79" s="9">
        <v>1877</v>
      </c>
      <c r="E79" s="9">
        <v>0</v>
      </c>
      <c r="F79" s="9">
        <v>0</v>
      </c>
      <c r="G79" s="9">
        <v>0</v>
      </c>
      <c r="H79" s="9">
        <f t="shared" si="11"/>
        <v>933</v>
      </c>
      <c r="I79" s="9">
        <f t="shared" si="11"/>
        <v>944</v>
      </c>
      <c r="J79" s="9">
        <f t="shared" si="12"/>
        <v>1877</v>
      </c>
      <c r="K79" s="572" t="s">
        <v>219</v>
      </c>
    </row>
    <row r="80" spans="1:11" ht="18" customHeight="1" x14ac:dyDescent="0.25">
      <c r="A80" s="5" t="s">
        <v>220</v>
      </c>
      <c r="B80" s="575">
        <v>120</v>
      </c>
      <c r="C80" s="575">
        <v>320</v>
      </c>
      <c r="D80" s="575">
        <v>440</v>
      </c>
      <c r="E80" s="9">
        <v>0</v>
      </c>
      <c r="F80" s="9">
        <v>0</v>
      </c>
      <c r="G80" s="9">
        <v>0</v>
      </c>
      <c r="H80" s="575">
        <f t="shared" si="11"/>
        <v>120</v>
      </c>
      <c r="I80" s="575">
        <f t="shared" si="11"/>
        <v>320</v>
      </c>
      <c r="J80" s="575">
        <f t="shared" si="12"/>
        <v>440</v>
      </c>
      <c r="K80" s="7" t="s">
        <v>305</v>
      </c>
    </row>
    <row r="81" spans="1:11" ht="30" customHeight="1" x14ac:dyDescent="0.25">
      <c r="A81" s="533" t="s">
        <v>708</v>
      </c>
      <c r="B81" s="9">
        <v>1122</v>
      </c>
      <c r="C81" s="9">
        <v>1553</v>
      </c>
      <c r="D81" s="9">
        <v>2675</v>
      </c>
      <c r="E81" s="9">
        <v>0</v>
      </c>
      <c r="F81" s="9">
        <v>0</v>
      </c>
      <c r="G81" s="9">
        <v>0</v>
      </c>
      <c r="H81" s="9">
        <f t="shared" ref="H81" si="13">SUM(B81,E81)</f>
        <v>1122</v>
      </c>
      <c r="I81" s="9">
        <f t="shared" ref="I81" si="14">SUM(C81,F81)</f>
        <v>1553</v>
      </c>
      <c r="J81" s="9">
        <f t="shared" si="12"/>
        <v>2675</v>
      </c>
      <c r="K81" s="577" t="s">
        <v>709</v>
      </c>
    </row>
    <row r="82" spans="1:11" ht="18" customHeight="1" x14ac:dyDescent="0.25">
      <c r="A82" s="533" t="s">
        <v>224</v>
      </c>
      <c r="B82" s="9">
        <v>254</v>
      </c>
      <c r="C82" s="9">
        <v>314</v>
      </c>
      <c r="D82" s="9">
        <v>568</v>
      </c>
      <c r="E82" s="9">
        <v>1</v>
      </c>
      <c r="F82" s="9">
        <v>0</v>
      </c>
      <c r="G82" s="9">
        <v>1</v>
      </c>
      <c r="H82" s="9">
        <f t="shared" si="11"/>
        <v>255</v>
      </c>
      <c r="I82" s="9">
        <f t="shared" si="11"/>
        <v>314</v>
      </c>
      <c r="J82" s="9">
        <f t="shared" si="12"/>
        <v>569</v>
      </c>
      <c r="K82" s="572" t="s">
        <v>225</v>
      </c>
    </row>
    <row r="83" spans="1:11" ht="18" customHeight="1" x14ac:dyDescent="0.25">
      <c r="A83" s="533" t="s">
        <v>226</v>
      </c>
      <c r="B83" s="9">
        <v>888</v>
      </c>
      <c r="C83" s="9">
        <v>1922</v>
      </c>
      <c r="D83" s="9">
        <v>2810</v>
      </c>
      <c r="E83" s="9">
        <v>0</v>
      </c>
      <c r="F83" s="9">
        <v>0</v>
      </c>
      <c r="G83" s="9">
        <v>0</v>
      </c>
      <c r="H83" s="9">
        <f t="shared" ref="H83:H92" si="15">SUM(E83,B83)</f>
        <v>888</v>
      </c>
      <c r="I83" s="9">
        <f t="shared" ref="I83:I92" si="16">SUM(F83,C83)</f>
        <v>1922</v>
      </c>
      <c r="J83" s="9">
        <f t="shared" si="12"/>
        <v>2810</v>
      </c>
      <c r="K83" s="572" t="s">
        <v>227</v>
      </c>
    </row>
    <row r="84" spans="1:11" ht="18" customHeight="1" x14ac:dyDescent="0.25">
      <c r="A84" s="5" t="s">
        <v>228</v>
      </c>
      <c r="B84" s="575">
        <v>0</v>
      </c>
      <c r="C84" s="575">
        <v>1046</v>
      </c>
      <c r="D84" s="575">
        <v>1046</v>
      </c>
      <c r="E84" s="575">
        <v>0</v>
      </c>
      <c r="F84" s="575">
        <v>4</v>
      </c>
      <c r="G84" s="575">
        <v>4</v>
      </c>
      <c r="H84" s="9">
        <f t="shared" si="15"/>
        <v>0</v>
      </c>
      <c r="I84" s="9">
        <f t="shared" si="16"/>
        <v>1050</v>
      </c>
      <c r="J84" s="575">
        <f t="shared" si="12"/>
        <v>1050</v>
      </c>
      <c r="K84" s="7" t="s">
        <v>229</v>
      </c>
    </row>
    <row r="85" spans="1:11" ht="26.25" customHeight="1" x14ac:dyDescent="0.25">
      <c r="A85" s="533" t="s">
        <v>230</v>
      </c>
      <c r="B85" s="9">
        <v>1201</v>
      </c>
      <c r="C85" s="9">
        <v>1769</v>
      </c>
      <c r="D85" s="9">
        <v>2970</v>
      </c>
      <c r="E85" s="9">
        <v>2</v>
      </c>
      <c r="F85" s="9">
        <v>1</v>
      </c>
      <c r="G85" s="9">
        <v>3</v>
      </c>
      <c r="H85" s="9">
        <f t="shared" si="15"/>
        <v>1203</v>
      </c>
      <c r="I85" s="9">
        <f t="shared" si="16"/>
        <v>1770</v>
      </c>
      <c r="J85" s="9">
        <f t="shared" si="12"/>
        <v>2973</v>
      </c>
      <c r="K85" s="572" t="s">
        <v>231</v>
      </c>
    </row>
    <row r="86" spans="1:11" ht="37.5" customHeight="1" x14ac:dyDescent="0.25">
      <c r="A86" s="533" t="s">
        <v>232</v>
      </c>
      <c r="B86" s="9">
        <v>679</v>
      </c>
      <c r="C86" s="9">
        <v>1691</v>
      </c>
      <c r="D86" s="9">
        <v>2370</v>
      </c>
      <c r="E86" s="9">
        <v>0</v>
      </c>
      <c r="F86" s="9">
        <v>0</v>
      </c>
      <c r="G86" s="9">
        <v>0</v>
      </c>
      <c r="H86" s="9">
        <f t="shared" si="15"/>
        <v>679</v>
      </c>
      <c r="I86" s="9">
        <f t="shared" si="16"/>
        <v>1691</v>
      </c>
      <c r="J86" s="9">
        <f t="shared" si="12"/>
        <v>2370</v>
      </c>
      <c r="K86" s="577" t="s">
        <v>309</v>
      </c>
    </row>
    <row r="87" spans="1:11" ht="18" customHeight="1" x14ac:dyDescent="0.25">
      <c r="A87" s="5" t="s">
        <v>234</v>
      </c>
      <c r="B87" s="575">
        <v>1013</v>
      </c>
      <c r="C87" s="575">
        <v>1398</v>
      </c>
      <c r="D87" s="575">
        <v>2411</v>
      </c>
      <c r="E87" s="575">
        <v>0</v>
      </c>
      <c r="F87" s="575">
        <v>4</v>
      </c>
      <c r="G87" s="575">
        <v>4</v>
      </c>
      <c r="H87" s="9">
        <f t="shared" si="15"/>
        <v>1013</v>
      </c>
      <c r="I87" s="9">
        <f t="shared" si="16"/>
        <v>1402</v>
      </c>
      <c r="J87" s="575">
        <f t="shared" si="12"/>
        <v>2415</v>
      </c>
      <c r="K87" s="577" t="s">
        <v>235</v>
      </c>
    </row>
    <row r="88" spans="1:11" ht="18" customHeight="1" x14ac:dyDescent="0.25">
      <c r="A88" s="533" t="s">
        <v>236</v>
      </c>
      <c r="B88" s="9">
        <v>0</v>
      </c>
      <c r="C88" s="9">
        <v>3029</v>
      </c>
      <c r="D88" s="9">
        <v>3029</v>
      </c>
      <c r="E88" s="9">
        <v>0</v>
      </c>
      <c r="F88" s="9">
        <v>0</v>
      </c>
      <c r="G88" s="9">
        <v>0</v>
      </c>
      <c r="H88" s="9">
        <f t="shared" si="15"/>
        <v>0</v>
      </c>
      <c r="I88" s="9">
        <f t="shared" si="16"/>
        <v>3029</v>
      </c>
      <c r="J88" s="9">
        <f t="shared" si="12"/>
        <v>3029</v>
      </c>
      <c r="K88" s="572" t="s">
        <v>237</v>
      </c>
    </row>
    <row r="89" spans="1:11" ht="18" customHeight="1" x14ac:dyDescent="0.25">
      <c r="A89" s="533" t="s">
        <v>238</v>
      </c>
      <c r="B89" s="9">
        <v>652</v>
      </c>
      <c r="C89" s="9">
        <v>355</v>
      </c>
      <c r="D89" s="9">
        <v>1007</v>
      </c>
      <c r="E89" s="9">
        <v>0</v>
      </c>
      <c r="F89" s="9">
        <v>0</v>
      </c>
      <c r="G89" s="9">
        <v>0</v>
      </c>
      <c r="H89" s="9">
        <f t="shared" si="15"/>
        <v>652</v>
      </c>
      <c r="I89" s="9">
        <f t="shared" si="16"/>
        <v>355</v>
      </c>
      <c r="J89" s="9">
        <f t="shared" si="12"/>
        <v>1007</v>
      </c>
      <c r="K89" s="572" t="s">
        <v>239</v>
      </c>
    </row>
    <row r="90" spans="1:11" ht="18" customHeight="1" x14ac:dyDescent="0.25">
      <c r="A90" s="533" t="s">
        <v>240</v>
      </c>
      <c r="B90" s="9">
        <v>0</v>
      </c>
      <c r="C90" s="9">
        <v>362</v>
      </c>
      <c r="D90" s="9">
        <v>362</v>
      </c>
      <c r="E90" s="9">
        <v>0</v>
      </c>
      <c r="F90" s="9">
        <v>0</v>
      </c>
      <c r="G90" s="9">
        <v>0</v>
      </c>
      <c r="H90" s="9">
        <f t="shared" si="15"/>
        <v>0</v>
      </c>
      <c r="I90" s="9">
        <f t="shared" si="16"/>
        <v>362</v>
      </c>
      <c r="J90" s="9">
        <f t="shared" si="12"/>
        <v>362</v>
      </c>
      <c r="K90" s="572" t="s">
        <v>241</v>
      </c>
    </row>
    <row r="91" spans="1:11" ht="18" customHeight="1" x14ac:dyDescent="0.25">
      <c r="A91" s="533" t="s">
        <v>242</v>
      </c>
      <c r="B91" s="9">
        <v>1071</v>
      </c>
      <c r="C91" s="9">
        <v>1526</v>
      </c>
      <c r="D91" s="9">
        <v>2597</v>
      </c>
      <c r="E91" s="9">
        <v>0</v>
      </c>
      <c r="F91" s="9">
        <v>0</v>
      </c>
      <c r="G91" s="9">
        <v>0</v>
      </c>
      <c r="H91" s="9">
        <f t="shared" si="15"/>
        <v>1071</v>
      </c>
      <c r="I91" s="9">
        <f t="shared" si="16"/>
        <v>1526</v>
      </c>
      <c r="J91" s="9">
        <f t="shared" si="12"/>
        <v>2597</v>
      </c>
      <c r="K91" s="572" t="s">
        <v>243</v>
      </c>
    </row>
    <row r="92" spans="1:11" ht="18" customHeight="1" thickBot="1" x14ac:dyDescent="0.3">
      <c r="A92" s="11" t="s">
        <v>244</v>
      </c>
      <c r="B92" s="12">
        <v>566</v>
      </c>
      <c r="C92" s="12">
        <v>1160</v>
      </c>
      <c r="D92" s="12">
        <v>1726</v>
      </c>
      <c r="E92" s="12">
        <v>0</v>
      </c>
      <c r="F92" s="12">
        <v>0</v>
      </c>
      <c r="G92" s="12">
        <v>0</v>
      </c>
      <c r="H92" s="12">
        <f t="shared" si="15"/>
        <v>566</v>
      </c>
      <c r="I92" s="12">
        <f t="shared" si="16"/>
        <v>1160</v>
      </c>
      <c r="J92" s="12">
        <f t="shared" si="12"/>
        <v>1726</v>
      </c>
      <c r="K92" s="13" t="s">
        <v>245</v>
      </c>
    </row>
    <row r="93" spans="1:11" ht="18" customHeight="1" thickTop="1" x14ac:dyDescent="0.25"/>
    <row r="94" spans="1:11" s="660" customFormat="1" ht="18" customHeight="1" x14ac:dyDescent="0.25"/>
    <row r="95" spans="1:11" s="660" customFormat="1" ht="18" customHeight="1" x14ac:dyDescent="0.25"/>
    <row r="96" spans="1:11" ht="18" customHeight="1" x14ac:dyDescent="0.25"/>
    <row r="97" spans="1:11" ht="18" customHeight="1" x14ac:dyDescent="0.25"/>
    <row r="98" spans="1:11" ht="26.25" customHeight="1" thickBot="1" x14ac:dyDescent="0.3">
      <c r="A98" s="5" t="s">
        <v>805</v>
      </c>
      <c r="K98" s="562" t="s">
        <v>806</v>
      </c>
    </row>
    <row r="99" spans="1:11" ht="18" customHeight="1" thickTop="1" x14ac:dyDescent="0.25">
      <c r="A99" s="735" t="s">
        <v>205</v>
      </c>
      <c r="B99" s="735" t="s">
        <v>1</v>
      </c>
      <c r="C99" s="735"/>
      <c r="D99" s="735"/>
      <c r="E99" s="735" t="s">
        <v>2</v>
      </c>
      <c r="F99" s="735"/>
      <c r="G99" s="735"/>
      <c r="H99" s="735" t="s">
        <v>4</v>
      </c>
      <c r="I99" s="735"/>
      <c r="J99" s="735"/>
      <c r="K99" s="735" t="s">
        <v>206</v>
      </c>
    </row>
    <row r="100" spans="1:11" ht="18" customHeight="1" x14ac:dyDescent="0.25">
      <c r="A100" s="736"/>
      <c r="B100" s="736" t="s">
        <v>6</v>
      </c>
      <c r="C100" s="736"/>
      <c r="D100" s="736"/>
      <c r="E100" s="736" t="s">
        <v>7</v>
      </c>
      <c r="F100" s="736"/>
      <c r="G100" s="736"/>
      <c r="H100" s="736" t="s">
        <v>9</v>
      </c>
      <c r="I100" s="736"/>
      <c r="J100" s="736"/>
      <c r="K100" s="736"/>
    </row>
    <row r="101" spans="1:11" ht="21.75" customHeight="1" x14ac:dyDescent="0.25">
      <c r="A101" s="736"/>
      <c r="B101" s="567" t="s">
        <v>10</v>
      </c>
      <c r="C101" s="567" t="s">
        <v>11</v>
      </c>
      <c r="D101" s="567" t="s">
        <v>12</v>
      </c>
      <c r="E101" s="567" t="s">
        <v>10</v>
      </c>
      <c r="F101" s="567" t="s">
        <v>11</v>
      </c>
      <c r="G101" s="567" t="s">
        <v>12</v>
      </c>
      <c r="H101" s="567" t="s">
        <v>10</v>
      </c>
      <c r="I101" s="567" t="s">
        <v>11</v>
      </c>
      <c r="J101" s="567" t="s">
        <v>12</v>
      </c>
      <c r="K101" s="736"/>
    </row>
    <row r="102" spans="1:11" ht="21" customHeight="1" thickBot="1" x14ac:dyDescent="0.3">
      <c r="A102" s="737"/>
      <c r="B102" s="568" t="s">
        <v>13</v>
      </c>
      <c r="C102" s="568" t="s">
        <v>14</v>
      </c>
      <c r="D102" s="568" t="s">
        <v>9</v>
      </c>
      <c r="E102" s="568" t="s">
        <v>13</v>
      </c>
      <c r="F102" s="568" t="s">
        <v>14</v>
      </c>
      <c r="G102" s="568" t="s">
        <v>9</v>
      </c>
      <c r="H102" s="568" t="s">
        <v>13</v>
      </c>
      <c r="I102" s="568" t="s">
        <v>14</v>
      </c>
      <c r="J102" s="568" t="s">
        <v>9</v>
      </c>
      <c r="K102" s="737"/>
    </row>
    <row r="103" spans="1:11" ht="18" customHeight="1" x14ac:dyDescent="0.25">
      <c r="A103" s="5" t="s">
        <v>246</v>
      </c>
      <c r="B103" s="575">
        <v>569</v>
      </c>
      <c r="C103" s="575">
        <v>263</v>
      </c>
      <c r="D103" s="575">
        <v>832</v>
      </c>
      <c r="E103" s="575">
        <v>0</v>
      </c>
      <c r="F103" s="575">
        <v>0</v>
      </c>
      <c r="G103" s="575">
        <v>0</v>
      </c>
      <c r="H103" s="575">
        <f>SUM(E103,B103)</f>
        <v>569</v>
      </c>
      <c r="I103" s="575">
        <f>SUM(F103,C103)</f>
        <v>263</v>
      </c>
      <c r="J103" s="575">
        <f t="shared" ref="J103:J107" si="17">SUM(H103:I103)</f>
        <v>832</v>
      </c>
      <c r="K103" s="7" t="s">
        <v>247</v>
      </c>
    </row>
    <row r="104" spans="1:11" ht="18" customHeight="1" x14ac:dyDescent="0.25">
      <c r="A104" s="533" t="s">
        <v>248</v>
      </c>
      <c r="B104" s="9">
        <v>108</v>
      </c>
      <c r="C104" s="9">
        <v>474</v>
      </c>
      <c r="D104" s="9">
        <v>582</v>
      </c>
      <c r="E104" s="9">
        <v>0</v>
      </c>
      <c r="F104" s="9">
        <v>0</v>
      </c>
      <c r="G104" s="9">
        <v>0</v>
      </c>
      <c r="H104" s="9">
        <f t="shared" ref="H104:I107" si="18">SUM(E104,B104)</f>
        <v>108</v>
      </c>
      <c r="I104" s="9">
        <f t="shared" si="18"/>
        <v>474</v>
      </c>
      <c r="J104" s="9">
        <f t="shared" si="17"/>
        <v>582</v>
      </c>
      <c r="K104" s="572" t="s">
        <v>249</v>
      </c>
    </row>
    <row r="105" spans="1:11" ht="18" customHeight="1" x14ac:dyDescent="0.25">
      <c r="A105" s="533" t="s">
        <v>250</v>
      </c>
      <c r="B105" s="9">
        <v>169</v>
      </c>
      <c r="C105" s="9">
        <v>459</v>
      </c>
      <c r="D105" s="9">
        <v>628</v>
      </c>
      <c r="E105" s="9">
        <v>0</v>
      </c>
      <c r="F105" s="9">
        <v>0</v>
      </c>
      <c r="G105" s="9">
        <v>0</v>
      </c>
      <c r="H105" s="9">
        <f t="shared" si="18"/>
        <v>169</v>
      </c>
      <c r="I105" s="9">
        <f t="shared" si="18"/>
        <v>459</v>
      </c>
      <c r="J105" s="9">
        <f t="shared" si="17"/>
        <v>628</v>
      </c>
      <c r="K105" s="572" t="s">
        <v>251</v>
      </c>
    </row>
    <row r="106" spans="1:11" ht="18" customHeight="1" x14ac:dyDescent="0.25">
      <c r="A106" s="533" t="s">
        <v>252</v>
      </c>
      <c r="B106" s="9">
        <v>929</v>
      </c>
      <c r="C106" s="9">
        <v>881</v>
      </c>
      <c r="D106" s="9">
        <v>1810</v>
      </c>
      <c r="E106" s="9">
        <v>0</v>
      </c>
      <c r="F106" s="9">
        <v>1</v>
      </c>
      <c r="G106" s="9">
        <v>1</v>
      </c>
      <c r="H106" s="9">
        <f t="shared" si="18"/>
        <v>929</v>
      </c>
      <c r="I106" s="9">
        <f t="shared" si="18"/>
        <v>882</v>
      </c>
      <c r="J106" s="9">
        <f t="shared" si="17"/>
        <v>1811</v>
      </c>
      <c r="K106" s="572" t="s">
        <v>253</v>
      </c>
    </row>
    <row r="107" spans="1:11" ht="18" customHeight="1" x14ac:dyDescent="0.25">
      <c r="A107" s="533" t="s">
        <v>254</v>
      </c>
      <c r="B107" s="9">
        <v>1561</v>
      </c>
      <c r="C107" s="9">
        <v>1627</v>
      </c>
      <c r="D107" s="9">
        <v>3188</v>
      </c>
      <c r="E107" s="9">
        <v>0</v>
      </c>
      <c r="F107" s="9">
        <v>0</v>
      </c>
      <c r="G107" s="9">
        <v>0</v>
      </c>
      <c r="H107" s="9">
        <f t="shared" si="18"/>
        <v>1561</v>
      </c>
      <c r="I107" s="9">
        <f t="shared" si="18"/>
        <v>1627</v>
      </c>
      <c r="J107" s="9">
        <f t="shared" si="17"/>
        <v>3188</v>
      </c>
      <c r="K107" s="572" t="s">
        <v>255</v>
      </c>
    </row>
    <row r="108" spans="1:11" ht="18" customHeight="1" x14ac:dyDescent="0.25">
      <c r="A108" s="533" t="s">
        <v>90</v>
      </c>
      <c r="B108" s="9">
        <f t="shared" ref="B108:J108" si="19">SUM(B103:B107,B74:B92)</f>
        <v>13419</v>
      </c>
      <c r="C108" s="9">
        <f t="shared" si="19"/>
        <v>24606</v>
      </c>
      <c r="D108" s="9">
        <f t="shared" si="19"/>
        <v>38025</v>
      </c>
      <c r="E108" s="9">
        <f t="shared" si="19"/>
        <v>6</v>
      </c>
      <c r="F108" s="9">
        <f t="shared" si="19"/>
        <v>11</v>
      </c>
      <c r="G108" s="9">
        <f t="shared" si="19"/>
        <v>17</v>
      </c>
      <c r="H108" s="9">
        <f t="shared" si="19"/>
        <v>13425</v>
      </c>
      <c r="I108" s="9">
        <f t="shared" si="19"/>
        <v>24617</v>
      </c>
      <c r="J108" s="9">
        <f t="shared" si="19"/>
        <v>38042</v>
      </c>
      <c r="K108" s="572" t="s">
        <v>91</v>
      </c>
    </row>
    <row r="109" spans="1:11" ht="18" customHeight="1" x14ac:dyDescent="0.25">
      <c r="A109" s="533" t="s">
        <v>92</v>
      </c>
      <c r="B109" s="9"/>
      <c r="C109" s="9"/>
      <c r="D109" s="9"/>
      <c r="E109" s="9"/>
      <c r="F109" s="9"/>
      <c r="G109" s="9"/>
      <c r="H109" s="9"/>
      <c r="I109" s="9"/>
      <c r="J109" s="9"/>
      <c r="K109" s="572" t="s">
        <v>93</v>
      </c>
    </row>
    <row r="110" spans="1:11" ht="18" customHeight="1" x14ac:dyDescent="0.25">
      <c r="A110" s="5" t="s">
        <v>216</v>
      </c>
      <c r="B110" s="9">
        <v>228</v>
      </c>
      <c r="C110" s="9">
        <v>36</v>
      </c>
      <c r="D110" s="9">
        <v>264</v>
      </c>
      <c r="E110" s="9">
        <v>0</v>
      </c>
      <c r="F110" s="9">
        <v>1</v>
      </c>
      <c r="G110" s="9">
        <v>1</v>
      </c>
      <c r="H110" s="9">
        <f>SUM(E110,B110)</f>
        <v>228</v>
      </c>
      <c r="I110" s="9">
        <f>SUM(F110,C110)</f>
        <v>37</v>
      </c>
      <c r="J110" s="9">
        <f>SUM(H110:I110)</f>
        <v>265</v>
      </c>
      <c r="K110" s="7" t="s">
        <v>217</v>
      </c>
    </row>
    <row r="111" spans="1:11" ht="18" customHeight="1" x14ac:dyDescent="0.25">
      <c r="A111" s="533" t="s">
        <v>220</v>
      </c>
      <c r="B111" s="9">
        <v>76</v>
      </c>
      <c r="C111" s="9">
        <v>66</v>
      </c>
      <c r="D111" s="9">
        <v>142</v>
      </c>
      <c r="E111" s="9">
        <v>0</v>
      </c>
      <c r="F111" s="9">
        <v>0</v>
      </c>
      <c r="G111" s="9">
        <v>0</v>
      </c>
      <c r="H111" s="9">
        <f>SUM(E111,B111)</f>
        <v>76</v>
      </c>
      <c r="I111" s="9">
        <f>SUM(F111,C111)</f>
        <v>66</v>
      </c>
      <c r="J111" s="9">
        <f>SUM(H111:I111)</f>
        <v>142</v>
      </c>
      <c r="K111" s="572" t="s">
        <v>305</v>
      </c>
    </row>
    <row r="112" spans="1:11" ht="18" customHeight="1" x14ac:dyDescent="0.25">
      <c r="A112" s="533" t="s">
        <v>226</v>
      </c>
      <c r="B112" s="9">
        <v>729</v>
      </c>
      <c r="C112" s="9">
        <v>1222</v>
      </c>
      <c r="D112" s="9">
        <v>1951</v>
      </c>
      <c r="E112" s="9">
        <v>0</v>
      </c>
      <c r="F112" s="9">
        <v>0</v>
      </c>
      <c r="G112" s="9">
        <v>0</v>
      </c>
      <c r="H112" s="9">
        <f t="shared" ref="H112:I122" si="20">SUM(E112,B112)</f>
        <v>729</v>
      </c>
      <c r="I112" s="9">
        <f t="shared" si="20"/>
        <v>1222</v>
      </c>
      <c r="J112" s="9">
        <f t="shared" ref="J112:J122" si="21">SUM(H112:I112)</f>
        <v>1951</v>
      </c>
      <c r="K112" s="572" t="s">
        <v>267</v>
      </c>
    </row>
    <row r="113" spans="1:11" ht="18" customHeight="1" x14ac:dyDescent="0.25">
      <c r="A113" s="533" t="s">
        <v>228</v>
      </c>
      <c r="B113" s="9">
        <v>0</v>
      </c>
      <c r="C113" s="9">
        <v>124</v>
      </c>
      <c r="D113" s="9">
        <v>124</v>
      </c>
      <c r="E113" s="9">
        <v>0</v>
      </c>
      <c r="F113" s="9">
        <v>0</v>
      </c>
      <c r="G113" s="9">
        <v>0</v>
      </c>
      <c r="H113" s="9">
        <f t="shared" si="20"/>
        <v>0</v>
      </c>
      <c r="I113" s="9">
        <f t="shared" si="20"/>
        <v>124</v>
      </c>
      <c r="J113" s="9">
        <f t="shared" si="21"/>
        <v>124</v>
      </c>
      <c r="K113" s="572" t="s">
        <v>268</v>
      </c>
    </row>
    <row r="114" spans="1:11" ht="18" customHeight="1" x14ac:dyDescent="0.25">
      <c r="A114" s="5" t="s">
        <v>230</v>
      </c>
      <c r="B114" s="9">
        <v>1023</v>
      </c>
      <c r="C114" s="9">
        <v>821</v>
      </c>
      <c r="D114" s="9">
        <v>1844</v>
      </c>
      <c r="E114" s="9">
        <v>0</v>
      </c>
      <c r="F114" s="9">
        <v>1</v>
      </c>
      <c r="G114" s="9">
        <v>1</v>
      </c>
      <c r="H114" s="9">
        <f t="shared" si="20"/>
        <v>1023</v>
      </c>
      <c r="I114" s="9">
        <f t="shared" si="20"/>
        <v>822</v>
      </c>
      <c r="J114" s="9">
        <f t="shared" si="21"/>
        <v>1845</v>
      </c>
      <c r="K114" s="7" t="s">
        <v>231</v>
      </c>
    </row>
    <row r="115" spans="1:11" ht="45" customHeight="1" x14ac:dyDescent="0.25">
      <c r="A115" s="533" t="s">
        <v>232</v>
      </c>
      <c r="B115" s="9">
        <v>717</v>
      </c>
      <c r="C115" s="9">
        <v>780</v>
      </c>
      <c r="D115" s="9">
        <v>1497</v>
      </c>
      <c r="E115" s="575">
        <v>0</v>
      </c>
      <c r="F115" s="575">
        <v>0</v>
      </c>
      <c r="G115" s="575">
        <v>0</v>
      </c>
      <c r="H115" s="9">
        <f t="shared" si="20"/>
        <v>717</v>
      </c>
      <c r="I115" s="9">
        <f t="shared" si="20"/>
        <v>780</v>
      </c>
      <c r="J115" s="9">
        <f t="shared" si="21"/>
        <v>1497</v>
      </c>
      <c r="K115" s="577" t="s">
        <v>309</v>
      </c>
    </row>
    <row r="116" spans="1:11" ht="18" customHeight="1" x14ac:dyDescent="0.25">
      <c r="A116" s="533" t="s">
        <v>234</v>
      </c>
      <c r="B116" s="9">
        <v>468</v>
      </c>
      <c r="C116" s="9">
        <v>643</v>
      </c>
      <c r="D116" s="9">
        <v>1111</v>
      </c>
      <c r="E116" s="9">
        <v>0</v>
      </c>
      <c r="F116" s="9">
        <v>2</v>
      </c>
      <c r="G116" s="9">
        <v>2</v>
      </c>
      <c r="H116" s="9">
        <f t="shared" si="20"/>
        <v>468</v>
      </c>
      <c r="I116" s="9">
        <f t="shared" si="20"/>
        <v>645</v>
      </c>
      <c r="J116" s="9">
        <f t="shared" si="21"/>
        <v>1113</v>
      </c>
      <c r="K116" s="572" t="s">
        <v>235</v>
      </c>
    </row>
    <row r="117" spans="1:11" ht="18" customHeight="1" x14ac:dyDescent="0.25">
      <c r="A117" s="5" t="s">
        <v>236</v>
      </c>
      <c r="B117" s="575">
        <v>0</v>
      </c>
      <c r="C117" s="575">
        <v>166</v>
      </c>
      <c r="D117" s="575">
        <v>166</v>
      </c>
      <c r="E117" s="575">
        <v>0</v>
      </c>
      <c r="F117" s="575">
        <v>0</v>
      </c>
      <c r="G117" s="575">
        <v>0</v>
      </c>
      <c r="H117" s="575">
        <f t="shared" si="20"/>
        <v>0</v>
      </c>
      <c r="I117" s="575">
        <f t="shared" si="20"/>
        <v>166</v>
      </c>
      <c r="J117" s="575">
        <f t="shared" si="21"/>
        <v>166</v>
      </c>
      <c r="K117" s="7" t="s">
        <v>269</v>
      </c>
    </row>
    <row r="118" spans="1:11" ht="18" customHeight="1" x14ac:dyDescent="0.25">
      <c r="A118" s="533" t="s">
        <v>242</v>
      </c>
      <c r="B118" s="9">
        <v>135</v>
      </c>
      <c r="C118" s="9">
        <v>176</v>
      </c>
      <c r="D118" s="9">
        <v>311</v>
      </c>
      <c r="E118" s="9">
        <v>0</v>
      </c>
      <c r="F118" s="9">
        <v>0</v>
      </c>
      <c r="G118" s="9">
        <v>0</v>
      </c>
      <c r="H118" s="9">
        <f t="shared" si="20"/>
        <v>135</v>
      </c>
      <c r="I118" s="9">
        <f t="shared" si="20"/>
        <v>176</v>
      </c>
      <c r="J118" s="9">
        <f t="shared" si="21"/>
        <v>311</v>
      </c>
      <c r="K118" s="572" t="s">
        <v>243</v>
      </c>
    </row>
    <row r="119" spans="1:11" ht="18" customHeight="1" x14ac:dyDescent="0.25">
      <c r="A119" s="533" t="s">
        <v>244</v>
      </c>
      <c r="B119" s="9">
        <v>69</v>
      </c>
      <c r="C119" s="9">
        <v>80</v>
      </c>
      <c r="D119" s="9">
        <v>149</v>
      </c>
      <c r="E119" s="9">
        <v>0</v>
      </c>
      <c r="F119" s="9">
        <v>0</v>
      </c>
      <c r="G119" s="9">
        <v>0</v>
      </c>
      <c r="H119" s="9">
        <f t="shared" si="20"/>
        <v>69</v>
      </c>
      <c r="I119" s="9">
        <f t="shared" si="20"/>
        <v>80</v>
      </c>
      <c r="J119" s="9">
        <f t="shared" si="21"/>
        <v>149</v>
      </c>
      <c r="K119" s="572" t="s">
        <v>245</v>
      </c>
    </row>
    <row r="120" spans="1:11" ht="18" customHeight="1" x14ac:dyDescent="0.25">
      <c r="A120" s="533" t="s">
        <v>250</v>
      </c>
      <c r="B120" s="9">
        <v>245</v>
      </c>
      <c r="C120" s="9">
        <v>113</v>
      </c>
      <c r="D120" s="9">
        <v>358</v>
      </c>
      <c r="E120" s="9">
        <v>0</v>
      </c>
      <c r="F120" s="9">
        <v>0</v>
      </c>
      <c r="G120" s="9">
        <v>0</v>
      </c>
      <c r="H120" s="9">
        <f t="shared" si="20"/>
        <v>245</v>
      </c>
      <c r="I120" s="9">
        <f t="shared" si="20"/>
        <v>113</v>
      </c>
      <c r="J120" s="9">
        <f t="shared" si="21"/>
        <v>358</v>
      </c>
      <c r="K120" s="572" t="s">
        <v>251</v>
      </c>
    </row>
    <row r="121" spans="1:11" ht="18" customHeight="1" x14ac:dyDescent="0.25">
      <c r="A121" s="533" t="s">
        <v>252</v>
      </c>
      <c r="B121" s="9">
        <v>375</v>
      </c>
      <c r="C121" s="9">
        <v>324</v>
      </c>
      <c r="D121" s="9">
        <v>699</v>
      </c>
      <c r="E121" s="575">
        <v>0</v>
      </c>
      <c r="F121" s="575">
        <v>1</v>
      </c>
      <c r="G121" s="575">
        <v>1</v>
      </c>
      <c r="H121" s="9">
        <f t="shared" si="20"/>
        <v>375</v>
      </c>
      <c r="I121" s="9">
        <f t="shared" si="20"/>
        <v>325</v>
      </c>
      <c r="J121" s="9">
        <f t="shared" si="21"/>
        <v>700</v>
      </c>
      <c r="K121" s="572" t="s">
        <v>253</v>
      </c>
    </row>
    <row r="122" spans="1:11" ht="18" customHeight="1" x14ac:dyDescent="0.25">
      <c r="A122" s="533" t="s">
        <v>254</v>
      </c>
      <c r="B122" s="9">
        <v>197</v>
      </c>
      <c r="C122" s="9">
        <v>127</v>
      </c>
      <c r="D122" s="9">
        <v>324</v>
      </c>
      <c r="E122" s="9">
        <v>0</v>
      </c>
      <c r="F122" s="9">
        <v>0</v>
      </c>
      <c r="G122" s="9">
        <v>0</v>
      </c>
      <c r="H122" s="9">
        <f t="shared" si="20"/>
        <v>197</v>
      </c>
      <c r="I122" s="9">
        <f t="shared" si="20"/>
        <v>127</v>
      </c>
      <c r="J122" s="9">
        <f t="shared" si="21"/>
        <v>324</v>
      </c>
      <c r="K122" s="572" t="s">
        <v>255</v>
      </c>
    </row>
    <row r="123" spans="1:11" ht="18" customHeight="1" thickBot="1" x14ac:dyDescent="0.3">
      <c r="A123" s="20" t="s">
        <v>127</v>
      </c>
      <c r="B123" s="21">
        <f>SUM(B110:B122)</f>
        <v>4262</v>
      </c>
      <c r="C123" s="21">
        <f t="shared" ref="C123:J123" si="22">SUM(C110:C122)</f>
        <v>4678</v>
      </c>
      <c r="D123" s="21">
        <f t="shared" si="22"/>
        <v>8940</v>
      </c>
      <c r="E123" s="21">
        <f t="shared" si="22"/>
        <v>0</v>
      </c>
      <c r="F123" s="21">
        <f t="shared" si="22"/>
        <v>5</v>
      </c>
      <c r="G123" s="21">
        <f t="shared" si="22"/>
        <v>5</v>
      </c>
      <c r="H123" s="21">
        <f t="shared" si="22"/>
        <v>4262</v>
      </c>
      <c r="I123" s="21">
        <f t="shared" si="22"/>
        <v>4683</v>
      </c>
      <c r="J123" s="21">
        <f t="shared" si="22"/>
        <v>8945</v>
      </c>
      <c r="K123" s="22" t="s">
        <v>261</v>
      </c>
    </row>
    <row r="124" spans="1:11" ht="21" customHeight="1" thickBot="1" x14ac:dyDescent="0.3">
      <c r="A124" s="23" t="s">
        <v>262</v>
      </c>
      <c r="B124" s="24">
        <f>SUM(B123,B108)</f>
        <v>17681</v>
      </c>
      <c r="C124" s="24">
        <f t="shared" ref="C124:J124" si="23">SUM(C123,C108)</f>
        <v>29284</v>
      </c>
      <c r="D124" s="24">
        <f t="shared" si="23"/>
        <v>46965</v>
      </c>
      <c r="E124" s="24">
        <f t="shared" si="23"/>
        <v>6</v>
      </c>
      <c r="F124" s="24">
        <f t="shared" si="23"/>
        <v>16</v>
      </c>
      <c r="G124" s="24">
        <f t="shared" si="23"/>
        <v>22</v>
      </c>
      <c r="H124" s="24">
        <f t="shared" si="23"/>
        <v>17687</v>
      </c>
      <c r="I124" s="24">
        <f t="shared" si="23"/>
        <v>29300</v>
      </c>
      <c r="J124" s="24">
        <f t="shared" si="23"/>
        <v>46987</v>
      </c>
      <c r="K124" s="573" t="s">
        <v>263</v>
      </c>
    </row>
    <row r="125" spans="1:11" ht="18.899999999999999" customHeight="1" thickTop="1" x14ac:dyDescent="0.25"/>
    <row r="126" spans="1:11" ht="18.899999999999999" customHeight="1" x14ac:dyDescent="0.25"/>
    <row r="127" spans="1:11" ht="18.899999999999999" customHeight="1" x14ac:dyDescent="0.25"/>
    <row r="128" spans="1:11" ht="18.899999999999999" customHeight="1" x14ac:dyDescent="0.25"/>
    <row r="129" ht="18.899999999999999" customHeight="1" x14ac:dyDescent="0.25"/>
    <row r="130" ht="18.899999999999999" customHeight="1" x14ac:dyDescent="0.25"/>
    <row r="131" ht="18.899999999999999" customHeight="1" x14ac:dyDescent="0.25"/>
    <row r="132" ht="18.899999999999999" customHeight="1" x14ac:dyDescent="0.25"/>
    <row r="133" ht="18.899999999999999" customHeight="1" x14ac:dyDescent="0.25"/>
    <row r="134" ht="18.899999999999999" customHeight="1" x14ac:dyDescent="0.25"/>
    <row r="135" ht="18.899999999999999" customHeight="1" x14ac:dyDescent="0.25"/>
    <row r="136" ht="18.899999999999999" customHeight="1" x14ac:dyDescent="0.25"/>
    <row r="137" ht="18.899999999999999" customHeight="1" x14ac:dyDescent="0.25"/>
    <row r="138" ht="18.899999999999999" customHeight="1" x14ac:dyDescent="0.25"/>
    <row r="139" ht="18.899999999999999" customHeight="1" x14ac:dyDescent="0.25"/>
    <row r="140" ht="18.899999999999999" customHeight="1" x14ac:dyDescent="0.25"/>
    <row r="141" ht="18.899999999999999" customHeight="1" x14ac:dyDescent="0.25"/>
    <row r="142" ht="18.899999999999999" customHeight="1" x14ac:dyDescent="0.25"/>
    <row r="143" ht="18.899999999999999" customHeight="1" x14ac:dyDescent="0.25"/>
    <row r="144" ht="18.899999999999999" customHeight="1" x14ac:dyDescent="0.25"/>
    <row r="145" ht="18.899999999999999" customHeight="1" x14ac:dyDescent="0.25"/>
    <row r="146" ht="18.899999999999999" customHeight="1" x14ac:dyDescent="0.25"/>
    <row r="147" ht="18.899999999999999" customHeight="1" x14ac:dyDescent="0.25"/>
    <row r="148" ht="18.899999999999999" customHeight="1" x14ac:dyDescent="0.25"/>
    <row r="149" ht="18.899999999999999" customHeight="1" x14ac:dyDescent="0.25"/>
    <row r="150" ht="18.899999999999999" customHeight="1" x14ac:dyDescent="0.25"/>
    <row r="151" ht="18.899999999999999" customHeight="1" x14ac:dyDescent="0.25"/>
    <row r="152" ht="18.899999999999999" customHeight="1" x14ac:dyDescent="0.25"/>
    <row r="153" ht="18.899999999999999" customHeight="1" x14ac:dyDescent="0.25"/>
    <row r="154" ht="18.899999999999999" customHeight="1" x14ac:dyDescent="0.25"/>
    <row r="155" ht="18.899999999999999" customHeight="1" x14ac:dyDescent="0.25"/>
    <row r="156" ht="18.899999999999999" customHeight="1" x14ac:dyDescent="0.25"/>
    <row r="157" ht="18.899999999999999" customHeight="1" x14ac:dyDescent="0.25"/>
    <row r="158" ht="18.899999999999999" customHeight="1" x14ac:dyDescent="0.25"/>
    <row r="159" ht="18.899999999999999" customHeight="1" x14ac:dyDescent="0.25"/>
    <row r="160" ht="18.899999999999999" customHeight="1" x14ac:dyDescent="0.25"/>
    <row r="161" ht="18.899999999999999" customHeight="1" x14ac:dyDescent="0.25"/>
    <row r="162" ht="18.899999999999999" customHeight="1" x14ac:dyDescent="0.25"/>
    <row r="163" ht="18.899999999999999" customHeight="1" x14ac:dyDescent="0.25"/>
    <row r="164" ht="18.899999999999999" customHeight="1" x14ac:dyDescent="0.25"/>
    <row r="165" ht="18.899999999999999" customHeight="1" x14ac:dyDescent="0.25"/>
    <row r="166" ht="18.899999999999999" customHeight="1" x14ac:dyDescent="0.25"/>
    <row r="167" ht="18.899999999999999" customHeight="1" x14ac:dyDescent="0.25"/>
    <row r="168" ht="18.899999999999999" customHeight="1" x14ac:dyDescent="0.25"/>
    <row r="169" ht="18.899999999999999" customHeight="1" x14ac:dyDescent="0.25"/>
  </sheetData>
  <mergeCells count="36">
    <mergeCell ref="A99:A102"/>
    <mergeCell ref="B99:D99"/>
    <mergeCell ref="E99:G99"/>
    <mergeCell ref="H99:J99"/>
    <mergeCell ref="K99:K102"/>
    <mergeCell ref="B100:D100"/>
    <mergeCell ref="E100:G100"/>
    <mergeCell ref="H100:J100"/>
    <mergeCell ref="A66:K66"/>
    <mergeCell ref="A67:K67"/>
    <mergeCell ref="A69:A72"/>
    <mergeCell ref="B69:D69"/>
    <mergeCell ref="E69:G69"/>
    <mergeCell ref="H69:J69"/>
    <mergeCell ref="K69:K72"/>
    <mergeCell ref="B70:D70"/>
    <mergeCell ref="E70:G70"/>
    <mergeCell ref="H70:J70"/>
    <mergeCell ref="A32:A35"/>
    <mergeCell ref="B32:D32"/>
    <mergeCell ref="E32:G32"/>
    <mergeCell ref="H32:J32"/>
    <mergeCell ref="K32:K35"/>
    <mergeCell ref="B33:D33"/>
    <mergeCell ref="E33:G33"/>
    <mergeCell ref="H33:J33"/>
    <mergeCell ref="A1:K1"/>
    <mergeCell ref="A2:K2"/>
    <mergeCell ref="A4:A7"/>
    <mergeCell ref="B4:D4"/>
    <mergeCell ref="E4:G4"/>
    <mergeCell ref="H4:J4"/>
    <mergeCell ref="K4:K7"/>
    <mergeCell ref="B5:D5"/>
    <mergeCell ref="E5:G5"/>
    <mergeCell ref="H5:J5"/>
  </mergeCells>
  <printOptions horizontalCentered="1"/>
  <pageMargins left="1" right="1" top="1" bottom="1" header="1" footer="1"/>
  <pageSetup paperSize="9" scale="75" firstPageNumber="33"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3:O49"/>
  <sheetViews>
    <sheetView rightToLeft="1" view="pageBreakPreview" topLeftCell="A37" zoomScale="90" zoomScaleNormal="90" zoomScaleSheetLayoutView="90" workbookViewId="0">
      <selection activeCell="E47" sqref="E47"/>
    </sheetView>
  </sheetViews>
  <sheetFormatPr defaultColWidth="9" defaultRowHeight="13.8" x14ac:dyDescent="0.25"/>
  <cols>
    <col min="1" max="1" width="19.09765625" style="392" customWidth="1"/>
    <col min="2" max="9" width="9.69921875" style="392" customWidth="1"/>
    <col min="10" max="10" width="8.3984375" style="392" customWidth="1"/>
    <col min="11" max="12" width="9" style="392"/>
    <col min="13" max="13" width="27.59765625" style="392" customWidth="1"/>
    <col min="14" max="16384" width="9" style="392"/>
  </cols>
  <sheetData>
    <row r="3" spans="1:14" ht="15.75" customHeight="1" x14ac:dyDescent="0.25"/>
    <row r="4" spans="1:14" ht="30" customHeight="1" x14ac:dyDescent="0.25">
      <c r="A4" s="738" t="s">
        <v>1717</v>
      </c>
      <c r="B4" s="738"/>
      <c r="C4" s="738"/>
      <c r="D4" s="738"/>
      <c r="E4" s="738"/>
      <c r="F4" s="738"/>
      <c r="G4" s="738"/>
      <c r="H4" s="738"/>
      <c r="I4" s="738"/>
      <c r="J4" s="738"/>
      <c r="K4" s="738"/>
      <c r="L4" s="738"/>
      <c r="M4" s="738"/>
    </row>
    <row r="5" spans="1:14" ht="38.25" customHeight="1" x14ac:dyDescent="0.25">
      <c r="A5" s="742" t="s">
        <v>1718</v>
      </c>
      <c r="B5" s="742"/>
      <c r="C5" s="742"/>
      <c r="D5" s="742"/>
      <c r="E5" s="742"/>
      <c r="F5" s="742"/>
      <c r="G5" s="742"/>
      <c r="H5" s="742"/>
      <c r="I5" s="742"/>
      <c r="J5" s="742"/>
      <c r="K5" s="742"/>
      <c r="L5" s="742"/>
      <c r="M5" s="742"/>
    </row>
    <row r="6" spans="1:14" ht="21" customHeight="1" thickBot="1" x14ac:dyDescent="0.35">
      <c r="A6" s="35" t="s">
        <v>1719</v>
      </c>
      <c r="K6" s="784" t="s">
        <v>1720</v>
      </c>
      <c r="L6" s="784"/>
      <c r="M6" s="784"/>
    </row>
    <row r="7" spans="1:14" ht="16.2" thickTop="1" x14ac:dyDescent="0.3">
      <c r="A7" s="735" t="s">
        <v>205</v>
      </c>
      <c r="B7" s="746" t="s">
        <v>1</v>
      </c>
      <c r="C7" s="746"/>
      <c r="D7" s="746"/>
      <c r="E7" s="746" t="s">
        <v>2</v>
      </c>
      <c r="F7" s="746"/>
      <c r="G7" s="746"/>
      <c r="H7" s="746" t="s">
        <v>4</v>
      </c>
      <c r="I7" s="746"/>
      <c r="J7" s="746"/>
      <c r="K7" s="735" t="s">
        <v>206</v>
      </c>
      <c r="L7" s="735"/>
      <c r="M7" s="735"/>
    </row>
    <row r="8" spans="1:14" ht="18" customHeight="1" x14ac:dyDescent="0.3">
      <c r="A8" s="736"/>
      <c r="B8" s="747" t="s">
        <v>6</v>
      </c>
      <c r="C8" s="747"/>
      <c r="D8" s="747"/>
      <c r="E8" s="747" t="s">
        <v>7</v>
      </c>
      <c r="F8" s="747"/>
      <c r="G8" s="747"/>
      <c r="H8" s="747" t="s">
        <v>9</v>
      </c>
      <c r="I8" s="747"/>
      <c r="J8" s="747"/>
      <c r="K8" s="736"/>
      <c r="L8" s="736"/>
      <c r="M8" s="736"/>
    </row>
    <row r="9" spans="1:14" ht="15.6" x14ac:dyDescent="0.3">
      <c r="A9" s="736"/>
      <c r="B9" s="390" t="s">
        <v>10</v>
      </c>
      <c r="C9" s="390" t="s">
        <v>113</v>
      </c>
      <c r="D9" s="390" t="s">
        <v>12</v>
      </c>
      <c r="E9" s="390" t="s">
        <v>10</v>
      </c>
      <c r="F9" s="390" t="s">
        <v>113</v>
      </c>
      <c r="G9" s="390" t="s">
        <v>12</v>
      </c>
      <c r="H9" s="390" t="s">
        <v>10</v>
      </c>
      <c r="I9" s="390" t="s">
        <v>113</v>
      </c>
      <c r="J9" s="390" t="s">
        <v>12</v>
      </c>
      <c r="K9" s="736"/>
      <c r="L9" s="736"/>
      <c r="M9" s="736"/>
    </row>
    <row r="10" spans="1:14" ht="16.2" thickBot="1" x14ac:dyDescent="0.35">
      <c r="A10" s="737"/>
      <c r="B10" s="4" t="s">
        <v>13</v>
      </c>
      <c r="C10" s="4" t="s">
        <v>14</v>
      </c>
      <c r="D10" s="4" t="s">
        <v>9</v>
      </c>
      <c r="E10" s="4" t="s">
        <v>13</v>
      </c>
      <c r="F10" s="4" t="s">
        <v>14</v>
      </c>
      <c r="G10" s="4" t="s">
        <v>9</v>
      </c>
      <c r="H10" s="4" t="s">
        <v>13</v>
      </c>
      <c r="I10" s="4" t="s">
        <v>14</v>
      </c>
      <c r="J10" s="4" t="s">
        <v>9</v>
      </c>
      <c r="K10" s="737"/>
      <c r="L10" s="737"/>
      <c r="M10" s="737"/>
    </row>
    <row r="11" spans="1:14" ht="24.9" customHeight="1" x14ac:dyDescent="0.25">
      <c r="A11" s="20" t="s">
        <v>15</v>
      </c>
      <c r="L11" s="396"/>
      <c r="M11" s="396" t="s">
        <v>16</v>
      </c>
    </row>
    <row r="12" spans="1:14" ht="24.9" customHeight="1" x14ac:dyDescent="0.25">
      <c r="A12" s="20" t="s">
        <v>1701</v>
      </c>
      <c r="B12" s="21">
        <v>74</v>
      </c>
      <c r="C12" s="21">
        <v>69</v>
      </c>
      <c r="D12" s="21">
        <f>SUM(B12:C12)</f>
        <v>143</v>
      </c>
      <c r="E12" s="21">
        <v>0</v>
      </c>
      <c r="F12" s="21">
        <v>0</v>
      </c>
      <c r="G12" s="21">
        <f>SUM(E12:F12)</f>
        <v>0</v>
      </c>
      <c r="H12" s="21">
        <f>SUM(B12,E12)</f>
        <v>74</v>
      </c>
      <c r="I12" s="21">
        <f>SUM(C12,F12)</f>
        <v>69</v>
      </c>
      <c r="J12" s="21">
        <f>SUM(H12:I12)</f>
        <v>143</v>
      </c>
      <c r="K12" s="804" t="s">
        <v>1702</v>
      </c>
      <c r="L12" s="804"/>
      <c r="M12" s="804"/>
      <c r="N12" s="431"/>
    </row>
    <row r="13" spans="1:14" ht="24.9" customHeight="1" x14ac:dyDescent="0.25">
      <c r="A13" s="20" t="s">
        <v>226</v>
      </c>
      <c r="B13" s="21">
        <v>32</v>
      </c>
      <c r="C13" s="21">
        <v>41</v>
      </c>
      <c r="D13" s="21">
        <f t="shared" ref="D13:D16" si="0">SUM(B13:C13)</f>
        <v>73</v>
      </c>
      <c r="E13" s="21">
        <v>0</v>
      </c>
      <c r="F13" s="21">
        <v>0</v>
      </c>
      <c r="G13" s="21">
        <f>SUM(E13:F13)</f>
        <v>0</v>
      </c>
      <c r="H13" s="21">
        <f>SUM(B13,E13)</f>
        <v>32</v>
      </c>
      <c r="I13" s="21">
        <f>SUM(C13,F13)</f>
        <v>41</v>
      </c>
      <c r="J13" s="21">
        <f>SUM(H13:I13)</f>
        <v>73</v>
      </c>
      <c r="K13" s="21"/>
      <c r="L13" s="21"/>
      <c r="M13" s="396" t="s">
        <v>1510</v>
      </c>
    </row>
    <row r="14" spans="1:14" ht="24.9" customHeight="1" x14ac:dyDescent="0.25">
      <c r="A14" s="8" t="s">
        <v>90</v>
      </c>
      <c r="B14" s="21">
        <f>SUM(B12:B13)</f>
        <v>106</v>
      </c>
      <c r="C14" s="21">
        <f t="shared" ref="C14:J14" si="1">SUM(C12:C13)</f>
        <v>110</v>
      </c>
      <c r="D14" s="21">
        <f t="shared" si="1"/>
        <v>216</v>
      </c>
      <c r="E14" s="21">
        <f t="shared" si="1"/>
        <v>0</v>
      </c>
      <c r="F14" s="21">
        <f t="shared" si="1"/>
        <v>0</v>
      </c>
      <c r="G14" s="21">
        <f t="shared" si="1"/>
        <v>0</v>
      </c>
      <c r="H14" s="21">
        <f t="shared" si="1"/>
        <v>106</v>
      </c>
      <c r="I14" s="21">
        <f t="shared" si="1"/>
        <v>110</v>
      </c>
      <c r="J14" s="21">
        <f t="shared" si="1"/>
        <v>216</v>
      </c>
      <c r="K14" s="21"/>
      <c r="L14" s="21"/>
      <c r="M14" s="396" t="s">
        <v>323</v>
      </c>
    </row>
    <row r="15" spans="1:14" ht="24.9" customHeight="1" x14ac:dyDescent="0.25">
      <c r="A15" s="8" t="s">
        <v>92</v>
      </c>
      <c r="B15" s="21"/>
      <c r="C15" s="21"/>
      <c r="D15" s="21"/>
      <c r="E15" s="21"/>
      <c r="F15" s="21"/>
      <c r="G15" s="21"/>
      <c r="H15" s="21"/>
      <c r="I15" s="21"/>
      <c r="J15" s="21"/>
      <c r="K15" s="21"/>
      <c r="L15" s="21"/>
      <c r="M15" s="396" t="s">
        <v>93</v>
      </c>
    </row>
    <row r="16" spans="1:14" ht="30" customHeight="1" x14ac:dyDescent="0.25">
      <c r="A16" s="20" t="s">
        <v>1701</v>
      </c>
      <c r="B16" s="21">
        <v>10</v>
      </c>
      <c r="C16" s="21">
        <v>8</v>
      </c>
      <c r="D16" s="21">
        <f t="shared" si="0"/>
        <v>18</v>
      </c>
      <c r="E16" s="21">
        <v>0</v>
      </c>
      <c r="F16" s="21">
        <v>0</v>
      </c>
      <c r="G16" s="21">
        <f>SUM(E16:F16)</f>
        <v>0</v>
      </c>
      <c r="H16" s="21">
        <f>SUM(B16,E16)</f>
        <v>10</v>
      </c>
      <c r="I16" s="21">
        <f t="shared" ref="I16:J16" si="2">SUM(C16,F16)</f>
        <v>8</v>
      </c>
      <c r="J16" s="21">
        <f t="shared" si="2"/>
        <v>18</v>
      </c>
      <c r="K16" s="804" t="s">
        <v>1702</v>
      </c>
      <c r="L16" s="804"/>
      <c r="M16" s="804"/>
      <c r="N16" s="431"/>
    </row>
    <row r="17" spans="1:13" ht="24.9" customHeight="1" thickBot="1" x14ac:dyDescent="0.3">
      <c r="A17" s="8" t="s">
        <v>127</v>
      </c>
      <c r="B17" s="21">
        <f>SUM(B16)</f>
        <v>10</v>
      </c>
      <c r="C17" s="21">
        <f t="shared" ref="C17:J17" si="3">SUM(C16)</f>
        <v>8</v>
      </c>
      <c r="D17" s="21">
        <f t="shared" si="3"/>
        <v>18</v>
      </c>
      <c r="E17" s="21">
        <f t="shared" si="3"/>
        <v>0</v>
      </c>
      <c r="F17" s="21">
        <f t="shared" si="3"/>
        <v>0</v>
      </c>
      <c r="G17" s="21">
        <f t="shared" si="3"/>
        <v>0</v>
      </c>
      <c r="H17" s="21">
        <f t="shared" si="3"/>
        <v>10</v>
      </c>
      <c r="I17" s="21">
        <f t="shared" si="3"/>
        <v>8</v>
      </c>
      <c r="J17" s="21">
        <f t="shared" si="3"/>
        <v>18</v>
      </c>
      <c r="K17" s="21"/>
      <c r="L17" s="21"/>
      <c r="M17" s="396" t="s">
        <v>325</v>
      </c>
    </row>
    <row r="18" spans="1:13" ht="24.9" customHeight="1" thickBot="1" x14ac:dyDescent="0.3">
      <c r="A18" s="23" t="s">
        <v>384</v>
      </c>
      <c r="B18" s="24">
        <f>SUM(B17,B14)</f>
        <v>116</v>
      </c>
      <c r="C18" s="24">
        <f t="shared" ref="C18:J18" si="4">SUM(C17,C14)</f>
        <v>118</v>
      </c>
      <c r="D18" s="24">
        <f t="shared" si="4"/>
        <v>234</v>
      </c>
      <c r="E18" s="24">
        <f>SUM(E17,E15)</f>
        <v>0</v>
      </c>
      <c r="F18" s="24">
        <f>SUM(F17,F15)</f>
        <v>0</v>
      </c>
      <c r="G18" s="24">
        <f>SUM(G17,G15)</f>
        <v>0</v>
      </c>
      <c r="H18" s="24">
        <f t="shared" si="4"/>
        <v>116</v>
      </c>
      <c r="I18" s="24">
        <f t="shared" si="4"/>
        <v>118</v>
      </c>
      <c r="J18" s="24">
        <f t="shared" si="4"/>
        <v>234</v>
      </c>
      <c r="K18" s="783" t="s">
        <v>101</v>
      </c>
      <c r="L18" s="783"/>
      <c r="M18" s="783"/>
    </row>
    <row r="19" spans="1:13" ht="24" customHeight="1" thickTop="1" x14ac:dyDescent="0.25"/>
    <row r="20" spans="1:13" ht="24" customHeight="1" x14ac:dyDescent="0.25"/>
    <row r="21" spans="1:13" ht="24" customHeight="1" x14ac:dyDescent="0.25"/>
    <row r="22" spans="1:13" ht="24" customHeight="1" x14ac:dyDescent="0.25"/>
    <row r="23" spans="1:13" ht="24" customHeight="1" x14ac:dyDescent="0.25"/>
    <row r="24" spans="1:13" ht="24" customHeight="1" x14ac:dyDescent="0.25"/>
    <row r="25" spans="1:13" ht="24" customHeight="1" x14ac:dyDescent="0.25"/>
    <row r="26" spans="1:13" ht="24" customHeight="1" x14ac:dyDescent="0.25"/>
    <row r="27" spans="1:13" ht="24" customHeight="1" x14ac:dyDescent="0.25"/>
    <row r="28" spans="1:13" ht="24" customHeight="1" x14ac:dyDescent="0.25"/>
    <row r="29" spans="1:13" ht="24" customHeight="1" x14ac:dyDescent="0.25"/>
    <row r="30" spans="1:13" ht="24" customHeight="1" x14ac:dyDescent="0.25"/>
    <row r="31" spans="1:13" ht="21.75" customHeight="1" x14ac:dyDescent="0.25"/>
    <row r="32" spans="1:13" ht="15" customHeight="1" x14ac:dyDescent="0.25"/>
    <row r="33" spans="1:15" ht="13.5" customHeight="1" x14ac:dyDescent="0.25"/>
    <row r="34" spans="1:15" ht="24" customHeight="1" x14ac:dyDescent="0.25">
      <c r="A34" s="738" t="s">
        <v>1721</v>
      </c>
      <c r="B34" s="738"/>
      <c r="C34" s="738"/>
      <c r="D34" s="738"/>
      <c r="E34" s="738"/>
      <c r="F34" s="738"/>
      <c r="G34" s="738"/>
      <c r="H34" s="738"/>
      <c r="I34" s="738"/>
      <c r="J34" s="738"/>
      <c r="K34" s="738"/>
      <c r="L34" s="738"/>
      <c r="M34" s="738"/>
    </row>
    <row r="35" spans="1:15" ht="37.5" customHeight="1" x14ac:dyDescent="0.25">
      <c r="A35" s="742" t="s">
        <v>1722</v>
      </c>
      <c r="B35" s="742"/>
      <c r="C35" s="742"/>
      <c r="D35" s="742"/>
      <c r="E35" s="742"/>
      <c r="F35" s="742"/>
      <c r="G35" s="742"/>
      <c r="H35" s="742"/>
      <c r="I35" s="742"/>
      <c r="J35" s="742"/>
      <c r="K35" s="742"/>
      <c r="L35" s="742"/>
      <c r="M35" s="742"/>
    </row>
    <row r="36" spans="1:15" ht="16.2" thickBot="1" x14ac:dyDescent="0.35">
      <c r="A36" s="35" t="s">
        <v>1723</v>
      </c>
      <c r="L36" s="784" t="s">
        <v>1724</v>
      </c>
      <c r="M36" s="784"/>
    </row>
    <row r="37" spans="1:15" ht="16.2" thickTop="1" x14ac:dyDescent="0.3">
      <c r="A37" s="735" t="s">
        <v>205</v>
      </c>
      <c r="B37" s="746" t="s">
        <v>1</v>
      </c>
      <c r="C37" s="746"/>
      <c r="D37" s="746"/>
      <c r="E37" s="746" t="s">
        <v>2</v>
      </c>
      <c r="F37" s="746"/>
      <c r="G37" s="746"/>
      <c r="H37" s="746" t="s">
        <v>4</v>
      </c>
      <c r="I37" s="746"/>
      <c r="J37" s="746"/>
      <c r="K37" s="735" t="s">
        <v>206</v>
      </c>
      <c r="L37" s="735"/>
      <c r="M37" s="735"/>
    </row>
    <row r="38" spans="1:15" ht="15.6" x14ac:dyDescent="0.3">
      <c r="A38" s="736"/>
      <c r="B38" s="747" t="s">
        <v>6</v>
      </c>
      <c r="C38" s="747"/>
      <c r="D38" s="747"/>
      <c r="E38" s="747" t="s">
        <v>7</v>
      </c>
      <c r="F38" s="747"/>
      <c r="G38" s="747"/>
      <c r="H38" s="747" t="s">
        <v>9</v>
      </c>
      <c r="I38" s="747"/>
      <c r="J38" s="747"/>
      <c r="K38" s="736"/>
      <c r="L38" s="736"/>
      <c r="M38" s="736"/>
    </row>
    <row r="39" spans="1:15" ht="15.6" x14ac:dyDescent="0.3">
      <c r="A39" s="736"/>
      <c r="B39" s="390" t="s">
        <v>10</v>
      </c>
      <c r="C39" s="390" t="s">
        <v>113</v>
      </c>
      <c r="D39" s="390" t="s">
        <v>12</v>
      </c>
      <c r="E39" s="390" t="s">
        <v>10</v>
      </c>
      <c r="F39" s="390" t="s">
        <v>113</v>
      </c>
      <c r="G39" s="390" t="s">
        <v>12</v>
      </c>
      <c r="H39" s="390" t="s">
        <v>10</v>
      </c>
      <c r="I39" s="390" t="s">
        <v>113</v>
      </c>
      <c r="J39" s="390" t="s">
        <v>12</v>
      </c>
      <c r="K39" s="736"/>
      <c r="L39" s="736"/>
      <c r="M39" s="736"/>
    </row>
    <row r="40" spans="1:15" ht="16.2" thickBot="1" x14ac:dyDescent="0.35">
      <c r="A40" s="737"/>
      <c r="B40" s="4" t="s">
        <v>13</v>
      </c>
      <c r="C40" s="4" t="s">
        <v>14</v>
      </c>
      <c r="D40" s="4" t="s">
        <v>9</v>
      </c>
      <c r="E40" s="4" t="s">
        <v>13</v>
      </c>
      <c r="F40" s="4" t="s">
        <v>14</v>
      </c>
      <c r="G40" s="4" t="s">
        <v>9</v>
      </c>
      <c r="H40" s="4" t="s">
        <v>13</v>
      </c>
      <c r="I40" s="4" t="s">
        <v>14</v>
      </c>
      <c r="J40" s="4" t="s">
        <v>9</v>
      </c>
      <c r="K40" s="737"/>
      <c r="L40" s="737"/>
      <c r="M40" s="737"/>
    </row>
    <row r="41" spans="1:15" ht="24.9" customHeight="1" x14ac:dyDescent="0.25">
      <c r="A41" s="20" t="s">
        <v>15</v>
      </c>
      <c r="K41" s="785" t="s">
        <v>16</v>
      </c>
      <c r="L41" s="785"/>
      <c r="M41" s="785"/>
    </row>
    <row r="42" spans="1:15" ht="24.9" customHeight="1" x14ac:dyDescent="0.25">
      <c r="A42" s="20" t="s">
        <v>1701</v>
      </c>
      <c r="B42" s="21">
        <v>59</v>
      </c>
      <c r="C42" s="21">
        <v>63</v>
      </c>
      <c r="D42" s="21">
        <f>SUM(B42:C42)</f>
        <v>122</v>
      </c>
      <c r="E42" s="21">
        <v>0</v>
      </c>
      <c r="F42" s="21">
        <v>0</v>
      </c>
      <c r="G42" s="21">
        <f>SUM(E42:F42)</f>
        <v>0</v>
      </c>
      <c r="H42" s="21">
        <f>SUM(B42,E42)</f>
        <v>59</v>
      </c>
      <c r="I42" s="21">
        <f>SUM(C42,F42)</f>
        <v>63</v>
      </c>
      <c r="J42" s="21">
        <f>SUM(H42:I42)</f>
        <v>122</v>
      </c>
      <c r="K42" s="804" t="s">
        <v>1702</v>
      </c>
      <c r="L42" s="804"/>
      <c r="M42" s="804"/>
    </row>
    <row r="43" spans="1:15" ht="24.9" customHeight="1" x14ac:dyDescent="0.25">
      <c r="A43" s="20" t="s">
        <v>226</v>
      </c>
      <c r="B43" s="21">
        <v>28</v>
      </c>
      <c r="C43" s="21">
        <v>38</v>
      </c>
      <c r="D43" s="21">
        <f>SUM(B43:C43)</f>
        <v>66</v>
      </c>
      <c r="E43" s="21">
        <v>0</v>
      </c>
      <c r="F43" s="21">
        <v>0</v>
      </c>
      <c r="G43" s="21">
        <f>SUM(E43:F43)</f>
        <v>0</v>
      </c>
      <c r="H43" s="21">
        <f>SUM(B43,E43)</f>
        <v>28</v>
      </c>
      <c r="I43" s="21">
        <f>SUM(C43,F43)</f>
        <v>38</v>
      </c>
      <c r="J43" s="21">
        <f>SUM(H43:I43)</f>
        <v>66</v>
      </c>
      <c r="K43" s="72"/>
      <c r="L43" s="72"/>
      <c r="M43" s="396" t="s">
        <v>1510</v>
      </c>
      <c r="N43" s="431"/>
      <c r="O43" s="431"/>
    </row>
    <row r="44" spans="1:15" ht="24.9" customHeight="1" x14ac:dyDescent="0.25">
      <c r="A44" s="8" t="s">
        <v>90</v>
      </c>
      <c r="B44" s="21">
        <f>SUM(B42:B43)</f>
        <v>87</v>
      </c>
      <c r="C44" s="21">
        <f t="shared" ref="C44:J44" si="5">SUM(C42:C43)</f>
        <v>101</v>
      </c>
      <c r="D44" s="21">
        <f t="shared" si="5"/>
        <v>188</v>
      </c>
      <c r="E44" s="21">
        <f t="shared" si="5"/>
        <v>0</v>
      </c>
      <c r="F44" s="21">
        <f t="shared" si="5"/>
        <v>0</v>
      </c>
      <c r="G44" s="21">
        <f t="shared" si="5"/>
        <v>0</v>
      </c>
      <c r="H44" s="21">
        <f t="shared" si="5"/>
        <v>87</v>
      </c>
      <c r="I44" s="21">
        <f t="shared" si="5"/>
        <v>101</v>
      </c>
      <c r="J44" s="21">
        <f t="shared" si="5"/>
        <v>188</v>
      </c>
      <c r="K44" s="21"/>
      <c r="L44" s="21"/>
      <c r="M44" s="396" t="s">
        <v>323</v>
      </c>
    </row>
    <row r="45" spans="1:15" ht="24.9" customHeight="1" x14ac:dyDescent="0.25">
      <c r="A45" s="8" t="s">
        <v>92</v>
      </c>
      <c r="B45" s="21"/>
      <c r="C45" s="21"/>
      <c r="D45" s="21"/>
      <c r="E45" s="21"/>
      <c r="F45" s="21"/>
      <c r="G45" s="21"/>
      <c r="H45" s="21"/>
      <c r="I45" s="21"/>
      <c r="J45" s="21"/>
      <c r="K45" s="21"/>
      <c r="L45" s="21"/>
      <c r="M45" s="396" t="s">
        <v>323</v>
      </c>
    </row>
    <row r="46" spans="1:15" ht="24.9" customHeight="1" x14ac:dyDescent="0.25">
      <c r="A46" s="20" t="s">
        <v>1701</v>
      </c>
      <c r="B46" s="21">
        <v>8</v>
      </c>
      <c r="C46" s="21">
        <v>6</v>
      </c>
      <c r="D46" s="21">
        <f>SUM(B46:C46)</f>
        <v>14</v>
      </c>
      <c r="E46" s="21">
        <v>0</v>
      </c>
      <c r="F46" s="21">
        <v>0</v>
      </c>
      <c r="G46" s="21">
        <f>SUM(E46:F46)</f>
        <v>0</v>
      </c>
      <c r="H46" s="21">
        <f>SUM(B46,E46)</f>
        <v>8</v>
      </c>
      <c r="I46" s="21">
        <f>SUM(C46,F46)</f>
        <v>6</v>
      </c>
      <c r="J46" s="21">
        <f>SUM(H46:I46)</f>
        <v>14</v>
      </c>
      <c r="K46" s="804" t="s">
        <v>1702</v>
      </c>
      <c r="L46" s="804"/>
      <c r="M46" s="804"/>
    </row>
    <row r="47" spans="1:15" ht="24.9" customHeight="1" thickBot="1" x14ac:dyDescent="0.3">
      <c r="A47" s="8" t="s">
        <v>127</v>
      </c>
      <c r="B47" s="21">
        <f>SUM(B46)</f>
        <v>8</v>
      </c>
      <c r="C47" s="21">
        <f t="shared" ref="C47:J47" si="6">SUM(C46)</f>
        <v>6</v>
      </c>
      <c r="D47" s="21">
        <f t="shared" si="6"/>
        <v>14</v>
      </c>
      <c r="E47" s="21">
        <f t="shared" si="6"/>
        <v>0</v>
      </c>
      <c r="F47" s="21">
        <f t="shared" si="6"/>
        <v>0</v>
      </c>
      <c r="G47" s="21">
        <f t="shared" si="6"/>
        <v>0</v>
      </c>
      <c r="H47" s="21">
        <f t="shared" si="6"/>
        <v>8</v>
      </c>
      <c r="I47" s="21">
        <f t="shared" si="6"/>
        <v>6</v>
      </c>
      <c r="J47" s="21">
        <f t="shared" si="6"/>
        <v>14</v>
      </c>
      <c r="K47" s="21"/>
      <c r="L47" s="21"/>
      <c r="M47" s="396" t="s">
        <v>325</v>
      </c>
    </row>
    <row r="48" spans="1:15" ht="24.9" customHeight="1" thickBot="1" x14ac:dyDescent="0.3">
      <c r="A48" s="23" t="s">
        <v>384</v>
      </c>
      <c r="B48" s="24">
        <f>SUM(B47,B44)</f>
        <v>95</v>
      </c>
      <c r="C48" s="24">
        <f t="shared" ref="C48:J48" si="7">SUM(C47,C44)</f>
        <v>107</v>
      </c>
      <c r="D48" s="24">
        <f t="shared" si="7"/>
        <v>202</v>
      </c>
      <c r="E48" s="24">
        <f t="shared" si="7"/>
        <v>0</v>
      </c>
      <c r="F48" s="24">
        <f t="shared" si="7"/>
        <v>0</v>
      </c>
      <c r="G48" s="24">
        <f t="shared" si="7"/>
        <v>0</v>
      </c>
      <c r="H48" s="24">
        <f t="shared" si="7"/>
        <v>95</v>
      </c>
      <c r="I48" s="24">
        <f t="shared" si="7"/>
        <v>107</v>
      </c>
      <c r="J48" s="24">
        <f t="shared" si="7"/>
        <v>202</v>
      </c>
      <c r="K48" s="783" t="s">
        <v>101</v>
      </c>
      <c r="L48" s="783"/>
      <c r="M48" s="783"/>
    </row>
    <row r="49" ht="33" customHeight="1" thickTop="1" x14ac:dyDescent="0.25"/>
  </sheetData>
  <mergeCells count="29">
    <mergeCell ref="A35:M35"/>
    <mergeCell ref="A4:M4"/>
    <mergeCell ref="A5:M5"/>
    <mergeCell ref="K6:M6"/>
    <mergeCell ref="A7:A10"/>
    <mergeCell ref="B7:D7"/>
    <mergeCell ref="E7:G7"/>
    <mergeCell ref="H7:J7"/>
    <mergeCell ref="K7:M10"/>
    <mergeCell ref="B8:D8"/>
    <mergeCell ref="E8:G8"/>
    <mergeCell ref="H8:J8"/>
    <mergeCell ref="K12:M12"/>
    <mergeCell ref="K16:M16"/>
    <mergeCell ref="K18:M18"/>
    <mergeCell ref="A34:M34"/>
    <mergeCell ref="A37:A40"/>
    <mergeCell ref="B37:D37"/>
    <mergeCell ref="E37:G37"/>
    <mergeCell ref="H37:J37"/>
    <mergeCell ref="K37:M40"/>
    <mergeCell ref="B38:D38"/>
    <mergeCell ref="E38:G38"/>
    <mergeCell ref="H38:J38"/>
    <mergeCell ref="K41:M41"/>
    <mergeCell ref="K42:M42"/>
    <mergeCell ref="K46:M46"/>
    <mergeCell ref="K48:M48"/>
    <mergeCell ref="L36:M36"/>
  </mergeCells>
  <printOptions horizontalCentered="1"/>
  <pageMargins left="0.39370078740157483" right="0.39370078740157483" top="0.78740157480314965" bottom="0.39370078740157483" header="0.78740157480314965" footer="0.39370078740157483"/>
  <pageSetup paperSize="9" scale="75" firstPageNumber="161"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L103"/>
  <sheetViews>
    <sheetView rightToLeft="1" view="pageBreakPreview" topLeftCell="A96" zoomScale="90" zoomScaleSheetLayoutView="90" workbookViewId="0">
      <selection activeCell="E119" sqref="E119"/>
    </sheetView>
  </sheetViews>
  <sheetFormatPr defaultColWidth="9" defaultRowHeight="13.8" x14ac:dyDescent="0.25"/>
  <cols>
    <col min="1" max="1" width="22.8984375" style="392" customWidth="1"/>
    <col min="2" max="10" width="9.3984375" style="392" customWidth="1"/>
    <col min="11" max="11" width="43.09765625" style="392" customWidth="1"/>
    <col min="12" max="12" width="22.59765625" style="69" bestFit="1" customWidth="1"/>
    <col min="13" max="16384" width="9" style="392"/>
  </cols>
  <sheetData>
    <row r="1" spans="1:12" ht="26.25" customHeight="1" x14ac:dyDescent="0.25">
      <c r="A1" s="738" t="s">
        <v>1725</v>
      </c>
      <c r="B1" s="738"/>
      <c r="C1" s="738"/>
      <c r="D1" s="738"/>
      <c r="E1" s="738"/>
      <c r="F1" s="738"/>
      <c r="G1" s="738"/>
      <c r="H1" s="738"/>
      <c r="I1" s="738"/>
      <c r="J1" s="738"/>
      <c r="K1" s="738"/>
    </row>
    <row r="2" spans="1:12" ht="23.25" customHeight="1" x14ac:dyDescent="0.25">
      <c r="A2" s="742" t="s">
        <v>1726</v>
      </c>
      <c r="B2" s="742"/>
      <c r="C2" s="742"/>
      <c r="D2" s="742"/>
      <c r="E2" s="742"/>
      <c r="F2" s="742"/>
      <c r="G2" s="742"/>
      <c r="H2" s="742"/>
      <c r="I2" s="742"/>
      <c r="J2" s="742"/>
      <c r="K2" s="742"/>
    </row>
    <row r="3" spans="1:12" ht="24.75" customHeight="1" thickBot="1" x14ac:dyDescent="0.3">
      <c r="A3" s="357" t="s">
        <v>1727</v>
      </c>
      <c r="K3" s="30" t="s">
        <v>1728</v>
      </c>
    </row>
    <row r="4" spans="1:12" ht="16.2" thickTop="1" x14ac:dyDescent="0.3">
      <c r="A4" s="805" t="s">
        <v>1729</v>
      </c>
      <c r="B4" s="746" t="s">
        <v>1</v>
      </c>
      <c r="C4" s="746"/>
      <c r="D4" s="746"/>
      <c r="E4" s="746" t="s">
        <v>2</v>
      </c>
      <c r="F4" s="746"/>
      <c r="G4" s="746"/>
      <c r="H4" s="746" t="s">
        <v>4</v>
      </c>
      <c r="I4" s="746"/>
      <c r="J4" s="746"/>
      <c r="K4" s="808" t="s">
        <v>1730</v>
      </c>
    </row>
    <row r="5" spans="1:12" ht="15.6" x14ac:dyDescent="0.3">
      <c r="A5" s="806"/>
      <c r="B5" s="747" t="s">
        <v>6</v>
      </c>
      <c r="C5" s="747"/>
      <c r="D5" s="747"/>
      <c r="E5" s="747" t="s">
        <v>7</v>
      </c>
      <c r="F5" s="747"/>
      <c r="G5" s="747"/>
      <c r="H5" s="747" t="s">
        <v>9</v>
      </c>
      <c r="I5" s="747"/>
      <c r="J5" s="747"/>
      <c r="K5" s="785"/>
    </row>
    <row r="6" spans="1:12" ht="15.6" x14ac:dyDescent="0.3">
      <c r="A6" s="806"/>
      <c r="B6" s="390" t="s">
        <v>574</v>
      </c>
      <c r="C6" s="390" t="s">
        <v>113</v>
      </c>
      <c r="D6" s="390" t="s">
        <v>12</v>
      </c>
      <c r="E6" s="390" t="s">
        <v>574</v>
      </c>
      <c r="F6" s="390" t="s">
        <v>113</v>
      </c>
      <c r="G6" s="390" t="s">
        <v>12</v>
      </c>
      <c r="H6" s="390" t="s">
        <v>574</v>
      </c>
      <c r="I6" s="390" t="s">
        <v>113</v>
      </c>
      <c r="J6" s="390" t="s">
        <v>12</v>
      </c>
      <c r="K6" s="785"/>
    </row>
    <row r="7" spans="1:12" ht="16.2" thickBot="1" x14ac:dyDescent="0.35">
      <c r="A7" s="807"/>
      <c r="B7" s="4" t="s">
        <v>13</v>
      </c>
      <c r="C7" s="4" t="s">
        <v>14</v>
      </c>
      <c r="D7" s="4" t="s">
        <v>9</v>
      </c>
      <c r="E7" s="4" t="s">
        <v>13</v>
      </c>
      <c r="F7" s="4" t="s">
        <v>14</v>
      </c>
      <c r="G7" s="4" t="s">
        <v>9</v>
      </c>
      <c r="H7" s="4" t="s">
        <v>13</v>
      </c>
      <c r="I7" s="4" t="s">
        <v>14</v>
      </c>
      <c r="J7" s="4" t="s">
        <v>9</v>
      </c>
      <c r="K7" s="809"/>
    </row>
    <row r="8" spans="1:12" ht="20.25" customHeight="1" x14ac:dyDescent="0.25">
      <c r="A8" s="533" t="s">
        <v>413</v>
      </c>
      <c r="B8" s="9"/>
      <c r="C8" s="9"/>
      <c r="D8" s="9"/>
      <c r="E8" s="9"/>
      <c r="F8" s="9"/>
      <c r="G8" s="9"/>
      <c r="H8" s="9"/>
      <c r="I8" s="9"/>
      <c r="J8" s="9"/>
      <c r="K8" s="396" t="s">
        <v>1461</v>
      </c>
    </row>
    <row r="9" spans="1:12" ht="20.25" customHeight="1" x14ac:dyDescent="0.25">
      <c r="A9" s="8" t="s">
        <v>1731</v>
      </c>
      <c r="B9" s="9">
        <v>923</v>
      </c>
      <c r="C9" s="9">
        <v>773</v>
      </c>
      <c r="D9" s="9">
        <f>SUM(B9:C9)</f>
        <v>1696</v>
      </c>
      <c r="E9" s="9">
        <v>0</v>
      </c>
      <c r="F9" s="9">
        <v>1</v>
      </c>
      <c r="G9" s="9">
        <f>SUM(E9:F9)</f>
        <v>1</v>
      </c>
      <c r="H9" s="9">
        <f>SUM(B9,E9)</f>
        <v>923</v>
      </c>
      <c r="I9" s="9">
        <f>SUM(C9,F9)</f>
        <v>774</v>
      </c>
      <c r="J9" s="9">
        <f>SUM(H9:I9)</f>
        <v>1697</v>
      </c>
      <c r="K9" s="396" t="s">
        <v>1732</v>
      </c>
      <c r="L9" s="432"/>
    </row>
    <row r="10" spans="1:12" ht="20.25" customHeight="1" x14ac:dyDescent="0.25">
      <c r="A10" s="8" t="s">
        <v>1733</v>
      </c>
      <c r="B10" s="9">
        <v>1058</v>
      </c>
      <c r="C10" s="9">
        <v>836</v>
      </c>
      <c r="D10" s="9">
        <f t="shared" ref="D10:D13" si="0">SUM(B10:C10)</f>
        <v>1894</v>
      </c>
      <c r="E10" s="9">
        <v>0</v>
      </c>
      <c r="F10" s="9">
        <v>0</v>
      </c>
      <c r="G10" s="9">
        <f t="shared" ref="G10:G19" si="1">SUM(E10:F10)</f>
        <v>0</v>
      </c>
      <c r="H10" s="9">
        <f t="shared" ref="H10:I14" si="2">SUM(B10,E10)</f>
        <v>1058</v>
      </c>
      <c r="I10" s="9">
        <f t="shared" si="2"/>
        <v>836</v>
      </c>
      <c r="J10" s="9">
        <f t="shared" ref="J10:J18" si="3">SUM(H10:I10)</f>
        <v>1894</v>
      </c>
      <c r="K10" s="396" t="s">
        <v>1734</v>
      </c>
      <c r="L10" s="432"/>
    </row>
    <row r="11" spans="1:12" ht="20.25" customHeight="1" x14ac:dyDescent="0.25">
      <c r="A11" s="8" t="s">
        <v>1735</v>
      </c>
      <c r="B11" s="9">
        <v>603</v>
      </c>
      <c r="C11" s="9">
        <v>294</v>
      </c>
      <c r="D11" s="9">
        <f t="shared" si="0"/>
        <v>897</v>
      </c>
      <c r="E11" s="9">
        <v>0</v>
      </c>
      <c r="F11" s="9">
        <v>0</v>
      </c>
      <c r="G11" s="9">
        <f t="shared" si="1"/>
        <v>0</v>
      </c>
      <c r="H11" s="9">
        <f t="shared" si="2"/>
        <v>603</v>
      </c>
      <c r="I11" s="9">
        <f t="shared" si="2"/>
        <v>294</v>
      </c>
      <c r="J11" s="9">
        <f t="shared" si="3"/>
        <v>897</v>
      </c>
      <c r="K11" s="396" t="s">
        <v>1736</v>
      </c>
      <c r="L11" s="432"/>
    </row>
    <row r="12" spans="1:12" ht="20.25" customHeight="1" x14ac:dyDescent="0.25">
      <c r="A12" s="8" t="s">
        <v>1737</v>
      </c>
      <c r="B12" s="9">
        <v>567</v>
      </c>
      <c r="C12" s="9">
        <v>211</v>
      </c>
      <c r="D12" s="9">
        <f t="shared" si="0"/>
        <v>778</v>
      </c>
      <c r="E12" s="9">
        <v>0</v>
      </c>
      <c r="F12" s="9">
        <v>0</v>
      </c>
      <c r="G12" s="9">
        <f t="shared" si="1"/>
        <v>0</v>
      </c>
      <c r="H12" s="9">
        <f t="shared" si="2"/>
        <v>567</v>
      </c>
      <c r="I12" s="9">
        <f t="shared" si="2"/>
        <v>211</v>
      </c>
      <c r="J12" s="9">
        <f t="shared" si="3"/>
        <v>778</v>
      </c>
      <c r="K12" s="396" t="s">
        <v>1738</v>
      </c>
      <c r="L12" s="432"/>
    </row>
    <row r="13" spans="1:12" ht="20.25" customHeight="1" x14ac:dyDescent="0.25">
      <c r="A13" s="8" t="s">
        <v>1739</v>
      </c>
      <c r="B13" s="9">
        <v>270</v>
      </c>
      <c r="C13" s="9">
        <v>244</v>
      </c>
      <c r="D13" s="9">
        <f t="shared" si="0"/>
        <v>514</v>
      </c>
      <c r="E13" s="9">
        <v>0</v>
      </c>
      <c r="F13" s="9">
        <v>0</v>
      </c>
      <c r="G13" s="9">
        <f t="shared" si="1"/>
        <v>0</v>
      </c>
      <c r="H13" s="9">
        <f t="shared" si="2"/>
        <v>270</v>
      </c>
      <c r="I13" s="9">
        <f t="shared" si="2"/>
        <v>244</v>
      </c>
      <c r="J13" s="9">
        <f t="shared" si="3"/>
        <v>514</v>
      </c>
      <c r="K13" s="396" t="s">
        <v>1740</v>
      </c>
      <c r="L13" s="432"/>
    </row>
    <row r="14" spans="1:12" ht="20.25" customHeight="1" x14ac:dyDescent="0.25">
      <c r="A14" s="8" t="s">
        <v>1741</v>
      </c>
      <c r="B14" s="9">
        <f>SUM(B9:B13)</f>
        <v>3421</v>
      </c>
      <c r="C14" s="9">
        <f t="shared" ref="C14:F14" si="4">SUM(C9:C13)</f>
        <v>2358</v>
      </c>
      <c r="D14" s="9">
        <f t="shared" si="4"/>
        <v>5779</v>
      </c>
      <c r="E14" s="9">
        <f t="shared" si="4"/>
        <v>0</v>
      </c>
      <c r="F14" s="9">
        <f t="shared" si="4"/>
        <v>1</v>
      </c>
      <c r="G14" s="9">
        <f t="shared" si="1"/>
        <v>1</v>
      </c>
      <c r="H14" s="9">
        <f t="shared" si="2"/>
        <v>3421</v>
      </c>
      <c r="I14" s="9">
        <f t="shared" si="2"/>
        <v>2359</v>
      </c>
      <c r="J14" s="9">
        <f t="shared" si="3"/>
        <v>5780</v>
      </c>
      <c r="K14" s="396" t="s">
        <v>1742</v>
      </c>
      <c r="L14" s="433"/>
    </row>
    <row r="15" spans="1:12" ht="20.25" customHeight="1" x14ac:dyDescent="0.25">
      <c r="A15" s="8" t="s">
        <v>1743</v>
      </c>
      <c r="B15" s="9">
        <v>237</v>
      </c>
      <c r="C15" s="9">
        <v>144</v>
      </c>
      <c r="D15" s="9">
        <f>SUM(B15:C15)</f>
        <v>381</v>
      </c>
      <c r="E15" s="9">
        <v>0</v>
      </c>
      <c r="F15" s="9">
        <v>0</v>
      </c>
      <c r="G15" s="9">
        <f t="shared" si="1"/>
        <v>0</v>
      </c>
      <c r="H15" s="9">
        <f t="shared" ref="H15:I18" si="5">SUM(E15,B15)</f>
        <v>237</v>
      </c>
      <c r="I15" s="9">
        <f t="shared" si="5"/>
        <v>144</v>
      </c>
      <c r="J15" s="9">
        <f t="shared" si="3"/>
        <v>381</v>
      </c>
      <c r="K15" s="396" t="s">
        <v>1744</v>
      </c>
      <c r="L15" s="432"/>
    </row>
    <row r="16" spans="1:12" ht="20.25" customHeight="1" x14ac:dyDescent="0.25">
      <c r="A16" s="8" t="s">
        <v>1745</v>
      </c>
      <c r="B16" s="9">
        <v>140</v>
      </c>
      <c r="C16" s="9">
        <v>170</v>
      </c>
      <c r="D16" s="9">
        <f t="shared" ref="D16:D18" si="6">SUM(B16:C16)</f>
        <v>310</v>
      </c>
      <c r="E16" s="9">
        <v>0</v>
      </c>
      <c r="F16" s="9">
        <v>0</v>
      </c>
      <c r="G16" s="9">
        <f t="shared" si="1"/>
        <v>0</v>
      </c>
      <c r="H16" s="9">
        <f t="shared" si="5"/>
        <v>140</v>
      </c>
      <c r="I16" s="9">
        <f t="shared" si="5"/>
        <v>170</v>
      </c>
      <c r="J16" s="9">
        <f t="shared" si="3"/>
        <v>310</v>
      </c>
      <c r="K16" s="396" t="s">
        <v>1746</v>
      </c>
      <c r="L16" s="432"/>
    </row>
    <row r="17" spans="1:12" ht="20.25" customHeight="1" x14ac:dyDescent="0.25">
      <c r="A17" s="8" t="s">
        <v>1747</v>
      </c>
      <c r="B17" s="9">
        <v>65</v>
      </c>
      <c r="C17" s="9">
        <v>41</v>
      </c>
      <c r="D17" s="9">
        <f t="shared" si="6"/>
        <v>106</v>
      </c>
      <c r="E17" s="9">
        <v>0</v>
      </c>
      <c r="F17" s="9">
        <v>0</v>
      </c>
      <c r="G17" s="9">
        <f t="shared" si="1"/>
        <v>0</v>
      </c>
      <c r="H17" s="9">
        <f t="shared" si="5"/>
        <v>65</v>
      </c>
      <c r="I17" s="9">
        <f t="shared" si="5"/>
        <v>41</v>
      </c>
      <c r="J17" s="9">
        <f t="shared" si="3"/>
        <v>106</v>
      </c>
      <c r="K17" s="396" t="s">
        <v>1748</v>
      </c>
      <c r="L17" s="432"/>
    </row>
    <row r="18" spans="1:12" ht="20.25" customHeight="1" x14ac:dyDescent="0.25">
      <c r="A18" s="8" t="s">
        <v>1749</v>
      </c>
      <c r="B18" s="9">
        <v>3</v>
      </c>
      <c r="C18" s="9">
        <v>2</v>
      </c>
      <c r="D18" s="9">
        <f t="shared" si="6"/>
        <v>5</v>
      </c>
      <c r="E18" s="9">
        <v>0</v>
      </c>
      <c r="F18" s="9">
        <v>0</v>
      </c>
      <c r="G18" s="9">
        <f t="shared" si="1"/>
        <v>0</v>
      </c>
      <c r="H18" s="9">
        <f t="shared" si="5"/>
        <v>3</v>
      </c>
      <c r="I18" s="9">
        <f t="shared" si="5"/>
        <v>2</v>
      </c>
      <c r="J18" s="9">
        <f t="shared" si="3"/>
        <v>5</v>
      </c>
      <c r="K18" s="396" t="s">
        <v>1750</v>
      </c>
      <c r="L18" s="432"/>
    </row>
    <row r="19" spans="1:12" ht="20.25" customHeight="1" x14ac:dyDescent="0.25">
      <c r="A19" s="8" t="s">
        <v>1751</v>
      </c>
      <c r="B19" s="9">
        <f>SUM(B15:B18)</f>
        <v>445</v>
      </c>
      <c r="C19" s="9">
        <f t="shared" ref="C19:J19" si="7">SUM(C15:C18)</f>
        <v>357</v>
      </c>
      <c r="D19" s="9">
        <f t="shared" si="7"/>
        <v>802</v>
      </c>
      <c r="E19" s="9">
        <f t="shared" si="7"/>
        <v>0</v>
      </c>
      <c r="F19" s="9">
        <f t="shared" si="7"/>
        <v>0</v>
      </c>
      <c r="G19" s="9">
        <f t="shared" si="1"/>
        <v>0</v>
      </c>
      <c r="H19" s="9">
        <f t="shared" si="7"/>
        <v>445</v>
      </c>
      <c r="I19" s="9">
        <f t="shared" si="7"/>
        <v>357</v>
      </c>
      <c r="J19" s="9">
        <f t="shared" si="7"/>
        <v>802</v>
      </c>
      <c r="K19" s="396" t="s">
        <v>1752</v>
      </c>
      <c r="L19" s="433"/>
    </row>
    <row r="20" spans="1:12" ht="20.25" customHeight="1" x14ac:dyDescent="0.25">
      <c r="A20" s="8" t="s">
        <v>90</v>
      </c>
      <c r="B20" s="9">
        <f>SUM(B19,B14)</f>
        <v>3866</v>
      </c>
      <c r="C20" s="9">
        <f t="shared" ref="C20:J20" si="8">SUM(C19,C14)</f>
        <v>2715</v>
      </c>
      <c r="D20" s="9">
        <f t="shared" si="8"/>
        <v>6581</v>
      </c>
      <c r="E20" s="9">
        <f t="shared" si="8"/>
        <v>0</v>
      </c>
      <c r="F20" s="9">
        <f t="shared" si="8"/>
        <v>1</v>
      </c>
      <c r="G20" s="9">
        <f t="shared" si="8"/>
        <v>1</v>
      </c>
      <c r="H20" s="9">
        <f t="shared" si="8"/>
        <v>3866</v>
      </c>
      <c r="I20" s="9">
        <f t="shared" si="8"/>
        <v>2716</v>
      </c>
      <c r="J20" s="9">
        <f t="shared" si="8"/>
        <v>6582</v>
      </c>
      <c r="K20" s="396" t="s">
        <v>91</v>
      </c>
    </row>
    <row r="21" spans="1:12" ht="20.25" customHeight="1" x14ac:dyDescent="0.25">
      <c r="A21" s="8" t="s">
        <v>412</v>
      </c>
      <c r="B21" s="9"/>
      <c r="C21" s="9"/>
      <c r="D21" s="9"/>
      <c r="E21" s="9"/>
      <c r="F21" s="9"/>
      <c r="G21" s="9"/>
      <c r="H21" s="9"/>
      <c r="I21" s="9"/>
      <c r="J21" s="9"/>
      <c r="K21" s="396" t="s">
        <v>93</v>
      </c>
    </row>
    <row r="22" spans="1:12" ht="20.25" customHeight="1" x14ac:dyDescent="0.25">
      <c r="A22" s="8" t="s">
        <v>1753</v>
      </c>
      <c r="B22" s="9">
        <v>131</v>
      </c>
      <c r="C22" s="9">
        <v>24</v>
      </c>
      <c r="D22" s="9">
        <f>SUM(B22:C22)</f>
        <v>155</v>
      </c>
      <c r="E22" s="9">
        <v>0</v>
      </c>
      <c r="F22" s="9">
        <v>0</v>
      </c>
      <c r="G22" s="9">
        <v>0</v>
      </c>
      <c r="H22" s="9">
        <f>SUM(B22,E22)</f>
        <v>131</v>
      </c>
      <c r="I22" s="9">
        <f>SUM(C22,F22)</f>
        <v>24</v>
      </c>
      <c r="J22" s="9">
        <f>SUM(H22:I22)</f>
        <v>155</v>
      </c>
      <c r="K22" s="396" t="s">
        <v>1754</v>
      </c>
      <c r="L22" s="432"/>
    </row>
    <row r="23" spans="1:12" ht="20.25" customHeight="1" x14ac:dyDescent="0.25">
      <c r="A23" s="8" t="s">
        <v>1733</v>
      </c>
      <c r="B23" s="9">
        <v>378</v>
      </c>
      <c r="C23" s="9">
        <v>240</v>
      </c>
      <c r="D23" s="9">
        <f t="shared" ref="D23:D29" si="9">SUM(B23:C23)</f>
        <v>618</v>
      </c>
      <c r="E23" s="9">
        <v>0</v>
      </c>
      <c r="F23" s="9">
        <v>0</v>
      </c>
      <c r="G23" s="9">
        <v>0</v>
      </c>
      <c r="H23" s="9">
        <f t="shared" ref="H23:I30" si="10">SUM(B23,E23)</f>
        <v>378</v>
      </c>
      <c r="I23" s="9">
        <f t="shared" si="10"/>
        <v>240</v>
      </c>
      <c r="J23" s="9">
        <f t="shared" ref="J23:J30" si="11">SUM(H23:I23)</f>
        <v>618</v>
      </c>
      <c r="K23" s="396" t="s">
        <v>1755</v>
      </c>
      <c r="L23" s="432"/>
    </row>
    <row r="24" spans="1:12" ht="20.25" customHeight="1" x14ac:dyDescent="0.25">
      <c r="A24" s="8" t="s">
        <v>1735</v>
      </c>
      <c r="B24" s="9">
        <v>74</v>
      </c>
      <c r="C24" s="9">
        <v>8</v>
      </c>
      <c r="D24" s="9">
        <f t="shared" si="9"/>
        <v>82</v>
      </c>
      <c r="E24" s="9">
        <v>0</v>
      </c>
      <c r="F24" s="9">
        <v>0</v>
      </c>
      <c r="G24" s="9">
        <v>0</v>
      </c>
      <c r="H24" s="9">
        <f t="shared" si="10"/>
        <v>74</v>
      </c>
      <c r="I24" s="9">
        <f t="shared" si="10"/>
        <v>8</v>
      </c>
      <c r="J24" s="9">
        <f t="shared" si="11"/>
        <v>82</v>
      </c>
      <c r="K24" s="396" t="s">
        <v>1756</v>
      </c>
      <c r="L24" s="432"/>
    </row>
    <row r="25" spans="1:12" ht="20.25" customHeight="1" x14ac:dyDescent="0.25">
      <c r="A25" s="8" t="s">
        <v>1737</v>
      </c>
      <c r="B25" s="9">
        <v>379</v>
      </c>
      <c r="C25" s="9">
        <v>135</v>
      </c>
      <c r="D25" s="9">
        <f t="shared" si="9"/>
        <v>514</v>
      </c>
      <c r="E25" s="9">
        <v>0</v>
      </c>
      <c r="F25" s="9">
        <v>0</v>
      </c>
      <c r="G25" s="9">
        <v>0</v>
      </c>
      <c r="H25" s="9">
        <f t="shared" si="10"/>
        <v>379</v>
      </c>
      <c r="I25" s="9">
        <f t="shared" si="10"/>
        <v>135</v>
      </c>
      <c r="J25" s="9">
        <f t="shared" si="11"/>
        <v>514</v>
      </c>
      <c r="K25" s="396" t="s">
        <v>1757</v>
      </c>
      <c r="L25" s="432"/>
    </row>
    <row r="26" spans="1:12" ht="20.25" customHeight="1" x14ac:dyDescent="0.25">
      <c r="A26" s="8" t="s">
        <v>1741</v>
      </c>
      <c r="B26" s="9">
        <f>SUM(B22:B25)</f>
        <v>962</v>
      </c>
      <c r="C26" s="9">
        <f t="shared" ref="C26:D26" si="12">SUM(C22:C25)</f>
        <v>407</v>
      </c>
      <c r="D26" s="9">
        <f t="shared" si="12"/>
        <v>1369</v>
      </c>
      <c r="E26" s="9">
        <v>0</v>
      </c>
      <c r="F26" s="9">
        <v>0</v>
      </c>
      <c r="G26" s="9">
        <v>0</v>
      </c>
      <c r="H26" s="9">
        <f t="shared" si="10"/>
        <v>962</v>
      </c>
      <c r="I26" s="9">
        <f t="shared" si="10"/>
        <v>407</v>
      </c>
      <c r="J26" s="9">
        <f t="shared" si="11"/>
        <v>1369</v>
      </c>
      <c r="K26" s="396" t="s">
        <v>1742</v>
      </c>
      <c r="L26" s="433"/>
    </row>
    <row r="27" spans="1:12" ht="20.25" customHeight="1" x14ac:dyDescent="0.25">
      <c r="A27" s="8" t="s">
        <v>1743</v>
      </c>
      <c r="B27" s="9">
        <v>11</v>
      </c>
      <c r="C27" s="9">
        <v>1</v>
      </c>
      <c r="D27" s="9">
        <f t="shared" si="9"/>
        <v>12</v>
      </c>
      <c r="E27" s="9">
        <v>0</v>
      </c>
      <c r="F27" s="9">
        <v>0</v>
      </c>
      <c r="G27" s="9">
        <v>0</v>
      </c>
      <c r="H27" s="9">
        <f t="shared" si="10"/>
        <v>11</v>
      </c>
      <c r="I27" s="9">
        <f t="shared" si="10"/>
        <v>1</v>
      </c>
      <c r="J27" s="9">
        <f t="shared" si="11"/>
        <v>12</v>
      </c>
      <c r="K27" s="396" t="s">
        <v>1744</v>
      </c>
      <c r="L27" s="432"/>
    </row>
    <row r="28" spans="1:12" ht="20.25" customHeight="1" x14ac:dyDescent="0.25">
      <c r="A28" s="8" t="s">
        <v>1745</v>
      </c>
      <c r="B28" s="9">
        <v>150</v>
      </c>
      <c r="C28" s="9">
        <v>20</v>
      </c>
      <c r="D28" s="9">
        <f t="shared" si="9"/>
        <v>170</v>
      </c>
      <c r="E28" s="9">
        <v>0</v>
      </c>
      <c r="F28" s="9">
        <v>0</v>
      </c>
      <c r="G28" s="9">
        <v>0</v>
      </c>
      <c r="H28" s="9">
        <f t="shared" si="10"/>
        <v>150</v>
      </c>
      <c r="I28" s="9">
        <f t="shared" si="10"/>
        <v>20</v>
      </c>
      <c r="J28" s="9">
        <f t="shared" si="11"/>
        <v>170</v>
      </c>
      <c r="K28" s="396" t="s">
        <v>1746</v>
      </c>
      <c r="L28" s="432"/>
    </row>
    <row r="29" spans="1:12" ht="20.25" customHeight="1" x14ac:dyDescent="0.25">
      <c r="A29" s="8" t="s">
        <v>1747</v>
      </c>
      <c r="B29" s="9">
        <v>3</v>
      </c>
      <c r="C29" s="9">
        <v>7</v>
      </c>
      <c r="D29" s="9">
        <f t="shared" si="9"/>
        <v>10</v>
      </c>
      <c r="E29" s="9">
        <v>0</v>
      </c>
      <c r="F29" s="9">
        <v>0</v>
      </c>
      <c r="G29" s="9">
        <v>0</v>
      </c>
      <c r="H29" s="9">
        <f t="shared" si="10"/>
        <v>3</v>
      </c>
      <c r="I29" s="9">
        <f t="shared" si="10"/>
        <v>7</v>
      </c>
      <c r="J29" s="9">
        <f t="shared" si="11"/>
        <v>10</v>
      </c>
      <c r="K29" s="396" t="s">
        <v>1748</v>
      </c>
      <c r="L29" s="432"/>
    </row>
    <row r="30" spans="1:12" ht="20.25" customHeight="1" x14ac:dyDescent="0.25">
      <c r="A30" s="8" t="s">
        <v>1751</v>
      </c>
      <c r="B30" s="9">
        <f>SUM(B27:B29)</f>
        <v>164</v>
      </c>
      <c r="C30" s="9">
        <f t="shared" ref="C30:D30" si="13">SUM(C27:C29)</f>
        <v>28</v>
      </c>
      <c r="D30" s="9">
        <f t="shared" si="13"/>
        <v>192</v>
      </c>
      <c r="E30" s="9">
        <v>0</v>
      </c>
      <c r="F30" s="9">
        <v>0</v>
      </c>
      <c r="G30" s="9">
        <v>0</v>
      </c>
      <c r="H30" s="9">
        <f t="shared" si="10"/>
        <v>164</v>
      </c>
      <c r="I30" s="9">
        <f t="shared" si="10"/>
        <v>28</v>
      </c>
      <c r="J30" s="9">
        <f t="shared" si="11"/>
        <v>192</v>
      </c>
      <c r="K30" s="396" t="s">
        <v>1752</v>
      </c>
      <c r="L30" s="432"/>
    </row>
    <row r="31" spans="1:12" ht="20.25" customHeight="1" thickBot="1" x14ac:dyDescent="0.3">
      <c r="A31" s="8" t="s">
        <v>127</v>
      </c>
      <c r="B31" s="9">
        <f>SUM(B30,B26)</f>
        <v>1126</v>
      </c>
      <c r="C31" s="9">
        <f t="shared" ref="C31:J31" si="14">SUM(C30,C26)</f>
        <v>435</v>
      </c>
      <c r="D31" s="21">
        <f t="shared" si="14"/>
        <v>1561</v>
      </c>
      <c r="E31" s="9">
        <f t="shared" si="14"/>
        <v>0</v>
      </c>
      <c r="F31" s="9">
        <f t="shared" si="14"/>
        <v>0</v>
      </c>
      <c r="G31" s="9">
        <f t="shared" si="14"/>
        <v>0</v>
      </c>
      <c r="H31" s="9">
        <f t="shared" si="14"/>
        <v>1126</v>
      </c>
      <c r="I31" s="9">
        <f t="shared" si="14"/>
        <v>435</v>
      </c>
      <c r="J31" s="9">
        <f t="shared" si="14"/>
        <v>1561</v>
      </c>
      <c r="K31" s="396" t="s">
        <v>103</v>
      </c>
    </row>
    <row r="32" spans="1:12" ht="20.25" customHeight="1" thickBot="1" x14ac:dyDescent="0.3">
      <c r="A32" s="23" t="s">
        <v>262</v>
      </c>
      <c r="B32" s="24">
        <f>SUM(B31,B20)</f>
        <v>4992</v>
      </c>
      <c r="C32" s="24">
        <f t="shared" ref="C32:J32" si="15">SUM(C31,C20)</f>
        <v>3150</v>
      </c>
      <c r="D32" s="24">
        <f t="shared" si="15"/>
        <v>8142</v>
      </c>
      <c r="E32" s="24">
        <f t="shared" si="15"/>
        <v>0</v>
      </c>
      <c r="F32" s="24">
        <f t="shared" si="15"/>
        <v>1</v>
      </c>
      <c r="G32" s="24">
        <f t="shared" si="15"/>
        <v>1</v>
      </c>
      <c r="H32" s="24">
        <f t="shared" si="15"/>
        <v>4992</v>
      </c>
      <c r="I32" s="24">
        <f t="shared" si="15"/>
        <v>3151</v>
      </c>
      <c r="J32" s="24">
        <f t="shared" si="15"/>
        <v>8143</v>
      </c>
      <c r="K32" s="397" t="s">
        <v>263</v>
      </c>
    </row>
    <row r="33" spans="1:12" ht="14.4" thickTop="1" x14ac:dyDescent="0.25"/>
    <row r="36" spans="1:12" s="659" customFormat="1" x14ac:dyDescent="0.25">
      <c r="L36" s="69"/>
    </row>
    <row r="39" spans="1:12" ht="24.75" customHeight="1" x14ac:dyDescent="0.25">
      <c r="A39" s="738" t="s">
        <v>1759</v>
      </c>
      <c r="B39" s="738"/>
      <c r="C39" s="738"/>
      <c r="D39" s="738"/>
      <c r="E39" s="738"/>
      <c r="F39" s="738"/>
      <c r="G39" s="738"/>
      <c r="H39" s="738"/>
      <c r="I39" s="738"/>
      <c r="J39" s="738"/>
      <c r="K39" s="738"/>
    </row>
    <row r="40" spans="1:12" ht="21" customHeight="1" x14ac:dyDescent="0.25">
      <c r="A40" s="742" t="s">
        <v>1760</v>
      </c>
      <c r="B40" s="742"/>
      <c r="C40" s="742"/>
      <c r="D40" s="742"/>
      <c r="E40" s="742"/>
      <c r="F40" s="742"/>
      <c r="G40" s="742"/>
      <c r="H40" s="742"/>
      <c r="I40" s="742"/>
      <c r="J40" s="742"/>
      <c r="K40" s="742"/>
    </row>
    <row r="41" spans="1:12" ht="22.5" customHeight="1" thickBot="1" x14ac:dyDescent="0.3">
      <c r="A41" s="357" t="s">
        <v>1761</v>
      </c>
      <c r="K41" s="30" t="s">
        <v>1762</v>
      </c>
    </row>
    <row r="42" spans="1:12" ht="16.2" thickTop="1" x14ac:dyDescent="0.3">
      <c r="A42" s="735" t="s">
        <v>1729</v>
      </c>
      <c r="B42" s="746" t="s">
        <v>1</v>
      </c>
      <c r="C42" s="746"/>
      <c r="D42" s="746"/>
      <c r="E42" s="746" t="s">
        <v>2</v>
      </c>
      <c r="F42" s="746"/>
      <c r="G42" s="746"/>
      <c r="H42" s="746" t="s">
        <v>4</v>
      </c>
      <c r="I42" s="746"/>
      <c r="J42" s="746"/>
      <c r="K42" s="735" t="s">
        <v>1730</v>
      </c>
    </row>
    <row r="43" spans="1:12" ht="15.6" x14ac:dyDescent="0.3">
      <c r="A43" s="736"/>
      <c r="B43" s="747" t="s">
        <v>6</v>
      </c>
      <c r="C43" s="747"/>
      <c r="D43" s="747"/>
      <c r="E43" s="747" t="s">
        <v>7</v>
      </c>
      <c r="F43" s="747"/>
      <c r="G43" s="747"/>
      <c r="H43" s="747" t="s">
        <v>9</v>
      </c>
      <c r="I43" s="747"/>
      <c r="J43" s="747"/>
      <c r="K43" s="736"/>
    </row>
    <row r="44" spans="1:12" ht="15.6" x14ac:dyDescent="0.3">
      <c r="A44" s="736"/>
      <c r="B44" s="390" t="s">
        <v>574</v>
      </c>
      <c r="C44" s="390" t="s">
        <v>113</v>
      </c>
      <c r="D44" s="390" t="s">
        <v>12</v>
      </c>
      <c r="E44" s="390" t="s">
        <v>574</v>
      </c>
      <c r="F44" s="390" t="s">
        <v>113</v>
      </c>
      <c r="G44" s="390" t="s">
        <v>12</v>
      </c>
      <c r="H44" s="390" t="s">
        <v>574</v>
      </c>
      <c r="I44" s="390" t="s">
        <v>113</v>
      </c>
      <c r="J44" s="390" t="s">
        <v>12</v>
      </c>
      <c r="K44" s="736"/>
    </row>
    <row r="45" spans="1:12" ht="16.2" thickBot="1" x14ac:dyDescent="0.35">
      <c r="A45" s="737"/>
      <c r="B45" s="4" t="s">
        <v>13</v>
      </c>
      <c r="C45" s="4" t="s">
        <v>14</v>
      </c>
      <c r="D45" s="4" t="s">
        <v>9</v>
      </c>
      <c r="E45" s="4" t="s">
        <v>13</v>
      </c>
      <c r="F45" s="4" t="s">
        <v>14</v>
      </c>
      <c r="G45" s="4" t="s">
        <v>9</v>
      </c>
      <c r="H45" s="4" t="s">
        <v>13</v>
      </c>
      <c r="I45" s="4" t="s">
        <v>14</v>
      </c>
      <c r="J45" s="4" t="s">
        <v>9</v>
      </c>
      <c r="K45" s="737"/>
    </row>
    <row r="46" spans="1:12" ht="20.100000000000001" customHeight="1" x14ac:dyDescent="0.25">
      <c r="A46" s="533" t="s">
        <v>413</v>
      </c>
      <c r="B46" s="9"/>
      <c r="C46" s="9"/>
      <c r="D46" s="9"/>
      <c r="E46" s="9"/>
      <c r="F46" s="9"/>
      <c r="G46" s="9"/>
      <c r="H46" s="9"/>
      <c r="I46" s="9"/>
      <c r="J46" s="9"/>
      <c r="K46" s="396" t="s">
        <v>1461</v>
      </c>
    </row>
    <row r="47" spans="1:12" ht="20.100000000000001" customHeight="1" x14ac:dyDescent="0.25">
      <c r="A47" s="8" t="s">
        <v>1731</v>
      </c>
      <c r="B47" s="9">
        <v>2767</v>
      </c>
      <c r="C47" s="9">
        <v>2114</v>
      </c>
      <c r="D47" s="9">
        <f>SUM(B47:C47)</f>
        <v>4881</v>
      </c>
      <c r="E47" s="9">
        <v>0</v>
      </c>
      <c r="F47" s="9">
        <v>4</v>
      </c>
      <c r="G47" s="9">
        <f>SUM(E47:F47)</f>
        <v>4</v>
      </c>
      <c r="H47" s="9">
        <f>SUM(B47,E47)</f>
        <v>2767</v>
      </c>
      <c r="I47" s="9">
        <f>SUM(C47,F47)</f>
        <v>2118</v>
      </c>
      <c r="J47" s="9">
        <f>SUM(H47:I47)</f>
        <v>4885</v>
      </c>
      <c r="K47" s="396" t="s">
        <v>1763</v>
      </c>
      <c r="L47" s="432"/>
    </row>
    <row r="48" spans="1:12" ht="20.100000000000001" customHeight="1" x14ac:dyDescent="0.25">
      <c r="A48" s="8" t="s">
        <v>1733</v>
      </c>
      <c r="B48" s="9">
        <v>1994</v>
      </c>
      <c r="C48" s="9">
        <v>1534</v>
      </c>
      <c r="D48" s="9">
        <f t="shared" ref="D48:D51" si="16">SUM(B48:C48)</f>
        <v>3528</v>
      </c>
      <c r="E48" s="9">
        <v>0</v>
      </c>
      <c r="F48" s="9">
        <v>0</v>
      </c>
      <c r="G48" s="9">
        <f t="shared" ref="G48:G53" si="17">SUM(E48:F48)</f>
        <v>0</v>
      </c>
      <c r="H48" s="9">
        <f t="shared" ref="H48:I51" si="18">SUM(B48,E48)</f>
        <v>1994</v>
      </c>
      <c r="I48" s="9">
        <f t="shared" si="18"/>
        <v>1534</v>
      </c>
      <c r="J48" s="9">
        <f t="shared" ref="J48:J51" si="19">SUM(H48:I48)</f>
        <v>3528</v>
      </c>
      <c r="K48" s="396" t="s">
        <v>1755</v>
      </c>
      <c r="L48" s="432"/>
    </row>
    <row r="49" spans="1:12" ht="20.100000000000001" customHeight="1" x14ac:dyDescent="0.25">
      <c r="A49" s="8" t="s">
        <v>1735</v>
      </c>
      <c r="B49" s="9">
        <v>1127</v>
      </c>
      <c r="C49" s="9">
        <v>513</v>
      </c>
      <c r="D49" s="9">
        <f t="shared" si="16"/>
        <v>1640</v>
      </c>
      <c r="E49" s="9">
        <v>0</v>
      </c>
      <c r="F49" s="9">
        <v>0</v>
      </c>
      <c r="G49" s="9">
        <f t="shared" si="17"/>
        <v>0</v>
      </c>
      <c r="H49" s="9">
        <f t="shared" si="18"/>
        <v>1127</v>
      </c>
      <c r="I49" s="9">
        <f t="shared" si="18"/>
        <v>513</v>
      </c>
      <c r="J49" s="9">
        <f t="shared" si="19"/>
        <v>1640</v>
      </c>
      <c r="K49" s="396" t="s">
        <v>1756</v>
      </c>
      <c r="L49" s="432"/>
    </row>
    <row r="50" spans="1:12" ht="20.100000000000001" customHeight="1" x14ac:dyDescent="0.25">
      <c r="A50" s="8" t="s">
        <v>1764</v>
      </c>
      <c r="B50" s="9">
        <v>1203</v>
      </c>
      <c r="C50" s="9">
        <v>487</v>
      </c>
      <c r="D50" s="9">
        <f t="shared" si="16"/>
        <v>1690</v>
      </c>
      <c r="E50" s="9">
        <v>0</v>
      </c>
      <c r="F50" s="9">
        <v>0</v>
      </c>
      <c r="G50" s="9">
        <f t="shared" si="17"/>
        <v>0</v>
      </c>
      <c r="H50" s="9">
        <f t="shared" si="18"/>
        <v>1203</v>
      </c>
      <c r="I50" s="9">
        <f t="shared" si="18"/>
        <v>487</v>
      </c>
      <c r="J50" s="9">
        <f t="shared" si="19"/>
        <v>1690</v>
      </c>
      <c r="K50" s="396" t="s">
        <v>1757</v>
      </c>
      <c r="L50" s="432"/>
    </row>
    <row r="51" spans="1:12" ht="20.100000000000001" customHeight="1" x14ac:dyDescent="0.25">
      <c r="A51" s="8" t="s">
        <v>1739</v>
      </c>
      <c r="B51" s="9">
        <v>506</v>
      </c>
      <c r="C51" s="9">
        <v>364</v>
      </c>
      <c r="D51" s="9">
        <f t="shared" si="16"/>
        <v>870</v>
      </c>
      <c r="E51" s="9">
        <v>0</v>
      </c>
      <c r="F51" s="9">
        <v>0</v>
      </c>
      <c r="G51" s="9">
        <f t="shared" si="17"/>
        <v>0</v>
      </c>
      <c r="H51" s="9">
        <f t="shared" si="18"/>
        <v>506</v>
      </c>
      <c r="I51" s="9">
        <f t="shared" si="18"/>
        <v>364</v>
      </c>
      <c r="J51" s="9">
        <f t="shared" si="19"/>
        <v>870</v>
      </c>
      <c r="K51" s="396" t="s">
        <v>1740</v>
      </c>
      <c r="L51" s="432"/>
    </row>
    <row r="52" spans="1:12" ht="20.100000000000001" customHeight="1" x14ac:dyDescent="0.25">
      <c r="A52" s="8" t="s">
        <v>1741</v>
      </c>
      <c r="B52" s="9">
        <f>SUM(B47:B51)</f>
        <v>7597</v>
      </c>
      <c r="C52" s="9">
        <f t="shared" ref="C52:D52" si="20">SUM(C47:C51)</f>
        <v>5012</v>
      </c>
      <c r="D52" s="9">
        <f t="shared" si="20"/>
        <v>12609</v>
      </c>
      <c r="E52" s="9">
        <f>SUM(E47:E51)</f>
        <v>0</v>
      </c>
      <c r="F52" s="9">
        <f t="shared" ref="F52:G52" si="21">SUM(F47:F51)</f>
        <v>4</v>
      </c>
      <c r="G52" s="9">
        <f t="shared" si="21"/>
        <v>4</v>
      </c>
      <c r="H52" s="9">
        <f>SUM(H47:H51)</f>
        <v>7597</v>
      </c>
      <c r="I52" s="9">
        <f t="shared" ref="I52:J52" si="22">SUM(I47:I51)</f>
        <v>5016</v>
      </c>
      <c r="J52" s="9">
        <f t="shared" si="22"/>
        <v>12613</v>
      </c>
      <c r="K52" s="396" t="s">
        <v>1742</v>
      </c>
      <c r="L52" s="434"/>
    </row>
    <row r="53" spans="1:12" ht="20.100000000000001" customHeight="1" x14ac:dyDescent="0.25">
      <c r="A53" s="8" t="s">
        <v>1743</v>
      </c>
      <c r="B53" s="9">
        <v>631</v>
      </c>
      <c r="C53" s="9">
        <v>399</v>
      </c>
      <c r="D53" s="9">
        <f>SUM(B53:C53)</f>
        <v>1030</v>
      </c>
      <c r="E53" s="9">
        <v>0</v>
      </c>
      <c r="F53" s="9">
        <v>0</v>
      </c>
      <c r="G53" s="9">
        <f t="shared" si="17"/>
        <v>0</v>
      </c>
      <c r="H53" s="9">
        <f>SUM(B53,E53)</f>
        <v>631</v>
      </c>
      <c r="I53" s="9">
        <f>SUM(C53,F53)</f>
        <v>399</v>
      </c>
      <c r="J53" s="9">
        <f>SUM(H53:I53)</f>
        <v>1030</v>
      </c>
      <c r="K53" s="396" t="s">
        <v>1744</v>
      </c>
      <c r="L53" s="432"/>
    </row>
    <row r="54" spans="1:12" ht="20.100000000000001" customHeight="1" x14ac:dyDescent="0.25">
      <c r="A54" s="8" t="s">
        <v>1745</v>
      </c>
      <c r="B54" s="9">
        <v>548</v>
      </c>
      <c r="C54" s="9">
        <v>626</v>
      </c>
      <c r="D54" s="9">
        <f t="shared" ref="D54:D56" si="23">SUM(B54:C54)</f>
        <v>1174</v>
      </c>
      <c r="E54" s="9">
        <v>0</v>
      </c>
      <c r="F54" s="9">
        <v>0</v>
      </c>
      <c r="G54" s="9">
        <v>0</v>
      </c>
      <c r="H54" s="9">
        <f t="shared" ref="H54:I57" si="24">SUM(B54,E54)</f>
        <v>548</v>
      </c>
      <c r="I54" s="9">
        <f t="shared" si="24"/>
        <v>626</v>
      </c>
      <c r="J54" s="9">
        <f t="shared" ref="J54:J57" si="25">SUM(H54:I54)</f>
        <v>1174</v>
      </c>
      <c r="K54" s="396" t="s">
        <v>1746</v>
      </c>
      <c r="L54" s="432"/>
    </row>
    <row r="55" spans="1:12" ht="20.100000000000001" customHeight="1" x14ac:dyDescent="0.25">
      <c r="A55" s="8" t="s">
        <v>1747</v>
      </c>
      <c r="B55" s="9">
        <v>296</v>
      </c>
      <c r="C55" s="9">
        <v>193</v>
      </c>
      <c r="D55" s="9">
        <f t="shared" si="23"/>
        <v>489</v>
      </c>
      <c r="E55" s="9">
        <v>0</v>
      </c>
      <c r="F55" s="9">
        <v>0</v>
      </c>
      <c r="G55" s="9">
        <v>0</v>
      </c>
      <c r="H55" s="9">
        <f t="shared" si="24"/>
        <v>296</v>
      </c>
      <c r="I55" s="9">
        <f t="shared" si="24"/>
        <v>193</v>
      </c>
      <c r="J55" s="9">
        <f t="shared" si="25"/>
        <v>489</v>
      </c>
      <c r="K55" s="396" t="s">
        <v>1748</v>
      </c>
      <c r="L55" s="432"/>
    </row>
    <row r="56" spans="1:12" ht="20.100000000000001" customHeight="1" x14ac:dyDescent="0.25">
      <c r="A56" s="8" t="s">
        <v>1749</v>
      </c>
      <c r="B56" s="9">
        <v>73</v>
      </c>
      <c r="C56" s="9">
        <v>38</v>
      </c>
      <c r="D56" s="9">
        <f t="shared" si="23"/>
        <v>111</v>
      </c>
      <c r="E56" s="9">
        <v>0</v>
      </c>
      <c r="F56" s="9">
        <v>0</v>
      </c>
      <c r="G56" s="9">
        <v>0</v>
      </c>
      <c r="H56" s="9">
        <f t="shared" si="24"/>
        <v>73</v>
      </c>
      <c r="I56" s="9">
        <f t="shared" si="24"/>
        <v>38</v>
      </c>
      <c r="J56" s="9">
        <f t="shared" si="25"/>
        <v>111</v>
      </c>
      <c r="K56" s="396" t="s">
        <v>1750</v>
      </c>
      <c r="L56" s="432"/>
    </row>
    <row r="57" spans="1:12" ht="20.100000000000001" customHeight="1" x14ac:dyDescent="0.25">
      <c r="A57" s="8" t="s">
        <v>1751</v>
      </c>
      <c r="B57" s="9">
        <f>SUM(B53:B56)</f>
        <v>1548</v>
      </c>
      <c r="C57" s="9">
        <f t="shared" ref="C57:D57" si="26">SUM(C53:C56)</f>
        <v>1256</v>
      </c>
      <c r="D57" s="9">
        <f t="shared" si="26"/>
        <v>2804</v>
      </c>
      <c r="E57" s="9">
        <f>SUM(E53:E56)</f>
        <v>0</v>
      </c>
      <c r="F57" s="9">
        <f t="shared" ref="F57:G57" si="27">SUM(F53:F56)</f>
        <v>0</v>
      </c>
      <c r="G57" s="9">
        <f t="shared" si="27"/>
        <v>0</v>
      </c>
      <c r="H57" s="9">
        <f t="shared" si="24"/>
        <v>1548</v>
      </c>
      <c r="I57" s="9">
        <f t="shared" si="24"/>
        <v>1256</v>
      </c>
      <c r="J57" s="9">
        <f t="shared" si="25"/>
        <v>2804</v>
      </c>
      <c r="K57" s="396" t="s">
        <v>1752</v>
      </c>
      <c r="L57" s="434"/>
    </row>
    <row r="58" spans="1:12" ht="20.100000000000001" customHeight="1" x14ac:dyDescent="0.25">
      <c r="A58" s="8" t="s">
        <v>90</v>
      </c>
      <c r="B58" s="9">
        <f>SUM(B57,B52)</f>
        <v>9145</v>
      </c>
      <c r="C58" s="9">
        <f t="shared" ref="C58:D58" si="28">SUM(C57,C52)</f>
        <v>6268</v>
      </c>
      <c r="D58" s="9">
        <f t="shared" si="28"/>
        <v>15413</v>
      </c>
      <c r="E58" s="9">
        <f>SUM(E57,E52)</f>
        <v>0</v>
      </c>
      <c r="F58" s="9">
        <f t="shared" ref="F58:G58" si="29">SUM(F57,F52)</f>
        <v>4</v>
      </c>
      <c r="G58" s="9">
        <f t="shared" si="29"/>
        <v>4</v>
      </c>
      <c r="H58" s="9">
        <f>SUM(H57,H52)</f>
        <v>9145</v>
      </c>
      <c r="I58" s="9">
        <f t="shared" ref="I58:J58" si="30">SUM(I57,I52)</f>
        <v>6272</v>
      </c>
      <c r="J58" s="9">
        <f t="shared" si="30"/>
        <v>15417</v>
      </c>
      <c r="K58" s="396" t="s">
        <v>91</v>
      </c>
    </row>
    <row r="59" spans="1:12" ht="20.100000000000001" customHeight="1" x14ac:dyDescent="0.25">
      <c r="A59" s="8" t="s">
        <v>450</v>
      </c>
      <c r="B59" s="9"/>
      <c r="C59" s="9"/>
      <c r="D59" s="9"/>
      <c r="E59" s="9"/>
      <c r="F59" s="9"/>
      <c r="G59" s="9"/>
      <c r="H59" s="9"/>
      <c r="I59" s="9"/>
      <c r="J59" s="9"/>
      <c r="K59" s="396" t="s">
        <v>93</v>
      </c>
    </row>
    <row r="60" spans="1:12" ht="20.100000000000001" customHeight="1" x14ac:dyDescent="0.25">
      <c r="A60" s="8" t="s">
        <v>1731</v>
      </c>
      <c r="B60" s="9">
        <v>260</v>
      </c>
      <c r="C60" s="9">
        <v>62</v>
      </c>
      <c r="D60" s="9">
        <f>SUM(B60:C60)</f>
        <v>322</v>
      </c>
      <c r="E60" s="9">
        <v>0</v>
      </c>
      <c r="F60" s="9">
        <v>0</v>
      </c>
      <c r="G60" s="9">
        <v>0</v>
      </c>
      <c r="H60" s="9">
        <f t="shared" ref="H60:I67" si="31">SUM(E60,B60)</f>
        <v>260</v>
      </c>
      <c r="I60" s="9">
        <f t="shared" si="31"/>
        <v>62</v>
      </c>
      <c r="J60" s="9">
        <f t="shared" ref="J60:J67" si="32">SUM(H60:I60)</f>
        <v>322</v>
      </c>
      <c r="K60" s="396" t="s">
        <v>1763</v>
      </c>
    </row>
    <row r="61" spans="1:12" ht="20.100000000000001" customHeight="1" x14ac:dyDescent="0.25">
      <c r="A61" s="8" t="s">
        <v>1733</v>
      </c>
      <c r="B61" s="9">
        <v>806</v>
      </c>
      <c r="C61" s="9">
        <v>426</v>
      </c>
      <c r="D61" s="9">
        <f t="shared" ref="D61:D67" si="33">SUM(B61:C61)</f>
        <v>1232</v>
      </c>
      <c r="E61" s="9">
        <v>0</v>
      </c>
      <c r="F61" s="9">
        <v>0</v>
      </c>
      <c r="G61" s="9">
        <v>0</v>
      </c>
      <c r="H61" s="9">
        <f t="shared" si="31"/>
        <v>806</v>
      </c>
      <c r="I61" s="9">
        <f t="shared" si="31"/>
        <v>426</v>
      </c>
      <c r="J61" s="9">
        <f t="shared" si="32"/>
        <v>1232</v>
      </c>
      <c r="K61" s="396" t="s">
        <v>1755</v>
      </c>
    </row>
    <row r="62" spans="1:12" ht="20.100000000000001" customHeight="1" x14ac:dyDescent="0.25">
      <c r="A62" s="8" t="s">
        <v>1735</v>
      </c>
      <c r="B62" s="9">
        <v>174</v>
      </c>
      <c r="C62" s="9">
        <v>23</v>
      </c>
      <c r="D62" s="9">
        <f t="shared" si="33"/>
        <v>197</v>
      </c>
      <c r="E62" s="9">
        <v>0</v>
      </c>
      <c r="F62" s="9">
        <v>0</v>
      </c>
      <c r="G62" s="9">
        <v>0</v>
      </c>
      <c r="H62" s="9">
        <f t="shared" si="31"/>
        <v>174</v>
      </c>
      <c r="I62" s="9">
        <f t="shared" si="31"/>
        <v>23</v>
      </c>
      <c r="J62" s="9">
        <f t="shared" si="32"/>
        <v>197</v>
      </c>
      <c r="K62" s="396" t="s">
        <v>1756</v>
      </c>
    </row>
    <row r="63" spans="1:12" ht="20.100000000000001" customHeight="1" x14ac:dyDescent="0.25">
      <c r="A63" s="8" t="s">
        <v>1737</v>
      </c>
      <c r="B63" s="9">
        <v>836</v>
      </c>
      <c r="C63" s="9">
        <v>294</v>
      </c>
      <c r="D63" s="9">
        <f t="shared" si="33"/>
        <v>1130</v>
      </c>
      <c r="E63" s="9">
        <v>0</v>
      </c>
      <c r="F63" s="9">
        <v>0</v>
      </c>
      <c r="G63" s="9">
        <v>0</v>
      </c>
      <c r="H63" s="9">
        <f t="shared" si="31"/>
        <v>836</v>
      </c>
      <c r="I63" s="9">
        <f t="shared" si="31"/>
        <v>294</v>
      </c>
      <c r="J63" s="9">
        <f t="shared" si="32"/>
        <v>1130</v>
      </c>
      <c r="K63" s="396" t="s">
        <v>1757</v>
      </c>
    </row>
    <row r="64" spans="1:12" ht="20.100000000000001" customHeight="1" x14ac:dyDescent="0.25">
      <c r="A64" s="8" t="s">
        <v>1741</v>
      </c>
      <c r="B64" s="9">
        <f>SUM(B60:B63)</f>
        <v>2076</v>
      </c>
      <c r="C64" s="9">
        <f t="shared" ref="C64" si="34">SUM(C60:C63)</f>
        <v>805</v>
      </c>
      <c r="D64" s="9">
        <f>SUM(B64:C64)</f>
        <v>2881</v>
      </c>
      <c r="E64" s="9">
        <v>0</v>
      </c>
      <c r="F64" s="9">
        <v>0</v>
      </c>
      <c r="G64" s="9">
        <v>0</v>
      </c>
      <c r="H64" s="9">
        <f t="shared" si="31"/>
        <v>2076</v>
      </c>
      <c r="I64" s="9">
        <f t="shared" si="31"/>
        <v>805</v>
      </c>
      <c r="J64" s="9">
        <f t="shared" si="32"/>
        <v>2881</v>
      </c>
      <c r="K64" s="396" t="s">
        <v>1742</v>
      </c>
    </row>
    <row r="65" spans="1:12" ht="20.100000000000001" customHeight="1" x14ac:dyDescent="0.25">
      <c r="A65" s="8" t="s">
        <v>1743</v>
      </c>
      <c r="B65" s="9">
        <v>34</v>
      </c>
      <c r="C65" s="9">
        <v>4</v>
      </c>
      <c r="D65" s="9">
        <f t="shared" si="33"/>
        <v>38</v>
      </c>
      <c r="E65" s="9">
        <v>0</v>
      </c>
      <c r="F65" s="9">
        <v>0</v>
      </c>
      <c r="G65" s="9">
        <v>0</v>
      </c>
      <c r="H65" s="9">
        <f t="shared" si="31"/>
        <v>34</v>
      </c>
      <c r="I65" s="9">
        <f t="shared" si="31"/>
        <v>4</v>
      </c>
      <c r="J65" s="9">
        <f t="shared" si="32"/>
        <v>38</v>
      </c>
      <c r="K65" s="396" t="s">
        <v>1742</v>
      </c>
    </row>
    <row r="66" spans="1:12" ht="20.100000000000001" customHeight="1" x14ac:dyDescent="0.25">
      <c r="A66" s="8" t="s">
        <v>1745</v>
      </c>
      <c r="B66" s="9">
        <v>600</v>
      </c>
      <c r="C66" s="9">
        <v>65</v>
      </c>
      <c r="D66" s="9">
        <f t="shared" si="33"/>
        <v>665</v>
      </c>
      <c r="E66" s="9">
        <v>0</v>
      </c>
      <c r="F66" s="9">
        <v>0</v>
      </c>
      <c r="G66" s="9">
        <v>0</v>
      </c>
      <c r="H66" s="9">
        <f t="shared" si="31"/>
        <v>600</v>
      </c>
      <c r="I66" s="9">
        <f t="shared" si="31"/>
        <v>65</v>
      </c>
      <c r="J66" s="9">
        <f t="shared" si="32"/>
        <v>665</v>
      </c>
      <c r="K66" s="396" t="s">
        <v>1746</v>
      </c>
    </row>
    <row r="67" spans="1:12" ht="20.100000000000001" customHeight="1" x14ac:dyDescent="0.25">
      <c r="A67" s="8" t="s">
        <v>1747</v>
      </c>
      <c r="B67" s="9">
        <v>3</v>
      </c>
      <c r="C67" s="9">
        <v>7</v>
      </c>
      <c r="D67" s="9">
        <f t="shared" si="33"/>
        <v>10</v>
      </c>
      <c r="E67" s="9">
        <v>0</v>
      </c>
      <c r="F67" s="9">
        <v>0</v>
      </c>
      <c r="G67" s="9">
        <v>0</v>
      </c>
      <c r="H67" s="9">
        <f t="shared" si="31"/>
        <v>3</v>
      </c>
      <c r="I67" s="9">
        <f t="shared" si="31"/>
        <v>7</v>
      </c>
      <c r="J67" s="9">
        <f t="shared" si="32"/>
        <v>10</v>
      </c>
      <c r="K67" s="396" t="s">
        <v>1748</v>
      </c>
    </row>
    <row r="68" spans="1:12" ht="20.100000000000001" customHeight="1" x14ac:dyDescent="0.25">
      <c r="A68" s="8" t="s">
        <v>1751</v>
      </c>
      <c r="B68" s="9">
        <f>SUM(B65:B67)</f>
        <v>637</v>
      </c>
      <c r="C68" s="9">
        <f t="shared" ref="C68:J68" si="35">SUM(C65:C67)</f>
        <v>76</v>
      </c>
      <c r="D68" s="9">
        <f t="shared" si="35"/>
        <v>713</v>
      </c>
      <c r="E68" s="9">
        <f t="shared" si="35"/>
        <v>0</v>
      </c>
      <c r="F68" s="9">
        <f t="shared" si="35"/>
        <v>0</v>
      </c>
      <c r="G68" s="9">
        <f t="shared" si="35"/>
        <v>0</v>
      </c>
      <c r="H68" s="9">
        <f t="shared" si="35"/>
        <v>637</v>
      </c>
      <c r="I68" s="9">
        <f t="shared" si="35"/>
        <v>76</v>
      </c>
      <c r="J68" s="9">
        <f t="shared" si="35"/>
        <v>713</v>
      </c>
      <c r="K68" s="396" t="s">
        <v>1752</v>
      </c>
    </row>
    <row r="69" spans="1:12" ht="20.100000000000001" customHeight="1" thickBot="1" x14ac:dyDescent="0.3">
      <c r="A69" s="20" t="s">
        <v>127</v>
      </c>
      <c r="B69" s="9">
        <f>SUM(B68,B64)</f>
        <v>2713</v>
      </c>
      <c r="C69" s="9">
        <f t="shared" ref="C69:J69" si="36">SUM(C68,C64)</f>
        <v>881</v>
      </c>
      <c r="D69" s="9">
        <f t="shared" si="36"/>
        <v>3594</v>
      </c>
      <c r="E69" s="9">
        <f t="shared" si="36"/>
        <v>0</v>
      </c>
      <c r="F69" s="9">
        <f t="shared" si="36"/>
        <v>0</v>
      </c>
      <c r="G69" s="9">
        <f t="shared" si="36"/>
        <v>0</v>
      </c>
      <c r="H69" s="9">
        <f t="shared" si="36"/>
        <v>2713</v>
      </c>
      <c r="I69" s="9">
        <f t="shared" si="36"/>
        <v>881</v>
      </c>
      <c r="J69" s="9">
        <f t="shared" si="36"/>
        <v>3594</v>
      </c>
      <c r="K69" s="551" t="s">
        <v>103</v>
      </c>
    </row>
    <row r="70" spans="1:12" ht="20.100000000000001" customHeight="1" thickBot="1" x14ac:dyDescent="0.3">
      <c r="A70" s="23" t="s">
        <v>262</v>
      </c>
      <c r="B70" s="24">
        <f>SUM(B69,B58)</f>
        <v>11858</v>
      </c>
      <c r="C70" s="24">
        <f t="shared" ref="C70:J70" si="37">SUM(C69,C58)</f>
        <v>7149</v>
      </c>
      <c r="D70" s="24">
        <f t="shared" si="37"/>
        <v>19007</v>
      </c>
      <c r="E70" s="24">
        <f t="shared" si="37"/>
        <v>0</v>
      </c>
      <c r="F70" s="24">
        <f t="shared" si="37"/>
        <v>4</v>
      </c>
      <c r="G70" s="24">
        <f t="shared" si="37"/>
        <v>4</v>
      </c>
      <c r="H70" s="24">
        <f t="shared" si="37"/>
        <v>11858</v>
      </c>
      <c r="I70" s="24">
        <f t="shared" si="37"/>
        <v>7153</v>
      </c>
      <c r="J70" s="24">
        <f t="shared" si="37"/>
        <v>19011</v>
      </c>
      <c r="K70" s="397" t="s">
        <v>263</v>
      </c>
    </row>
    <row r="71" spans="1:12" ht="14.4" thickTop="1" x14ac:dyDescent="0.25"/>
    <row r="74" spans="1:12" s="659" customFormat="1" x14ac:dyDescent="0.25">
      <c r="L74" s="69"/>
    </row>
    <row r="75" spans="1:12" s="659" customFormat="1" x14ac:dyDescent="0.25">
      <c r="L75" s="69"/>
    </row>
    <row r="76" spans="1:12" s="659" customFormat="1" x14ac:dyDescent="0.25">
      <c r="L76" s="69"/>
    </row>
    <row r="77" spans="1:12" ht="17.399999999999999" x14ac:dyDescent="0.25">
      <c r="A77" s="738"/>
      <c r="B77" s="738"/>
      <c r="C77" s="738"/>
      <c r="D77" s="738"/>
      <c r="E77" s="738"/>
      <c r="F77" s="738"/>
      <c r="G77" s="738"/>
      <c r="H77" s="738"/>
      <c r="I77" s="738"/>
      <c r="J77" s="738"/>
      <c r="K77" s="738"/>
    </row>
    <row r="78" spans="1:12" s="659" customFormat="1" ht="17.399999999999999" x14ac:dyDescent="0.25">
      <c r="A78" s="657"/>
      <c r="B78" s="657"/>
      <c r="C78" s="657"/>
      <c r="D78" s="657"/>
      <c r="E78" s="657"/>
      <c r="F78" s="657"/>
      <c r="G78" s="657"/>
      <c r="H78" s="657"/>
      <c r="I78" s="657"/>
      <c r="J78" s="657"/>
      <c r="K78" s="657"/>
      <c r="L78" s="69"/>
    </row>
    <row r="79" spans="1:12" ht="21" customHeight="1" x14ac:dyDescent="0.3">
      <c r="A79" s="759" t="s">
        <v>1765</v>
      </c>
      <c r="B79" s="759"/>
      <c r="C79" s="759"/>
      <c r="D79" s="759"/>
      <c r="E79" s="759"/>
      <c r="F79" s="759"/>
      <c r="G79" s="759"/>
      <c r="H79" s="759"/>
      <c r="I79" s="759"/>
      <c r="J79" s="759"/>
      <c r="K79" s="759"/>
    </row>
    <row r="80" spans="1:12" ht="23.25" customHeight="1" x14ac:dyDescent="0.25">
      <c r="A80" s="800" t="s">
        <v>1766</v>
      </c>
      <c r="B80" s="800"/>
      <c r="C80" s="800"/>
      <c r="D80" s="800"/>
      <c r="E80" s="800"/>
      <c r="F80" s="800"/>
      <c r="G80" s="800"/>
      <c r="H80" s="800"/>
      <c r="I80" s="800"/>
      <c r="J80" s="800"/>
      <c r="K80" s="800"/>
    </row>
    <row r="81" spans="1:12" ht="21.75" customHeight="1" thickBot="1" x14ac:dyDescent="0.3">
      <c r="A81" s="357" t="s">
        <v>1767</v>
      </c>
      <c r="K81" s="30" t="s">
        <v>1768</v>
      </c>
    </row>
    <row r="82" spans="1:12" ht="16.2" thickTop="1" x14ac:dyDescent="0.3">
      <c r="A82" s="735" t="s">
        <v>1729</v>
      </c>
      <c r="B82" s="746" t="s">
        <v>1</v>
      </c>
      <c r="C82" s="746"/>
      <c r="D82" s="746"/>
      <c r="E82" s="746" t="s">
        <v>2</v>
      </c>
      <c r="F82" s="746"/>
      <c r="G82" s="746"/>
      <c r="H82" s="746" t="s">
        <v>4</v>
      </c>
      <c r="I82" s="746"/>
      <c r="J82" s="746"/>
      <c r="K82" s="735" t="s">
        <v>1730</v>
      </c>
    </row>
    <row r="83" spans="1:12" ht="15.6" x14ac:dyDescent="0.3">
      <c r="A83" s="736"/>
      <c r="B83" s="747" t="s">
        <v>6</v>
      </c>
      <c r="C83" s="747"/>
      <c r="D83" s="747"/>
      <c r="E83" s="747" t="s">
        <v>7</v>
      </c>
      <c r="F83" s="747"/>
      <c r="G83" s="747"/>
      <c r="H83" s="747" t="s">
        <v>9</v>
      </c>
      <c r="I83" s="747"/>
      <c r="J83" s="747"/>
      <c r="K83" s="736"/>
    </row>
    <row r="84" spans="1:12" ht="15.6" x14ac:dyDescent="0.3">
      <c r="A84" s="736"/>
      <c r="B84" s="390" t="s">
        <v>10</v>
      </c>
      <c r="C84" s="390" t="s">
        <v>113</v>
      </c>
      <c r="D84" s="390" t="s">
        <v>12</v>
      </c>
      <c r="E84" s="390" t="s">
        <v>10</v>
      </c>
      <c r="F84" s="390" t="s">
        <v>113</v>
      </c>
      <c r="G84" s="390" t="s">
        <v>12</v>
      </c>
      <c r="H84" s="390" t="s">
        <v>10</v>
      </c>
      <c r="I84" s="390" t="s">
        <v>113</v>
      </c>
      <c r="J84" s="390" t="s">
        <v>12</v>
      </c>
      <c r="K84" s="736"/>
    </row>
    <row r="85" spans="1:12" ht="16.5" customHeight="1" thickBot="1" x14ac:dyDescent="0.35">
      <c r="A85" s="737"/>
      <c r="B85" s="4" t="s">
        <v>13</v>
      </c>
      <c r="C85" s="4" t="s">
        <v>14</v>
      </c>
      <c r="D85" s="4" t="s">
        <v>9</v>
      </c>
      <c r="E85" s="4" t="s">
        <v>13</v>
      </c>
      <c r="F85" s="4" t="s">
        <v>14</v>
      </c>
      <c r="G85" s="4" t="s">
        <v>9</v>
      </c>
      <c r="H85" s="4" t="s">
        <v>13</v>
      </c>
      <c r="I85" s="4" t="s">
        <v>14</v>
      </c>
      <c r="J85" s="4" t="s">
        <v>9</v>
      </c>
      <c r="K85" s="737"/>
    </row>
    <row r="86" spans="1:12" ht="20.25" customHeight="1" x14ac:dyDescent="0.25">
      <c r="A86" s="533" t="s">
        <v>413</v>
      </c>
      <c r="B86" s="9"/>
      <c r="C86" s="9"/>
      <c r="D86" s="9"/>
      <c r="E86" s="9"/>
      <c r="F86" s="9"/>
      <c r="G86" s="9"/>
      <c r="H86" s="9"/>
      <c r="I86" s="9"/>
      <c r="J86" s="9"/>
      <c r="K86" s="396" t="s">
        <v>1461</v>
      </c>
    </row>
    <row r="87" spans="1:12" ht="20.25" customHeight="1" x14ac:dyDescent="0.25">
      <c r="A87" s="8" t="s">
        <v>1731</v>
      </c>
      <c r="B87" s="9">
        <v>170</v>
      </c>
      <c r="C87" s="9">
        <v>104</v>
      </c>
      <c r="D87" s="9">
        <f>SUM(B87:C87)</f>
        <v>274</v>
      </c>
      <c r="E87" s="9">
        <v>0</v>
      </c>
      <c r="F87" s="9">
        <v>0</v>
      </c>
      <c r="G87" s="9">
        <f>SUM(E87:F87)</f>
        <v>0</v>
      </c>
      <c r="H87" s="9">
        <f>SUM(E87,B87)</f>
        <v>170</v>
      </c>
      <c r="I87" s="9">
        <f>SUM(F87,C87)</f>
        <v>104</v>
      </c>
      <c r="J87" s="9">
        <f>SUM(H87:I87)</f>
        <v>274</v>
      </c>
      <c r="K87" s="396" t="s">
        <v>1769</v>
      </c>
      <c r="L87" s="432"/>
    </row>
    <row r="88" spans="1:12" ht="20.25" customHeight="1" x14ac:dyDescent="0.25">
      <c r="A88" s="8" t="s">
        <v>1733</v>
      </c>
      <c r="B88" s="9">
        <v>63</v>
      </c>
      <c r="C88" s="9">
        <v>52</v>
      </c>
      <c r="D88" s="9">
        <f t="shared" ref="D88:D91" si="38">SUM(B88:C88)</f>
        <v>115</v>
      </c>
      <c r="E88" s="9">
        <v>0</v>
      </c>
      <c r="F88" s="9">
        <v>0</v>
      </c>
      <c r="G88" s="9">
        <v>0</v>
      </c>
      <c r="H88" s="9">
        <f t="shared" ref="H88:I100" si="39">SUM(E88,B88)</f>
        <v>63</v>
      </c>
      <c r="I88" s="9">
        <f t="shared" si="39"/>
        <v>52</v>
      </c>
      <c r="J88" s="9">
        <f t="shared" ref="J88:J100" si="40">SUM(H88:I88)</f>
        <v>115</v>
      </c>
      <c r="K88" s="396" t="s">
        <v>1755</v>
      </c>
      <c r="L88" s="432"/>
    </row>
    <row r="89" spans="1:12" ht="20.25" customHeight="1" x14ac:dyDescent="0.25">
      <c r="A89" s="8" t="s">
        <v>1735</v>
      </c>
      <c r="B89" s="9">
        <v>60</v>
      </c>
      <c r="C89" s="9">
        <v>8</v>
      </c>
      <c r="D89" s="9">
        <f t="shared" si="38"/>
        <v>68</v>
      </c>
      <c r="E89" s="9">
        <v>0</v>
      </c>
      <c r="F89" s="9">
        <v>0</v>
      </c>
      <c r="G89" s="9">
        <v>0</v>
      </c>
      <c r="H89" s="9">
        <f t="shared" si="39"/>
        <v>60</v>
      </c>
      <c r="I89" s="9">
        <f t="shared" si="39"/>
        <v>8</v>
      </c>
      <c r="J89" s="9">
        <f t="shared" si="40"/>
        <v>68</v>
      </c>
      <c r="K89" s="396" t="s">
        <v>1756</v>
      </c>
      <c r="L89" s="432"/>
    </row>
    <row r="90" spans="1:12" ht="20.25" customHeight="1" x14ac:dyDescent="0.25">
      <c r="A90" s="8" t="s">
        <v>1764</v>
      </c>
      <c r="B90" s="9">
        <v>38</v>
      </c>
      <c r="C90" s="9">
        <v>15</v>
      </c>
      <c r="D90" s="9">
        <f t="shared" si="38"/>
        <v>53</v>
      </c>
      <c r="E90" s="9">
        <v>0</v>
      </c>
      <c r="F90" s="9">
        <v>0</v>
      </c>
      <c r="G90" s="9">
        <v>0</v>
      </c>
      <c r="H90" s="9">
        <f t="shared" si="39"/>
        <v>38</v>
      </c>
      <c r="I90" s="9">
        <f t="shared" si="39"/>
        <v>15</v>
      </c>
      <c r="J90" s="9">
        <f t="shared" si="40"/>
        <v>53</v>
      </c>
      <c r="K90" s="396" t="s">
        <v>1757</v>
      </c>
      <c r="L90" s="432"/>
    </row>
    <row r="91" spans="1:12" ht="20.25" customHeight="1" x14ac:dyDescent="0.25">
      <c r="A91" s="8" t="s">
        <v>1739</v>
      </c>
      <c r="B91" s="9">
        <v>29</v>
      </c>
      <c r="C91" s="9">
        <v>25</v>
      </c>
      <c r="D91" s="9">
        <f t="shared" si="38"/>
        <v>54</v>
      </c>
      <c r="E91" s="9">
        <v>0</v>
      </c>
      <c r="F91" s="9">
        <v>0</v>
      </c>
      <c r="G91" s="9">
        <v>0</v>
      </c>
      <c r="H91" s="9">
        <f t="shared" si="39"/>
        <v>29</v>
      </c>
      <c r="I91" s="9">
        <f t="shared" si="39"/>
        <v>25</v>
      </c>
      <c r="J91" s="9">
        <f t="shared" si="40"/>
        <v>54</v>
      </c>
      <c r="K91" s="396" t="s">
        <v>1740</v>
      </c>
      <c r="L91" s="432"/>
    </row>
    <row r="92" spans="1:12" ht="20.25" customHeight="1" x14ac:dyDescent="0.25">
      <c r="A92" s="8" t="s">
        <v>1741</v>
      </c>
      <c r="B92" s="9">
        <f>SUM(B87:B91)</f>
        <v>360</v>
      </c>
      <c r="C92" s="9">
        <f t="shared" ref="C92:G92" si="41">SUM(C87:C91)</f>
        <v>204</v>
      </c>
      <c r="D92" s="9">
        <f t="shared" si="41"/>
        <v>564</v>
      </c>
      <c r="E92" s="9">
        <f t="shared" si="41"/>
        <v>0</v>
      </c>
      <c r="F92" s="9">
        <f t="shared" si="41"/>
        <v>0</v>
      </c>
      <c r="G92" s="9">
        <f t="shared" si="41"/>
        <v>0</v>
      </c>
      <c r="H92" s="9">
        <f t="shared" si="39"/>
        <v>360</v>
      </c>
      <c r="I92" s="9">
        <f t="shared" si="39"/>
        <v>204</v>
      </c>
      <c r="J92" s="9">
        <f t="shared" si="40"/>
        <v>564</v>
      </c>
      <c r="K92" s="396" t="s">
        <v>1742</v>
      </c>
      <c r="L92" s="434"/>
    </row>
    <row r="93" spans="1:12" ht="27.75" customHeight="1" x14ac:dyDescent="0.25">
      <c r="A93" s="8" t="s">
        <v>1743</v>
      </c>
      <c r="B93" s="9">
        <v>113</v>
      </c>
      <c r="C93" s="9">
        <v>45</v>
      </c>
      <c r="D93" s="9">
        <f>SUM(B93:C93)</f>
        <v>158</v>
      </c>
      <c r="E93" s="9">
        <v>0</v>
      </c>
      <c r="F93" s="9">
        <v>0</v>
      </c>
      <c r="G93" s="9">
        <v>0</v>
      </c>
      <c r="H93" s="9">
        <f t="shared" si="39"/>
        <v>113</v>
      </c>
      <c r="I93" s="9">
        <f t="shared" si="39"/>
        <v>45</v>
      </c>
      <c r="J93" s="9">
        <f t="shared" si="40"/>
        <v>158</v>
      </c>
      <c r="K93" s="396" t="s">
        <v>1744</v>
      </c>
      <c r="L93" s="432"/>
    </row>
    <row r="94" spans="1:12" ht="20.25" customHeight="1" x14ac:dyDescent="0.25">
      <c r="A94" s="8" t="s">
        <v>1745</v>
      </c>
      <c r="B94" s="9">
        <v>75</v>
      </c>
      <c r="C94" s="9">
        <v>39</v>
      </c>
      <c r="D94" s="9">
        <f t="shared" ref="D94:D96" si="42">SUM(B94:C94)</f>
        <v>114</v>
      </c>
      <c r="E94" s="9">
        <v>0</v>
      </c>
      <c r="F94" s="9">
        <v>0</v>
      </c>
      <c r="G94" s="9">
        <v>0</v>
      </c>
      <c r="H94" s="9">
        <f t="shared" si="39"/>
        <v>75</v>
      </c>
      <c r="I94" s="9">
        <f t="shared" si="39"/>
        <v>39</v>
      </c>
      <c r="J94" s="9">
        <f t="shared" si="40"/>
        <v>114</v>
      </c>
      <c r="K94" s="396" t="s">
        <v>1746</v>
      </c>
      <c r="L94" s="432"/>
    </row>
    <row r="95" spans="1:12" ht="27" customHeight="1" x14ac:dyDescent="0.25">
      <c r="A95" s="8" t="s">
        <v>1747</v>
      </c>
      <c r="B95" s="9">
        <v>21</v>
      </c>
      <c r="C95" s="9">
        <v>12</v>
      </c>
      <c r="D95" s="9">
        <f t="shared" si="42"/>
        <v>33</v>
      </c>
      <c r="E95" s="9">
        <v>0</v>
      </c>
      <c r="F95" s="9">
        <v>0</v>
      </c>
      <c r="G95" s="9">
        <v>0</v>
      </c>
      <c r="H95" s="9">
        <f t="shared" si="39"/>
        <v>21</v>
      </c>
      <c r="I95" s="9">
        <f t="shared" si="39"/>
        <v>12</v>
      </c>
      <c r="J95" s="9">
        <f t="shared" si="40"/>
        <v>33</v>
      </c>
      <c r="K95" s="396" t="s">
        <v>1748</v>
      </c>
      <c r="L95" s="432"/>
    </row>
    <row r="96" spans="1:12" ht="23.25" customHeight="1" x14ac:dyDescent="0.25">
      <c r="A96" s="8" t="s">
        <v>1749</v>
      </c>
      <c r="B96" s="9">
        <v>11</v>
      </c>
      <c r="C96" s="9">
        <v>5</v>
      </c>
      <c r="D96" s="9">
        <f t="shared" si="42"/>
        <v>16</v>
      </c>
      <c r="E96" s="9">
        <v>0</v>
      </c>
      <c r="F96" s="9">
        <v>0</v>
      </c>
      <c r="G96" s="9">
        <v>0</v>
      </c>
      <c r="H96" s="9">
        <f t="shared" si="39"/>
        <v>11</v>
      </c>
      <c r="I96" s="9">
        <f t="shared" si="39"/>
        <v>5</v>
      </c>
      <c r="J96" s="9">
        <f t="shared" si="40"/>
        <v>16</v>
      </c>
      <c r="K96" s="396" t="s">
        <v>1750</v>
      </c>
      <c r="L96" s="432"/>
    </row>
    <row r="97" spans="1:12" ht="20.25" customHeight="1" x14ac:dyDescent="0.25">
      <c r="A97" s="8" t="s">
        <v>1751</v>
      </c>
      <c r="B97" s="9">
        <f>SUM(B93:B96)</f>
        <v>220</v>
      </c>
      <c r="C97" s="9">
        <f t="shared" ref="C97:D97" si="43">SUM(C93:C96)</f>
        <v>101</v>
      </c>
      <c r="D97" s="9">
        <f t="shared" si="43"/>
        <v>321</v>
      </c>
      <c r="E97" s="9">
        <v>0</v>
      </c>
      <c r="F97" s="9">
        <v>0</v>
      </c>
      <c r="G97" s="9">
        <v>0</v>
      </c>
      <c r="H97" s="9">
        <f t="shared" si="39"/>
        <v>220</v>
      </c>
      <c r="I97" s="9">
        <f t="shared" si="39"/>
        <v>101</v>
      </c>
      <c r="J97" s="9">
        <f t="shared" si="40"/>
        <v>321</v>
      </c>
      <c r="K97" s="396" t="s">
        <v>1752</v>
      </c>
      <c r="L97" s="434"/>
    </row>
    <row r="98" spans="1:12" ht="20.25" customHeight="1" x14ac:dyDescent="0.25">
      <c r="A98" s="8" t="s">
        <v>302</v>
      </c>
      <c r="B98" s="9">
        <v>61</v>
      </c>
      <c r="C98" s="9">
        <v>18</v>
      </c>
      <c r="D98" s="9">
        <f>SUM(B98:C98)</f>
        <v>79</v>
      </c>
      <c r="E98" s="9">
        <v>0</v>
      </c>
      <c r="F98" s="9">
        <v>0</v>
      </c>
      <c r="G98" s="9">
        <v>0</v>
      </c>
      <c r="H98" s="9">
        <f t="shared" si="39"/>
        <v>61</v>
      </c>
      <c r="I98" s="9">
        <f t="shared" si="39"/>
        <v>18</v>
      </c>
      <c r="J98" s="9">
        <f t="shared" si="40"/>
        <v>79</v>
      </c>
      <c r="K98" s="396" t="s">
        <v>1278</v>
      </c>
      <c r="L98" s="432"/>
    </row>
    <row r="99" spans="1:12" ht="20.25" customHeight="1" x14ac:dyDescent="0.25">
      <c r="A99" s="20" t="s">
        <v>399</v>
      </c>
      <c r="B99" s="21">
        <v>3</v>
      </c>
      <c r="C99" s="21">
        <v>0</v>
      </c>
      <c r="D99" s="9">
        <f>SUM(B99:C99)</f>
        <v>3</v>
      </c>
      <c r="E99" s="9">
        <v>0</v>
      </c>
      <c r="F99" s="9">
        <v>0</v>
      </c>
      <c r="G99" s="9">
        <v>0</v>
      </c>
      <c r="H99" s="9">
        <f t="shared" si="39"/>
        <v>3</v>
      </c>
      <c r="I99" s="9">
        <f t="shared" si="39"/>
        <v>0</v>
      </c>
      <c r="J99" s="9">
        <f t="shared" si="40"/>
        <v>3</v>
      </c>
      <c r="K99" s="396" t="s">
        <v>1014</v>
      </c>
      <c r="L99" s="432"/>
    </row>
    <row r="100" spans="1:12" ht="20.25" customHeight="1" x14ac:dyDescent="0.25">
      <c r="A100" s="20" t="s">
        <v>296</v>
      </c>
      <c r="B100" s="21">
        <v>2</v>
      </c>
      <c r="C100" s="21">
        <v>1</v>
      </c>
      <c r="D100" s="9">
        <f>SUM(B100:C100)</f>
        <v>3</v>
      </c>
      <c r="E100" s="9">
        <v>0</v>
      </c>
      <c r="F100" s="9">
        <v>0</v>
      </c>
      <c r="G100" s="9">
        <v>0</v>
      </c>
      <c r="H100" s="9">
        <f t="shared" si="39"/>
        <v>2</v>
      </c>
      <c r="I100" s="9">
        <f t="shared" si="39"/>
        <v>1</v>
      </c>
      <c r="J100" s="9">
        <f t="shared" si="40"/>
        <v>3</v>
      </c>
      <c r="K100" s="396" t="s">
        <v>1632</v>
      </c>
      <c r="L100" s="432"/>
    </row>
    <row r="101" spans="1:12" ht="20.25" customHeight="1" thickBot="1" x14ac:dyDescent="0.3">
      <c r="A101" s="20" t="s">
        <v>90</v>
      </c>
      <c r="B101" s="21">
        <f>SUM(B98:B100,B97,B92)</f>
        <v>646</v>
      </c>
      <c r="C101" s="21">
        <f t="shared" ref="C101:J101" si="44">SUM(C98:C100,C97,C92)</f>
        <v>324</v>
      </c>
      <c r="D101" s="21">
        <f t="shared" si="44"/>
        <v>970</v>
      </c>
      <c r="E101" s="21">
        <f t="shared" si="44"/>
        <v>0</v>
      </c>
      <c r="F101" s="21">
        <f t="shared" si="44"/>
        <v>0</v>
      </c>
      <c r="G101" s="21">
        <f t="shared" si="44"/>
        <v>0</v>
      </c>
      <c r="H101" s="21">
        <f t="shared" si="44"/>
        <v>646</v>
      </c>
      <c r="I101" s="21">
        <f t="shared" si="44"/>
        <v>324</v>
      </c>
      <c r="J101" s="21">
        <f t="shared" si="44"/>
        <v>970</v>
      </c>
      <c r="K101" s="22" t="s">
        <v>91</v>
      </c>
      <c r="L101" s="434"/>
    </row>
    <row r="102" spans="1:12" ht="20.25" customHeight="1" thickBot="1" x14ac:dyDescent="0.3">
      <c r="A102" s="23" t="s">
        <v>262</v>
      </c>
      <c r="B102" s="24">
        <f>SUM(B101)</f>
        <v>646</v>
      </c>
      <c r="C102" s="24">
        <f t="shared" ref="C102:J102" si="45">SUM(C101)</f>
        <v>324</v>
      </c>
      <c r="D102" s="24">
        <f t="shared" si="45"/>
        <v>970</v>
      </c>
      <c r="E102" s="24">
        <f t="shared" si="45"/>
        <v>0</v>
      </c>
      <c r="F102" s="24">
        <f t="shared" si="45"/>
        <v>0</v>
      </c>
      <c r="G102" s="24">
        <f t="shared" si="45"/>
        <v>0</v>
      </c>
      <c r="H102" s="24">
        <f t="shared" si="45"/>
        <v>646</v>
      </c>
      <c r="I102" s="24">
        <f t="shared" si="45"/>
        <v>324</v>
      </c>
      <c r="J102" s="24">
        <f t="shared" si="45"/>
        <v>970</v>
      </c>
      <c r="K102" s="397" t="s">
        <v>263</v>
      </c>
    </row>
    <row r="103" spans="1:12" ht="14.4" thickTop="1" x14ac:dyDescent="0.25"/>
  </sheetData>
  <mergeCells count="31">
    <mergeCell ref="A1:K1"/>
    <mergeCell ref="A2:K2"/>
    <mergeCell ref="A4:A7"/>
    <mergeCell ref="B4:D4"/>
    <mergeCell ref="E4:G4"/>
    <mergeCell ref="H4:J4"/>
    <mergeCell ref="K4:K7"/>
    <mergeCell ref="B5:D5"/>
    <mergeCell ref="E5:G5"/>
    <mergeCell ref="H5:J5"/>
    <mergeCell ref="A39:K39"/>
    <mergeCell ref="A40:K40"/>
    <mergeCell ref="A42:A45"/>
    <mergeCell ref="B42:D42"/>
    <mergeCell ref="E42:G42"/>
    <mergeCell ref="H42:J42"/>
    <mergeCell ref="K42:K45"/>
    <mergeCell ref="B43:D43"/>
    <mergeCell ref="E43:G43"/>
    <mergeCell ref="H43:J43"/>
    <mergeCell ref="H83:J83"/>
    <mergeCell ref="A77:K77"/>
    <mergeCell ref="A79:K79"/>
    <mergeCell ref="A80:K80"/>
    <mergeCell ref="A82:A85"/>
    <mergeCell ref="B82:D82"/>
    <mergeCell ref="E82:G82"/>
    <mergeCell ref="H82:J82"/>
    <mergeCell ref="K82:K85"/>
    <mergeCell ref="B83:D83"/>
    <mergeCell ref="E83:G83"/>
  </mergeCells>
  <printOptions horizontalCentered="1"/>
  <pageMargins left="0.39370078740157483" right="0.39370078740157483" top="0.78740157480314965" bottom="0.39370078740157483" header="0.78740157480314965" footer="0.39370078740157483"/>
  <pageSetup paperSize="9" scale="75"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3:K17"/>
  <sheetViews>
    <sheetView rightToLeft="1" view="pageBreakPreview" zoomScale="80" zoomScaleNormal="90" zoomScaleSheetLayoutView="80" workbookViewId="0"/>
  </sheetViews>
  <sheetFormatPr defaultColWidth="9" defaultRowHeight="13.8" x14ac:dyDescent="0.25"/>
  <cols>
    <col min="1" max="1" width="22.3984375" style="392" customWidth="1"/>
    <col min="2" max="2" width="7.59765625" style="392" customWidth="1"/>
    <col min="3" max="3" width="7.3984375" style="392" customWidth="1"/>
    <col min="4" max="4" width="9" style="392"/>
    <col min="5" max="5" width="7.69921875" style="392" customWidth="1"/>
    <col min="6" max="6" width="7.8984375" style="392" customWidth="1"/>
    <col min="7" max="8" width="6.59765625" style="392" customWidth="1"/>
    <col min="9" max="9" width="8" style="392" customWidth="1"/>
    <col min="10" max="10" width="9" style="392" customWidth="1"/>
    <col min="11" max="11" width="38.09765625" style="392" bestFit="1" customWidth="1"/>
    <col min="12" max="16384" width="9" style="392"/>
  </cols>
  <sheetData>
    <row r="3" spans="1:11" ht="42.75" customHeight="1" x14ac:dyDescent="0.25">
      <c r="A3" s="741" t="s">
        <v>1770</v>
      </c>
      <c r="B3" s="741"/>
      <c r="C3" s="741"/>
      <c r="D3" s="741"/>
      <c r="E3" s="741"/>
      <c r="F3" s="741"/>
      <c r="G3" s="741"/>
      <c r="H3" s="741"/>
      <c r="I3" s="741"/>
      <c r="J3" s="741"/>
      <c r="K3" s="741"/>
    </row>
    <row r="4" spans="1:11" ht="48.75" customHeight="1" x14ac:dyDescent="0.25">
      <c r="A4" s="742" t="s">
        <v>1771</v>
      </c>
      <c r="B4" s="742"/>
      <c r="C4" s="742"/>
      <c r="D4" s="742"/>
      <c r="E4" s="742"/>
      <c r="F4" s="742"/>
      <c r="G4" s="742"/>
      <c r="H4" s="742"/>
      <c r="I4" s="742"/>
      <c r="J4" s="742"/>
      <c r="K4" s="742"/>
    </row>
    <row r="5" spans="1:11" ht="23.25" customHeight="1" x14ac:dyDescent="0.25">
      <c r="A5" s="738"/>
      <c r="B5" s="738"/>
      <c r="C5" s="738"/>
      <c r="D5" s="738"/>
      <c r="E5" s="738"/>
      <c r="F5" s="738"/>
      <c r="G5" s="738"/>
      <c r="H5" s="738"/>
      <c r="I5" s="738"/>
      <c r="J5" s="738"/>
      <c r="K5" s="738"/>
    </row>
    <row r="6" spans="1:11" ht="28.5" customHeight="1" thickBot="1" x14ac:dyDescent="0.3">
      <c r="A6" s="357" t="s">
        <v>1772</v>
      </c>
      <c r="J6" s="391"/>
      <c r="K6" s="30" t="s">
        <v>1773</v>
      </c>
    </row>
    <row r="7" spans="1:11" ht="23.25" customHeight="1" thickTop="1" x14ac:dyDescent="0.25">
      <c r="A7" s="735" t="s">
        <v>1729</v>
      </c>
      <c r="B7" s="735" t="s">
        <v>1</v>
      </c>
      <c r="C7" s="735"/>
      <c r="D7" s="735"/>
      <c r="E7" s="735" t="s">
        <v>2</v>
      </c>
      <c r="F7" s="735"/>
      <c r="G7" s="735"/>
      <c r="H7" s="735"/>
      <c r="I7" s="735"/>
      <c r="J7" s="735"/>
      <c r="K7" s="735" t="s">
        <v>1730</v>
      </c>
    </row>
    <row r="8" spans="1:11" ht="23.25" customHeight="1" x14ac:dyDescent="0.25">
      <c r="A8" s="736"/>
      <c r="B8" s="736" t="s">
        <v>6</v>
      </c>
      <c r="C8" s="736"/>
      <c r="D8" s="736"/>
      <c r="E8" s="736" t="s">
        <v>7</v>
      </c>
      <c r="F8" s="736"/>
      <c r="G8" s="736"/>
      <c r="H8" s="736" t="s">
        <v>4</v>
      </c>
      <c r="I8" s="736"/>
      <c r="J8" s="736"/>
      <c r="K8" s="736"/>
    </row>
    <row r="9" spans="1:11" ht="23.25" customHeight="1" x14ac:dyDescent="0.25">
      <c r="A9" s="736"/>
      <c r="B9" s="388" t="s">
        <v>574</v>
      </c>
      <c r="C9" s="388" t="s">
        <v>113</v>
      </c>
      <c r="D9" s="388" t="s">
        <v>4</v>
      </c>
      <c r="E9" s="388" t="s">
        <v>574</v>
      </c>
      <c r="F9" s="388" t="s">
        <v>113</v>
      </c>
      <c r="G9" s="388" t="s">
        <v>4</v>
      </c>
      <c r="H9" s="388"/>
      <c r="I9" s="388"/>
      <c r="J9" s="388"/>
      <c r="K9" s="736"/>
    </row>
    <row r="10" spans="1:11" ht="23.25" customHeight="1" thickBot="1" x14ac:dyDescent="0.3">
      <c r="A10" s="737"/>
      <c r="B10" s="389" t="s">
        <v>13</v>
      </c>
      <c r="C10" s="389" t="s">
        <v>14</v>
      </c>
      <c r="D10" s="389" t="s">
        <v>9</v>
      </c>
      <c r="E10" s="389" t="s">
        <v>13</v>
      </c>
      <c r="F10" s="389" t="s">
        <v>14</v>
      </c>
      <c r="G10" s="389" t="s">
        <v>9</v>
      </c>
      <c r="H10" s="389" t="s">
        <v>13</v>
      </c>
      <c r="I10" s="389" t="s">
        <v>14</v>
      </c>
      <c r="J10" s="389" t="s">
        <v>9</v>
      </c>
      <c r="K10" s="737"/>
    </row>
    <row r="11" spans="1:11" ht="27.75" customHeight="1" x14ac:dyDescent="0.25">
      <c r="A11" s="533" t="s">
        <v>413</v>
      </c>
      <c r="B11" s="9"/>
      <c r="C11" s="9"/>
      <c r="D11" s="9"/>
      <c r="E11" s="9"/>
      <c r="F11" s="9"/>
      <c r="G11" s="9"/>
      <c r="I11" s="435"/>
      <c r="J11" s="435"/>
      <c r="K11" s="435" t="s">
        <v>1461</v>
      </c>
    </row>
    <row r="12" spans="1:11" ht="27.75" customHeight="1" x14ac:dyDescent="0.25">
      <c r="A12" s="8" t="s">
        <v>1745</v>
      </c>
      <c r="B12" s="9">
        <v>10</v>
      </c>
      <c r="C12" s="9">
        <v>6</v>
      </c>
      <c r="D12" s="9">
        <v>16</v>
      </c>
      <c r="E12" s="9">
        <v>0</v>
      </c>
      <c r="F12" s="9">
        <v>0</v>
      </c>
      <c r="G12" s="9">
        <f>SUM(E12:F12)</f>
        <v>0</v>
      </c>
      <c r="H12" s="9">
        <v>10</v>
      </c>
      <c r="I12" s="9">
        <v>6</v>
      </c>
      <c r="J12" s="9">
        <v>16</v>
      </c>
      <c r="K12" s="396" t="s">
        <v>1746</v>
      </c>
    </row>
    <row r="13" spans="1:11" ht="27.75" customHeight="1" x14ac:dyDescent="0.25">
      <c r="A13" s="8" t="s">
        <v>1747</v>
      </c>
      <c r="B13" s="9">
        <v>4</v>
      </c>
      <c r="C13" s="9">
        <v>3</v>
      </c>
      <c r="D13" s="9">
        <v>7</v>
      </c>
      <c r="E13" s="9">
        <v>0</v>
      </c>
      <c r="F13" s="9">
        <v>0</v>
      </c>
      <c r="G13" s="9">
        <f>SUM(E13:F13)</f>
        <v>0</v>
      </c>
      <c r="H13" s="9">
        <v>4</v>
      </c>
      <c r="I13" s="9">
        <v>3</v>
      </c>
      <c r="J13" s="9">
        <v>7</v>
      </c>
      <c r="K13" s="396" t="s">
        <v>1748</v>
      </c>
    </row>
    <row r="14" spans="1:11" ht="27.75" customHeight="1" x14ac:dyDescent="0.25">
      <c r="A14" s="20" t="s">
        <v>1749</v>
      </c>
      <c r="B14" s="21">
        <v>1</v>
      </c>
      <c r="C14" s="21">
        <v>1</v>
      </c>
      <c r="D14" s="21">
        <v>2</v>
      </c>
      <c r="E14" s="21">
        <v>0</v>
      </c>
      <c r="F14" s="21">
        <v>0</v>
      </c>
      <c r="G14" s="21">
        <f>SUM(E14:F14)</f>
        <v>0</v>
      </c>
      <c r="H14" s="21">
        <v>1</v>
      </c>
      <c r="I14" s="21">
        <v>1</v>
      </c>
      <c r="J14" s="21">
        <v>2</v>
      </c>
      <c r="K14" s="22" t="s">
        <v>1750</v>
      </c>
    </row>
    <row r="15" spans="1:11" ht="27.75" customHeight="1" thickBot="1" x14ac:dyDescent="0.3">
      <c r="A15" s="42" t="s">
        <v>90</v>
      </c>
      <c r="B15" s="43">
        <f>SUM(B12:B14)</f>
        <v>15</v>
      </c>
      <c r="C15" s="43">
        <f t="shared" ref="C15:J15" si="0">SUM(C12:C14)</f>
        <v>10</v>
      </c>
      <c r="D15" s="43">
        <f t="shared" si="0"/>
        <v>25</v>
      </c>
      <c r="E15" s="43">
        <f t="shared" si="0"/>
        <v>0</v>
      </c>
      <c r="F15" s="43">
        <f t="shared" si="0"/>
        <v>0</v>
      </c>
      <c r="G15" s="43">
        <f t="shared" si="0"/>
        <v>0</v>
      </c>
      <c r="H15" s="43">
        <f t="shared" si="0"/>
        <v>15</v>
      </c>
      <c r="I15" s="43">
        <f t="shared" si="0"/>
        <v>10</v>
      </c>
      <c r="J15" s="43">
        <f t="shared" si="0"/>
        <v>25</v>
      </c>
      <c r="K15" s="44" t="s">
        <v>91</v>
      </c>
    </row>
    <row r="16" spans="1:11" ht="27.75" customHeight="1" thickBot="1" x14ac:dyDescent="0.3">
      <c r="A16" s="23" t="s">
        <v>262</v>
      </c>
      <c r="B16" s="24">
        <v>15</v>
      </c>
      <c r="C16" s="24">
        <v>10</v>
      </c>
      <c r="D16" s="24">
        <v>25</v>
      </c>
      <c r="E16" s="24">
        <v>0</v>
      </c>
      <c r="F16" s="24">
        <v>0</v>
      </c>
      <c r="G16" s="24">
        <v>0</v>
      </c>
      <c r="H16" s="24">
        <v>15</v>
      </c>
      <c r="I16" s="24">
        <v>10</v>
      </c>
      <c r="J16" s="24">
        <v>25</v>
      </c>
      <c r="K16" s="397" t="s">
        <v>263</v>
      </c>
    </row>
    <row r="17" ht="14.4" thickTop="1" x14ac:dyDescent="0.25"/>
  </sheetData>
  <mergeCells count="11">
    <mergeCell ref="H8:J8"/>
    <mergeCell ref="A3:K3"/>
    <mergeCell ref="A4:K4"/>
    <mergeCell ref="A5:K5"/>
    <mergeCell ref="A7:A10"/>
    <mergeCell ref="B7:D7"/>
    <mergeCell ref="E7:G7"/>
    <mergeCell ref="H7:J7"/>
    <mergeCell ref="K7:K10"/>
    <mergeCell ref="B8:D8"/>
    <mergeCell ref="E8:G8"/>
  </mergeCells>
  <printOptions horizontalCentered="1"/>
  <pageMargins left="0.39370078740157483" right="0.39370078740157483" top="0.78740157480314965" bottom="0.39370078740157483" header="0.78740157480314965" footer="0.39370078740157483"/>
  <pageSetup paperSize="9" scale="95"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O32"/>
  <sheetViews>
    <sheetView rightToLeft="1" view="pageBreakPreview" topLeftCell="A16" zoomScale="80" zoomScaleNormal="83" zoomScaleSheetLayoutView="80" workbookViewId="0">
      <selection activeCell="A41" sqref="A41"/>
    </sheetView>
  </sheetViews>
  <sheetFormatPr defaultColWidth="9" defaultRowHeight="13.8" x14ac:dyDescent="0.25"/>
  <cols>
    <col min="1" max="1" width="21.8984375" style="392" customWidth="1"/>
    <col min="2" max="6" width="7.69921875" style="392" customWidth="1"/>
    <col min="7" max="7" width="6.59765625" style="392" customWidth="1"/>
    <col min="8" max="9" width="7.69921875" style="392" customWidth="1"/>
    <col min="10" max="10" width="6.59765625" style="392" customWidth="1"/>
    <col min="11" max="13" width="7.69921875" style="392" customWidth="1"/>
    <col min="14" max="14" width="39.3984375" style="392" customWidth="1"/>
    <col min="15" max="15" width="27.5" style="392" customWidth="1"/>
    <col min="16" max="16384" width="9" style="392"/>
  </cols>
  <sheetData>
    <row r="1" spans="1:15" ht="26.25" customHeight="1" x14ac:dyDescent="0.25">
      <c r="A1" s="738" t="s">
        <v>1774</v>
      </c>
      <c r="B1" s="738"/>
      <c r="C1" s="738"/>
      <c r="D1" s="738"/>
      <c r="E1" s="738"/>
      <c r="F1" s="738"/>
      <c r="G1" s="738"/>
      <c r="H1" s="738"/>
      <c r="I1" s="738"/>
      <c r="J1" s="738"/>
      <c r="K1" s="738"/>
      <c r="L1" s="738"/>
      <c r="M1" s="738"/>
      <c r="N1" s="738"/>
    </row>
    <row r="2" spans="1:15" ht="43.5" customHeight="1" x14ac:dyDescent="0.3">
      <c r="A2" s="756" t="s">
        <v>1775</v>
      </c>
      <c r="B2" s="756"/>
      <c r="C2" s="756"/>
      <c r="D2" s="756"/>
      <c r="E2" s="756"/>
      <c r="F2" s="756"/>
      <c r="G2" s="756"/>
      <c r="H2" s="756"/>
      <c r="I2" s="756"/>
      <c r="J2" s="756"/>
      <c r="K2" s="756"/>
      <c r="L2" s="756"/>
      <c r="M2" s="756"/>
      <c r="N2" s="756"/>
    </row>
    <row r="3" spans="1:15" ht="30" customHeight="1" thickBot="1" x14ac:dyDescent="0.3">
      <c r="A3" s="357" t="s">
        <v>1776</v>
      </c>
      <c r="N3" s="30" t="s">
        <v>1777</v>
      </c>
    </row>
    <row r="4" spans="1:15" ht="16.2" thickTop="1" x14ac:dyDescent="0.3">
      <c r="A4" s="735" t="s">
        <v>1729</v>
      </c>
      <c r="B4" s="746" t="s">
        <v>129</v>
      </c>
      <c r="C4" s="746"/>
      <c r="D4" s="746"/>
      <c r="E4" s="746" t="s">
        <v>130</v>
      </c>
      <c r="F4" s="746"/>
      <c r="G4" s="746"/>
      <c r="H4" s="746" t="s">
        <v>131</v>
      </c>
      <c r="I4" s="746"/>
      <c r="J4" s="746"/>
      <c r="K4" s="746" t="s">
        <v>4</v>
      </c>
      <c r="L4" s="746"/>
      <c r="M4" s="746"/>
      <c r="N4" s="735" t="s">
        <v>1730</v>
      </c>
    </row>
    <row r="5" spans="1:15" ht="23.25" customHeight="1" x14ac:dyDescent="0.3">
      <c r="A5" s="736"/>
      <c r="B5" s="747" t="s">
        <v>132</v>
      </c>
      <c r="C5" s="747"/>
      <c r="D5" s="747"/>
      <c r="E5" s="747" t="s">
        <v>133</v>
      </c>
      <c r="F5" s="747"/>
      <c r="G5" s="747"/>
      <c r="H5" s="747" t="s">
        <v>134</v>
      </c>
      <c r="I5" s="747"/>
      <c r="J5" s="747"/>
      <c r="K5" s="747" t="s">
        <v>9</v>
      </c>
      <c r="L5" s="747"/>
      <c r="M5" s="747"/>
      <c r="N5" s="736"/>
    </row>
    <row r="6" spans="1:15" ht="15.6" x14ac:dyDescent="0.3">
      <c r="A6" s="736"/>
      <c r="B6" s="390" t="s">
        <v>10</v>
      </c>
      <c r="C6" s="390" t="s">
        <v>113</v>
      </c>
      <c r="D6" s="390" t="s">
        <v>12</v>
      </c>
      <c r="E6" s="390" t="s">
        <v>10</v>
      </c>
      <c r="F6" s="390" t="s">
        <v>113</v>
      </c>
      <c r="G6" s="390" t="s">
        <v>12</v>
      </c>
      <c r="H6" s="390" t="s">
        <v>10</v>
      </c>
      <c r="I6" s="390" t="s">
        <v>113</v>
      </c>
      <c r="J6" s="390" t="s">
        <v>12</v>
      </c>
      <c r="K6" s="390" t="s">
        <v>10</v>
      </c>
      <c r="L6" s="390" t="s">
        <v>113</v>
      </c>
      <c r="M6" s="390" t="s">
        <v>12</v>
      </c>
      <c r="N6" s="736"/>
    </row>
    <row r="7" spans="1:15" ht="16.2" thickBot="1" x14ac:dyDescent="0.35">
      <c r="A7" s="737"/>
      <c r="B7" s="4" t="s">
        <v>13</v>
      </c>
      <c r="C7" s="4" t="s">
        <v>14</v>
      </c>
      <c r="D7" s="4" t="s">
        <v>9</v>
      </c>
      <c r="E7" s="4" t="s">
        <v>13</v>
      </c>
      <c r="F7" s="4" t="s">
        <v>14</v>
      </c>
      <c r="G7" s="4" t="s">
        <v>9</v>
      </c>
      <c r="H7" s="4" t="s">
        <v>13</v>
      </c>
      <c r="I7" s="4" t="s">
        <v>14</v>
      </c>
      <c r="J7" s="4" t="s">
        <v>9</v>
      </c>
      <c r="K7" s="4" t="s">
        <v>13</v>
      </c>
      <c r="L7" s="4" t="s">
        <v>14</v>
      </c>
      <c r="M7" s="4" t="s">
        <v>9</v>
      </c>
      <c r="N7" s="737"/>
    </row>
    <row r="8" spans="1:15" ht="20.100000000000001" customHeight="1" x14ac:dyDescent="0.25">
      <c r="A8" s="533" t="s">
        <v>413</v>
      </c>
      <c r="B8" s="9"/>
      <c r="C8" s="9"/>
      <c r="D8" s="9"/>
      <c r="E8" s="9"/>
      <c r="F8" s="9"/>
      <c r="G8" s="9"/>
      <c r="H8" s="9"/>
      <c r="I8" s="9"/>
      <c r="J8" s="9"/>
      <c r="K8" s="396"/>
      <c r="L8" s="8"/>
      <c r="M8" s="9"/>
      <c r="N8" s="396" t="s">
        <v>1461</v>
      </c>
    </row>
    <row r="9" spans="1:15" ht="20.100000000000001" customHeight="1" x14ac:dyDescent="0.25">
      <c r="A9" s="8" t="s">
        <v>1731</v>
      </c>
      <c r="B9" s="9">
        <v>874</v>
      </c>
      <c r="C9" s="9">
        <v>348</v>
      </c>
      <c r="D9" s="9">
        <f>SUM(B9:C9)</f>
        <v>1222</v>
      </c>
      <c r="E9" s="9">
        <v>358</v>
      </c>
      <c r="F9" s="9">
        <v>312</v>
      </c>
      <c r="G9" s="9">
        <f>SUM(E9:F9)</f>
        <v>670</v>
      </c>
      <c r="H9" s="9">
        <v>104</v>
      </c>
      <c r="I9" s="9">
        <v>71</v>
      </c>
      <c r="J9" s="9">
        <f>SUM(H9:I9)</f>
        <v>175</v>
      </c>
      <c r="K9" s="9">
        <f>SUM(B9,E9,H9)</f>
        <v>1336</v>
      </c>
      <c r="L9" s="9">
        <f>SUM(C9,F9,I9)</f>
        <v>731</v>
      </c>
      <c r="M9" s="9">
        <f>SUM(K9:L9)</f>
        <v>2067</v>
      </c>
      <c r="N9" s="396" t="s">
        <v>1769</v>
      </c>
      <c r="O9" s="432"/>
    </row>
    <row r="10" spans="1:15" ht="20.100000000000001" customHeight="1" x14ac:dyDescent="0.25">
      <c r="A10" s="8" t="s">
        <v>1733</v>
      </c>
      <c r="B10" s="9">
        <v>417</v>
      </c>
      <c r="C10" s="9">
        <v>181</v>
      </c>
      <c r="D10" s="9">
        <f t="shared" ref="D10:D13" si="0">SUM(B10:C10)</f>
        <v>598</v>
      </c>
      <c r="E10" s="9">
        <v>100</v>
      </c>
      <c r="F10" s="9">
        <v>85</v>
      </c>
      <c r="G10" s="9">
        <f t="shared" ref="G10:G13" si="1">SUM(E10:F10)</f>
        <v>185</v>
      </c>
      <c r="H10" s="9">
        <v>83</v>
      </c>
      <c r="I10" s="9">
        <v>57</v>
      </c>
      <c r="J10" s="9">
        <f t="shared" ref="J10:J13" si="2">SUM(H10:I10)</f>
        <v>140</v>
      </c>
      <c r="K10" s="9">
        <f t="shared" ref="K10:L14" si="3">SUM(B10,E10,H10)</f>
        <v>600</v>
      </c>
      <c r="L10" s="9">
        <f t="shared" si="3"/>
        <v>323</v>
      </c>
      <c r="M10" s="9">
        <f t="shared" ref="M10:M13" si="4">SUM(K10:L10)</f>
        <v>923</v>
      </c>
      <c r="N10" s="396" t="s">
        <v>1755</v>
      </c>
      <c r="O10" s="432"/>
    </row>
    <row r="11" spans="1:15" ht="20.100000000000001" customHeight="1" x14ac:dyDescent="0.25">
      <c r="A11" s="8" t="s">
        <v>1735</v>
      </c>
      <c r="B11" s="9">
        <v>226</v>
      </c>
      <c r="C11" s="9">
        <v>71</v>
      </c>
      <c r="D11" s="9">
        <f t="shared" si="0"/>
        <v>297</v>
      </c>
      <c r="E11" s="9">
        <v>51</v>
      </c>
      <c r="F11" s="9">
        <v>18</v>
      </c>
      <c r="G11" s="9">
        <f t="shared" si="1"/>
        <v>69</v>
      </c>
      <c r="H11" s="9">
        <v>27</v>
      </c>
      <c r="I11" s="9">
        <v>11</v>
      </c>
      <c r="J11" s="9">
        <f t="shared" si="2"/>
        <v>38</v>
      </c>
      <c r="K11" s="9">
        <f t="shared" si="3"/>
        <v>304</v>
      </c>
      <c r="L11" s="9">
        <f t="shared" si="3"/>
        <v>100</v>
      </c>
      <c r="M11" s="9">
        <f t="shared" si="4"/>
        <v>404</v>
      </c>
      <c r="N11" s="396" t="s">
        <v>1756</v>
      </c>
      <c r="O11" s="432"/>
    </row>
    <row r="12" spans="1:15" ht="20.100000000000001" customHeight="1" x14ac:dyDescent="0.25">
      <c r="A12" s="8" t="s">
        <v>1764</v>
      </c>
      <c r="B12" s="9">
        <v>105</v>
      </c>
      <c r="C12" s="9">
        <v>18</v>
      </c>
      <c r="D12" s="9">
        <f t="shared" si="0"/>
        <v>123</v>
      </c>
      <c r="E12" s="9">
        <v>89</v>
      </c>
      <c r="F12" s="9">
        <v>31</v>
      </c>
      <c r="G12" s="9">
        <f t="shared" si="1"/>
        <v>120</v>
      </c>
      <c r="H12" s="9">
        <v>101</v>
      </c>
      <c r="I12" s="9">
        <v>26</v>
      </c>
      <c r="J12" s="9">
        <f t="shared" si="2"/>
        <v>127</v>
      </c>
      <c r="K12" s="9">
        <f t="shared" si="3"/>
        <v>295</v>
      </c>
      <c r="L12" s="9">
        <f t="shared" si="3"/>
        <v>75</v>
      </c>
      <c r="M12" s="9">
        <f t="shared" si="4"/>
        <v>370</v>
      </c>
      <c r="N12" s="396" t="s">
        <v>1757</v>
      </c>
      <c r="O12" s="432"/>
    </row>
    <row r="13" spans="1:15" ht="20.100000000000001" customHeight="1" x14ac:dyDescent="0.25">
      <c r="A13" s="8" t="s">
        <v>1739</v>
      </c>
      <c r="B13" s="9">
        <v>454</v>
      </c>
      <c r="C13" s="9">
        <v>148</v>
      </c>
      <c r="D13" s="9">
        <f t="shared" si="0"/>
        <v>602</v>
      </c>
      <c r="E13" s="9">
        <v>82</v>
      </c>
      <c r="F13" s="9">
        <v>40</v>
      </c>
      <c r="G13" s="9">
        <f t="shared" si="1"/>
        <v>122</v>
      </c>
      <c r="H13" s="9">
        <v>1</v>
      </c>
      <c r="I13" s="9">
        <v>0</v>
      </c>
      <c r="J13" s="9">
        <f t="shared" si="2"/>
        <v>1</v>
      </c>
      <c r="K13" s="9">
        <f t="shared" si="3"/>
        <v>537</v>
      </c>
      <c r="L13" s="9">
        <f t="shared" si="3"/>
        <v>188</v>
      </c>
      <c r="M13" s="9">
        <f t="shared" si="4"/>
        <v>725</v>
      </c>
      <c r="N13" s="396" t="s">
        <v>1740</v>
      </c>
      <c r="O13" s="432"/>
    </row>
    <row r="14" spans="1:15" ht="20.100000000000001" customHeight="1" x14ac:dyDescent="0.25">
      <c r="A14" s="8" t="s">
        <v>1741</v>
      </c>
      <c r="B14" s="9">
        <f>SUM(B9:B13)</f>
        <v>2076</v>
      </c>
      <c r="C14" s="9">
        <f t="shared" ref="C14:D14" si="5">SUM(C9:C13)</f>
        <v>766</v>
      </c>
      <c r="D14" s="9">
        <f t="shared" si="5"/>
        <v>2842</v>
      </c>
      <c r="E14" s="9">
        <f>SUM(E9:E13)</f>
        <v>680</v>
      </c>
      <c r="F14" s="9">
        <f t="shared" ref="F14:M14" si="6">SUM(F9:F13)</f>
        <v>486</v>
      </c>
      <c r="G14" s="9">
        <f t="shared" si="6"/>
        <v>1166</v>
      </c>
      <c r="H14" s="9">
        <f t="shared" si="6"/>
        <v>316</v>
      </c>
      <c r="I14" s="9">
        <f t="shared" si="6"/>
        <v>165</v>
      </c>
      <c r="J14" s="9">
        <f t="shared" si="6"/>
        <v>481</v>
      </c>
      <c r="K14" s="9">
        <f t="shared" si="3"/>
        <v>3072</v>
      </c>
      <c r="L14" s="9">
        <f t="shared" si="6"/>
        <v>1417</v>
      </c>
      <c r="M14" s="9">
        <f t="shared" si="6"/>
        <v>4489</v>
      </c>
      <c r="N14" s="396" t="s">
        <v>1742</v>
      </c>
      <c r="O14" s="436"/>
    </row>
    <row r="15" spans="1:15" ht="26.25" customHeight="1" x14ac:dyDescent="0.25">
      <c r="A15" s="8" t="s">
        <v>1743</v>
      </c>
      <c r="B15" s="9">
        <v>138</v>
      </c>
      <c r="C15" s="9">
        <v>32</v>
      </c>
      <c r="D15" s="9">
        <f>SUM(B15:C15)</f>
        <v>170</v>
      </c>
      <c r="E15" s="9">
        <v>25</v>
      </c>
      <c r="F15" s="9">
        <v>12</v>
      </c>
      <c r="G15" s="9">
        <f>SUM(E15:F15)</f>
        <v>37</v>
      </c>
      <c r="H15" s="9">
        <v>17</v>
      </c>
      <c r="I15" s="9">
        <v>2</v>
      </c>
      <c r="J15" s="9">
        <f>SUM(H15:I15)</f>
        <v>19</v>
      </c>
      <c r="K15" s="9">
        <f>SUM(B15,E15,H15)</f>
        <v>180</v>
      </c>
      <c r="L15" s="9">
        <f t="shared" ref="L15:L18" si="7">SUM(C15,F15,I15)</f>
        <v>46</v>
      </c>
      <c r="M15" s="9">
        <f>SUM(K15:L15)</f>
        <v>226</v>
      </c>
      <c r="N15" s="396" t="s">
        <v>1744</v>
      </c>
      <c r="O15" s="432"/>
    </row>
    <row r="16" spans="1:15" ht="20.100000000000001" customHeight="1" x14ac:dyDescent="0.25">
      <c r="A16" s="8" t="s">
        <v>1745</v>
      </c>
      <c r="B16" s="9">
        <v>87</v>
      </c>
      <c r="C16" s="9">
        <v>49</v>
      </c>
      <c r="D16" s="9">
        <f t="shared" ref="D16:D18" si="8">SUM(B16:C16)</f>
        <v>136</v>
      </c>
      <c r="E16" s="9">
        <v>35</v>
      </c>
      <c r="F16" s="9">
        <v>28</v>
      </c>
      <c r="G16" s="9">
        <f t="shared" ref="G16:G18" si="9">SUM(E16:F16)</f>
        <v>63</v>
      </c>
      <c r="H16" s="9">
        <v>26</v>
      </c>
      <c r="I16" s="9">
        <v>39</v>
      </c>
      <c r="J16" s="9">
        <f t="shared" ref="J16:J18" si="10">SUM(H16:I16)</f>
        <v>65</v>
      </c>
      <c r="K16" s="9">
        <f t="shared" ref="K16:K18" si="11">SUM(B16,E16,H16)</f>
        <v>148</v>
      </c>
      <c r="L16" s="9">
        <f t="shared" si="7"/>
        <v>116</v>
      </c>
      <c r="M16" s="9">
        <f t="shared" ref="M16:M18" si="12">SUM(K16:L16)</f>
        <v>264</v>
      </c>
      <c r="N16" s="396" t="s">
        <v>1746</v>
      </c>
      <c r="O16" s="432"/>
    </row>
    <row r="17" spans="1:15" ht="20.100000000000001" customHeight="1" x14ac:dyDescent="0.25">
      <c r="A17" s="8" t="s">
        <v>1747</v>
      </c>
      <c r="B17" s="9">
        <v>79</v>
      </c>
      <c r="C17" s="9">
        <v>31</v>
      </c>
      <c r="D17" s="9">
        <f t="shared" si="8"/>
        <v>110</v>
      </c>
      <c r="E17" s="9">
        <v>21</v>
      </c>
      <c r="F17" s="9">
        <v>13</v>
      </c>
      <c r="G17" s="9">
        <f t="shared" si="9"/>
        <v>34</v>
      </c>
      <c r="H17" s="9">
        <v>22</v>
      </c>
      <c r="I17" s="9">
        <v>6</v>
      </c>
      <c r="J17" s="9">
        <f t="shared" si="10"/>
        <v>28</v>
      </c>
      <c r="K17" s="9">
        <f t="shared" si="11"/>
        <v>122</v>
      </c>
      <c r="L17" s="9">
        <f t="shared" si="7"/>
        <v>50</v>
      </c>
      <c r="M17" s="9">
        <f t="shared" si="12"/>
        <v>172</v>
      </c>
      <c r="N17" s="396" t="s">
        <v>1748</v>
      </c>
      <c r="O17" s="432"/>
    </row>
    <row r="18" spans="1:15" ht="20.100000000000001" customHeight="1" x14ac:dyDescent="0.25">
      <c r="A18" s="8" t="s">
        <v>1749</v>
      </c>
      <c r="B18" s="9">
        <v>1</v>
      </c>
      <c r="C18" s="9">
        <v>1</v>
      </c>
      <c r="D18" s="9">
        <f t="shared" si="8"/>
        <v>2</v>
      </c>
      <c r="E18" s="9">
        <v>7</v>
      </c>
      <c r="F18" s="9">
        <v>10</v>
      </c>
      <c r="G18" s="9">
        <f t="shared" si="9"/>
        <v>17</v>
      </c>
      <c r="H18" s="9">
        <v>6</v>
      </c>
      <c r="I18" s="9">
        <v>0</v>
      </c>
      <c r="J18" s="9">
        <f t="shared" si="10"/>
        <v>6</v>
      </c>
      <c r="K18" s="9">
        <f t="shared" si="11"/>
        <v>14</v>
      </c>
      <c r="L18" s="9">
        <f t="shared" si="7"/>
        <v>11</v>
      </c>
      <c r="M18" s="9">
        <f t="shared" si="12"/>
        <v>25</v>
      </c>
      <c r="N18" s="396" t="s">
        <v>1750</v>
      </c>
      <c r="O18" s="432"/>
    </row>
    <row r="19" spans="1:15" ht="20.100000000000001" customHeight="1" x14ac:dyDescent="0.25">
      <c r="A19" s="8" t="s">
        <v>1751</v>
      </c>
      <c r="B19" s="9">
        <f>SUM(B15:B18)</f>
        <v>305</v>
      </c>
      <c r="C19" s="9">
        <f t="shared" ref="C19:M19" si="13">SUM(C15:C18)</f>
        <v>113</v>
      </c>
      <c r="D19" s="9">
        <f t="shared" si="13"/>
        <v>418</v>
      </c>
      <c r="E19" s="9">
        <f t="shared" si="13"/>
        <v>88</v>
      </c>
      <c r="F19" s="9">
        <f t="shared" si="13"/>
        <v>63</v>
      </c>
      <c r="G19" s="9">
        <f t="shared" si="13"/>
        <v>151</v>
      </c>
      <c r="H19" s="9">
        <f t="shared" si="13"/>
        <v>71</v>
      </c>
      <c r="I19" s="9">
        <f t="shared" si="13"/>
        <v>47</v>
      </c>
      <c r="J19" s="9">
        <f t="shared" si="13"/>
        <v>118</v>
      </c>
      <c r="K19" s="9">
        <f t="shared" si="13"/>
        <v>464</v>
      </c>
      <c r="L19" s="9">
        <f t="shared" si="13"/>
        <v>223</v>
      </c>
      <c r="M19" s="9">
        <f t="shared" si="13"/>
        <v>687</v>
      </c>
      <c r="N19" s="396" t="s">
        <v>1752</v>
      </c>
      <c r="O19" s="434"/>
    </row>
    <row r="20" spans="1:15" ht="20.100000000000001" customHeight="1" x14ac:dyDescent="0.25">
      <c r="A20" s="8" t="s">
        <v>90</v>
      </c>
      <c r="B20" s="9">
        <f>SUM(B19,B14)</f>
        <v>2381</v>
      </c>
      <c r="C20" s="9">
        <f t="shared" ref="C20:M20" si="14">SUM(C19,C14)</f>
        <v>879</v>
      </c>
      <c r="D20" s="9">
        <f t="shared" si="14"/>
        <v>3260</v>
      </c>
      <c r="E20" s="9">
        <f t="shared" si="14"/>
        <v>768</v>
      </c>
      <c r="F20" s="9">
        <f t="shared" si="14"/>
        <v>549</v>
      </c>
      <c r="G20" s="9">
        <f t="shared" si="14"/>
        <v>1317</v>
      </c>
      <c r="H20" s="9">
        <f t="shared" si="14"/>
        <v>387</v>
      </c>
      <c r="I20" s="9">
        <f t="shared" si="14"/>
        <v>212</v>
      </c>
      <c r="J20" s="9">
        <f t="shared" si="14"/>
        <v>599</v>
      </c>
      <c r="K20" s="9">
        <f t="shared" si="14"/>
        <v>3536</v>
      </c>
      <c r="L20" s="9">
        <f t="shared" si="14"/>
        <v>1640</v>
      </c>
      <c r="M20" s="9">
        <f t="shared" si="14"/>
        <v>5176</v>
      </c>
      <c r="N20" s="396" t="s">
        <v>91</v>
      </c>
      <c r="O20" s="434"/>
    </row>
    <row r="21" spans="1:15" ht="20.100000000000001" customHeight="1" x14ac:dyDescent="0.25">
      <c r="A21" s="8" t="s">
        <v>412</v>
      </c>
      <c r="B21" s="9"/>
      <c r="C21" s="9"/>
      <c r="D21" s="9"/>
      <c r="E21" s="9"/>
      <c r="F21" s="9"/>
      <c r="G21" s="9"/>
      <c r="H21" s="9"/>
      <c r="I21" s="9"/>
      <c r="J21" s="9"/>
      <c r="K21" s="9"/>
      <c r="L21" s="9"/>
      <c r="M21" s="9"/>
      <c r="N21" s="396" t="s">
        <v>1651</v>
      </c>
    </row>
    <row r="22" spans="1:15" ht="20.100000000000001" customHeight="1" x14ac:dyDescent="0.25">
      <c r="A22" s="8" t="s">
        <v>1731</v>
      </c>
      <c r="B22" s="9">
        <v>105</v>
      </c>
      <c r="C22" s="9">
        <v>15</v>
      </c>
      <c r="D22" s="9">
        <f>SUM(B22:C22)</f>
        <v>120</v>
      </c>
      <c r="E22" s="9">
        <v>2</v>
      </c>
      <c r="F22" s="9">
        <v>0</v>
      </c>
      <c r="G22" s="9">
        <f>SUM(E22:F22)</f>
        <v>2</v>
      </c>
      <c r="H22" s="9">
        <v>3</v>
      </c>
      <c r="I22" s="9">
        <v>1</v>
      </c>
      <c r="J22" s="9">
        <f>SUM(H22:I22)</f>
        <v>4</v>
      </c>
      <c r="K22" s="9">
        <f>SUM(B22,E22,H22)</f>
        <v>110</v>
      </c>
      <c r="L22" s="9">
        <f>SUM(C22,F22,I22)</f>
        <v>16</v>
      </c>
      <c r="M22" s="9">
        <f>SUM(K22:L22)</f>
        <v>126</v>
      </c>
      <c r="N22" s="396" t="s">
        <v>1769</v>
      </c>
    </row>
    <row r="23" spans="1:15" ht="20.100000000000001" customHeight="1" x14ac:dyDescent="0.25">
      <c r="A23" s="8" t="s">
        <v>1733</v>
      </c>
      <c r="B23" s="9">
        <v>10</v>
      </c>
      <c r="C23" s="9">
        <v>1</v>
      </c>
      <c r="D23" s="9">
        <f t="shared" ref="D23:D25" si="15">SUM(B23:C23)</f>
        <v>11</v>
      </c>
      <c r="E23" s="9">
        <v>0</v>
      </c>
      <c r="F23" s="9">
        <v>0</v>
      </c>
      <c r="G23" s="9">
        <v>0</v>
      </c>
      <c r="H23" s="9">
        <v>0</v>
      </c>
      <c r="I23" s="9">
        <v>0</v>
      </c>
      <c r="J23" s="9">
        <f t="shared" ref="J23:J26" si="16">SUM(H23:I23)</f>
        <v>0</v>
      </c>
      <c r="K23" s="9">
        <f t="shared" ref="K23:L25" si="17">SUM(B23,E23,H23)</f>
        <v>10</v>
      </c>
      <c r="L23" s="9">
        <f t="shared" si="17"/>
        <v>1</v>
      </c>
      <c r="M23" s="9">
        <f t="shared" ref="M23:M25" si="18">SUM(K23:L23)</f>
        <v>11</v>
      </c>
      <c r="N23" s="396" t="s">
        <v>1755</v>
      </c>
    </row>
    <row r="24" spans="1:15" ht="20.100000000000001" customHeight="1" x14ac:dyDescent="0.25">
      <c r="A24" s="8" t="s">
        <v>1735</v>
      </c>
      <c r="B24" s="9">
        <v>26</v>
      </c>
      <c r="C24" s="9">
        <v>1</v>
      </c>
      <c r="D24" s="9">
        <f t="shared" si="15"/>
        <v>27</v>
      </c>
      <c r="E24" s="9">
        <v>0</v>
      </c>
      <c r="F24" s="9">
        <v>0</v>
      </c>
      <c r="G24" s="9">
        <v>0</v>
      </c>
      <c r="H24" s="9">
        <v>0</v>
      </c>
      <c r="I24" s="9">
        <v>0</v>
      </c>
      <c r="J24" s="9">
        <f t="shared" si="16"/>
        <v>0</v>
      </c>
      <c r="K24" s="9">
        <f t="shared" si="17"/>
        <v>26</v>
      </c>
      <c r="L24" s="9">
        <f t="shared" si="17"/>
        <v>1</v>
      </c>
      <c r="M24" s="9">
        <f t="shared" si="18"/>
        <v>27</v>
      </c>
      <c r="N24" s="396" t="s">
        <v>1756</v>
      </c>
    </row>
    <row r="25" spans="1:15" ht="20.100000000000001" customHeight="1" x14ac:dyDescent="0.25">
      <c r="A25" s="8" t="s">
        <v>1764</v>
      </c>
      <c r="B25" s="9">
        <v>32</v>
      </c>
      <c r="C25" s="9">
        <v>1</v>
      </c>
      <c r="D25" s="9">
        <f t="shared" si="15"/>
        <v>33</v>
      </c>
      <c r="E25" s="9">
        <v>0</v>
      </c>
      <c r="F25" s="9">
        <v>0</v>
      </c>
      <c r="G25" s="9">
        <v>0</v>
      </c>
      <c r="H25" s="9">
        <v>0</v>
      </c>
      <c r="I25" s="9">
        <v>0</v>
      </c>
      <c r="J25" s="9">
        <f t="shared" si="16"/>
        <v>0</v>
      </c>
      <c r="K25" s="9">
        <f t="shared" si="17"/>
        <v>32</v>
      </c>
      <c r="L25" s="9">
        <f t="shared" si="17"/>
        <v>1</v>
      </c>
      <c r="M25" s="9">
        <f t="shared" si="18"/>
        <v>33</v>
      </c>
      <c r="N25" s="396" t="s">
        <v>1757</v>
      </c>
    </row>
    <row r="26" spans="1:15" ht="20.100000000000001" customHeight="1" x14ac:dyDescent="0.25">
      <c r="A26" s="8" t="s">
        <v>1741</v>
      </c>
      <c r="B26" s="9">
        <f>SUM(B22:B25)</f>
        <v>173</v>
      </c>
      <c r="C26" s="9">
        <f t="shared" ref="C26:M26" si="19">SUM(C22:C25)</f>
        <v>18</v>
      </c>
      <c r="D26" s="9">
        <f t="shared" si="19"/>
        <v>191</v>
      </c>
      <c r="E26" s="9">
        <f t="shared" si="19"/>
        <v>2</v>
      </c>
      <c r="F26" s="9">
        <f t="shared" si="19"/>
        <v>0</v>
      </c>
      <c r="G26" s="9">
        <f t="shared" si="19"/>
        <v>2</v>
      </c>
      <c r="H26" s="9">
        <f t="shared" si="19"/>
        <v>3</v>
      </c>
      <c r="I26" s="9">
        <f t="shared" si="19"/>
        <v>1</v>
      </c>
      <c r="J26" s="9">
        <f t="shared" si="16"/>
        <v>4</v>
      </c>
      <c r="K26" s="9">
        <f t="shared" si="19"/>
        <v>178</v>
      </c>
      <c r="L26" s="9">
        <f t="shared" si="19"/>
        <v>19</v>
      </c>
      <c r="M26" s="9">
        <f t="shared" si="19"/>
        <v>197</v>
      </c>
      <c r="N26" s="396" t="s">
        <v>1742</v>
      </c>
    </row>
    <row r="27" spans="1:15" ht="20.100000000000001" customHeight="1" x14ac:dyDescent="0.25">
      <c r="A27" s="8" t="s">
        <v>1743</v>
      </c>
      <c r="B27" s="9">
        <v>0</v>
      </c>
      <c r="C27" s="9">
        <v>0</v>
      </c>
      <c r="D27" s="9">
        <f>SUM(B27:C27)</f>
        <v>0</v>
      </c>
      <c r="E27" s="9">
        <v>0</v>
      </c>
      <c r="F27" s="9">
        <v>0</v>
      </c>
      <c r="G27" s="9">
        <f>SUM(E27:F27)</f>
        <v>0</v>
      </c>
      <c r="H27" s="9">
        <v>2</v>
      </c>
      <c r="I27" s="9">
        <v>0</v>
      </c>
      <c r="J27" s="9">
        <f>SUM(H27:I27)</f>
        <v>2</v>
      </c>
      <c r="K27" s="9">
        <f>SUM(B27,E27,H27)</f>
        <v>2</v>
      </c>
      <c r="L27" s="9">
        <f t="shared" ref="L27:M27" si="20">SUM(C27,F27,I27)</f>
        <v>0</v>
      </c>
      <c r="M27" s="9">
        <f t="shared" si="20"/>
        <v>2</v>
      </c>
      <c r="N27" s="396" t="s">
        <v>1744</v>
      </c>
    </row>
    <row r="28" spans="1:15" ht="20.100000000000001" customHeight="1" x14ac:dyDescent="0.25">
      <c r="A28" s="8" t="s">
        <v>1745</v>
      </c>
      <c r="B28" s="9">
        <v>43</v>
      </c>
      <c r="C28" s="9">
        <v>2</v>
      </c>
      <c r="D28" s="9">
        <f>SUM(B28:C28)</f>
        <v>45</v>
      </c>
      <c r="E28" s="9">
        <v>5</v>
      </c>
      <c r="F28" s="9">
        <v>0</v>
      </c>
      <c r="G28" s="9">
        <f>SUM(E28:F28)</f>
        <v>5</v>
      </c>
      <c r="H28" s="9">
        <v>7</v>
      </c>
      <c r="I28" s="9">
        <v>2</v>
      </c>
      <c r="J28" s="9">
        <f>SUM(H28:I28)</f>
        <v>9</v>
      </c>
      <c r="K28" s="9">
        <f>SUM(B28,E28,H28)</f>
        <v>55</v>
      </c>
      <c r="L28" s="9">
        <f>SUM(C28,F28,I28)</f>
        <v>4</v>
      </c>
      <c r="M28" s="9">
        <f>SUM(K28:L28)</f>
        <v>59</v>
      </c>
      <c r="N28" s="396" t="s">
        <v>1746</v>
      </c>
    </row>
    <row r="29" spans="1:15" ht="20.100000000000001" customHeight="1" x14ac:dyDescent="0.25">
      <c r="A29" s="8" t="s">
        <v>1751</v>
      </c>
      <c r="B29" s="9">
        <f>SUM(B27:B28)</f>
        <v>43</v>
      </c>
      <c r="C29" s="9">
        <f t="shared" ref="C29:M29" si="21">SUM(C27:C28)</f>
        <v>2</v>
      </c>
      <c r="D29" s="9">
        <f t="shared" si="21"/>
        <v>45</v>
      </c>
      <c r="E29" s="9">
        <f t="shared" si="21"/>
        <v>5</v>
      </c>
      <c r="F29" s="9">
        <f t="shared" si="21"/>
        <v>0</v>
      </c>
      <c r="G29" s="9">
        <f t="shared" si="21"/>
        <v>5</v>
      </c>
      <c r="H29" s="9">
        <f t="shared" si="21"/>
        <v>9</v>
      </c>
      <c r="I29" s="9">
        <f t="shared" si="21"/>
        <v>2</v>
      </c>
      <c r="J29" s="9">
        <f t="shared" si="21"/>
        <v>11</v>
      </c>
      <c r="K29" s="9">
        <f t="shared" si="21"/>
        <v>57</v>
      </c>
      <c r="L29" s="9">
        <f t="shared" si="21"/>
        <v>4</v>
      </c>
      <c r="M29" s="9">
        <f t="shared" si="21"/>
        <v>61</v>
      </c>
      <c r="N29" s="396" t="s">
        <v>1752</v>
      </c>
    </row>
    <row r="30" spans="1:15" ht="20.100000000000001" customHeight="1" thickBot="1" x14ac:dyDescent="0.3">
      <c r="A30" s="8" t="s">
        <v>127</v>
      </c>
      <c r="B30" s="9">
        <f>SUM(B29,B26)</f>
        <v>216</v>
      </c>
      <c r="C30" s="9">
        <f t="shared" ref="C30:M30" si="22">SUM(C29,C26)</f>
        <v>20</v>
      </c>
      <c r="D30" s="9">
        <f t="shared" si="22"/>
        <v>236</v>
      </c>
      <c r="E30" s="9">
        <f t="shared" si="22"/>
        <v>7</v>
      </c>
      <c r="F30" s="9">
        <f t="shared" si="22"/>
        <v>0</v>
      </c>
      <c r="G30" s="9">
        <f t="shared" si="22"/>
        <v>7</v>
      </c>
      <c r="H30" s="9">
        <f t="shared" si="22"/>
        <v>12</v>
      </c>
      <c r="I30" s="9">
        <f t="shared" si="22"/>
        <v>3</v>
      </c>
      <c r="J30" s="9">
        <f t="shared" si="22"/>
        <v>15</v>
      </c>
      <c r="K30" s="9">
        <f t="shared" si="22"/>
        <v>235</v>
      </c>
      <c r="L30" s="9">
        <f t="shared" si="22"/>
        <v>23</v>
      </c>
      <c r="M30" s="9">
        <f t="shared" si="22"/>
        <v>258</v>
      </c>
      <c r="N30" s="552" t="s">
        <v>103</v>
      </c>
    </row>
    <row r="31" spans="1:15" ht="20.100000000000001" customHeight="1" thickBot="1" x14ac:dyDescent="0.3">
      <c r="A31" s="23" t="s">
        <v>262</v>
      </c>
      <c r="B31" s="24">
        <f>SUM(B30,B20)</f>
        <v>2597</v>
      </c>
      <c r="C31" s="24">
        <f t="shared" ref="C31:M31" si="23">SUM(C30,C20)</f>
        <v>899</v>
      </c>
      <c r="D31" s="24">
        <f t="shared" si="23"/>
        <v>3496</v>
      </c>
      <c r="E31" s="24">
        <f t="shared" si="23"/>
        <v>775</v>
      </c>
      <c r="F31" s="24">
        <f t="shared" si="23"/>
        <v>549</v>
      </c>
      <c r="G31" s="24">
        <f t="shared" si="23"/>
        <v>1324</v>
      </c>
      <c r="H31" s="24">
        <f t="shared" si="23"/>
        <v>399</v>
      </c>
      <c r="I31" s="24">
        <f t="shared" si="23"/>
        <v>215</v>
      </c>
      <c r="J31" s="24">
        <f t="shared" si="23"/>
        <v>614</v>
      </c>
      <c r="K31" s="24">
        <f t="shared" si="23"/>
        <v>3771</v>
      </c>
      <c r="L31" s="24">
        <f t="shared" si="23"/>
        <v>1663</v>
      </c>
      <c r="M31" s="24">
        <f t="shared" si="23"/>
        <v>5434</v>
      </c>
      <c r="N31" s="397" t="s">
        <v>263</v>
      </c>
    </row>
    <row r="32" spans="1:15" ht="14.4" thickTop="1" x14ac:dyDescent="0.25"/>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13"/>
  <sheetViews>
    <sheetView rightToLeft="1" view="pageBreakPreview" topLeftCell="A3" zoomScale="80" zoomScaleNormal="100" zoomScaleSheetLayoutView="80" workbookViewId="0">
      <selection activeCell="I23" sqref="I23"/>
    </sheetView>
  </sheetViews>
  <sheetFormatPr defaultColWidth="9" defaultRowHeight="13.8" x14ac:dyDescent="0.25"/>
  <cols>
    <col min="1" max="1" width="20" style="392" customWidth="1"/>
    <col min="2" max="2" width="6.59765625" style="392" customWidth="1"/>
    <col min="3" max="4" width="8" style="392" customWidth="1"/>
    <col min="5" max="5" width="6.3984375" style="392" customWidth="1"/>
    <col min="6" max="6" width="7.8984375" style="392" customWidth="1"/>
    <col min="7" max="7" width="8.19921875" style="392" customWidth="1"/>
    <col min="8" max="8" width="7" style="392" customWidth="1"/>
    <col min="9" max="9" width="9" style="392"/>
    <col min="10" max="10" width="7.69921875" style="392" customWidth="1"/>
    <col min="11" max="11" width="7.5" style="392" customWidth="1"/>
    <col min="12" max="12" width="8.19921875" style="392" customWidth="1"/>
    <col min="13" max="13" width="8" style="392" customWidth="1"/>
    <col min="14" max="14" width="28.19921875" style="392" customWidth="1"/>
    <col min="15" max="16384" width="9" style="392"/>
  </cols>
  <sheetData>
    <row r="1" spans="1:14" ht="41.25" customHeight="1" x14ac:dyDescent="0.25">
      <c r="A1" s="810" t="s">
        <v>1778</v>
      </c>
      <c r="B1" s="810"/>
      <c r="C1" s="810"/>
      <c r="D1" s="810"/>
      <c r="E1" s="810"/>
      <c r="F1" s="810"/>
      <c r="G1" s="810"/>
      <c r="H1" s="810"/>
      <c r="I1" s="810"/>
      <c r="J1" s="810"/>
      <c r="K1" s="810"/>
      <c r="L1" s="810"/>
      <c r="M1" s="810"/>
      <c r="N1" s="810"/>
    </row>
    <row r="2" spans="1:14" ht="45" customHeight="1" x14ac:dyDescent="0.25">
      <c r="A2" s="739" t="s">
        <v>1779</v>
      </c>
      <c r="B2" s="739"/>
      <c r="C2" s="739"/>
      <c r="D2" s="739"/>
      <c r="E2" s="739"/>
      <c r="F2" s="739"/>
      <c r="G2" s="739"/>
      <c r="H2" s="739"/>
      <c r="I2" s="739"/>
      <c r="J2" s="739"/>
      <c r="K2" s="739"/>
      <c r="L2" s="739"/>
      <c r="M2" s="739"/>
      <c r="N2" s="739"/>
    </row>
    <row r="3" spans="1:14" ht="30.75" customHeight="1" thickBot="1" x14ac:dyDescent="0.3">
      <c r="A3" s="14" t="s">
        <v>1780</v>
      </c>
      <c r="N3" s="399" t="s">
        <v>1781</v>
      </c>
    </row>
    <row r="4" spans="1:14" ht="23.25" customHeight="1" thickTop="1" x14ac:dyDescent="0.3">
      <c r="A4" s="735" t="s">
        <v>1729</v>
      </c>
      <c r="B4" s="746" t="s">
        <v>1782</v>
      </c>
      <c r="C4" s="746"/>
      <c r="D4" s="746"/>
      <c r="E4" s="746" t="s">
        <v>130</v>
      </c>
      <c r="F4" s="746"/>
      <c r="G4" s="746"/>
      <c r="H4" s="746" t="s">
        <v>131</v>
      </c>
      <c r="I4" s="746"/>
      <c r="J4" s="746"/>
      <c r="K4" s="746" t="s">
        <v>4</v>
      </c>
      <c r="L4" s="746"/>
      <c r="M4" s="746"/>
      <c r="N4" s="735" t="s">
        <v>1730</v>
      </c>
    </row>
    <row r="5" spans="1:14" ht="24" customHeight="1" x14ac:dyDescent="0.3">
      <c r="A5" s="736"/>
      <c r="B5" s="747" t="s">
        <v>132</v>
      </c>
      <c r="C5" s="747"/>
      <c r="D5" s="747"/>
      <c r="E5" s="747" t="s">
        <v>133</v>
      </c>
      <c r="F5" s="747"/>
      <c r="G5" s="747"/>
      <c r="H5" s="747" t="s">
        <v>134</v>
      </c>
      <c r="I5" s="747"/>
      <c r="J5" s="747"/>
      <c r="K5" s="747" t="s">
        <v>9</v>
      </c>
      <c r="L5" s="747"/>
      <c r="M5" s="747"/>
      <c r="N5" s="736"/>
    </row>
    <row r="6" spans="1:14" ht="23.25" customHeight="1" x14ac:dyDescent="0.3">
      <c r="A6" s="736"/>
      <c r="B6" s="390" t="s">
        <v>574</v>
      </c>
      <c r="C6" s="390" t="s">
        <v>113</v>
      </c>
      <c r="D6" s="390" t="s">
        <v>4</v>
      </c>
      <c r="E6" s="390" t="s">
        <v>574</v>
      </c>
      <c r="F6" s="390" t="s">
        <v>113</v>
      </c>
      <c r="G6" s="390" t="s">
        <v>4</v>
      </c>
      <c r="H6" s="390" t="s">
        <v>574</v>
      </c>
      <c r="I6" s="390" t="s">
        <v>113</v>
      </c>
      <c r="J6" s="390" t="s">
        <v>4</v>
      </c>
      <c r="K6" s="390" t="s">
        <v>574</v>
      </c>
      <c r="L6" s="390" t="s">
        <v>113</v>
      </c>
      <c r="M6" s="390" t="s">
        <v>4</v>
      </c>
      <c r="N6" s="736"/>
    </row>
    <row r="7" spans="1:14" ht="22.5" customHeight="1" thickBot="1" x14ac:dyDescent="0.35">
      <c r="A7" s="737"/>
      <c r="B7" s="4" t="s">
        <v>13</v>
      </c>
      <c r="C7" s="4" t="s">
        <v>14</v>
      </c>
      <c r="D7" s="4" t="s">
        <v>9</v>
      </c>
      <c r="E7" s="4" t="s">
        <v>13</v>
      </c>
      <c r="F7" s="4" t="s">
        <v>14</v>
      </c>
      <c r="G7" s="4" t="s">
        <v>9</v>
      </c>
      <c r="H7" s="4" t="s">
        <v>13</v>
      </c>
      <c r="I7" s="4" t="s">
        <v>14</v>
      </c>
      <c r="J7" s="4" t="s">
        <v>9</v>
      </c>
      <c r="K7" s="4" t="s">
        <v>13</v>
      </c>
      <c r="L7" s="4" t="s">
        <v>14</v>
      </c>
      <c r="M7" s="4" t="s">
        <v>9</v>
      </c>
      <c r="N7" s="737"/>
    </row>
    <row r="8" spans="1:14" ht="30" customHeight="1" x14ac:dyDescent="0.3">
      <c r="A8" s="533" t="s">
        <v>413</v>
      </c>
      <c r="B8" s="390"/>
      <c r="C8" s="390"/>
      <c r="D8" s="390"/>
      <c r="E8" s="390"/>
      <c r="F8" s="390"/>
      <c r="G8" s="390"/>
      <c r="H8" s="390"/>
      <c r="I8" s="390"/>
      <c r="J8" s="390"/>
      <c r="K8" s="435"/>
      <c r="L8" s="435"/>
      <c r="M8" s="435"/>
      <c r="N8" s="396" t="s">
        <v>1461</v>
      </c>
    </row>
    <row r="9" spans="1:14" ht="30" customHeight="1" x14ac:dyDescent="0.25">
      <c r="A9" s="8" t="s">
        <v>1731</v>
      </c>
      <c r="B9" s="9">
        <v>0</v>
      </c>
      <c r="C9" s="9">
        <v>1</v>
      </c>
      <c r="D9" s="9">
        <v>1</v>
      </c>
      <c r="E9" s="9">
        <v>0</v>
      </c>
      <c r="F9" s="9">
        <v>1</v>
      </c>
      <c r="G9" s="9">
        <v>1</v>
      </c>
      <c r="H9" s="9">
        <v>0</v>
      </c>
      <c r="I9" s="9">
        <v>0</v>
      </c>
      <c r="J9" s="9">
        <v>0</v>
      </c>
      <c r="K9" s="9">
        <v>0</v>
      </c>
      <c r="L9" s="9">
        <v>2</v>
      </c>
      <c r="M9" s="9">
        <v>2</v>
      </c>
      <c r="N9" s="396" t="s">
        <v>1769</v>
      </c>
    </row>
    <row r="10" spans="1:14" ht="30" customHeight="1" x14ac:dyDescent="0.25">
      <c r="A10" s="8" t="s">
        <v>1741</v>
      </c>
      <c r="B10" s="9">
        <v>0</v>
      </c>
      <c r="C10" s="9">
        <v>1</v>
      </c>
      <c r="D10" s="9">
        <v>1</v>
      </c>
      <c r="E10" s="9">
        <v>0</v>
      </c>
      <c r="F10" s="9">
        <v>1</v>
      </c>
      <c r="G10" s="9">
        <v>1</v>
      </c>
      <c r="H10" s="9">
        <v>0</v>
      </c>
      <c r="I10" s="9">
        <v>0</v>
      </c>
      <c r="J10" s="9">
        <v>0</v>
      </c>
      <c r="K10" s="9">
        <v>0</v>
      </c>
      <c r="L10" s="9">
        <v>2</v>
      </c>
      <c r="M10" s="9">
        <v>2</v>
      </c>
      <c r="N10" s="396" t="s">
        <v>1742</v>
      </c>
    </row>
    <row r="11" spans="1:14" ht="30" customHeight="1" thickBot="1" x14ac:dyDescent="0.3">
      <c r="A11" s="20" t="s">
        <v>90</v>
      </c>
      <c r="B11" s="21">
        <f>SUM(B10)</f>
        <v>0</v>
      </c>
      <c r="C11" s="21">
        <f t="shared" ref="C11:M12" si="0">SUM(C10)</f>
        <v>1</v>
      </c>
      <c r="D11" s="21">
        <f t="shared" si="0"/>
        <v>1</v>
      </c>
      <c r="E11" s="21">
        <f t="shared" si="0"/>
        <v>0</v>
      </c>
      <c r="F11" s="21">
        <f t="shared" si="0"/>
        <v>1</v>
      </c>
      <c r="G11" s="21">
        <f t="shared" si="0"/>
        <v>1</v>
      </c>
      <c r="H11" s="21">
        <f t="shared" si="0"/>
        <v>0</v>
      </c>
      <c r="I11" s="21">
        <f t="shared" si="0"/>
        <v>0</v>
      </c>
      <c r="J11" s="21">
        <f t="shared" si="0"/>
        <v>0</v>
      </c>
      <c r="K11" s="21">
        <f t="shared" si="0"/>
        <v>0</v>
      </c>
      <c r="L11" s="21">
        <f t="shared" si="0"/>
        <v>2</v>
      </c>
      <c r="M11" s="21">
        <f t="shared" si="0"/>
        <v>2</v>
      </c>
      <c r="N11" s="396" t="s">
        <v>91</v>
      </c>
    </row>
    <row r="12" spans="1:14" ht="30" customHeight="1" thickBot="1" x14ac:dyDescent="0.3">
      <c r="A12" s="23" t="s">
        <v>262</v>
      </c>
      <c r="B12" s="24">
        <f>SUM(B11)</f>
        <v>0</v>
      </c>
      <c r="C12" s="24">
        <f t="shared" si="0"/>
        <v>1</v>
      </c>
      <c r="D12" s="24">
        <f t="shared" si="0"/>
        <v>1</v>
      </c>
      <c r="E12" s="24">
        <f t="shared" si="0"/>
        <v>0</v>
      </c>
      <c r="F12" s="24">
        <f t="shared" si="0"/>
        <v>1</v>
      </c>
      <c r="G12" s="24">
        <f t="shared" si="0"/>
        <v>1</v>
      </c>
      <c r="H12" s="24">
        <f t="shared" si="0"/>
        <v>0</v>
      </c>
      <c r="I12" s="24">
        <f t="shared" si="0"/>
        <v>0</v>
      </c>
      <c r="J12" s="24">
        <f t="shared" si="0"/>
        <v>0</v>
      </c>
      <c r="K12" s="24">
        <f t="shared" si="0"/>
        <v>0</v>
      </c>
      <c r="L12" s="24">
        <f t="shared" si="0"/>
        <v>2</v>
      </c>
      <c r="M12" s="24">
        <f t="shared" si="0"/>
        <v>2</v>
      </c>
      <c r="N12" s="73" t="s">
        <v>263</v>
      </c>
    </row>
    <row r="13" spans="1:14" ht="14.4" thickTop="1" x14ac:dyDescent="0.25"/>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5" right="0.5" top="1" bottom="1" header="1" footer="1"/>
  <pageSetup paperSize="9" scale="85"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L69"/>
  <sheetViews>
    <sheetView rightToLeft="1" view="pageBreakPreview" topLeftCell="A55" zoomScale="85" zoomScaleNormal="100" zoomScaleSheetLayoutView="85" workbookViewId="0">
      <selection activeCell="E79" sqref="E79"/>
    </sheetView>
  </sheetViews>
  <sheetFormatPr defaultColWidth="9" defaultRowHeight="13.8" x14ac:dyDescent="0.25"/>
  <cols>
    <col min="1" max="1" width="24.69921875" style="392" customWidth="1"/>
    <col min="2" max="10" width="9.19921875" style="392" customWidth="1"/>
    <col min="11" max="11" width="40.69921875" style="392" customWidth="1"/>
    <col min="12" max="12" width="17" style="69" customWidth="1"/>
    <col min="13" max="16384" width="9" style="392"/>
  </cols>
  <sheetData>
    <row r="1" spans="1:12" ht="24" customHeight="1" x14ac:dyDescent="0.25">
      <c r="A1" s="738" t="s">
        <v>1783</v>
      </c>
      <c r="B1" s="738"/>
      <c r="C1" s="738"/>
      <c r="D1" s="738"/>
      <c r="E1" s="738"/>
      <c r="F1" s="738"/>
      <c r="G1" s="738"/>
      <c r="H1" s="738"/>
      <c r="I1" s="738"/>
      <c r="J1" s="738"/>
      <c r="K1" s="738"/>
    </row>
    <row r="2" spans="1:12" ht="35.25" customHeight="1" x14ac:dyDescent="0.3">
      <c r="A2" s="756" t="s">
        <v>1784</v>
      </c>
      <c r="B2" s="756"/>
      <c r="C2" s="756"/>
      <c r="D2" s="756"/>
      <c r="E2" s="756"/>
      <c r="F2" s="756"/>
      <c r="G2" s="756"/>
      <c r="H2" s="756"/>
      <c r="I2" s="756"/>
      <c r="J2" s="756"/>
      <c r="K2" s="756"/>
    </row>
    <row r="3" spans="1:12" ht="23.25" customHeight="1" thickBot="1" x14ac:dyDescent="0.3">
      <c r="A3" s="357" t="s">
        <v>1785</v>
      </c>
      <c r="K3" s="30" t="s">
        <v>1786</v>
      </c>
    </row>
    <row r="4" spans="1:12" ht="16.2" thickTop="1" x14ac:dyDescent="0.3">
      <c r="A4" s="735" t="s">
        <v>1729</v>
      </c>
      <c r="B4" s="746" t="s">
        <v>1</v>
      </c>
      <c r="C4" s="746"/>
      <c r="D4" s="746"/>
      <c r="E4" s="746" t="s">
        <v>2</v>
      </c>
      <c r="F4" s="746"/>
      <c r="G4" s="746"/>
      <c r="H4" s="746" t="s">
        <v>4</v>
      </c>
      <c r="I4" s="746"/>
      <c r="J4" s="746"/>
      <c r="K4" s="735" t="s">
        <v>1730</v>
      </c>
    </row>
    <row r="5" spans="1:12" ht="24.75" customHeight="1" x14ac:dyDescent="0.3">
      <c r="A5" s="736"/>
      <c r="B5" s="747" t="s">
        <v>6</v>
      </c>
      <c r="C5" s="747"/>
      <c r="D5" s="747"/>
      <c r="E5" s="747" t="s">
        <v>7</v>
      </c>
      <c r="F5" s="747"/>
      <c r="G5" s="747"/>
      <c r="H5" s="747" t="s">
        <v>9</v>
      </c>
      <c r="I5" s="747"/>
      <c r="J5" s="747"/>
      <c r="K5" s="736"/>
    </row>
    <row r="6" spans="1:12" ht="18.75" customHeight="1" x14ac:dyDescent="0.3">
      <c r="A6" s="736"/>
      <c r="B6" s="390" t="s">
        <v>574</v>
      </c>
      <c r="C6" s="390" t="s">
        <v>113</v>
      </c>
      <c r="D6" s="390" t="s">
        <v>12</v>
      </c>
      <c r="E6" s="390" t="s">
        <v>574</v>
      </c>
      <c r="F6" s="390" t="s">
        <v>113</v>
      </c>
      <c r="G6" s="390" t="s">
        <v>12</v>
      </c>
      <c r="H6" s="390" t="s">
        <v>574</v>
      </c>
      <c r="I6" s="390" t="s">
        <v>113</v>
      </c>
      <c r="J6" s="390" t="s">
        <v>12</v>
      </c>
      <c r="K6" s="736"/>
    </row>
    <row r="7" spans="1:12" ht="23.25" customHeight="1" thickBot="1" x14ac:dyDescent="0.35">
      <c r="A7" s="737"/>
      <c r="B7" s="4" t="s">
        <v>13</v>
      </c>
      <c r="C7" s="4" t="s">
        <v>14</v>
      </c>
      <c r="D7" s="4" t="s">
        <v>9</v>
      </c>
      <c r="E7" s="4" t="s">
        <v>13</v>
      </c>
      <c r="F7" s="4" t="s">
        <v>14</v>
      </c>
      <c r="G7" s="4" t="s">
        <v>9</v>
      </c>
      <c r="H7" s="4" t="s">
        <v>13</v>
      </c>
      <c r="I7" s="4" t="s">
        <v>14</v>
      </c>
      <c r="J7" s="4" t="s">
        <v>9</v>
      </c>
      <c r="K7" s="737"/>
    </row>
    <row r="8" spans="1:12" ht="17.25" customHeight="1" x14ac:dyDescent="0.25">
      <c r="A8" s="8" t="s">
        <v>2669</v>
      </c>
      <c r="B8" s="9"/>
      <c r="C8" s="9"/>
      <c r="D8" s="9"/>
      <c r="E8" s="9"/>
      <c r="F8" s="9"/>
      <c r="G8" s="9"/>
      <c r="H8" s="9"/>
      <c r="I8" s="9"/>
      <c r="J8" s="9"/>
      <c r="K8" s="396" t="s">
        <v>1461</v>
      </c>
    </row>
    <row r="9" spans="1:12" ht="17.25" customHeight="1" x14ac:dyDescent="0.25">
      <c r="A9" s="8" t="s">
        <v>1731</v>
      </c>
      <c r="B9" s="9">
        <v>2137</v>
      </c>
      <c r="C9" s="9">
        <v>1453</v>
      </c>
      <c r="D9" s="9">
        <f>SUM(B9:C9)</f>
        <v>3590</v>
      </c>
      <c r="E9" s="9">
        <v>0</v>
      </c>
      <c r="F9" s="9">
        <v>3</v>
      </c>
      <c r="G9" s="9">
        <f>SUM(E9:F9)</f>
        <v>3</v>
      </c>
      <c r="H9" s="9">
        <f>SUM(E9,B9)</f>
        <v>2137</v>
      </c>
      <c r="I9" s="9">
        <f>SUM(F9,C9)</f>
        <v>1456</v>
      </c>
      <c r="J9" s="9">
        <f>SUM(H9:I9)</f>
        <v>3593</v>
      </c>
      <c r="K9" s="396" t="s">
        <v>1769</v>
      </c>
      <c r="L9" s="432"/>
    </row>
    <row r="10" spans="1:12" ht="20.100000000000001" customHeight="1" x14ac:dyDescent="0.25">
      <c r="A10" s="8" t="s">
        <v>1733</v>
      </c>
      <c r="B10" s="9">
        <v>1930</v>
      </c>
      <c r="C10" s="9">
        <v>1280</v>
      </c>
      <c r="D10" s="9">
        <f t="shared" ref="D10:D25" si="0">SUM(B10:C10)</f>
        <v>3210</v>
      </c>
      <c r="E10" s="9">
        <v>0</v>
      </c>
      <c r="F10" s="9">
        <v>0</v>
      </c>
      <c r="G10" s="9">
        <v>0</v>
      </c>
      <c r="H10" s="9">
        <f t="shared" ref="H10:I18" si="1">SUM(E10,B10)</f>
        <v>1930</v>
      </c>
      <c r="I10" s="9">
        <f t="shared" si="1"/>
        <v>1280</v>
      </c>
      <c r="J10" s="9">
        <f t="shared" ref="J10:J28" si="2">SUM(H10:I10)</f>
        <v>3210</v>
      </c>
      <c r="K10" s="396" t="s">
        <v>1755</v>
      </c>
      <c r="L10" s="432"/>
    </row>
    <row r="11" spans="1:12" ht="20.100000000000001" customHeight="1" x14ac:dyDescent="0.25">
      <c r="A11" s="8" t="s">
        <v>1735</v>
      </c>
      <c r="B11" s="9">
        <v>1145</v>
      </c>
      <c r="C11" s="9">
        <v>428</v>
      </c>
      <c r="D11" s="9">
        <f t="shared" si="0"/>
        <v>1573</v>
      </c>
      <c r="E11" s="9">
        <v>0</v>
      </c>
      <c r="F11" s="9">
        <v>0</v>
      </c>
      <c r="G11" s="9">
        <v>0</v>
      </c>
      <c r="H11" s="9">
        <f t="shared" si="1"/>
        <v>1145</v>
      </c>
      <c r="I11" s="9">
        <f t="shared" si="1"/>
        <v>428</v>
      </c>
      <c r="J11" s="9">
        <f t="shared" si="2"/>
        <v>1573</v>
      </c>
      <c r="K11" s="396" t="s">
        <v>1756</v>
      </c>
      <c r="L11" s="432"/>
    </row>
    <row r="12" spans="1:12" ht="20.100000000000001" customHeight="1" x14ac:dyDescent="0.25">
      <c r="A12" s="8" t="s">
        <v>1764</v>
      </c>
      <c r="B12" s="9">
        <v>1267</v>
      </c>
      <c r="C12" s="9">
        <v>439</v>
      </c>
      <c r="D12" s="9">
        <f t="shared" si="0"/>
        <v>1706</v>
      </c>
      <c r="E12" s="9">
        <v>0</v>
      </c>
      <c r="F12" s="9">
        <v>0</v>
      </c>
      <c r="G12" s="9">
        <v>0</v>
      </c>
      <c r="H12" s="9">
        <f t="shared" si="1"/>
        <v>1267</v>
      </c>
      <c r="I12" s="9">
        <f t="shared" si="1"/>
        <v>439</v>
      </c>
      <c r="J12" s="9">
        <f t="shared" si="2"/>
        <v>1706</v>
      </c>
      <c r="K12" s="396" t="s">
        <v>1757</v>
      </c>
      <c r="L12" s="432"/>
    </row>
    <row r="13" spans="1:12" ht="20.100000000000001" customHeight="1" x14ac:dyDescent="0.25">
      <c r="A13" s="8" t="s">
        <v>1739</v>
      </c>
      <c r="B13" s="9">
        <v>777</v>
      </c>
      <c r="C13" s="9">
        <v>350</v>
      </c>
      <c r="D13" s="9">
        <f t="shared" si="0"/>
        <v>1127</v>
      </c>
      <c r="E13" s="9">
        <v>0</v>
      </c>
      <c r="F13" s="9">
        <v>0</v>
      </c>
      <c r="G13" s="9">
        <v>0</v>
      </c>
      <c r="H13" s="9">
        <f t="shared" si="1"/>
        <v>777</v>
      </c>
      <c r="I13" s="9">
        <f t="shared" si="1"/>
        <v>350</v>
      </c>
      <c r="J13" s="9">
        <f t="shared" si="2"/>
        <v>1127</v>
      </c>
      <c r="K13" s="396" t="s">
        <v>1740</v>
      </c>
      <c r="L13" s="432"/>
    </row>
    <row r="14" spans="1:12" ht="20.100000000000001" customHeight="1" x14ac:dyDescent="0.25">
      <c r="A14" s="8" t="s">
        <v>1741</v>
      </c>
      <c r="B14" s="9">
        <f>SUM(B9:B13)</f>
        <v>7256</v>
      </c>
      <c r="C14" s="9">
        <f t="shared" ref="C14:J18" si="3">SUM(C9:C13)</f>
        <v>3950</v>
      </c>
      <c r="D14" s="9">
        <f t="shared" si="3"/>
        <v>11206</v>
      </c>
      <c r="E14" s="9">
        <f t="shared" si="3"/>
        <v>0</v>
      </c>
      <c r="F14" s="9">
        <f t="shared" si="3"/>
        <v>3</v>
      </c>
      <c r="G14" s="9">
        <f t="shared" si="3"/>
        <v>3</v>
      </c>
      <c r="H14" s="9">
        <f t="shared" si="3"/>
        <v>7256</v>
      </c>
      <c r="I14" s="9">
        <f t="shared" si="3"/>
        <v>3953</v>
      </c>
      <c r="J14" s="9">
        <f t="shared" si="3"/>
        <v>11209</v>
      </c>
      <c r="K14" s="396" t="s">
        <v>1742</v>
      </c>
      <c r="L14" s="434"/>
    </row>
    <row r="15" spans="1:12" ht="20.100000000000001" customHeight="1" x14ac:dyDescent="0.25">
      <c r="A15" s="8" t="s">
        <v>1743</v>
      </c>
      <c r="B15" s="9">
        <v>464</v>
      </c>
      <c r="C15" s="9">
        <v>304</v>
      </c>
      <c r="D15" s="9">
        <f t="shared" si="0"/>
        <v>768</v>
      </c>
      <c r="E15" s="9">
        <f t="shared" si="3"/>
        <v>0</v>
      </c>
      <c r="F15" s="9">
        <v>0</v>
      </c>
      <c r="G15" s="9">
        <v>0</v>
      </c>
      <c r="H15" s="9">
        <f t="shared" si="1"/>
        <v>464</v>
      </c>
      <c r="I15" s="9">
        <f t="shared" si="1"/>
        <v>304</v>
      </c>
      <c r="J15" s="9">
        <f t="shared" si="2"/>
        <v>768</v>
      </c>
      <c r="K15" s="396" t="s">
        <v>1744</v>
      </c>
      <c r="L15" s="432"/>
    </row>
    <row r="16" spans="1:12" ht="20.100000000000001" customHeight="1" x14ac:dyDescent="0.25">
      <c r="A16" s="8" t="s">
        <v>1745</v>
      </c>
      <c r="B16" s="9">
        <v>470</v>
      </c>
      <c r="C16" s="9">
        <v>585</v>
      </c>
      <c r="D16" s="9">
        <f t="shared" si="0"/>
        <v>1055</v>
      </c>
      <c r="E16" s="9">
        <f t="shared" si="3"/>
        <v>0</v>
      </c>
      <c r="F16" s="9">
        <v>0</v>
      </c>
      <c r="G16" s="9">
        <v>0</v>
      </c>
      <c r="H16" s="9">
        <f t="shared" si="1"/>
        <v>470</v>
      </c>
      <c r="I16" s="9">
        <f t="shared" si="1"/>
        <v>585</v>
      </c>
      <c r="J16" s="9">
        <f t="shared" si="2"/>
        <v>1055</v>
      </c>
      <c r="K16" s="396" t="s">
        <v>1746</v>
      </c>
      <c r="L16" s="432"/>
    </row>
    <row r="17" spans="1:12" ht="20.100000000000001" customHeight="1" x14ac:dyDescent="0.25">
      <c r="A17" s="8" t="s">
        <v>1747</v>
      </c>
      <c r="B17" s="9">
        <v>276</v>
      </c>
      <c r="C17" s="9">
        <v>178</v>
      </c>
      <c r="D17" s="9">
        <f t="shared" si="0"/>
        <v>454</v>
      </c>
      <c r="E17" s="9">
        <f t="shared" si="3"/>
        <v>0</v>
      </c>
      <c r="F17" s="9">
        <v>0</v>
      </c>
      <c r="G17" s="9">
        <v>0</v>
      </c>
      <c r="H17" s="9">
        <f t="shared" si="1"/>
        <v>276</v>
      </c>
      <c r="I17" s="9">
        <f t="shared" si="1"/>
        <v>178</v>
      </c>
      <c r="J17" s="9">
        <f t="shared" si="2"/>
        <v>454</v>
      </c>
      <c r="K17" s="396" t="s">
        <v>1748</v>
      </c>
      <c r="L17" s="432"/>
    </row>
    <row r="18" spans="1:12" ht="20.100000000000001" customHeight="1" x14ac:dyDescent="0.25">
      <c r="A18" s="8" t="s">
        <v>1749</v>
      </c>
      <c r="B18" s="9">
        <v>75</v>
      </c>
      <c r="C18" s="9">
        <v>37</v>
      </c>
      <c r="D18" s="9">
        <f t="shared" si="0"/>
        <v>112</v>
      </c>
      <c r="E18" s="9">
        <f t="shared" si="3"/>
        <v>0</v>
      </c>
      <c r="F18" s="9">
        <v>0</v>
      </c>
      <c r="G18" s="9">
        <v>0</v>
      </c>
      <c r="H18" s="9">
        <f t="shared" si="1"/>
        <v>75</v>
      </c>
      <c r="I18" s="9">
        <f t="shared" si="1"/>
        <v>37</v>
      </c>
      <c r="J18" s="9">
        <f t="shared" si="2"/>
        <v>112</v>
      </c>
      <c r="K18" s="396" t="s">
        <v>1750</v>
      </c>
      <c r="L18" s="432"/>
    </row>
    <row r="19" spans="1:12" ht="20.100000000000001" customHeight="1" x14ac:dyDescent="0.25">
      <c r="A19" s="8" t="s">
        <v>1751</v>
      </c>
      <c r="B19" s="9">
        <f>SUM(B15:B18)</f>
        <v>1285</v>
      </c>
      <c r="C19" s="9">
        <f t="shared" ref="C19:J19" si="4">SUM(C15:C18)</f>
        <v>1104</v>
      </c>
      <c r="D19" s="9">
        <f t="shared" si="4"/>
        <v>2389</v>
      </c>
      <c r="E19" s="9">
        <f t="shared" si="4"/>
        <v>0</v>
      </c>
      <c r="F19" s="9">
        <v>0</v>
      </c>
      <c r="G19" s="9">
        <f t="shared" si="4"/>
        <v>0</v>
      </c>
      <c r="H19" s="9">
        <f t="shared" si="4"/>
        <v>1285</v>
      </c>
      <c r="I19" s="9">
        <f t="shared" si="4"/>
        <v>1104</v>
      </c>
      <c r="J19" s="9">
        <f t="shared" si="4"/>
        <v>2389</v>
      </c>
      <c r="K19" s="396" t="s">
        <v>1752</v>
      </c>
      <c r="L19" s="434"/>
    </row>
    <row r="20" spans="1:12" ht="20.100000000000001" customHeight="1" x14ac:dyDescent="0.25">
      <c r="A20" s="8" t="s">
        <v>90</v>
      </c>
      <c r="B20" s="9">
        <f>SUM(B19,B14)</f>
        <v>8541</v>
      </c>
      <c r="C20" s="9">
        <f t="shared" ref="C20:J20" si="5">SUM(C19,C14)</f>
        <v>5054</v>
      </c>
      <c r="D20" s="9">
        <f t="shared" si="5"/>
        <v>13595</v>
      </c>
      <c r="E20" s="9">
        <f t="shared" si="5"/>
        <v>0</v>
      </c>
      <c r="F20" s="9">
        <f t="shared" si="5"/>
        <v>3</v>
      </c>
      <c r="G20" s="9">
        <f t="shared" si="5"/>
        <v>3</v>
      </c>
      <c r="H20" s="9">
        <f t="shared" si="5"/>
        <v>8541</v>
      </c>
      <c r="I20" s="9">
        <f t="shared" si="5"/>
        <v>5057</v>
      </c>
      <c r="J20" s="9">
        <f t="shared" si="5"/>
        <v>13598</v>
      </c>
      <c r="K20" s="396" t="s">
        <v>91</v>
      </c>
      <c r="L20" s="434"/>
    </row>
    <row r="21" spans="1:12" ht="20.100000000000001" customHeight="1" x14ac:dyDescent="0.25">
      <c r="A21" s="8" t="s">
        <v>450</v>
      </c>
      <c r="B21" s="9"/>
      <c r="C21" s="9"/>
      <c r="D21" s="9"/>
      <c r="E21" s="9"/>
      <c r="F21" s="9"/>
      <c r="G21" s="9"/>
      <c r="H21" s="9"/>
      <c r="I21" s="9"/>
      <c r="J21" s="9"/>
      <c r="K21" s="396" t="s">
        <v>1651</v>
      </c>
    </row>
    <row r="22" spans="1:12" ht="20.100000000000001" customHeight="1" x14ac:dyDescent="0.25">
      <c r="A22" s="8" t="s">
        <v>1731</v>
      </c>
      <c r="B22" s="9">
        <v>193</v>
      </c>
      <c r="C22" s="9">
        <v>33</v>
      </c>
      <c r="D22" s="9">
        <f t="shared" si="0"/>
        <v>226</v>
      </c>
      <c r="E22" s="9">
        <v>0</v>
      </c>
      <c r="F22" s="9">
        <v>0</v>
      </c>
      <c r="G22" s="9">
        <v>0</v>
      </c>
      <c r="H22" s="9">
        <f t="shared" ref="H22:I25" si="6">SUM(E22,B22)</f>
        <v>193</v>
      </c>
      <c r="I22" s="9">
        <f t="shared" si="6"/>
        <v>33</v>
      </c>
      <c r="J22" s="9">
        <f t="shared" si="2"/>
        <v>226</v>
      </c>
      <c r="K22" s="396" t="s">
        <v>1769</v>
      </c>
    </row>
    <row r="23" spans="1:12" ht="20.100000000000001" customHeight="1" x14ac:dyDescent="0.25">
      <c r="A23" s="8" t="s">
        <v>1733</v>
      </c>
      <c r="B23" s="9">
        <v>807</v>
      </c>
      <c r="C23" s="9">
        <v>427</v>
      </c>
      <c r="D23" s="9">
        <f t="shared" si="0"/>
        <v>1234</v>
      </c>
      <c r="E23" s="9">
        <v>0</v>
      </c>
      <c r="F23" s="9">
        <v>0</v>
      </c>
      <c r="G23" s="9">
        <v>0</v>
      </c>
      <c r="H23" s="9">
        <f t="shared" si="6"/>
        <v>807</v>
      </c>
      <c r="I23" s="9">
        <f t="shared" si="6"/>
        <v>427</v>
      </c>
      <c r="J23" s="9">
        <f t="shared" si="2"/>
        <v>1234</v>
      </c>
      <c r="K23" s="396" t="s">
        <v>1755</v>
      </c>
    </row>
    <row r="24" spans="1:12" ht="20.100000000000001" customHeight="1" x14ac:dyDescent="0.25">
      <c r="A24" s="8" t="s">
        <v>1735</v>
      </c>
      <c r="B24" s="9">
        <v>316</v>
      </c>
      <c r="C24" s="9">
        <v>39</v>
      </c>
      <c r="D24" s="9">
        <f t="shared" si="0"/>
        <v>355</v>
      </c>
      <c r="E24" s="9">
        <v>0</v>
      </c>
      <c r="F24" s="9">
        <v>0</v>
      </c>
      <c r="G24" s="9">
        <v>0</v>
      </c>
      <c r="H24" s="9">
        <f t="shared" si="6"/>
        <v>316</v>
      </c>
      <c r="I24" s="9">
        <f t="shared" si="6"/>
        <v>39</v>
      </c>
      <c r="J24" s="9">
        <f t="shared" si="2"/>
        <v>355</v>
      </c>
      <c r="K24" s="396" t="s">
        <v>1756</v>
      </c>
    </row>
    <row r="25" spans="1:12" ht="20.100000000000001" customHeight="1" x14ac:dyDescent="0.25">
      <c r="A25" s="8" t="s">
        <v>1764</v>
      </c>
      <c r="B25" s="9">
        <v>656</v>
      </c>
      <c r="C25" s="9">
        <v>207</v>
      </c>
      <c r="D25" s="9">
        <f t="shared" si="0"/>
        <v>863</v>
      </c>
      <c r="E25" s="9">
        <v>0</v>
      </c>
      <c r="F25" s="9">
        <v>0</v>
      </c>
      <c r="G25" s="9">
        <v>0</v>
      </c>
      <c r="H25" s="9">
        <f t="shared" si="6"/>
        <v>656</v>
      </c>
      <c r="I25" s="9">
        <f t="shared" si="6"/>
        <v>207</v>
      </c>
      <c r="J25" s="9">
        <f t="shared" si="2"/>
        <v>863</v>
      </c>
      <c r="K25" s="396" t="s">
        <v>1757</v>
      </c>
    </row>
    <row r="26" spans="1:12" ht="20.100000000000001" customHeight="1" x14ac:dyDescent="0.25">
      <c r="A26" s="8" t="s">
        <v>1741</v>
      </c>
      <c r="B26" s="9">
        <f>SUM(B22:B25)</f>
        <v>1972</v>
      </c>
      <c r="C26" s="9">
        <f t="shared" ref="C26:J27" si="7">SUM(C22:C25)</f>
        <v>706</v>
      </c>
      <c r="D26" s="9">
        <f t="shared" si="7"/>
        <v>2678</v>
      </c>
      <c r="E26" s="9">
        <f t="shared" si="7"/>
        <v>0</v>
      </c>
      <c r="F26" s="9">
        <f t="shared" si="7"/>
        <v>0</v>
      </c>
      <c r="G26" s="9">
        <f t="shared" si="7"/>
        <v>0</v>
      </c>
      <c r="H26" s="9">
        <f t="shared" si="7"/>
        <v>1972</v>
      </c>
      <c r="I26" s="9">
        <f t="shared" si="7"/>
        <v>706</v>
      </c>
      <c r="J26" s="9">
        <f t="shared" si="7"/>
        <v>2678</v>
      </c>
      <c r="K26" s="396" t="s">
        <v>1742</v>
      </c>
    </row>
    <row r="27" spans="1:12" ht="20.100000000000001" customHeight="1" x14ac:dyDescent="0.25">
      <c r="A27" s="8" t="s">
        <v>1743</v>
      </c>
      <c r="B27" s="9">
        <v>23</v>
      </c>
      <c r="C27" s="9">
        <v>3</v>
      </c>
      <c r="D27" s="9">
        <f>SUM(B27:C27)</f>
        <v>26</v>
      </c>
      <c r="E27" s="9">
        <f t="shared" si="7"/>
        <v>0</v>
      </c>
      <c r="F27" s="9">
        <f t="shared" si="7"/>
        <v>0</v>
      </c>
      <c r="G27" s="9">
        <f t="shared" si="7"/>
        <v>0</v>
      </c>
      <c r="H27" s="9">
        <f>SUM(B27,E27)</f>
        <v>23</v>
      </c>
      <c r="I27" s="9">
        <f>SUM(C27,F27)</f>
        <v>3</v>
      </c>
      <c r="J27" s="9">
        <f>SUM(H27:I27)</f>
        <v>26</v>
      </c>
      <c r="K27" s="396" t="s">
        <v>1744</v>
      </c>
    </row>
    <row r="28" spans="1:12" ht="20.100000000000001" customHeight="1" x14ac:dyDescent="0.25">
      <c r="A28" s="8" t="s">
        <v>1745</v>
      </c>
      <c r="B28" s="9">
        <v>457</v>
      </c>
      <c r="C28" s="9">
        <v>47</v>
      </c>
      <c r="D28" s="9">
        <f>SUM(B28:C28)</f>
        <v>504</v>
      </c>
      <c r="E28" s="9">
        <v>0</v>
      </c>
      <c r="F28" s="9">
        <v>0</v>
      </c>
      <c r="G28" s="9">
        <v>0</v>
      </c>
      <c r="H28" s="9">
        <f>SUM(B28,E28)</f>
        <v>457</v>
      </c>
      <c r="I28" s="9">
        <f>SUM(C28,F28)</f>
        <v>47</v>
      </c>
      <c r="J28" s="9">
        <f t="shared" si="2"/>
        <v>504</v>
      </c>
      <c r="K28" s="396" t="s">
        <v>1746</v>
      </c>
    </row>
    <row r="29" spans="1:12" ht="20.100000000000001" customHeight="1" thickBot="1" x14ac:dyDescent="0.3">
      <c r="A29" s="20" t="s">
        <v>127</v>
      </c>
      <c r="B29" s="21">
        <f>SUM(B27:B28,B26)</f>
        <v>2452</v>
      </c>
      <c r="C29" s="21">
        <f t="shared" ref="C29:J29" si="8">SUM(C27:C28,C26)</f>
        <v>756</v>
      </c>
      <c r="D29" s="21">
        <f t="shared" si="8"/>
        <v>3208</v>
      </c>
      <c r="E29" s="21">
        <f t="shared" si="8"/>
        <v>0</v>
      </c>
      <c r="F29" s="21">
        <f t="shared" si="8"/>
        <v>0</v>
      </c>
      <c r="G29" s="21">
        <f t="shared" si="8"/>
        <v>0</v>
      </c>
      <c r="H29" s="9">
        <f t="shared" ref="H29:I29" si="9">SUM(E29,B29)</f>
        <v>2452</v>
      </c>
      <c r="I29" s="9">
        <f t="shared" si="9"/>
        <v>756</v>
      </c>
      <c r="J29" s="21">
        <f t="shared" si="8"/>
        <v>3208</v>
      </c>
      <c r="K29" s="552" t="s">
        <v>103</v>
      </c>
    </row>
    <row r="30" spans="1:12" ht="20.100000000000001" customHeight="1" thickBot="1" x14ac:dyDescent="0.3">
      <c r="A30" s="23" t="s">
        <v>262</v>
      </c>
      <c r="B30" s="24">
        <f>SUM(B29,B20)</f>
        <v>10993</v>
      </c>
      <c r="C30" s="24">
        <f t="shared" ref="C30:J30" si="10">SUM(C29,C20)</f>
        <v>5810</v>
      </c>
      <c r="D30" s="24">
        <f t="shared" si="10"/>
        <v>16803</v>
      </c>
      <c r="E30" s="24">
        <f t="shared" si="10"/>
        <v>0</v>
      </c>
      <c r="F30" s="24">
        <f t="shared" si="10"/>
        <v>3</v>
      </c>
      <c r="G30" s="24">
        <f t="shared" si="10"/>
        <v>3</v>
      </c>
      <c r="H30" s="24">
        <f t="shared" si="10"/>
        <v>10993</v>
      </c>
      <c r="I30" s="24">
        <f t="shared" si="10"/>
        <v>5813</v>
      </c>
      <c r="J30" s="24">
        <f t="shared" si="10"/>
        <v>16806</v>
      </c>
      <c r="K30" s="397" t="s">
        <v>263</v>
      </c>
    </row>
    <row r="31" spans="1:12" ht="20.100000000000001" customHeight="1" thickTop="1" x14ac:dyDescent="0.25"/>
    <row r="32" spans="1:12" ht="15.75" customHeight="1" x14ac:dyDescent="0.25"/>
    <row r="33" spans="1:12" ht="15.75" customHeight="1" x14ac:dyDescent="0.25"/>
    <row r="34" spans="1:12" s="659" customFormat="1" ht="15.75" customHeight="1" x14ac:dyDescent="0.25">
      <c r="L34" s="69"/>
    </row>
    <row r="35" spans="1:12" s="659" customFormat="1" ht="15.75" customHeight="1" x14ac:dyDescent="0.25">
      <c r="L35" s="69"/>
    </row>
    <row r="36" spans="1:12" ht="15.75" customHeight="1" x14ac:dyDescent="0.25"/>
    <row r="37" spans="1:12" ht="15.75" customHeight="1" x14ac:dyDescent="0.25"/>
    <row r="38" spans="1:12" ht="15.75" customHeight="1" x14ac:dyDescent="0.25"/>
    <row r="39" spans="1:12" ht="24.75" customHeight="1" x14ac:dyDescent="0.25">
      <c r="A39" s="738" t="s">
        <v>1787</v>
      </c>
      <c r="B39" s="738"/>
      <c r="C39" s="738"/>
      <c r="D39" s="738"/>
      <c r="E39" s="738"/>
      <c r="F39" s="738"/>
      <c r="G39" s="738"/>
      <c r="H39" s="738"/>
      <c r="I39" s="738"/>
      <c r="J39" s="738"/>
      <c r="K39" s="738"/>
    </row>
    <row r="40" spans="1:12" ht="36.75" customHeight="1" x14ac:dyDescent="0.3">
      <c r="A40" s="756" t="s">
        <v>1788</v>
      </c>
      <c r="B40" s="756"/>
      <c r="C40" s="756"/>
      <c r="D40" s="756"/>
      <c r="E40" s="756"/>
      <c r="F40" s="756"/>
      <c r="G40" s="756"/>
      <c r="H40" s="756"/>
      <c r="I40" s="756"/>
      <c r="J40" s="756"/>
      <c r="K40" s="756"/>
    </row>
    <row r="41" spans="1:12" ht="27.75" customHeight="1" thickBot="1" x14ac:dyDescent="0.3">
      <c r="A41" s="357" t="s">
        <v>1789</v>
      </c>
      <c r="K41" s="30" t="s">
        <v>1790</v>
      </c>
    </row>
    <row r="42" spans="1:12" ht="24.75" customHeight="1" thickTop="1" x14ac:dyDescent="0.3">
      <c r="A42" s="735" t="s">
        <v>1729</v>
      </c>
      <c r="B42" s="746" t="s">
        <v>1</v>
      </c>
      <c r="C42" s="746"/>
      <c r="D42" s="746"/>
      <c r="E42" s="746" t="s">
        <v>2</v>
      </c>
      <c r="F42" s="746"/>
      <c r="G42" s="746"/>
      <c r="H42" s="746" t="s">
        <v>4</v>
      </c>
      <c r="I42" s="746"/>
      <c r="J42" s="746"/>
      <c r="K42" s="735" t="s">
        <v>1730</v>
      </c>
    </row>
    <row r="43" spans="1:12" ht="21.75" customHeight="1" x14ac:dyDescent="0.3">
      <c r="A43" s="736"/>
      <c r="B43" s="747" t="s">
        <v>6</v>
      </c>
      <c r="C43" s="747"/>
      <c r="D43" s="747"/>
      <c r="E43" s="747" t="s">
        <v>7</v>
      </c>
      <c r="F43" s="747"/>
      <c r="G43" s="747"/>
      <c r="H43" s="747" t="s">
        <v>9</v>
      </c>
      <c r="I43" s="747"/>
      <c r="J43" s="747"/>
      <c r="K43" s="736"/>
    </row>
    <row r="44" spans="1:12" ht="22.5" customHeight="1" x14ac:dyDescent="0.3">
      <c r="A44" s="736"/>
      <c r="B44" s="390" t="s">
        <v>10</v>
      </c>
      <c r="C44" s="390" t="s">
        <v>113</v>
      </c>
      <c r="D44" s="390" t="s">
        <v>12</v>
      </c>
      <c r="E44" s="390" t="s">
        <v>10</v>
      </c>
      <c r="F44" s="390" t="s">
        <v>113</v>
      </c>
      <c r="G44" s="390" t="s">
        <v>12</v>
      </c>
      <c r="H44" s="390" t="s">
        <v>10</v>
      </c>
      <c r="I44" s="390" t="s">
        <v>113</v>
      </c>
      <c r="J44" s="390" t="s">
        <v>12</v>
      </c>
      <c r="K44" s="736"/>
    </row>
    <row r="45" spans="1:12" ht="23.25" customHeight="1" thickBot="1" x14ac:dyDescent="0.35">
      <c r="A45" s="737"/>
      <c r="B45" s="4" t="s">
        <v>13</v>
      </c>
      <c r="C45" s="4" t="s">
        <v>14</v>
      </c>
      <c r="D45" s="4" t="s">
        <v>9</v>
      </c>
      <c r="E45" s="4" t="s">
        <v>13</v>
      </c>
      <c r="F45" s="4" t="s">
        <v>14</v>
      </c>
      <c r="G45" s="4" t="s">
        <v>9</v>
      </c>
      <c r="H45" s="4" t="s">
        <v>13</v>
      </c>
      <c r="I45" s="4" t="s">
        <v>14</v>
      </c>
      <c r="J45" s="4" t="s">
        <v>9</v>
      </c>
      <c r="K45" s="737"/>
    </row>
    <row r="46" spans="1:12" ht="20.100000000000001" customHeight="1" x14ac:dyDescent="0.25">
      <c r="A46" s="8" t="s">
        <v>413</v>
      </c>
      <c r="B46" s="9"/>
      <c r="C46" s="9"/>
      <c r="D46" s="9"/>
      <c r="E46" s="9"/>
      <c r="F46" s="9"/>
      <c r="G46" s="9"/>
      <c r="H46" s="9"/>
      <c r="I46" s="9"/>
      <c r="J46" s="9"/>
      <c r="K46" s="396" t="s">
        <v>1461</v>
      </c>
    </row>
    <row r="47" spans="1:12" ht="20.100000000000001" customHeight="1" x14ac:dyDescent="0.25">
      <c r="A47" s="8" t="s">
        <v>1731</v>
      </c>
      <c r="B47" s="9">
        <v>1907</v>
      </c>
      <c r="C47" s="9">
        <v>1395</v>
      </c>
      <c r="D47" s="9">
        <f>SUM(B47:C47)</f>
        <v>3302</v>
      </c>
      <c r="E47" s="9">
        <v>0</v>
      </c>
      <c r="F47" s="9">
        <v>2</v>
      </c>
      <c r="G47" s="9">
        <f>SUM(E47:F47)</f>
        <v>2</v>
      </c>
      <c r="H47" s="9">
        <f t="shared" ref="H47:I56" si="11">SUM(E47,B47)</f>
        <v>1907</v>
      </c>
      <c r="I47" s="9">
        <f t="shared" si="11"/>
        <v>1397</v>
      </c>
      <c r="J47" s="9">
        <f>SUM(H47:I47)</f>
        <v>3304</v>
      </c>
      <c r="K47" s="396" t="s">
        <v>1769</v>
      </c>
    </row>
    <row r="48" spans="1:12" ht="20.100000000000001" customHeight="1" x14ac:dyDescent="0.25">
      <c r="A48" s="8" t="s">
        <v>1791</v>
      </c>
      <c r="B48" s="9">
        <v>1612</v>
      </c>
      <c r="C48" s="9">
        <v>1134</v>
      </c>
      <c r="D48" s="9">
        <f t="shared" ref="D48:D51" si="12">SUM(B48:C48)</f>
        <v>2746</v>
      </c>
      <c r="E48" s="9">
        <v>0</v>
      </c>
      <c r="F48" s="9">
        <v>0</v>
      </c>
      <c r="G48" s="9">
        <v>0</v>
      </c>
      <c r="H48" s="9">
        <f t="shared" si="11"/>
        <v>1612</v>
      </c>
      <c r="I48" s="9">
        <f t="shared" si="11"/>
        <v>1134</v>
      </c>
      <c r="J48" s="9">
        <f t="shared" ref="J48:J63" si="13">SUM(H48:I48)</f>
        <v>2746</v>
      </c>
      <c r="K48" s="396" t="s">
        <v>1755</v>
      </c>
    </row>
    <row r="49" spans="1:11" ht="20.100000000000001" customHeight="1" x14ac:dyDescent="0.25">
      <c r="A49" s="8" t="s">
        <v>1792</v>
      </c>
      <c r="B49" s="9">
        <v>1045</v>
      </c>
      <c r="C49" s="9">
        <v>408</v>
      </c>
      <c r="D49" s="9">
        <f t="shared" si="12"/>
        <v>1453</v>
      </c>
      <c r="E49" s="9">
        <v>0</v>
      </c>
      <c r="F49" s="9">
        <v>0</v>
      </c>
      <c r="G49" s="9">
        <v>0</v>
      </c>
      <c r="H49" s="9">
        <f t="shared" si="11"/>
        <v>1045</v>
      </c>
      <c r="I49" s="9">
        <f t="shared" si="11"/>
        <v>408</v>
      </c>
      <c r="J49" s="9">
        <f t="shared" si="13"/>
        <v>1453</v>
      </c>
      <c r="K49" s="396" t="s">
        <v>1756</v>
      </c>
    </row>
    <row r="50" spans="1:11" ht="20.100000000000001" customHeight="1" x14ac:dyDescent="0.25">
      <c r="A50" s="8" t="s">
        <v>1793</v>
      </c>
      <c r="B50" s="9">
        <v>1192</v>
      </c>
      <c r="C50" s="9">
        <v>428</v>
      </c>
      <c r="D50" s="9">
        <f t="shared" si="12"/>
        <v>1620</v>
      </c>
      <c r="E50" s="9">
        <v>0</v>
      </c>
      <c r="F50" s="9">
        <v>0</v>
      </c>
      <c r="G50" s="9">
        <v>0</v>
      </c>
      <c r="H50" s="9">
        <f t="shared" si="11"/>
        <v>1192</v>
      </c>
      <c r="I50" s="9">
        <f t="shared" si="11"/>
        <v>428</v>
      </c>
      <c r="J50" s="9">
        <f t="shared" si="13"/>
        <v>1620</v>
      </c>
      <c r="K50" s="396" t="s">
        <v>1757</v>
      </c>
    </row>
    <row r="51" spans="1:11" ht="20.100000000000001" customHeight="1" x14ac:dyDescent="0.25">
      <c r="A51" s="8" t="s">
        <v>1794</v>
      </c>
      <c r="B51" s="9">
        <v>413</v>
      </c>
      <c r="C51" s="9">
        <v>236</v>
      </c>
      <c r="D51" s="9">
        <f t="shared" si="12"/>
        <v>649</v>
      </c>
      <c r="E51" s="9">
        <v>0</v>
      </c>
      <c r="F51" s="9">
        <v>0</v>
      </c>
      <c r="G51" s="9">
        <v>0</v>
      </c>
      <c r="H51" s="9">
        <f t="shared" si="11"/>
        <v>413</v>
      </c>
      <c r="I51" s="9">
        <f t="shared" si="11"/>
        <v>236</v>
      </c>
      <c r="J51" s="9">
        <f t="shared" si="13"/>
        <v>649</v>
      </c>
      <c r="K51" s="396" t="s">
        <v>1740</v>
      </c>
    </row>
    <row r="52" spans="1:11" ht="20.100000000000001" customHeight="1" x14ac:dyDescent="0.25">
      <c r="A52" s="8" t="s">
        <v>1741</v>
      </c>
      <c r="B52" s="9">
        <f>SUM(B47:B51)</f>
        <v>6169</v>
      </c>
      <c r="C52" s="9">
        <f t="shared" ref="C52:D52" si="14">SUM(C47:C51)</f>
        <v>3601</v>
      </c>
      <c r="D52" s="9">
        <f t="shared" si="14"/>
        <v>9770</v>
      </c>
      <c r="E52" s="9">
        <f>SUM(E47:E51)</f>
        <v>0</v>
      </c>
      <c r="F52" s="9">
        <f t="shared" ref="F52:J52" si="15">SUM(F47:F51)</f>
        <v>2</v>
      </c>
      <c r="G52" s="9">
        <f t="shared" si="15"/>
        <v>2</v>
      </c>
      <c r="H52" s="9">
        <f t="shared" si="15"/>
        <v>6169</v>
      </c>
      <c r="I52" s="9">
        <f t="shared" si="15"/>
        <v>3603</v>
      </c>
      <c r="J52" s="9">
        <f t="shared" si="15"/>
        <v>9772</v>
      </c>
      <c r="K52" s="396" t="s">
        <v>1742</v>
      </c>
    </row>
    <row r="53" spans="1:11" ht="20.100000000000001" customHeight="1" x14ac:dyDescent="0.25">
      <c r="A53" s="8" t="s">
        <v>1743</v>
      </c>
      <c r="B53" s="9">
        <v>418</v>
      </c>
      <c r="C53" s="9">
        <v>300</v>
      </c>
      <c r="D53" s="9">
        <f>SUM(B53:C53)</f>
        <v>718</v>
      </c>
      <c r="E53" s="9">
        <v>0</v>
      </c>
      <c r="F53" s="9">
        <v>0</v>
      </c>
      <c r="G53" s="9">
        <v>0</v>
      </c>
      <c r="H53" s="9">
        <f t="shared" si="11"/>
        <v>418</v>
      </c>
      <c r="I53" s="9">
        <f t="shared" si="11"/>
        <v>300</v>
      </c>
      <c r="J53" s="9">
        <f t="shared" si="13"/>
        <v>718</v>
      </c>
      <c r="K53" s="396" t="s">
        <v>1744</v>
      </c>
    </row>
    <row r="54" spans="1:11" ht="20.100000000000001" customHeight="1" x14ac:dyDescent="0.25">
      <c r="A54" s="8" t="s">
        <v>1745</v>
      </c>
      <c r="B54" s="9">
        <v>407</v>
      </c>
      <c r="C54" s="9">
        <v>549</v>
      </c>
      <c r="D54" s="9">
        <f t="shared" ref="D54:D56" si="16">SUM(B54:C54)</f>
        <v>956</v>
      </c>
      <c r="E54" s="9">
        <v>0</v>
      </c>
      <c r="F54" s="9">
        <v>0</v>
      </c>
      <c r="G54" s="9">
        <v>0</v>
      </c>
      <c r="H54" s="9">
        <f t="shared" si="11"/>
        <v>407</v>
      </c>
      <c r="I54" s="9">
        <f t="shared" si="11"/>
        <v>549</v>
      </c>
      <c r="J54" s="9">
        <f t="shared" si="13"/>
        <v>956</v>
      </c>
      <c r="K54" s="396" t="s">
        <v>1746</v>
      </c>
    </row>
    <row r="55" spans="1:11" ht="20.100000000000001" customHeight="1" x14ac:dyDescent="0.25">
      <c r="A55" s="8" t="s">
        <v>1747</v>
      </c>
      <c r="B55" s="9">
        <v>267</v>
      </c>
      <c r="C55" s="9">
        <v>176</v>
      </c>
      <c r="D55" s="9">
        <f t="shared" si="16"/>
        <v>443</v>
      </c>
      <c r="E55" s="9">
        <v>0</v>
      </c>
      <c r="F55" s="9">
        <v>0</v>
      </c>
      <c r="G55" s="9">
        <v>0</v>
      </c>
      <c r="H55" s="9">
        <f t="shared" si="11"/>
        <v>267</v>
      </c>
      <c r="I55" s="9">
        <f t="shared" si="11"/>
        <v>176</v>
      </c>
      <c r="J55" s="9">
        <f t="shared" si="13"/>
        <v>443</v>
      </c>
      <c r="K55" s="396" t="s">
        <v>1748</v>
      </c>
    </row>
    <row r="56" spans="1:11" ht="20.100000000000001" customHeight="1" x14ac:dyDescent="0.25">
      <c r="A56" s="8" t="s">
        <v>1749</v>
      </c>
      <c r="B56" s="9">
        <v>74</v>
      </c>
      <c r="C56" s="9">
        <v>36</v>
      </c>
      <c r="D56" s="9">
        <f t="shared" si="16"/>
        <v>110</v>
      </c>
      <c r="E56" s="9">
        <v>0</v>
      </c>
      <c r="F56" s="9">
        <v>0</v>
      </c>
      <c r="G56" s="9">
        <v>0</v>
      </c>
      <c r="H56" s="9">
        <f t="shared" si="11"/>
        <v>74</v>
      </c>
      <c r="I56" s="9">
        <f t="shared" si="11"/>
        <v>36</v>
      </c>
      <c r="J56" s="9">
        <f t="shared" si="13"/>
        <v>110</v>
      </c>
      <c r="K56" s="396" t="s">
        <v>1750</v>
      </c>
    </row>
    <row r="57" spans="1:11" ht="20.100000000000001" customHeight="1" x14ac:dyDescent="0.25">
      <c r="A57" s="8" t="s">
        <v>1751</v>
      </c>
      <c r="B57" s="9">
        <f>SUM(B53:B56)</f>
        <v>1166</v>
      </c>
      <c r="C57" s="9">
        <f t="shared" ref="C57:J57" si="17">SUM(C53:C56)</f>
        <v>1061</v>
      </c>
      <c r="D57" s="9">
        <f t="shared" si="17"/>
        <v>2227</v>
      </c>
      <c r="E57" s="9">
        <f t="shared" si="17"/>
        <v>0</v>
      </c>
      <c r="F57" s="9">
        <f t="shared" si="17"/>
        <v>0</v>
      </c>
      <c r="G57" s="9">
        <f t="shared" si="17"/>
        <v>0</v>
      </c>
      <c r="H57" s="9">
        <f t="shared" si="17"/>
        <v>1166</v>
      </c>
      <c r="I57" s="9">
        <f t="shared" si="17"/>
        <v>1061</v>
      </c>
      <c r="J57" s="9">
        <f t="shared" si="17"/>
        <v>2227</v>
      </c>
      <c r="K57" s="396" t="s">
        <v>1752</v>
      </c>
    </row>
    <row r="58" spans="1:11" ht="20.100000000000001" customHeight="1" x14ac:dyDescent="0.25">
      <c r="A58" s="8" t="s">
        <v>90</v>
      </c>
      <c r="B58" s="9">
        <f>SUM(B57,B52)</f>
        <v>7335</v>
      </c>
      <c r="C58" s="9">
        <f t="shared" ref="C58:J58" si="18">SUM(C57,C52)</f>
        <v>4662</v>
      </c>
      <c r="D58" s="9">
        <f t="shared" si="18"/>
        <v>11997</v>
      </c>
      <c r="E58" s="9">
        <f t="shared" si="18"/>
        <v>0</v>
      </c>
      <c r="F58" s="9">
        <f t="shared" si="18"/>
        <v>2</v>
      </c>
      <c r="G58" s="9">
        <f t="shared" si="18"/>
        <v>2</v>
      </c>
      <c r="H58" s="9">
        <f t="shared" si="18"/>
        <v>7335</v>
      </c>
      <c r="I58" s="9">
        <f t="shared" si="18"/>
        <v>4664</v>
      </c>
      <c r="J58" s="9">
        <f t="shared" si="18"/>
        <v>11999</v>
      </c>
      <c r="K58" s="396" t="s">
        <v>91</v>
      </c>
    </row>
    <row r="59" spans="1:11" ht="20.100000000000001" customHeight="1" x14ac:dyDescent="0.25">
      <c r="A59" s="8" t="s">
        <v>450</v>
      </c>
      <c r="B59" s="9"/>
      <c r="C59" s="9"/>
      <c r="D59" s="9"/>
      <c r="E59" s="9"/>
      <c r="F59" s="9"/>
      <c r="G59" s="9"/>
      <c r="H59" s="9"/>
      <c r="I59" s="9"/>
      <c r="J59" s="9"/>
      <c r="K59" s="396" t="s">
        <v>1651</v>
      </c>
    </row>
    <row r="60" spans="1:11" ht="20.100000000000001" customHeight="1" x14ac:dyDescent="0.25">
      <c r="A60" s="8" t="s">
        <v>1731</v>
      </c>
      <c r="B60" s="9">
        <v>168</v>
      </c>
      <c r="C60" s="9">
        <v>33</v>
      </c>
      <c r="D60" s="9">
        <f>SUM(B60:C60)</f>
        <v>201</v>
      </c>
      <c r="E60" s="9">
        <v>0</v>
      </c>
      <c r="F60" s="9">
        <v>0</v>
      </c>
      <c r="G60" s="9">
        <v>0</v>
      </c>
      <c r="H60" s="9">
        <f t="shared" ref="H60:I66" si="19">SUM(E60,B60)</f>
        <v>168</v>
      </c>
      <c r="I60" s="9">
        <f t="shared" si="19"/>
        <v>33</v>
      </c>
      <c r="J60" s="9">
        <f t="shared" si="13"/>
        <v>201</v>
      </c>
      <c r="K60" s="396" t="s">
        <v>1769</v>
      </c>
    </row>
    <row r="61" spans="1:11" ht="20.100000000000001" customHeight="1" x14ac:dyDescent="0.25">
      <c r="A61" s="8" t="s">
        <v>1733</v>
      </c>
      <c r="B61" s="9">
        <v>797</v>
      </c>
      <c r="C61" s="9">
        <v>426</v>
      </c>
      <c r="D61" s="9">
        <f t="shared" ref="D61:D63" si="20">SUM(B61:C61)</f>
        <v>1223</v>
      </c>
      <c r="E61" s="9">
        <v>0</v>
      </c>
      <c r="F61" s="9">
        <v>0</v>
      </c>
      <c r="G61" s="9">
        <v>0</v>
      </c>
      <c r="H61" s="9">
        <f t="shared" si="19"/>
        <v>797</v>
      </c>
      <c r="I61" s="9">
        <f t="shared" si="19"/>
        <v>426</v>
      </c>
      <c r="J61" s="9">
        <f t="shared" si="13"/>
        <v>1223</v>
      </c>
      <c r="K61" s="396" t="s">
        <v>1755</v>
      </c>
    </row>
    <row r="62" spans="1:11" ht="20.100000000000001" customHeight="1" x14ac:dyDescent="0.25">
      <c r="A62" s="8" t="s">
        <v>1735</v>
      </c>
      <c r="B62" s="9">
        <v>311</v>
      </c>
      <c r="C62" s="9">
        <v>39</v>
      </c>
      <c r="D62" s="9">
        <f t="shared" si="20"/>
        <v>350</v>
      </c>
      <c r="E62" s="9">
        <v>0</v>
      </c>
      <c r="F62" s="9">
        <v>0</v>
      </c>
      <c r="G62" s="9">
        <v>0</v>
      </c>
      <c r="H62" s="9">
        <f t="shared" si="19"/>
        <v>311</v>
      </c>
      <c r="I62" s="9">
        <f t="shared" si="19"/>
        <v>39</v>
      </c>
      <c r="J62" s="9">
        <f t="shared" si="13"/>
        <v>350</v>
      </c>
      <c r="K62" s="396" t="s">
        <v>1756</v>
      </c>
    </row>
    <row r="63" spans="1:11" ht="20.100000000000001" customHeight="1" x14ac:dyDescent="0.25">
      <c r="A63" s="8" t="s">
        <v>1764</v>
      </c>
      <c r="B63" s="9">
        <v>635</v>
      </c>
      <c r="C63" s="9">
        <v>207</v>
      </c>
      <c r="D63" s="9">
        <f t="shared" si="20"/>
        <v>842</v>
      </c>
      <c r="E63" s="9">
        <v>0</v>
      </c>
      <c r="F63" s="9">
        <v>0</v>
      </c>
      <c r="G63" s="9">
        <v>0</v>
      </c>
      <c r="H63" s="9">
        <f t="shared" si="19"/>
        <v>635</v>
      </c>
      <c r="I63" s="9">
        <f t="shared" si="19"/>
        <v>207</v>
      </c>
      <c r="J63" s="9">
        <f t="shared" si="13"/>
        <v>842</v>
      </c>
      <c r="K63" s="396" t="s">
        <v>1757</v>
      </c>
    </row>
    <row r="64" spans="1:11" ht="20.100000000000001" customHeight="1" x14ac:dyDescent="0.25">
      <c r="A64" s="8" t="s">
        <v>1741</v>
      </c>
      <c r="B64" s="9">
        <f>SUM(B60:B63)</f>
        <v>1911</v>
      </c>
      <c r="C64" s="9">
        <f t="shared" ref="C64:J65" si="21">SUM(C60:C63)</f>
        <v>705</v>
      </c>
      <c r="D64" s="9">
        <f t="shared" si="21"/>
        <v>2616</v>
      </c>
      <c r="E64" s="9">
        <f t="shared" si="21"/>
        <v>0</v>
      </c>
      <c r="F64" s="9">
        <f t="shared" si="21"/>
        <v>0</v>
      </c>
      <c r="G64" s="9">
        <f t="shared" si="21"/>
        <v>0</v>
      </c>
      <c r="H64" s="9">
        <f t="shared" si="21"/>
        <v>1911</v>
      </c>
      <c r="I64" s="9">
        <f t="shared" si="21"/>
        <v>705</v>
      </c>
      <c r="J64" s="9">
        <f t="shared" si="21"/>
        <v>2616</v>
      </c>
      <c r="K64" s="396" t="s">
        <v>1742</v>
      </c>
    </row>
    <row r="65" spans="1:11" ht="20.100000000000001" customHeight="1" x14ac:dyDescent="0.25">
      <c r="A65" s="8" t="s">
        <v>1743</v>
      </c>
      <c r="B65" s="9">
        <v>23</v>
      </c>
      <c r="C65" s="9">
        <v>3</v>
      </c>
      <c r="D65" s="9">
        <f>SUM(B65:C65)</f>
        <v>26</v>
      </c>
      <c r="E65" s="9">
        <f t="shared" si="21"/>
        <v>0</v>
      </c>
      <c r="F65" s="9">
        <f t="shared" si="21"/>
        <v>0</v>
      </c>
      <c r="G65" s="9">
        <f t="shared" si="21"/>
        <v>0</v>
      </c>
      <c r="H65" s="9">
        <f>SUM(B65,E65)</f>
        <v>23</v>
      </c>
      <c r="I65" s="9">
        <f>SUM(C65,F65)</f>
        <v>3</v>
      </c>
      <c r="J65" s="9">
        <f>SUM(H65:I65)</f>
        <v>26</v>
      </c>
      <c r="K65" s="396" t="s">
        <v>1744</v>
      </c>
    </row>
    <row r="66" spans="1:11" ht="20.100000000000001" customHeight="1" x14ac:dyDescent="0.25">
      <c r="A66" s="8" t="s">
        <v>1745</v>
      </c>
      <c r="B66" s="9">
        <v>421</v>
      </c>
      <c r="C66" s="9">
        <v>45</v>
      </c>
      <c r="D66" s="9">
        <f>SUM(B66:C66)</f>
        <v>466</v>
      </c>
      <c r="E66" s="9">
        <v>0</v>
      </c>
      <c r="F66" s="9">
        <v>0</v>
      </c>
      <c r="G66" s="9">
        <v>0</v>
      </c>
      <c r="H66" s="9">
        <f t="shared" si="19"/>
        <v>421</v>
      </c>
      <c r="I66" s="9">
        <f t="shared" si="19"/>
        <v>45</v>
      </c>
      <c r="J66" s="9">
        <f>SUM(H66:I66)</f>
        <v>466</v>
      </c>
      <c r="K66" s="396" t="s">
        <v>1746</v>
      </c>
    </row>
    <row r="67" spans="1:11" ht="20.100000000000001" customHeight="1" thickBot="1" x14ac:dyDescent="0.3">
      <c r="A67" s="8" t="s">
        <v>127</v>
      </c>
      <c r="B67" s="9">
        <f>SUM(B65:B66,B64)</f>
        <v>2355</v>
      </c>
      <c r="C67" s="9">
        <f t="shared" ref="C67:J67" si="22">SUM(C65:C66,C64)</f>
        <v>753</v>
      </c>
      <c r="D67" s="9">
        <f t="shared" si="22"/>
        <v>3108</v>
      </c>
      <c r="E67" s="9">
        <f t="shared" si="22"/>
        <v>0</v>
      </c>
      <c r="F67" s="9">
        <f t="shared" si="22"/>
        <v>0</v>
      </c>
      <c r="G67" s="9">
        <f t="shared" si="22"/>
        <v>0</v>
      </c>
      <c r="H67" s="9">
        <f t="shared" si="22"/>
        <v>2355</v>
      </c>
      <c r="I67" s="9">
        <f t="shared" si="22"/>
        <v>753</v>
      </c>
      <c r="J67" s="9">
        <f t="shared" si="22"/>
        <v>3108</v>
      </c>
      <c r="K67" s="552" t="s">
        <v>103</v>
      </c>
    </row>
    <row r="68" spans="1:11" ht="20.100000000000001" customHeight="1" thickBot="1" x14ac:dyDescent="0.3">
      <c r="A68" s="23" t="s">
        <v>262</v>
      </c>
      <c r="B68" s="24">
        <f>SUM(B67,B58)</f>
        <v>9690</v>
      </c>
      <c r="C68" s="24">
        <f t="shared" ref="C68:J68" si="23">SUM(C67,C58)</f>
        <v>5415</v>
      </c>
      <c r="D68" s="24">
        <f t="shared" si="23"/>
        <v>15105</v>
      </c>
      <c r="E68" s="24">
        <f t="shared" si="23"/>
        <v>0</v>
      </c>
      <c r="F68" s="24">
        <f t="shared" si="23"/>
        <v>2</v>
      </c>
      <c r="G68" s="24">
        <f t="shared" si="23"/>
        <v>2</v>
      </c>
      <c r="H68" s="24">
        <f t="shared" si="23"/>
        <v>9690</v>
      </c>
      <c r="I68" s="24">
        <f t="shared" si="23"/>
        <v>5417</v>
      </c>
      <c r="J68" s="24">
        <f t="shared" si="23"/>
        <v>15107</v>
      </c>
      <c r="K68" s="397" t="s">
        <v>263</v>
      </c>
    </row>
    <row r="69" spans="1:11" ht="14.4" thickTop="1" x14ac:dyDescent="0.25"/>
  </sheetData>
  <mergeCells count="20">
    <mergeCell ref="A1:K1"/>
    <mergeCell ref="A2:K2"/>
    <mergeCell ref="A4:A7"/>
    <mergeCell ref="B4:D4"/>
    <mergeCell ref="E4:G4"/>
    <mergeCell ref="H4:J4"/>
    <mergeCell ref="K4:K7"/>
    <mergeCell ref="B5:D5"/>
    <mergeCell ref="E5:G5"/>
    <mergeCell ref="H5:J5"/>
    <mergeCell ref="A39:K39"/>
    <mergeCell ref="A40:K40"/>
    <mergeCell ref="A42:A45"/>
    <mergeCell ref="B42:D42"/>
    <mergeCell ref="E42:G42"/>
    <mergeCell ref="H42:J42"/>
    <mergeCell ref="K42:K45"/>
    <mergeCell ref="B43:D43"/>
    <mergeCell ref="E43:G43"/>
    <mergeCell ref="H43:J43"/>
  </mergeCells>
  <printOptions horizontalCentered="1"/>
  <pageMargins left="0.39370078740157483" right="0.39370078740157483" top="0.78740157480314965" bottom="0.39370078740157483" header="0.78740157480314965" footer="0.39370078740157483"/>
  <pageSetup paperSize="9" scale="75"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193"/>
  <sheetViews>
    <sheetView rightToLeft="1" view="pageBreakPreview" topLeftCell="A175" zoomScale="90" zoomScaleSheetLayoutView="90" workbookViewId="0">
      <selection activeCell="C198" sqref="C198"/>
    </sheetView>
  </sheetViews>
  <sheetFormatPr defaultColWidth="9" defaultRowHeight="13.8" x14ac:dyDescent="0.25"/>
  <cols>
    <col min="1" max="1" width="31.69921875" style="392" customWidth="1"/>
    <col min="2" max="2" width="8.19921875" style="392" customWidth="1"/>
    <col min="3" max="3" width="9.59765625" style="392" customWidth="1"/>
    <col min="4" max="4" width="7.8984375" style="392" customWidth="1"/>
    <col min="5" max="5" width="7.3984375" style="392" customWidth="1"/>
    <col min="6" max="6" width="8.59765625" style="392" customWidth="1"/>
    <col min="7" max="7" width="7.19921875" style="392" customWidth="1"/>
    <col min="8" max="9" width="9.59765625" style="392" customWidth="1"/>
    <col min="10" max="10" width="8" style="392" customWidth="1"/>
    <col min="11" max="11" width="43" style="392" customWidth="1"/>
    <col min="12" max="16384" width="9" style="392"/>
  </cols>
  <sheetData>
    <row r="1" spans="1:11" s="66" customFormat="1" ht="23.25" customHeight="1" x14ac:dyDescent="0.25">
      <c r="A1" s="738" t="s">
        <v>1795</v>
      </c>
      <c r="B1" s="738"/>
      <c r="C1" s="738"/>
      <c r="D1" s="738"/>
      <c r="E1" s="738"/>
      <c r="F1" s="738"/>
      <c r="G1" s="738"/>
      <c r="H1" s="738"/>
      <c r="I1" s="738"/>
      <c r="J1" s="738"/>
      <c r="K1" s="738"/>
    </row>
    <row r="2" spans="1:11" s="66" customFormat="1" ht="21" customHeight="1" x14ac:dyDescent="0.25">
      <c r="A2" s="742" t="s">
        <v>1796</v>
      </c>
      <c r="B2" s="742"/>
      <c r="C2" s="742"/>
      <c r="D2" s="742"/>
      <c r="E2" s="742"/>
      <c r="F2" s="742"/>
      <c r="G2" s="742"/>
      <c r="H2" s="742"/>
      <c r="I2" s="742"/>
      <c r="J2" s="742"/>
      <c r="K2" s="742"/>
    </row>
    <row r="3" spans="1:11" ht="23.25" customHeight="1" thickBot="1" x14ac:dyDescent="0.3">
      <c r="A3" s="357" t="s">
        <v>1797</v>
      </c>
      <c r="K3" s="30" t="s">
        <v>1798</v>
      </c>
    </row>
    <row r="4" spans="1:11" ht="18.75" customHeight="1" thickTop="1" x14ac:dyDescent="0.3">
      <c r="A4" s="735" t="s">
        <v>1799</v>
      </c>
      <c r="B4" s="746" t="s">
        <v>1</v>
      </c>
      <c r="C4" s="746"/>
      <c r="D4" s="746"/>
      <c r="E4" s="746" t="s">
        <v>2</v>
      </c>
      <c r="F4" s="746"/>
      <c r="G4" s="746"/>
      <c r="H4" s="746" t="s">
        <v>4</v>
      </c>
      <c r="I4" s="746"/>
      <c r="J4" s="746"/>
      <c r="K4" s="735" t="s">
        <v>1730</v>
      </c>
    </row>
    <row r="5" spans="1:11" ht="18.75" customHeight="1" x14ac:dyDescent="0.3">
      <c r="A5" s="736"/>
      <c r="B5" s="747" t="s">
        <v>6</v>
      </c>
      <c r="C5" s="747"/>
      <c r="D5" s="747"/>
      <c r="E5" s="747" t="s">
        <v>7</v>
      </c>
      <c r="F5" s="747"/>
      <c r="G5" s="747"/>
      <c r="H5" s="747" t="s">
        <v>9</v>
      </c>
      <c r="I5" s="747"/>
      <c r="J5" s="747"/>
      <c r="K5" s="736"/>
    </row>
    <row r="6" spans="1:11" ht="18.75" customHeight="1" x14ac:dyDescent="0.3">
      <c r="A6" s="736"/>
      <c r="B6" s="390" t="s">
        <v>10</v>
      </c>
      <c r="C6" s="390" t="s">
        <v>113</v>
      </c>
      <c r="D6" s="390" t="s">
        <v>12</v>
      </c>
      <c r="E6" s="390" t="s">
        <v>10</v>
      </c>
      <c r="F6" s="390" t="s">
        <v>113</v>
      </c>
      <c r="G6" s="390" t="s">
        <v>12</v>
      </c>
      <c r="H6" s="390" t="s">
        <v>10</v>
      </c>
      <c r="I6" s="390" t="s">
        <v>113</v>
      </c>
      <c r="J6" s="390" t="s">
        <v>12</v>
      </c>
      <c r="K6" s="736"/>
    </row>
    <row r="7" spans="1:11" ht="18.75" customHeight="1" thickBot="1" x14ac:dyDescent="0.35">
      <c r="A7" s="737"/>
      <c r="B7" s="4" t="s">
        <v>13</v>
      </c>
      <c r="C7" s="4" t="s">
        <v>14</v>
      </c>
      <c r="D7" s="4" t="s">
        <v>9</v>
      </c>
      <c r="E7" s="4" t="s">
        <v>13</v>
      </c>
      <c r="F7" s="4" t="s">
        <v>14</v>
      </c>
      <c r="G7" s="4" t="s">
        <v>9</v>
      </c>
      <c r="H7" s="4" t="s">
        <v>13</v>
      </c>
      <c r="I7" s="4" t="s">
        <v>14</v>
      </c>
      <c r="J7" s="4" t="s">
        <v>9</v>
      </c>
      <c r="K7" s="737"/>
    </row>
    <row r="8" spans="1:11" ht="20.100000000000001" customHeight="1" x14ac:dyDescent="0.25">
      <c r="A8" s="533" t="s">
        <v>413</v>
      </c>
      <c r="B8" s="9"/>
      <c r="C8" s="9"/>
      <c r="D8" s="9"/>
      <c r="E8" s="9"/>
      <c r="F8" s="9"/>
      <c r="G8" s="9"/>
      <c r="H8" s="9"/>
      <c r="I8" s="9"/>
      <c r="J8" s="9"/>
      <c r="K8" s="396" t="s">
        <v>16</v>
      </c>
    </row>
    <row r="9" spans="1:11" ht="20.100000000000001" customHeight="1" x14ac:dyDescent="0.25">
      <c r="A9" s="8" t="s">
        <v>1800</v>
      </c>
      <c r="B9" s="9">
        <v>231</v>
      </c>
      <c r="C9" s="9">
        <v>356</v>
      </c>
      <c r="D9" s="9">
        <f>SUM(B9:C9)</f>
        <v>587</v>
      </c>
      <c r="E9" s="9">
        <v>0</v>
      </c>
      <c r="F9" s="9">
        <v>0</v>
      </c>
      <c r="G9" s="9">
        <f>SUM(E9:F9)</f>
        <v>0</v>
      </c>
      <c r="H9" s="9">
        <f>SUM(B9,E9)</f>
        <v>231</v>
      </c>
      <c r="I9" s="9">
        <f>SUM(C9,F9)</f>
        <v>356</v>
      </c>
      <c r="J9" s="9">
        <f>SUM(H9:I9)</f>
        <v>587</v>
      </c>
      <c r="K9" s="396" t="s">
        <v>1801</v>
      </c>
    </row>
    <row r="10" spans="1:11" ht="20.100000000000001" customHeight="1" x14ac:dyDescent="0.25">
      <c r="A10" s="8" t="s">
        <v>1802</v>
      </c>
      <c r="B10" s="9">
        <v>1268</v>
      </c>
      <c r="C10" s="9">
        <v>269</v>
      </c>
      <c r="D10" s="9">
        <f t="shared" ref="D10:D19" si="0">SUM(B10:C10)</f>
        <v>1537</v>
      </c>
      <c r="E10" s="9">
        <v>0</v>
      </c>
      <c r="F10" s="9">
        <v>0</v>
      </c>
      <c r="G10" s="9">
        <f t="shared" ref="G10:G25" si="1">SUM(E10:F10)</f>
        <v>0</v>
      </c>
      <c r="H10" s="9">
        <f t="shared" ref="H10:I25" si="2">SUM(B10,E10)</f>
        <v>1268</v>
      </c>
      <c r="I10" s="9">
        <f t="shared" si="2"/>
        <v>269</v>
      </c>
      <c r="J10" s="9">
        <f t="shared" ref="J10:J25" si="3">SUM(H10:I10)</f>
        <v>1537</v>
      </c>
      <c r="K10" s="396" t="s">
        <v>1803</v>
      </c>
    </row>
    <row r="11" spans="1:11" ht="20.100000000000001" customHeight="1" x14ac:dyDescent="0.25">
      <c r="A11" s="8" t="s">
        <v>1804</v>
      </c>
      <c r="B11" s="9">
        <v>289</v>
      </c>
      <c r="C11" s="9">
        <v>455</v>
      </c>
      <c r="D11" s="9">
        <f t="shared" si="0"/>
        <v>744</v>
      </c>
      <c r="E11" s="9">
        <v>1</v>
      </c>
      <c r="F11" s="9">
        <v>1</v>
      </c>
      <c r="G11" s="9">
        <f t="shared" si="1"/>
        <v>2</v>
      </c>
      <c r="H11" s="9">
        <f t="shared" si="2"/>
        <v>290</v>
      </c>
      <c r="I11" s="9">
        <f t="shared" si="2"/>
        <v>456</v>
      </c>
      <c r="J11" s="9">
        <f t="shared" si="3"/>
        <v>746</v>
      </c>
      <c r="K11" s="396" t="s">
        <v>1805</v>
      </c>
    </row>
    <row r="12" spans="1:11" ht="20.100000000000001" customHeight="1" x14ac:dyDescent="0.25">
      <c r="A12" s="8" t="s">
        <v>1806</v>
      </c>
      <c r="B12" s="9">
        <v>97</v>
      </c>
      <c r="C12" s="9">
        <v>178</v>
      </c>
      <c r="D12" s="9">
        <f t="shared" si="0"/>
        <v>275</v>
      </c>
      <c r="E12" s="9">
        <v>0</v>
      </c>
      <c r="F12" s="9">
        <v>2</v>
      </c>
      <c r="G12" s="9">
        <f t="shared" si="1"/>
        <v>2</v>
      </c>
      <c r="H12" s="9">
        <f t="shared" si="2"/>
        <v>97</v>
      </c>
      <c r="I12" s="9">
        <f t="shared" si="2"/>
        <v>180</v>
      </c>
      <c r="J12" s="9">
        <f t="shared" si="3"/>
        <v>277</v>
      </c>
      <c r="K12" s="396" t="s">
        <v>1807</v>
      </c>
    </row>
    <row r="13" spans="1:11" ht="20.100000000000001" customHeight="1" x14ac:dyDescent="0.25">
      <c r="A13" s="8" t="s">
        <v>1808</v>
      </c>
      <c r="B13" s="9">
        <v>103</v>
      </c>
      <c r="C13" s="9">
        <v>145</v>
      </c>
      <c r="D13" s="9">
        <f t="shared" si="0"/>
        <v>248</v>
      </c>
      <c r="E13" s="9">
        <v>0</v>
      </c>
      <c r="F13" s="9">
        <v>0</v>
      </c>
      <c r="G13" s="9">
        <f t="shared" si="1"/>
        <v>0</v>
      </c>
      <c r="H13" s="9">
        <f t="shared" si="2"/>
        <v>103</v>
      </c>
      <c r="I13" s="9">
        <f t="shared" si="2"/>
        <v>145</v>
      </c>
      <c r="J13" s="9">
        <f t="shared" si="3"/>
        <v>248</v>
      </c>
      <c r="K13" s="396" t="s">
        <v>1809</v>
      </c>
    </row>
    <row r="14" spans="1:11" ht="20.100000000000001" customHeight="1" x14ac:dyDescent="0.25">
      <c r="A14" s="8" t="s">
        <v>1810</v>
      </c>
      <c r="B14" s="9">
        <v>432</v>
      </c>
      <c r="C14" s="9">
        <v>387</v>
      </c>
      <c r="D14" s="9">
        <f t="shared" si="0"/>
        <v>819</v>
      </c>
      <c r="E14" s="9">
        <v>0</v>
      </c>
      <c r="F14" s="9">
        <v>0</v>
      </c>
      <c r="G14" s="9">
        <f t="shared" si="1"/>
        <v>0</v>
      </c>
      <c r="H14" s="9">
        <f t="shared" si="2"/>
        <v>432</v>
      </c>
      <c r="I14" s="9">
        <f t="shared" si="2"/>
        <v>387</v>
      </c>
      <c r="J14" s="9">
        <f t="shared" si="3"/>
        <v>819</v>
      </c>
      <c r="K14" s="396" t="s">
        <v>1811</v>
      </c>
    </row>
    <row r="15" spans="1:11" ht="20.100000000000001" customHeight="1" x14ac:dyDescent="0.25">
      <c r="A15" s="8" t="s">
        <v>1812</v>
      </c>
      <c r="B15" s="9">
        <v>219</v>
      </c>
      <c r="C15" s="9">
        <v>41</v>
      </c>
      <c r="D15" s="9">
        <f t="shared" si="0"/>
        <v>260</v>
      </c>
      <c r="E15" s="9">
        <v>0</v>
      </c>
      <c r="F15" s="9">
        <v>0</v>
      </c>
      <c r="G15" s="9">
        <f t="shared" si="1"/>
        <v>0</v>
      </c>
      <c r="H15" s="9">
        <f t="shared" si="2"/>
        <v>219</v>
      </c>
      <c r="I15" s="9">
        <f t="shared" si="2"/>
        <v>41</v>
      </c>
      <c r="J15" s="9">
        <f t="shared" si="3"/>
        <v>260</v>
      </c>
      <c r="K15" s="396" t="s">
        <v>1813</v>
      </c>
    </row>
    <row r="16" spans="1:11" ht="20.100000000000001" customHeight="1" x14ac:dyDescent="0.25">
      <c r="A16" s="8" t="s">
        <v>1814</v>
      </c>
      <c r="B16" s="9">
        <v>432</v>
      </c>
      <c r="C16" s="9">
        <v>271</v>
      </c>
      <c r="D16" s="9">
        <f t="shared" si="0"/>
        <v>703</v>
      </c>
      <c r="E16" s="9">
        <v>0</v>
      </c>
      <c r="F16" s="9">
        <v>0</v>
      </c>
      <c r="G16" s="9">
        <f t="shared" si="1"/>
        <v>0</v>
      </c>
      <c r="H16" s="9">
        <f t="shared" si="2"/>
        <v>432</v>
      </c>
      <c r="I16" s="9">
        <f t="shared" si="2"/>
        <v>271</v>
      </c>
      <c r="J16" s="9">
        <f t="shared" si="3"/>
        <v>703</v>
      </c>
      <c r="K16" s="396" t="s">
        <v>1815</v>
      </c>
    </row>
    <row r="17" spans="1:11" ht="20.100000000000001" customHeight="1" x14ac:dyDescent="0.25">
      <c r="A17" s="8" t="s">
        <v>1816</v>
      </c>
      <c r="B17" s="9">
        <v>703</v>
      </c>
      <c r="C17" s="9">
        <v>413</v>
      </c>
      <c r="D17" s="9">
        <f t="shared" si="0"/>
        <v>1116</v>
      </c>
      <c r="E17" s="9">
        <v>0</v>
      </c>
      <c r="F17" s="9">
        <v>0</v>
      </c>
      <c r="G17" s="9">
        <f t="shared" si="1"/>
        <v>0</v>
      </c>
      <c r="H17" s="9">
        <f t="shared" si="2"/>
        <v>703</v>
      </c>
      <c r="I17" s="9">
        <f t="shared" si="2"/>
        <v>413</v>
      </c>
      <c r="J17" s="9">
        <f t="shared" si="3"/>
        <v>1116</v>
      </c>
      <c r="K17" s="396" t="s">
        <v>1817</v>
      </c>
    </row>
    <row r="18" spans="1:11" ht="20.100000000000001" customHeight="1" x14ac:dyDescent="0.25">
      <c r="A18" s="8" t="s">
        <v>1818</v>
      </c>
      <c r="B18" s="9">
        <v>190</v>
      </c>
      <c r="C18" s="9">
        <v>178</v>
      </c>
      <c r="D18" s="9">
        <f t="shared" si="0"/>
        <v>368</v>
      </c>
      <c r="E18" s="9">
        <v>0</v>
      </c>
      <c r="F18" s="9">
        <v>0</v>
      </c>
      <c r="G18" s="9">
        <f t="shared" si="1"/>
        <v>0</v>
      </c>
      <c r="H18" s="9">
        <f t="shared" si="2"/>
        <v>190</v>
      </c>
      <c r="I18" s="9">
        <f t="shared" si="2"/>
        <v>178</v>
      </c>
      <c r="J18" s="9">
        <f t="shared" si="3"/>
        <v>368</v>
      </c>
      <c r="K18" s="396" t="s">
        <v>1819</v>
      </c>
    </row>
    <row r="19" spans="1:11" ht="20.100000000000001" customHeight="1" x14ac:dyDescent="0.25">
      <c r="A19" s="8" t="s">
        <v>1820</v>
      </c>
      <c r="B19" s="9">
        <v>663</v>
      </c>
      <c r="C19" s="9">
        <v>737</v>
      </c>
      <c r="D19" s="9">
        <f t="shared" si="0"/>
        <v>1400</v>
      </c>
      <c r="E19" s="9">
        <v>0</v>
      </c>
      <c r="F19" s="9">
        <v>0</v>
      </c>
      <c r="G19" s="9">
        <f t="shared" si="1"/>
        <v>0</v>
      </c>
      <c r="H19" s="9">
        <f t="shared" si="2"/>
        <v>663</v>
      </c>
      <c r="I19" s="9">
        <f t="shared" si="2"/>
        <v>737</v>
      </c>
      <c r="J19" s="9">
        <f t="shared" si="3"/>
        <v>1400</v>
      </c>
      <c r="K19" s="396" t="s">
        <v>1821</v>
      </c>
    </row>
    <row r="20" spans="1:11" ht="20.100000000000001" customHeight="1" x14ac:dyDescent="0.25">
      <c r="A20" s="8" t="s">
        <v>1822</v>
      </c>
      <c r="B20" s="9">
        <f>SUM(B9:B19)</f>
        <v>4627</v>
      </c>
      <c r="C20" s="9">
        <f t="shared" ref="C20:G20" si="4">SUM(C9:C19)</f>
        <v>3430</v>
      </c>
      <c r="D20" s="9">
        <f t="shared" si="4"/>
        <v>8057</v>
      </c>
      <c r="E20" s="9">
        <f t="shared" si="4"/>
        <v>1</v>
      </c>
      <c r="F20" s="9">
        <f t="shared" si="4"/>
        <v>3</v>
      </c>
      <c r="G20" s="9">
        <f t="shared" si="4"/>
        <v>4</v>
      </c>
      <c r="H20" s="9">
        <f>SUM(H9:H19)</f>
        <v>4628</v>
      </c>
      <c r="I20" s="9">
        <f t="shared" ref="I20:J20" si="5">SUM(I9:I19)</f>
        <v>3433</v>
      </c>
      <c r="J20" s="9">
        <f t="shared" si="5"/>
        <v>8061</v>
      </c>
      <c r="K20" s="396" t="s">
        <v>200</v>
      </c>
    </row>
    <row r="21" spans="1:11" ht="20.100000000000001" customHeight="1" x14ac:dyDescent="0.25">
      <c r="A21" s="8" t="s">
        <v>1823</v>
      </c>
      <c r="B21" s="9">
        <v>307</v>
      </c>
      <c r="C21" s="9">
        <v>154</v>
      </c>
      <c r="D21" s="9">
        <f>SUM(B21:C21)</f>
        <v>461</v>
      </c>
      <c r="E21" s="9">
        <v>0</v>
      </c>
      <c r="F21" s="9">
        <v>0</v>
      </c>
      <c r="G21" s="9">
        <f t="shared" si="1"/>
        <v>0</v>
      </c>
      <c r="H21" s="9">
        <f t="shared" si="2"/>
        <v>307</v>
      </c>
      <c r="I21" s="9">
        <f t="shared" si="2"/>
        <v>154</v>
      </c>
      <c r="J21" s="9">
        <f t="shared" si="3"/>
        <v>461</v>
      </c>
      <c r="K21" s="396" t="s">
        <v>1824</v>
      </c>
    </row>
    <row r="22" spans="1:11" ht="20.100000000000001" customHeight="1" x14ac:dyDescent="0.25">
      <c r="A22" s="8" t="s">
        <v>1825</v>
      </c>
      <c r="B22" s="9">
        <v>248</v>
      </c>
      <c r="C22" s="9">
        <v>295</v>
      </c>
      <c r="D22" s="9">
        <f t="shared" ref="D22:D25" si="6">SUM(B22:C22)</f>
        <v>543</v>
      </c>
      <c r="E22" s="9">
        <v>0</v>
      </c>
      <c r="F22" s="9">
        <v>0</v>
      </c>
      <c r="G22" s="9">
        <f t="shared" si="1"/>
        <v>0</v>
      </c>
      <c r="H22" s="9">
        <f t="shared" si="2"/>
        <v>248</v>
      </c>
      <c r="I22" s="9">
        <f t="shared" si="2"/>
        <v>295</v>
      </c>
      <c r="J22" s="9">
        <f t="shared" si="3"/>
        <v>543</v>
      </c>
      <c r="K22" s="396" t="s">
        <v>1824</v>
      </c>
    </row>
    <row r="23" spans="1:11" ht="20.100000000000001" customHeight="1" x14ac:dyDescent="0.25">
      <c r="A23" s="8" t="s">
        <v>1826</v>
      </c>
      <c r="B23" s="9">
        <v>230</v>
      </c>
      <c r="C23" s="9">
        <v>125</v>
      </c>
      <c r="D23" s="9">
        <f t="shared" si="6"/>
        <v>355</v>
      </c>
      <c r="E23" s="9">
        <v>2</v>
      </c>
      <c r="F23" s="9">
        <v>0</v>
      </c>
      <c r="G23" s="9">
        <f t="shared" si="1"/>
        <v>2</v>
      </c>
      <c r="H23" s="9">
        <f t="shared" si="2"/>
        <v>232</v>
      </c>
      <c r="I23" s="9">
        <f t="shared" si="2"/>
        <v>125</v>
      </c>
      <c r="J23" s="9">
        <f t="shared" si="3"/>
        <v>357</v>
      </c>
      <c r="K23" s="396" t="s">
        <v>1827</v>
      </c>
    </row>
    <row r="24" spans="1:11" ht="20.100000000000001" customHeight="1" x14ac:dyDescent="0.25">
      <c r="A24" s="8" t="s">
        <v>1828</v>
      </c>
      <c r="B24" s="9">
        <v>456</v>
      </c>
      <c r="C24" s="9">
        <v>315</v>
      </c>
      <c r="D24" s="9">
        <f t="shared" si="6"/>
        <v>771</v>
      </c>
      <c r="E24" s="9">
        <v>1</v>
      </c>
      <c r="F24" s="9">
        <v>1</v>
      </c>
      <c r="G24" s="9">
        <f t="shared" si="1"/>
        <v>2</v>
      </c>
      <c r="H24" s="9">
        <f t="shared" si="2"/>
        <v>457</v>
      </c>
      <c r="I24" s="9">
        <f t="shared" si="2"/>
        <v>316</v>
      </c>
      <c r="J24" s="9">
        <f t="shared" si="3"/>
        <v>773</v>
      </c>
      <c r="K24" s="396" t="s">
        <v>1829</v>
      </c>
    </row>
    <row r="25" spans="1:11" ht="20.100000000000001" customHeight="1" x14ac:dyDescent="0.25">
      <c r="A25" s="8" t="s">
        <v>1830</v>
      </c>
      <c r="B25" s="9">
        <v>76</v>
      </c>
      <c r="C25" s="9">
        <v>136</v>
      </c>
      <c r="D25" s="9">
        <f t="shared" si="6"/>
        <v>212</v>
      </c>
      <c r="E25" s="9">
        <v>0</v>
      </c>
      <c r="F25" s="9">
        <v>0</v>
      </c>
      <c r="G25" s="9">
        <f t="shared" si="1"/>
        <v>0</v>
      </c>
      <c r="H25" s="9">
        <f t="shared" si="2"/>
        <v>76</v>
      </c>
      <c r="I25" s="9">
        <f t="shared" si="2"/>
        <v>136</v>
      </c>
      <c r="J25" s="9">
        <f t="shared" si="3"/>
        <v>212</v>
      </c>
      <c r="K25" s="396" t="s">
        <v>1831</v>
      </c>
    </row>
    <row r="26" spans="1:11" ht="20.100000000000001" customHeight="1" x14ac:dyDescent="0.25">
      <c r="A26" s="8" t="s">
        <v>1832</v>
      </c>
      <c r="B26" s="9">
        <f>SUM(B21:B25)</f>
        <v>1317</v>
      </c>
      <c r="C26" s="9">
        <f t="shared" ref="C26:G26" si="7">SUM(C21:C25)</f>
        <v>1025</v>
      </c>
      <c r="D26" s="9">
        <f t="shared" si="7"/>
        <v>2342</v>
      </c>
      <c r="E26" s="9">
        <f t="shared" si="7"/>
        <v>3</v>
      </c>
      <c r="F26" s="9">
        <f t="shared" si="7"/>
        <v>1</v>
      </c>
      <c r="G26" s="9">
        <f t="shared" si="7"/>
        <v>4</v>
      </c>
      <c r="H26" s="9">
        <f>SUM(H21:H25)</f>
        <v>1320</v>
      </c>
      <c r="I26" s="9">
        <f t="shared" ref="I26:J26" si="8">SUM(I21:I25)</f>
        <v>1026</v>
      </c>
      <c r="J26" s="9">
        <f t="shared" si="8"/>
        <v>2346</v>
      </c>
      <c r="K26" s="396" t="s">
        <v>1833</v>
      </c>
    </row>
    <row r="27" spans="1:11" ht="20.100000000000001" customHeight="1" thickBot="1" x14ac:dyDescent="0.3">
      <c r="A27" s="11" t="s">
        <v>90</v>
      </c>
      <c r="B27" s="12">
        <f>SUM(B26,B20)</f>
        <v>5944</v>
      </c>
      <c r="C27" s="12">
        <f t="shared" ref="C27:J27" si="9">SUM(C26,C20)</f>
        <v>4455</v>
      </c>
      <c r="D27" s="12">
        <f t="shared" si="9"/>
        <v>10399</v>
      </c>
      <c r="E27" s="12">
        <f t="shared" si="9"/>
        <v>4</v>
      </c>
      <c r="F27" s="12">
        <f t="shared" si="9"/>
        <v>4</v>
      </c>
      <c r="G27" s="12">
        <f t="shared" si="9"/>
        <v>8</v>
      </c>
      <c r="H27" s="12">
        <f t="shared" si="9"/>
        <v>5948</v>
      </c>
      <c r="I27" s="12">
        <f t="shared" si="9"/>
        <v>4459</v>
      </c>
      <c r="J27" s="12">
        <f t="shared" si="9"/>
        <v>10407</v>
      </c>
      <c r="K27" s="13" t="s">
        <v>91</v>
      </c>
    </row>
    <row r="28" spans="1:11" ht="14.4" thickTop="1" x14ac:dyDescent="0.25"/>
    <row r="29" spans="1:11" s="569" customFormat="1" x14ac:dyDescent="0.25"/>
    <row r="30" spans="1:11" s="569" customFormat="1" x14ac:dyDescent="0.25"/>
    <row r="32" spans="1:11" s="404" customFormat="1" x14ac:dyDescent="0.25"/>
    <row r="33" spans="1:11" s="659" customFormat="1" x14ac:dyDescent="0.25"/>
    <row r="34" spans="1:11" ht="29.25" customHeight="1" thickBot="1" x14ac:dyDescent="0.3">
      <c r="A34" s="357" t="s">
        <v>1834</v>
      </c>
      <c r="K34" s="30" t="s">
        <v>1835</v>
      </c>
    </row>
    <row r="35" spans="1:11" ht="17.25" customHeight="1" thickTop="1" x14ac:dyDescent="0.3">
      <c r="A35" s="735" t="s">
        <v>1799</v>
      </c>
      <c r="B35" s="746" t="s">
        <v>1</v>
      </c>
      <c r="C35" s="746"/>
      <c r="D35" s="746"/>
      <c r="E35" s="746" t="s">
        <v>2</v>
      </c>
      <c r="F35" s="746"/>
      <c r="G35" s="746"/>
      <c r="H35" s="746" t="s">
        <v>4</v>
      </c>
      <c r="I35" s="746"/>
      <c r="J35" s="746"/>
      <c r="K35" s="735" t="s">
        <v>1730</v>
      </c>
    </row>
    <row r="36" spans="1:11" ht="17.25" customHeight="1" x14ac:dyDescent="0.3">
      <c r="A36" s="736"/>
      <c r="B36" s="747" t="s">
        <v>6</v>
      </c>
      <c r="C36" s="747"/>
      <c r="D36" s="747"/>
      <c r="E36" s="747" t="s">
        <v>7</v>
      </c>
      <c r="F36" s="747"/>
      <c r="G36" s="747"/>
      <c r="H36" s="747" t="s">
        <v>9</v>
      </c>
      <c r="I36" s="747"/>
      <c r="J36" s="747"/>
      <c r="K36" s="736"/>
    </row>
    <row r="37" spans="1:11" ht="17.25" customHeight="1" x14ac:dyDescent="0.3">
      <c r="A37" s="736"/>
      <c r="B37" s="390" t="s">
        <v>10</v>
      </c>
      <c r="C37" s="390" t="s">
        <v>113</v>
      </c>
      <c r="D37" s="390" t="s">
        <v>12</v>
      </c>
      <c r="E37" s="390" t="s">
        <v>10</v>
      </c>
      <c r="F37" s="390" t="s">
        <v>113</v>
      </c>
      <c r="G37" s="390" t="s">
        <v>12</v>
      </c>
      <c r="H37" s="390" t="s">
        <v>10</v>
      </c>
      <c r="I37" s="390" t="s">
        <v>113</v>
      </c>
      <c r="J37" s="390" t="s">
        <v>12</v>
      </c>
      <c r="K37" s="736"/>
    </row>
    <row r="38" spans="1:11" ht="17.25" customHeight="1" thickBot="1" x14ac:dyDescent="0.35">
      <c r="A38" s="737"/>
      <c r="B38" s="4" t="s">
        <v>13</v>
      </c>
      <c r="C38" s="4" t="s">
        <v>14</v>
      </c>
      <c r="D38" s="4" t="s">
        <v>9</v>
      </c>
      <c r="E38" s="4" t="s">
        <v>13</v>
      </c>
      <c r="F38" s="4" t="s">
        <v>14</v>
      </c>
      <c r="G38" s="4" t="s">
        <v>9</v>
      </c>
      <c r="H38" s="4" t="s">
        <v>13</v>
      </c>
      <c r="I38" s="4" t="s">
        <v>14</v>
      </c>
      <c r="J38" s="4" t="s">
        <v>9</v>
      </c>
      <c r="K38" s="737"/>
    </row>
    <row r="39" spans="1:11" ht="21" customHeight="1" x14ac:dyDescent="0.25">
      <c r="A39" s="8" t="s">
        <v>412</v>
      </c>
      <c r="B39" s="9"/>
      <c r="C39" s="9"/>
      <c r="D39" s="9"/>
      <c r="E39" s="9"/>
      <c r="F39" s="9"/>
      <c r="G39" s="9"/>
      <c r="H39" s="9"/>
      <c r="I39" s="9"/>
      <c r="J39" s="9"/>
      <c r="K39" s="396" t="s">
        <v>93</v>
      </c>
    </row>
    <row r="40" spans="1:11" ht="21" customHeight="1" x14ac:dyDescent="0.25">
      <c r="A40" s="8" t="s">
        <v>1800</v>
      </c>
      <c r="B40" s="9">
        <v>186</v>
      </c>
      <c r="C40" s="9">
        <v>112</v>
      </c>
      <c r="D40" s="9">
        <f>SUM(B40:C40)</f>
        <v>298</v>
      </c>
      <c r="E40" s="9">
        <v>0</v>
      </c>
      <c r="F40" s="9">
        <v>0</v>
      </c>
      <c r="G40" s="9">
        <v>0</v>
      </c>
      <c r="H40" s="9">
        <f>SUM(E40,B40)</f>
        <v>186</v>
      </c>
      <c r="I40" s="9">
        <f>SUM(C40,F40)</f>
        <v>112</v>
      </c>
      <c r="J40" s="9">
        <f>SUM(H40:I40)</f>
        <v>298</v>
      </c>
      <c r="K40" s="396" t="s">
        <v>1801</v>
      </c>
    </row>
    <row r="41" spans="1:11" ht="21" customHeight="1" x14ac:dyDescent="0.25">
      <c r="A41" s="8" t="s">
        <v>1802</v>
      </c>
      <c r="B41" s="9">
        <v>276</v>
      </c>
      <c r="C41" s="9">
        <v>9</v>
      </c>
      <c r="D41" s="9">
        <f t="shared" ref="D41:D49" si="10">SUM(B41:C41)</f>
        <v>285</v>
      </c>
      <c r="E41" s="9">
        <v>0</v>
      </c>
      <c r="F41" s="9">
        <v>0</v>
      </c>
      <c r="G41" s="9">
        <v>0</v>
      </c>
      <c r="H41" s="9">
        <f t="shared" ref="H41:H54" si="11">SUM(E41,B41)</f>
        <v>276</v>
      </c>
      <c r="I41" s="9">
        <f t="shared" ref="I41:I54" si="12">SUM(C41,F41)</f>
        <v>9</v>
      </c>
      <c r="J41" s="9">
        <f t="shared" ref="J41:J54" si="13">SUM(H41:I41)</f>
        <v>285</v>
      </c>
      <c r="K41" s="396" t="s">
        <v>1803</v>
      </c>
    </row>
    <row r="42" spans="1:11" ht="21" customHeight="1" x14ac:dyDescent="0.25">
      <c r="A42" s="8" t="s">
        <v>1804</v>
      </c>
      <c r="B42" s="9">
        <v>137</v>
      </c>
      <c r="C42" s="9">
        <v>104</v>
      </c>
      <c r="D42" s="9">
        <f t="shared" si="10"/>
        <v>241</v>
      </c>
      <c r="E42" s="9">
        <v>0</v>
      </c>
      <c r="F42" s="9">
        <v>1</v>
      </c>
      <c r="G42" s="9">
        <v>1</v>
      </c>
      <c r="H42" s="9">
        <f t="shared" si="11"/>
        <v>137</v>
      </c>
      <c r="I42" s="9">
        <f t="shared" si="12"/>
        <v>105</v>
      </c>
      <c r="J42" s="9">
        <f t="shared" si="13"/>
        <v>242</v>
      </c>
      <c r="K42" s="396" t="s">
        <v>1805</v>
      </c>
    </row>
    <row r="43" spans="1:11" ht="21" customHeight="1" x14ac:dyDescent="0.25">
      <c r="A43" s="8" t="s">
        <v>1806</v>
      </c>
      <c r="B43" s="9">
        <v>5</v>
      </c>
      <c r="C43" s="9">
        <v>40</v>
      </c>
      <c r="D43" s="9">
        <f t="shared" si="10"/>
        <v>45</v>
      </c>
      <c r="E43" s="9">
        <v>0</v>
      </c>
      <c r="F43" s="9">
        <v>0</v>
      </c>
      <c r="G43" s="9">
        <v>0</v>
      </c>
      <c r="H43" s="9">
        <f t="shared" si="11"/>
        <v>5</v>
      </c>
      <c r="I43" s="9">
        <f t="shared" si="12"/>
        <v>40</v>
      </c>
      <c r="J43" s="9">
        <f t="shared" si="13"/>
        <v>45</v>
      </c>
      <c r="K43" s="396" t="s">
        <v>1807</v>
      </c>
    </row>
    <row r="44" spans="1:11" ht="21" customHeight="1" x14ac:dyDescent="0.25">
      <c r="A44" s="8" t="s">
        <v>1808</v>
      </c>
      <c r="B44" s="9">
        <v>140</v>
      </c>
      <c r="C44" s="9">
        <v>298</v>
      </c>
      <c r="D44" s="9">
        <f t="shared" si="10"/>
        <v>438</v>
      </c>
      <c r="E44" s="9">
        <v>0</v>
      </c>
      <c r="F44" s="9">
        <v>0</v>
      </c>
      <c r="G44" s="9">
        <v>0</v>
      </c>
      <c r="H44" s="9">
        <f t="shared" si="11"/>
        <v>140</v>
      </c>
      <c r="I44" s="9">
        <f t="shared" si="12"/>
        <v>298</v>
      </c>
      <c r="J44" s="9">
        <f t="shared" si="13"/>
        <v>438</v>
      </c>
      <c r="K44" s="396" t="s">
        <v>1809</v>
      </c>
    </row>
    <row r="45" spans="1:11" ht="21" customHeight="1" x14ac:dyDescent="0.25">
      <c r="A45" s="8" t="s">
        <v>1836</v>
      </c>
      <c r="B45" s="9">
        <v>58</v>
      </c>
      <c r="C45" s="9">
        <v>41</v>
      </c>
      <c r="D45" s="9">
        <f t="shared" si="10"/>
        <v>99</v>
      </c>
      <c r="E45" s="9">
        <v>0</v>
      </c>
      <c r="F45" s="9">
        <v>0</v>
      </c>
      <c r="G45" s="9">
        <v>0</v>
      </c>
      <c r="H45" s="9">
        <f t="shared" si="11"/>
        <v>58</v>
      </c>
      <c r="I45" s="9">
        <f t="shared" si="12"/>
        <v>41</v>
      </c>
      <c r="J45" s="9">
        <f t="shared" si="13"/>
        <v>99</v>
      </c>
      <c r="K45" s="396" t="s">
        <v>1811</v>
      </c>
    </row>
    <row r="46" spans="1:11" ht="21" customHeight="1" x14ac:dyDescent="0.25">
      <c r="A46" s="8" t="s">
        <v>1814</v>
      </c>
      <c r="B46" s="9">
        <v>155</v>
      </c>
      <c r="C46" s="9">
        <v>84</v>
      </c>
      <c r="D46" s="9">
        <f t="shared" si="10"/>
        <v>239</v>
      </c>
      <c r="E46" s="9">
        <v>0</v>
      </c>
      <c r="F46" s="9">
        <v>0</v>
      </c>
      <c r="G46" s="9">
        <v>0</v>
      </c>
      <c r="H46" s="9">
        <f t="shared" si="11"/>
        <v>155</v>
      </c>
      <c r="I46" s="9">
        <f t="shared" si="12"/>
        <v>84</v>
      </c>
      <c r="J46" s="9">
        <f t="shared" si="13"/>
        <v>239</v>
      </c>
      <c r="K46" s="396" t="s">
        <v>1815</v>
      </c>
    </row>
    <row r="47" spans="1:11" ht="21" customHeight="1" x14ac:dyDescent="0.25">
      <c r="A47" s="8" t="s">
        <v>1816</v>
      </c>
      <c r="B47" s="9">
        <v>295</v>
      </c>
      <c r="C47" s="9">
        <v>186</v>
      </c>
      <c r="D47" s="9">
        <f t="shared" si="10"/>
        <v>481</v>
      </c>
      <c r="E47" s="9">
        <v>0</v>
      </c>
      <c r="F47" s="9">
        <v>0</v>
      </c>
      <c r="G47" s="9">
        <v>0</v>
      </c>
      <c r="H47" s="9">
        <f t="shared" si="11"/>
        <v>295</v>
      </c>
      <c r="I47" s="9">
        <f t="shared" si="12"/>
        <v>186</v>
      </c>
      <c r="J47" s="9">
        <f t="shared" si="13"/>
        <v>481</v>
      </c>
      <c r="K47" s="396" t="s">
        <v>1817</v>
      </c>
    </row>
    <row r="48" spans="1:11" ht="21" customHeight="1" x14ac:dyDescent="0.25">
      <c r="A48" s="8" t="s">
        <v>1837</v>
      </c>
      <c r="B48" s="9">
        <v>97</v>
      </c>
      <c r="C48" s="9">
        <v>28</v>
      </c>
      <c r="D48" s="9">
        <f t="shared" si="10"/>
        <v>125</v>
      </c>
      <c r="E48" s="9">
        <v>0</v>
      </c>
      <c r="F48" s="9">
        <v>0</v>
      </c>
      <c r="G48" s="9">
        <v>0</v>
      </c>
      <c r="H48" s="9">
        <f t="shared" si="11"/>
        <v>97</v>
      </c>
      <c r="I48" s="9">
        <f t="shared" si="12"/>
        <v>28</v>
      </c>
      <c r="J48" s="9">
        <f t="shared" si="13"/>
        <v>125</v>
      </c>
      <c r="K48" s="396" t="s">
        <v>1819</v>
      </c>
    </row>
    <row r="49" spans="1:11" ht="21" customHeight="1" x14ac:dyDescent="0.25">
      <c r="A49" s="8" t="s">
        <v>1820</v>
      </c>
      <c r="B49" s="9">
        <v>296</v>
      </c>
      <c r="C49" s="9">
        <v>171</v>
      </c>
      <c r="D49" s="9">
        <f t="shared" si="10"/>
        <v>467</v>
      </c>
      <c r="E49" s="9">
        <v>0</v>
      </c>
      <c r="F49" s="9">
        <v>0</v>
      </c>
      <c r="G49" s="9">
        <v>0</v>
      </c>
      <c r="H49" s="9">
        <f t="shared" si="11"/>
        <v>296</v>
      </c>
      <c r="I49" s="9">
        <f t="shared" si="12"/>
        <v>171</v>
      </c>
      <c r="J49" s="9">
        <f t="shared" si="13"/>
        <v>467</v>
      </c>
      <c r="K49" s="396" t="s">
        <v>1838</v>
      </c>
    </row>
    <row r="50" spans="1:11" ht="21" customHeight="1" x14ac:dyDescent="0.25">
      <c r="A50" s="8" t="s">
        <v>1822</v>
      </c>
      <c r="B50" s="9">
        <f>SUM(B40:B49)</f>
        <v>1645</v>
      </c>
      <c r="C50" s="9">
        <f t="shared" ref="C50:J50" si="14">SUM(C40:C49)</f>
        <v>1073</v>
      </c>
      <c r="D50" s="9">
        <f t="shared" si="14"/>
        <v>2718</v>
      </c>
      <c r="E50" s="9">
        <f t="shared" si="14"/>
        <v>0</v>
      </c>
      <c r="F50" s="9">
        <f t="shared" si="14"/>
        <v>1</v>
      </c>
      <c r="G50" s="9">
        <f t="shared" si="14"/>
        <v>1</v>
      </c>
      <c r="H50" s="9">
        <f t="shared" si="14"/>
        <v>1645</v>
      </c>
      <c r="I50" s="9">
        <f t="shared" si="14"/>
        <v>1074</v>
      </c>
      <c r="J50" s="9">
        <f t="shared" si="14"/>
        <v>2719</v>
      </c>
      <c r="K50" s="396" t="s">
        <v>200</v>
      </c>
    </row>
    <row r="51" spans="1:11" ht="21" customHeight="1" x14ac:dyDescent="0.25">
      <c r="A51" s="8" t="s">
        <v>1823</v>
      </c>
      <c r="B51" s="9">
        <v>40</v>
      </c>
      <c r="C51" s="9">
        <v>8</v>
      </c>
      <c r="D51" s="9">
        <f>SUM(B51:C51)</f>
        <v>48</v>
      </c>
      <c r="E51" s="9">
        <v>0</v>
      </c>
      <c r="F51" s="9">
        <v>0</v>
      </c>
      <c r="G51" s="9">
        <f>SUM(E51:F51)</f>
        <v>0</v>
      </c>
      <c r="H51" s="9">
        <f>SUM(B51,E51)</f>
        <v>40</v>
      </c>
      <c r="I51" s="9">
        <f>SUM(C51,F51)</f>
        <v>8</v>
      </c>
      <c r="J51" s="9">
        <f>SUM(H51:I51)</f>
        <v>48</v>
      </c>
      <c r="K51" s="396" t="s">
        <v>1824</v>
      </c>
    </row>
    <row r="52" spans="1:11" ht="21" customHeight="1" x14ac:dyDescent="0.25">
      <c r="A52" s="8" t="s">
        <v>1826</v>
      </c>
      <c r="B52" s="9">
        <v>80</v>
      </c>
      <c r="C52" s="9">
        <v>24</v>
      </c>
      <c r="D52" s="9">
        <f t="shared" ref="D52:D54" si="15">SUM(B52:C52)</f>
        <v>104</v>
      </c>
      <c r="E52" s="9">
        <v>0</v>
      </c>
      <c r="F52" s="9">
        <v>0</v>
      </c>
      <c r="G52" s="9">
        <v>0</v>
      </c>
      <c r="H52" s="9">
        <f t="shared" si="11"/>
        <v>80</v>
      </c>
      <c r="I52" s="9">
        <f t="shared" si="12"/>
        <v>24</v>
      </c>
      <c r="J52" s="9">
        <f t="shared" si="13"/>
        <v>104</v>
      </c>
      <c r="K52" s="396" t="s">
        <v>1827</v>
      </c>
    </row>
    <row r="53" spans="1:11" ht="21" customHeight="1" x14ac:dyDescent="0.25">
      <c r="A53" s="8" t="s">
        <v>1828</v>
      </c>
      <c r="B53" s="9">
        <v>134</v>
      </c>
      <c r="C53" s="9">
        <v>134</v>
      </c>
      <c r="D53" s="9">
        <f t="shared" si="15"/>
        <v>268</v>
      </c>
      <c r="E53" s="9">
        <v>0</v>
      </c>
      <c r="F53" s="9">
        <v>0</v>
      </c>
      <c r="G53" s="9">
        <v>0</v>
      </c>
      <c r="H53" s="9">
        <f t="shared" si="11"/>
        <v>134</v>
      </c>
      <c r="I53" s="9">
        <f t="shared" si="12"/>
        <v>134</v>
      </c>
      <c r="J53" s="9">
        <f t="shared" si="13"/>
        <v>268</v>
      </c>
      <c r="K53" s="396" t="s">
        <v>1829</v>
      </c>
    </row>
    <row r="54" spans="1:11" ht="21" customHeight="1" x14ac:dyDescent="0.25">
      <c r="A54" s="8" t="s">
        <v>1830</v>
      </c>
      <c r="B54" s="9">
        <v>67</v>
      </c>
      <c r="C54" s="9">
        <v>62</v>
      </c>
      <c r="D54" s="9">
        <f t="shared" si="15"/>
        <v>129</v>
      </c>
      <c r="E54" s="9">
        <v>0</v>
      </c>
      <c r="F54" s="9">
        <v>0</v>
      </c>
      <c r="G54" s="9">
        <v>0</v>
      </c>
      <c r="H54" s="9">
        <f t="shared" si="11"/>
        <v>67</v>
      </c>
      <c r="I54" s="9">
        <f t="shared" si="12"/>
        <v>62</v>
      </c>
      <c r="J54" s="9">
        <f t="shared" si="13"/>
        <v>129</v>
      </c>
      <c r="K54" s="396" t="s">
        <v>1831</v>
      </c>
    </row>
    <row r="55" spans="1:11" ht="21" customHeight="1" x14ac:dyDescent="0.25">
      <c r="A55" s="8" t="s">
        <v>1832</v>
      </c>
      <c r="B55" s="9">
        <f>SUM(B51:B54)</f>
        <v>321</v>
      </c>
      <c r="C55" s="9">
        <f t="shared" ref="C55:J55" si="16">SUM(C51:C54)</f>
        <v>228</v>
      </c>
      <c r="D55" s="9">
        <f t="shared" si="16"/>
        <v>549</v>
      </c>
      <c r="E55" s="9">
        <f t="shared" si="16"/>
        <v>0</v>
      </c>
      <c r="F55" s="9">
        <f t="shared" si="16"/>
        <v>0</v>
      </c>
      <c r="G55" s="9">
        <f t="shared" si="16"/>
        <v>0</v>
      </c>
      <c r="H55" s="9">
        <f t="shared" si="16"/>
        <v>321</v>
      </c>
      <c r="I55" s="9">
        <f t="shared" si="16"/>
        <v>228</v>
      </c>
      <c r="J55" s="9">
        <f t="shared" si="16"/>
        <v>549</v>
      </c>
      <c r="K55" s="396" t="s">
        <v>1752</v>
      </c>
    </row>
    <row r="56" spans="1:11" ht="21" customHeight="1" thickBot="1" x14ac:dyDescent="0.3">
      <c r="A56" s="20" t="s">
        <v>127</v>
      </c>
      <c r="B56" s="21">
        <f>SUM(B55,B50)</f>
        <v>1966</v>
      </c>
      <c r="C56" s="21">
        <f t="shared" ref="C56:J56" si="17">SUM(C55,C50)</f>
        <v>1301</v>
      </c>
      <c r="D56" s="21">
        <f t="shared" si="17"/>
        <v>3267</v>
      </c>
      <c r="E56" s="21">
        <f t="shared" si="17"/>
        <v>0</v>
      </c>
      <c r="F56" s="21">
        <f t="shared" si="17"/>
        <v>1</v>
      </c>
      <c r="G56" s="21">
        <f t="shared" si="17"/>
        <v>1</v>
      </c>
      <c r="H56" s="21">
        <f t="shared" si="17"/>
        <v>1966</v>
      </c>
      <c r="I56" s="21">
        <f t="shared" si="17"/>
        <v>1302</v>
      </c>
      <c r="J56" s="21">
        <f t="shared" si="17"/>
        <v>3268</v>
      </c>
      <c r="K56" s="22" t="s">
        <v>93</v>
      </c>
    </row>
    <row r="57" spans="1:11" ht="21" customHeight="1" thickBot="1" x14ac:dyDescent="0.3">
      <c r="A57" s="23" t="s">
        <v>384</v>
      </c>
      <c r="B57" s="24">
        <f t="shared" ref="B57:J57" si="18">SUM(B56,B27)</f>
        <v>7910</v>
      </c>
      <c r="C57" s="24">
        <f t="shared" si="18"/>
        <v>5756</v>
      </c>
      <c r="D57" s="24">
        <f t="shared" si="18"/>
        <v>13666</v>
      </c>
      <c r="E57" s="24">
        <f t="shared" si="18"/>
        <v>4</v>
      </c>
      <c r="F57" s="24">
        <f t="shared" si="18"/>
        <v>5</v>
      </c>
      <c r="G57" s="24">
        <f t="shared" si="18"/>
        <v>9</v>
      </c>
      <c r="H57" s="24">
        <f t="shared" si="18"/>
        <v>7914</v>
      </c>
      <c r="I57" s="24">
        <f t="shared" si="18"/>
        <v>5761</v>
      </c>
      <c r="J57" s="24">
        <f t="shared" si="18"/>
        <v>13675</v>
      </c>
      <c r="K57" s="397" t="s">
        <v>263</v>
      </c>
    </row>
    <row r="58" spans="1:11" ht="21" customHeight="1" thickTop="1" x14ac:dyDescent="0.25"/>
    <row r="59" spans="1:11" s="659" customFormat="1" ht="21" customHeight="1" x14ac:dyDescent="0.25"/>
    <row r="60" spans="1:11" s="659" customFormat="1" ht="21" customHeight="1" x14ac:dyDescent="0.25"/>
    <row r="61" spans="1:11" s="659" customFormat="1" ht="21" customHeight="1" x14ac:dyDescent="0.25"/>
    <row r="62" spans="1:11" ht="21" customHeight="1" x14ac:dyDescent="0.25"/>
    <row r="63" spans="1:11" ht="21" customHeight="1" x14ac:dyDescent="0.25"/>
    <row r="64" spans="1:11" s="404" customFormat="1" ht="21" customHeight="1" x14ac:dyDescent="0.25"/>
    <row r="66" spans="1:11" ht="25.5" customHeight="1" x14ac:dyDescent="0.25">
      <c r="A66" s="738" t="s">
        <v>1839</v>
      </c>
      <c r="B66" s="738"/>
      <c r="C66" s="738"/>
      <c r="D66" s="738"/>
      <c r="E66" s="738"/>
      <c r="F66" s="738"/>
      <c r="G66" s="738"/>
      <c r="H66" s="738"/>
      <c r="I66" s="738"/>
      <c r="J66" s="738"/>
      <c r="K66" s="738"/>
    </row>
    <row r="67" spans="1:11" ht="39.75" customHeight="1" x14ac:dyDescent="0.3">
      <c r="A67" s="756" t="s">
        <v>1840</v>
      </c>
      <c r="B67" s="756"/>
      <c r="C67" s="756"/>
      <c r="D67" s="756"/>
      <c r="E67" s="756"/>
      <c r="F67" s="756"/>
      <c r="G67" s="756"/>
      <c r="H67" s="756"/>
      <c r="I67" s="756"/>
      <c r="J67" s="756"/>
      <c r="K67" s="756"/>
    </row>
    <row r="68" spans="1:11" ht="21.75" customHeight="1" thickBot="1" x14ac:dyDescent="0.3">
      <c r="A68" s="357" t="s">
        <v>1841</v>
      </c>
      <c r="K68" s="30" t="s">
        <v>1842</v>
      </c>
    </row>
    <row r="69" spans="1:11" ht="27.75" customHeight="1" thickTop="1" x14ac:dyDescent="0.3">
      <c r="A69" s="735" t="s">
        <v>1799</v>
      </c>
      <c r="B69" s="746" t="s">
        <v>1</v>
      </c>
      <c r="C69" s="746"/>
      <c r="D69" s="746"/>
      <c r="E69" s="746" t="s">
        <v>2</v>
      </c>
      <c r="F69" s="746"/>
      <c r="G69" s="746"/>
      <c r="H69" s="746" t="s">
        <v>4</v>
      </c>
      <c r="I69" s="746"/>
      <c r="J69" s="746"/>
      <c r="K69" s="735" t="s">
        <v>1730</v>
      </c>
    </row>
    <row r="70" spans="1:11" ht="27.75" customHeight="1" x14ac:dyDescent="0.3">
      <c r="A70" s="736"/>
      <c r="B70" s="747" t="s">
        <v>6</v>
      </c>
      <c r="C70" s="747"/>
      <c r="D70" s="747"/>
      <c r="E70" s="747" t="s">
        <v>7</v>
      </c>
      <c r="F70" s="747"/>
      <c r="G70" s="747"/>
      <c r="H70" s="747" t="s">
        <v>9</v>
      </c>
      <c r="I70" s="747"/>
      <c r="J70" s="747"/>
      <c r="K70" s="736"/>
    </row>
    <row r="71" spans="1:11" ht="27.75" customHeight="1" x14ac:dyDescent="0.3">
      <c r="A71" s="736"/>
      <c r="B71" s="390" t="s">
        <v>10</v>
      </c>
      <c r="C71" s="390" t="s">
        <v>113</v>
      </c>
      <c r="D71" s="390" t="s">
        <v>12</v>
      </c>
      <c r="E71" s="390" t="s">
        <v>10</v>
      </c>
      <c r="F71" s="390" t="s">
        <v>113</v>
      </c>
      <c r="G71" s="390" t="s">
        <v>12</v>
      </c>
      <c r="H71" s="390" t="s">
        <v>10</v>
      </c>
      <c r="I71" s="390" t="s">
        <v>113</v>
      </c>
      <c r="J71" s="390" t="s">
        <v>12</v>
      </c>
      <c r="K71" s="736"/>
    </row>
    <row r="72" spans="1:11" ht="27.75" customHeight="1" thickBot="1" x14ac:dyDescent="0.35">
      <c r="A72" s="737"/>
      <c r="B72" s="4" t="s">
        <v>13</v>
      </c>
      <c r="C72" s="4" t="s">
        <v>14</v>
      </c>
      <c r="D72" s="4" t="s">
        <v>9</v>
      </c>
      <c r="E72" s="4" t="s">
        <v>13</v>
      </c>
      <c r="F72" s="4" t="s">
        <v>14</v>
      </c>
      <c r="G72" s="4" t="s">
        <v>9</v>
      </c>
      <c r="H72" s="4" t="s">
        <v>13</v>
      </c>
      <c r="I72" s="4" t="s">
        <v>14</v>
      </c>
      <c r="J72" s="4" t="s">
        <v>9</v>
      </c>
      <c r="K72" s="737"/>
    </row>
    <row r="73" spans="1:11" ht="22.5" customHeight="1" x14ac:dyDescent="0.25">
      <c r="A73" s="533" t="s">
        <v>413</v>
      </c>
      <c r="B73" s="9"/>
      <c r="C73" s="9"/>
      <c r="D73" s="9"/>
      <c r="E73" s="9"/>
      <c r="F73" s="9"/>
      <c r="G73" s="9"/>
      <c r="H73" s="9"/>
      <c r="I73" s="9"/>
      <c r="J73" s="9"/>
      <c r="K73" s="396" t="s">
        <v>16</v>
      </c>
    </row>
    <row r="74" spans="1:11" ht="22.5" customHeight="1" x14ac:dyDescent="0.25">
      <c r="A74" s="8" t="s">
        <v>1823</v>
      </c>
      <c r="B74" s="9">
        <v>3</v>
      </c>
      <c r="C74" s="9">
        <v>2</v>
      </c>
      <c r="D74" s="9">
        <f>SUM(B74:C74)</f>
        <v>5</v>
      </c>
      <c r="E74" s="9">
        <v>0</v>
      </c>
      <c r="F74" s="9">
        <v>0</v>
      </c>
      <c r="G74" s="9">
        <f>SUM(E74:F74)</f>
        <v>0</v>
      </c>
      <c r="H74" s="9">
        <f>SUM(B74,E74)</f>
        <v>3</v>
      </c>
      <c r="I74" s="9">
        <f>SUM(C74,F74)</f>
        <v>2</v>
      </c>
      <c r="J74" s="9">
        <f>SUM(H74:I74)</f>
        <v>5</v>
      </c>
      <c r="K74" s="396" t="s">
        <v>1843</v>
      </c>
    </row>
    <row r="75" spans="1:11" ht="22.5" customHeight="1" x14ac:dyDescent="0.25">
      <c r="A75" s="8" t="s">
        <v>1844</v>
      </c>
      <c r="B75" s="9">
        <v>21</v>
      </c>
      <c r="C75" s="9">
        <v>23</v>
      </c>
      <c r="D75" s="9">
        <f t="shared" ref="D75:D78" si="19">SUM(B75:C75)</f>
        <v>44</v>
      </c>
      <c r="E75" s="9">
        <v>0</v>
      </c>
      <c r="F75" s="9">
        <v>0</v>
      </c>
      <c r="G75" s="9">
        <f t="shared" ref="G75:G79" si="20">SUM(E75:F75)</f>
        <v>0</v>
      </c>
      <c r="H75" s="9">
        <f t="shared" ref="H75:I78" si="21">SUM(B75,E75)</f>
        <v>21</v>
      </c>
      <c r="I75" s="9">
        <f t="shared" si="21"/>
        <v>23</v>
      </c>
      <c r="J75" s="9">
        <f t="shared" ref="J75:J78" si="22">SUM(H75:I75)</f>
        <v>44</v>
      </c>
      <c r="K75" s="396" t="s">
        <v>1824</v>
      </c>
    </row>
    <row r="76" spans="1:11" ht="22.5" customHeight="1" x14ac:dyDescent="0.25">
      <c r="A76" s="8" t="s">
        <v>1826</v>
      </c>
      <c r="B76" s="9">
        <v>11</v>
      </c>
      <c r="C76" s="9">
        <v>3</v>
      </c>
      <c r="D76" s="9">
        <f t="shared" si="19"/>
        <v>14</v>
      </c>
      <c r="E76" s="9">
        <v>0</v>
      </c>
      <c r="F76" s="9">
        <v>0</v>
      </c>
      <c r="G76" s="9">
        <f t="shared" si="20"/>
        <v>0</v>
      </c>
      <c r="H76" s="9">
        <f t="shared" si="21"/>
        <v>11</v>
      </c>
      <c r="I76" s="9">
        <f t="shared" si="21"/>
        <v>3</v>
      </c>
      <c r="J76" s="9">
        <f t="shared" si="22"/>
        <v>14</v>
      </c>
      <c r="K76" s="396" t="s">
        <v>1827</v>
      </c>
    </row>
    <row r="77" spans="1:11" ht="22.5" customHeight="1" x14ac:dyDescent="0.25">
      <c r="A77" s="8" t="s">
        <v>1828</v>
      </c>
      <c r="B77" s="9">
        <v>8</v>
      </c>
      <c r="C77" s="9">
        <v>17</v>
      </c>
      <c r="D77" s="9">
        <f t="shared" si="19"/>
        <v>25</v>
      </c>
      <c r="E77" s="9">
        <v>0</v>
      </c>
      <c r="F77" s="9">
        <v>0</v>
      </c>
      <c r="G77" s="9">
        <f t="shared" si="20"/>
        <v>0</v>
      </c>
      <c r="H77" s="9">
        <f t="shared" si="21"/>
        <v>8</v>
      </c>
      <c r="I77" s="9">
        <f t="shared" si="21"/>
        <v>17</v>
      </c>
      <c r="J77" s="9">
        <f t="shared" si="22"/>
        <v>25</v>
      </c>
      <c r="K77" s="396" t="s">
        <v>1829</v>
      </c>
    </row>
    <row r="78" spans="1:11" ht="22.5" customHeight="1" x14ac:dyDescent="0.25">
      <c r="A78" s="8" t="s">
        <v>1830</v>
      </c>
      <c r="B78" s="9">
        <v>5</v>
      </c>
      <c r="C78" s="9">
        <v>1</v>
      </c>
      <c r="D78" s="9">
        <f t="shared" si="19"/>
        <v>6</v>
      </c>
      <c r="E78" s="9">
        <v>0</v>
      </c>
      <c r="F78" s="9">
        <v>0</v>
      </c>
      <c r="G78" s="9">
        <f t="shared" si="20"/>
        <v>0</v>
      </c>
      <c r="H78" s="9">
        <f t="shared" si="21"/>
        <v>5</v>
      </c>
      <c r="I78" s="9">
        <f t="shared" si="21"/>
        <v>1</v>
      </c>
      <c r="J78" s="9">
        <f t="shared" si="22"/>
        <v>6</v>
      </c>
      <c r="K78" s="396" t="s">
        <v>1831</v>
      </c>
    </row>
    <row r="79" spans="1:11" ht="22.5" customHeight="1" x14ac:dyDescent="0.25">
      <c r="A79" s="8" t="s">
        <v>90</v>
      </c>
      <c r="B79" s="9">
        <f>SUM(B74:B78)</f>
        <v>48</v>
      </c>
      <c r="C79" s="9">
        <f t="shared" ref="C79:J79" si="23">SUM(C74:C78)</f>
        <v>46</v>
      </c>
      <c r="D79" s="9">
        <f t="shared" si="23"/>
        <v>94</v>
      </c>
      <c r="E79" s="9">
        <f t="shared" si="23"/>
        <v>0</v>
      </c>
      <c r="F79" s="9">
        <f t="shared" si="23"/>
        <v>0</v>
      </c>
      <c r="G79" s="9">
        <f t="shared" si="20"/>
        <v>0</v>
      </c>
      <c r="H79" s="9">
        <f t="shared" si="23"/>
        <v>48</v>
      </c>
      <c r="I79" s="9">
        <f t="shared" si="23"/>
        <v>46</v>
      </c>
      <c r="J79" s="9">
        <f t="shared" si="23"/>
        <v>94</v>
      </c>
      <c r="K79" s="396" t="s">
        <v>91</v>
      </c>
    </row>
    <row r="80" spans="1:11" ht="22.5" customHeight="1" x14ac:dyDescent="0.25">
      <c r="A80" s="8" t="s">
        <v>412</v>
      </c>
      <c r="B80" s="9"/>
      <c r="C80" s="9"/>
      <c r="D80" s="9"/>
      <c r="E80" s="9"/>
      <c r="F80" s="9"/>
      <c r="G80" s="9"/>
      <c r="H80" s="9"/>
      <c r="I80" s="9"/>
      <c r="J80" s="9"/>
      <c r="K80" s="396" t="s">
        <v>93</v>
      </c>
    </row>
    <row r="81" spans="1:11" ht="22.5" customHeight="1" x14ac:dyDescent="0.25">
      <c r="A81" s="8" t="s">
        <v>1828</v>
      </c>
      <c r="B81" s="9">
        <v>2</v>
      </c>
      <c r="C81" s="9">
        <v>0</v>
      </c>
      <c r="D81" s="9">
        <f>SUM(B81:C81)</f>
        <v>2</v>
      </c>
      <c r="E81" s="9">
        <v>0</v>
      </c>
      <c r="F81" s="9">
        <v>0</v>
      </c>
      <c r="G81" s="9">
        <f>SUM(E81:F81)</f>
        <v>0</v>
      </c>
      <c r="H81" s="9">
        <f>SUM(B81,E81)</f>
        <v>2</v>
      </c>
      <c r="I81" s="9">
        <f>SUM(C81,F81)</f>
        <v>0</v>
      </c>
      <c r="J81" s="9">
        <f>SUM(H81:I81)</f>
        <v>2</v>
      </c>
      <c r="K81" s="396" t="s">
        <v>1829</v>
      </c>
    </row>
    <row r="82" spans="1:11" ht="22.5" customHeight="1" thickBot="1" x14ac:dyDescent="0.3">
      <c r="A82" s="20" t="s">
        <v>127</v>
      </c>
      <c r="B82" s="9">
        <f>SUM(B81)</f>
        <v>2</v>
      </c>
      <c r="C82" s="9">
        <f t="shared" ref="C82:J82" si="24">SUM(C81)</f>
        <v>0</v>
      </c>
      <c r="D82" s="9">
        <f t="shared" si="24"/>
        <v>2</v>
      </c>
      <c r="E82" s="9">
        <f t="shared" si="24"/>
        <v>0</v>
      </c>
      <c r="F82" s="9">
        <f t="shared" si="24"/>
        <v>0</v>
      </c>
      <c r="G82" s="9">
        <f t="shared" si="24"/>
        <v>0</v>
      </c>
      <c r="H82" s="9">
        <f t="shared" si="24"/>
        <v>2</v>
      </c>
      <c r="I82" s="9">
        <f t="shared" si="24"/>
        <v>0</v>
      </c>
      <c r="J82" s="9">
        <f t="shared" si="24"/>
        <v>2</v>
      </c>
      <c r="K82" s="22" t="s">
        <v>93</v>
      </c>
    </row>
    <row r="83" spans="1:11" ht="22.5" customHeight="1" thickBot="1" x14ac:dyDescent="0.3">
      <c r="A83" s="23" t="s">
        <v>384</v>
      </c>
      <c r="B83" s="24">
        <f>SUM(B82,B79)</f>
        <v>50</v>
      </c>
      <c r="C83" s="24">
        <f t="shared" ref="C83:J83" si="25">SUM(C82,C79)</f>
        <v>46</v>
      </c>
      <c r="D83" s="24">
        <f t="shared" si="25"/>
        <v>96</v>
      </c>
      <c r="E83" s="24">
        <f t="shared" si="25"/>
        <v>0</v>
      </c>
      <c r="F83" s="24">
        <f t="shared" si="25"/>
        <v>0</v>
      </c>
      <c r="G83" s="24">
        <f t="shared" si="25"/>
        <v>0</v>
      </c>
      <c r="H83" s="24">
        <f t="shared" si="25"/>
        <v>50</v>
      </c>
      <c r="I83" s="24">
        <f t="shared" si="25"/>
        <v>46</v>
      </c>
      <c r="J83" s="24">
        <f t="shared" si="25"/>
        <v>96</v>
      </c>
      <c r="K83" s="397" t="s">
        <v>263</v>
      </c>
    </row>
    <row r="84" spans="1:11" ht="24.9" customHeight="1" thickTop="1" x14ac:dyDescent="0.25"/>
    <row r="85" spans="1:11" ht="24.9" customHeight="1" x14ac:dyDescent="0.25"/>
    <row r="86" spans="1:11" ht="24.9" customHeight="1" x14ac:dyDescent="0.25"/>
    <row r="87" spans="1:11" s="569" customFormat="1" ht="24.9" customHeight="1" x14ac:dyDescent="0.25"/>
    <row r="88" spans="1:11" s="569" customFormat="1" ht="24.9" customHeight="1" x14ac:dyDescent="0.25"/>
    <row r="89" spans="1:11" s="404" customFormat="1" ht="24.9" customHeight="1" x14ac:dyDescent="0.25"/>
    <row r="90" spans="1:11" s="404" customFormat="1" ht="10.5" customHeight="1" x14ac:dyDescent="0.25"/>
    <row r="91" spans="1:11" ht="10.5" customHeight="1" x14ac:dyDescent="0.25"/>
    <row r="92" spans="1:11" ht="16.5" customHeight="1" x14ac:dyDescent="0.25"/>
    <row r="93" spans="1:11" s="659" customFormat="1" ht="16.5" customHeight="1" x14ac:dyDescent="0.25"/>
    <row r="94" spans="1:11" ht="21.75" customHeight="1" x14ac:dyDescent="0.25">
      <c r="A94" s="738" t="s">
        <v>1845</v>
      </c>
      <c r="B94" s="738"/>
      <c r="C94" s="738"/>
      <c r="D94" s="738"/>
      <c r="E94" s="738"/>
      <c r="F94" s="738"/>
      <c r="G94" s="738"/>
      <c r="H94" s="738"/>
      <c r="I94" s="738"/>
      <c r="J94" s="738"/>
      <c r="K94" s="738"/>
    </row>
    <row r="95" spans="1:11" ht="20.25" customHeight="1" x14ac:dyDescent="0.25">
      <c r="A95" s="742" t="s">
        <v>1846</v>
      </c>
      <c r="B95" s="742"/>
      <c r="C95" s="742"/>
      <c r="D95" s="742"/>
      <c r="E95" s="742"/>
      <c r="F95" s="742"/>
      <c r="G95" s="742"/>
      <c r="H95" s="742"/>
      <c r="I95" s="742"/>
      <c r="J95" s="742"/>
      <c r="K95" s="742"/>
    </row>
    <row r="96" spans="1:11" s="102" customFormat="1" ht="20.25" customHeight="1" thickBot="1" x14ac:dyDescent="0.3">
      <c r="A96" s="357" t="s">
        <v>1847</v>
      </c>
      <c r="K96" s="30" t="s">
        <v>1848</v>
      </c>
    </row>
    <row r="97" spans="1:11" ht="18" customHeight="1" thickTop="1" x14ac:dyDescent="0.3">
      <c r="A97" s="735" t="s">
        <v>1799</v>
      </c>
      <c r="B97" s="746" t="s">
        <v>1</v>
      </c>
      <c r="C97" s="746"/>
      <c r="D97" s="746"/>
      <c r="E97" s="746" t="s">
        <v>2</v>
      </c>
      <c r="F97" s="746"/>
      <c r="G97" s="746"/>
      <c r="H97" s="746" t="s">
        <v>4</v>
      </c>
      <c r="I97" s="746"/>
      <c r="J97" s="746"/>
      <c r="K97" s="735" t="s">
        <v>1730</v>
      </c>
    </row>
    <row r="98" spans="1:11" ht="18" customHeight="1" x14ac:dyDescent="0.3">
      <c r="A98" s="736"/>
      <c r="B98" s="747" t="s">
        <v>6</v>
      </c>
      <c r="C98" s="747"/>
      <c r="D98" s="747"/>
      <c r="E98" s="747" t="s">
        <v>7</v>
      </c>
      <c r="F98" s="747"/>
      <c r="G98" s="747"/>
      <c r="H98" s="747" t="s">
        <v>9</v>
      </c>
      <c r="I98" s="747"/>
      <c r="J98" s="747"/>
      <c r="K98" s="736"/>
    </row>
    <row r="99" spans="1:11" ht="18" customHeight="1" x14ac:dyDescent="0.3">
      <c r="A99" s="736"/>
      <c r="B99" s="390" t="s">
        <v>10</v>
      </c>
      <c r="C99" s="390" t="s">
        <v>113</v>
      </c>
      <c r="D99" s="390" t="s">
        <v>12</v>
      </c>
      <c r="E99" s="390" t="s">
        <v>10</v>
      </c>
      <c r="F99" s="390" t="s">
        <v>113</v>
      </c>
      <c r="G99" s="390" t="s">
        <v>12</v>
      </c>
      <c r="H99" s="390" t="s">
        <v>10</v>
      </c>
      <c r="I99" s="390" t="s">
        <v>113</v>
      </c>
      <c r="J99" s="390" t="s">
        <v>12</v>
      </c>
      <c r="K99" s="736"/>
    </row>
    <row r="100" spans="1:11" ht="18" customHeight="1" thickBot="1" x14ac:dyDescent="0.35">
      <c r="A100" s="737"/>
      <c r="B100" s="4" t="s">
        <v>13</v>
      </c>
      <c r="C100" s="4" t="s">
        <v>14</v>
      </c>
      <c r="D100" s="4" t="s">
        <v>9</v>
      </c>
      <c r="E100" s="4" t="s">
        <v>13</v>
      </c>
      <c r="F100" s="4" t="s">
        <v>14</v>
      </c>
      <c r="G100" s="4" t="s">
        <v>9</v>
      </c>
      <c r="H100" s="4" t="s">
        <v>13</v>
      </c>
      <c r="I100" s="4" t="s">
        <v>14</v>
      </c>
      <c r="J100" s="4" t="s">
        <v>9</v>
      </c>
      <c r="K100" s="737"/>
    </row>
    <row r="101" spans="1:11" ht="20.100000000000001" customHeight="1" x14ac:dyDescent="0.25">
      <c r="A101" s="533" t="s">
        <v>413</v>
      </c>
      <c r="B101" s="9"/>
      <c r="C101" s="9"/>
      <c r="D101" s="9"/>
      <c r="E101" s="9"/>
      <c r="F101" s="9"/>
      <c r="G101" s="9"/>
      <c r="H101" s="9"/>
      <c r="I101" s="9"/>
      <c r="J101" s="9"/>
      <c r="K101" s="396" t="s">
        <v>16</v>
      </c>
    </row>
    <row r="102" spans="1:11" ht="20.100000000000001" customHeight="1" x14ac:dyDescent="0.25">
      <c r="A102" s="8" t="s">
        <v>1800</v>
      </c>
      <c r="B102" s="9">
        <v>573</v>
      </c>
      <c r="C102" s="9">
        <v>846</v>
      </c>
      <c r="D102" s="9">
        <f>SUM(B102:C102)</f>
        <v>1419</v>
      </c>
      <c r="E102" s="9">
        <v>0</v>
      </c>
      <c r="F102" s="9">
        <v>0</v>
      </c>
      <c r="G102" s="9">
        <f>SUM(E102:F102)</f>
        <v>0</v>
      </c>
      <c r="H102" s="9">
        <f>SUM(B102,E102)</f>
        <v>573</v>
      </c>
      <c r="I102" s="9">
        <f t="shared" ref="I102:J118" si="26">SUM(C102,F102)</f>
        <v>846</v>
      </c>
      <c r="J102" s="9">
        <f t="shared" si="26"/>
        <v>1419</v>
      </c>
      <c r="K102" s="396" t="s">
        <v>1801</v>
      </c>
    </row>
    <row r="103" spans="1:11" ht="20.100000000000001" customHeight="1" x14ac:dyDescent="0.25">
      <c r="A103" s="8" t="s">
        <v>1802</v>
      </c>
      <c r="B103" s="9">
        <v>2235</v>
      </c>
      <c r="C103" s="9">
        <v>501</v>
      </c>
      <c r="D103" s="9">
        <f t="shared" ref="D103:D112" si="27">SUM(B103:C103)</f>
        <v>2736</v>
      </c>
      <c r="E103" s="9">
        <v>0</v>
      </c>
      <c r="F103" s="9">
        <v>0</v>
      </c>
      <c r="G103" s="9">
        <f t="shared" ref="G103:G112" si="28">SUM(E103:F103)</f>
        <v>0</v>
      </c>
      <c r="H103" s="9">
        <f t="shared" ref="H103:H118" si="29">SUM(B103,E103)</f>
        <v>2235</v>
      </c>
      <c r="I103" s="9">
        <f t="shared" si="26"/>
        <v>501</v>
      </c>
      <c r="J103" s="9">
        <f t="shared" si="26"/>
        <v>2736</v>
      </c>
      <c r="K103" s="396" t="s">
        <v>1803</v>
      </c>
    </row>
    <row r="104" spans="1:11" ht="20.100000000000001" customHeight="1" x14ac:dyDescent="0.25">
      <c r="A104" s="8" t="s">
        <v>1804</v>
      </c>
      <c r="B104" s="9">
        <v>2203</v>
      </c>
      <c r="C104" s="9">
        <v>2085</v>
      </c>
      <c r="D104" s="9">
        <f t="shared" si="27"/>
        <v>4288</v>
      </c>
      <c r="E104" s="9">
        <v>1</v>
      </c>
      <c r="F104" s="9">
        <v>3</v>
      </c>
      <c r="G104" s="9">
        <f t="shared" si="28"/>
        <v>4</v>
      </c>
      <c r="H104" s="9">
        <f t="shared" si="29"/>
        <v>2204</v>
      </c>
      <c r="I104" s="9">
        <f t="shared" si="26"/>
        <v>2088</v>
      </c>
      <c r="J104" s="9">
        <f t="shared" si="26"/>
        <v>4292</v>
      </c>
      <c r="K104" s="396" t="s">
        <v>1805</v>
      </c>
    </row>
    <row r="105" spans="1:11" ht="20.100000000000001" customHeight="1" x14ac:dyDescent="0.25">
      <c r="A105" s="8" t="s">
        <v>1806</v>
      </c>
      <c r="B105" s="9">
        <v>192</v>
      </c>
      <c r="C105" s="9">
        <v>440</v>
      </c>
      <c r="D105" s="9">
        <f t="shared" si="27"/>
        <v>632</v>
      </c>
      <c r="E105" s="9">
        <v>0</v>
      </c>
      <c r="F105" s="9">
        <v>3</v>
      </c>
      <c r="G105" s="9">
        <f t="shared" si="28"/>
        <v>3</v>
      </c>
      <c r="H105" s="9">
        <f t="shared" si="29"/>
        <v>192</v>
      </c>
      <c r="I105" s="9">
        <f t="shared" si="26"/>
        <v>443</v>
      </c>
      <c r="J105" s="9">
        <f t="shared" si="26"/>
        <v>635</v>
      </c>
      <c r="K105" s="396" t="s">
        <v>1807</v>
      </c>
    </row>
    <row r="106" spans="1:11" ht="20.100000000000001" customHeight="1" x14ac:dyDescent="0.25">
      <c r="A106" s="8" t="s">
        <v>1808</v>
      </c>
      <c r="B106" s="9">
        <v>320</v>
      </c>
      <c r="C106" s="9">
        <v>423</v>
      </c>
      <c r="D106" s="9">
        <f t="shared" si="27"/>
        <v>743</v>
      </c>
      <c r="E106" s="9">
        <v>0</v>
      </c>
      <c r="F106" s="9">
        <v>0</v>
      </c>
      <c r="G106" s="9">
        <f t="shared" si="28"/>
        <v>0</v>
      </c>
      <c r="H106" s="9">
        <f t="shared" si="29"/>
        <v>320</v>
      </c>
      <c r="I106" s="9">
        <f t="shared" si="26"/>
        <v>423</v>
      </c>
      <c r="J106" s="9">
        <f t="shared" si="26"/>
        <v>743</v>
      </c>
      <c r="K106" s="396" t="s">
        <v>1809</v>
      </c>
    </row>
    <row r="107" spans="1:11" ht="20.100000000000001" customHeight="1" x14ac:dyDescent="0.25">
      <c r="A107" s="8" t="s">
        <v>1810</v>
      </c>
      <c r="B107" s="9">
        <v>1917</v>
      </c>
      <c r="C107" s="9">
        <v>1412</v>
      </c>
      <c r="D107" s="9">
        <f t="shared" si="27"/>
        <v>3329</v>
      </c>
      <c r="E107" s="9">
        <v>0</v>
      </c>
      <c r="F107" s="9">
        <v>1</v>
      </c>
      <c r="G107" s="9">
        <f t="shared" si="28"/>
        <v>1</v>
      </c>
      <c r="H107" s="9">
        <f t="shared" si="29"/>
        <v>1917</v>
      </c>
      <c r="I107" s="9">
        <f t="shared" si="26"/>
        <v>1413</v>
      </c>
      <c r="J107" s="9">
        <f t="shared" si="26"/>
        <v>3330</v>
      </c>
      <c r="K107" s="396" t="s">
        <v>1811</v>
      </c>
    </row>
    <row r="108" spans="1:11" ht="20.100000000000001" customHeight="1" x14ac:dyDescent="0.25">
      <c r="A108" s="8" t="s">
        <v>1812</v>
      </c>
      <c r="B108" s="9">
        <v>870</v>
      </c>
      <c r="C108" s="9">
        <v>188</v>
      </c>
      <c r="D108" s="9">
        <f t="shared" si="27"/>
        <v>1058</v>
      </c>
      <c r="E108" s="9">
        <v>0</v>
      </c>
      <c r="F108" s="9">
        <v>0</v>
      </c>
      <c r="G108" s="9">
        <f t="shared" si="28"/>
        <v>0</v>
      </c>
      <c r="H108" s="9">
        <f t="shared" si="29"/>
        <v>870</v>
      </c>
      <c r="I108" s="9">
        <f t="shared" si="26"/>
        <v>188</v>
      </c>
      <c r="J108" s="9">
        <f t="shared" si="26"/>
        <v>1058</v>
      </c>
      <c r="K108" s="396" t="s">
        <v>1813</v>
      </c>
    </row>
    <row r="109" spans="1:11" ht="20.100000000000001" customHeight="1" x14ac:dyDescent="0.25">
      <c r="A109" s="8" t="s">
        <v>1814</v>
      </c>
      <c r="B109" s="9">
        <v>963</v>
      </c>
      <c r="C109" s="9">
        <v>527</v>
      </c>
      <c r="D109" s="9">
        <f t="shared" si="27"/>
        <v>1490</v>
      </c>
      <c r="E109" s="9">
        <v>0</v>
      </c>
      <c r="F109" s="9">
        <v>0</v>
      </c>
      <c r="G109" s="9">
        <f t="shared" si="28"/>
        <v>0</v>
      </c>
      <c r="H109" s="9">
        <f t="shared" si="29"/>
        <v>963</v>
      </c>
      <c r="I109" s="9">
        <f t="shared" si="26"/>
        <v>527</v>
      </c>
      <c r="J109" s="9">
        <f t="shared" si="26"/>
        <v>1490</v>
      </c>
      <c r="K109" s="396" t="s">
        <v>1849</v>
      </c>
    </row>
    <row r="110" spans="1:11" ht="20.100000000000001" customHeight="1" x14ac:dyDescent="0.25">
      <c r="A110" s="8" t="s">
        <v>1816</v>
      </c>
      <c r="B110" s="9">
        <v>1329</v>
      </c>
      <c r="C110" s="9">
        <v>897</v>
      </c>
      <c r="D110" s="9">
        <f t="shared" si="27"/>
        <v>2226</v>
      </c>
      <c r="E110" s="9">
        <v>0</v>
      </c>
      <c r="F110" s="9">
        <v>0</v>
      </c>
      <c r="G110" s="9">
        <f t="shared" si="28"/>
        <v>0</v>
      </c>
      <c r="H110" s="9">
        <f t="shared" si="29"/>
        <v>1329</v>
      </c>
      <c r="I110" s="9">
        <f t="shared" si="26"/>
        <v>897</v>
      </c>
      <c r="J110" s="9">
        <f t="shared" si="26"/>
        <v>2226</v>
      </c>
      <c r="K110" s="396" t="s">
        <v>1817</v>
      </c>
    </row>
    <row r="111" spans="1:11" ht="20.100000000000001" customHeight="1" x14ac:dyDescent="0.25">
      <c r="A111" s="8" t="s">
        <v>1818</v>
      </c>
      <c r="B111" s="9">
        <v>515</v>
      </c>
      <c r="C111" s="9">
        <v>356</v>
      </c>
      <c r="D111" s="9">
        <f t="shared" si="27"/>
        <v>871</v>
      </c>
      <c r="E111" s="9">
        <v>0</v>
      </c>
      <c r="F111" s="9">
        <v>0</v>
      </c>
      <c r="G111" s="9">
        <f t="shared" si="28"/>
        <v>0</v>
      </c>
      <c r="H111" s="9">
        <f t="shared" si="29"/>
        <v>515</v>
      </c>
      <c r="I111" s="9">
        <f t="shared" si="26"/>
        <v>356</v>
      </c>
      <c r="J111" s="9">
        <f t="shared" si="26"/>
        <v>871</v>
      </c>
      <c r="K111" s="396" t="s">
        <v>1850</v>
      </c>
    </row>
    <row r="112" spans="1:11" ht="20.100000000000001" customHeight="1" x14ac:dyDescent="0.25">
      <c r="A112" s="8" t="s">
        <v>1820</v>
      </c>
      <c r="B112" s="9">
        <v>2718</v>
      </c>
      <c r="C112" s="9">
        <v>2109</v>
      </c>
      <c r="D112" s="9">
        <f t="shared" si="27"/>
        <v>4827</v>
      </c>
      <c r="E112" s="9">
        <v>0</v>
      </c>
      <c r="F112" s="9">
        <v>0</v>
      </c>
      <c r="G112" s="9">
        <f t="shared" si="28"/>
        <v>0</v>
      </c>
      <c r="H112" s="9">
        <f t="shared" si="29"/>
        <v>2718</v>
      </c>
      <c r="I112" s="9">
        <f t="shared" si="26"/>
        <v>2109</v>
      </c>
      <c r="J112" s="9">
        <f t="shared" si="26"/>
        <v>4827</v>
      </c>
      <c r="K112" s="396" t="s">
        <v>1821</v>
      </c>
    </row>
    <row r="113" spans="1:11" ht="20.100000000000001" customHeight="1" x14ac:dyDescent="0.25">
      <c r="A113" s="8" t="s">
        <v>1822</v>
      </c>
      <c r="B113" s="9">
        <f>SUM(B102:B112)</f>
        <v>13835</v>
      </c>
      <c r="C113" s="9">
        <f t="shared" ref="C113:J113" si="30">SUM(C102:C112)</f>
        <v>9784</v>
      </c>
      <c r="D113" s="9">
        <f t="shared" si="30"/>
        <v>23619</v>
      </c>
      <c r="E113" s="9">
        <f t="shared" si="30"/>
        <v>1</v>
      </c>
      <c r="F113" s="9">
        <f t="shared" si="30"/>
        <v>7</v>
      </c>
      <c r="G113" s="9">
        <f t="shared" si="30"/>
        <v>8</v>
      </c>
      <c r="H113" s="9">
        <f t="shared" si="30"/>
        <v>13836</v>
      </c>
      <c r="I113" s="9">
        <f t="shared" si="30"/>
        <v>9791</v>
      </c>
      <c r="J113" s="9">
        <f t="shared" si="30"/>
        <v>23627</v>
      </c>
      <c r="K113" s="396" t="s">
        <v>200</v>
      </c>
    </row>
    <row r="114" spans="1:11" ht="20.100000000000001" customHeight="1" x14ac:dyDescent="0.25">
      <c r="A114" s="8" t="s">
        <v>1823</v>
      </c>
      <c r="B114" s="9">
        <v>1008</v>
      </c>
      <c r="C114" s="9">
        <v>455</v>
      </c>
      <c r="D114" s="9">
        <f>SUM(B114:C114)</f>
        <v>1463</v>
      </c>
      <c r="E114" s="362">
        <v>0</v>
      </c>
      <c r="F114" s="362">
        <v>0</v>
      </c>
      <c r="G114" s="362">
        <f>SUM(E114:F114)</f>
        <v>0</v>
      </c>
      <c r="H114" s="9">
        <f t="shared" si="29"/>
        <v>1008</v>
      </c>
      <c r="I114" s="9">
        <f t="shared" si="26"/>
        <v>455</v>
      </c>
      <c r="J114" s="9">
        <f t="shared" si="26"/>
        <v>1463</v>
      </c>
      <c r="K114" s="396" t="s">
        <v>1824</v>
      </c>
    </row>
    <row r="115" spans="1:11" ht="20.100000000000001" customHeight="1" x14ac:dyDescent="0.25">
      <c r="A115" s="8" t="s">
        <v>1825</v>
      </c>
      <c r="B115" s="9">
        <v>425</v>
      </c>
      <c r="C115" s="9">
        <v>598</v>
      </c>
      <c r="D115" s="9">
        <f t="shared" ref="D115:D118" si="31">SUM(B115:C115)</f>
        <v>1023</v>
      </c>
      <c r="E115" s="362">
        <v>0</v>
      </c>
      <c r="F115" s="362">
        <v>2</v>
      </c>
      <c r="G115" s="362">
        <f t="shared" ref="G115:G118" si="32">SUM(E115:F115)</f>
        <v>2</v>
      </c>
      <c r="H115" s="9">
        <f t="shared" si="29"/>
        <v>425</v>
      </c>
      <c r="I115" s="9">
        <f t="shared" si="26"/>
        <v>600</v>
      </c>
      <c r="J115" s="9">
        <f t="shared" si="26"/>
        <v>1025</v>
      </c>
      <c r="K115" s="396" t="s">
        <v>1824</v>
      </c>
    </row>
    <row r="116" spans="1:11" ht="20.100000000000001" customHeight="1" x14ac:dyDescent="0.25">
      <c r="A116" s="8" t="s">
        <v>1826</v>
      </c>
      <c r="B116" s="9">
        <v>639</v>
      </c>
      <c r="C116" s="9">
        <v>428</v>
      </c>
      <c r="D116" s="9">
        <f t="shared" si="31"/>
        <v>1067</v>
      </c>
      <c r="E116" s="362">
        <v>3</v>
      </c>
      <c r="F116" s="362">
        <v>0</v>
      </c>
      <c r="G116" s="362">
        <f t="shared" si="32"/>
        <v>3</v>
      </c>
      <c r="H116" s="9">
        <f t="shared" si="29"/>
        <v>642</v>
      </c>
      <c r="I116" s="9">
        <f t="shared" si="26"/>
        <v>428</v>
      </c>
      <c r="J116" s="9">
        <f t="shared" si="26"/>
        <v>1070</v>
      </c>
      <c r="K116" s="396" t="s">
        <v>1827</v>
      </c>
    </row>
    <row r="117" spans="1:11" ht="20.100000000000001" customHeight="1" x14ac:dyDescent="0.25">
      <c r="A117" s="8" t="s">
        <v>1828</v>
      </c>
      <c r="B117" s="9">
        <v>1406</v>
      </c>
      <c r="C117" s="9">
        <v>1280</v>
      </c>
      <c r="D117" s="9">
        <f t="shared" si="31"/>
        <v>2686</v>
      </c>
      <c r="E117" s="362">
        <v>2</v>
      </c>
      <c r="F117" s="362">
        <v>2</v>
      </c>
      <c r="G117" s="362">
        <f t="shared" si="32"/>
        <v>4</v>
      </c>
      <c r="H117" s="9">
        <f t="shared" si="29"/>
        <v>1408</v>
      </c>
      <c r="I117" s="9">
        <f t="shared" si="26"/>
        <v>1282</v>
      </c>
      <c r="J117" s="9">
        <f t="shared" si="26"/>
        <v>2690</v>
      </c>
      <c r="K117" s="396" t="s">
        <v>1829</v>
      </c>
    </row>
    <row r="118" spans="1:11" ht="20.100000000000001" customHeight="1" x14ac:dyDescent="0.25">
      <c r="A118" s="8" t="s">
        <v>1830</v>
      </c>
      <c r="B118" s="9">
        <v>254</v>
      </c>
      <c r="C118" s="9">
        <v>369</v>
      </c>
      <c r="D118" s="9">
        <f t="shared" si="31"/>
        <v>623</v>
      </c>
      <c r="E118" s="362">
        <v>0</v>
      </c>
      <c r="F118" s="362">
        <v>0</v>
      </c>
      <c r="G118" s="362">
        <f t="shared" si="32"/>
        <v>0</v>
      </c>
      <c r="H118" s="9">
        <f t="shared" si="29"/>
        <v>254</v>
      </c>
      <c r="I118" s="9">
        <f t="shared" si="26"/>
        <v>369</v>
      </c>
      <c r="J118" s="9">
        <f t="shared" si="26"/>
        <v>623</v>
      </c>
      <c r="K118" s="396" t="s">
        <v>1831</v>
      </c>
    </row>
    <row r="119" spans="1:11" ht="20.100000000000001" customHeight="1" x14ac:dyDescent="0.25">
      <c r="A119" s="8" t="s">
        <v>1832</v>
      </c>
      <c r="B119" s="9">
        <f>SUM(B114:B118)</f>
        <v>3732</v>
      </c>
      <c r="C119" s="9">
        <f t="shared" ref="C119:D119" si="33">SUM(C114:C118)</f>
        <v>3130</v>
      </c>
      <c r="D119" s="9">
        <f t="shared" si="33"/>
        <v>6862</v>
      </c>
      <c r="E119" s="362">
        <f>SUM(E114:E118)</f>
        <v>5</v>
      </c>
      <c r="F119" s="362">
        <f t="shared" ref="F119:J119" si="34">SUM(F114:F118)</f>
        <v>4</v>
      </c>
      <c r="G119" s="362">
        <f t="shared" si="34"/>
        <v>9</v>
      </c>
      <c r="H119" s="9">
        <f t="shared" si="34"/>
        <v>3737</v>
      </c>
      <c r="I119" s="9">
        <f t="shared" si="34"/>
        <v>3134</v>
      </c>
      <c r="J119" s="9">
        <f t="shared" si="34"/>
        <v>6871</v>
      </c>
      <c r="K119" s="396" t="s">
        <v>1833</v>
      </c>
    </row>
    <row r="120" spans="1:11" ht="21" customHeight="1" thickBot="1" x14ac:dyDescent="0.3">
      <c r="A120" s="11" t="s">
        <v>90</v>
      </c>
      <c r="B120" s="12">
        <f>SUM(B119,B113)</f>
        <v>17567</v>
      </c>
      <c r="C120" s="12">
        <f t="shared" ref="C120:J120" si="35">SUM(C119,C113)</f>
        <v>12914</v>
      </c>
      <c r="D120" s="12">
        <f t="shared" si="35"/>
        <v>30481</v>
      </c>
      <c r="E120" s="12">
        <f t="shared" si="35"/>
        <v>6</v>
      </c>
      <c r="F120" s="12">
        <f t="shared" si="35"/>
        <v>11</v>
      </c>
      <c r="G120" s="12">
        <f t="shared" si="35"/>
        <v>17</v>
      </c>
      <c r="H120" s="12">
        <f t="shared" si="35"/>
        <v>17573</v>
      </c>
      <c r="I120" s="12">
        <f t="shared" si="35"/>
        <v>12925</v>
      </c>
      <c r="J120" s="12">
        <f t="shared" si="35"/>
        <v>30498</v>
      </c>
      <c r="K120" s="13" t="s">
        <v>91</v>
      </c>
    </row>
    <row r="121" spans="1:11" ht="14.4" thickTop="1" x14ac:dyDescent="0.25"/>
    <row r="122" spans="1:11" s="659" customFormat="1" x14ac:dyDescent="0.25"/>
    <row r="123" spans="1:11" s="659" customFormat="1" x14ac:dyDescent="0.25"/>
    <row r="124" spans="1:11" s="659" customFormat="1" x14ac:dyDescent="0.25"/>
    <row r="125" spans="1:11" s="659" customFormat="1" x14ac:dyDescent="0.25"/>
    <row r="128" spans="1:11" s="404" customFormat="1" x14ac:dyDescent="0.25"/>
    <row r="129" spans="1:11" ht="22.5" customHeight="1" thickBot="1" x14ac:dyDescent="0.3">
      <c r="A129" s="357" t="s">
        <v>1851</v>
      </c>
      <c r="K129" s="30" t="s">
        <v>1852</v>
      </c>
    </row>
    <row r="130" spans="1:11" ht="24" customHeight="1" thickTop="1" x14ac:dyDescent="0.3">
      <c r="A130" s="735" t="s">
        <v>1799</v>
      </c>
      <c r="B130" s="746" t="s">
        <v>1</v>
      </c>
      <c r="C130" s="746"/>
      <c r="D130" s="746"/>
      <c r="E130" s="746" t="s">
        <v>2</v>
      </c>
      <c r="F130" s="746"/>
      <c r="G130" s="746"/>
      <c r="H130" s="746" t="s">
        <v>4</v>
      </c>
      <c r="I130" s="746"/>
      <c r="J130" s="746"/>
      <c r="K130" s="735" t="s">
        <v>1730</v>
      </c>
    </row>
    <row r="131" spans="1:11" ht="23.25" customHeight="1" x14ac:dyDescent="0.3">
      <c r="A131" s="736"/>
      <c r="B131" s="747" t="s">
        <v>6</v>
      </c>
      <c r="C131" s="747"/>
      <c r="D131" s="747"/>
      <c r="E131" s="747" t="s">
        <v>7</v>
      </c>
      <c r="F131" s="747"/>
      <c r="G131" s="747"/>
      <c r="H131" s="747" t="s">
        <v>9</v>
      </c>
      <c r="I131" s="747"/>
      <c r="J131" s="747"/>
      <c r="K131" s="736"/>
    </row>
    <row r="132" spans="1:11" ht="18" customHeight="1" x14ac:dyDescent="0.3">
      <c r="A132" s="736"/>
      <c r="B132" s="390" t="s">
        <v>10</v>
      </c>
      <c r="C132" s="390" t="s">
        <v>113</v>
      </c>
      <c r="D132" s="390" t="s">
        <v>12</v>
      </c>
      <c r="E132" s="390" t="s">
        <v>10</v>
      </c>
      <c r="F132" s="390" t="s">
        <v>113</v>
      </c>
      <c r="G132" s="390" t="s">
        <v>12</v>
      </c>
      <c r="H132" s="390" t="s">
        <v>10</v>
      </c>
      <c r="I132" s="390" t="s">
        <v>113</v>
      </c>
      <c r="J132" s="390" t="s">
        <v>12</v>
      </c>
      <c r="K132" s="736"/>
    </row>
    <row r="133" spans="1:11" ht="18" customHeight="1" thickBot="1" x14ac:dyDescent="0.35">
      <c r="A133" s="737"/>
      <c r="B133" s="4" t="s">
        <v>13</v>
      </c>
      <c r="C133" s="4" t="s">
        <v>14</v>
      </c>
      <c r="D133" s="4" t="s">
        <v>9</v>
      </c>
      <c r="E133" s="4" t="s">
        <v>13</v>
      </c>
      <c r="F133" s="4" t="s">
        <v>14</v>
      </c>
      <c r="G133" s="4" t="s">
        <v>9</v>
      </c>
      <c r="H133" s="4" t="s">
        <v>13</v>
      </c>
      <c r="I133" s="4" t="s">
        <v>14</v>
      </c>
      <c r="J133" s="4" t="s">
        <v>9</v>
      </c>
      <c r="K133" s="737"/>
    </row>
    <row r="134" spans="1:11" ht="21" customHeight="1" x14ac:dyDescent="0.25">
      <c r="A134" s="8" t="s">
        <v>412</v>
      </c>
      <c r="B134" s="9"/>
      <c r="C134" s="9"/>
      <c r="D134" s="9"/>
      <c r="E134" s="9"/>
      <c r="F134" s="9"/>
      <c r="G134" s="9"/>
      <c r="H134" s="9"/>
      <c r="I134" s="9"/>
      <c r="J134" s="9"/>
      <c r="K134" s="396" t="s">
        <v>93</v>
      </c>
    </row>
    <row r="135" spans="1:11" ht="21" customHeight="1" x14ac:dyDescent="0.25">
      <c r="A135" s="8" t="s">
        <v>1800</v>
      </c>
      <c r="B135" s="9">
        <v>372</v>
      </c>
      <c r="C135" s="9">
        <v>274</v>
      </c>
      <c r="D135" s="9">
        <f>SUM(B135:C135)</f>
        <v>646</v>
      </c>
      <c r="E135" s="9">
        <v>0</v>
      </c>
      <c r="F135" s="9">
        <v>0</v>
      </c>
      <c r="G135" s="9">
        <f>SUM(E135:F135)</f>
        <v>0</v>
      </c>
      <c r="H135" s="9">
        <f>SUM(B135,E135)</f>
        <v>372</v>
      </c>
      <c r="I135" s="9">
        <f>SUM(C135,F135)</f>
        <v>274</v>
      </c>
      <c r="J135" s="9">
        <f>SUM(H135:I135)</f>
        <v>646</v>
      </c>
      <c r="K135" s="396" t="s">
        <v>1801</v>
      </c>
    </row>
    <row r="136" spans="1:11" ht="21" customHeight="1" x14ac:dyDescent="0.25">
      <c r="A136" s="8" t="s">
        <v>1802</v>
      </c>
      <c r="B136" s="9">
        <v>419</v>
      </c>
      <c r="C136" s="9">
        <v>21</v>
      </c>
      <c r="D136" s="9">
        <f t="shared" ref="D136:D144" si="36">SUM(B136:C136)</f>
        <v>440</v>
      </c>
      <c r="E136" s="9">
        <v>0</v>
      </c>
      <c r="F136" s="9">
        <v>0</v>
      </c>
      <c r="G136" s="9">
        <f t="shared" ref="G136:G144" si="37">SUM(E136:F136)</f>
        <v>0</v>
      </c>
      <c r="H136" s="9">
        <f t="shared" ref="H136:I145" si="38">SUM(B136,E136)</f>
        <v>419</v>
      </c>
      <c r="I136" s="9">
        <f t="shared" si="38"/>
        <v>21</v>
      </c>
      <c r="J136" s="9">
        <f t="shared" ref="J136:J145" si="39">SUM(H136:I136)</f>
        <v>440</v>
      </c>
      <c r="K136" s="396" t="s">
        <v>1803</v>
      </c>
    </row>
    <row r="137" spans="1:11" ht="21" customHeight="1" x14ac:dyDescent="0.25">
      <c r="A137" s="8" t="s">
        <v>1804</v>
      </c>
      <c r="B137" s="9">
        <v>776</v>
      </c>
      <c r="C137" s="9">
        <v>508</v>
      </c>
      <c r="D137" s="9">
        <f t="shared" si="36"/>
        <v>1284</v>
      </c>
      <c r="E137" s="9">
        <v>0</v>
      </c>
      <c r="F137" s="9">
        <v>1</v>
      </c>
      <c r="G137" s="9">
        <f t="shared" si="37"/>
        <v>1</v>
      </c>
      <c r="H137" s="9">
        <f t="shared" si="38"/>
        <v>776</v>
      </c>
      <c r="I137" s="9">
        <f t="shared" si="38"/>
        <v>509</v>
      </c>
      <c r="J137" s="9">
        <f t="shared" si="39"/>
        <v>1285</v>
      </c>
      <c r="K137" s="396" t="s">
        <v>1805</v>
      </c>
    </row>
    <row r="138" spans="1:11" ht="21" customHeight="1" x14ac:dyDescent="0.25">
      <c r="A138" s="8" t="s">
        <v>1806</v>
      </c>
      <c r="B138" s="9">
        <v>11</v>
      </c>
      <c r="C138" s="9">
        <v>86</v>
      </c>
      <c r="D138" s="9">
        <f t="shared" si="36"/>
        <v>97</v>
      </c>
      <c r="E138" s="9">
        <v>0</v>
      </c>
      <c r="F138" s="9">
        <v>0</v>
      </c>
      <c r="G138" s="9">
        <f t="shared" si="37"/>
        <v>0</v>
      </c>
      <c r="H138" s="9">
        <f t="shared" si="38"/>
        <v>11</v>
      </c>
      <c r="I138" s="9">
        <f t="shared" si="38"/>
        <v>86</v>
      </c>
      <c r="J138" s="9">
        <f t="shared" si="39"/>
        <v>97</v>
      </c>
      <c r="K138" s="396" t="s">
        <v>1807</v>
      </c>
    </row>
    <row r="139" spans="1:11" ht="21" customHeight="1" x14ac:dyDescent="0.25">
      <c r="A139" s="8" t="s">
        <v>1808</v>
      </c>
      <c r="B139" s="9">
        <v>386</v>
      </c>
      <c r="C139" s="9">
        <v>650</v>
      </c>
      <c r="D139" s="9">
        <f t="shared" si="36"/>
        <v>1036</v>
      </c>
      <c r="E139" s="9">
        <v>0</v>
      </c>
      <c r="F139" s="9">
        <v>0</v>
      </c>
      <c r="G139" s="9">
        <f t="shared" si="37"/>
        <v>0</v>
      </c>
      <c r="H139" s="9">
        <f t="shared" si="38"/>
        <v>386</v>
      </c>
      <c r="I139" s="9">
        <f t="shared" si="38"/>
        <v>650</v>
      </c>
      <c r="J139" s="9">
        <f t="shared" si="39"/>
        <v>1036</v>
      </c>
      <c r="K139" s="396" t="s">
        <v>1809</v>
      </c>
    </row>
    <row r="140" spans="1:11" ht="21" customHeight="1" x14ac:dyDescent="0.25">
      <c r="A140" s="8" t="s">
        <v>1810</v>
      </c>
      <c r="B140" s="9">
        <v>124</v>
      </c>
      <c r="C140" s="9">
        <v>95</v>
      </c>
      <c r="D140" s="9">
        <f t="shared" si="36"/>
        <v>219</v>
      </c>
      <c r="E140" s="9">
        <v>0</v>
      </c>
      <c r="F140" s="9">
        <v>0</v>
      </c>
      <c r="G140" s="9">
        <f t="shared" si="37"/>
        <v>0</v>
      </c>
      <c r="H140" s="9">
        <f t="shared" si="38"/>
        <v>124</v>
      </c>
      <c r="I140" s="9">
        <f t="shared" si="38"/>
        <v>95</v>
      </c>
      <c r="J140" s="9">
        <f t="shared" si="39"/>
        <v>219</v>
      </c>
      <c r="K140" s="396" t="s">
        <v>1811</v>
      </c>
    </row>
    <row r="141" spans="1:11" ht="21" customHeight="1" x14ac:dyDescent="0.25">
      <c r="A141" s="8" t="s">
        <v>1814</v>
      </c>
      <c r="B141" s="9">
        <v>233</v>
      </c>
      <c r="C141" s="9">
        <v>130</v>
      </c>
      <c r="D141" s="9">
        <f t="shared" si="36"/>
        <v>363</v>
      </c>
      <c r="E141" s="9">
        <v>0</v>
      </c>
      <c r="F141" s="9">
        <v>0</v>
      </c>
      <c r="G141" s="9">
        <f t="shared" si="37"/>
        <v>0</v>
      </c>
      <c r="H141" s="9">
        <f t="shared" si="38"/>
        <v>233</v>
      </c>
      <c r="I141" s="9">
        <f t="shared" si="38"/>
        <v>130</v>
      </c>
      <c r="J141" s="9">
        <f t="shared" si="39"/>
        <v>363</v>
      </c>
      <c r="K141" s="396" t="s">
        <v>1849</v>
      </c>
    </row>
    <row r="142" spans="1:11" ht="21" customHeight="1" x14ac:dyDescent="0.25">
      <c r="A142" s="8" t="s">
        <v>1816</v>
      </c>
      <c r="B142" s="9">
        <v>693</v>
      </c>
      <c r="C142" s="9">
        <v>362</v>
      </c>
      <c r="D142" s="9">
        <f t="shared" si="36"/>
        <v>1055</v>
      </c>
      <c r="E142" s="9">
        <v>0</v>
      </c>
      <c r="F142" s="9">
        <v>0</v>
      </c>
      <c r="G142" s="9">
        <f t="shared" si="37"/>
        <v>0</v>
      </c>
      <c r="H142" s="9">
        <f t="shared" si="38"/>
        <v>693</v>
      </c>
      <c r="I142" s="9">
        <f t="shared" si="38"/>
        <v>362</v>
      </c>
      <c r="J142" s="9">
        <f t="shared" si="39"/>
        <v>1055</v>
      </c>
      <c r="K142" s="396" t="s">
        <v>1817</v>
      </c>
    </row>
    <row r="143" spans="1:11" ht="21" customHeight="1" x14ac:dyDescent="0.25">
      <c r="A143" s="8" t="s">
        <v>1837</v>
      </c>
      <c r="B143" s="9">
        <v>121</v>
      </c>
      <c r="C143" s="9">
        <v>42</v>
      </c>
      <c r="D143" s="9">
        <f t="shared" si="36"/>
        <v>163</v>
      </c>
      <c r="E143" s="9">
        <v>0</v>
      </c>
      <c r="F143" s="9">
        <v>0</v>
      </c>
      <c r="G143" s="9">
        <f t="shared" si="37"/>
        <v>0</v>
      </c>
      <c r="H143" s="9">
        <f t="shared" si="38"/>
        <v>121</v>
      </c>
      <c r="I143" s="9">
        <f t="shared" si="38"/>
        <v>42</v>
      </c>
      <c r="J143" s="9">
        <f t="shared" si="39"/>
        <v>163</v>
      </c>
      <c r="K143" s="396" t="s">
        <v>1850</v>
      </c>
    </row>
    <row r="144" spans="1:11" ht="21" customHeight="1" x14ac:dyDescent="0.25">
      <c r="A144" s="8" t="s">
        <v>1820</v>
      </c>
      <c r="B144" s="9">
        <v>746</v>
      </c>
      <c r="C144" s="9">
        <v>300</v>
      </c>
      <c r="D144" s="9">
        <f t="shared" si="36"/>
        <v>1046</v>
      </c>
      <c r="E144" s="9">
        <v>0</v>
      </c>
      <c r="F144" s="9">
        <v>0</v>
      </c>
      <c r="G144" s="9">
        <f t="shared" si="37"/>
        <v>0</v>
      </c>
      <c r="H144" s="9">
        <f t="shared" si="38"/>
        <v>746</v>
      </c>
      <c r="I144" s="9">
        <f t="shared" si="38"/>
        <v>300</v>
      </c>
      <c r="J144" s="9">
        <f t="shared" si="39"/>
        <v>1046</v>
      </c>
      <c r="K144" s="396" t="s">
        <v>1821</v>
      </c>
    </row>
    <row r="145" spans="1:11" ht="21" customHeight="1" x14ac:dyDescent="0.25">
      <c r="A145" s="8" t="s">
        <v>1822</v>
      </c>
      <c r="B145" s="9">
        <f>SUM(B135:B144)</f>
        <v>3881</v>
      </c>
      <c r="C145" s="9">
        <f t="shared" ref="C145:G145" si="40">SUM(C135:C144)</f>
        <v>2468</v>
      </c>
      <c r="D145" s="9">
        <f>SUM(D135:D144)</f>
        <v>6349</v>
      </c>
      <c r="E145" s="9">
        <f t="shared" si="40"/>
        <v>0</v>
      </c>
      <c r="F145" s="9">
        <f t="shared" si="40"/>
        <v>1</v>
      </c>
      <c r="G145" s="9">
        <f t="shared" si="40"/>
        <v>1</v>
      </c>
      <c r="H145" s="9">
        <f t="shared" si="38"/>
        <v>3881</v>
      </c>
      <c r="I145" s="9">
        <f t="shared" si="38"/>
        <v>2469</v>
      </c>
      <c r="J145" s="9">
        <f t="shared" si="39"/>
        <v>6350</v>
      </c>
      <c r="K145" s="396" t="s">
        <v>200</v>
      </c>
    </row>
    <row r="146" spans="1:11" ht="21" customHeight="1" x14ac:dyDescent="0.25">
      <c r="A146" s="8" t="s">
        <v>1823</v>
      </c>
      <c r="B146" s="9">
        <v>40</v>
      </c>
      <c r="C146" s="9">
        <v>8</v>
      </c>
      <c r="D146" s="9">
        <f>SUM(B146:C146)</f>
        <v>48</v>
      </c>
      <c r="E146" s="9">
        <v>0</v>
      </c>
      <c r="F146" s="9">
        <v>0</v>
      </c>
      <c r="G146" s="9">
        <f>SUM(E146:F146)</f>
        <v>0</v>
      </c>
      <c r="H146" s="9">
        <f>SUM(B146,E146)</f>
        <v>40</v>
      </c>
      <c r="I146" s="9">
        <f>SUM(C146,F146)</f>
        <v>8</v>
      </c>
      <c r="J146" s="9">
        <f>SUM(H146:I146)</f>
        <v>48</v>
      </c>
      <c r="K146" s="396" t="s">
        <v>1824</v>
      </c>
    </row>
    <row r="147" spans="1:11" ht="21" customHeight="1" x14ac:dyDescent="0.25">
      <c r="A147" s="8" t="s">
        <v>1826</v>
      </c>
      <c r="B147" s="9">
        <v>147</v>
      </c>
      <c r="C147" s="9">
        <v>51</v>
      </c>
      <c r="D147" s="9">
        <f>SUM(B147:C147)</f>
        <v>198</v>
      </c>
      <c r="E147" s="9">
        <v>0</v>
      </c>
      <c r="F147" s="9">
        <v>0</v>
      </c>
      <c r="G147" s="9">
        <f>SUM(E147:F147)</f>
        <v>0</v>
      </c>
      <c r="H147" s="9">
        <f t="shared" ref="H147:I150" si="41">SUM(B147,E147)</f>
        <v>147</v>
      </c>
      <c r="I147" s="9">
        <f t="shared" si="41"/>
        <v>51</v>
      </c>
      <c r="J147" s="9">
        <f t="shared" ref="J147:J150" si="42">SUM(H147:I147)</f>
        <v>198</v>
      </c>
      <c r="K147" s="396" t="s">
        <v>1827</v>
      </c>
    </row>
    <row r="148" spans="1:11" ht="27.75" customHeight="1" x14ac:dyDescent="0.25">
      <c r="A148" s="8" t="s">
        <v>1828</v>
      </c>
      <c r="B148" s="9">
        <v>689</v>
      </c>
      <c r="C148" s="9">
        <v>571</v>
      </c>
      <c r="D148" s="9">
        <f>SUM(B148:C148)</f>
        <v>1260</v>
      </c>
      <c r="E148" s="9">
        <v>0</v>
      </c>
      <c r="F148" s="9">
        <v>2</v>
      </c>
      <c r="G148" s="9">
        <f t="shared" ref="G148:G149" si="43">SUM(E148:F148)</f>
        <v>2</v>
      </c>
      <c r="H148" s="9">
        <f t="shared" si="41"/>
        <v>689</v>
      </c>
      <c r="I148" s="9">
        <f t="shared" si="41"/>
        <v>573</v>
      </c>
      <c r="J148" s="9">
        <f t="shared" si="42"/>
        <v>1262</v>
      </c>
      <c r="K148" s="396" t="s">
        <v>1829</v>
      </c>
    </row>
    <row r="149" spans="1:11" ht="21" customHeight="1" x14ac:dyDescent="0.25">
      <c r="A149" s="8" t="s">
        <v>1830</v>
      </c>
      <c r="B149" s="9">
        <v>175</v>
      </c>
      <c r="C149" s="9">
        <v>349</v>
      </c>
      <c r="D149" s="9">
        <f t="shared" ref="D149:D150" si="44">SUM(B149:C149)</f>
        <v>524</v>
      </c>
      <c r="E149" s="9">
        <v>0</v>
      </c>
      <c r="F149" s="9">
        <v>0</v>
      </c>
      <c r="G149" s="9">
        <f t="shared" si="43"/>
        <v>0</v>
      </c>
      <c r="H149" s="9">
        <f t="shared" si="41"/>
        <v>175</v>
      </c>
      <c r="I149" s="9">
        <f t="shared" si="41"/>
        <v>349</v>
      </c>
      <c r="J149" s="9">
        <f t="shared" si="42"/>
        <v>524</v>
      </c>
      <c r="K149" s="396" t="s">
        <v>1831</v>
      </c>
    </row>
    <row r="150" spans="1:11" ht="21" customHeight="1" x14ac:dyDescent="0.25">
      <c r="A150" s="8" t="s">
        <v>1832</v>
      </c>
      <c r="B150" s="9">
        <f>SUM(B146:B149)</f>
        <v>1051</v>
      </c>
      <c r="C150" s="9">
        <f t="shared" ref="C150:G150" si="45">SUM(C146:C149)</f>
        <v>979</v>
      </c>
      <c r="D150" s="9">
        <f t="shared" si="44"/>
        <v>2030</v>
      </c>
      <c r="E150" s="9">
        <f t="shared" si="45"/>
        <v>0</v>
      </c>
      <c r="F150" s="9">
        <f t="shared" si="45"/>
        <v>2</v>
      </c>
      <c r="G150" s="9">
        <f t="shared" si="45"/>
        <v>2</v>
      </c>
      <c r="H150" s="9">
        <f t="shared" si="41"/>
        <v>1051</v>
      </c>
      <c r="I150" s="9">
        <f t="shared" si="41"/>
        <v>981</v>
      </c>
      <c r="J150" s="9">
        <f t="shared" si="42"/>
        <v>2032</v>
      </c>
      <c r="K150" s="396" t="s">
        <v>1752</v>
      </c>
    </row>
    <row r="151" spans="1:11" ht="21" customHeight="1" thickBot="1" x14ac:dyDescent="0.3">
      <c r="A151" s="8" t="s">
        <v>127</v>
      </c>
      <c r="B151" s="9">
        <f>SUM(B150,B145)</f>
        <v>4932</v>
      </c>
      <c r="C151" s="9">
        <f t="shared" ref="C151:J151" si="46">SUM(C150,C145)</f>
        <v>3447</v>
      </c>
      <c r="D151" s="9">
        <f t="shared" si="46"/>
        <v>8379</v>
      </c>
      <c r="E151" s="9">
        <f t="shared" si="46"/>
        <v>0</v>
      </c>
      <c r="F151" s="9">
        <f t="shared" si="46"/>
        <v>3</v>
      </c>
      <c r="G151" s="9">
        <f t="shared" si="46"/>
        <v>3</v>
      </c>
      <c r="H151" s="9">
        <f t="shared" si="46"/>
        <v>4932</v>
      </c>
      <c r="I151" s="9">
        <f t="shared" si="46"/>
        <v>3450</v>
      </c>
      <c r="J151" s="9">
        <f t="shared" si="46"/>
        <v>8382</v>
      </c>
      <c r="K151" s="396" t="s">
        <v>93</v>
      </c>
    </row>
    <row r="152" spans="1:11" ht="21" customHeight="1" thickBot="1" x14ac:dyDescent="0.3">
      <c r="A152" s="23" t="s">
        <v>262</v>
      </c>
      <c r="B152" s="24">
        <f t="shared" ref="B152:J152" si="47">SUM(B151,B120)</f>
        <v>22499</v>
      </c>
      <c r="C152" s="24">
        <f t="shared" si="47"/>
        <v>16361</v>
      </c>
      <c r="D152" s="24">
        <f t="shared" si="47"/>
        <v>38860</v>
      </c>
      <c r="E152" s="24">
        <f t="shared" si="47"/>
        <v>6</v>
      </c>
      <c r="F152" s="24">
        <f t="shared" si="47"/>
        <v>14</v>
      </c>
      <c r="G152" s="24">
        <f t="shared" si="47"/>
        <v>20</v>
      </c>
      <c r="H152" s="24">
        <f t="shared" si="47"/>
        <v>22505</v>
      </c>
      <c r="I152" s="24">
        <f t="shared" si="47"/>
        <v>16375</v>
      </c>
      <c r="J152" s="24">
        <f t="shared" si="47"/>
        <v>38880</v>
      </c>
      <c r="K152" s="397" t="s">
        <v>263</v>
      </c>
    </row>
    <row r="153" spans="1:11" ht="21" customHeight="1" thickTop="1" x14ac:dyDescent="0.25"/>
    <row r="154" spans="1:11" s="404" customFormat="1" ht="21" customHeight="1" x14ac:dyDescent="0.25"/>
    <row r="155" spans="1:11" ht="13.5" customHeight="1" x14ac:dyDescent="0.25"/>
    <row r="156" spans="1:11" s="404" customFormat="1" ht="13.5" customHeight="1" x14ac:dyDescent="0.25"/>
    <row r="157" spans="1:11" s="404" customFormat="1" ht="13.5" customHeight="1" x14ac:dyDescent="0.25"/>
    <row r="158" spans="1:11" s="404" customFormat="1" ht="13.5" customHeight="1" x14ac:dyDescent="0.25"/>
    <row r="159" spans="1:11" s="659" customFormat="1" ht="13.5" customHeight="1" x14ac:dyDescent="0.25"/>
    <row r="160" spans="1:11" s="404" customFormat="1" ht="12" customHeight="1" x14ac:dyDescent="0.25"/>
    <row r="161" spans="1:11" ht="23.25" customHeight="1" x14ac:dyDescent="0.25">
      <c r="A161" s="738" t="s">
        <v>1853</v>
      </c>
      <c r="B161" s="738"/>
      <c r="C161" s="738"/>
      <c r="D161" s="738"/>
      <c r="E161" s="738"/>
      <c r="F161" s="738"/>
      <c r="G161" s="738"/>
      <c r="H161" s="738"/>
      <c r="I161" s="738"/>
      <c r="J161" s="738"/>
      <c r="K161" s="738"/>
    </row>
    <row r="162" spans="1:11" ht="18" customHeight="1" x14ac:dyDescent="0.25">
      <c r="A162" s="742" t="s">
        <v>1854</v>
      </c>
      <c r="B162" s="742"/>
      <c r="C162" s="742"/>
      <c r="D162" s="742"/>
      <c r="E162" s="742"/>
      <c r="F162" s="742"/>
      <c r="G162" s="742"/>
      <c r="H162" s="742"/>
      <c r="I162" s="742"/>
      <c r="J162" s="742"/>
      <c r="K162" s="742"/>
    </row>
    <row r="163" spans="1:11" s="33" customFormat="1" ht="19.5" customHeight="1" thickBot="1" x14ac:dyDescent="0.35">
      <c r="A163" s="450" t="s">
        <v>1855</v>
      </c>
      <c r="K163" s="451" t="s">
        <v>1856</v>
      </c>
    </row>
    <row r="164" spans="1:11" ht="14.25" customHeight="1" thickTop="1" x14ac:dyDescent="0.3">
      <c r="A164" s="735" t="s">
        <v>1799</v>
      </c>
      <c r="B164" s="746" t="s">
        <v>1</v>
      </c>
      <c r="C164" s="746"/>
      <c r="D164" s="746"/>
      <c r="E164" s="746" t="s">
        <v>2</v>
      </c>
      <c r="F164" s="746"/>
      <c r="G164" s="746"/>
      <c r="H164" s="746" t="s">
        <v>4</v>
      </c>
      <c r="I164" s="746"/>
      <c r="J164" s="746"/>
      <c r="K164" s="735" t="s">
        <v>1730</v>
      </c>
    </row>
    <row r="165" spans="1:11" ht="14.25" customHeight="1" x14ac:dyDescent="0.3">
      <c r="A165" s="736"/>
      <c r="B165" s="747" t="s">
        <v>6</v>
      </c>
      <c r="C165" s="747"/>
      <c r="D165" s="747"/>
      <c r="E165" s="747" t="s">
        <v>7</v>
      </c>
      <c r="F165" s="747"/>
      <c r="G165" s="747"/>
      <c r="H165" s="747" t="s">
        <v>9</v>
      </c>
      <c r="I165" s="747"/>
      <c r="J165" s="747"/>
      <c r="K165" s="736"/>
    </row>
    <row r="166" spans="1:11" ht="16.5" customHeight="1" x14ac:dyDescent="0.3">
      <c r="A166" s="736"/>
      <c r="B166" s="390" t="s">
        <v>10</v>
      </c>
      <c r="C166" s="390" t="s">
        <v>113</v>
      </c>
      <c r="D166" s="390" t="s">
        <v>12</v>
      </c>
      <c r="E166" s="390" t="s">
        <v>10</v>
      </c>
      <c r="F166" s="390" t="s">
        <v>113</v>
      </c>
      <c r="G166" s="390" t="s">
        <v>12</v>
      </c>
      <c r="H166" s="390" t="s">
        <v>10</v>
      </c>
      <c r="I166" s="390" t="s">
        <v>113</v>
      </c>
      <c r="J166" s="390" t="s">
        <v>12</v>
      </c>
      <c r="K166" s="736"/>
    </row>
    <row r="167" spans="1:11" ht="16.5" customHeight="1" thickBot="1" x14ac:dyDescent="0.35">
      <c r="A167" s="737"/>
      <c r="B167" s="4" t="s">
        <v>13</v>
      </c>
      <c r="C167" s="4" t="s">
        <v>14</v>
      </c>
      <c r="D167" s="4" t="s">
        <v>9</v>
      </c>
      <c r="E167" s="4" t="s">
        <v>13</v>
      </c>
      <c r="F167" s="4" t="s">
        <v>14</v>
      </c>
      <c r="G167" s="4" t="s">
        <v>9</v>
      </c>
      <c r="H167" s="4" t="s">
        <v>13</v>
      </c>
      <c r="I167" s="4" t="s">
        <v>14</v>
      </c>
      <c r="J167" s="4" t="s">
        <v>9</v>
      </c>
      <c r="K167" s="737"/>
    </row>
    <row r="168" spans="1:11" ht="20.100000000000001" customHeight="1" x14ac:dyDescent="0.25">
      <c r="A168" s="533" t="s">
        <v>413</v>
      </c>
      <c r="B168" s="9"/>
      <c r="C168" s="9"/>
      <c r="D168" s="9"/>
      <c r="E168" s="9"/>
      <c r="F168" s="9"/>
      <c r="G168" s="9"/>
      <c r="H168" s="9"/>
      <c r="I168" s="9"/>
      <c r="J168" s="9"/>
      <c r="K168" s="396" t="s">
        <v>16</v>
      </c>
    </row>
    <row r="169" spans="1:11" ht="18" customHeight="1" x14ac:dyDescent="0.25">
      <c r="A169" s="8" t="s">
        <v>1800</v>
      </c>
      <c r="B169" s="9">
        <v>26</v>
      </c>
      <c r="C169" s="9">
        <v>62</v>
      </c>
      <c r="D169" s="9">
        <f>SUM(B169:C169)</f>
        <v>88</v>
      </c>
      <c r="E169" s="9">
        <v>1</v>
      </c>
      <c r="F169" s="9">
        <v>0</v>
      </c>
      <c r="G169" s="9">
        <f>SUM(E169:F169)</f>
        <v>1</v>
      </c>
      <c r="H169" s="9">
        <f>SUM(B169,E169)</f>
        <v>27</v>
      </c>
      <c r="I169" s="9">
        <f>SUM(C169,F169)</f>
        <v>62</v>
      </c>
      <c r="J169" s="9">
        <f>SUM(H169:I169)</f>
        <v>89</v>
      </c>
      <c r="K169" s="396" t="s">
        <v>1801</v>
      </c>
    </row>
    <row r="170" spans="1:11" ht="18" customHeight="1" x14ac:dyDescent="0.25">
      <c r="A170" s="8" t="s">
        <v>1802</v>
      </c>
      <c r="B170" s="9">
        <v>142</v>
      </c>
      <c r="C170" s="9">
        <v>79</v>
      </c>
      <c r="D170" s="9">
        <f t="shared" ref="D170:D185" si="48">SUM(B170:C170)</f>
        <v>221</v>
      </c>
      <c r="E170" s="9">
        <v>0</v>
      </c>
      <c r="F170" s="9">
        <v>0</v>
      </c>
      <c r="G170" s="9">
        <f t="shared" ref="G170:G190" si="49">SUM(E170:F170)</f>
        <v>0</v>
      </c>
      <c r="H170" s="9">
        <f t="shared" ref="H170:I191" si="50">SUM(B170,E170)</f>
        <v>142</v>
      </c>
      <c r="I170" s="9">
        <f t="shared" si="50"/>
        <v>79</v>
      </c>
      <c r="J170" s="9">
        <f t="shared" ref="J170:J191" si="51">SUM(H170:I170)</f>
        <v>221</v>
      </c>
      <c r="K170" s="396" t="s">
        <v>1803</v>
      </c>
    </row>
    <row r="171" spans="1:11" ht="18" customHeight="1" x14ac:dyDescent="0.25">
      <c r="A171" s="8" t="s">
        <v>1804</v>
      </c>
      <c r="B171" s="9">
        <v>51</v>
      </c>
      <c r="C171" s="9">
        <v>84</v>
      </c>
      <c r="D171" s="9">
        <f t="shared" si="48"/>
        <v>135</v>
      </c>
      <c r="E171" s="9">
        <v>0</v>
      </c>
      <c r="F171" s="9">
        <v>0</v>
      </c>
      <c r="G171" s="9">
        <f t="shared" si="49"/>
        <v>0</v>
      </c>
      <c r="H171" s="9">
        <f t="shared" si="50"/>
        <v>51</v>
      </c>
      <c r="I171" s="9">
        <f t="shared" si="50"/>
        <v>84</v>
      </c>
      <c r="J171" s="9">
        <f t="shared" si="51"/>
        <v>135</v>
      </c>
      <c r="K171" s="396" t="s">
        <v>1805</v>
      </c>
    </row>
    <row r="172" spans="1:11" ht="18" customHeight="1" x14ac:dyDescent="0.25">
      <c r="A172" s="8" t="s">
        <v>1806</v>
      </c>
      <c r="B172" s="9">
        <v>19</v>
      </c>
      <c r="C172" s="9">
        <v>28</v>
      </c>
      <c r="D172" s="9">
        <f t="shared" si="48"/>
        <v>47</v>
      </c>
      <c r="E172" s="9">
        <v>0</v>
      </c>
      <c r="F172" s="9">
        <v>0</v>
      </c>
      <c r="G172" s="9">
        <f t="shared" si="49"/>
        <v>0</v>
      </c>
      <c r="H172" s="9">
        <f t="shared" si="50"/>
        <v>19</v>
      </c>
      <c r="I172" s="9">
        <f t="shared" si="50"/>
        <v>28</v>
      </c>
      <c r="J172" s="9">
        <f t="shared" si="51"/>
        <v>47</v>
      </c>
      <c r="K172" s="396" t="s">
        <v>1807</v>
      </c>
    </row>
    <row r="173" spans="1:11" ht="18" customHeight="1" x14ac:dyDescent="0.25">
      <c r="A173" s="8" t="s">
        <v>1808</v>
      </c>
      <c r="B173" s="9">
        <v>27</v>
      </c>
      <c r="C173" s="9">
        <v>54</v>
      </c>
      <c r="D173" s="9">
        <f t="shared" si="48"/>
        <v>81</v>
      </c>
      <c r="E173" s="9">
        <v>0</v>
      </c>
      <c r="F173" s="9">
        <v>0</v>
      </c>
      <c r="G173" s="9">
        <f t="shared" si="49"/>
        <v>0</v>
      </c>
      <c r="H173" s="9">
        <f t="shared" si="50"/>
        <v>27</v>
      </c>
      <c r="I173" s="9">
        <f t="shared" si="50"/>
        <v>54</v>
      </c>
      <c r="J173" s="9">
        <f t="shared" si="51"/>
        <v>81</v>
      </c>
      <c r="K173" s="396" t="s">
        <v>1809</v>
      </c>
    </row>
    <row r="174" spans="1:11" ht="18" customHeight="1" x14ac:dyDescent="0.25">
      <c r="A174" s="8" t="s">
        <v>1810</v>
      </c>
      <c r="B174" s="9">
        <v>29</v>
      </c>
      <c r="C174" s="9">
        <v>42</v>
      </c>
      <c r="D174" s="9">
        <f t="shared" si="48"/>
        <v>71</v>
      </c>
      <c r="E174" s="9">
        <v>0</v>
      </c>
      <c r="F174" s="9">
        <v>0</v>
      </c>
      <c r="G174" s="9">
        <f t="shared" si="49"/>
        <v>0</v>
      </c>
      <c r="H174" s="9">
        <f t="shared" si="50"/>
        <v>29</v>
      </c>
      <c r="I174" s="9">
        <f t="shared" si="50"/>
        <v>42</v>
      </c>
      <c r="J174" s="9">
        <f t="shared" si="51"/>
        <v>71</v>
      </c>
      <c r="K174" s="396" t="s">
        <v>1857</v>
      </c>
    </row>
    <row r="175" spans="1:11" ht="18" customHeight="1" x14ac:dyDescent="0.25">
      <c r="A175" s="8" t="s">
        <v>1812</v>
      </c>
      <c r="B175" s="9">
        <v>39</v>
      </c>
      <c r="C175" s="9">
        <v>23</v>
      </c>
      <c r="D175" s="9">
        <f t="shared" si="48"/>
        <v>62</v>
      </c>
      <c r="E175" s="9">
        <v>0</v>
      </c>
      <c r="F175" s="9">
        <v>1</v>
      </c>
      <c r="G175" s="9">
        <f t="shared" si="49"/>
        <v>1</v>
      </c>
      <c r="H175" s="9">
        <f t="shared" si="50"/>
        <v>39</v>
      </c>
      <c r="I175" s="9">
        <f t="shared" si="50"/>
        <v>24</v>
      </c>
      <c r="J175" s="9">
        <f t="shared" si="51"/>
        <v>63</v>
      </c>
      <c r="K175" s="396" t="s">
        <v>1813</v>
      </c>
    </row>
    <row r="176" spans="1:11" ht="18" customHeight="1" x14ac:dyDescent="0.25">
      <c r="A176" s="8" t="s">
        <v>1814</v>
      </c>
      <c r="B176" s="9">
        <v>55</v>
      </c>
      <c r="C176" s="9">
        <v>5</v>
      </c>
      <c r="D176" s="9">
        <f t="shared" si="48"/>
        <v>60</v>
      </c>
      <c r="E176" s="9">
        <v>0</v>
      </c>
      <c r="F176" s="9">
        <v>0</v>
      </c>
      <c r="G176" s="9">
        <f t="shared" si="49"/>
        <v>0</v>
      </c>
      <c r="H176" s="9">
        <f t="shared" si="50"/>
        <v>55</v>
      </c>
      <c r="I176" s="9">
        <f t="shared" si="50"/>
        <v>5</v>
      </c>
      <c r="J176" s="9">
        <f t="shared" si="51"/>
        <v>60</v>
      </c>
      <c r="K176" s="396" t="s">
        <v>1849</v>
      </c>
    </row>
    <row r="177" spans="1:11" ht="18" customHeight="1" x14ac:dyDescent="0.25">
      <c r="A177" s="8" t="s">
        <v>1816</v>
      </c>
      <c r="B177" s="9">
        <v>65</v>
      </c>
      <c r="C177" s="9">
        <v>23</v>
      </c>
      <c r="D177" s="9">
        <f t="shared" si="48"/>
        <v>88</v>
      </c>
      <c r="E177" s="9">
        <v>0</v>
      </c>
      <c r="F177" s="9">
        <v>0</v>
      </c>
      <c r="G177" s="9">
        <f t="shared" si="49"/>
        <v>0</v>
      </c>
      <c r="H177" s="9">
        <f t="shared" si="50"/>
        <v>65</v>
      </c>
      <c r="I177" s="9">
        <f t="shared" si="50"/>
        <v>23</v>
      </c>
      <c r="J177" s="9">
        <f t="shared" si="51"/>
        <v>88</v>
      </c>
      <c r="K177" s="396" t="s">
        <v>1817</v>
      </c>
    </row>
    <row r="178" spans="1:11" ht="18" customHeight="1" x14ac:dyDescent="0.25">
      <c r="A178" s="8" t="s">
        <v>1818</v>
      </c>
      <c r="B178" s="9">
        <v>36</v>
      </c>
      <c r="C178" s="9">
        <v>12</v>
      </c>
      <c r="D178" s="9">
        <f t="shared" si="48"/>
        <v>48</v>
      </c>
      <c r="E178" s="9">
        <v>0</v>
      </c>
      <c r="F178" s="9">
        <v>0</v>
      </c>
      <c r="G178" s="9">
        <f t="shared" si="49"/>
        <v>0</v>
      </c>
      <c r="H178" s="9">
        <f t="shared" si="50"/>
        <v>36</v>
      </c>
      <c r="I178" s="9">
        <f t="shared" si="50"/>
        <v>12</v>
      </c>
      <c r="J178" s="9">
        <f t="shared" si="51"/>
        <v>48</v>
      </c>
      <c r="K178" s="396" t="s">
        <v>1850</v>
      </c>
    </row>
    <row r="179" spans="1:11" ht="18" customHeight="1" x14ac:dyDescent="0.25">
      <c r="A179" s="8" t="s">
        <v>1820</v>
      </c>
      <c r="B179" s="9">
        <v>85</v>
      </c>
      <c r="C179" s="9">
        <v>36</v>
      </c>
      <c r="D179" s="9">
        <f t="shared" si="48"/>
        <v>121</v>
      </c>
      <c r="E179" s="9">
        <v>0</v>
      </c>
      <c r="F179" s="9">
        <v>0</v>
      </c>
      <c r="G179" s="9">
        <f t="shared" si="49"/>
        <v>0</v>
      </c>
      <c r="H179" s="9">
        <f t="shared" si="50"/>
        <v>85</v>
      </c>
      <c r="I179" s="9">
        <f t="shared" si="50"/>
        <v>36</v>
      </c>
      <c r="J179" s="9">
        <f t="shared" si="51"/>
        <v>121</v>
      </c>
      <c r="K179" s="396" t="s">
        <v>1821</v>
      </c>
    </row>
    <row r="180" spans="1:11" ht="18" customHeight="1" x14ac:dyDescent="0.25">
      <c r="A180" s="8" t="s">
        <v>1822</v>
      </c>
      <c r="B180" s="9">
        <f>SUM(B169:B179)</f>
        <v>574</v>
      </c>
      <c r="C180" s="9">
        <f t="shared" ref="C180:F180" si="52">SUM(C169:C179)</f>
        <v>448</v>
      </c>
      <c r="D180" s="9">
        <f t="shared" si="48"/>
        <v>1022</v>
      </c>
      <c r="E180" s="9">
        <f t="shared" si="52"/>
        <v>1</v>
      </c>
      <c r="F180" s="9">
        <f t="shared" si="52"/>
        <v>1</v>
      </c>
      <c r="G180" s="9">
        <f t="shared" si="49"/>
        <v>2</v>
      </c>
      <c r="H180" s="9">
        <f t="shared" si="50"/>
        <v>575</v>
      </c>
      <c r="I180" s="9">
        <f t="shared" si="50"/>
        <v>449</v>
      </c>
      <c r="J180" s="9">
        <f t="shared" si="51"/>
        <v>1024</v>
      </c>
      <c r="K180" s="396" t="s">
        <v>200</v>
      </c>
    </row>
    <row r="181" spans="1:11" ht="18" customHeight="1" x14ac:dyDescent="0.25">
      <c r="A181" s="8" t="s">
        <v>1858</v>
      </c>
      <c r="B181" s="9">
        <v>104</v>
      </c>
      <c r="C181" s="9">
        <v>25</v>
      </c>
      <c r="D181" s="9">
        <f t="shared" si="48"/>
        <v>129</v>
      </c>
      <c r="E181" s="9">
        <v>1</v>
      </c>
      <c r="F181" s="9">
        <v>0</v>
      </c>
      <c r="G181" s="9">
        <f t="shared" si="49"/>
        <v>1</v>
      </c>
      <c r="H181" s="9">
        <f t="shared" si="50"/>
        <v>105</v>
      </c>
      <c r="I181" s="9">
        <f t="shared" si="50"/>
        <v>25</v>
      </c>
      <c r="J181" s="9">
        <f t="shared" si="51"/>
        <v>130</v>
      </c>
      <c r="K181" s="396" t="s">
        <v>1824</v>
      </c>
    </row>
    <row r="182" spans="1:11" ht="18" customHeight="1" x14ac:dyDescent="0.25">
      <c r="A182" s="8" t="s">
        <v>1825</v>
      </c>
      <c r="B182" s="9">
        <v>64</v>
      </c>
      <c r="C182" s="9">
        <v>90</v>
      </c>
      <c r="D182" s="9">
        <f t="shared" si="48"/>
        <v>154</v>
      </c>
      <c r="E182" s="9">
        <v>0</v>
      </c>
      <c r="F182" s="9">
        <v>0</v>
      </c>
      <c r="G182" s="9">
        <f t="shared" si="49"/>
        <v>0</v>
      </c>
      <c r="H182" s="9">
        <f t="shared" si="50"/>
        <v>64</v>
      </c>
      <c r="I182" s="9">
        <f t="shared" si="50"/>
        <v>90</v>
      </c>
      <c r="J182" s="9">
        <f t="shared" si="51"/>
        <v>154</v>
      </c>
      <c r="K182" s="396" t="s">
        <v>1824</v>
      </c>
    </row>
    <row r="183" spans="1:11" ht="18" customHeight="1" x14ac:dyDescent="0.25">
      <c r="A183" s="8" t="s">
        <v>1826</v>
      </c>
      <c r="B183" s="9">
        <v>64</v>
      </c>
      <c r="C183" s="9">
        <v>33</v>
      </c>
      <c r="D183" s="9">
        <f t="shared" si="48"/>
        <v>97</v>
      </c>
      <c r="E183" s="9">
        <v>0</v>
      </c>
      <c r="F183" s="9">
        <v>0</v>
      </c>
      <c r="G183" s="9">
        <f t="shared" si="49"/>
        <v>0</v>
      </c>
      <c r="H183" s="9">
        <f t="shared" si="50"/>
        <v>64</v>
      </c>
      <c r="I183" s="9">
        <f t="shared" si="50"/>
        <v>33</v>
      </c>
      <c r="J183" s="9">
        <f t="shared" si="51"/>
        <v>97</v>
      </c>
      <c r="K183" s="396" t="s">
        <v>1827</v>
      </c>
    </row>
    <row r="184" spans="1:11" ht="18" customHeight="1" x14ac:dyDescent="0.25">
      <c r="A184" s="8" t="s">
        <v>1828</v>
      </c>
      <c r="B184" s="9">
        <v>40</v>
      </c>
      <c r="C184" s="9">
        <v>44</v>
      </c>
      <c r="D184" s="9">
        <f t="shared" si="48"/>
        <v>84</v>
      </c>
      <c r="E184" s="9">
        <v>0</v>
      </c>
      <c r="F184" s="9">
        <v>0</v>
      </c>
      <c r="G184" s="9">
        <f t="shared" si="49"/>
        <v>0</v>
      </c>
      <c r="H184" s="9">
        <f t="shared" si="50"/>
        <v>40</v>
      </c>
      <c r="I184" s="9">
        <f t="shared" si="50"/>
        <v>44</v>
      </c>
      <c r="J184" s="9">
        <f t="shared" si="51"/>
        <v>84</v>
      </c>
      <c r="K184" s="396" t="s">
        <v>1829</v>
      </c>
    </row>
    <row r="185" spans="1:11" ht="18" customHeight="1" x14ac:dyDescent="0.25">
      <c r="A185" s="8" t="s">
        <v>1830</v>
      </c>
      <c r="B185" s="9">
        <v>25</v>
      </c>
      <c r="C185" s="9">
        <v>10</v>
      </c>
      <c r="D185" s="9">
        <f t="shared" si="48"/>
        <v>35</v>
      </c>
      <c r="E185" s="9">
        <v>0</v>
      </c>
      <c r="F185" s="9">
        <v>0</v>
      </c>
      <c r="G185" s="9">
        <f t="shared" si="49"/>
        <v>0</v>
      </c>
      <c r="H185" s="9">
        <f t="shared" si="50"/>
        <v>25</v>
      </c>
      <c r="I185" s="9">
        <f t="shared" si="50"/>
        <v>10</v>
      </c>
      <c r="J185" s="9">
        <f t="shared" si="51"/>
        <v>35</v>
      </c>
      <c r="K185" s="396" t="s">
        <v>1831</v>
      </c>
    </row>
    <row r="186" spans="1:11" ht="18" customHeight="1" x14ac:dyDescent="0.25">
      <c r="A186" s="8" t="s">
        <v>1832</v>
      </c>
      <c r="B186" s="9">
        <f>SUM(B181:B185)</f>
        <v>297</v>
      </c>
      <c r="C186" s="9">
        <f t="shared" ref="C186:F186" si="53">SUM(C181:C185)</f>
        <v>202</v>
      </c>
      <c r="D186" s="9">
        <f t="shared" si="53"/>
        <v>499</v>
      </c>
      <c r="E186" s="9">
        <f t="shared" si="53"/>
        <v>1</v>
      </c>
      <c r="F186" s="9">
        <f t="shared" si="53"/>
        <v>0</v>
      </c>
      <c r="G186" s="9">
        <f t="shared" si="49"/>
        <v>1</v>
      </c>
      <c r="H186" s="9">
        <f t="shared" si="50"/>
        <v>298</v>
      </c>
      <c r="I186" s="9">
        <f t="shared" si="50"/>
        <v>202</v>
      </c>
      <c r="J186" s="9">
        <f t="shared" si="51"/>
        <v>500</v>
      </c>
      <c r="K186" s="396" t="s">
        <v>1833</v>
      </c>
    </row>
    <row r="187" spans="1:11" ht="18" customHeight="1" x14ac:dyDescent="0.25">
      <c r="A187" s="8" t="s">
        <v>1092</v>
      </c>
      <c r="B187" s="9">
        <v>3</v>
      </c>
      <c r="C187" s="9">
        <v>2</v>
      </c>
      <c r="D187" s="9">
        <f>SUM(B187:C187)</f>
        <v>5</v>
      </c>
      <c r="E187" s="9">
        <v>0</v>
      </c>
      <c r="F187" s="9">
        <v>0</v>
      </c>
      <c r="G187" s="9">
        <f t="shared" si="49"/>
        <v>0</v>
      </c>
      <c r="H187" s="9">
        <f t="shared" si="50"/>
        <v>3</v>
      </c>
      <c r="I187" s="9">
        <f t="shared" si="50"/>
        <v>2</v>
      </c>
      <c r="J187" s="9">
        <f t="shared" si="51"/>
        <v>5</v>
      </c>
      <c r="K187" s="396" t="s">
        <v>1859</v>
      </c>
    </row>
    <row r="188" spans="1:11" ht="18" customHeight="1" x14ac:dyDescent="0.25">
      <c r="A188" s="8" t="s">
        <v>564</v>
      </c>
      <c r="B188" s="9">
        <v>0</v>
      </c>
      <c r="C188" s="9">
        <v>1</v>
      </c>
      <c r="D188" s="9">
        <f t="shared" ref="D188:D190" si="54">SUM(B188:C188)</f>
        <v>1</v>
      </c>
      <c r="E188" s="9">
        <v>0</v>
      </c>
      <c r="F188" s="9">
        <v>0</v>
      </c>
      <c r="G188" s="9">
        <f t="shared" si="49"/>
        <v>0</v>
      </c>
      <c r="H188" s="9">
        <f t="shared" si="50"/>
        <v>0</v>
      </c>
      <c r="I188" s="9">
        <f t="shared" si="50"/>
        <v>1</v>
      </c>
      <c r="J188" s="9">
        <f t="shared" si="51"/>
        <v>1</v>
      </c>
      <c r="K188" s="396" t="s">
        <v>1632</v>
      </c>
    </row>
    <row r="189" spans="1:11" ht="18" customHeight="1" x14ac:dyDescent="0.25">
      <c r="A189" s="8" t="s">
        <v>1860</v>
      </c>
      <c r="B189" s="9">
        <v>1</v>
      </c>
      <c r="C189" s="9">
        <v>0</v>
      </c>
      <c r="D189" s="9">
        <f t="shared" si="54"/>
        <v>1</v>
      </c>
      <c r="E189" s="9">
        <v>0</v>
      </c>
      <c r="F189" s="9">
        <v>0</v>
      </c>
      <c r="G189" s="9">
        <f t="shared" si="49"/>
        <v>0</v>
      </c>
      <c r="H189" s="9">
        <f t="shared" si="50"/>
        <v>1</v>
      </c>
      <c r="I189" s="9">
        <f t="shared" si="50"/>
        <v>0</v>
      </c>
      <c r="J189" s="9">
        <f t="shared" si="51"/>
        <v>1</v>
      </c>
      <c r="K189" s="396" t="s">
        <v>1632</v>
      </c>
    </row>
    <row r="190" spans="1:11" ht="18" customHeight="1" x14ac:dyDescent="0.25">
      <c r="A190" s="8" t="s">
        <v>399</v>
      </c>
      <c r="B190" s="9">
        <v>6</v>
      </c>
      <c r="C190" s="9">
        <v>5</v>
      </c>
      <c r="D190" s="9">
        <f t="shared" si="54"/>
        <v>11</v>
      </c>
      <c r="E190" s="9">
        <v>0</v>
      </c>
      <c r="F190" s="9">
        <v>0</v>
      </c>
      <c r="G190" s="9">
        <f t="shared" si="49"/>
        <v>0</v>
      </c>
      <c r="H190" s="9">
        <f t="shared" si="50"/>
        <v>6</v>
      </c>
      <c r="I190" s="9">
        <f t="shared" si="50"/>
        <v>5</v>
      </c>
      <c r="J190" s="9">
        <f t="shared" si="51"/>
        <v>11</v>
      </c>
      <c r="K190" s="396" t="s">
        <v>1014</v>
      </c>
    </row>
    <row r="191" spans="1:11" ht="18" customHeight="1" thickBot="1" x14ac:dyDescent="0.3">
      <c r="A191" s="8" t="s">
        <v>90</v>
      </c>
      <c r="B191" s="9">
        <f t="shared" ref="B191:G191" si="55">SUM(B187:B190,B186,B180)</f>
        <v>881</v>
      </c>
      <c r="C191" s="9">
        <f t="shared" si="55"/>
        <v>658</v>
      </c>
      <c r="D191" s="9">
        <f t="shared" si="55"/>
        <v>1539</v>
      </c>
      <c r="E191" s="9">
        <f t="shared" si="55"/>
        <v>2</v>
      </c>
      <c r="F191" s="9">
        <f t="shared" si="55"/>
        <v>1</v>
      </c>
      <c r="G191" s="9">
        <f t="shared" si="55"/>
        <v>3</v>
      </c>
      <c r="H191" s="9">
        <f t="shared" si="50"/>
        <v>883</v>
      </c>
      <c r="I191" s="9">
        <f t="shared" si="50"/>
        <v>659</v>
      </c>
      <c r="J191" s="9">
        <f t="shared" si="51"/>
        <v>1542</v>
      </c>
      <c r="K191" s="396" t="s">
        <v>91</v>
      </c>
    </row>
    <row r="192" spans="1:11" ht="18" customHeight="1" thickBot="1" x14ac:dyDescent="0.3">
      <c r="A192" s="23" t="s">
        <v>262</v>
      </c>
      <c r="B192" s="24">
        <f>SUM(B191)</f>
        <v>881</v>
      </c>
      <c r="C192" s="24">
        <f t="shared" ref="C192:J192" si="56">SUM(C191)</f>
        <v>658</v>
      </c>
      <c r="D192" s="24">
        <f t="shared" si="56"/>
        <v>1539</v>
      </c>
      <c r="E192" s="24">
        <f t="shared" si="56"/>
        <v>2</v>
      </c>
      <c r="F192" s="24">
        <f t="shared" si="56"/>
        <v>1</v>
      </c>
      <c r="G192" s="24">
        <f t="shared" si="56"/>
        <v>3</v>
      </c>
      <c r="H192" s="24">
        <f t="shared" si="56"/>
        <v>883</v>
      </c>
      <c r="I192" s="24">
        <f t="shared" si="56"/>
        <v>659</v>
      </c>
      <c r="J192" s="24">
        <f t="shared" si="56"/>
        <v>1542</v>
      </c>
      <c r="K192" s="397" t="s">
        <v>263</v>
      </c>
    </row>
    <row r="193" ht="14.4" thickTop="1" x14ac:dyDescent="0.25"/>
  </sheetData>
  <mergeCells count="56">
    <mergeCell ref="A1:K1"/>
    <mergeCell ref="A2:K2"/>
    <mergeCell ref="A4:A7"/>
    <mergeCell ref="B4:D4"/>
    <mergeCell ref="E4:G4"/>
    <mergeCell ref="H4:J4"/>
    <mergeCell ref="K4:K7"/>
    <mergeCell ref="B5:D5"/>
    <mergeCell ref="E5:G5"/>
    <mergeCell ref="H5:J5"/>
    <mergeCell ref="A35:A38"/>
    <mergeCell ref="B35:D35"/>
    <mergeCell ref="E35:G35"/>
    <mergeCell ref="H35:J35"/>
    <mergeCell ref="K35:K38"/>
    <mergeCell ref="B36:D36"/>
    <mergeCell ref="E36:G36"/>
    <mergeCell ref="H36:J36"/>
    <mergeCell ref="A66:K66"/>
    <mergeCell ref="A67:K67"/>
    <mergeCell ref="A69:A72"/>
    <mergeCell ref="B69:D69"/>
    <mergeCell ref="E69:G69"/>
    <mergeCell ref="H69:J69"/>
    <mergeCell ref="K69:K72"/>
    <mergeCell ref="B70:D70"/>
    <mergeCell ref="E70:G70"/>
    <mergeCell ref="H70:J70"/>
    <mergeCell ref="A94:K94"/>
    <mergeCell ref="A95:K95"/>
    <mergeCell ref="A97:A100"/>
    <mergeCell ref="B97:D97"/>
    <mergeCell ref="E97:G97"/>
    <mergeCell ref="H97:J97"/>
    <mergeCell ref="K97:K100"/>
    <mergeCell ref="B98:D98"/>
    <mergeCell ref="E98:G98"/>
    <mergeCell ref="H98:J98"/>
    <mergeCell ref="A130:A133"/>
    <mergeCell ref="B130:D130"/>
    <mergeCell ref="E130:G130"/>
    <mergeCell ref="H130:J130"/>
    <mergeCell ref="K130:K133"/>
    <mergeCell ref="B131:D131"/>
    <mergeCell ref="E131:G131"/>
    <mergeCell ref="H131:J131"/>
    <mergeCell ref="A161:K161"/>
    <mergeCell ref="A162:K162"/>
    <mergeCell ref="A164:A167"/>
    <mergeCell ref="B164:D164"/>
    <mergeCell ref="E164:G164"/>
    <mergeCell ref="H164:J164"/>
    <mergeCell ref="K164:K167"/>
    <mergeCell ref="B165:D165"/>
    <mergeCell ref="E165:G165"/>
    <mergeCell ref="H165:J165"/>
  </mergeCells>
  <printOptions horizontalCentered="1"/>
  <pageMargins left="0.5" right="0.5" top="1" bottom="0.75" header="1" footer="0.75"/>
  <pageSetup paperSize="9" scale="8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77"/>
  <sheetViews>
    <sheetView rightToLeft="1" view="pageBreakPreview" topLeftCell="A69" zoomScale="80" zoomScaleSheetLayoutView="80" workbookViewId="0">
      <selection activeCell="I93" sqref="I93"/>
    </sheetView>
  </sheetViews>
  <sheetFormatPr defaultColWidth="9" defaultRowHeight="15" x14ac:dyDescent="0.25"/>
  <cols>
    <col min="1" max="1" width="24.19921875" style="102" customWidth="1"/>
    <col min="2" max="2" width="6.8984375" style="102" customWidth="1"/>
    <col min="3" max="3" width="8.19921875" style="102" customWidth="1"/>
    <col min="4" max="5" width="6.8984375" style="102" customWidth="1"/>
    <col min="6" max="6" width="7.8984375" style="102" customWidth="1"/>
    <col min="7" max="8" width="6.8984375" style="102" customWidth="1"/>
    <col min="9" max="9" width="8.19921875" style="102" customWidth="1"/>
    <col min="10" max="11" width="6.8984375" style="102" customWidth="1"/>
    <col min="12" max="12" width="8.19921875" style="102" customWidth="1"/>
    <col min="13" max="13" width="6.8984375" style="102" customWidth="1"/>
    <col min="14" max="14" width="45.59765625" style="102" customWidth="1"/>
    <col min="15" max="16384" width="9" style="102"/>
  </cols>
  <sheetData>
    <row r="1" spans="1:14" ht="28.5" customHeight="1" x14ac:dyDescent="0.25">
      <c r="A1" s="738" t="s">
        <v>1861</v>
      </c>
      <c r="B1" s="738"/>
      <c r="C1" s="738"/>
      <c r="D1" s="738"/>
      <c r="E1" s="738"/>
      <c r="F1" s="738"/>
      <c r="G1" s="738"/>
      <c r="H1" s="738"/>
      <c r="I1" s="738"/>
      <c r="J1" s="738"/>
      <c r="K1" s="738"/>
      <c r="L1" s="738"/>
      <c r="M1" s="738"/>
      <c r="N1" s="738"/>
    </row>
    <row r="2" spans="1:14" ht="33.75" customHeight="1" x14ac:dyDescent="0.3">
      <c r="A2" s="756" t="s">
        <v>1862</v>
      </c>
      <c r="B2" s="756"/>
      <c r="C2" s="756"/>
      <c r="D2" s="756"/>
      <c r="E2" s="756"/>
      <c r="F2" s="756"/>
      <c r="G2" s="756"/>
      <c r="H2" s="756"/>
      <c r="I2" s="756"/>
      <c r="J2" s="756"/>
      <c r="K2" s="756"/>
      <c r="L2" s="756"/>
      <c r="M2" s="756"/>
      <c r="N2" s="756"/>
    </row>
    <row r="3" spans="1:14" ht="16.5" customHeight="1" thickBot="1" x14ac:dyDescent="0.3">
      <c r="A3" s="357" t="s">
        <v>1863</v>
      </c>
      <c r="B3" s="357"/>
      <c r="C3" s="357"/>
      <c r="D3" s="357"/>
      <c r="E3" s="357"/>
      <c r="F3" s="357"/>
      <c r="G3" s="357"/>
      <c r="H3" s="357"/>
      <c r="I3" s="357"/>
      <c r="J3" s="357"/>
      <c r="K3" s="357"/>
      <c r="L3" s="357"/>
      <c r="M3" s="357"/>
      <c r="N3" s="30" t="s">
        <v>1864</v>
      </c>
    </row>
    <row r="4" spans="1:14" s="452" customFormat="1" ht="18.75" customHeight="1" thickTop="1" x14ac:dyDescent="0.25">
      <c r="A4" s="735" t="s">
        <v>1729</v>
      </c>
      <c r="B4" s="735" t="s">
        <v>129</v>
      </c>
      <c r="C4" s="735"/>
      <c r="D4" s="735"/>
      <c r="E4" s="735" t="s">
        <v>130</v>
      </c>
      <c r="F4" s="735"/>
      <c r="G4" s="735"/>
      <c r="H4" s="735" t="s">
        <v>131</v>
      </c>
      <c r="I4" s="735"/>
      <c r="J4" s="735"/>
      <c r="K4" s="735" t="s">
        <v>4</v>
      </c>
      <c r="L4" s="735"/>
      <c r="M4" s="735"/>
      <c r="N4" s="735" t="s">
        <v>1730</v>
      </c>
    </row>
    <row r="5" spans="1:14" s="452" customFormat="1" ht="18.75" customHeight="1" x14ac:dyDescent="0.25">
      <c r="A5" s="736"/>
      <c r="B5" s="736" t="s">
        <v>132</v>
      </c>
      <c r="C5" s="736"/>
      <c r="D5" s="736"/>
      <c r="E5" s="736" t="s">
        <v>133</v>
      </c>
      <c r="F5" s="736"/>
      <c r="G5" s="736"/>
      <c r="H5" s="736" t="s">
        <v>134</v>
      </c>
      <c r="I5" s="736"/>
      <c r="J5" s="736"/>
      <c r="K5" s="736" t="s">
        <v>9</v>
      </c>
      <c r="L5" s="736"/>
      <c r="M5" s="736"/>
      <c r="N5" s="736"/>
    </row>
    <row r="6" spans="1:14" s="452" customFormat="1" ht="18.75" customHeight="1" x14ac:dyDescent="0.25">
      <c r="A6" s="736"/>
      <c r="B6" s="401" t="s">
        <v>10</v>
      </c>
      <c r="C6" s="401" t="s">
        <v>113</v>
      </c>
      <c r="D6" s="401" t="s">
        <v>12</v>
      </c>
      <c r="E6" s="401" t="s">
        <v>10</v>
      </c>
      <c r="F6" s="401" t="s">
        <v>113</v>
      </c>
      <c r="G6" s="401" t="s">
        <v>12</v>
      </c>
      <c r="H6" s="401" t="s">
        <v>10</v>
      </c>
      <c r="I6" s="401" t="s">
        <v>113</v>
      </c>
      <c r="J6" s="401" t="s">
        <v>12</v>
      </c>
      <c r="K6" s="401" t="s">
        <v>10</v>
      </c>
      <c r="L6" s="401" t="s">
        <v>113</v>
      </c>
      <c r="M6" s="401" t="s">
        <v>12</v>
      </c>
      <c r="N6" s="736"/>
    </row>
    <row r="7" spans="1:14" s="452" customFormat="1" ht="18.75" customHeight="1" thickBot="1" x14ac:dyDescent="0.3">
      <c r="A7" s="737"/>
      <c r="B7" s="402" t="s">
        <v>13</v>
      </c>
      <c r="C7" s="402" t="s">
        <v>14</v>
      </c>
      <c r="D7" s="402" t="s">
        <v>9</v>
      </c>
      <c r="E7" s="402" t="s">
        <v>13</v>
      </c>
      <c r="F7" s="402" t="s">
        <v>14</v>
      </c>
      <c r="G7" s="402" t="s">
        <v>9</v>
      </c>
      <c r="H7" s="402" t="s">
        <v>13</v>
      </c>
      <c r="I7" s="402" t="s">
        <v>14</v>
      </c>
      <c r="J7" s="402" t="s">
        <v>9</v>
      </c>
      <c r="K7" s="402" t="s">
        <v>13</v>
      </c>
      <c r="L7" s="402" t="s">
        <v>14</v>
      </c>
      <c r="M7" s="402" t="s">
        <v>9</v>
      </c>
      <c r="N7" s="737"/>
    </row>
    <row r="8" spans="1:14" ht="17.25" customHeight="1" x14ac:dyDescent="0.25">
      <c r="A8" s="533" t="s">
        <v>413</v>
      </c>
      <c r="B8" s="9"/>
      <c r="C8" s="9"/>
      <c r="D8" s="9"/>
      <c r="E8" s="9"/>
      <c r="F8" s="9"/>
      <c r="G8" s="9"/>
      <c r="H8" s="9"/>
      <c r="I8" s="9"/>
      <c r="J8" s="9"/>
      <c r="K8" s="9"/>
      <c r="L8" s="9"/>
      <c r="M8" s="9"/>
      <c r="N8" s="406" t="s">
        <v>16</v>
      </c>
    </row>
    <row r="9" spans="1:14" ht="20.100000000000001" customHeight="1" x14ac:dyDescent="0.25">
      <c r="A9" s="8" t="s">
        <v>1800</v>
      </c>
      <c r="B9" s="9">
        <v>35</v>
      </c>
      <c r="C9" s="9">
        <v>15</v>
      </c>
      <c r="D9" s="9">
        <f>SUM(B9:C9)</f>
        <v>50</v>
      </c>
      <c r="E9" s="9">
        <v>14</v>
      </c>
      <c r="F9" s="9">
        <v>13</v>
      </c>
      <c r="G9" s="9">
        <f>SUM(E9:F9)</f>
        <v>27</v>
      </c>
      <c r="H9" s="9">
        <v>73</v>
      </c>
      <c r="I9" s="9">
        <v>76</v>
      </c>
      <c r="J9" s="9">
        <f>SUM(H9:I9)</f>
        <v>149</v>
      </c>
      <c r="K9" s="9">
        <f>SUM(B9,E9,H9)</f>
        <v>122</v>
      </c>
      <c r="L9" s="9">
        <f>SUM(C9,F9,I9)</f>
        <v>104</v>
      </c>
      <c r="M9" s="9">
        <f>SUM(K9:L9)</f>
        <v>226</v>
      </c>
      <c r="N9" s="406" t="s">
        <v>1801</v>
      </c>
    </row>
    <row r="10" spans="1:14" ht="20.100000000000001" customHeight="1" x14ac:dyDescent="0.25">
      <c r="A10" s="8" t="s">
        <v>1802</v>
      </c>
      <c r="B10" s="9">
        <v>564</v>
      </c>
      <c r="C10" s="9">
        <v>110</v>
      </c>
      <c r="D10" s="9">
        <f t="shared" ref="D10:D19" si="0">SUM(B10:C10)</f>
        <v>674</v>
      </c>
      <c r="E10" s="9">
        <v>108</v>
      </c>
      <c r="F10" s="9">
        <v>30</v>
      </c>
      <c r="G10" s="9">
        <f t="shared" ref="G10:G19" si="1">SUM(E10:F10)</f>
        <v>138</v>
      </c>
      <c r="H10" s="9">
        <v>48</v>
      </c>
      <c r="I10" s="9">
        <v>19</v>
      </c>
      <c r="J10" s="9">
        <f t="shared" ref="J10:J19" si="2">SUM(H10:I10)</f>
        <v>67</v>
      </c>
      <c r="K10" s="9">
        <f t="shared" ref="K10:L19" si="3">SUM(B10,E10,H10)</f>
        <v>720</v>
      </c>
      <c r="L10" s="9">
        <f t="shared" si="3"/>
        <v>159</v>
      </c>
      <c r="M10" s="9">
        <f t="shared" ref="M10:M19" si="4">SUM(K10:L10)</f>
        <v>879</v>
      </c>
      <c r="N10" s="406" t="s">
        <v>1803</v>
      </c>
    </row>
    <row r="11" spans="1:14" ht="20.100000000000001" customHeight="1" x14ac:dyDescent="0.25">
      <c r="A11" s="8" t="s">
        <v>1804</v>
      </c>
      <c r="B11" s="9">
        <v>982</v>
      </c>
      <c r="C11" s="9">
        <v>676</v>
      </c>
      <c r="D11" s="9">
        <f t="shared" si="0"/>
        <v>1658</v>
      </c>
      <c r="E11" s="9">
        <v>94</v>
      </c>
      <c r="F11" s="9">
        <v>75</v>
      </c>
      <c r="G11" s="9">
        <f t="shared" si="1"/>
        <v>169</v>
      </c>
      <c r="H11" s="9">
        <v>149</v>
      </c>
      <c r="I11" s="9">
        <v>67</v>
      </c>
      <c r="J11" s="9">
        <f t="shared" si="2"/>
        <v>216</v>
      </c>
      <c r="K11" s="9">
        <f t="shared" si="3"/>
        <v>1225</v>
      </c>
      <c r="L11" s="9">
        <f t="shared" si="3"/>
        <v>818</v>
      </c>
      <c r="M11" s="9">
        <f t="shared" si="4"/>
        <v>2043</v>
      </c>
      <c r="N11" s="406" t="s">
        <v>1805</v>
      </c>
    </row>
    <row r="12" spans="1:14" ht="20.100000000000001" customHeight="1" x14ac:dyDescent="0.25">
      <c r="A12" s="8" t="s">
        <v>1806</v>
      </c>
      <c r="B12" s="9">
        <v>7</v>
      </c>
      <c r="C12" s="9">
        <v>5</v>
      </c>
      <c r="D12" s="9">
        <f t="shared" si="0"/>
        <v>12</v>
      </c>
      <c r="E12" s="9">
        <v>15</v>
      </c>
      <c r="F12" s="9">
        <v>28</v>
      </c>
      <c r="G12" s="9">
        <f t="shared" si="1"/>
        <v>43</v>
      </c>
      <c r="H12" s="9">
        <v>5</v>
      </c>
      <c r="I12" s="9">
        <v>9</v>
      </c>
      <c r="J12" s="9">
        <f t="shared" si="2"/>
        <v>14</v>
      </c>
      <c r="K12" s="9">
        <f t="shared" si="3"/>
        <v>27</v>
      </c>
      <c r="L12" s="9">
        <f t="shared" si="3"/>
        <v>42</v>
      </c>
      <c r="M12" s="9">
        <f t="shared" si="4"/>
        <v>69</v>
      </c>
      <c r="N12" s="406" t="s">
        <v>1807</v>
      </c>
    </row>
    <row r="13" spans="1:14" ht="20.100000000000001" customHeight="1" x14ac:dyDescent="0.25">
      <c r="A13" s="8" t="s">
        <v>1808</v>
      </c>
      <c r="B13" s="9">
        <v>36</v>
      </c>
      <c r="C13" s="9">
        <v>24</v>
      </c>
      <c r="D13" s="9">
        <f t="shared" si="0"/>
        <v>60</v>
      </c>
      <c r="E13" s="9">
        <v>17</v>
      </c>
      <c r="F13" s="9">
        <v>7</v>
      </c>
      <c r="G13" s="9">
        <f t="shared" si="1"/>
        <v>24</v>
      </c>
      <c r="H13" s="9">
        <v>17</v>
      </c>
      <c r="I13" s="9">
        <v>25</v>
      </c>
      <c r="J13" s="9">
        <f t="shared" si="2"/>
        <v>42</v>
      </c>
      <c r="K13" s="9">
        <f t="shared" si="3"/>
        <v>70</v>
      </c>
      <c r="L13" s="9">
        <f t="shared" si="3"/>
        <v>56</v>
      </c>
      <c r="M13" s="9">
        <f t="shared" si="4"/>
        <v>126</v>
      </c>
      <c r="N13" s="406" t="s">
        <v>1809</v>
      </c>
    </row>
    <row r="14" spans="1:14" ht="20.100000000000001" customHeight="1" x14ac:dyDescent="0.25">
      <c r="A14" s="8" t="s">
        <v>1810</v>
      </c>
      <c r="B14" s="9">
        <v>700</v>
      </c>
      <c r="C14" s="9">
        <v>383</v>
      </c>
      <c r="D14" s="9">
        <f t="shared" si="0"/>
        <v>1083</v>
      </c>
      <c r="E14" s="9">
        <v>104</v>
      </c>
      <c r="F14" s="9">
        <v>56</v>
      </c>
      <c r="G14" s="9">
        <f t="shared" si="1"/>
        <v>160</v>
      </c>
      <c r="H14" s="9">
        <v>47</v>
      </c>
      <c r="I14" s="9">
        <v>27</v>
      </c>
      <c r="J14" s="9">
        <f t="shared" si="2"/>
        <v>74</v>
      </c>
      <c r="K14" s="9">
        <f t="shared" si="3"/>
        <v>851</v>
      </c>
      <c r="L14" s="9">
        <f t="shared" si="3"/>
        <v>466</v>
      </c>
      <c r="M14" s="9">
        <f t="shared" si="4"/>
        <v>1317</v>
      </c>
      <c r="N14" s="406" t="s">
        <v>1857</v>
      </c>
    </row>
    <row r="15" spans="1:14" ht="20.100000000000001" customHeight="1" x14ac:dyDescent="0.25">
      <c r="A15" s="8" t="s">
        <v>1812</v>
      </c>
      <c r="B15" s="9">
        <v>256</v>
      </c>
      <c r="C15" s="9">
        <v>44</v>
      </c>
      <c r="D15" s="9">
        <f t="shared" si="0"/>
        <v>300</v>
      </c>
      <c r="E15" s="9">
        <v>77</v>
      </c>
      <c r="F15" s="9">
        <v>18</v>
      </c>
      <c r="G15" s="9">
        <f t="shared" si="1"/>
        <v>95</v>
      </c>
      <c r="H15" s="9">
        <v>229</v>
      </c>
      <c r="I15" s="9">
        <v>44</v>
      </c>
      <c r="J15" s="9">
        <f t="shared" si="2"/>
        <v>273</v>
      </c>
      <c r="K15" s="9">
        <f t="shared" si="3"/>
        <v>562</v>
      </c>
      <c r="L15" s="9">
        <f t="shared" si="3"/>
        <v>106</v>
      </c>
      <c r="M15" s="9">
        <f t="shared" si="4"/>
        <v>668</v>
      </c>
      <c r="N15" s="406" t="s">
        <v>1813</v>
      </c>
    </row>
    <row r="16" spans="1:14" ht="20.100000000000001" customHeight="1" x14ac:dyDescent="0.25">
      <c r="A16" s="8" t="s">
        <v>1814</v>
      </c>
      <c r="B16" s="9">
        <v>185</v>
      </c>
      <c r="C16" s="9">
        <v>49</v>
      </c>
      <c r="D16" s="9">
        <f t="shared" si="0"/>
        <v>234</v>
      </c>
      <c r="E16" s="9">
        <v>75</v>
      </c>
      <c r="F16" s="9">
        <v>33</v>
      </c>
      <c r="G16" s="9">
        <f t="shared" si="1"/>
        <v>108</v>
      </c>
      <c r="H16" s="9">
        <v>36</v>
      </c>
      <c r="I16" s="9">
        <v>5</v>
      </c>
      <c r="J16" s="9">
        <f t="shared" si="2"/>
        <v>41</v>
      </c>
      <c r="K16" s="9">
        <f t="shared" si="3"/>
        <v>296</v>
      </c>
      <c r="L16" s="9">
        <f t="shared" si="3"/>
        <v>87</v>
      </c>
      <c r="M16" s="9">
        <f t="shared" si="4"/>
        <v>383</v>
      </c>
      <c r="N16" s="406" t="s">
        <v>1849</v>
      </c>
    </row>
    <row r="17" spans="1:14" ht="20.100000000000001" customHeight="1" x14ac:dyDescent="0.25">
      <c r="A17" s="8" t="s">
        <v>1816</v>
      </c>
      <c r="B17" s="9">
        <v>247</v>
      </c>
      <c r="C17" s="9">
        <v>62</v>
      </c>
      <c r="D17" s="9">
        <f t="shared" si="0"/>
        <v>309</v>
      </c>
      <c r="E17" s="9">
        <v>50</v>
      </c>
      <c r="F17" s="9">
        <v>32</v>
      </c>
      <c r="G17" s="9">
        <f t="shared" si="1"/>
        <v>82</v>
      </c>
      <c r="H17" s="9">
        <v>9</v>
      </c>
      <c r="I17" s="9">
        <v>6</v>
      </c>
      <c r="J17" s="9">
        <f t="shared" si="2"/>
        <v>15</v>
      </c>
      <c r="K17" s="9">
        <f t="shared" si="3"/>
        <v>306</v>
      </c>
      <c r="L17" s="9">
        <f t="shared" si="3"/>
        <v>100</v>
      </c>
      <c r="M17" s="9">
        <f t="shared" si="4"/>
        <v>406</v>
      </c>
      <c r="N17" s="406" t="s">
        <v>1817</v>
      </c>
    </row>
    <row r="18" spans="1:14" ht="20.100000000000001" customHeight="1" x14ac:dyDescent="0.25">
      <c r="A18" s="8" t="s">
        <v>1818</v>
      </c>
      <c r="B18" s="9">
        <v>104</v>
      </c>
      <c r="C18" s="9">
        <v>53</v>
      </c>
      <c r="D18" s="9">
        <f t="shared" si="0"/>
        <v>157</v>
      </c>
      <c r="E18" s="9">
        <v>42</v>
      </c>
      <c r="F18" s="9">
        <v>22</v>
      </c>
      <c r="G18" s="9">
        <f t="shared" si="1"/>
        <v>64</v>
      </c>
      <c r="H18" s="9">
        <v>9</v>
      </c>
      <c r="I18" s="9">
        <v>2</v>
      </c>
      <c r="J18" s="9">
        <f t="shared" si="2"/>
        <v>11</v>
      </c>
      <c r="K18" s="9">
        <f t="shared" si="3"/>
        <v>155</v>
      </c>
      <c r="L18" s="9">
        <f t="shared" si="3"/>
        <v>77</v>
      </c>
      <c r="M18" s="9">
        <f t="shared" si="4"/>
        <v>232</v>
      </c>
      <c r="N18" s="406" t="s">
        <v>1850</v>
      </c>
    </row>
    <row r="19" spans="1:14" ht="20.100000000000001" customHeight="1" x14ac:dyDescent="0.25">
      <c r="A19" s="8" t="s">
        <v>1820</v>
      </c>
      <c r="B19" s="9">
        <v>854</v>
      </c>
      <c r="C19" s="9">
        <v>266</v>
      </c>
      <c r="D19" s="9">
        <f t="shared" si="0"/>
        <v>1120</v>
      </c>
      <c r="E19" s="9">
        <v>177</v>
      </c>
      <c r="F19" s="9">
        <v>117</v>
      </c>
      <c r="G19" s="9">
        <f t="shared" si="1"/>
        <v>294</v>
      </c>
      <c r="H19" s="9">
        <v>94</v>
      </c>
      <c r="I19" s="9">
        <v>45</v>
      </c>
      <c r="J19" s="9">
        <f t="shared" si="2"/>
        <v>139</v>
      </c>
      <c r="K19" s="9">
        <f t="shared" si="3"/>
        <v>1125</v>
      </c>
      <c r="L19" s="9">
        <f t="shared" si="3"/>
        <v>428</v>
      </c>
      <c r="M19" s="9">
        <f t="shared" si="4"/>
        <v>1553</v>
      </c>
      <c r="N19" s="406" t="s">
        <v>1821</v>
      </c>
    </row>
    <row r="20" spans="1:14" ht="20.100000000000001" customHeight="1" x14ac:dyDescent="0.25">
      <c r="A20" s="8" t="s">
        <v>1822</v>
      </c>
      <c r="B20" s="9">
        <f>SUM(B9:B19)</f>
        <v>3970</v>
      </c>
      <c r="C20" s="9">
        <f t="shared" ref="C20:M20" si="5">SUM(C9:C19)</f>
        <v>1687</v>
      </c>
      <c r="D20" s="9">
        <f t="shared" si="5"/>
        <v>5657</v>
      </c>
      <c r="E20" s="9">
        <f t="shared" si="5"/>
        <v>773</v>
      </c>
      <c r="F20" s="9">
        <f t="shared" si="5"/>
        <v>431</v>
      </c>
      <c r="G20" s="9">
        <f t="shared" si="5"/>
        <v>1204</v>
      </c>
      <c r="H20" s="9">
        <f t="shared" si="5"/>
        <v>716</v>
      </c>
      <c r="I20" s="9">
        <f t="shared" si="5"/>
        <v>325</v>
      </c>
      <c r="J20" s="9">
        <f t="shared" si="5"/>
        <v>1041</v>
      </c>
      <c r="K20" s="9">
        <f t="shared" si="5"/>
        <v>5459</v>
      </c>
      <c r="L20" s="9">
        <f t="shared" si="5"/>
        <v>2443</v>
      </c>
      <c r="M20" s="9">
        <f t="shared" si="5"/>
        <v>7902</v>
      </c>
      <c r="N20" s="406" t="s">
        <v>200</v>
      </c>
    </row>
    <row r="21" spans="1:14" ht="20.100000000000001" customHeight="1" x14ac:dyDescent="0.25">
      <c r="A21" s="8" t="s">
        <v>1858</v>
      </c>
      <c r="B21" s="9">
        <v>310</v>
      </c>
      <c r="C21" s="9">
        <v>89</v>
      </c>
      <c r="D21" s="9">
        <f>SUM(B21:C21)</f>
        <v>399</v>
      </c>
      <c r="E21" s="9">
        <v>67</v>
      </c>
      <c r="F21" s="9">
        <v>15</v>
      </c>
      <c r="G21" s="9">
        <f>SUM(E21:F21)</f>
        <v>82</v>
      </c>
      <c r="H21" s="9">
        <v>35</v>
      </c>
      <c r="I21" s="9">
        <v>18</v>
      </c>
      <c r="J21" s="9">
        <f>SUM(H21:I21)</f>
        <v>53</v>
      </c>
      <c r="K21" s="9">
        <f>SUM(B21,E21,H21)</f>
        <v>412</v>
      </c>
      <c r="L21" s="9">
        <f>SUM(C21,F21,I21)</f>
        <v>122</v>
      </c>
      <c r="M21" s="9">
        <f>SUM(K21:L21)</f>
        <v>534</v>
      </c>
      <c r="N21" s="406" t="s">
        <v>1824</v>
      </c>
    </row>
    <row r="22" spans="1:14" ht="20.100000000000001" customHeight="1" x14ac:dyDescent="0.25">
      <c r="A22" s="8" t="s">
        <v>1825</v>
      </c>
      <c r="B22" s="9">
        <v>17</v>
      </c>
      <c r="C22" s="9">
        <v>8</v>
      </c>
      <c r="D22" s="9">
        <f t="shared" ref="D22:D25" si="6">SUM(B22:C22)</f>
        <v>25</v>
      </c>
      <c r="E22" s="9">
        <v>10</v>
      </c>
      <c r="F22" s="9">
        <v>10</v>
      </c>
      <c r="G22" s="9">
        <f t="shared" ref="G22:G25" si="7">SUM(E22:F22)</f>
        <v>20</v>
      </c>
      <c r="H22" s="9">
        <v>52</v>
      </c>
      <c r="I22" s="9">
        <v>89</v>
      </c>
      <c r="J22" s="9">
        <f t="shared" ref="J22:J25" si="8">SUM(H22:I22)</f>
        <v>141</v>
      </c>
      <c r="K22" s="9">
        <f t="shared" ref="K22:L25" si="9">SUM(B22,E22,H22)</f>
        <v>79</v>
      </c>
      <c r="L22" s="9">
        <f t="shared" si="9"/>
        <v>107</v>
      </c>
      <c r="M22" s="9">
        <f t="shared" ref="M22:M26" si="10">SUM(K22:L22)</f>
        <v>186</v>
      </c>
      <c r="N22" s="406" t="s">
        <v>1824</v>
      </c>
    </row>
    <row r="23" spans="1:14" ht="23.25" customHeight="1" x14ac:dyDescent="0.25">
      <c r="A23" s="32" t="s">
        <v>1826</v>
      </c>
      <c r="B23" s="9">
        <v>110</v>
      </c>
      <c r="C23" s="9">
        <v>31</v>
      </c>
      <c r="D23" s="9">
        <f t="shared" si="6"/>
        <v>141</v>
      </c>
      <c r="E23" s="9">
        <v>43</v>
      </c>
      <c r="F23" s="9">
        <v>8</v>
      </c>
      <c r="G23" s="9">
        <f t="shared" si="7"/>
        <v>51</v>
      </c>
      <c r="H23" s="9">
        <v>30</v>
      </c>
      <c r="I23" s="9">
        <v>23</v>
      </c>
      <c r="J23" s="9">
        <f t="shared" si="8"/>
        <v>53</v>
      </c>
      <c r="K23" s="9">
        <f t="shared" si="9"/>
        <v>183</v>
      </c>
      <c r="L23" s="9">
        <f t="shared" si="9"/>
        <v>62</v>
      </c>
      <c r="M23" s="9">
        <f t="shared" si="10"/>
        <v>245</v>
      </c>
      <c r="N23" s="406" t="s">
        <v>1827</v>
      </c>
    </row>
    <row r="24" spans="1:14" ht="21.75" customHeight="1" x14ac:dyDescent="0.25">
      <c r="A24" s="8" t="s">
        <v>1828</v>
      </c>
      <c r="B24" s="9">
        <v>246</v>
      </c>
      <c r="C24" s="9">
        <v>134</v>
      </c>
      <c r="D24" s="9">
        <f t="shared" si="6"/>
        <v>380</v>
      </c>
      <c r="E24" s="9">
        <v>8</v>
      </c>
      <c r="F24" s="9">
        <v>21</v>
      </c>
      <c r="G24" s="9">
        <f t="shared" si="7"/>
        <v>29</v>
      </c>
      <c r="H24" s="9">
        <v>26</v>
      </c>
      <c r="I24" s="9">
        <v>12</v>
      </c>
      <c r="J24" s="9">
        <f t="shared" si="8"/>
        <v>38</v>
      </c>
      <c r="K24" s="9">
        <f t="shared" si="9"/>
        <v>280</v>
      </c>
      <c r="L24" s="9">
        <f t="shared" si="9"/>
        <v>167</v>
      </c>
      <c r="M24" s="9">
        <f t="shared" si="10"/>
        <v>447</v>
      </c>
      <c r="N24" s="430" t="s">
        <v>1829</v>
      </c>
    </row>
    <row r="25" spans="1:14" ht="20.100000000000001" customHeight="1" x14ac:dyDescent="0.25">
      <c r="A25" s="8" t="s">
        <v>1830</v>
      </c>
      <c r="B25" s="9">
        <v>33</v>
      </c>
      <c r="C25" s="9">
        <v>22</v>
      </c>
      <c r="D25" s="9">
        <f t="shared" si="6"/>
        <v>55</v>
      </c>
      <c r="E25" s="9">
        <v>4</v>
      </c>
      <c r="F25" s="9">
        <v>1</v>
      </c>
      <c r="G25" s="9">
        <f t="shared" si="7"/>
        <v>5</v>
      </c>
      <c r="H25" s="9">
        <v>7</v>
      </c>
      <c r="I25" s="9">
        <v>10</v>
      </c>
      <c r="J25" s="9">
        <f t="shared" si="8"/>
        <v>17</v>
      </c>
      <c r="K25" s="9">
        <f t="shared" si="9"/>
        <v>44</v>
      </c>
      <c r="L25" s="9">
        <f t="shared" si="9"/>
        <v>33</v>
      </c>
      <c r="M25" s="9">
        <f t="shared" si="10"/>
        <v>77</v>
      </c>
      <c r="N25" s="406" t="s">
        <v>1831</v>
      </c>
    </row>
    <row r="26" spans="1:14" ht="20.100000000000001" customHeight="1" x14ac:dyDescent="0.25">
      <c r="A26" s="8" t="s">
        <v>1832</v>
      </c>
      <c r="B26" s="9">
        <f>SUM(B21:B25)</f>
        <v>716</v>
      </c>
      <c r="C26" s="9">
        <f t="shared" ref="C26:L26" si="11">SUM(C21:C25)</f>
        <v>284</v>
      </c>
      <c r="D26" s="9">
        <f t="shared" si="11"/>
        <v>1000</v>
      </c>
      <c r="E26" s="9">
        <f t="shared" si="11"/>
        <v>132</v>
      </c>
      <c r="F26" s="9">
        <f t="shared" si="11"/>
        <v>55</v>
      </c>
      <c r="G26" s="9">
        <f>SUM(G21:G25)</f>
        <v>187</v>
      </c>
      <c r="H26" s="9">
        <f t="shared" si="11"/>
        <v>150</v>
      </c>
      <c r="I26" s="9">
        <f t="shared" si="11"/>
        <v>152</v>
      </c>
      <c r="J26" s="9">
        <f t="shared" si="11"/>
        <v>302</v>
      </c>
      <c r="K26" s="9">
        <f t="shared" si="11"/>
        <v>998</v>
      </c>
      <c r="L26" s="9">
        <f t="shared" si="11"/>
        <v>491</v>
      </c>
      <c r="M26" s="9">
        <f t="shared" si="10"/>
        <v>1489</v>
      </c>
      <c r="N26" s="406" t="s">
        <v>1752</v>
      </c>
    </row>
    <row r="27" spans="1:14" ht="24" customHeight="1" thickBot="1" x14ac:dyDescent="0.3">
      <c r="A27" s="11" t="s">
        <v>90</v>
      </c>
      <c r="B27" s="12">
        <f>SUM(B26,B20)</f>
        <v>4686</v>
      </c>
      <c r="C27" s="12">
        <f t="shared" ref="C27:M27" si="12">SUM(C26,C20)</f>
        <v>1971</v>
      </c>
      <c r="D27" s="12">
        <f t="shared" si="12"/>
        <v>6657</v>
      </c>
      <c r="E27" s="12">
        <f t="shared" si="12"/>
        <v>905</v>
      </c>
      <c r="F27" s="12">
        <f t="shared" si="12"/>
        <v>486</v>
      </c>
      <c r="G27" s="12">
        <f t="shared" si="12"/>
        <v>1391</v>
      </c>
      <c r="H27" s="12">
        <f t="shared" si="12"/>
        <v>866</v>
      </c>
      <c r="I27" s="12">
        <f t="shared" si="12"/>
        <v>477</v>
      </c>
      <c r="J27" s="12">
        <f t="shared" si="12"/>
        <v>1343</v>
      </c>
      <c r="K27" s="12">
        <f t="shared" si="12"/>
        <v>6457</v>
      </c>
      <c r="L27" s="12">
        <f t="shared" si="12"/>
        <v>2934</v>
      </c>
      <c r="M27" s="12">
        <f t="shared" si="12"/>
        <v>9391</v>
      </c>
      <c r="N27" s="13" t="s">
        <v>91</v>
      </c>
    </row>
    <row r="28" spans="1:14" ht="15.6" thickTop="1" x14ac:dyDescent="0.25"/>
    <row r="32" spans="1:14" ht="22.5" customHeight="1" thickBot="1" x14ac:dyDescent="0.3">
      <c r="A32" s="357" t="s">
        <v>1865</v>
      </c>
      <c r="B32" s="357"/>
      <c r="C32" s="357"/>
      <c r="D32" s="357"/>
      <c r="E32" s="357"/>
      <c r="F32" s="357"/>
      <c r="G32" s="357"/>
      <c r="H32" s="357"/>
      <c r="I32" s="357"/>
      <c r="J32" s="357"/>
      <c r="K32" s="357"/>
      <c r="L32" s="357"/>
      <c r="M32" s="357"/>
      <c r="N32" s="30" t="s">
        <v>1866</v>
      </c>
    </row>
    <row r="33" spans="1:14" ht="21.75" customHeight="1" thickTop="1" x14ac:dyDescent="0.3">
      <c r="A33" s="735" t="s">
        <v>1729</v>
      </c>
      <c r="B33" s="746" t="s">
        <v>129</v>
      </c>
      <c r="C33" s="746"/>
      <c r="D33" s="746"/>
      <c r="E33" s="746" t="s">
        <v>130</v>
      </c>
      <c r="F33" s="746"/>
      <c r="G33" s="746"/>
      <c r="H33" s="746" t="s">
        <v>131</v>
      </c>
      <c r="I33" s="746"/>
      <c r="J33" s="746"/>
      <c r="K33" s="746" t="s">
        <v>4</v>
      </c>
      <c r="L33" s="746"/>
      <c r="M33" s="746"/>
      <c r="N33" s="735" t="s">
        <v>1730</v>
      </c>
    </row>
    <row r="34" spans="1:14" ht="21.75" customHeight="1" x14ac:dyDescent="0.3">
      <c r="A34" s="736"/>
      <c r="B34" s="747" t="s">
        <v>132</v>
      </c>
      <c r="C34" s="747"/>
      <c r="D34" s="747"/>
      <c r="E34" s="747" t="s">
        <v>133</v>
      </c>
      <c r="F34" s="747"/>
      <c r="G34" s="747"/>
      <c r="H34" s="747" t="s">
        <v>134</v>
      </c>
      <c r="I34" s="747"/>
      <c r="J34" s="747"/>
      <c r="K34" s="747" t="s">
        <v>9</v>
      </c>
      <c r="L34" s="747"/>
      <c r="M34" s="747"/>
      <c r="N34" s="736"/>
    </row>
    <row r="35" spans="1:14" ht="28.5" customHeight="1" x14ac:dyDescent="0.25">
      <c r="A35" s="736"/>
      <c r="B35" s="401" t="s">
        <v>10</v>
      </c>
      <c r="C35" s="401" t="s">
        <v>113</v>
      </c>
      <c r="D35" s="401" t="s">
        <v>12</v>
      </c>
      <c r="E35" s="401" t="s">
        <v>10</v>
      </c>
      <c r="F35" s="401" t="s">
        <v>113</v>
      </c>
      <c r="G35" s="401" t="s">
        <v>12</v>
      </c>
      <c r="H35" s="401" t="s">
        <v>10</v>
      </c>
      <c r="I35" s="401" t="s">
        <v>113</v>
      </c>
      <c r="J35" s="401" t="s">
        <v>12</v>
      </c>
      <c r="K35" s="401" t="s">
        <v>10</v>
      </c>
      <c r="L35" s="401" t="s">
        <v>113</v>
      </c>
      <c r="M35" s="401" t="s">
        <v>12</v>
      </c>
      <c r="N35" s="736"/>
    </row>
    <row r="36" spans="1:14" ht="26.25" customHeight="1" thickBot="1" x14ac:dyDescent="0.3">
      <c r="A36" s="737"/>
      <c r="B36" s="402" t="s">
        <v>13</v>
      </c>
      <c r="C36" s="402" t="s">
        <v>14</v>
      </c>
      <c r="D36" s="402" t="s">
        <v>9</v>
      </c>
      <c r="E36" s="402" t="s">
        <v>13</v>
      </c>
      <c r="F36" s="402" t="s">
        <v>14</v>
      </c>
      <c r="G36" s="402" t="s">
        <v>9</v>
      </c>
      <c r="H36" s="402" t="s">
        <v>13</v>
      </c>
      <c r="I36" s="402" t="s">
        <v>14</v>
      </c>
      <c r="J36" s="402" t="s">
        <v>9</v>
      </c>
      <c r="K36" s="402" t="s">
        <v>13</v>
      </c>
      <c r="L36" s="402" t="s">
        <v>14</v>
      </c>
      <c r="M36" s="402" t="s">
        <v>9</v>
      </c>
      <c r="N36" s="737"/>
    </row>
    <row r="37" spans="1:14" ht="20.100000000000001" customHeight="1" x14ac:dyDescent="0.25">
      <c r="A37" s="8" t="s">
        <v>412</v>
      </c>
      <c r="B37" s="9"/>
      <c r="C37" s="9"/>
      <c r="D37" s="9"/>
      <c r="E37" s="9"/>
      <c r="F37" s="9"/>
      <c r="G37" s="9"/>
      <c r="H37" s="9"/>
      <c r="I37" s="9"/>
      <c r="J37" s="9"/>
      <c r="K37" s="406"/>
      <c r="L37" s="8"/>
      <c r="M37" s="9"/>
      <c r="N37" s="406" t="s">
        <v>93</v>
      </c>
    </row>
    <row r="38" spans="1:14" ht="22.5" customHeight="1" x14ac:dyDescent="0.25">
      <c r="A38" s="8" t="s">
        <v>1800</v>
      </c>
      <c r="B38" s="9">
        <v>38</v>
      </c>
      <c r="C38" s="9">
        <v>8</v>
      </c>
      <c r="D38" s="9">
        <f>SUM(B38:C38)</f>
        <v>46</v>
      </c>
      <c r="E38" s="9">
        <v>1</v>
      </c>
      <c r="F38" s="9">
        <v>0</v>
      </c>
      <c r="G38" s="9">
        <f>SUM(E38:F38)</f>
        <v>1</v>
      </c>
      <c r="H38" s="9">
        <v>0</v>
      </c>
      <c r="I38" s="9">
        <v>0</v>
      </c>
      <c r="J38" s="9">
        <f>SUM(H38:I38)</f>
        <v>0</v>
      </c>
      <c r="K38" s="9">
        <f>SUM(B38,E38,H38)</f>
        <v>39</v>
      </c>
      <c r="L38" s="9">
        <f>SUM(C38,F38,I38)</f>
        <v>8</v>
      </c>
      <c r="M38" s="9">
        <f>SUM(K38:L38)</f>
        <v>47</v>
      </c>
      <c r="N38" s="406" t="s">
        <v>1801</v>
      </c>
    </row>
    <row r="39" spans="1:14" ht="22.5" customHeight="1" x14ac:dyDescent="0.25">
      <c r="A39" s="8" t="s">
        <v>1802</v>
      </c>
      <c r="B39" s="9">
        <v>89</v>
      </c>
      <c r="C39" s="9">
        <v>4</v>
      </c>
      <c r="D39" s="9">
        <f t="shared" ref="D39:D47" si="13">SUM(B39:C39)</f>
        <v>93</v>
      </c>
      <c r="E39" s="9">
        <v>2</v>
      </c>
      <c r="F39" s="9">
        <v>0</v>
      </c>
      <c r="G39" s="9">
        <f t="shared" ref="G39:G47" si="14">SUM(E39:F39)</f>
        <v>2</v>
      </c>
      <c r="H39" s="9">
        <v>5</v>
      </c>
      <c r="I39" s="9">
        <v>0</v>
      </c>
      <c r="J39" s="9">
        <f t="shared" ref="J39:J47" si="15">SUM(H39:I39)</f>
        <v>5</v>
      </c>
      <c r="K39" s="9">
        <f t="shared" ref="K39:L47" si="16">SUM(B39,E39,H39)</f>
        <v>96</v>
      </c>
      <c r="L39" s="9">
        <f t="shared" si="16"/>
        <v>4</v>
      </c>
      <c r="M39" s="9">
        <f t="shared" ref="M39:M47" si="17">SUM(K39:L39)</f>
        <v>100</v>
      </c>
      <c r="N39" s="406" t="s">
        <v>1803</v>
      </c>
    </row>
    <row r="40" spans="1:14" ht="22.5" customHeight="1" x14ac:dyDescent="0.25">
      <c r="A40" s="8" t="s">
        <v>1804</v>
      </c>
      <c r="B40" s="9">
        <v>143</v>
      </c>
      <c r="C40" s="9">
        <v>155</v>
      </c>
      <c r="D40" s="9">
        <f t="shared" si="13"/>
        <v>298</v>
      </c>
      <c r="E40" s="9">
        <v>3</v>
      </c>
      <c r="F40" s="9">
        <v>2</v>
      </c>
      <c r="G40" s="9">
        <f t="shared" si="14"/>
        <v>5</v>
      </c>
      <c r="H40" s="9">
        <v>42</v>
      </c>
      <c r="I40" s="9">
        <v>13</v>
      </c>
      <c r="J40" s="9">
        <f t="shared" si="15"/>
        <v>55</v>
      </c>
      <c r="K40" s="9">
        <f t="shared" si="16"/>
        <v>188</v>
      </c>
      <c r="L40" s="9">
        <f t="shared" si="16"/>
        <v>170</v>
      </c>
      <c r="M40" s="9">
        <f t="shared" si="17"/>
        <v>358</v>
      </c>
      <c r="N40" s="406" t="s">
        <v>1805</v>
      </c>
    </row>
    <row r="41" spans="1:14" ht="22.5" customHeight="1" x14ac:dyDescent="0.25">
      <c r="A41" s="8" t="s">
        <v>1806</v>
      </c>
      <c r="B41" s="9">
        <v>0</v>
      </c>
      <c r="C41" s="9">
        <v>0</v>
      </c>
      <c r="D41" s="9">
        <f t="shared" si="13"/>
        <v>0</v>
      </c>
      <c r="E41" s="9">
        <v>0</v>
      </c>
      <c r="F41" s="9">
        <v>0</v>
      </c>
      <c r="G41" s="9">
        <f t="shared" si="14"/>
        <v>0</v>
      </c>
      <c r="H41" s="9">
        <v>0</v>
      </c>
      <c r="I41" s="9">
        <v>0</v>
      </c>
      <c r="J41" s="9">
        <f t="shared" si="15"/>
        <v>0</v>
      </c>
      <c r="K41" s="9">
        <f t="shared" si="16"/>
        <v>0</v>
      </c>
      <c r="L41" s="9">
        <f t="shared" si="16"/>
        <v>0</v>
      </c>
      <c r="M41" s="9">
        <f t="shared" si="17"/>
        <v>0</v>
      </c>
      <c r="N41" s="406" t="s">
        <v>1807</v>
      </c>
    </row>
    <row r="42" spans="1:14" ht="22.5" customHeight="1" x14ac:dyDescent="0.25">
      <c r="A42" s="8" t="s">
        <v>1808</v>
      </c>
      <c r="B42" s="9">
        <v>87</v>
      </c>
      <c r="C42" s="9">
        <v>28</v>
      </c>
      <c r="D42" s="9">
        <f t="shared" si="13"/>
        <v>115</v>
      </c>
      <c r="E42" s="9">
        <v>3</v>
      </c>
      <c r="F42" s="9">
        <v>1</v>
      </c>
      <c r="G42" s="9">
        <f t="shared" si="14"/>
        <v>4</v>
      </c>
      <c r="H42" s="9">
        <v>0</v>
      </c>
      <c r="I42" s="9">
        <v>0</v>
      </c>
      <c r="J42" s="9">
        <f t="shared" si="15"/>
        <v>0</v>
      </c>
      <c r="K42" s="9">
        <f t="shared" si="16"/>
        <v>90</v>
      </c>
      <c r="L42" s="9">
        <f t="shared" si="16"/>
        <v>29</v>
      </c>
      <c r="M42" s="9">
        <f t="shared" si="17"/>
        <v>119</v>
      </c>
      <c r="N42" s="406" t="s">
        <v>1809</v>
      </c>
    </row>
    <row r="43" spans="1:14" ht="22.5" customHeight="1" x14ac:dyDescent="0.25">
      <c r="A43" s="8" t="s">
        <v>1810</v>
      </c>
      <c r="B43" s="9">
        <v>25</v>
      </c>
      <c r="C43" s="9">
        <v>13</v>
      </c>
      <c r="D43" s="9">
        <f t="shared" si="13"/>
        <v>38</v>
      </c>
      <c r="E43" s="9">
        <v>0</v>
      </c>
      <c r="F43" s="9">
        <v>0</v>
      </c>
      <c r="G43" s="9">
        <f t="shared" si="14"/>
        <v>0</v>
      </c>
      <c r="H43" s="9">
        <v>0</v>
      </c>
      <c r="I43" s="9">
        <v>0</v>
      </c>
      <c r="J43" s="9">
        <f t="shared" si="15"/>
        <v>0</v>
      </c>
      <c r="K43" s="9">
        <f t="shared" si="16"/>
        <v>25</v>
      </c>
      <c r="L43" s="9">
        <f t="shared" si="16"/>
        <v>13</v>
      </c>
      <c r="M43" s="9">
        <f t="shared" si="17"/>
        <v>38</v>
      </c>
      <c r="N43" s="406" t="s">
        <v>1857</v>
      </c>
    </row>
    <row r="44" spans="1:14" ht="22.5" customHeight="1" x14ac:dyDescent="0.25">
      <c r="A44" s="8" t="s">
        <v>1814</v>
      </c>
      <c r="B44" s="9">
        <v>31</v>
      </c>
      <c r="C44" s="9">
        <v>10</v>
      </c>
      <c r="D44" s="9">
        <f t="shared" si="13"/>
        <v>41</v>
      </c>
      <c r="E44" s="9">
        <v>2</v>
      </c>
      <c r="F44" s="9">
        <v>0</v>
      </c>
      <c r="G44" s="9">
        <f t="shared" si="14"/>
        <v>2</v>
      </c>
      <c r="H44" s="9">
        <v>0</v>
      </c>
      <c r="I44" s="9">
        <v>0</v>
      </c>
      <c r="J44" s="9">
        <f t="shared" si="15"/>
        <v>0</v>
      </c>
      <c r="K44" s="9">
        <f t="shared" si="16"/>
        <v>33</v>
      </c>
      <c r="L44" s="9">
        <f t="shared" si="16"/>
        <v>10</v>
      </c>
      <c r="M44" s="9">
        <f t="shared" si="17"/>
        <v>43</v>
      </c>
      <c r="N44" s="406" t="s">
        <v>1849</v>
      </c>
    </row>
    <row r="45" spans="1:14" ht="22.5" customHeight="1" x14ac:dyDescent="0.25">
      <c r="A45" s="8" t="s">
        <v>1816</v>
      </c>
      <c r="B45" s="9">
        <v>45</v>
      </c>
      <c r="C45" s="9">
        <v>7</v>
      </c>
      <c r="D45" s="9">
        <f t="shared" si="13"/>
        <v>52</v>
      </c>
      <c r="E45" s="9">
        <v>3</v>
      </c>
      <c r="F45" s="9">
        <v>0</v>
      </c>
      <c r="G45" s="9">
        <f t="shared" si="14"/>
        <v>3</v>
      </c>
      <c r="H45" s="9">
        <v>0</v>
      </c>
      <c r="I45" s="9">
        <v>0</v>
      </c>
      <c r="J45" s="9">
        <f t="shared" si="15"/>
        <v>0</v>
      </c>
      <c r="K45" s="9">
        <f t="shared" si="16"/>
        <v>48</v>
      </c>
      <c r="L45" s="9">
        <f t="shared" si="16"/>
        <v>7</v>
      </c>
      <c r="M45" s="9">
        <f t="shared" si="17"/>
        <v>55</v>
      </c>
      <c r="N45" s="406" t="s">
        <v>1817</v>
      </c>
    </row>
    <row r="46" spans="1:14" ht="22.5" customHeight="1" x14ac:dyDescent="0.25">
      <c r="A46" s="8" t="s">
        <v>1818</v>
      </c>
      <c r="B46" s="9">
        <v>8</v>
      </c>
      <c r="C46" s="9">
        <v>1</v>
      </c>
      <c r="D46" s="9">
        <f t="shared" si="13"/>
        <v>9</v>
      </c>
      <c r="E46" s="9">
        <v>0</v>
      </c>
      <c r="F46" s="9">
        <v>0</v>
      </c>
      <c r="G46" s="9">
        <f t="shared" si="14"/>
        <v>0</v>
      </c>
      <c r="H46" s="9">
        <v>0</v>
      </c>
      <c r="I46" s="9">
        <v>0</v>
      </c>
      <c r="J46" s="9">
        <f t="shared" si="15"/>
        <v>0</v>
      </c>
      <c r="K46" s="9">
        <f t="shared" si="16"/>
        <v>8</v>
      </c>
      <c r="L46" s="9">
        <f t="shared" si="16"/>
        <v>1</v>
      </c>
      <c r="M46" s="9">
        <f t="shared" si="17"/>
        <v>9</v>
      </c>
      <c r="N46" s="406" t="s">
        <v>1850</v>
      </c>
    </row>
    <row r="47" spans="1:14" ht="22.5" customHeight="1" x14ac:dyDescent="0.25">
      <c r="A47" s="8" t="s">
        <v>1820</v>
      </c>
      <c r="B47" s="9">
        <v>70</v>
      </c>
      <c r="C47" s="9">
        <v>10</v>
      </c>
      <c r="D47" s="9">
        <f t="shared" si="13"/>
        <v>80</v>
      </c>
      <c r="E47" s="9">
        <v>4</v>
      </c>
      <c r="F47" s="9">
        <v>0</v>
      </c>
      <c r="G47" s="9">
        <f t="shared" si="14"/>
        <v>4</v>
      </c>
      <c r="H47" s="9">
        <v>0</v>
      </c>
      <c r="I47" s="9">
        <v>0</v>
      </c>
      <c r="J47" s="9">
        <f t="shared" si="15"/>
        <v>0</v>
      </c>
      <c r="K47" s="9">
        <f t="shared" si="16"/>
        <v>74</v>
      </c>
      <c r="L47" s="9">
        <f t="shared" si="16"/>
        <v>10</v>
      </c>
      <c r="M47" s="9">
        <f t="shared" si="17"/>
        <v>84</v>
      </c>
      <c r="N47" s="406" t="s">
        <v>1821</v>
      </c>
    </row>
    <row r="48" spans="1:14" ht="22.5" customHeight="1" x14ac:dyDescent="0.25">
      <c r="A48" s="8" t="s">
        <v>1822</v>
      </c>
      <c r="B48" s="9">
        <f>SUM(B38:B47)</f>
        <v>536</v>
      </c>
      <c r="C48" s="9">
        <f t="shared" ref="C48:M48" si="18">SUM(C38:C47)</f>
        <v>236</v>
      </c>
      <c r="D48" s="9">
        <f t="shared" si="18"/>
        <v>772</v>
      </c>
      <c r="E48" s="9">
        <f t="shared" si="18"/>
        <v>18</v>
      </c>
      <c r="F48" s="9">
        <f t="shared" si="18"/>
        <v>3</v>
      </c>
      <c r="G48" s="9">
        <f t="shared" si="18"/>
        <v>21</v>
      </c>
      <c r="H48" s="9">
        <f t="shared" si="18"/>
        <v>47</v>
      </c>
      <c r="I48" s="9">
        <f t="shared" si="18"/>
        <v>13</v>
      </c>
      <c r="J48" s="9">
        <f t="shared" si="18"/>
        <v>60</v>
      </c>
      <c r="K48" s="9">
        <f t="shared" si="18"/>
        <v>601</v>
      </c>
      <c r="L48" s="9">
        <f t="shared" si="18"/>
        <v>252</v>
      </c>
      <c r="M48" s="9">
        <f t="shared" si="18"/>
        <v>853</v>
      </c>
      <c r="N48" s="406" t="s">
        <v>200</v>
      </c>
    </row>
    <row r="49" spans="1:14" ht="22.5" customHeight="1" x14ac:dyDescent="0.25">
      <c r="A49" s="32" t="s">
        <v>1826</v>
      </c>
      <c r="B49" s="9">
        <v>19</v>
      </c>
      <c r="C49" s="9">
        <v>2</v>
      </c>
      <c r="D49" s="9">
        <f>SUM(B49:C49)</f>
        <v>21</v>
      </c>
      <c r="E49" s="9">
        <v>2</v>
      </c>
      <c r="F49" s="9">
        <v>0</v>
      </c>
      <c r="G49" s="9">
        <f>SUM(E49:F49)</f>
        <v>2</v>
      </c>
      <c r="H49" s="9">
        <v>0</v>
      </c>
      <c r="I49" s="9">
        <v>0</v>
      </c>
      <c r="J49" s="9">
        <f>SUM(H49:I49)</f>
        <v>0</v>
      </c>
      <c r="K49" s="9">
        <f>SUM(B49,E49,H49)</f>
        <v>21</v>
      </c>
      <c r="L49" s="9">
        <f>SUM(C49,F49,I49)</f>
        <v>2</v>
      </c>
      <c r="M49" s="9">
        <f>SUM(K49:L49)</f>
        <v>23</v>
      </c>
      <c r="N49" s="406" t="s">
        <v>1827</v>
      </c>
    </row>
    <row r="50" spans="1:14" ht="22.5" customHeight="1" x14ac:dyDescent="0.25">
      <c r="A50" s="8" t="s">
        <v>1828</v>
      </c>
      <c r="B50" s="9">
        <v>138</v>
      </c>
      <c r="C50" s="9">
        <v>52</v>
      </c>
      <c r="D50" s="9">
        <f>SUM(B50:C50)</f>
        <v>190</v>
      </c>
      <c r="E50" s="9">
        <v>8</v>
      </c>
      <c r="F50" s="9">
        <v>4</v>
      </c>
      <c r="G50" s="9">
        <f t="shared" ref="G50:G51" si="19">SUM(E50:F50)</f>
        <v>12</v>
      </c>
      <c r="H50" s="9">
        <v>3</v>
      </c>
      <c r="I50" s="9">
        <v>0</v>
      </c>
      <c r="J50" s="9">
        <f>SUM(H50:I50)</f>
        <v>3</v>
      </c>
      <c r="K50" s="9">
        <f t="shared" ref="K50:L51" si="20">SUM(B50,E50,H50)</f>
        <v>149</v>
      </c>
      <c r="L50" s="9">
        <f t="shared" si="20"/>
        <v>56</v>
      </c>
      <c r="M50" s="9">
        <f t="shared" ref="M50:M51" si="21">SUM(K50:L50)</f>
        <v>205</v>
      </c>
      <c r="N50" s="430" t="s">
        <v>1829</v>
      </c>
    </row>
    <row r="51" spans="1:14" ht="22.5" customHeight="1" x14ac:dyDescent="0.25">
      <c r="A51" s="8" t="s">
        <v>1830</v>
      </c>
      <c r="B51" s="9">
        <v>14</v>
      </c>
      <c r="C51" s="9">
        <v>22</v>
      </c>
      <c r="D51" s="9">
        <f t="shared" ref="D51" si="22">SUM(B51:C51)</f>
        <v>36</v>
      </c>
      <c r="E51" s="9">
        <v>0</v>
      </c>
      <c r="F51" s="9">
        <v>1</v>
      </c>
      <c r="G51" s="9">
        <f t="shared" si="19"/>
        <v>1</v>
      </c>
      <c r="H51" s="9">
        <v>3</v>
      </c>
      <c r="I51" s="9">
        <v>2</v>
      </c>
      <c r="J51" s="9">
        <f>SUM(H51:I51)</f>
        <v>5</v>
      </c>
      <c r="K51" s="9">
        <f t="shared" si="20"/>
        <v>17</v>
      </c>
      <c r="L51" s="9">
        <f t="shared" si="20"/>
        <v>25</v>
      </c>
      <c r="M51" s="9">
        <f t="shared" si="21"/>
        <v>42</v>
      </c>
      <c r="N51" s="406" t="s">
        <v>1831</v>
      </c>
    </row>
    <row r="52" spans="1:14" ht="22.5" customHeight="1" x14ac:dyDescent="0.25">
      <c r="A52" s="8" t="s">
        <v>1832</v>
      </c>
      <c r="B52" s="9">
        <f>SUM(B49:B51)</f>
        <v>171</v>
      </c>
      <c r="C52" s="9">
        <f t="shared" ref="C52:M52" si="23">SUM(C49:C51)</f>
        <v>76</v>
      </c>
      <c r="D52" s="9">
        <f t="shared" si="23"/>
        <v>247</v>
      </c>
      <c r="E52" s="9">
        <f t="shared" si="23"/>
        <v>10</v>
      </c>
      <c r="F52" s="9">
        <f t="shared" si="23"/>
        <v>5</v>
      </c>
      <c r="G52" s="9">
        <f t="shared" si="23"/>
        <v>15</v>
      </c>
      <c r="H52" s="9">
        <f t="shared" si="23"/>
        <v>6</v>
      </c>
      <c r="I52" s="9">
        <f t="shared" si="23"/>
        <v>2</v>
      </c>
      <c r="J52" s="9">
        <f t="shared" si="23"/>
        <v>8</v>
      </c>
      <c r="K52" s="9">
        <f t="shared" si="23"/>
        <v>187</v>
      </c>
      <c r="L52" s="9">
        <f t="shared" si="23"/>
        <v>83</v>
      </c>
      <c r="M52" s="9">
        <f t="shared" si="23"/>
        <v>270</v>
      </c>
      <c r="N52" s="406" t="s">
        <v>1752</v>
      </c>
    </row>
    <row r="53" spans="1:14" ht="22.5" customHeight="1" thickBot="1" x14ac:dyDescent="0.3">
      <c r="A53" s="8" t="s">
        <v>127</v>
      </c>
      <c r="B53" s="9">
        <f>SUM(B52,B48)</f>
        <v>707</v>
      </c>
      <c r="C53" s="9">
        <f t="shared" ref="C53:M53" si="24">SUM(C52,C48)</f>
        <v>312</v>
      </c>
      <c r="D53" s="9">
        <f t="shared" si="24"/>
        <v>1019</v>
      </c>
      <c r="E53" s="9">
        <f t="shared" si="24"/>
        <v>28</v>
      </c>
      <c r="F53" s="9">
        <f t="shared" si="24"/>
        <v>8</v>
      </c>
      <c r="G53" s="9">
        <f t="shared" si="24"/>
        <v>36</v>
      </c>
      <c r="H53" s="9">
        <f t="shared" si="24"/>
        <v>53</v>
      </c>
      <c r="I53" s="9">
        <f t="shared" si="24"/>
        <v>15</v>
      </c>
      <c r="J53" s="9">
        <f t="shared" si="24"/>
        <v>68</v>
      </c>
      <c r="K53" s="9">
        <f t="shared" si="24"/>
        <v>788</v>
      </c>
      <c r="L53" s="9">
        <f t="shared" si="24"/>
        <v>335</v>
      </c>
      <c r="M53" s="9">
        <f t="shared" si="24"/>
        <v>1123</v>
      </c>
      <c r="N53" s="406" t="s">
        <v>93</v>
      </c>
    </row>
    <row r="54" spans="1:14" ht="22.5" customHeight="1" thickBot="1" x14ac:dyDescent="0.3">
      <c r="A54" s="23" t="s">
        <v>384</v>
      </c>
      <c r="B54" s="24">
        <f t="shared" ref="B54:M54" si="25">SUM(B53,B27)</f>
        <v>5393</v>
      </c>
      <c r="C54" s="24">
        <f t="shared" si="25"/>
        <v>2283</v>
      </c>
      <c r="D54" s="24">
        <f t="shared" si="25"/>
        <v>7676</v>
      </c>
      <c r="E54" s="24">
        <f t="shared" si="25"/>
        <v>933</v>
      </c>
      <c r="F54" s="24">
        <f t="shared" si="25"/>
        <v>494</v>
      </c>
      <c r="G54" s="24">
        <f t="shared" si="25"/>
        <v>1427</v>
      </c>
      <c r="H54" s="24">
        <f t="shared" si="25"/>
        <v>919</v>
      </c>
      <c r="I54" s="24">
        <f t="shared" si="25"/>
        <v>492</v>
      </c>
      <c r="J54" s="24">
        <f t="shared" si="25"/>
        <v>1411</v>
      </c>
      <c r="K54" s="24">
        <f t="shared" si="25"/>
        <v>7245</v>
      </c>
      <c r="L54" s="24">
        <f t="shared" si="25"/>
        <v>3269</v>
      </c>
      <c r="M54" s="24">
        <f t="shared" si="25"/>
        <v>10514</v>
      </c>
      <c r="N54" s="407" t="s">
        <v>263</v>
      </c>
    </row>
    <row r="55" spans="1:14" ht="20.100000000000001" customHeight="1" thickTop="1" x14ac:dyDescent="0.25"/>
    <row r="56" spans="1:14" ht="20.100000000000001" customHeight="1" x14ac:dyDescent="0.25"/>
    <row r="57" spans="1:14" ht="20.100000000000001" customHeight="1" x14ac:dyDescent="0.25"/>
    <row r="58" spans="1:14" ht="20.100000000000001" customHeight="1" x14ac:dyDescent="0.25"/>
    <row r="59" spans="1:14" ht="20.100000000000001" customHeight="1" x14ac:dyDescent="0.25"/>
    <row r="60" spans="1:14" ht="29.25" customHeight="1" x14ac:dyDescent="0.25">
      <c r="A60" s="742" t="s">
        <v>1867</v>
      </c>
      <c r="B60" s="742"/>
      <c r="C60" s="742"/>
      <c r="D60" s="742"/>
      <c r="E60" s="742"/>
      <c r="F60" s="742"/>
      <c r="G60" s="742"/>
      <c r="H60" s="742"/>
      <c r="I60" s="742"/>
      <c r="J60" s="742"/>
      <c r="K60" s="742"/>
      <c r="L60" s="742"/>
      <c r="M60" s="742"/>
      <c r="N60" s="742"/>
    </row>
    <row r="61" spans="1:14" ht="37.5" customHeight="1" x14ac:dyDescent="0.3">
      <c r="A61" s="756" t="s">
        <v>1868</v>
      </c>
      <c r="B61" s="756"/>
      <c r="C61" s="756"/>
      <c r="D61" s="756"/>
      <c r="E61" s="756"/>
      <c r="F61" s="756"/>
      <c r="G61" s="756"/>
      <c r="H61" s="756"/>
      <c r="I61" s="756"/>
      <c r="J61" s="756"/>
      <c r="K61" s="756"/>
      <c r="L61" s="756"/>
      <c r="M61" s="756"/>
      <c r="N61" s="756"/>
    </row>
    <row r="62" spans="1:14" ht="23.25" customHeight="1" thickBot="1" x14ac:dyDescent="0.3">
      <c r="A62" s="357" t="s">
        <v>1869</v>
      </c>
      <c r="B62" s="357"/>
      <c r="C62" s="357"/>
      <c r="D62" s="357"/>
      <c r="E62" s="357"/>
      <c r="F62" s="357"/>
      <c r="G62" s="357"/>
      <c r="H62" s="357"/>
      <c r="I62" s="357"/>
      <c r="J62" s="357"/>
      <c r="K62" s="357"/>
      <c r="L62" s="357"/>
      <c r="M62" s="357"/>
      <c r="N62" s="30" t="s">
        <v>1870</v>
      </c>
    </row>
    <row r="63" spans="1:14" ht="23.25" customHeight="1" thickTop="1" x14ac:dyDescent="0.3">
      <c r="A63" s="735" t="s">
        <v>205</v>
      </c>
      <c r="B63" s="746" t="s">
        <v>129</v>
      </c>
      <c r="C63" s="746"/>
      <c r="D63" s="746"/>
      <c r="E63" s="746" t="s">
        <v>130</v>
      </c>
      <c r="F63" s="746"/>
      <c r="G63" s="746"/>
      <c r="H63" s="746" t="s">
        <v>131</v>
      </c>
      <c r="I63" s="746"/>
      <c r="J63" s="746"/>
      <c r="K63" s="746" t="s">
        <v>4</v>
      </c>
      <c r="L63" s="746"/>
      <c r="M63" s="746"/>
      <c r="N63" s="735" t="s">
        <v>1730</v>
      </c>
    </row>
    <row r="64" spans="1:14" ht="23.25" customHeight="1" x14ac:dyDescent="0.3">
      <c r="A64" s="736"/>
      <c r="B64" s="747" t="s">
        <v>132</v>
      </c>
      <c r="C64" s="747"/>
      <c r="D64" s="747"/>
      <c r="E64" s="747" t="s">
        <v>133</v>
      </c>
      <c r="F64" s="747"/>
      <c r="G64" s="747"/>
      <c r="H64" s="747" t="s">
        <v>134</v>
      </c>
      <c r="I64" s="747"/>
      <c r="J64" s="747"/>
      <c r="K64" s="747" t="s">
        <v>9</v>
      </c>
      <c r="L64" s="747"/>
      <c r="M64" s="747"/>
      <c r="N64" s="736"/>
    </row>
    <row r="65" spans="1:14" ht="23.25" customHeight="1" x14ac:dyDescent="0.3">
      <c r="A65" s="736"/>
      <c r="B65" s="403" t="s">
        <v>10</v>
      </c>
      <c r="C65" s="403" t="s">
        <v>113</v>
      </c>
      <c r="D65" s="403" t="s">
        <v>12</v>
      </c>
      <c r="E65" s="403" t="s">
        <v>10</v>
      </c>
      <c r="F65" s="403" t="s">
        <v>113</v>
      </c>
      <c r="G65" s="403" t="s">
        <v>12</v>
      </c>
      <c r="H65" s="403" t="s">
        <v>10</v>
      </c>
      <c r="I65" s="403" t="s">
        <v>113</v>
      </c>
      <c r="J65" s="403" t="s">
        <v>12</v>
      </c>
      <c r="K65" s="403" t="s">
        <v>10</v>
      </c>
      <c r="L65" s="403" t="s">
        <v>113</v>
      </c>
      <c r="M65" s="403" t="s">
        <v>12</v>
      </c>
      <c r="N65" s="736"/>
    </row>
    <row r="66" spans="1:14" ht="23.25" customHeight="1" thickBot="1" x14ac:dyDescent="0.35">
      <c r="A66" s="737"/>
      <c r="B66" s="4" t="s">
        <v>13</v>
      </c>
      <c r="C66" s="4" t="s">
        <v>14</v>
      </c>
      <c r="D66" s="4" t="s">
        <v>9</v>
      </c>
      <c r="E66" s="4" t="s">
        <v>13</v>
      </c>
      <c r="F66" s="4" t="s">
        <v>14</v>
      </c>
      <c r="G66" s="4" t="s">
        <v>9</v>
      </c>
      <c r="H66" s="4" t="s">
        <v>13</v>
      </c>
      <c r="I66" s="4" t="s">
        <v>14</v>
      </c>
      <c r="J66" s="4" t="s">
        <v>9</v>
      </c>
      <c r="K66" s="4" t="s">
        <v>13</v>
      </c>
      <c r="L66" s="4" t="s">
        <v>14</v>
      </c>
      <c r="M66" s="4" t="s">
        <v>9</v>
      </c>
      <c r="N66" s="737"/>
    </row>
    <row r="67" spans="1:14" ht="22.5" customHeight="1" x14ac:dyDescent="0.25">
      <c r="A67" s="533" t="s">
        <v>413</v>
      </c>
      <c r="B67" s="9"/>
      <c r="C67" s="9"/>
      <c r="D67" s="9"/>
      <c r="E67" s="9"/>
      <c r="F67" s="9"/>
      <c r="G67" s="9"/>
      <c r="H67" s="9"/>
      <c r="I67" s="9"/>
      <c r="J67" s="9"/>
      <c r="K67" s="406"/>
      <c r="L67" s="8"/>
      <c r="M67" s="9"/>
      <c r="N67" s="406" t="s">
        <v>16</v>
      </c>
    </row>
    <row r="68" spans="1:14" ht="22.5" customHeight="1" x14ac:dyDescent="0.25">
      <c r="A68" s="8" t="s">
        <v>1804</v>
      </c>
      <c r="B68" s="9">
        <v>0</v>
      </c>
      <c r="C68" s="9">
        <v>1</v>
      </c>
      <c r="D68" s="9">
        <f>SUM(B68:C68)</f>
        <v>1</v>
      </c>
      <c r="E68" s="9">
        <v>0</v>
      </c>
      <c r="F68" s="9">
        <v>0</v>
      </c>
      <c r="G68" s="9">
        <v>0</v>
      </c>
      <c r="H68" s="9">
        <v>0</v>
      </c>
      <c r="I68" s="9">
        <v>0</v>
      </c>
      <c r="J68" s="9">
        <f>SUM(H68:I68)</f>
        <v>0</v>
      </c>
      <c r="K68" s="9">
        <f t="shared" ref="K68:L70" si="26">SUM(B68,E68,H68)</f>
        <v>0</v>
      </c>
      <c r="L68" s="9">
        <f t="shared" si="26"/>
        <v>1</v>
      </c>
      <c r="M68" s="9">
        <f>SUM(K68:L68)</f>
        <v>1</v>
      </c>
      <c r="N68" s="406" t="s">
        <v>1805</v>
      </c>
    </row>
    <row r="69" spans="1:14" ht="22.5" customHeight="1" x14ac:dyDescent="0.25">
      <c r="A69" s="8" t="s">
        <v>1810</v>
      </c>
      <c r="B69" s="9">
        <v>0</v>
      </c>
      <c r="C69" s="9">
        <v>1</v>
      </c>
      <c r="D69" s="9">
        <f t="shared" ref="D69:D70" si="27">SUM(B69:C69)</f>
        <v>1</v>
      </c>
      <c r="E69" s="9">
        <v>0</v>
      </c>
      <c r="F69" s="9">
        <v>0</v>
      </c>
      <c r="G69" s="9">
        <v>0</v>
      </c>
      <c r="H69" s="9">
        <v>0</v>
      </c>
      <c r="I69" s="9">
        <v>0</v>
      </c>
      <c r="J69" s="9">
        <f t="shared" ref="J69:J70" si="28">SUM(H69:I69)</f>
        <v>0</v>
      </c>
      <c r="K69" s="9">
        <f t="shared" si="26"/>
        <v>0</v>
      </c>
      <c r="L69" s="9">
        <f t="shared" si="26"/>
        <v>1</v>
      </c>
      <c r="M69" s="9">
        <f>SUM(K69:L69)</f>
        <v>1</v>
      </c>
      <c r="N69" s="406" t="s">
        <v>1857</v>
      </c>
    </row>
    <row r="70" spans="1:14" ht="22.5" customHeight="1" x14ac:dyDescent="0.25">
      <c r="A70" s="8" t="s">
        <v>1812</v>
      </c>
      <c r="B70" s="9">
        <v>0</v>
      </c>
      <c r="C70" s="9">
        <v>0</v>
      </c>
      <c r="D70" s="9">
        <f t="shared" si="27"/>
        <v>0</v>
      </c>
      <c r="E70" s="9">
        <v>0</v>
      </c>
      <c r="F70" s="9">
        <v>0</v>
      </c>
      <c r="G70" s="9">
        <v>0</v>
      </c>
      <c r="H70" s="9">
        <v>0</v>
      </c>
      <c r="I70" s="9">
        <v>0</v>
      </c>
      <c r="J70" s="9">
        <f t="shared" si="28"/>
        <v>0</v>
      </c>
      <c r="K70" s="9">
        <f t="shared" si="26"/>
        <v>0</v>
      </c>
      <c r="L70" s="9">
        <f t="shared" si="26"/>
        <v>0</v>
      </c>
      <c r="M70" s="9">
        <f>SUM(K70:L70)</f>
        <v>0</v>
      </c>
      <c r="N70" s="406" t="s">
        <v>1813</v>
      </c>
    </row>
    <row r="71" spans="1:14" ht="22.5" customHeight="1" x14ac:dyDescent="0.25">
      <c r="A71" s="8" t="s">
        <v>1822</v>
      </c>
      <c r="B71" s="9">
        <f>SUM(B68:B70)</f>
        <v>0</v>
      </c>
      <c r="C71" s="9">
        <f t="shared" ref="C71:M71" si="29">SUM(C68:C70)</f>
        <v>2</v>
      </c>
      <c r="D71" s="9">
        <f t="shared" si="29"/>
        <v>2</v>
      </c>
      <c r="E71" s="9">
        <f t="shared" si="29"/>
        <v>0</v>
      </c>
      <c r="F71" s="9">
        <f t="shared" si="29"/>
        <v>0</v>
      </c>
      <c r="G71" s="9">
        <f t="shared" si="29"/>
        <v>0</v>
      </c>
      <c r="H71" s="9">
        <f t="shared" si="29"/>
        <v>0</v>
      </c>
      <c r="I71" s="9">
        <f t="shared" si="29"/>
        <v>0</v>
      </c>
      <c r="J71" s="9">
        <f t="shared" si="29"/>
        <v>0</v>
      </c>
      <c r="K71" s="9">
        <f t="shared" si="29"/>
        <v>0</v>
      </c>
      <c r="L71" s="9">
        <f t="shared" si="29"/>
        <v>2</v>
      </c>
      <c r="M71" s="9">
        <f t="shared" si="29"/>
        <v>2</v>
      </c>
      <c r="N71" s="406" t="s">
        <v>200</v>
      </c>
    </row>
    <row r="72" spans="1:14" ht="22.5" customHeight="1" x14ac:dyDescent="0.25">
      <c r="A72" s="8" t="s">
        <v>514</v>
      </c>
      <c r="B72" s="9">
        <f>SUM(B68:B70)</f>
        <v>0</v>
      </c>
      <c r="C72" s="9">
        <f t="shared" ref="C72:M72" si="30">SUM(C68:C70)</f>
        <v>2</v>
      </c>
      <c r="D72" s="9">
        <f t="shared" si="30"/>
        <v>2</v>
      </c>
      <c r="E72" s="9">
        <f t="shared" si="30"/>
        <v>0</v>
      </c>
      <c r="F72" s="9">
        <f t="shared" si="30"/>
        <v>0</v>
      </c>
      <c r="G72" s="9">
        <f t="shared" si="30"/>
        <v>0</v>
      </c>
      <c r="H72" s="9">
        <f t="shared" si="30"/>
        <v>0</v>
      </c>
      <c r="I72" s="9">
        <f t="shared" si="30"/>
        <v>0</v>
      </c>
      <c r="J72" s="9">
        <f t="shared" si="30"/>
        <v>0</v>
      </c>
      <c r="K72" s="9">
        <f t="shared" si="30"/>
        <v>0</v>
      </c>
      <c r="L72" s="9">
        <f t="shared" si="30"/>
        <v>2</v>
      </c>
      <c r="M72" s="9">
        <f t="shared" si="30"/>
        <v>2</v>
      </c>
      <c r="N72" s="406" t="s">
        <v>91</v>
      </c>
    </row>
    <row r="73" spans="1:14" ht="22.5" customHeight="1" x14ac:dyDescent="0.25">
      <c r="A73" s="8" t="s">
        <v>1087</v>
      </c>
      <c r="B73" s="9"/>
      <c r="C73" s="9"/>
      <c r="D73" s="9"/>
      <c r="E73" s="9"/>
      <c r="F73" s="9"/>
      <c r="G73" s="9"/>
      <c r="H73" s="9"/>
      <c r="I73" s="9"/>
      <c r="J73" s="9"/>
      <c r="K73" s="9"/>
      <c r="L73" s="9"/>
      <c r="M73" s="9"/>
      <c r="N73" s="406" t="s">
        <v>93</v>
      </c>
    </row>
    <row r="74" spans="1:14" ht="22.5" customHeight="1" x14ac:dyDescent="0.25">
      <c r="A74" s="14" t="s">
        <v>1804</v>
      </c>
      <c r="B74" s="401">
        <v>0</v>
      </c>
      <c r="C74" s="401">
        <v>0</v>
      </c>
      <c r="D74" s="401">
        <f>SUM(B74:C74)</f>
        <v>0</v>
      </c>
      <c r="E74" s="401">
        <v>0</v>
      </c>
      <c r="F74" s="401">
        <v>0</v>
      </c>
      <c r="G74" s="401">
        <v>0</v>
      </c>
      <c r="H74" s="401">
        <v>0</v>
      </c>
      <c r="I74" s="401">
        <v>1</v>
      </c>
      <c r="J74" s="401">
        <v>0</v>
      </c>
      <c r="K74" s="21">
        <f>SUM(B74,E74,H74)</f>
        <v>0</v>
      </c>
      <c r="L74" s="21">
        <f>SUM(C74,F74,I74)</f>
        <v>1</v>
      </c>
      <c r="M74" s="21">
        <f>SUM(K74:L74)</f>
        <v>1</v>
      </c>
      <c r="N74" s="405" t="s">
        <v>1805</v>
      </c>
    </row>
    <row r="75" spans="1:14" ht="22.5" customHeight="1" thickBot="1" x14ac:dyDescent="0.3">
      <c r="A75" s="8" t="s">
        <v>127</v>
      </c>
      <c r="B75" s="43">
        <f>SUM(B74)</f>
        <v>0</v>
      </c>
      <c r="C75" s="43">
        <f t="shared" ref="C75:M75" si="31">SUM(C74)</f>
        <v>0</v>
      </c>
      <c r="D75" s="43">
        <f t="shared" si="31"/>
        <v>0</v>
      </c>
      <c r="E75" s="43">
        <f t="shared" si="31"/>
        <v>0</v>
      </c>
      <c r="F75" s="43">
        <f t="shared" si="31"/>
        <v>0</v>
      </c>
      <c r="G75" s="43">
        <f t="shared" si="31"/>
        <v>0</v>
      </c>
      <c r="H75" s="43">
        <f t="shared" si="31"/>
        <v>0</v>
      </c>
      <c r="I75" s="43">
        <f t="shared" si="31"/>
        <v>1</v>
      </c>
      <c r="J75" s="43">
        <f t="shared" si="31"/>
        <v>0</v>
      </c>
      <c r="K75" s="43">
        <f t="shared" si="31"/>
        <v>0</v>
      </c>
      <c r="L75" s="43">
        <f t="shared" si="31"/>
        <v>1</v>
      </c>
      <c r="M75" s="43">
        <f t="shared" si="31"/>
        <v>1</v>
      </c>
      <c r="N75" s="406" t="s">
        <v>93</v>
      </c>
    </row>
    <row r="76" spans="1:14" ht="22.5" customHeight="1" thickBot="1" x14ac:dyDescent="0.3">
      <c r="A76" s="23" t="s">
        <v>384</v>
      </c>
      <c r="B76" s="24">
        <f>SUM(B75,B72)</f>
        <v>0</v>
      </c>
      <c r="C76" s="24">
        <f t="shared" ref="C76:M76" si="32">SUM(C75,C72)</f>
        <v>2</v>
      </c>
      <c r="D76" s="24">
        <f t="shared" si="32"/>
        <v>2</v>
      </c>
      <c r="E76" s="24">
        <f t="shared" si="32"/>
        <v>0</v>
      </c>
      <c r="F76" s="24">
        <f t="shared" si="32"/>
        <v>0</v>
      </c>
      <c r="G76" s="24">
        <f t="shared" si="32"/>
        <v>0</v>
      </c>
      <c r="H76" s="24">
        <f t="shared" si="32"/>
        <v>0</v>
      </c>
      <c r="I76" s="24">
        <f t="shared" si="32"/>
        <v>1</v>
      </c>
      <c r="J76" s="24">
        <f t="shared" si="32"/>
        <v>0</v>
      </c>
      <c r="K76" s="24">
        <f t="shared" si="32"/>
        <v>0</v>
      </c>
      <c r="L76" s="24">
        <f t="shared" si="32"/>
        <v>3</v>
      </c>
      <c r="M76" s="24">
        <f t="shared" si="32"/>
        <v>3</v>
      </c>
      <c r="N76" s="407" t="s">
        <v>1263</v>
      </c>
    </row>
    <row r="77" spans="1:14" ht="15.6" thickTop="1" x14ac:dyDescent="0.25"/>
  </sheetData>
  <mergeCells count="34">
    <mergeCell ref="A1:N1"/>
    <mergeCell ref="A2:N2"/>
    <mergeCell ref="A4:A7"/>
    <mergeCell ref="B4:D4"/>
    <mergeCell ref="E4:G4"/>
    <mergeCell ref="H4:J4"/>
    <mergeCell ref="K4:M4"/>
    <mergeCell ref="N4:N7"/>
    <mergeCell ref="B5:D5"/>
    <mergeCell ref="E5:G5"/>
    <mergeCell ref="A60:N60"/>
    <mergeCell ref="H5:J5"/>
    <mergeCell ref="K5:M5"/>
    <mergeCell ref="A33:A36"/>
    <mergeCell ref="B33:D33"/>
    <mergeCell ref="E33:G33"/>
    <mergeCell ref="H33:J33"/>
    <mergeCell ref="K33:M33"/>
    <mergeCell ref="N33:N36"/>
    <mergeCell ref="B34:D34"/>
    <mergeCell ref="E34:G34"/>
    <mergeCell ref="H34:J34"/>
    <mergeCell ref="K34:M34"/>
    <mergeCell ref="K64:M64"/>
    <mergeCell ref="A61:N61"/>
    <mergeCell ref="A63:A66"/>
    <mergeCell ref="B63:D63"/>
    <mergeCell ref="E63:G63"/>
    <mergeCell ref="H63:J63"/>
    <mergeCell ref="K63:M63"/>
    <mergeCell ref="N63:N66"/>
    <mergeCell ref="B64:D64"/>
    <mergeCell ref="E64:G64"/>
    <mergeCell ref="H64:J64"/>
  </mergeCells>
  <printOptions horizontalCentered="1"/>
  <pageMargins left="0.25" right="0.25" top="1" bottom="1" header="1" footer="1"/>
  <pageSetup paperSize="9" scale="80"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486"/>
  <sheetViews>
    <sheetView rightToLeft="1" view="pageBreakPreview" topLeftCell="A100" zoomScale="80" zoomScaleSheetLayoutView="80" workbookViewId="0">
      <selection activeCell="D125" sqref="D125"/>
    </sheetView>
  </sheetViews>
  <sheetFormatPr defaultColWidth="9" defaultRowHeight="13.8" x14ac:dyDescent="0.25"/>
  <cols>
    <col min="1" max="1" width="27.3984375" style="392" customWidth="1"/>
    <col min="2" max="7" width="9.09765625" style="392" customWidth="1"/>
    <col min="8" max="10" width="8.59765625" style="392" customWidth="1"/>
    <col min="11" max="11" width="44.5" style="392" customWidth="1"/>
    <col min="12" max="16384" width="9" style="392"/>
  </cols>
  <sheetData>
    <row r="1" spans="1:11" ht="24.75" customHeight="1" x14ac:dyDescent="0.25">
      <c r="A1" s="810" t="s">
        <v>1871</v>
      </c>
      <c r="B1" s="810"/>
      <c r="C1" s="810"/>
      <c r="D1" s="810"/>
      <c r="E1" s="810"/>
      <c r="F1" s="810"/>
      <c r="G1" s="810"/>
      <c r="H1" s="810"/>
      <c r="I1" s="810"/>
      <c r="J1" s="810"/>
      <c r="K1" s="810"/>
    </row>
    <row r="2" spans="1:11" ht="31.5" customHeight="1" x14ac:dyDescent="0.25">
      <c r="A2" s="739" t="s">
        <v>1872</v>
      </c>
      <c r="B2" s="739"/>
      <c r="C2" s="739"/>
      <c r="D2" s="739"/>
      <c r="E2" s="739"/>
      <c r="F2" s="739"/>
      <c r="G2" s="739"/>
      <c r="H2" s="739"/>
      <c r="I2" s="739"/>
      <c r="J2" s="739"/>
      <c r="K2" s="739"/>
    </row>
    <row r="3" spans="1:11" ht="15.75" customHeight="1" thickBot="1" x14ac:dyDescent="0.3">
      <c r="A3" s="357" t="s">
        <v>1873</v>
      </c>
      <c r="K3" s="30" t="s">
        <v>1874</v>
      </c>
    </row>
    <row r="4" spans="1:11" ht="23.25" customHeight="1" thickTop="1" x14ac:dyDescent="0.25">
      <c r="A4" s="735" t="s">
        <v>1799</v>
      </c>
      <c r="B4" s="735" t="s">
        <v>1</v>
      </c>
      <c r="C4" s="735"/>
      <c r="D4" s="735"/>
      <c r="E4" s="735" t="s">
        <v>2</v>
      </c>
      <c r="F4" s="735"/>
      <c r="G4" s="735"/>
      <c r="H4" s="735" t="s">
        <v>4</v>
      </c>
      <c r="I4" s="735"/>
      <c r="J4" s="735"/>
      <c r="K4" s="735" t="s">
        <v>1730</v>
      </c>
    </row>
    <row r="5" spans="1:11" ht="18.75" customHeight="1" x14ac:dyDescent="0.25">
      <c r="A5" s="736"/>
      <c r="B5" s="736" t="s">
        <v>6</v>
      </c>
      <c r="C5" s="736"/>
      <c r="D5" s="736"/>
      <c r="E5" s="736" t="s">
        <v>7</v>
      </c>
      <c r="F5" s="736"/>
      <c r="G5" s="736"/>
      <c r="H5" s="736" t="s">
        <v>9</v>
      </c>
      <c r="I5" s="736"/>
      <c r="J5" s="736"/>
      <c r="K5" s="736"/>
    </row>
    <row r="6" spans="1:11" ht="18" customHeight="1" x14ac:dyDescent="0.3">
      <c r="A6" s="736"/>
      <c r="B6" s="390" t="s">
        <v>10</v>
      </c>
      <c r="C6" s="390" t="s">
        <v>113</v>
      </c>
      <c r="D6" s="390" t="s">
        <v>12</v>
      </c>
      <c r="E6" s="390" t="s">
        <v>10</v>
      </c>
      <c r="F6" s="390" t="s">
        <v>113</v>
      </c>
      <c r="G6" s="390" t="s">
        <v>12</v>
      </c>
      <c r="H6" s="390" t="s">
        <v>10</v>
      </c>
      <c r="I6" s="390" t="s">
        <v>113</v>
      </c>
      <c r="J6" s="390" t="s">
        <v>12</v>
      </c>
      <c r="K6" s="736"/>
    </row>
    <row r="7" spans="1:11" ht="19.5" customHeight="1" thickBot="1" x14ac:dyDescent="0.35">
      <c r="A7" s="737"/>
      <c r="B7" s="4" t="s">
        <v>13</v>
      </c>
      <c r="C7" s="4" t="s">
        <v>14</v>
      </c>
      <c r="D7" s="4" t="s">
        <v>9</v>
      </c>
      <c r="E7" s="4" t="s">
        <v>13</v>
      </c>
      <c r="F7" s="4" t="s">
        <v>14</v>
      </c>
      <c r="G7" s="4" t="s">
        <v>9</v>
      </c>
      <c r="H7" s="4" t="s">
        <v>13</v>
      </c>
      <c r="I7" s="4" t="s">
        <v>14</v>
      </c>
      <c r="J7" s="4" t="s">
        <v>9</v>
      </c>
      <c r="K7" s="737"/>
    </row>
    <row r="8" spans="1:11" ht="20.100000000000001" customHeight="1" x14ac:dyDescent="0.25">
      <c r="A8" s="533" t="s">
        <v>413</v>
      </c>
      <c r="B8" s="8"/>
      <c r="C8" s="8"/>
      <c r="D8" s="8"/>
      <c r="E8" s="8"/>
      <c r="F8" s="8"/>
      <c r="G8" s="8"/>
      <c r="H8" s="8"/>
      <c r="I8" s="8"/>
      <c r="J8" s="8"/>
      <c r="K8" s="396" t="s">
        <v>16</v>
      </c>
    </row>
    <row r="9" spans="1:11" ht="20.100000000000001" customHeight="1" x14ac:dyDescent="0.25">
      <c r="A9" s="8" t="s">
        <v>1800</v>
      </c>
      <c r="B9" s="9">
        <v>778</v>
      </c>
      <c r="C9" s="9">
        <v>969</v>
      </c>
      <c r="D9" s="9">
        <f>SUM(B9:C9)</f>
        <v>1747</v>
      </c>
      <c r="E9" s="9">
        <v>0</v>
      </c>
      <c r="F9" s="9">
        <v>0</v>
      </c>
      <c r="G9" s="9">
        <f>SUM(E9:F9)</f>
        <v>0</v>
      </c>
      <c r="H9" s="9">
        <f t="shared" ref="H9:J24" si="0">SUM(B9,E9)</f>
        <v>778</v>
      </c>
      <c r="I9" s="9">
        <f t="shared" si="0"/>
        <v>969</v>
      </c>
      <c r="J9" s="9">
        <f t="shared" si="0"/>
        <v>1747</v>
      </c>
      <c r="K9" s="396" t="s">
        <v>1801</v>
      </c>
    </row>
    <row r="10" spans="1:11" ht="20.100000000000001" customHeight="1" x14ac:dyDescent="0.25">
      <c r="A10" s="8" t="s">
        <v>1802</v>
      </c>
      <c r="B10" s="9">
        <v>1780</v>
      </c>
      <c r="C10" s="9">
        <v>446</v>
      </c>
      <c r="D10" s="9">
        <f t="shared" ref="D10:D19" si="1">SUM(B10:C10)</f>
        <v>2226</v>
      </c>
      <c r="E10" s="9">
        <v>0</v>
      </c>
      <c r="F10" s="9">
        <v>0</v>
      </c>
      <c r="G10" s="9">
        <f t="shared" ref="G10:G20" si="2">SUM(E10:F10)</f>
        <v>0</v>
      </c>
      <c r="H10" s="9">
        <f t="shared" si="0"/>
        <v>1780</v>
      </c>
      <c r="I10" s="9">
        <f t="shared" si="0"/>
        <v>446</v>
      </c>
      <c r="J10" s="9">
        <f t="shared" si="0"/>
        <v>2226</v>
      </c>
      <c r="K10" s="396" t="s">
        <v>1803</v>
      </c>
    </row>
    <row r="11" spans="1:11" ht="20.100000000000001" customHeight="1" x14ac:dyDescent="0.25">
      <c r="A11" s="8" t="s">
        <v>1804</v>
      </c>
      <c r="B11" s="9">
        <v>1561</v>
      </c>
      <c r="C11" s="9">
        <v>1606</v>
      </c>
      <c r="D11" s="9">
        <f t="shared" si="1"/>
        <v>3167</v>
      </c>
      <c r="E11" s="9">
        <v>0</v>
      </c>
      <c r="F11" s="9">
        <v>3</v>
      </c>
      <c r="G11" s="9">
        <f t="shared" si="2"/>
        <v>3</v>
      </c>
      <c r="H11" s="9">
        <f t="shared" si="0"/>
        <v>1561</v>
      </c>
      <c r="I11" s="9">
        <f t="shared" si="0"/>
        <v>1609</v>
      </c>
      <c r="J11" s="9">
        <f t="shared" si="0"/>
        <v>3170</v>
      </c>
      <c r="K11" s="396" t="s">
        <v>1805</v>
      </c>
    </row>
    <row r="12" spans="1:11" ht="20.100000000000001" customHeight="1" x14ac:dyDescent="0.25">
      <c r="A12" s="8" t="s">
        <v>1806</v>
      </c>
      <c r="B12" s="9">
        <v>204</v>
      </c>
      <c r="C12" s="9">
        <v>454</v>
      </c>
      <c r="D12" s="9">
        <f t="shared" si="1"/>
        <v>658</v>
      </c>
      <c r="E12" s="9">
        <v>0</v>
      </c>
      <c r="F12" s="9">
        <v>3</v>
      </c>
      <c r="G12" s="9">
        <f t="shared" si="2"/>
        <v>3</v>
      </c>
      <c r="H12" s="9">
        <f t="shared" si="0"/>
        <v>204</v>
      </c>
      <c r="I12" s="9">
        <f t="shared" si="0"/>
        <v>457</v>
      </c>
      <c r="J12" s="9">
        <f t="shared" si="0"/>
        <v>661</v>
      </c>
      <c r="K12" s="396" t="s">
        <v>1807</v>
      </c>
    </row>
    <row r="13" spans="1:11" ht="20.100000000000001" customHeight="1" x14ac:dyDescent="0.25">
      <c r="A13" s="8" t="s">
        <v>1808</v>
      </c>
      <c r="B13" s="9">
        <v>447</v>
      </c>
      <c r="C13" s="9">
        <v>582</v>
      </c>
      <c r="D13" s="9">
        <f t="shared" si="1"/>
        <v>1029</v>
      </c>
      <c r="E13" s="9">
        <v>0</v>
      </c>
      <c r="F13" s="9">
        <v>0</v>
      </c>
      <c r="G13" s="9">
        <f t="shared" si="2"/>
        <v>0</v>
      </c>
      <c r="H13" s="9">
        <f t="shared" si="0"/>
        <v>447</v>
      </c>
      <c r="I13" s="9">
        <f t="shared" si="0"/>
        <v>582</v>
      </c>
      <c r="J13" s="9">
        <f t="shared" si="0"/>
        <v>1029</v>
      </c>
      <c r="K13" s="396" t="s">
        <v>1809</v>
      </c>
    </row>
    <row r="14" spans="1:11" ht="20.100000000000001" customHeight="1" x14ac:dyDescent="0.25">
      <c r="A14" s="8" t="s">
        <v>1810</v>
      </c>
      <c r="B14" s="9">
        <v>1363</v>
      </c>
      <c r="C14" s="9">
        <v>1354</v>
      </c>
      <c r="D14" s="9">
        <f t="shared" si="1"/>
        <v>2717</v>
      </c>
      <c r="E14" s="9">
        <v>0</v>
      </c>
      <c r="F14" s="9">
        <v>0</v>
      </c>
      <c r="G14" s="9">
        <f t="shared" si="2"/>
        <v>0</v>
      </c>
      <c r="H14" s="9">
        <f t="shared" si="0"/>
        <v>1363</v>
      </c>
      <c r="I14" s="9">
        <f t="shared" si="0"/>
        <v>1354</v>
      </c>
      <c r="J14" s="9">
        <f t="shared" si="0"/>
        <v>2717</v>
      </c>
      <c r="K14" s="396" t="s">
        <v>1811</v>
      </c>
    </row>
    <row r="15" spans="1:11" ht="20.100000000000001" customHeight="1" x14ac:dyDescent="0.25">
      <c r="A15" s="8" t="s">
        <v>1812</v>
      </c>
      <c r="B15" s="9">
        <v>717</v>
      </c>
      <c r="C15" s="9">
        <v>168</v>
      </c>
      <c r="D15" s="9">
        <f t="shared" si="1"/>
        <v>885</v>
      </c>
      <c r="E15" s="9">
        <v>0</v>
      </c>
      <c r="F15" s="9">
        <v>0</v>
      </c>
      <c r="G15" s="9">
        <f t="shared" si="2"/>
        <v>0</v>
      </c>
      <c r="H15" s="9">
        <f t="shared" si="0"/>
        <v>717</v>
      </c>
      <c r="I15" s="9">
        <f t="shared" si="0"/>
        <v>168</v>
      </c>
      <c r="J15" s="9">
        <f t="shared" si="0"/>
        <v>885</v>
      </c>
      <c r="K15" s="396" t="s">
        <v>1813</v>
      </c>
    </row>
    <row r="16" spans="1:11" ht="20.100000000000001" customHeight="1" x14ac:dyDescent="0.25">
      <c r="A16" s="8" t="s">
        <v>1814</v>
      </c>
      <c r="B16" s="9">
        <v>990</v>
      </c>
      <c r="C16" s="9">
        <v>362</v>
      </c>
      <c r="D16" s="9">
        <f t="shared" si="1"/>
        <v>1352</v>
      </c>
      <c r="E16" s="9">
        <v>0</v>
      </c>
      <c r="F16" s="9">
        <v>0</v>
      </c>
      <c r="G16" s="9">
        <f t="shared" si="2"/>
        <v>0</v>
      </c>
      <c r="H16" s="9">
        <f t="shared" si="0"/>
        <v>990</v>
      </c>
      <c r="I16" s="9">
        <f t="shared" si="0"/>
        <v>362</v>
      </c>
      <c r="J16" s="9">
        <f t="shared" si="0"/>
        <v>1352</v>
      </c>
      <c r="K16" s="396" t="s">
        <v>1849</v>
      </c>
    </row>
    <row r="17" spans="1:11" ht="20.100000000000001" customHeight="1" x14ac:dyDescent="0.25">
      <c r="A17" s="8" t="s">
        <v>1816</v>
      </c>
      <c r="B17" s="9">
        <v>1483</v>
      </c>
      <c r="C17" s="9">
        <v>914</v>
      </c>
      <c r="D17" s="9">
        <f t="shared" si="1"/>
        <v>2397</v>
      </c>
      <c r="E17" s="9">
        <v>0</v>
      </c>
      <c r="F17" s="9">
        <v>0</v>
      </c>
      <c r="G17" s="9">
        <f t="shared" si="2"/>
        <v>0</v>
      </c>
      <c r="H17" s="9">
        <f t="shared" si="0"/>
        <v>1483</v>
      </c>
      <c r="I17" s="9">
        <f t="shared" si="0"/>
        <v>914</v>
      </c>
      <c r="J17" s="9">
        <f t="shared" si="0"/>
        <v>2397</v>
      </c>
      <c r="K17" s="396" t="s">
        <v>1817</v>
      </c>
    </row>
    <row r="18" spans="1:11" ht="20.100000000000001" customHeight="1" x14ac:dyDescent="0.25">
      <c r="A18" s="8" t="s">
        <v>1818</v>
      </c>
      <c r="B18" s="9">
        <v>484</v>
      </c>
      <c r="C18" s="9">
        <v>251</v>
      </c>
      <c r="D18" s="9">
        <f t="shared" si="1"/>
        <v>735</v>
      </c>
      <c r="E18" s="9">
        <v>0</v>
      </c>
      <c r="F18" s="9">
        <v>0</v>
      </c>
      <c r="G18" s="9">
        <f t="shared" si="2"/>
        <v>0</v>
      </c>
      <c r="H18" s="9">
        <f t="shared" si="0"/>
        <v>484</v>
      </c>
      <c r="I18" s="9">
        <f t="shared" si="0"/>
        <v>251</v>
      </c>
      <c r="J18" s="9">
        <f t="shared" si="0"/>
        <v>735</v>
      </c>
      <c r="K18" s="396" t="s">
        <v>1850</v>
      </c>
    </row>
    <row r="19" spans="1:11" ht="20.100000000000001" customHeight="1" x14ac:dyDescent="0.25">
      <c r="A19" s="8" t="s">
        <v>1820</v>
      </c>
      <c r="B19" s="9">
        <v>2783</v>
      </c>
      <c r="C19" s="9">
        <v>1872</v>
      </c>
      <c r="D19" s="9">
        <f t="shared" si="1"/>
        <v>4655</v>
      </c>
      <c r="E19" s="9">
        <v>0</v>
      </c>
      <c r="F19" s="9">
        <v>0</v>
      </c>
      <c r="G19" s="9">
        <f t="shared" si="2"/>
        <v>0</v>
      </c>
      <c r="H19" s="9">
        <f t="shared" si="0"/>
        <v>2783</v>
      </c>
      <c r="I19" s="9">
        <f t="shared" si="0"/>
        <v>1872</v>
      </c>
      <c r="J19" s="9">
        <f t="shared" si="0"/>
        <v>4655</v>
      </c>
      <c r="K19" s="396" t="s">
        <v>1821</v>
      </c>
    </row>
    <row r="20" spans="1:11" ht="20.100000000000001" customHeight="1" x14ac:dyDescent="0.25">
      <c r="A20" s="8" t="s">
        <v>1822</v>
      </c>
      <c r="B20" s="9">
        <f>SUM(B9:B19)</f>
        <v>12590</v>
      </c>
      <c r="C20" s="9">
        <f t="shared" ref="C20:J20" si="3">SUM(C9:C19)</f>
        <v>8978</v>
      </c>
      <c r="D20" s="9">
        <f t="shared" si="3"/>
        <v>21568</v>
      </c>
      <c r="E20" s="9">
        <f t="shared" si="3"/>
        <v>0</v>
      </c>
      <c r="F20" s="9">
        <f t="shared" si="3"/>
        <v>6</v>
      </c>
      <c r="G20" s="9">
        <f t="shared" si="2"/>
        <v>6</v>
      </c>
      <c r="H20" s="9">
        <f t="shared" si="3"/>
        <v>12590</v>
      </c>
      <c r="I20" s="9">
        <f t="shared" si="3"/>
        <v>8984</v>
      </c>
      <c r="J20" s="9">
        <f t="shared" si="3"/>
        <v>21574</v>
      </c>
      <c r="K20" s="396" t="s">
        <v>200</v>
      </c>
    </row>
    <row r="21" spans="1:11" ht="20.100000000000001" customHeight="1" x14ac:dyDescent="0.25">
      <c r="A21" s="8" t="s">
        <v>1858</v>
      </c>
      <c r="B21" s="9">
        <v>751</v>
      </c>
      <c r="C21" s="9">
        <v>357</v>
      </c>
      <c r="D21" s="9">
        <f>SUM(B21:C21)</f>
        <v>1108</v>
      </c>
      <c r="E21" s="9">
        <v>0</v>
      </c>
      <c r="F21" s="9">
        <v>0</v>
      </c>
      <c r="G21" s="9">
        <f>SUM(E21:F21)</f>
        <v>0</v>
      </c>
      <c r="H21" s="9">
        <f>SUM(B21,E21)</f>
        <v>751</v>
      </c>
      <c r="I21" s="9">
        <f t="shared" si="0"/>
        <v>357</v>
      </c>
      <c r="J21" s="9">
        <f t="shared" si="0"/>
        <v>1108</v>
      </c>
      <c r="K21" s="396" t="s">
        <v>1824</v>
      </c>
    </row>
    <row r="22" spans="1:11" ht="20.100000000000001" customHeight="1" x14ac:dyDescent="0.25">
      <c r="A22" s="8" t="s">
        <v>1825</v>
      </c>
      <c r="B22" s="9">
        <v>254</v>
      </c>
      <c r="C22" s="9">
        <v>452</v>
      </c>
      <c r="D22" s="9">
        <f t="shared" ref="D22:D25" si="4">SUM(B22:C22)</f>
        <v>706</v>
      </c>
      <c r="E22" s="9">
        <v>0</v>
      </c>
      <c r="F22" s="9">
        <v>2</v>
      </c>
      <c r="G22" s="9">
        <f t="shared" ref="G22:G25" si="5">SUM(E22:F22)</f>
        <v>2</v>
      </c>
      <c r="H22" s="9">
        <f>SUM(B22,E22)</f>
        <v>254</v>
      </c>
      <c r="I22" s="9">
        <f t="shared" si="0"/>
        <v>454</v>
      </c>
      <c r="J22" s="9">
        <f t="shared" si="0"/>
        <v>708</v>
      </c>
      <c r="K22" s="396" t="s">
        <v>1824</v>
      </c>
    </row>
    <row r="23" spans="1:11" ht="20.100000000000001" customHeight="1" x14ac:dyDescent="0.25">
      <c r="A23" s="8" t="s">
        <v>1826</v>
      </c>
      <c r="B23" s="9">
        <v>461</v>
      </c>
      <c r="C23" s="9">
        <v>363</v>
      </c>
      <c r="D23" s="9">
        <f t="shared" si="4"/>
        <v>824</v>
      </c>
      <c r="E23" s="9">
        <v>1</v>
      </c>
      <c r="F23" s="9">
        <v>1</v>
      </c>
      <c r="G23" s="9">
        <f t="shared" si="5"/>
        <v>2</v>
      </c>
      <c r="H23" s="9">
        <f>SUM(B23,E23)</f>
        <v>462</v>
      </c>
      <c r="I23" s="9">
        <f t="shared" si="0"/>
        <v>364</v>
      </c>
      <c r="J23" s="9">
        <f t="shared" si="0"/>
        <v>826</v>
      </c>
      <c r="K23" s="396" t="s">
        <v>1827</v>
      </c>
    </row>
    <row r="24" spans="1:11" ht="24.75" customHeight="1" x14ac:dyDescent="0.25">
      <c r="A24" s="8" t="s">
        <v>1828</v>
      </c>
      <c r="B24" s="9">
        <v>1113</v>
      </c>
      <c r="C24" s="9">
        <v>1065</v>
      </c>
      <c r="D24" s="9">
        <f t="shared" si="4"/>
        <v>2178</v>
      </c>
      <c r="E24" s="9">
        <v>1</v>
      </c>
      <c r="F24" s="9">
        <v>0</v>
      </c>
      <c r="G24" s="9">
        <f t="shared" si="5"/>
        <v>1</v>
      </c>
      <c r="H24" s="9">
        <f>SUM(B24,E24)</f>
        <v>1114</v>
      </c>
      <c r="I24" s="9">
        <f t="shared" si="0"/>
        <v>1065</v>
      </c>
      <c r="J24" s="9">
        <f t="shared" si="0"/>
        <v>2179</v>
      </c>
      <c r="K24" s="396" t="s">
        <v>1829</v>
      </c>
    </row>
    <row r="25" spans="1:11" ht="20.100000000000001" customHeight="1" x14ac:dyDescent="0.25">
      <c r="A25" s="8" t="s">
        <v>1830</v>
      </c>
      <c r="B25" s="9">
        <v>214</v>
      </c>
      <c r="C25" s="9">
        <v>269</v>
      </c>
      <c r="D25" s="9">
        <f t="shared" si="4"/>
        <v>483</v>
      </c>
      <c r="E25" s="9">
        <v>0</v>
      </c>
      <c r="F25" s="9">
        <v>0</v>
      </c>
      <c r="G25" s="9">
        <f t="shared" si="5"/>
        <v>0</v>
      </c>
      <c r="H25" s="9">
        <f>SUM(B25,E25)</f>
        <v>214</v>
      </c>
      <c r="I25" s="9">
        <f>SUM(C25,F25)</f>
        <v>269</v>
      </c>
      <c r="J25" s="9">
        <f>SUM(D25,G25)</f>
        <v>483</v>
      </c>
      <c r="K25" s="396" t="s">
        <v>1831</v>
      </c>
    </row>
    <row r="26" spans="1:11" ht="20.100000000000001" customHeight="1" x14ac:dyDescent="0.25">
      <c r="A26" s="8" t="s">
        <v>1832</v>
      </c>
      <c r="B26" s="9">
        <f>SUM(B21:B25)</f>
        <v>2793</v>
      </c>
      <c r="C26" s="9">
        <f t="shared" ref="C26:J26" si="6">SUM(C21:C25)</f>
        <v>2506</v>
      </c>
      <c r="D26" s="9">
        <f t="shared" si="6"/>
        <v>5299</v>
      </c>
      <c r="E26" s="9">
        <f t="shared" si="6"/>
        <v>2</v>
      </c>
      <c r="F26" s="9">
        <f t="shared" si="6"/>
        <v>3</v>
      </c>
      <c r="G26" s="9">
        <f t="shared" si="6"/>
        <v>5</v>
      </c>
      <c r="H26" s="9">
        <f t="shared" si="6"/>
        <v>2795</v>
      </c>
      <c r="I26" s="9">
        <f t="shared" si="6"/>
        <v>2509</v>
      </c>
      <c r="J26" s="9">
        <f t="shared" si="6"/>
        <v>5304</v>
      </c>
      <c r="K26" s="396" t="s">
        <v>1833</v>
      </c>
    </row>
    <row r="27" spans="1:11" ht="20.100000000000001" customHeight="1" thickBot="1" x14ac:dyDescent="0.3">
      <c r="A27" s="11" t="s">
        <v>90</v>
      </c>
      <c r="B27" s="12">
        <f>SUM(B26,B20)</f>
        <v>15383</v>
      </c>
      <c r="C27" s="12">
        <f t="shared" ref="C27:J27" si="7">SUM(C26,C20)</f>
        <v>11484</v>
      </c>
      <c r="D27" s="12">
        <f t="shared" si="7"/>
        <v>26867</v>
      </c>
      <c r="E27" s="12">
        <f t="shared" si="7"/>
        <v>2</v>
      </c>
      <c r="F27" s="12">
        <f t="shared" si="7"/>
        <v>9</v>
      </c>
      <c r="G27" s="12">
        <f t="shared" si="7"/>
        <v>11</v>
      </c>
      <c r="H27" s="12">
        <f t="shared" si="7"/>
        <v>15385</v>
      </c>
      <c r="I27" s="12">
        <f t="shared" si="7"/>
        <v>11493</v>
      </c>
      <c r="J27" s="12">
        <f t="shared" si="7"/>
        <v>26878</v>
      </c>
      <c r="K27" s="13" t="s">
        <v>91</v>
      </c>
    </row>
    <row r="28" spans="1:11" ht="14.4" thickTop="1" x14ac:dyDescent="0.25"/>
    <row r="30" spans="1:11" s="659" customFormat="1" x14ac:dyDescent="0.25"/>
    <row r="31" spans="1:11" s="659" customFormat="1" x14ac:dyDescent="0.25"/>
    <row r="32" spans="1:11" ht="27.75" customHeight="1" thickBot="1" x14ac:dyDescent="0.3">
      <c r="A32" s="357" t="s">
        <v>1875</v>
      </c>
      <c r="K32" s="30" t="s">
        <v>1876</v>
      </c>
    </row>
    <row r="33" spans="1:11" s="66" customFormat="1" ht="22.5" customHeight="1" thickTop="1" x14ac:dyDescent="0.25">
      <c r="A33" s="735" t="s">
        <v>1799</v>
      </c>
      <c r="B33" s="735" t="s">
        <v>1</v>
      </c>
      <c r="C33" s="735"/>
      <c r="D33" s="735"/>
      <c r="E33" s="735" t="s">
        <v>2</v>
      </c>
      <c r="F33" s="735"/>
      <c r="G33" s="735"/>
      <c r="H33" s="735" t="s">
        <v>4</v>
      </c>
      <c r="I33" s="735"/>
      <c r="J33" s="735"/>
      <c r="K33" s="735" t="s">
        <v>1730</v>
      </c>
    </row>
    <row r="34" spans="1:11" s="66" customFormat="1" ht="22.5" customHeight="1" x14ac:dyDescent="0.25">
      <c r="A34" s="736"/>
      <c r="B34" s="736" t="s">
        <v>6</v>
      </c>
      <c r="C34" s="736"/>
      <c r="D34" s="736"/>
      <c r="E34" s="736" t="s">
        <v>7</v>
      </c>
      <c r="F34" s="736"/>
      <c r="G34" s="736"/>
      <c r="H34" s="736" t="s">
        <v>9</v>
      </c>
      <c r="I34" s="736"/>
      <c r="J34" s="736"/>
      <c r="K34" s="736"/>
    </row>
    <row r="35" spans="1:11" s="66" customFormat="1" ht="22.5" customHeight="1" x14ac:dyDescent="0.25">
      <c r="A35" s="736"/>
      <c r="B35" s="401" t="s">
        <v>10</v>
      </c>
      <c r="C35" s="401" t="s">
        <v>113</v>
      </c>
      <c r="D35" s="401" t="s">
        <v>12</v>
      </c>
      <c r="E35" s="401" t="s">
        <v>10</v>
      </c>
      <c r="F35" s="401" t="s">
        <v>113</v>
      </c>
      <c r="G35" s="401" t="s">
        <v>12</v>
      </c>
      <c r="H35" s="401" t="s">
        <v>10</v>
      </c>
      <c r="I35" s="401" t="s">
        <v>113</v>
      </c>
      <c r="J35" s="401" t="s">
        <v>12</v>
      </c>
      <c r="K35" s="736"/>
    </row>
    <row r="36" spans="1:11" s="66" customFormat="1" ht="22.5" customHeight="1" thickBot="1" x14ac:dyDescent="0.3">
      <c r="A36" s="737"/>
      <c r="B36" s="402" t="s">
        <v>13</v>
      </c>
      <c r="C36" s="402" t="s">
        <v>14</v>
      </c>
      <c r="D36" s="402" t="s">
        <v>9</v>
      </c>
      <c r="E36" s="402" t="s">
        <v>13</v>
      </c>
      <c r="F36" s="402" t="s">
        <v>14</v>
      </c>
      <c r="G36" s="402" t="s">
        <v>9</v>
      </c>
      <c r="H36" s="402" t="s">
        <v>13</v>
      </c>
      <c r="I36" s="402" t="s">
        <v>14</v>
      </c>
      <c r="J36" s="402" t="s">
        <v>9</v>
      </c>
      <c r="K36" s="737"/>
    </row>
    <row r="37" spans="1:11" ht="23.1" customHeight="1" x14ac:dyDescent="0.25">
      <c r="A37" s="8" t="s">
        <v>412</v>
      </c>
      <c r="B37" s="8"/>
      <c r="C37" s="8"/>
      <c r="D37" s="8"/>
      <c r="E37" s="8"/>
      <c r="F37" s="8"/>
      <c r="G37" s="8"/>
      <c r="H37" s="8"/>
      <c r="I37" s="8"/>
      <c r="J37" s="8"/>
      <c r="K37" s="396" t="s">
        <v>93</v>
      </c>
    </row>
    <row r="38" spans="1:11" ht="23.1" customHeight="1" x14ac:dyDescent="0.25">
      <c r="A38" s="8" t="s">
        <v>1800</v>
      </c>
      <c r="B38" s="9">
        <v>325</v>
      </c>
      <c r="C38" s="9">
        <v>253</v>
      </c>
      <c r="D38" s="9">
        <f>SUM(B38:C38)</f>
        <v>578</v>
      </c>
      <c r="E38" s="9">
        <v>0</v>
      </c>
      <c r="F38" s="9">
        <v>0</v>
      </c>
      <c r="G38" s="9">
        <f>SUM(E38:F38)</f>
        <v>0</v>
      </c>
      <c r="H38" s="9">
        <f>SUM(E38,B38)</f>
        <v>325</v>
      </c>
      <c r="I38" s="9">
        <f>SUM(F38,C38)</f>
        <v>253</v>
      </c>
      <c r="J38" s="9">
        <f>SUM(H38:I38)</f>
        <v>578</v>
      </c>
      <c r="K38" s="396" t="s">
        <v>1801</v>
      </c>
    </row>
    <row r="39" spans="1:11" ht="23.1" customHeight="1" x14ac:dyDescent="0.25">
      <c r="A39" s="8" t="s">
        <v>1802</v>
      </c>
      <c r="B39" s="9">
        <v>334</v>
      </c>
      <c r="C39" s="9">
        <v>12</v>
      </c>
      <c r="D39" s="9">
        <f t="shared" ref="D39:D51" si="8">SUM(B39:C39)</f>
        <v>346</v>
      </c>
      <c r="E39" s="9">
        <v>0</v>
      </c>
      <c r="F39" s="9">
        <v>0</v>
      </c>
      <c r="G39" s="9">
        <f t="shared" ref="G39:G47" si="9">SUM(E39:F39)</f>
        <v>0</v>
      </c>
      <c r="H39" s="9">
        <f t="shared" ref="H39:I51" si="10">SUM(E39,B39)</f>
        <v>334</v>
      </c>
      <c r="I39" s="9">
        <f t="shared" si="10"/>
        <v>12</v>
      </c>
      <c r="J39" s="9">
        <f t="shared" ref="J39:J51" si="11">SUM(H39:I39)</f>
        <v>346</v>
      </c>
      <c r="K39" s="396" t="s">
        <v>1803</v>
      </c>
    </row>
    <row r="40" spans="1:11" ht="23.1" customHeight="1" x14ac:dyDescent="0.25">
      <c r="A40" s="8" t="s">
        <v>1804</v>
      </c>
      <c r="B40" s="9">
        <v>528</v>
      </c>
      <c r="C40" s="9">
        <v>388</v>
      </c>
      <c r="D40" s="9">
        <f t="shared" si="8"/>
        <v>916</v>
      </c>
      <c r="E40" s="9">
        <v>0</v>
      </c>
      <c r="F40" s="9">
        <v>0</v>
      </c>
      <c r="G40" s="9">
        <f t="shared" si="9"/>
        <v>0</v>
      </c>
      <c r="H40" s="9">
        <f t="shared" si="10"/>
        <v>528</v>
      </c>
      <c r="I40" s="9">
        <f t="shared" si="10"/>
        <v>388</v>
      </c>
      <c r="J40" s="9">
        <f t="shared" si="11"/>
        <v>916</v>
      </c>
      <c r="K40" s="396" t="s">
        <v>1805</v>
      </c>
    </row>
    <row r="41" spans="1:11" ht="23.1" customHeight="1" x14ac:dyDescent="0.25">
      <c r="A41" s="8" t="s">
        <v>1877</v>
      </c>
      <c r="B41" s="9">
        <v>26</v>
      </c>
      <c r="C41" s="9">
        <v>102</v>
      </c>
      <c r="D41" s="9">
        <f t="shared" si="8"/>
        <v>128</v>
      </c>
      <c r="E41" s="9">
        <v>0</v>
      </c>
      <c r="F41" s="9">
        <v>0</v>
      </c>
      <c r="G41" s="9">
        <f t="shared" si="9"/>
        <v>0</v>
      </c>
      <c r="H41" s="9">
        <f t="shared" si="10"/>
        <v>26</v>
      </c>
      <c r="I41" s="9">
        <f t="shared" si="10"/>
        <v>102</v>
      </c>
      <c r="J41" s="9">
        <f t="shared" si="11"/>
        <v>128</v>
      </c>
      <c r="K41" s="396" t="s">
        <v>1807</v>
      </c>
    </row>
    <row r="42" spans="1:11" ht="23.1" customHeight="1" x14ac:dyDescent="0.25">
      <c r="A42" s="8" t="s">
        <v>1808</v>
      </c>
      <c r="B42" s="9">
        <v>488</v>
      </c>
      <c r="C42" s="9">
        <v>593</v>
      </c>
      <c r="D42" s="9">
        <f t="shared" si="8"/>
        <v>1081</v>
      </c>
      <c r="E42" s="9">
        <v>0</v>
      </c>
      <c r="F42" s="9">
        <v>0</v>
      </c>
      <c r="G42" s="9">
        <f t="shared" si="9"/>
        <v>0</v>
      </c>
      <c r="H42" s="9">
        <f t="shared" si="10"/>
        <v>488</v>
      </c>
      <c r="I42" s="9">
        <f t="shared" si="10"/>
        <v>593</v>
      </c>
      <c r="J42" s="9">
        <f t="shared" si="11"/>
        <v>1081</v>
      </c>
      <c r="K42" s="396" t="s">
        <v>1809</v>
      </c>
    </row>
    <row r="43" spans="1:11" ht="23.1" customHeight="1" x14ac:dyDescent="0.25">
      <c r="A43" s="8" t="s">
        <v>1810</v>
      </c>
      <c r="B43" s="9">
        <v>102</v>
      </c>
      <c r="C43" s="9">
        <v>84</v>
      </c>
      <c r="D43" s="9">
        <f t="shared" si="8"/>
        <v>186</v>
      </c>
      <c r="E43" s="9">
        <v>0</v>
      </c>
      <c r="F43" s="9">
        <v>0</v>
      </c>
      <c r="G43" s="9">
        <f t="shared" si="9"/>
        <v>0</v>
      </c>
      <c r="H43" s="9">
        <f t="shared" si="10"/>
        <v>102</v>
      </c>
      <c r="I43" s="9">
        <f t="shared" si="10"/>
        <v>84</v>
      </c>
      <c r="J43" s="9">
        <f t="shared" si="11"/>
        <v>186</v>
      </c>
      <c r="K43" s="396" t="s">
        <v>1811</v>
      </c>
    </row>
    <row r="44" spans="1:11" ht="23.1" customHeight="1" x14ac:dyDescent="0.25">
      <c r="A44" s="8" t="s">
        <v>1814</v>
      </c>
      <c r="B44" s="9">
        <v>140</v>
      </c>
      <c r="C44" s="9">
        <v>56</v>
      </c>
      <c r="D44" s="9">
        <f t="shared" si="8"/>
        <v>196</v>
      </c>
      <c r="E44" s="9">
        <v>0</v>
      </c>
      <c r="F44" s="9">
        <v>0</v>
      </c>
      <c r="G44" s="9">
        <f t="shared" si="9"/>
        <v>0</v>
      </c>
      <c r="H44" s="9">
        <f t="shared" si="10"/>
        <v>140</v>
      </c>
      <c r="I44" s="9">
        <f t="shared" si="10"/>
        <v>56</v>
      </c>
      <c r="J44" s="9">
        <f t="shared" si="11"/>
        <v>196</v>
      </c>
      <c r="K44" s="396" t="s">
        <v>1849</v>
      </c>
    </row>
    <row r="45" spans="1:11" ht="23.1" customHeight="1" x14ac:dyDescent="0.25">
      <c r="A45" s="8" t="s">
        <v>1878</v>
      </c>
      <c r="B45" s="9">
        <v>757</v>
      </c>
      <c r="C45" s="9">
        <v>266</v>
      </c>
      <c r="D45" s="9">
        <f t="shared" si="8"/>
        <v>1023</v>
      </c>
      <c r="E45" s="9">
        <v>0</v>
      </c>
      <c r="F45" s="9">
        <v>0</v>
      </c>
      <c r="G45" s="9">
        <f t="shared" si="9"/>
        <v>0</v>
      </c>
      <c r="H45" s="9">
        <f t="shared" si="10"/>
        <v>757</v>
      </c>
      <c r="I45" s="9">
        <f t="shared" si="10"/>
        <v>266</v>
      </c>
      <c r="J45" s="9">
        <f t="shared" si="11"/>
        <v>1023</v>
      </c>
      <c r="K45" s="396" t="s">
        <v>1817</v>
      </c>
    </row>
    <row r="46" spans="1:11" ht="23.1" customHeight="1" x14ac:dyDescent="0.25">
      <c r="A46" s="8" t="s">
        <v>1818</v>
      </c>
      <c r="B46" s="9">
        <v>43</v>
      </c>
      <c r="C46" s="9">
        <v>17</v>
      </c>
      <c r="D46" s="9">
        <f t="shared" si="8"/>
        <v>60</v>
      </c>
      <c r="E46" s="9">
        <v>0</v>
      </c>
      <c r="F46" s="9">
        <v>0</v>
      </c>
      <c r="G46" s="9">
        <f t="shared" si="9"/>
        <v>0</v>
      </c>
      <c r="H46" s="9">
        <f t="shared" si="10"/>
        <v>43</v>
      </c>
      <c r="I46" s="9">
        <f t="shared" si="10"/>
        <v>17</v>
      </c>
      <c r="J46" s="9">
        <f t="shared" si="11"/>
        <v>60</v>
      </c>
      <c r="K46" s="396" t="s">
        <v>1850</v>
      </c>
    </row>
    <row r="47" spans="1:11" ht="23.1" customHeight="1" x14ac:dyDescent="0.25">
      <c r="A47" s="8" t="s">
        <v>1820</v>
      </c>
      <c r="B47" s="9">
        <v>797</v>
      </c>
      <c r="C47" s="9">
        <v>243</v>
      </c>
      <c r="D47" s="9">
        <f t="shared" si="8"/>
        <v>1040</v>
      </c>
      <c r="E47" s="9">
        <v>0</v>
      </c>
      <c r="F47" s="9">
        <v>0</v>
      </c>
      <c r="G47" s="9">
        <f t="shared" si="9"/>
        <v>0</v>
      </c>
      <c r="H47" s="9">
        <f t="shared" si="10"/>
        <v>797</v>
      </c>
      <c r="I47" s="9">
        <f t="shared" si="10"/>
        <v>243</v>
      </c>
      <c r="J47" s="9">
        <f t="shared" si="11"/>
        <v>1040</v>
      </c>
      <c r="K47" s="396" t="s">
        <v>1821</v>
      </c>
    </row>
    <row r="48" spans="1:11" ht="23.1" customHeight="1" x14ac:dyDescent="0.25">
      <c r="A48" s="8" t="s">
        <v>1822</v>
      </c>
      <c r="B48" s="9">
        <f>SUM(B38:B47)</f>
        <v>3540</v>
      </c>
      <c r="C48" s="9">
        <f t="shared" ref="C48:J48" si="12">SUM(C38:C47)</f>
        <v>2014</v>
      </c>
      <c r="D48" s="9">
        <f t="shared" si="12"/>
        <v>5554</v>
      </c>
      <c r="E48" s="9">
        <f t="shared" si="12"/>
        <v>0</v>
      </c>
      <c r="F48" s="9">
        <f t="shared" si="12"/>
        <v>0</v>
      </c>
      <c r="G48" s="9">
        <f t="shared" si="12"/>
        <v>0</v>
      </c>
      <c r="H48" s="9">
        <f t="shared" si="12"/>
        <v>3540</v>
      </c>
      <c r="I48" s="9">
        <f t="shared" si="12"/>
        <v>2014</v>
      </c>
      <c r="J48" s="9">
        <f t="shared" si="12"/>
        <v>5554</v>
      </c>
      <c r="K48" s="396" t="s">
        <v>200</v>
      </c>
    </row>
    <row r="49" spans="1:11" ht="23.1" customHeight="1" x14ac:dyDescent="0.25">
      <c r="A49" s="8" t="s">
        <v>1826</v>
      </c>
      <c r="B49" s="9">
        <v>84</v>
      </c>
      <c r="C49" s="9">
        <v>29</v>
      </c>
      <c r="D49" s="9">
        <f t="shared" si="8"/>
        <v>113</v>
      </c>
      <c r="E49" s="9">
        <v>0</v>
      </c>
      <c r="F49" s="9">
        <v>0</v>
      </c>
      <c r="G49" s="9">
        <f>SUM(E49:F49)</f>
        <v>0</v>
      </c>
      <c r="H49" s="9">
        <f>SUM(B49,E49)</f>
        <v>84</v>
      </c>
      <c r="I49" s="9">
        <f>SUM(C49,F49)</f>
        <v>29</v>
      </c>
      <c r="J49" s="9">
        <f>SUM(H49:I49)</f>
        <v>113</v>
      </c>
      <c r="K49" s="396" t="s">
        <v>1827</v>
      </c>
    </row>
    <row r="50" spans="1:11" ht="25.5" customHeight="1" x14ac:dyDescent="0.25">
      <c r="A50" s="8" t="s">
        <v>1828</v>
      </c>
      <c r="B50" s="9">
        <v>454</v>
      </c>
      <c r="C50" s="9">
        <v>394</v>
      </c>
      <c r="D50" s="9">
        <f t="shared" si="8"/>
        <v>848</v>
      </c>
      <c r="E50" s="9">
        <v>0</v>
      </c>
      <c r="F50" s="9">
        <v>2</v>
      </c>
      <c r="G50" s="9">
        <f>SUM(E50:F50)</f>
        <v>2</v>
      </c>
      <c r="H50" s="9">
        <f t="shared" si="10"/>
        <v>454</v>
      </c>
      <c r="I50" s="9">
        <f t="shared" si="10"/>
        <v>396</v>
      </c>
      <c r="J50" s="9">
        <f t="shared" si="11"/>
        <v>850</v>
      </c>
      <c r="K50" s="396" t="s">
        <v>1829</v>
      </c>
    </row>
    <row r="51" spans="1:11" ht="23.1" customHeight="1" x14ac:dyDescent="0.25">
      <c r="A51" s="8" t="s">
        <v>1830</v>
      </c>
      <c r="B51" s="9">
        <v>147</v>
      </c>
      <c r="C51" s="9">
        <v>360</v>
      </c>
      <c r="D51" s="9">
        <f t="shared" si="8"/>
        <v>507</v>
      </c>
      <c r="E51" s="9">
        <v>0</v>
      </c>
      <c r="F51" s="9">
        <v>0</v>
      </c>
      <c r="G51" s="9">
        <f>SUM(E51:F51)</f>
        <v>0</v>
      </c>
      <c r="H51" s="9">
        <f t="shared" si="10"/>
        <v>147</v>
      </c>
      <c r="I51" s="9">
        <f t="shared" si="10"/>
        <v>360</v>
      </c>
      <c r="J51" s="9">
        <f t="shared" si="11"/>
        <v>507</v>
      </c>
      <c r="K51" s="396" t="s">
        <v>1831</v>
      </c>
    </row>
    <row r="52" spans="1:11" ht="23.1" customHeight="1" x14ac:dyDescent="0.25">
      <c r="A52" s="8" t="s">
        <v>1832</v>
      </c>
      <c r="B52" s="9">
        <f>SUM(B49:B51)</f>
        <v>685</v>
      </c>
      <c r="C52" s="9">
        <f t="shared" ref="C52:J52" si="13">SUM(C49:C51)</f>
        <v>783</v>
      </c>
      <c r="D52" s="9">
        <f t="shared" si="13"/>
        <v>1468</v>
      </c>
      <c r="E52" s="9">
        <f t="shared" si="13"/>
        <v>0</v>
      </c>
      <c r="F52" s="9">
        <f t="shared" si="13"/>
        <v>2</v>
      </c>
      <c r="G52" s="9">
        <f t="shared" si="13"/>
        <v>2</v>
      </c>
      <c r="H52" s="9">
        <f t="shared" si="13"/>
        <v>685</v>
      </c>
      <c r="I52" s="9">
        <f t="shared" si="13"/>
        <v>785</v>
      </c>
      <c r="J52" s="9">
        <f t="shared" si="13"/>
        <v>1470</v>
      </c>
      <c r="K52" s="396" t="s">
        <v>1752</v>
      </c>
    </row>
    <row r="53" spans="1:11" ht="23.1" customHeight="1" thickBot="1" x14ac:dyDescent="0.3">
      <c r="A53" s="8" t="s">
        <v>127</v>
      </c>
      <c r="B53" s="9">
        <f>SUM(B52,B48)</f>
        <v>4225</v>
      </c>
      <c r="C53" s="9">
        <f t="shared" ref="C53:J53" si="14">SUM(C52,C48)</f>
        <v>2797</v>
      </c>
      <c r="D53" s="9">
        <f t="shared" si="14"/>
        <v>7022</v>
      </c>
      <c r="E53" s="9">
        <f t="shared" si="14"/>
        <v>0</v>
      </c>
      <c r="F53" s="9">
        <f t="shared" si="14"/>
        <v>2</v>
      </c>
      <c r="G53" s="9">
        <f t="shared" si="14"/>
        <v>2</v>
      </c>
      <c r="H53" s="9">
        <f t="shared" si="14"/>
        <v>4225</v>
      </c>
      <c r="I53" s="9">
        <f t="shared" si="14"/>
        <v>2799</v>
      </c>
      <c r="J53" s="9">
        <f t="shared" si="14"/>
        <v>7024</v>
      </c>
      <c r="K53" s="396" t="s">
        <v>93</v>
      </c>
    </row>
    <row r="54" spans="1:11" ht="20.25" customHeight="1" thickBot="1" x14ac:dyDescent="0.3">
      <c r="A54" s="23" t="s">
        <v>384</v>
      </c>
      <c r="B54" s="24">
        <f t="shared" ref="B54:J54" si="15">SUM(B27,B53)</f>
        <v>19608</v>
      </c>
      <c r="C54" s="24">
        <f t="shared" si="15"/>
        <v>14281</v>
      </c>
      <c r="D54" s="24">
        <f t="shared" si="15"/>
        <v>33889</v>
      </c>
      <c r="E54" s="24">
        <f t="shared" si="15"/>
        <v>2</v>
      </c>
      <c r="F54" s="24">
        <f t="shared" si="15"/>
        <v>11</v>
      </c>
      <c r="G54" s="24">
        <f t="shared" si="15"/>
        <v>13</v>
      </c>
      <c r="H54" s="24">
        <f t="shared" si="15"/>
        <v>19610</v>
      </c>
      <c r="I54" s="24">
        <f t="shared" si="15"/>
        <v>14292</v>
      </c>
      <c r="J54" s="24">
        <f t="shared" si="15"/>
        <v>33902</v>
      </c>
      <c r="K54" s="397" t="s">
        <v>1253</v>
      </c>
    </row>
    <row r="55" spans="1:11" ht="23.1" customHeight="1" thickTop="1" x14ac:dyDescent="0.25"/>
    <row r="56" spans="1:11" ht="16.5" customHeight="1" x14ac:dyDescent="0.25"/>
    <row r="57" spans="1:11" s="659" customFormat="1" ht="16.5" customHeight="1" x14ac:dyDescent="0.25"/>
    <row r="58" spans="1:11" s="659" customFormat="1" ht="16.5" customHeight="1" x14ac:dyDescent="0.25"/>
    <row r="59" spans="1:11" s="659" customFormat="1" ht="16.5" customHeight="1" x14ac:dyDescent="0.25"/>
    <row r="60" spans="1:11" s="555" customFormat="1" ht="16.5" customHeight="1" x14ac:dyDescent="0.25"/>
    <row r="61" spans="1:11" ht="24.75" customHeight="1" x14ac:dyDescent="0.25">
      <c r="A61" s="810" t="s">
        <v>1879</v>
      </c>
      <c r="B61" s="810"/>
      <c r="C61" s="810"/>
      <c r="D61" s="810"/>
      <c r="E61" s="810"/>
      <c r="F61" s="810"/>
      <c r="G61" s="810"/>
      <c r="H61" s="810"/>
      <c r="I61" s="810"/>
      <c r="J61" s="810"/>
      <c r="K61" s="810"/>
    </row>
    <row r="62" spans="1:11" ht="22.5" customHeight="1" x14ac:dyDescent="0.25">
      <c r="A62" s="739" t="s">
        <v>1880</v>
      </c>
      <c r="B62" s="739"/>
      <c r="C62" s="739"/>
      <c r="D62" s="739"/>
      <c r="E62" s="739"/>
      <c r="F62" s="739"/>
      <c r="G62" s="739"/>
      <c r="H62" s="739"/>
      <c r="I62" s="739"/>
      <c r="J62" s="739"/>
      <c r="K62" s="739"/>
    </row>
    <row r="63" spans="1:11" ht="22.5" customHeight="1" thickBot="1" x14ac:dyDescent="0.3">
      <c r="A63" s="357" t="s">
        <v>1881</v>
      </c>
      <c r="K63" s="30" t="s">
        <v>1882</v>
      </c>
    </row>
    <row r="64" spans="1:11" ht="21" customHeight="1" thickTop="1" x14ac:dyDescent="0.25">
      <c r="A64" s="735" t="s">
        <v>1799</v>
      </c>
      <c r="B64" s="735" t="s">
        <v>1</v>
      </c>
      <c r="C64" s="735"/>
      <c r="D64" s="735"/>
      <c r="E64" s="735" t="s">
        <v>2</v>
      </c>
      <c r="F64" s="735"/>
      <c r="G64" s="735"/>
      <c r="H64" s="735" t="s">
        <v>4</v>
      </c>
      <c r="I64" s="735"/>
      <c r="J64" s="735"/>
      <c r="K64" s="735" t="s">
        <v>1730</v>
      </c>
    </row>
    <row r="65" spans="1:11" ht="17.25" customHeight="1" x14ac:dyDescent="0.25">
      <c r="A65" s="736"/>
      <c r="B65" s="736" t="s">
        <v>6</v>
      </c>
      <c r="C65" s="736"/>
      <c r="D65" s="736"/>
      <c r="E65" s="736" t="s">
        <v>7</v>
      </c>
      <c r="F65" s="736"/>
      <c r="G65" s="736"/>
      <c r="H65" s="736" t="s">
        <v>9</v>
      </c>
      <c r="I65" s="736"/>
      <c r="J65" s="736"/>
      <c r="K65" s="736"/>
    </row>
    <row r="66" spans="1:11" ht="17.25" customHeight="1" x14ac:dyDescent="0.25">
      <c r="A66" s="736"/>
      <c r="B66" s="388" t="s">
        <v>10</v>
      </c>
      <c r="C66" s="388" t="s">
        <v>113</v>
      </c>
      <c r="D66" s="388" t="s">
        <v>12</v>
      </c>
      <c r="E66" s="388" t="s">
        <v>10</v>
      </c>
      <c r="F66" s="388" t="s">
        <v>113</v>
      </c>
      <c r="G66" s="388" t="s">
        <v>12</v>
      </c>
      <c r="H66" s="388" t="s">
        <v>10</v>
      </c>
      <c r="I66" s="388" t="s">
        <v>113</v>
      </c>
      <c r="J66" s="388" t="s">
        <v>12</v>
      </c>
      <c r="K66" s="736"/>
    </row>
    <row r="67" spans="1:11" ht="15" customHeight="1" thickBot="1" x14ac:dyDescent="0.3">
      <c r="A67" s="737"/>
      <c r="B67" s="389" t="s">
        <v>13</v>
      </c>
      <c r="C67" s="389" t="s">
        <v>14</v>
      </c>
      <c r="D67" s="389" t="s">
        <v>9</v>
      </c>
      <c r="E67" s="389" t="s">
        <v>13</v>
      </c>
      <c r="F67" s="389" t="s">
        <v>14</v>
      </c>
      <c r="G67" s="389" t="s">
        <v>9</v>
      </c>
      <c r="H67" s="389" t="s">
        <v>13</v>
      </c>
      <c r="I67" s="389" t="s">
        <v>14</v>
      </c>
      <c r="J67" s="389" t="s">
        <v>9</v>
      </c>
      <c r="K67" s="737"/>
    </row>
    <row r="68" spans="1:11" ht="20.100000000000001" customHeight="1" x14ac:dyDescent="0.25">
      <c r="A68" s="533" t="s">
        <v>413</v>
      </c>
      <c r="B68" s="396"/>
      <c r="C68" s="396"/>
      <c r="D68" s="396"/>
      <c r="E68" s="396"/>
      <c r="F68" s="396"/>
      <c r="G68" s="396"/>
      <c r="H68" s="396"/>
      <c r="I68" s="396"/>
      <c r="J68" s="396"/>
      <c r="K68" s="396" t="s">
        <v>16</v>
      </c>
    </row>
    <row r="69" spans="1:11" ht="20.100000000000001" customHeight="1" x14ac:dyDescent="0.25">
      <c r="A69" s="8" t="s">
        <v>1800</v>
      </c>
      <c r="B69" s="9">
        <v>747</v>
      </c>
      <c r="C69" s="9">
        <v>960</v>
      </c>
      <c r="D69" s="9">
        <f>SUM(B69:C69)</f>
        <v>1707</v>
      </c>
      <c r="E69" s="9">
        <v>0</v>
      </c>
      <c r="F69" s="9">
        <v>0</v>
      </c>
      <c r="G69" s="9">
        <f>SUM(E69:F69)</f>
        <v>0</v>
      </c>
      <c r="H69" s="9">
        <f>SUM(E69,B69)</f>
        <v>747</v>
      </c>
      <c r="I69" s="9">
        <f>SUM(F69,C69)</f>
        <v>960</v>
      </c>
      <c r="J69" s="9">
        <f>SUM(H69:I69)</f>
        <v>1707</v>
      </c>
      <c r="K69" s="396" t="s">
        <v>1801</v>
      </c>
    </row>
    <row r="70" spans="1:11" ht="20.100000000000001" customHeight="1" x14ac:dyDescent="0.25">
      <c r="A70" s="8" t="s">
        <v>1802</v>
      </c>
      <c r="B70" s="9">
        <v>1357</v>
      </c>
      <c r="C70" s="9">
        <v>368</v>
      </c>
      <c r="D70" s="9">
        <f t="shared" ref="D70:D79" si="16">SUM(B70:C70)</f>
        <v>1725</v>
      </c>
      <c r="E70" s="9">
        <v>0</v>
      </c>
      <c r="F70" s="9">
        <v>0</v>
      </c>
      <c r="G70" s="9">
        <f t="shared" ref="G70:G79" si="17">SUM(E70:F70)</f>
        <v>0</v>
      </c>
      <c r="H70" s="9">
        <f t="shared" ref="H70:I85" si="18">SUM(E70,B70)</f>
        <v>1357</v>
      </c>
      <c r="I70" s="9">
        <f t="shared" si="18"/>
        <v>368</v>
      </c>
      <c r="J70" s="9">
        <f t="shared" ref="J70:J79" si="19">SUM(D70,G70)</f>
        <v>1725</v>
      </c>
      <c r="K70" s="396" t="s">
        <v>1803</v>
      </c>
    </row>
    <row r="71" spans="1:11" ht="20.100000000000001" customHeight="1" x14ac:dyDescent="0.25">
      <c r="A71" s="8" t="s">
        <v>1804</v>
      </c>
      <c r="B71" s="9">
        <v>876</v>
      </c>
      <c r="C71" s="9">
        <v>1238</v>
      </c>
      <c r="D71" s="9">
        <f t="shared" si="16"/>
        <v>2114</v>
      </c>
      <c r="E71" s="9">
        <v>0</v>
      </c>
      <c r="F71" s="9">
        <v>2</v>
      </c>
      <c r="G71" s="9">
        <f t="shared" si="17"/>
        <v>2</v>
      </c>
      <c r="H71" s="9">
        <f t="shared" si="18"/>
        <v>876</v>
      </c>
      <c r="I71" s="9">
        <f t="shared" si="18"/>
        <v>1240</v>
      </c>
      <c r="J71" s="9">
        <f t="shared" si="19"/>
        <v>2116</v>
      </c>
      <c r="K71" s="396" t="s">
        <v>1805</v>
      </c>
    </row>
    <row r="72" spans="1:11" ht="20.100000000000001" customHeight="1" x14ac:dyDescent="0.25">
      <c r="A72" s="8" t="s">
        <v>1806</v>
      </c>
      <c r="B72" s="9">
        <v>194</v>
      </c>
      <c r="C72" s="9">
        <v>452</v>
      </c>
      <c r="D72" s="9">
        <f t="shared" si="16"/>
        <v>646</v>
      </c>
      <c r="E72" s="9">
        <v>0</v>
      </c>
      <c r="F72" s="9">
        <v>3</v>
      </c>
      <c r="G72" s="9">
        <f t="shared" si="17"/>
        <v>3</v>
      </c>
      <c r="H72" s="9">
        <f t="shared" si="18"/>
        <v>194</v>
      </c>
      <c r="I72" s="9">
        <f t="shared" si="18"/>
        <v>455</v>
      </c>
      <c r="J72" s="9">
        <f t="shared" si="19"/>
        <v>649</v>
      </c>
      <c r="K72" s="396" t="s">
        <v>1807</v>
      </c>
    </row>
    <row r="73" spans="1:11" ht="20.100000000000001" customHeight="1" x14ac:dyDescent="0.25">
      <c r="A73" s="8" t="s">
        <v>1808</v>
      </c>
      <c r="B73" s="9">
        <v>429</v>
      </c>
      <c r="C73" s="9">
        <v>570</v>
      </c>
      <c r="D73" s="9">
        <f t="shared" si="16"/>
        <v>999</v>
      </c>
      <c r="E73" s="9">
        <v>0</v>
      </c>
      <c r="F73" s="9">
        <v>0</v>
      </c>
      <c r="G73" s="9">
        <f t="shared" si="17"/>
        <v>0</v>
      </c>
      <c r="H73" s="9">
        <f t="shared" si="18"/>
        <v>429</v>
      </c>
      <c r="I73" s="9">
        <f t="shared" si="18"/>
        <v>570</v>
      </c>
      <c r="J73" s="9">
        <f t="shared" si="19"/>
        <v>999</v>
      </c>
      <c r="K73" s="396" t="s">
        <v>1809</v>
      </c>
    </row>
    <row r="74" spans="1:11" ht="20.100000000000001" customHeight="1" x14ac:dyDescent="0.25">
      <c r="A74" s="8" t="s">
        <v>1810</v>
      </c>
      <c r="B74" s="9">
        <v>872</v>
      </c>
      <c r="C74" s="9">
        <v>1073</v>
      </c>
      <c r="D74" s="9">
        <f t="shared" si="16"/>
        <v>1945</v>
      </c>
      <c r="E74" s="9">
        <v>0</v>
      </c>
      <c r="F74" s="9">
        <v>0</v>
      </c>
      <c r="G74" s="9">
        <f t="shared" si="17"/>
        <v>0</v>
      </c>
      <c r="H74" s="9">
        <f t="shared" si="18"/>
        <v>872</v>
      </c>
      <c r="I74" s="9">
        <f t="shared" si="18"/>
        <v>1073</v>
      </c>
      <c r="J74" s="9">
        <f t="shared" si="19"/>
        <v>1945</v>
      </c>
      <c r="K74" s="396" t="s">
        <v>1811</v>
      </c>
    </row>
    <row r="75" spans="1:11" ht="20.100000000000001" customHeight="1" x14ac:dyDescent="0.25">
      <c r="A75" s="8" t="s">
        <v>1812</v>
      </c>
      <c r="B75" s="9">
        <v>461</v>
      </c>
      <c r="C75" s="9">
        <v>124</v>
      </c>
      <c r="D75" s="9">
        <f t="shared" si="16"/>
        <v>585</v>
      </c>
      <c r="E75" s="9">
        <v>0</v>
      </c>
      <c r="F75" s="9">
        <v>0</v>
      </c>
      <c r="G75" s="9">
        <f t="shared" si="17"/>
        <v>0</v>
      </c>
      <c r="H75" s="9">
        <f t="shared" si="18"/>
        <v>461</v>
      </c>
      <c r="I75" s="9">
        <f t="shared" si="18"/>
        <v>124</v>
      </c>
      <c r="J75" s="9">
        <f t="shared" si="19"/>
        <v>585</v>
      </c>
      <c r="K75" s="396" t="s">
        <v>1813</v>
      </c>
    </row>
    <row r="76" spans="1:11" ht="20.100000000000001" customHeight="1" x14ac:dyDescent="0.25">
      <c r="A76" s="8" t="s">
        <v>1814</v>
      </c>
      <c r="B76" s="9">
        <v>868</v>
      </c>
      <c r="C76" s="9">
        <v>332</v>
      </c>
      <c r="D76" s="9">
        <f t="shared" si="16"/>
        <v>1200</v>
      </c>
      <c r="E76" s="9">
        <v>0</v>
      </c>
      <c r="F76" s="9">
        <v>0</v>
      </c>
      <c r="G76" s="9">
        <f t="shared" si="17"/>
        <v>0</v>
      </c>
      <c r="H76" s="9">
        <f t="shared" si="18"/>
        <v>868</v>
      </c>
      <c r="I76" s="9">
        <f t="shared" si="18"/>
        <v>332</v>
      </c>
      <c r="J76" s="9">
        <f t="shared" si="19"/>
        <v>1200</v>
      </c>
      <c r="K76" s="396" t="s">
        <v>1849</v>
      </c>
    </row>
    <row r="77" spans="1:11" ht="20.100000000000001" customHeight="1" x14ac:dyDescent="0.25">
      <c r="A77" s="8" t="s">
        <v>1816</v>
      </c>
      <c r="B77" s="9">
        <v>1350</v>
      </c>
      <c r="C77" s="9">
        <v>869</v>
      </c>
      <c r="D77" s="9">
        <f t="shared" si="16"/>
        <v>2219</v>
      </c>
      <c r="E77" s="9">
        <v>0</v>
      </c>
      <c r="F77" s="9">
        <v>0</v>
      </c>
      <c r="G77" s="9">
        <f t="shared" si="17"/>
        <v>0</v>
      </c>
      <c r="H77" s="9">
        <f t="shared" si="18"/>
        <v>1350</v>
      </c>
      <c r="I77" s="9">
        <f t="shared" si="18"/>
        <v>869</v>
      </c>
      <c r="J77" s="9">
        <f t="shared" si="19"/>
        <v>2219</v>
      </c>
      <c r="K77" s="396" t="s">
        <v>1817</v>
      </c>
    </row>
    <row r="78" spans="1:11" ht="20.100000000000001" customHeight="1" x14ac:dyDescent="0.25">
      <c r="A78" s="8" t="s">
        <v>1818</v>
      </c>
      <c r="B78" s="9">
        <v>432</v>
      </c>
      <c r="C78" s="9">
        <v>241</v>
      </c>
      <c r="D78" s="9">
        <f t="shared" si="16"/>
        <v>673</v>
      </c>
      <c r="E78" s="9">
        <v>0</v>
      </c>
      <c r="F78" s="9">
        <v>0</v>
      </c>
      <c r="G78" s="9">
        <f t="shared" si="17"/>
        <v>0</v>
      </c>
      <c r="H78" s="9">
        <f t="shared" si="18"/>
        <v>432</v>
      </c>
      <c r="I78" s="9">
        <f t="shared" si="18"/>
        <v>241</v>
      </c>
      <c r="J78" s="9">
        <f t="shared" si="19"/>
        <v>673</v>
      </c>
      <c r="K78" s="396" t="s">
        <v>1850</v>
      </c>
    </row>
    <row r="79" spans="1:11" ht="20.100000000000001" customHeight="1" x14ac:dyDescent="0.25">
      <c r="A79" s="8" t="s">
        <v>1820</v>
      </c>
      <c r="B79" s="9">
        <v>2150</v>
      </c>
      <c r="C79" s="9">
        <v>1712</v>
      </c>
      <c r="D79" s="9">
        <f t="shared" si="16"/>
        <v>3862</v>
      </c>
      <c r="E79" s="9">
        <v>0</v>
      </c>
      <c r="F79" s="9">
        <v>0</v>
      </c>
      <c r="G79" s="9">
        <f t="shared" si="17"/>
        <v>0</v>
      </c>
      <c r="H79" s="9">
        <f t="shared" si="18"/>
        <v>2150</v>
      </c>
      <c r="I79" s="9">
        <f t="shared" si="18"/>
        <v>1712</v>
      </c>
      <c r="J79" s="9">
        <f t="shared" si="19"/>
        <v>3862</v>
      </c>
      <c r="K79" s="396" t="s">
        <v>1821</v>
      </c>
    </row>
    <row r="80" spans="1:11" ht="20.100000000000001" customHeight="1" x14ac:dyDescent="0.25">
      <c r="A80" s="8" t="s">
        <v>1822</v>
      </c>
      <c r="B80" s="9">
        <f>SUM(B69:B79)</f>
        <v>9736</v>
      </c>
      <c r="C80" s="9">
        <f t="shared" ref="C80:J80" si="20">SUM(C69:C79)</f>
        <v>7939</v>
      </c>
      <c r="D80" s="9">
        <f t="shared" si="20"/>
        <v>17675</v>
      </c>
      <c r="E80" s="9">
        <f t="shared" si="20"/>
        <v>0</v>
      </c>
      <c r="F80" s="9">
        <f t="shared" si="20"/>
        <v>5</v>
      </c>
      <c r="G80" s="9">
        <f t="shared" si="20"/>
        <v>5</v>
      </c>
      <c r="H80" s="9">
        <f t="shared" si="20"/>
        <v>9736</v>
      </c>
      <c r="I80" s="9">
        <f t="shared" si="20"/>
        <v>7944</v>
      </c>
      <c r="J80" s="9">
        <f t="shared" si="20"/>
        <v>17680</v>
      </c>
      <c r="K80" s="396" t="s">
        <v>200</v>
      </c>
    </row>
    <row r="81" spans="1:11" ht="20.100000000000001" customHeight="1" x14ac:dyDescent="0.25">
      <c r="A81" s="8" t="s">
        <v>1858</v>
      </c>
      <c r="B81" s="9">
        <v>537</v>
      </c>
      <c r="C81" s="9">
        <v>281</v>
      </c>
      <c r="D81" s="9">
        <f>SUM(B81:C81)</f>
        <v>818</v>
      </c>
      <c r="E81" s="9">
        <v>0</v>
      </c>
      <c r="F81" s="9">
        <v>0</v>
      </c>
      <c r="G81" s="9">
        <f>SUM(E81:F81)</f>
        <v>0</v>
      </c>
      <c r="H81" s="9">
        <f t="shared" si="18"/>
        <v>537</v>
      </c>
      <c r="I81" s="9">
        <f t="shared" si="18"/>
        <v>281</v>
      </c>
      <c r="J81" s="9">
        <f>SUM(D81,G81)</f>
        <v>818</v>
      </c>
      <c r="K81" s="396" t="s">
        <v>1824</v>
      </c>
    </row>
    <row r="82" spans="1:11" ht="20.100000000000001" customHeight="1" x14ac:dyDescent="0.25">
      <c r="A82" s="8" t="s">
        <v>1825</v>
      </c>
      <c r="B82" s="9">
        <v>244</v>
      </c>
      <c r="C82" s="9">
        <v>447</v>
      </c>
      <c r="D82" s="9">
        <f t="shared" ref="D82:D85" si="21">SUM(B82:C82)</f>
        <v>691</v>
      </c>
      <c r="E82" s="9">
        <v>0</v>
      </c>
      <c r="F82" s="9">
        <v>2</v>
      </c>
      <c r="G82" s="9">
        <f>SUM(E82:F82)</f>
        <v>2</v>
      </c>
      <c r="H82" s="9">
        <f t="shared" si="18"/>
        <v>244</v>
      </c>
      <c r="I82" s="9">
        <f t="shared" si="18"/>
        <v>449</v>
      </c>
      <c r="J82" s="9">
        <f>SUM(D82,G82)</f>
        <v>693</v>
      </c>
      <c r="K82" s="396" t="s">
        <v>1824</v>
      </c>
    </row>
    <row r="83" spans="1:11" ht="20.100000000000001" customHeight="1" x14ac:dyDescent="0.25">
      <c r="A83" s="8" t="s">
        <v>1883</v>
      </c>
      <c r="B83" s="9">
        <v>373</v>
      </c>
      <c r="C83" s="9">
        <v>347</v>
      </c>
      <c r="D83" s="9">
        <f t="shared" si="21"/>
        <v>720</v>
      </c>
      <c r="E83" s="9">
        <v>1</v>
      </c>
      <c r="F83" s="9">
        <v>0</v>
      </c>
      <c r="G83" s="9">
        <f t="shared" ref="G83:G85" si="22">SUM(E83:F83)</f>
        <v>1</v>
      </c>
      <c r="H83" s="9">
        <f t="shared" si="18"/>
        <v>374</v>
      </c>
      <c r="I83" s="9">
        <f t="shared" si="18"/>
        <v>347</v>
      </c>
      <c r="J83" s="9">
        <f>SUM(D83,G83)</f>
        <v>721</v>
      </c>
      <c r="K83" s="396" t="s">
        <v>1827</v>
      </c>
    </row>
    <row r="84" spans="1:11" ht="20.100000000000001" customHeight="1" x14ac:dyDescent="0.25">
      <c r="A84" s="8" t="s">
        <v>1828</v>
      </c>
      <c r="B84" s="9">
        <v>865</v>
      </c>
      <c r="C84" s="9">
        <v>969</v>
      </c>
      <c r="D84" s="9">
        <f t="shared" si="21"/>
        <v>1834</v>
      </c>
      <c r="E84" s="9">
        <v>1</v>
      </c>
      <c r="F84" s="9">
        <v>1</v>
      </c>
      <c r="G84" s="9">
        <f t="shared" si="22"/>
        <v>2</v>
      </c>
      <c r="H84" s="9">
        <f t="shared" si="18"/>
        <v>866</v>
      </c>
      <c r="I84" s="9">
        <f t="shared" si="18"/>
        <v>970</v>
      </c>
      <c r="J84" s="9">
        <f>SUM(D84,G84)</f>
        <v>1836</v>
      </c>
      <c r="K84" s="396" t="s">
        <v>1829</v>
      </c>
    </row>
    <row r="85" spans="1:11" ht="20.100000000000001" customHeight="1" x14ac:dyDescent="0.25">
      <c r="A85" s="8" t="s">
        <v>1830</v>
      </c>
      <c r="B85" s="9">
        <v>207</v>
      </c>
      <c r="C85" s="9">
        <v>266</v>
      </c>
      <c r="D85" s="9">
        <f t="shared" si="21"/>
        <v>473</v>
      </c>
      <c r="E85" s="9">
        <v>0</v>
      </c>
      <c r="F85" s="9">
        <v>0</v>
      </c>
      <c r="G85" s="9">
        <f t="shared" si="22"/>
        <v>0</v>
      </c>
      <c r="H85" s="9">
        <f t="shared" si="18"/>
        <v>207</v>
      </c>
      <c r="I85" s="9">
        <f t="shared" si="18"/>
        <v>266</v>
      </c>
      <c r="J85" s="9">
        <f>SUM(D85,G85)</f>
        <v>473</v>
      </c>
      <c r="K85" s="396" t="s">
        <v>1831</v>
      </c>
    </row>
    <row r="86" spans="1:11" ht="20.100000000000001" customHeight="1" x14ac:dyDescent="0.25">
      <c r="A86" s="8" t="s">
        <v>1832</v>
      </c>
      <c r="B86" s="9">
        <f>SUM(B81:B85)</f>
        <v>2226</v>
      </c>
      <c r="C86" s="9">
        <f t="shared" ref="C86:J86" si="23">SUM(C81:C85)</f>
        <v>2310</v>
      </c>
      <c r="D86" s="9">
        <f t="shared" si="23"/>
        <v>4536</v>
      </c>
      <c r="E86" s="9">
        <f t="shared" si="23"/>
        <v>2</v>
      </c>
      <c r="F86" s="9">
        <f t="shared" si="23"/>
        <v>3</v>
      </c>
      <c r="G86" s="9">
        <f t="shared" si="23"/>
        <v>5</v>
      </c>
      <c r="H86" s="9">
        <f t="shared" si="23"/>
        <v>2228</v>
      </c>
      <c r="I86" s="9">
        <f t="shared" si="23"/>
        <v>2313</v>
      </c>
      <c r="J86" s="9">
        <f t="shared" si="23"/>
        <v>4541</v>
      </c>
      <c r="K86" s="396" t="s">
        <v>1833</v>
      </c>
    </row>
    <row r="87" spans="1:11" ht="20.100000000000001" customHeight="1" thickBot="1" x14ac:dyDescent="0.3">
      <c r="A87" s="11" t="s">
        <v>90</v>
      </c>
      <c r="B87" s="12">
        <f>SUM(B86,B80)</f>
        <v>11962</v>
      </c>
      <c r="C87" s="12">
        <f t="shared" ref="C87:J87" si="24">SUM(C86,C80)</f>
        <v>10249</v>
      </c>
      <c r="D87" s="12">
        <f t="shared" si="24"/>
        <v>22211</v>
      </c>
      <c r="E87" s="12">
        <f t="shared" si="24"/>
        <v>2</v>
      </c>
      <c r="F87" s="12">
        <f t="shared" si="24"/>
        <v>8</v>
      </c>
      <c r="G87" s="12">
        <f t="shared" si="24"/>
        <v>10</v>
      </c>
      <c r="H87" s="12">
        <f t="shared" si="24"/>
        <v>11964</v>
      </c>
      <c r="I87" s="12">
        <f t="shared" si="24"/>
        <v>10257</v>
      </c>
      <c r="J87" s="12">
        <f t="shared" si="24"/>
        <v>22221</v>
      </c>
      <c r="K87" s="13" t="s">
        <v>91</v>
      </c>
    </row>
    <row r="88" spans="1:11" ht="14.4" thickTop="1" x14ac:dyDescent="0.25"/>
    <row r="92" spans="1:11" s="659" customFormat="1" x14ac:dyDescent="0.25"/>
    <row r="93" spans="1:11" ht="23.25" customHeight="1" thickBot="1" x14ac:dyDescent="0.3">
      <c r="A93" s="357" t="s">
        <v>1884</v>
      </c>
      <c r="K93" s="30" t="s">
        <v>1885</v>
      </c>
    </row>
    <row r="94" spans="1:11" ht="23.25" customHeight="1" thickTop="1" x14ac:dyDescent="0.3">
      <c r="A94" s="735" t="s">
        <v>1799</v>
      </c>
      <c r="B94" s="746" t="s">
        <v>1</v>
      </c>
      <c r="C94" s="746"/>
      <c r="D94" s="746"/>
      <c r="E94" s="746" t="s">
        <v>2</v>
      </c>
      <c r="F94" s="746"/>
      <c r="G94" s="746"/>
      <c r="H94" s="746" t="s">
        <v>4</v>
      </c>
      <c r="I94" s="746"/>
      <c r="J94" s="746"/>
      <c r="K94" s="735" t="s">
        <v>1730</v>
      </c>
    </row>
    <row r="95" spans="1:11" ht="23.25" customHeight="1" x14ac:dyDescent="0.3">
      <c r="A95" s="736"/>
      <c r="B95" s="747" t="s">
        <v>6</v>
      </c>
      <c r="C95" s="747"/>
      <c r="D95" s="747"/>
      <c r="E95" s="747" t="s">
        <v>7</v>
      </c>
      <c r="F95" s="747"/>
      <c r="G95" s="747"/>
      <c r="H95" s="747" t="s">
        <v>9</v>
      </c>
      <c r="I95" s="747"/>
      <c r="J95" s="747"/>
      <c r="K95" s="736"/>
    </row>
    <row r="96" spans="1:11" ht="23.25" customHeight="1" x14ac:dyDescent="0.3">
      <c r="A96" s="736"/>
      <c r="B96" s="390" t="s">
        <v>10</v>
      </c>
      <c r="C96" s="390" t="s">
        <v>113</v>
      </c>
      <c r="D96" s="390" t="s">
        <v>12</v>
      </c>
      <c r="E96" s="390" t="s">
        <v>10</v>
      </c>
      <c r="F96" s="390" t="s">
        <v>113</v>
      </c>
      <c r="G96" s="390" t="s">
        <v>12</v>
      </c>
      <c r="H96" s="390" t="s">
        <v>10</v>
      </c>
      <c r="I96" s="390" t="s">
        <v>113</v>
      </c>
      <c r="J96" s="390" t="s">
        <v>12</v>
      </c>
      <c r="K96" s="736"/>
    </row>
    <row r="97" spans="1:11" ht="23.25" customHeight="1" thickBot="1" x14ac:dyDescent="0.35">
      <c r="A97" s="737"/>
      <c r="B97" s="4" t="s">
        <v>13</v>
      </c>
      <c r="C97" s="4" t="s">
        <v>14</v>
      </c>
      <c r="D97" s="4" t="s">
        <v>9</v>
      </c>
      <c r="E97" s="4" t="s">
        <v>13</v>
      </c>
      <c r="F97" s="4" t="s">
        <v>14</v>
      </c>
      <c r="G97" s="4" t="s">
        <v>9</v>
      </c>
      <c r="H97" s="4" t="s">
        <v>13</v>
      </c>
      <c r="I97" s="4" t="s">
        <v>14</v>
      </c>
      <c r="J97" s="4" t="s">
        <v>9</v>
      </c>
      <c r="K97" s="737"/>
    </row>
    <row r="98" spans="1:11" ht="20.100000000000001" customHeight="1" x14ac:dyDescent="0.25">
      <c r="A98" s="8" t="s">
        <v>412</v>
      </c>
      <c r="B98" s="9"/>
      <c r="C98" s="9"/>
      <c r="D98" s="9"/>
      <c r="E98" s="9"/>
      <c r="F98" s="9"/>
      <c r="G98" s="9"/>
      <c r="H98" s="9"/>
      <c r="I98" s="9"/>
      <c r="J98" s="9"/>
      <c r="K98" s="396" t="s">
        <v>93</v>
      </c>
    </row>
    <row r="99" spans="1:11" ht="20.100000000000001" customHeight="1" x14ac:dyDescent="0.25">
      <c r="A99" s="8" t="s">
        <v>1800</v>
      </c>
      <c r="B99" s="9">
        <v>296</v>
      </c>
      <c r="C99" s="9">
        <v>241</v>
      </c>
      <c r="D99" s="9">
        <f>SUM(B99:C99)</f>
        <v>537</v>
      </c>
      <c r="E99" s="9">
        <v>0</v>
      </c>
      <c r="F99" s="9">
        <v>0</v>
      </c>
      <c r="G99" s="9">
        <f>SUM(E99:F99)</f>
        <v>0</v>
      </c>
      <c r="H99" s="9">
        <f t="shared" ref="H99:I112" si="25">SUM(E99,B99)</f>
        <v>296</v>
      </c>
      <c r="I99" s="9">
        <f t="shared" si="25"/>
        <v>241</v>
      </c>
      <c r="J99" s="9">
        <f>SUM(H99:I99)</f>
        <v>537</v>
      </c>
      <c r="K99" s="396" t="s">
        <v>1801</v>
      </c>
    </row>
    <row r="100" spans="1:11" ht="20.100000000000001" customHeight="1" x14ac:dyDescent="0.25">
      <c r="A100" s="8" t="s">
        <v>1802</v>
      </c>
      <c r="B100" s="9">
        <v>245</v>
      </c>
      <c r="C100" s="9">
        <v>8</v>
      </c>
      <c r="D100" s="9">
        <f t="shared" ref="D100:D108" si="26">SUM(B100:C100)</f>
        <v>253</v>
      </c>
      <c r="E100" s="9">
        <v>0</v>
      </c>
      <c r="F100" s="9">
        <v>0</v>
      </c>
      <c r="G100" s="9">
        <f t="shared" ref="G100:G108" si="27">SUM(E100:F100)</f>
        <v>0</v>
      </c>
      <c r="H100" s="9">
        <f t="shared" si="25"/>
        <v>245</v>
      </c>
      <c r="I100" s="9">
        <f t="shared" si="25"/>
        <v>8</v>
      </c>
      <c r="J100" s="9">
        <f t="shared" ref="J100:J112" si="28">SUM(H100:I100)</f>
        <v>253</v>
      </c>
      <c r="K100" s="396" t="s">
        <v>1803</v>
      </c>
    </row>
    <row r="101" spans="1:11" ht="20.100000000000001" customHeight="1" x14ac:dyDescent="0.25">
      <c r="A101" s="8" t="s">
        <v>1804</v>
      </c>
      <c r="B101" s="9">
        <v>334</v>
      </c>
      <c r="C101" s="9">
        <v>284</v>
      </c>
      <c r="D101" s="9">
        <f t="shared" si="26"/>
        <v>618</v>
      </c>
      <c r="E101" s="9">
        <v>0</v>
      </c>
      <c r="F101" s="9">
        <v>0</v>
      </c>
      <c r="G101" s="9">
        <f t="shared" si="27"/>
        <v>0</v>
      </c>
      <c r="H101" s="9">
        <f t="shared" si="25"/>
        <v>334</v>
      </c>
      <c r="I101" s="9">
        <f t="shared" si="25"/>
        <v>284</v>
      </c>
      <c r="J101" s="9">
        <f t="shared" si="28"/>
        <v>618</v>
      </c>
      <c r="K101" s="396" t="s">
        <v>1805</v>
      </c>
    </row>
    <row r="102" spans="1:11" ht="20.100000000000001" customHeight="1" x14ac:dyDescent="0.25">
      <c r="A102" s="8" t="s">
        <v>1806</v>
      </c>
      <c r="B102" s="9">
        <v>26</v>
      </c>
      <c r="C102" s="9">
        <v>102</v>
      </c>
      <c r="D102" s="9">
        <f t="shared" si="26"/>
        <v>128</v>
      </c>
      <c r="E102" s="9">
        <v>0</v>
      </c>
      <c r="F102" s="9">
        <v>0</v>
      </c>
      <c r="G102" s="9">
        <f t="shared" si="27"/>
        <v>0</v>
      </c>
      <c r="H102" s="9">
        <f t="shared" si="25"/>
        <v>26</v>
      </c>
      <c r="I102" s="9">
        <f t="shared" si="25"/>
        <v>102</v>
      </c>
      <c r="J102" s="9">
        <f t="shared" si="28"/>
        <v>128</v>
      </c>
      <c r="K102" s="396" t="s">
        <v>1807</v>
      </c>
    </row>
    <row r="103" spans="1:11" ht="20.100000000000001" customHeight="1" x14ac:dyDescent="0.25">
      <c r="A103" s="8" t="s">
        <v>1808</v>
      </c>
      <c r="B103" s="9">
        <v>429</v>
      </c>
      <c r="C103" s="9">
        <v>575</v>
      </c>
      <c r="D103" s="9">
        <f t="shared" si="26"/>
        <v>1004</v>
      </c>
      <c r="E103" s="9">
        <v>0</v>
      </c>
      <c r="F103" s="9">
        <v>0</v>
      </c>
      <c r="G103" s="9">
        <f t="shared" si="27"/>
        <v>0</v>
      </c>
      <c r="H103" s="9">
        <f t="shared" si="25"/>
        <v>429</v>
      </c>
      <c r="I103" s="9">
        <f t="shared" si="25"/>
        <v>575</v>
      </c>
      <c r="J103" s="9">
        <f t="shared" si="28"/>
        <v>1004</v>
      </c>
      <c r="K103" s="396" t="s">
        <v>1809</v>
      </c>
    </row>
    <row r="104" spans="1:11" ht="20.100000000000001" customHeight="1" x14ac:dyDescent="0.25">
      <c r="A104" s="8" t="s">
        <v>1810</v>
      </c>
      <c r="B104" s="9">
        <v>78</v>
      </c>
      <c r="C104" s="9">
        <v>73</v>
      </c>
      <c r="D104" s="9">
        <f t="shared" si="26"/>
        <v>151</v>
      </c>
      <c r="E104" s="9">
        <v>0</v>
      </c>
      <c r="F104" s="9">
        <v>0</v>
      </c>
      <c r="G104" s="9">
        <f t="shared" si="27"/>
        <v>0</v>
      </c>
      <c r="H104" s="9">
        <f t="shared" si="25"/>
        <v>78</v>
      </c>
      <c r="I104" s="9">
        <f t="shared" si="25"/>
        <v>73</v>
      </c>
      <c r="J104" s="9">
        <f t="shared" si="28"/>
        <v>151</v>
      </c>
      <c r="K104" s="396" t="s">
        <v>1811</v>
      </c>
    </row>
    <row r="105" spans="1:11" ht="20.100000000000001" customHeight="1" x14ac:dyDescent="0.25">
      <c r="A105" s="8" t="s">
        <v>1814</v>
      </c>
      <c r="B105" s="9">
        <v>108</v>
      </c>
      <c r="C105" s="9">
        <v>47</v>
      </c>
      <c r="D105" s="9">
        <f t="shared" si="26"/>
        <v>155</v>
      </c>
      <c r="E105" s="9">
        <v>0</v>
      </c>
      <c r="F105" s="9">
        <v>0</v>
      </c>
      <c r="G105" s="9">
        <f t="shared" si="27"/>
        <v>0</v>
      </c>
      <c r="H105" s="9">
        <f t="shared" si="25"/>
        <v>108</v>
      </c>
      <c r="I105" s="9">
        <f t="shared" si="25"/>
        <v>47</v>
      </c>
      <c r="J105" s="9">
        <f t="shared" si="28"/>
        <v>155</v>
      </c>
      <c r="K105" s="34" t="s">
        <v>1849</v>
      </c>
    </row>
    <row r="106" spans="1:11" ht="20.100000000000001" customHeight="1" x14ac:dyDescent="0.25">
      <c r="A106" s="8" t="s">
        <v>1816</v>
      </c>
      <c r="B106" s="9">
        <v>719</v>
      </c>
      <c r="C106" s="9">
        <v>260</v>
      </c>
      <c r="D106" s="9">
        <f t="shared" si="26"/>
        <v>979</v>
      </c>
      <c r="E106" s="9">
        <v>0</v>
      </c>
      <c r="F106" s="9">
        <v>0</v>
      </c>
      <c r="G106" s="9">
        <f t="shared" si="27"/>
        <v>0</v>
      </c>
      <c r="H106" s="9">
        <f t="shared" si="25"/>
        <v>719</v>
      </c>
      <c r="I106" s="9">
        <f t="shared" si="25"/>
        <v>260</v>
      </c>
      <c r="J106" s="9">
        <f t="shared" si="28"/>
        <v>979</v>
      </c>
      <c r="K106" s="34" t="s">
        <v>1817</v>
      </c>
    </row>
    <row r="107" spans="1:11" ht="20.100000000000001" customHeight="1" x14ac:dyDescent="0.25">
      <c r="A107" s="8" t="s">
        <v>1818</v>
      </c>
      <c r="B107" s="9">
        <v>35</v>
      </c>
      <c r="C107" s="9">
        <v>16</v>
      </c>
      <c r="D107" s="9">
        <f t="shared" si="26"/>
        <v>51</v>
      </c>
      <c r="E107" s="9">
        <v>0</v>
      </c>
      <c r="F107" s="9">
        <v>0</v>
      </c>
      <c r="G107" s="9">
        <f t="shared" si="27"/>
        <v>0</v>
      </c>
      <c r="H107" s="9">
        <f t="shared" si="25"/>
        <v>35</v>
      </c>
      <c r="I107" s="9">
        <f t="shared" si="25"/>
        <v>16</v>
      </c>
      <c r="J107" s="9">
        <f t="shared" si="28"/>
        <v>51</v>
      </c>
      <c r="K107" s="34" t="s">
        <v>1850</v>
      </c>
    </row>
    <row r="108" spans="1:11" ht="20.100000000000001" customHeight="1" x14ac:dyDescent="0.25">
      <c r="A108" s="8" t="s">
        <v>1820</v>
      </c>
      <c r="B108" s="9">
        <v>737</v>
      </c>
      <c r="C108" s="9">
        <v>233</v>
      </c>
      <c r="D108" s="9">
        <f t="shared" si="26"/>
        <v>970</v>
      </c>
      <c r="E108" s="9">
        <v>0</v>
      </c>
      <c r="F108" s="9">
        <v>0</v>
      </c>
      <c r="G108" s="9">
        <f t="shared" si="27"/>
        <v>0</v>
      </c>
      <c r="H108" s="9">
        <f t="shared" si="25"/>
        <v>737</v>
      </c>
      <c r="I108" s="9">
        <f t="shared" si="25"/>
        <v>233</v>
      </c>
      <c r="J108" s="9">
        <f t="shared" si="28"/>
        <v>970</v>
      </c>
      <c r="K108" s="34" t="s">
        <v>1821</v>
      </c>
    </row>
    <row r="109" spans="1:11" ht="20.100000000000001" customHeight="1" x14ac:dyDescent="0.25">
      <c r="A109" s="8" t="s">
        <v>1822</v>
      </c>
      <c r="B109" s="9">
        <f>SUM(B99:B108)</f>
        <v>3007</v>
      </c>
      <c r="C109" s="9">
        <f t="shared" ref="C109:J109" si="29">SUM(C99:C108)</f>
        <v>1839</v>
      </c>
      <c r="D109" s="9">
        <f t="shared" si="29"/>
        <v>4846</v>
      </c>
      <c r="E109" s="9">
        <f t="shared" si="29"/>
        <v>0</v>
      </c>
      <c r="F109" s="9">
        <f t="shared" si="29"/>
        <v>0</v>
      </c>
      <c r="G109" s="9">
        <f t="shared" si="29"/>
        <v>0</v>
      </c>
      <c r="H109" s="9">
        <f t="shared" si="29"/>
        <v>3007</v>
      </c>
      <c r="I109" s="9">
        <f t="shared" si="29"/>
        <v>1839</v>
      </c>
      <c r="J109" s="9">
        <f t="shared" si="29"/>
        <v>4846</v>
      </c>
      <c r="K109" s="396" t="s">
        <v>200</v>
      </c>
    </row>
    <row r="110" spans="1:11" ht="20.100000000000001" customHeight="1" x14ac:dyDescent="0.25">
      <c r="A110" s="8" t="s">
        <v>1883</v>
      </c>
      <c r="B110" s="9">
        <v>69</v>
      </c>
      <c r="C110" s="9">
        <v>27</v>
      </c>
      <c r="D110" s="9">
        <f>SUM(B110:C110)</f>
        <v>96</v>
      </c>
      <c r="E110" s="9">
        <v>0</v>
      </c>
      <c r="F110" s="9">
        <v>0</v>
      </c>
      <c r="G110" s="9">
        <f>SUM(E110:F110)</f>
        <v>0</v>
      </c>
      <c r="H110" s="9">
        <f>SUM(B110,E110)</f>
        <v>69</v>
      </c>
      <c r="I110" s="9">
        <f>SUM(C110,F110)</f>
        <v>27</v>
      </c>
      <c r="J110" s="9">
        <f>SUM(H110:I110)</f>
        <v>96</v>
      </c>
      <c r="K110" s="396" t="s">
        <v>1827</v>
      </c>
    </row>
    <row r="111" spans="1:11" ht="20.100000000000001" customHeight="1" x14ac:dyDescent="0.25">
      <c r="A111" s="8" t="s">
        <v>1828</v>
      </c>
      <c r="B111" s="9">
        <v>332</v>
      </c>
      <c r="C111" s="9">
        <v>358</v>
      </c>
      <c r="D111" s="9">
        <f>SUM(B111:C111)</f>
        <v>690</v>
      </c>
      <c r="E111" s="9">
        <v>0</v>
      </c>
      <c r="F111" s="9">
        <v>2</v>
      </c>
      <c r="G111" s="9">
        <f>SUM(E111:F111)</f>
        <v>2</v>
      </c>
      <c r="H111" s="9">
        <f t="shared" si="25"/>
        <v>332</v>
      </c>
      <c r="I111" s="9">
        <f t="shared" si="25"/>
        <v>360</v>
      </c>
      <c r="J111" s="9">
        <f t="shared" si="28"/>
        <v>692</v>
      </c>
      <c r="K111" s="396" t="s">
        <v>1829</v>
      </c>
    </row>
    <row r="112" spans="1:11" ht="20.100000000000001" customHeight="1" x14ac:dyDescent="0.25">
      <c r="A112" s="8" t="s">
        <v>1830</v>
      </c>
      <c r="B112" s="9">
        <v>143</v>
      </c>
      <c r="C112" s="9">
        <v>355</v>
      </c>
      <c r="D112" s="9">
        <f t="shared" ref="D112" si="30">SUM(B112:C112)</f>
        <v>498</v>
      </c>
      <c r="E112" s="9">
        <v>0</v>
      </c>
      <c r="F112" s="9">
        <v>0</v>
      </c>
      <c r="G112" s="9">
        <f>SUM(E112:F112)</f>
        <v>0</v>
      </c>
      <c r="H112" s="9">
        <f t="shared" si="25"/>
        <v>143</v>
      </c>
      <c r="I112" s="9">
        <f t="shared" si="25"/>
        <v>355</v>
      </c>
      <c r="J112" s="9">
        <f t="shared" si="28"/>
        <v>498</v>
      </c>
      <c r="K112" s="396" t="s">
        <v>1831</v>
      </c>
    </row>
    <row r="113" spans="1:11" ht="20.100000000000001" customHeight="1" x14ac:dyDescent="0.25">
      <c r="A113" s="8" t="s">
        <v>1832</v>
      </c>
      <c r="B113" s="9">
        <f>SUM(B110:B112)</f>
        <v>544</v>
      </c>
      <c r="C113" s="9">
        <f t="shared" ref="C113:J113" si="31">SUM(C110:C112)</f>
        <v>740</v>
      </c>
      <c r="D113" s="9">
        <f t="shared" si="31"/>
        <v>1284</v>
      </c>
      <c r="E113" s="9">
        <f t="shared" si="31"/>
        <v>0</v>
      </c>
      <c r="F113" s="9">
        <f t="shared" si="31"/>
        <v>2</v>
      </c>
      <c r="G113" s="9">
        <f t="shared" si="31"/>
        <v>2</v>
      </c>
      <c r="H113" s="9">
        <f t="shared" si="31"/>
        <v>544</v>
      </c>
      <c r="I113" s="9">
        <f t="shared" si="31"/>
        <v>742</v>
      </c>
      <c r="J113" s="9">
        <f t="shared" si="31"/>
        <v>1286</v>
      </c>
      <c r="K113" s="396" t="s">
        <v>1752</v>
      </c>
    </row>
    <row r="114" spans="1:11" ht="20.100000000000001" customHeight="1" thickBot="1" x14ac:dyDescent="0.3">
      <c r="A114" s="8" t="s">
        <v>127</v>
      </c>
      <c r="B114" s="9">
        <f>SUM(B113,B109)</f>
        <v>3551</v>
      </c>
      <c r="C114" s="9">
        <f t="shared" ref="C114:J114" si="32">SUM(C113,C109)</f>
        <v>2579</v>
      </c>
      <c r="D114" s="9">
        <f t="shared" si="32"/>
        <v>6130</v>
      </c>
      <c r="E114" s="9">
        <f t="shared" si="32"/>
        <v>0</v>
      </c>
      <c r="F114" s="9">
        <f t="shared" si="32"/>
        <v>2</v>
      </c>
      <c r="G114" s="9">
        <f t="shared" si="32"/>
        <v>2</v>
      </c>
      <c r="H114" s="9">
        <f t="shared" si="32"/>
        <v>3551</v>
      </c>
      <c r="I114" s="9">
        <f t="shared" si="32"/>
        <v>2581</v>
      </c>
      <c r="J114" s="9">
        <f t="shared" si="32"/>
        <v>6132</v>
      </c>
      <c r="K114" s="396" t="s">
        <v>93</v>
      </c>
    </row>
    <row r="115" spans="1:11" ht="20.100000000000001" customHeight="1" thickBot="1" x14ac:dyDescent="0.3">
      <c r="A115" s="23" t="s">
        <v>384</v>
      </c>
      <c r="B115" s="24">
        <f t="shared" ref="B115:J115" si="33">SUM(B114,B87)</f>
        <v>15513</v>
      </c>
      <c r="C115" s="24">
        <f t="shared" si="33"/>
        <v>12828</v>
      </c>
      <c r="D115" s="24">
        <f t="shared" si="33"/>
        <v>28341</v>
      </c>
      <c r="E115" s="24">
        <f t="shared" si="33"/>
        <v>2</v>
      </c>
      <c r="F115" s="24">
        <f t="shared" si="33"/>
        <v>10</v>
      </c>
      <c r="G115" s="24">
        <f t="shared" si="33"/>
        <v>12</v>
      </c>
      <c r="H115" s="24">
        <f t="shared" si="33"/>
        <v>15515</v>
      </c>
      <c r="I115" s="24">
        <f t="shared" si="33"/>
        <v>12838</v>
      </c>
      <c r="J115" s="24">
        <f t="shared" si="33"/>
        <v>28353</v>
      </c>
      <c r="K115" s="397" t="s">
        <v>1253</v>
      </c>
    </row>
    <row r="116" spans="1:11" ht="14.4" thickTop="1" x14ac:dyDescent="0.25"/>
    <row r="391" spans="4:10" x14ac:dyDescent="0.25">
      <c r="D391" s="392">
        <f>SUM(B391:C391)</f>
        <v>0</v>
      </c>
      <c r="E391" s="392">
        <v>0</v>
      </c>
      <c r="F391" s="392">
        <v>0</v>
      </c>
      <c r="G391" s="392">
        <f>SUM(E391:F391)</f>
        <v>0</v>
      </c>
      <c r="H391" s="392">
        <f>SUM(E391,B391)</f>
        <v>0</v>
      </c>
      <c r="I391" s="392">
        <f t="shared" ref="I391:J405" si="34">SUM(F391,C391)</f>
        <v>0</v>
      </c>
      <c r="J391" s="392">
        <f t="shared" si="34"/>
        <v>0</v>
      </c>
    </row>
    <row r="392" spans="4:10" x14ac:dyDescent="0.25">
      <c r="D392" s="392">
        <f t="shared" ref="D392:D405" si="35">SUM(B392:C392)</f>
        <v>0</v>
      </c>
      <c r="E392" s="392">
        <v>0</v>
      </c>
      <c r="F392" s="392">
        <v>0</v>
      </c>
      <c r="G392" s="392">
        <f t="shared" ref="G392:G405" si="36">SUM(E392:F392)</f>
        <v>0</v>
      </c>
      <c r="H392" s="392">
        <f t="shared" ref="H392:H405" si="37">SUM(E392,B392)</f>
        <v>0</v>
      </c>
      <c r="I392" s="392">
        <f t="shared" si="34"/>
        <v>0</v>
      </c>
      <c r="J392" s="392">
        <f t="shared" si="34"/>
        <v>0</v>
      </c>
    </row>
    <row r="393" spans="4:10" x14ac:dyDescent="0.25">
      <c r="D393" s="392">
        <f>SUM(B393:C393)</f>
        <v>0</v>
      </c>
      <c r="E393" s="392">
        <v>0</v>
      </c>
      <c r="G393" s="392">
        <f t="shared" si="36"/>
        <v>0</v>
      </c>
      <c r="H393" s="392">
        <f t="shared" si="37"/>
        <v>0</v>
      </c>
      <c r="I393" s="392">
        <f t="shared" si="34"/>
        <v>0</v>
      </c>
      <c r="J393" s="392">
        <f t="shared" si="34"/>
        <v>0</v>
      </c>
    </row>
    <row r="394" spans="4:10" x14ac:dyDescent="0.25">
      <c r="D394" s="392">
        <f t="shared" si="35"/>
        <v>0</v>
      </c>
      <c r="E394" s="392">
        <v>0</v>
      </c>
      <c r="G394" s="392">
        <f t="shared" si="36"/>
        <v>0</v>
      </c>
      <c r="H394" s="392">
        <f t="shared" si="37"/>
        <v>0</v>
      </c>
      <c r="I394" s="392">
        <f t="shared" si="34"/>
        <v>0</v>
      </c>
      <c r="J394" s="392">
        <f t="shared" si="34"/>
        <v>0</v>
      </c>
    </row>
    <row r="395" spans="4:10" x14ac:dyDescent="0.25">
      <c r="D395" s="392">
        <f t="shared" si="35"/>
        <v>0</v>
      </c>
      <c r="E395" s="392">
        <v>0</v>
      </c>
      <c r="F395" s="392">
        <v>0</v>
      </c>
      <c r="G395" s="392">
        <f t="shared" si="36"/>
        <v>0</v>
      </c>
      <c r="H395" s="392">
        <f t="shared" si="37"/>
        <v>0</v>
      </c>
      <c r="I395" s="392">
        <f t="shared" si="34"/>
        <v>0</v>
      </c>
      <c r="J395" s="392">
        <f t="shared" si="34"/>
        <v>0</v>
      </c>
    </row>
    <row r="396" spans="4:10" x14ac:dyDescent="0.25">
      <c r="D396" s="392">
        <f t="shared" si="35"/>
        <v>0</v>
      </c>
      <c r="E396" s="392">
        <v>0</v>
      </c>
      <c r="F396" s="392">
        <v>0</v>
      </c>
      <c r="G396" s="392">
        <f t="shared" si="36"/>
        <v>0</v>
      </c>
      <c r="H396" s="392">
        <f t="shared" si="37"/>
        <v>0</v>
      </c>
      <c r="I396" s="392">
        <f t="shared" si="34"/>
        <v>0</v>
      </c>
      <c r="J396" s="392">
        <f t="shared" si="34"/>
        <v>0</v>
      </c>
    </row>
    <row r="397" spans="4:10" x14ac:dyDescent="0.25">
      <c r="D397" s="392">
        <f t="shared" si="35"/>
        <v>0</v>
      </c>
      <c r="E397" s="392">
        <v>0</v>
      </c>
      <c r="F397" s="392">
        <v>0</v>
      </c>
      <c r="G397" s="392">
        <f t="shared" si="36"/>
        <v>0</v>
      </c>
      <c r="H397" s="392">
        <f t="shared" si="37"/>
        <v>0</v>
      </c>
      <c r="I397" s="392">
        <f t="shared" si="34"/>
        <v>0</v>
      </c>
      <c r="J397" s="392">
        <f t="shared" si="34"/>
        <v>0</v>
      </c>
    </row>
    <row r="398" spans="4:10" x14ac:dyDescent="0.25">
      <c r="D398" s="392">
        <f t="shared" si="35"/>
        <v>0</v>
      </c>
      <c r="F398" s="392">
        <v>0</v>
      </c>
      <c r="G398" s="392">
        <f t="shared" si="36"/>
        <v>0</v>
      </c>
      <c r="H398" s="392">
        <f t="shared" si="37"/>
        <v>0</v>
      </c>
      <c r="I398" s="392">
        <f t="shared" si="34"/>
        <v>0</v>
      </c>
      <c r="J398" s="392">
        <f t="shared" si="34"/>
        <v>0</v>
      </c>
    </row>
    <row r="399" spans="4:10" x14ac:dyDescent="0.25">
      <c r="D399" s="392">
        <f t="shared" si="35"/>
        <v>0</v>
      </c>
      <c r="E399" s="392">
        <v>0</v>
      </c>
      <c r="F399" s="392">
        <v>0</v>
      </c>
      <c r="G399" s="392">
        <f t="shared" si="36"/>
        <v>0</v>
      </c>
      <c r="H399" s="392">
        <f t="shared" si="37"/>
        <v>0</v>
      </c>
      <c r="I399" s="392">
        <f t="shared" si="34"/>
        <v>0</v>
      </c>
      <c r="J399" s="392">
        <f t="shared" si="34"/>
        <v>0</v>
      </c>
    </row>
    <row r="400" spans="4:10" x14ac:dyDescent="0.25">
      <c r="D400" s="392">
        <f t="shared" si="35"/>
        <v>0</v>
      </c>
      <c r="E400" s="392">
        <v>0</v>
      </c>
      <c r="F400" s="392">
        <v>0</v>
      </c>
      <c r="G400" s="392">
        <f t="shared" si="36"/>
        <v>0</v>
      </c>
      <c r="H400" s="392">
        <f t="shared" si="37"/>
        <v>0</v>
      </c>
      <c r="I400" s="392">
        <f t="shared" si="34"/>
        <v>0</v>
      </c>
      <c r="J400" s="392">
        <f t="shared" si="34"/>
        <v>0</v>
      </c>
    </row>
    <row r="401" spans="4:10" x14ac:dyDescent="0.25">
      <c r="D401" s="392">
        <f t="shared" si="35"/>
        <v>0</v>
      </c>
      <c r="E401" s="392">
        <v>0</v>
      </c>
      <c r="F401" s="392">
        <v>0</v>
      </c>
      <c r="G401" s="392">
        <f t="shared" si="36"/>
        <v>0</v>
      </c>
      <c r="H401" s="392">
        <f t="shared" si="37"/>
        <v>0</v>
      </c>
      <c r="I401" s="392">
        <f t="shared" si="34"/>
        <v>0</v>
      </c>
      <c r="J401" s="392">
        <f t="shared" si="34"/>
        <v>0</v>
      </c>
    </row>
    <row r="402" spans="4:10" x14ac:dyDescent="0.25">
      <c r="D402" s="392">
        <f t="shared" si="35"/>
        <v>0</v>
      </c>
      <c r="E402" s="392">
        <v>0</v>
      </c>
      <c r="F402" s="392">
        <v>0</v>
      </c>
      <c r="G402" s="392">
        <f t="shared" si="36"/>
        <v>0</v>
      </c>
      <c r="H402" s="392">
        <f t="shared" si="37"/>
        <v>0</v>
      </c>
      <c r="I402" s="392">
        <f t="shared" si="34"/>
        <v>0</v>
      </c>
      <c r="J402" s="392">
        <f t="shared" si="34"/>
        <v>0</v>
      </c>
    </row>
    <row r="403" spans="4:10" x14ac:dyDescent="0.25">
      <c r="D403" s="392">
        <f t="shared" si="35"/>
        <v>0</v>
      </c>
      <c r="E403" s="392">
        <v>0</v>
      </c>
      <c r="F403" s="392">
        <v>0</v>
      </c>
      <c r="G403" s="392">
        <f t="shared" si="36"/>
        <v>0</v>
      </c>
      <c r="H403" s="392">
        <f t="shared" si="37"/>
        <v>0</v>
      </c>
      <c r="I403" s="392">
        <f t="shared" si="34"/>
        <v>0</v>
      </c>
      <c r="J403" s="392">
        <f t="shared" si="34"/>
        <v>0</v>
      </c>
    </row>
    <row r="404" spans="4:10" x14ac:dyDescent="0.25">
      <c r="D404" s="392">
        <f t="shared" si="35"/>
        <v>0</v>
      </c>
      <c r="E404" s="392">
        <v>0</v>
      </c>
      <c r="F404" s="392">
        <v>0</v>
      </c>
      <c r="G404" s="392">
        <f t="shared" si="36"/>
        <v>0</v>
      </c>
      <c r="H404" s="392">
        <f t="shared" si="37"/>
        <v>0</v>
      </c>
      <c r="I404" s="392">
        <f t="shared" si="34"/>
        <v>0</v>
      </c>
      <c r="J404" s="392">
        <f t="shared" si="34"/>
        <v>0</v>
      </c>
    </row>
    <row r="405" spans="4:10" x14ac:dyDescent="0.25">
      <c r="D405" s="392">
        <f t="shared" si="35"/>
        <v>0</v>
      </c>
      <c r="E405" s="392">
        <v>0</v>
      </c>
      <c r="F405" s="392">
        <v>0</v>
      </c>
      <c r="G405" s="392">
        <f t="shared" si="36"/>
        <v>0</v>
      </c>
      <c r="H405" s="392">
        <f t="shared" si="37"/>
        <v>0</v>
      </c>
      <c r="I405" s="392">
        <f t="shared" si="34"/>
        <v>0</v>
      </c>
      <c r="J405" s="392">
        <f t="shared" si="34"/>
        <v>0</v>
      </c>
    </row>
    <row r="419" spans="4:10" x14ac:dyDescent="0.25">
      <c r="D419" s="392">
        <f>SUM(B419:C419)</f>
        <v>0</v>
      </c>
      <c r="G419" s="392">
        <f>SUM(E419:F419)</f>
        <v>0</v>
      </c>
      <c r="H419" s="392">
        <f>SUM(E419,B419)</f>
        <v>0</v>
      </c>
      <c r="I419" s="392">
        <f>SUM(F419,C419)</f>
        <v>0</v>
      </c>
      <c r="J419" s="392">
        <f>SUM(G419,D419)</f>
        <v>0</v>
      </c>
    </row>
    <row r="421" spans="4:10" x14ac:dyDescent="0.25">
      <c r="D421" s="392">
        <f>SUM(B421:C421)</f>
        <v>0</v>
      </c>
      <c r="F421" s="392">
        <v>0</v>
      </c>
      <c r="G421" s="392">
        <f t="shared" ref="G421:G442" si="38">SUM(E421:F421)</f>
        <v>0</v>
      </c>
      <c r="H421" s="392">
        <f t="shared" ref="H421:J442" si="39">SUM(E421,B421)</f>
        <v>0</v>
      </c>
      <c r="I421" s="392">
        <f t="shared" si="39"/>
        <v>0</v>
      </c>
      <c r="J421" s="392">
        <f t="shared" si="39"/>
        <v>0</v>
      </c>
    </row>
    <row r="422" spans="4:10" x14ac:dyDescent="0.25">
      <c r="D422" s="392">
        <f t="shared" ref="D422:D442" si="40">SUM(B422:C422)</f>
        <v>0</v>
      </c>
      <c r="F422" s="392">
        <v>0</v>
      </c>
      <c r="G422" s="392">
        <f t="shared" si="38"/>
        <v>0</v>
      </c>
      <c r="H422" s="392">
        <f t="shared" si="39"/>
        <v>0</v>
      </c>
      <c r="I422" s="392">
        <f t="shared" si="39"/>
        <v>0</v>
      </c>
      <c r="J422" s="392">
        <f t="shared" si="39"/>
        <v>0</v>
      </c>
    </row>
    <row r="423" spans="4:10" x14ac:dyDescent="0.25">
      <c r="D423" s="392">
        <f t="shared" si="40"/>
        <v>0</v>
      </c>
      <c r="F423" s="392">
        <v>0</v>
      </c>
      <c r="G423" s="392">
        <f t="shared" si="38"/>
        <v>0</v>
      </c>
      <c r="H423" s="392">
        <f t="shared" si="39"/>
        <v>0</v>
      </c>
      <c r="I423" s="392">
        <f t="shared" si="39"/>
        <v>0</v>
      </c>
      <c r="J423" s="392">
        <f t="shared" si="39"/>
        <v>0</v>
      </c>
    </row>
    <row r="424" spans="4:10" x14ac:dyDescent="0.25">
      <c r="D424" s="392">
        <f t="shared" si="40"/>
        <v>0</v>
      </c>
      <c r="F424" s="392">
        <v>0</v>
      </c>
      <c r="G424" s="392">
        <f t="shared" si="38"/>
        <v>0</v>
      </c>
      <c r="H424" s="392">
        <f t="shared" si="39"/>
        <v>0</v>
      </c>
      <c r="I424" s="392">
        <f t="shared" si="39"/>
        <v>0</v>
      </c>
      <c r="J424" s="392">
        <f t="shared" si="39"/>
        <v>0</v>
      </c>
    </row>
    <row r="425" spans="4:10" x14ac:dyDescent="0.25">
      <c r="D425" s="392">
        <f t="shared" si="40"/>
        <v>0</v>
      </c>
      <c r="F425" s="392">
        <v>0</v>
      </c>
      <c r="G425" s="392">
        <f t="shared" si="38"/>
        <v>0</v>
      </c>
      <c r="H425" s="392">
        <f t="shared" si="39"/>
        <v>0</v>
      </c>
      <c r="I425" s="392">
        <f t="shared" si="39"/>
        <v>0</v>
      </c>
      <c r="J425" s="392">
        <f t="shared" si="39"/>
        <v>0</v>
      </c>
    </row>
    <row r="426" spans="4:10" x14ac:dyDescent="0.25">
      <c r="D426" s="392">
        <f t="shared" si="40"/>
        <v>0</v>
      </c>
      <c r="F426" s="392">
        <v>0</v>
      </c>
      <c r="G426" s="392">
        <f t="shared" si="38"/>
        <v>0</v>
      </c>
      <c r="H426" s="392">
        <f t="shared" si="39"/>
        <v>0</v>
      </c>
      <c r="I426" s="392">
        <f t="shared" si="39"/>
        <v>0</v>
      </c>
      <c r="J426" s="392">
        <f t="shared" si="39"/>
        <v>0</v>
      </c>
    </row>
    <row r="427" spans="4:10" x14ac:dyDescent="0.25">
      <c r="D427" s="392">
        <f t="shared" si="40"/>
        <v>0</v>
      </c>
      <c r="E427" s="392">
        <v>0</v>
      </c>
      <c r="F427" s="392">
        <v>0</v>
      </c>
      <c r="G427" s="392">
        <f t="shared" si="38"/>
        <v>0</v>
      </c>
      <c r="H427" s="392">
        <f t="shared" si="39"/>
        <v>0</v>
      </c>
      <c r="I427" s="392">
        <f t="shared" si="39"/>
        <v>0</v>
      </c>
      <c r="J427" s="392">
        <f t="shared" si="39"/>
        <v>0</v>
      </c>
    </row>
    <row r="428" spans="4:10" x14ac:dyDescent="0.25">
      <c r="D428" s="392">
        <f t="shared" si="40"/>
        <v>0</v>
      </c>
      <c r="E428" s="392">
        <v>0</v>
      </c>
      <c r="F428" s="392">
        <v>0</v>
      </c>
      <c r="G428" s="392">
        <f t="shared" si="38"/>
        <v>0</v>
      </c>
      <c r="H428" s="392">
        <f t="shared" si="39"/>
        <v>0</v>
      </c>
      <c r="I428" s="392">
        <f t="shared" si="39"/>
        <v>0</v>
      </c>
      <c r="J428" s="392">
        <f t="shared" si="39"/>
        <v>0</v>
      </c>
    </row>
    <row r="429" spans="4:10" x14ac:dyDescent="0.25">
      <c r="D429" s="392">
        <f t="shared" si="40"/>
        <v>0</v>
      </c>
      <c r="E429" s="392">
        <v>0</v>
      </c>
      <c r="F429" s="392">
        <v>0</v>
      </c>
      <c r="G429" s="392">
        <f t="shared" si="38"/>
        <v>0</v>
      </c>
      <c r="H429" s="392">
        <f t="shared" si="39"/>
        <v>0</v>
      </c>
      <c r="I429" s="392">
        <f t="shared" si="39"/>
        <v>0</v>
      </c>
      <c r="J429" s="392">
        <f t="shared" si="39"/>
        <v>0</v>
      </c>
    </row>
    <row r="430" spans="4:10" x14ac:dyDescent="0.25">
      <c r="D430" s="392">
        <f t="shared" si="40"/>
        <v>0</v>
      </c>
      <c r="E430" s="392">
        <v>0</v>
      </c>
      <c r="F430" s="392">
        <v>0</v>
      </c>
      <c r="G430" s="392">
        <f t="shared" si="38"/>
        <v>0</v>
      </c>
      <c r="H430" s="392">
        <f t="shared" si="39"/>
        <v>0</v>
      </c>
      <c r="I430" s="392">
        <f t="shared" si="39"/>
        <v>0</v>
      </c>
      <c r="J430" s="392">
        <f t="shared" si="39"/>
        <v>0</v>
      </c>
    </row>
    <row r="431" spans="4:10" x14ac:dyDescent="0.25">
      <c r="D431" s="392">
        <f t="shared" si="40"/>
        <v>0</v>
      </c>
      <c r="E431" s="392">
        <v>0</v>
      </c>
      <c r="F431" s="392">
        <v>0</v>
      </c>
      <c r="G431" s="392">
        <f t="shared" si="38"/>
        <v>0</v>
      </c>
      <c r="H431" s="392">
        <f t="shared" si="39"/>
        <v>0</v>
      </c>
      <c r="I431" s="392">
        <f t="shared" si="39"/>
        <v>0</v>
      </c>
      <c r="J431" s="392">
        <f t="shared" si="39"/>
        <v>0</v>
      </c>
    </row>
    <row r="432" spans="4:10" x14ac:dyDescent="0.25">
      <c r="D432" s="392">
        <f t="shared" si="40"/>
        <v>0</v>
      </c>
      <c r="E432" s="392">
        <v>0</v>
      </c>
      <c r="F432" s="392">
        <v>0</v>
      </c>
      <c r="G432" s="392">
        <f t="shared" si="38"/>
        <v>0</v>
      </c>
      <c r="H432" s="392">
        <f t="shared" si="39"/>
        <v>0</v>
      </c>
      <c r="I432" s="392">
        <f t="shared" si="39"/>
        <v>0</v>
      </c>
      <c r="J432" s="392">
        <f t="shared" si="39"/>
        <v>0</v>
      </c>
    </row>
    <row r="433" spans="4:10" x14ac:dyDescent="0.25">
      <c r="D433" s="392">
        <f t="shared" si="40"/>
        <v>0</v>
      </c>
      <c r="F433" s="392">
        <v>0</v>
      </c>
      <c r="G433" s="392">
        <f t="shared" si="38"/>
        <v>0</v>
      </c>
      <c r="H433" s="392">
        <f t="shared" si="39"/>
        <v>0</v>
      </c>
      <c r="I433" s="392">
        <f t="shared" si="39"/>
        <v>0</v>
      </c>
      <c r="J433" s="392">
        <f t="shared" si="39"/>
        <v>0</v>
      </c>
    </row>
    <row r="434" spans="4:10" x14ac:dyDescent="0.25">
      <c r="D434" s="392">
        <f t="shared" si="40"/>
        <v>0</v>
      </c>
      <c r="E434" s="392">
        <v>0</v>
      </c>
      <c r="F434" s="392">
        <v>0</v>
      </c>
      <c r="G434" s="392">
        <f t="shared" si="38"/>
        <v>0</v>
      </c>
      <c r="H434" s="392">
        <f t="shared" si="39"/>
        <v>0</v>
      </c>
      <c r="I434" s="392">
        <f t="shared" si="39"/>
        <v>0</v>
      </c>
      <c r="J434" s="392">
        <f t="shared" si="39"/>
        <v>0</v>
      </c>
    </row>
    <row r="435" spans="4:10" x14ac:dyDescent="0.25">
      <c r="D435" s="392">
        <f t="shared" si="40"/>
        <v>0</v>
      </c>
      <c r="E435" s="392">
        <v>0</v>
      </c>
      <c r="F435" s="392">
        <v>0</v>
      </c>
      <c r="G435" s="392">
        <f t="shared" si="38"/>
        <v>0</v>
      </c>
      <c r="H435" s="392">
        <f t="shared" si="39"/>
        <v>0</v>
      </c>
      <c r="I435" s="392">
        <f t="shared" si="39"/>
        <v>0</v>
      </c>
      <c r="J435" s="392">
        <f t="shared" si="39"/>
        <v>0</v>
      </c>
    </row>
    <row r="436" spans="4:10" x14ac:dyDescent="0.25">
      <c r="D436" s="392">
        <f t="shared" si="40"/>
        <v>0</v>
      </c>
      <c r="E436" s="392">
        <v>0</v>
      </c>
      <c r="F436" s="392">
        <v>0</v>
      </c>
      <c r="G436" s="392">
        <f t="shared" si="38"/>
        <v>0</v>
      </c>
      <c r="H436" s="392">
        <f t="shared" si="39"/>
        <v>0</v>
      </c>
      <c r="I436" s="392">
        <f t="shared" si="39"/>
        <v>0</v>
      </c>
      <c r="J436" s="392">
        <f t="shared" si="39"/>
        <v>0</v>
      </c>
    </row>
    <row r="437" spans="4:10" x14ac:dyDescent="0.25">
      <c r="D437" s="392">
        <f t="shared" si="40"/>
        <v>0</v>
      </c>
      <c r="E437" s="392">
        <v>0</v>
      </c>
      <c r="F437" s="392">
        <v>0</v>
      </c>
      <c r="G437" s="392">
        <f t="shared" si="38"/>
        <v>0</v>
      </c>
      <c r="H437" s="392">
        <f t="shared" si="39"/>
        <v>0</v>
      </c>
      <c r="I437" s="392">
        <f t="shared" si="39"/>
        <v>0</v>
      </c>
      <c r="J437" s="392">
        <f t="shared" si="39"/>
        <v>0</v>
      </c>
    </row>
    <row r="438" spans="4:10" x14ac:dyDescent="0.25">
      <c r="D438" s="392">
        <f t="shared" si="40"/>
        <v>0</v>
      </c>
      <c r="F438" s="392">
        <v>0</v>
      </c>
      <c r="G438" s="392">
        <f t="shared" si="38"/>
        <v>0</v>
      </c>
      <c r="H438" s="392">
        <f t="shared" si="39"/>
        <v>0</v>
      </c>
      <c r="I438" s="392">
        <f t="shared" si="39"/>
        <v>0</v>
      </c>
      <c r="J438" s="392">
        <f t="shared" si="39"/>
        <v>0</v>
      </c>
    </row>
    <row r="439" spans="4:10" x14ac:dyDescent="0.25">
      <c r="D439" s="392">
        <f t="shared" si="40"/>
        <v>0</v>
      </c>
      <c r="E439" s="392">
        <v>0</v>
      </c>
      <c r="F439" s="392">
        <v>0</v>
      </c>
      <c r="G439" s="392">
        <f t="shared" si="38"/>
        <v>0</v>
      </c>
      <c r="H439" s="392">
        <f t="shared" si="39"/>
        <v>0</v>
      </c>
      <c r="I439" s="392">
        <f t="shared" si="39"/>
        <v>0</v>
      </c>
      <c r="J439" s="392">
        <f t="shared" si="39"/>
        <v>0</v>
      </c>
    </row>
    <row r="440" spans="4:10" x14ac:dyDescent="0.25">
      <c r="D440" s="392">
        <f t="shared" si="40"/>
        <v>0</v>
      </c>
      <c r="E440" s="392">
        <v>0</v>
      </c>
      <c r="F440" s="392">
        <v>0</v>
      </c>
      <c r="G440" s="392">
        <f t="shared" si="38"/>
        <v>0</v>
      </c>
      <c r="H440" s="392">
        <f t="shared" si="39"/>
        <v>0</v>
      </c>
      <c r="I440" s="392">
        <f t="shared" si="39"/>
        <v>0</v>
      </c>
      <c r="J440" s="392">
        <f t="shared" si="39"/>
        <v>0</v>
      </c>
    </row>
    <row r="441" spans="4:10" x14ac:dyDescent="0.25">
      <c r="D441" s="392">
        <f t="shared" si="40"/>
        <v>0</v>
      </c>
      <c r="E441" s="392">
        <v>0</v>
      </c>
      <c r="F441" s="392">
        <v>0</v>
      </c>
      <c r="G441" s="392">
        <f t="shared" si="38"/>
        <v>0</v>
      </c>
      <c r="H441" s="392">
        <f t="shared" si="39"/>
        <v>0</v>
      </c>
      <c r="I441" s="392">
        <f t="shared" si="39"/>
        <v>0</v>
      </c>
      <c r="J441" s="392">
        <f t="shared" si="39"/>
        <v>0</v>
      </c>
    </row>
    <row r="442" spans="4:10" x14ac:dyDescent="0.25">
      <c r="D442" s="392">
        <f t="shared" si="40"/>
        <v>0</v>
      </c>
      <c r="E442" s="392">
        <v>0</v>
      </c>
      <c r="F442" s="392">
        <v>0</v>
      </c>
      <c r="G442" s="392">
        <f t="shared" si="38"/>
        <v>0</v>
      </c>
      <c r="H442" s="392">
        <f t="shared" si="39"/>
        <v>0</v>
      </c>
      <c r="I442" s="392">
        <f t="shared" si="39"/>
        <v>0</v>
      </c>
      <c r="J442" s="392">
        <f t="shared" si="39"/>
        <v>0</v>
      </c>
    </row>
    <row r="451" spans="1:10" x14ac:dyDescent="0.25">
      <c r="D451" s="392">
        <f>SUM(B451:C451)</f>
        <v>0</v>
      </c>
      <c r="E451" s="392">
        <v>0</v>
      </c>
      <c r="F451" s="392">
        <v>0</v>
      </c>
      <c r="G451" s="392">
        <f t="shared" ref="G451:G457" si="41">SUM(E451:F451)</f>
        <v>0</v>
      </c>
      <c r="H451" s="392">
        <f>SUM(E451,B451)</f>
        <v>0</v>
      </c>
      <c r="I451" s="392">
        <f t="shared" ref="I451:J465" si="42">SUM(F451,C451)</f>
        <v>0</v>
      </c>
      <c r="J451" s="392">
        <f t="shared" si="42"/>
        <v>0</v>
      </c>
    </row>
    <row r="452" spans="1:10" x14ac:dyDescent="0.25">
      <c r="D452" s="392">
        <f t="shared" ref="D452:D457" si="43">SUM(B452:C452)</f>
        <v>0</v>
      </c>
      <c r="E452" s="392">
        <v>0</v>
      </c>
      <c r="F452" s="392">
        <v>0</v>
      </c>
      <c r="G452" s="392">
        <f t="shared" si="41"/>
        <v>0</v>
      </c>
      <c r="H452" s="392">
        <f>SUM(E452,B452)</f>
        <v>0</v>
      </c>
      <c r="I452" s="392">
        <f t="shared" si="42"/>
        <v>0</v>
      </c>
      <c r="J452" s="392">
        <f t="shared" si="42"/>
        <v>0</v>
      </c>
    </row>
    <row r="453" spans="1:10" x14ac:dyDescent="0.25">
      <c r="D453" s="392">
        <f t="shared" si="43"/>
        <v>0</v>
      </c>
      <c r="E453" s="392">
        <v>0</v>
      </c>
      <c r="F453" s="392">
        <v>0</v>
      </c>
      <c r="G453" s="392">
        <f t="shared" si="41"/>
        <v>0</v>
      </c>
      <c r="H453" s="392">
        <f t="shared" ref="H453:I477" si="44">SUM(E453,B453)</f>
        <v>0</v>
      </c>
      <c r="I453" s="392">
        <f t="shared" si="42"/>
        <v>0</v>
      </c>
    </row>
    <row r="454" spans="1:10" x14ac:dyDescent="0.25">
      <c r="D454" s="392">
        <f t="shared" si="43"/>
        <v>0</v>
      </c>
      <c r="E454" s="392">
        <v>0</v>
      </c>
      <c r="F454" s="392">
        <v>0</v>
      </c>
      <c r="G454" s="392">
        <f t="shared" si="41"/>
        <v>0</v>
      </c>
      <c r="H454" s="392">
        <f t="shared" si="44"/>
        <v>0</v>
      </c>
      <c r="I454" s="392">
        <f t="shared" si="42"/>
        <v>0</v>
      </c>
    </row>
    <row r="455" spans="1:10" x14ac:dyDescent="0.25">
      <c r="D455" s="392">
        <f t="shared" si="43"/>
        <v>0</v>
      </c>
      <c r="E455" s="392">
        <v>0</v>
      </c>
      <c r="F455" s="392">
        <v>0</v>
      </c>
      <c r="G455" s="392">
        <f t="shared" si="41"/>
        <v>0</v>
      </c>
      <c r="H455" s="392">
        <f t="shared" si="44"/>
        <v>0</v>
      </c>
      <c r="I455" s="392">
        <f t="shared" si="42"/>
        <v>0</v>
      </c>
    </row>
    <row r="456" spans="1:10" x14ac:dyDescent="0.25">
      <c r="D456" s="392">
        <f t="shared" si="43"/>
        <v>0</v>
      </c>
      <c r="F456" s="392">
        <v>0</v>
      </c>
      <c r="G456" s="392">
        <f t="shared" si="41"/>
        <v>0</v>
      </c>
      <c r="H456" s="392">
        <f t="shared" si="44"/>
        <v>0</v>
      </c>
      <c r="I456" s="392">
        <f t="shared" si="42"/>
        <v>0</v>
      </c>
    </row>
    <row r="457" spans="1:10" x14ac:dyDescent="0.25">
      <c r="D457" s="392">
        <f t="shared" si="43"/>
        <v>0</v>
      </c>
      <c r="F457" s="392">
        <v>0</v>
      </c>
      <c r="G457" s="392">
        <f t="shared" si="41"/>
        <v>0</v>
      </c>
      <c r="H457" s="392">
        <f t="shared" si="44"/>
        <v>0</v>
      </c>
      <c r="I457" s="392">
        <f t="shared" si="42"/>
        <v>0</v>
      </c>
    </row>
    <row r="458" spans="1:10" x14ac:dyDescent="0.25">
      <c r="A458" s="392" t="s">
        <v>1886</v>
      </c>
    </row>
    <row r="459" spans="1:10" x14ac:dyDescent="0.25">
      <c r="A459" s="392" t="s">
        <v>212</v>
      </c>
      <c r="B459" s="392">
        <v>13</v>
      </c>
      <c r="C459" s="392">
        <v>13</v>
      </c>
      <c r="D459" s="392">
        <v>26</v>
      </c>
      <c r="E459" s="392">
        <v>0</v>
      </c>
      <c r="F459" s="392">
        <v>0</v>
      </c>
      <c r="G459" s="392">
        <f t="shared" ref="G459:G477" si="45">SUM(E459:F459)</f>
        <v>0</v>
      </c>
      <c r="H459" s="392">
        <f t="shared" si="44"/>
        <v>13</v>
      </c>
      <c r="I459" s="392">
        <f t="shared" si="42"/>
        <v>13</v>
      </c>
    </row>
    <row r="460" spans="1:10" x14ac:dyDescent="0.25">
      <c r="A460" s="392" t="s">
        <v>414</v>
      </c>
      <c r="B460" s="392">
        <v>14</v>
      </c>
      <c r="C460" s="392">
        <v>7</v>
      </c>
      <c r="D460" s="392">
        <v>21</v>
      </c>
      <c r="E460" s="392">
        <v>0</v>
      </c>
      <c r="F460" s="392">
        <v>0</v>
      </c>
      <c r="G460" s="392">
        <f t="shared" si="45"/>
        <v>0</v>
      </c>
      <c r="H460" s="392">
        <f t="shared" si="44"/>
        <v>14</v>
      </c>
      <c r="I460" s="392">
        <f t="shared" si="42"/>
        <v>7</v>
      </c>
    </row>
    <row r="461" spans="1:10" x14ac:dyDescent="0.25">
      <c r="A461" s="392" t="s">
        <v>265</v>
      </c>
      <c r="B461" s="392">
        <v>19</v>
      </c>
      <c r="C461" s="392">
        <v>10</v>
      </c>
      <c r="D461" s="392">
        <v>29</v>
      </c>
      <c r="E461" s="392">
        <v>0</v>
      </c>
      <c r="F461" s="392">
        <v>0</v>
      </c>
      <c r="G461" s="392">
        <f t="shared" si="45"/>
        <v>0</v>
      </c>
      <c r="H461" s="392">
        <f t="shared" si="44"/>
        <v>19</v>
      </c>
      <c r="I461" s="392">
        <f t="shared" si="42"/>
        <v>10</v>
      </c>
    </row>
    <row r="462" spans="1:10" x14ac:dyDescent="0.25">
      <c r="A462" s="392" t="s">
        <v>541</v>
      </c>
      <c r="B462" s="392">
        <v>8</v>
      </c>
      <c r="C462" s="392">
        <v>1</v>
      </c>
      <c r="D462" s="392">
        <v>9</v>
      </c>
      <c r="E462" s="392">
        <v>0</v>
      </c>
      <c r="F462" s="392">
        <v>0</v>
      </c>
      <c r="G462" s="392">
        <f t="shared" si="45"/>
        <v>0</v>
      </c>
      <c r="H462" s="392">
        <f t="shared" si="44"/>
        <v>8</v>
      </c>
      <c r="I462" s="392">
        <f t="shared" si="42"/>
        <v>1</v>
      </c>
    </row>
    <row r="463" spans="1:10" x14ac:dyDescent="0.25">
      <c r="A463" s="392" t="s">
        <v>302</v>
      </c>
      <c r="B463" s="392">
        <v>0</v>
      </c>
      <c r="C463" s="392">
        <v>2</v>
      </c>
      <c r="D463" s="392">
        <v>2</v>
      </c>
      <c r="E463" s="392">
        <v>0</v>
      </c>
      <c r="F463" s="392">
        <v>0</v>
      </c>
      <c r="G463" s="392">
        <f t="shared" si="45"/>
        <v>0</v>
      </c>
      <c r="H463" s="392">
        <f t="shared" si="44"/>
        <v>0</v>
      </c>
      <c r="I463" s="392">
        <f t="shared" si="42"/>
        <v>2</v>
      </c>
    </row>
    <row r="464" spans="1:10" x14ac:dyDescent="0.25">
      <c r="A464" s="392" t="s">
        <v>1887</v>
      </c>
      <c r="B464" s="392">
        <f>SUM(B459:B463)</f>
        <v>54</v>
      </c>
      <c r="C464" s="392">
        <f>SUM(C459:C463)</f>
        <v>33</v>
      </c>
      <c r="D464" s="392">
        <f>SUM(D459:D463)</f>
        <v>87</v>
      </c>
      <c r="E464" s="392">
        <v>0</v>
      </c>
      <c r="F464" s="392">
        <v>0</v>
      </c>
      <c r="G464" s="392">
        <f t="shared" si="45"/>
        <v>0</v>
      </c>
      <c r="H464" s="392">
        <f t="shared" si="44"/>
        <v>54</v>
      </c>
      <c r="I464" s="392">
        <f t="shared" si="42"/>
        <v>33</v>
      </c>
    </row>
    <row r="465" spans="1:11" x14ac:dyDescent="0.25">
      <c r="A465" s="392" t="s">
        <v>1888</v>
      </c>
      <c r="B465" s="392">
        <v>27</v>
      </c>
      <c r="C465" s="392">
        <v>4</v>
      </c>
      <c r="D465" s="392">
        <v>31</v>
      </c>
      <c r="E465" s="392">
        <v>0</v>
      </c>
      <c r="F465" s="392">
        <v>0</v>
      </c>
      <c r="G465" s="392">
        <f t="shared" si="45"/>
        <v>0</v>
      </c>
      <c r="H465" s="392">
        <f t="shared" si="44"/>
        <v>27</v>
      </c>
      <c r="I465" s="392">
        <f t="shared" si="42"/>
        <v>4</v>
      </c>
    </row>
    <row r="466" spans="1:11" x14ac:dyDescent="0.25">
      <c r="A466" s="392" t="s">
        <v>1889</v>
      </c>
    </row>
    <row r="467" spans="1:11" x14ac:dyDescent="0.25">
      <c r="A467" s="392" t="s">
        <v>1132</v>
      </c>
      <c r="B467" s="392">
        <v>11</v>
      </c>
      <c r="C467" s="392">
        <v>13</v>
      </c>
      <c r="D467" s="392">
        <v>24</v>
      </c>
      <c r="E467" s="392">
        <v>0</v>
      </c>
      <c r="F467" s="392">
        <v>0</v>
      </c>
      <c r="G467" s="392">
        <f t="shared" si="45"/>
        <v>0</v>
      </c>
      <c r="H467" s="392">
        <f t="shared" si="44"/>
        <v>11</v>
      </c>
      <c r="I467" s="392">
        <f t="shared" si="44"/>
        <v>13</v>
      </c>
    </row>
    <row r="468" spans="1:11" x14ac:dyDescent="0.25">
      <c r="A468" s="392" t="s">
        <v>414</v>
      </c>
      <c r="B468" s="392">
        <v>9</v>
      </c>
      <c r="C468" s="392">
        <v>9</v>
      </c>
      <c r="D468" s="392">
        <v>18</v>
      </c>
      <c r="E468" s="392">
        <v>0</v>
      </c>
      <c r="F468" s="392">
        <v>0</v>
      </c>
      <c r="G468" s="392">
        <f t="shared" si="45"/>
        <v>0</v>
      </c>
      <c r="H468" s="392">
        <f t="shared" si="44"/>
        <v>9</v>
      </c>
      <c r="I468" s="392">
        <f t="shared" si="44"/>
        <v>9</v>
      </c>
    </row>
    <row r="469" spans="1:11" x14ac:dyDescent="0.25">
      <c r="A469" s="392" t="s">
        <v>534</v>
      </c>
      <c r="B469" s="392">
        <v>5</v>
      </c>
      <c r="C469" s="392">
        <v>2</v>
      </c>
      <c r="D469" s="392">
        <v>7</v>
      </c>
      <c r="E469" s="392">
        <v>0</v>
      </c>
      <c r="F469" s="392">
        <v>0</v>
      </c>
      <c r="G469" s="392">
        <f t="shared" si="45"/>
        <v>0</v>
      </c>
      <c r="H469" s="392">
        <f t="shared" si="44"/>
        <v>5</v>
      </c>
      <c r="I469" s="392">
        <f t="shared" si="44"/>
        <v>2</v>
      </c>
    </row>
    <row r="470" spans="1:11" x14ac:dyDescent="0.25">
      <c r="A470" s="392" t="s">
        <v>1890</v>
      </c>
      <c r="B470" s="392">
        <v>25</v>
      </c>
      <c r="C470" s="392">
        <v>24</v>
      </c>
      <c r="D470" s="392">
        <v>49</v>
      </c>
      <c r="E470" s="392">
        <v>0</v>
      </c>
      <c r="F470" s="392">
        <v>0</v>
      </c>
      <c r="G470" s="392">
        <f t="shared" si="45"/>
        <v>0</v>
      </c>
      <c r="H470" s="392">
        <f t="shared" si="44"/>
        <v>25</v>
      </c>
      <c r="I470" s="392">
        <f t="shared" si="44"/>
        <v>24</v>
      </c>
    </row>
    <row r="471" spans="1:11" x14ac:dyDescent="0.25">
      <c r="A471" s="392" t="s">
        <v>1891</v>
      </c>
      <c r="B471" s="392">
        <v>30</v>
      </c>
      <c r="C471" s="392">
        <v>17</v>
      </c>
      <c r="D471" s="392">
        <v>47</v>
      </c>
      <c r="E471" s="392">
        <v>0</v>
      </c>
      <c r="F471" s="392">
        <v>0</v>
      </c>
      <c r="G471" s="392">
        <f t="shared" si="45"/>
        <v>0</v>
      </c>
      <c r="H471" s="392">
        <f t="shared" si="44"/>
        <v>30</v>
      </c>
      <c r="I471" s="392">
        <f t="shared" si="44"/>
        <v>17</v>
      </c>
    </row>
    <row r="472" spans="1:11" x14ac:dyDescent="0.25">
      <c r="A472" s="392" t="s">
        <v>1892</v>
      </c>
      <c r="F472" s="392">
        <v>0</v>
      </c>
      <c r="G472" s="392">
        <f t="shared" si="45"/>
        <v>0</v>
      </c>
      <c r="H472" s="392">
        <f t="shared" si="44"/>
        <v>0</v>
      </c>
      <c r="I472" s="392">
        <f t="shared" si="44"/>
        <v>0</v>
      </c>
    </row>
    <row r="473" spans="1:11" x14ac:dyDescent="0.25">
      <c r="A473" s="392" t="s">
        <v>414</v>
      </c>
      <c r="B473" s="392">
        <v>10</v>
      </c>
      <c r="C473" s="392">
        <v>6</v>
      </c>
      <c r="D473" s="392">
        <v>16</v>
      </c>
      <c r="E473" s="392">
        <v>0</v>
      </c>
      <c r="F473" s="392">
        <v>0</v>
      </c>
      <c r="G473" s="392">
        <f t="shared" si="45"/>
        <v>0</v>
      </c>
      <c r="H473" s="392">
        <f t="shared" si="44"/>
        <v>10</v>
      </c>
      <c r="I473" s="392">
        <f t="shared" si="44"/>
        <v>6</v>
      </c>
    </row>
    <row r="474" spans="1:11" x14ac:dyDescent="0.25">
      <c r="A474" s="392" t="s">
        <v>1893</v>
      </c>
      <c r="B474" s="392">
        <v>11</v>
      </c>
      <c r="C474" s="392">
        <v>8</v>
      </c>
      <c r="D474" s="392">
        <v>19</v>
      </c>
      <c r="E474" s="392">
        <v>0</v>
      </c>
      <c r="F474" s="392">
        <v>0</v>
      </c>
      <c r="G474" s="392">
        <f t="shared" si="45"/>
        <v>0</v>
      </c>
      <c r="H474" s="392">
        <f t="shared" si="44"/>
        <v>11</v>
      </c>
      <c r="I474" s="392">
        <f t="shared" si="44"/>
        <v>8</v>
      </c>
    </row>
    <row r="475" spans="1:11" x14ac:dyDescent="0.25">
      <c r="A475" s="392" t="s">
        <v>541</v>
      </c>
      <c r="B475" s="392">
        <v>7</v>
      </c>
      <c r="C475" s="392">
        <v>2</v>
      </c>
      <c r="D475" s="392">
        <v>9</v>
      </c>
      <c r="E475" s="392">
        <v>0</v>
      </c>
      <c r="F475" s="392">
        <v>0</v>
      </c>
      <c r="G475" s="392">
        <f t="shared" si="45"/>
        <v>0</v>
      </c>
      <c r="H475" s="392">
        <f t="shared" si="44"/>
        <v>7</v>
      </c>
      <c r="I475" s="392">
        <f t="shared" si="44"/>
        <v>2</v>
      </c>
    </row>
    <row r="476" spans="1:11" x14ac:dyDescent="0.25">
      <c r="A476" s="392" t="s">
        <v>1894</v>
      </c>
      <c r="B476" s="392">
        <v>8</v>
      </c>
      <c r="C476" s="392">
        <v>3</v>
      </c>
      <c r="D476" s="392">
        <v>11</v>
      </c>
      <c r="E476" s="392">
        <v>0</v>
      </c>
      <c r="F476" s="392">
        <v>0</v>
      </c>
      <c r="G476" s="392">
        <f t="shared" si="45"/>
        <v>0</v>
      </c>
      <c r="H476" s="392">
        <f t="shared" si="44"/>
        <v>8</v>
      </c>
      <c r="I476" s="392">
        <f t="shared" si="44"/>
        <v>3</v>
      </c>
    </row>
    <row r="477" spans="1:11" x14ac:dyDescent="0.25">
      <c r="A477" s="392" t="s">
        <v>1895</v>
      </c>
      <c r="B477" s="392">
        <f>SUM(B473:B476)</f>
        <v>36</v>
      </c>
      <c r="C477" s="392">
        <f>SUM(C473:C476)</f>
        <v>19</v>
      </c>
      <c r="D477" s="392">
        <f>SUM(D473:D476)</f>
        <v>55</v>
      </c>
      <c r="E477" s="392">
        <v>0</v>
      </c>
      <c r="F477" s="392">
        <v>0</v>
      </c>
      <c r="G477" s="392">
        <f t="shared" si="45"/>
        <v>0</v>
      </c>
      <c r="H477" s="392">
        <f t="shared" si="44"/>
        <v>36</v>
      </c>
      <c r="I477" s="392">
        <f t="shared" si="44"/>
        <v>19</v>
      </c>
    </row>
    <row r="478" spans="1:11" ht="26.25" customHeight="1" x14ac:dyDescent="0.25">
      <c r="A478" s="392" t="s">
        <v>1896</v>
      </c>
      <c r="B478" s="392">
        <f>SUM(B391:B405,B410,B419,B425,B426:B442,B451:B457,B464,B465,B470,B471,B477)</f>
        <v>172</v>
      </c>
      <c r="C478" s="392">
        <f t="shared" ref="C478:K478" si="46">SUM(C391:C405,C410,C419,C425,C426:C442,C451:C457,C464,C465,C470,C471,C477)</f>
        <v>97</v>
      </c>
      <c r="D478" s="392">
        <f t="shared" si="46"/>
        <v>269</v>
      </c>
      <c r="E478" s="392">
        <f t="shared" si="46"/>
        <v>0</v>
      </c>
      <c r="F478" s="392">
        <f t="shared" si="46"/>
        <v>0</v>
      </c>
      <c r="G478" s="392">
        <f t="shared" si="46"/>
        <v>0</v>
      </c>
      <c r="H478" s="392">
        <f t="shared" si="46"/>
        <v>172</v>
      </c>
      <c r="I478" s="392">
        <f t="shared" si="46"/>
        <v>97</v>
      </c>
      <c r="J478" s="392">
        <f t="shared" si="46"/>
        <v>0</v>
      </c>
      <c r="K478" s="392">
        <f t="shared" si="46"/>
        <v>0</v>
      </c>
    </row>
    <row r="479" spans="1:11" ht="27" customHeight="1" x14ac:dyDescent="0.25"/>
    <row r="480" spans="1:11" ht="27" customHeight="1" x14ac:dyDescent="0.25">
      <c r="A480" s="392" t="s">
        <v>1897</v>
      </c>
      <c r="B480" s="392">
        <v>25</v>
      </c>
      <c r="C480" s="392">
        <v>1</v>
      </c>
      <c r="D480" s="392">
        <v>26</v>
      </c>
      <c r="E480" s="392">
        <v>0</v>
      </c>
      <c r="F480" s="392">
        <v>0</v>
      </c>
      <c r="G480" s="392">
        <f t="shared" ref="G480:G485" si="47">SUM(E480:F480)</f>
        <v>0</v>
      </c>
      <c r="H480" s="392">
        <f>SUM(E480,B480)</f>
        <v>25</v>
      </c>
      <c r="I480" s="392">
        <f>SUM(F480,C480)</f>
        <v>1</v>
      </c>
      <c r="J480" s="392">
        <f>SUM(G480,D480)</f>
        <v>26</v>
      </c>
    </row>
    <row r="481" spans="1:10" ht="27" customHeight="1" x14ac:dyDescent="0.25">
      <c r="A481" s="392" t="s">
        <v>1898</v>
      </c>
      <c r="B481" s="392">
        <v>0</v>
      </c>
      <c r="C481" s="392">
        <v>0</v>
      </c>
      <c r="D481" s="392">
        <v>0</v>
      </c>
      <c r="E481" s="392">
        <v>0</v>
      </c>
      <c r="F481" s="392">
        <v>0</v>
      </c>
      <c r="G481" s="392">
        <f t="shared" si="47"/>
        <v>0</v>
      </c>
      <c r="H481" s="392">
        <f t="shared" ref="H481:J485" si="48">SUM(E481,B481)</f>
        <v>0</v>
      </c>
      <c r="I481" s="392">
        <f t="shared" si="48"/>
        <v>0</v>
      </c>
      <c r="J481" s="392">
        <f t="shared" si="48"/>
        <v>0</v>
      </c>
    </row>
    <row r="482" spans="1:10" ht="27" customHeight="1" x14ac:dyDescent="0.25">
      <c r="A482" s="392" t="s">
        <v>1899</v>
      </c>
      <c r="B482" s="392">
        <v>13</v>
      </c>
      <c r="C482" s="392">
        <v>2</v>
      </c>
      <c r="D482" s="392">
        <v>15</v>
      </c>
      <c r="E482" s="392">
        <v>0</v>
      </c>
      <c r="F482" s="392">
        <v>0</v>
      </c>
      <c r="G482" s="392">
        <f t="shared" si="47"/>
        <v>0</v>
      </c>
      <c r="H482" s="392">
        <f t="shared" si="48"/>
        <v>13</v>
      </c>
      <c r="I482" s="392">
        <f t="shared" si="48"/>
        <v>2</v>
      </c>
      <c r="J482" s="392">
        <f t="shared" si="48"/>
        <v>15</v>
      </c>
    </row>
    <row r="483" spans="1:10" ht="27" customHeight="1" x14ac:dyDescent="0.25">
      <c r="A483" s="392" t="s">
        <v>1900</v>
      </c>
      <c r="B483" s="392">
        <v>0</v>
      </c>
      <c r="C483" s="392">
        <v>0</v>
      </c>
      <c r="D483" s="392">
        <v>0</v>
      </c>
      <c r="E483" s="392">
        <v>0</v>
      </c>
      <c r="F483" s="392">
        <v>0</v>
      </c>
      <c r="G483" s="392">
        <f t="shared" si="47"/>
        <v>0</v>
      </c>
      <c r="H483" s="392">
        <f t="shared" si="48"/>
        <v>0</v>
      </c>
      <c r="I483" s="392">
        <f t="shared" si="48"/>
        <v>0</v>
      </c>
      <c r="J483" s="392">
        <f t="shared" si="48"/>
        <v>0</v>
      </c>
    </row>
    <row r="484" spans="1:10" ht="27" customHeight="1" x14ac:dyDescent="0.25">
      <c r="A484" s="392" t="s">
        <v>1901</v>
      </c>
      <c r="B484" s="392">
        <v>16</v>
      </c>
      <c r="C484" s="392">
        <v>5</v>
      </c>
      <c r="D484" s="392">
        <v>21</v>
      </c>
      <c r="E484" s="392">
        <v>0</v>
      </c>
      <c r="F484" s="392">
        <v>0</v>
      </c>
      <c r="G484" s="392">
        <f t="shared" si="47"/>
        <v>0</v>
      </c>
      <c r="H484" s="392">
        <f t="shared" si="48"/>
        <v>16</v>
      </c>
      <c r="I484" s="392">
        <f t="shared" si="48"/>
        <v>5</v>
      </c>
      <c r="J484" s="392">
        <f t="shared" si="48"/>
        <v>21</v>
      </c>
    </row>
    <row r="485" spans="1:10" ht="27" customHeight="1" x14ac:dyDescent="0.25">
      <c r="A485" s="392" t="s">
        <v>1902</v>
      </c>
      <c r="B485" s="392">
        <v>54</v>
      </c>
      <c r="C485" s="392">
        <v>8</v>
      </c>
      <c r="D485" s="392">
        <v>62</v>
      </c>
      <c r="E485" s="392">
        <v>0</v>
      </c>
      <c r="F485" s="392">
        <v>0</v>
      </c>
      <c r="G485" s="392">
        <f t="shared" si="47"/>
        <v>0</v>
      </c>
      <c r="H485" s="392">
        <f t="shared" si="48"/>
        <v>54</v>
      </c>
      <c r="I485" s="392">
        <f t="shared" si="48"/>
        <v>8</v>
      </c>
      <c r="J485" s="392">
        <f t="shared" si="48"/>
        <v>62</v>
      </c>
    </row>
    <row r="486" spans="1:10" ht="27" customHeight="1" x14ac:dyDescent="0.25">
      <c r="B486" s="392">
        <f>SUM(B478,B485)</f>
        <v>226</v>
      </c>
      <c r="C486" s="392">
        <f t="shared" ref="C486:J486" si="49">SUM(C478,C485)</f>
        <v>105</v>
      </c>
      <c r="D486" s="392">
        <f t="shared" si="49"/>
        <v>331</v>
      </c>
      <c r="E486" s="392">
        <f t="shared" si="49"/>
        <v>0</v>
      </c>
      <c r="F486" s="392">
        <f t="shared" si="49"/>
        <v>0</v>
      </c>
      <c r="G486" s="392">
        <f t="shared" si="49"/>
        <v>0</v>
      </c>
      <c r="H486" s="392">
        <f t="shared" si="49"/>
        <v>226</v>
      </c>
      <c r="I486" s="392">
        <f t="shared" si="49"/>
        <v>105</v>
      </c>
      <c r="J486" s="392">
        <f t="shared" si="49"/>
        <v>62</v>
      </c>
    </row>
  </sheetData>
  <mergeCells count="36">
    <mergeCell ref="A1:K1"/>
    <mergeCell ref="A2:K2"/>
    <mergeCell ref="A4:A7"/>
    <mergeCell ref="B4:D4"/>
    <mergeCell ref="E4:G4"/>
    <mergeCell ref="H4:J4"/>
    <mergeCell ref="K4:K7"/>
    <mergeCell ref="B5:D5"/>
    <mergeCell ref="E5:G5"/>
    <mergeCell ref="H5:J5"/>
    <mergeCell ref="A33:A36"/>
    <mergeCell ref="B33:D33"/>
    <mergeCell ref="E33:G33"/>
    <mergeCell ref="H33:J33"/>
    <mergeCell ref="K33:K36"/>
    <mergeCell ref="B34:D34"/>
    <mergeCell ref="E34:G34"/>
    <mergeCell ref="H34:J34"/>
    <mergeCell ref="A61:K61"/>
    <mergeCell ref="A62:K62"/>
    <mergeCell ref="A64:A67"/>
    <mergeCell ref="B64:D64"/>
    <mergeCell ref="E64:G64"/>
    <mergeCell ref="H64:J64"/>
    <mergeCell ref="K64:K67"/>
    <mergeCell ref="B65:D65"/>
    <mergeCell ref="E65:G65"/>
    <mergeCell ref="H65:J65"/>
    <mergeCell ref="A94:A97"/>
    <mergeCell ref="B94:D94"/>
    <mergeCell ref="E94:G94"/>
    <mergeCell ref="H94:J94"/>
    <mergeCell ref="K94:K97"/>
    <mergeCell ref="B95:D95"/>
    <mergeCell ref="E95:G95"/>
    <mergeCell ref="H95:J95"/>
  </mergeCells>
  <printOptions horizontalCentered="1"/>
  <pageMargins left="0.5" right="0.5" top="1" bottom="1" header="1" footer="1"/>
  <pageSetup paperSize="9" scale="80"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169"/>
  <sheetViews>
    <sheetView rightToLeft="1" view="pageBreakPreview" topLeftCell="A152" zoomScale="80" zoomScaleSheetLayoutView="80" workbookViewId="0">
      <selection activeCell="D174" sqref="D174"/>
    </sheetView>
  </sheetViews>
  <sheetFormatPr defaultColWidth="9" defaultRowHeight="13.8" x14ac:dyDescent="0.25"/>
  <cols>
    <col min="1" max="1" width="26.5" style="66" customWidth="1"/>
    <col min="2" max="2" width="8.19921875" style="66" customWidth="1"/>
    <col min="3" max="3" width="9.59765625" style="66" customWidth="1"/>
    <col min="4" max="4" width="8.59765625" style="66" customWidth="1"/>
    <col min="5" max="5" width="8" style="66" customWidth="1"/>
    <col min="6" max="10" width="9.59765625" style="66" customWidth="1"/>
    <col min="11" max="11" width="42.8984375" style="66" customWidth="1"/>
    <col min="12" max="16384" width="9" style="66"/>
  </cols>
  <sheetData>
    <row r="1" spans="1:11" ht="37.5" customHeight="1" x14ac:dyDescent="0.25">
      <c r="A1" s="810" t="s">
        <v>1903</v>
      </c>
      <c r="B1" s="810"/>
      <c r="C1" s="810"/>
      <c r="D1" s="810"/>
      <c r="E1" s="810"/>
      <c r="F1" s="810"/>
      <c r="G1" s="810"/>
      <c r="H1" s="810"/>
      <c r="I1" s="810"/>
      <c r="J1" s="810"/>
      <c r="K1" s="810"/>
    </row>
    <row r="2" spans="1:11" ht="24.75" customHeight="1" x14ac:dyDescent="0.25">
      <c r="A2" s="739" t="s">
        <v>1904</v>
      </c>
      <c r="B2" s="739"/>
      <c r="C2" s="739"/>
      <c r="D2" s="739"/>
      <c r="E2" s="739"/>
      <c r="F2" s="739"/>
      <c r="G2" s="739"/>
      <c r="H2" s="739"/>
      <c r="I2" s="739"/>
      <c r="J2" s="739"/>
      <c r="K2" s="739"/>
    </row>
    <row r="3" spans="1:11" ht="22.5" customHeight="1" thickBot="1" x14ac:dyDescent="0.3">
      <c r="A3" s="357" t="s">
        <v>1905</v>
      </c>
      <c r="B3" s="606"/>
      <c r="C3" s="606"/>
      <c r="D3" s="606"/>
      <c r="E3" s="606"/>
      <c r="F3" s="606"/>
      <c r="G3" s="606"/>
      <c r="H3" s="606"/>
      <c r="I3" s="606"/>
      <c r="J3" s="606"/>
      <c r="K3" s="30" t="s">
        <v>1906</v>
      </c>
    </row>
    <row r="4" spans="1:11" ht="16.2" thickTop="1" x14ac:dyDescent="0.25">
      <c r="A4" s="735" t="s">
        <v>1799</v>
      </c>
      <c r="B4" s="735" t="s">
        <v>1</v>
      </c>
      <c r="C4" s="735"/>
      <c r="D4" s="735"/>
      <c r="E4" s="735" t="s">
        <v>2</v>
      </c>
      <c r="F4" s="735"/>
      <c r="G4" s="735"/>
      <c r="H4" s="735" t="s">
        <v>4</v>
      </c>
      <c r="I4" s="735"/>
      <c r="J4" s="735"/>
      <c r="K4" s="735" t="s">
        <v>1730</v>
      </c>
    </row>
    <row r="5" spans="1:11" ht="15.6" x14ac:dyDescent="0.25">
      <c r="A5" s="736"/>
      <c r="B5" s="736" t="s">
        <v>6</v>
      </c>
      <c r="C5" s="736"/>
      <c r="D5" s="736"/>
      <c r="E5" s="736" t="s">
        <v>7</v>
      </c>
      <c r="F5" s="736"/>
      <c r="G5" s="736"/>
      <c r="H5" s="736" t="s">
        <v>9</v>
      </c>
      <c r="I5" s="736"/>
      <c r="J5" s="736"/>
      <c r="K5" s="736"/>
    </row>
    <row r="6" spans="1:11" ht="15.6" x14ac:dyDescent="0.25">
      <c r="A6" s="736"/>
      <c r="B6" s="567" t="s">
        <v>10</v>
      </c>
      <c r="C6" s="567" t="s">
        <v>113</v>
      </c>
      <c r="D6" s="567" t="s">
        <v>12</v>
      </c>
      <c r="E6" s="567" t="s">
        <v>10</v>
      </c>
      <c r="F6" s="567" t="s">
        <v>113</v>
      </c>
      <c r="G6" s="567" t="s">
        <v>12</v>
      </c>
      <c r="H6" s="567" t="s">
        <v>10</v>
      </c>
      <c r="I6" s="567" t="s">
        <v>113</v>
      </c>
      <c r="J6" s="567" t="s">
        <v>12</v>
      </c>
      <c r="K6" s="736"/>
    </row>
    <row r="7" spans="1:11" ht="16.2" thickBot="1" x14ac:dyDescent="0.3">
      <c r="A7" s="737"/>
      <c r="B7" s="568" t="s">
        <v>13</v>
      </c>
      <c r="C7" s="568" t="s">
        <v>14</v>
      </c>
      <c r="D7" s="568" t="s">
        <v>9</v>
      </c>
      <c r="E7" s="568" t="s">
        <v>13</v>
      </c>
      <c r="F7" s="568" t="s">
        <v>14</v>
      </c>
      <c r="G7" s="568" t="s">
        <v>9</v>
      </c>
      <c r="H7" s="568" t="s">
        <v>13</v>
      </c>
      <c r="I7" s="568" t="s">
        <v>14</v>
      </c>
      <c r="J7" s="568" t="s">
        <v>9</v>
      </c>
      <c r="K7" s="737"/>
    </row>
    <row r="8" spans="1:11" ht="21.9" customHeight="1" x14ac:dyDescent="0.25">
      <c r="A8" s="533" t="s">
        <v>413</v>
      </c>
      <c r="B8" s="533"/>
      <c r="C8" s="533"/>
      <c r="D8" s="533"/>
      <c r="E8" s="533"/>
      <c r="F8" s="533"/>
      <c r="G8" s="533"/>
      <c r="H8" s="533"/>
      <c r="I8" s="533"/>
      <c r="J8" s="533"/>
      <c r="K8" s="572" t="s">
        <v>16</v>
      </c>
    </row>
    <row r="9" spans="1:11" ht="21.9" customHeight="1" x14ac:dyDescent="0.25">
      <c r="A9" s="533" t="s">
        <v>1907</v>
      </c>
      <c r="B9" s="9">
        <v>626</v>
      </c>
      <c r="C9" s="9">
        <v>624</v>
      </c>
      <c r="D9" s="9">
        <f>SUM(B9:C9)</f>
        <v>1250</v>
      </c>
      <c r="E9" s="9">
        <v>0</v>
      </c>
      <c r="F9" s="9">
        <v>0</v>
      </c>
      <c r="G9" s="9">
        <v>0</v>
      </c>
      <c r="H9" s="9">
        <f>SUM(B9,E9)</f>
        <v>626</v>
      </c>
      <c r="I9" s="9">
        <f>SUM(C9,F9)</f>
        <v>624</v>
      </c>
      <c r="J9" s="9">
        <f>SUM(H9:I9)</f>
        <v>1250</v>
      </c>
      <c r="K9" s="572" t="s">
        <v>1908</v>
      </c>
    </row>
    <row r="10" spans="1:11" ht="21.9" customHeight="1" x14ac:dyDescent="0.25">
      <c r="A10" s="533" t="s">
        <v>1909</v>
      </c>
      <c r="B10" s="9">
        <v>476</v>
      </c>
      <c r="C10" s="9">
        <v>332</v>
      </c>
      <c r="D10" s="9">
        <f t="shared" ref="D10:D16" si="0">SUM(B10:C10)</f>
        <v>808</v>
      </c>
      <c r="E10" s="9">
        <v>0</v>
      </c>
      <c r="F10" s="9">
        <v>0</v>
      </c>
      <c r="G10" s="9">
        <v>0</v>
      </c>
      <c r="H10" s="9">
        <f t="shared" ref="H10:I22" si="1">SUM(B10,E10)</f>
        <v>476</v>
      </c>
      <c r="I10" s="9">
        <f t="shared" si="1"/>
        <v>332</v>
      </c>
      <c r="J10" s="9">
        <f t="shared" ref="J10:J21" si="2">SUM(H10:I10)</f>
        <v>808</v>
      </c>
      <c r="K10" s="572" t="s">
        <v>1910</v>
      </c>
    </row>
    <row r="11" spans="1:11" ht="21.9" customHeight="1" x14ac:dyDescent="0.25">
      <c r="A11" s="533" t="s">
        <v>1911</v>
      </c>
      <c r="B11" s="9">
        <v>309</v>
      </c>
      <c r="C11" s="9">
        <v>180</v>
      </c>
      <c r="D11" s="9">
        <f t="shared" si="0"/>
        <v>489</v>
      </c>
      <c r="E11" s="9">
        <v>0</v>
      </c>
      <c r="F11" s="9">
        <v>0</v>
      </c>
      <c r="G11" s="9">
        <v>0</v>
      </c>
      <c r="H11" s="9">
        <f t="shared" si="1"/>
        <v>309</v>
      </c>
      <c r="I11" s="9">
        <f t="shared" si="1"/>
        <v>180</v>
      </c>
      <c r="J11" s="9">
        <f t="shared" si="2"/>
        <v>489</v>
      </c>
      <c r="K11" s="572" t="s">
        <v>1912</v>
      </c>
    </row>
    <row r="12" spans="1:11" ht="21.9" customHeight="1" x14ac:dyDescent="0.25">
      <c r="A12" s="533" t="s">
        <v>1913</v>
      </c>
      <c r="B12" s="9">
        <v>243</v>
      </c>
      <c r="C12" s="9">
        <v>338</v>
      </c>
      <c r="D12" s="9">
        <f t="shared" si="0"/>
        <v>581</v>
      </c>
      <c r="E12" s="9">
        <v>0</v>
      </c>
      <c r="F12" s="9">
        <v>0</v>
      </c>
      <c r="G12" s="9">
        <v>0</v>
      </c>
      <c r="H12" s="9">
        <f t="shared" si="1"/>
        <v>243</v>
      </c>
      <c r="I12" s="9">
        <f t="shared" si="1"/>
        <v>338</v>
      </c>
      <c r="J12" s="9">
        <f t="shared" si="2"/>
        <v>581</v>
      </c>
      <c r="K12" s="572" t="s">
        <v>1914</v>
      </c>
    </row>
    <row r="13" spans="1:11" ht="21.9" customHeight="1" x14ac:dyDescent="0.25">
      <c r="A13" s="533" t="s">
        <v>1915</v>
      </c>
      <c r="B13" s="9">
        <v>435</v>
      </c>
      <c r="C13" s="9">
        <v>360</v>
      </c>
      <c r="D13" s="9">
        <f t="shared" si="0"/>
        <v>795</v>
      </c>
      <c r="E13" s="9">
        <v>0</v>
      </c>
      <c r="F13" s="9">
        <v>0</v>
      </c>
      <c r="G13" s="9">
        <v>0</v>
      </c>
      <c r="H13" s="9">
        <f t="shared" si="1"/>
        <v>435</v>
      </c>
      <c r="I13" s="9">
        <f t="shared" si="1"/>
        <v>360</v>
      </c>
      <c r="J13" s="9">
        <f t="shared" si="2"/>
        <v>795</v>
      </c>
      <c r="K13" s="572" t="s">
        <v>1916</v>
      </c>
    </row>
    <row r="14" spans="1:11" ht="21.9" customHeight="1" x14ac:dyDescent="0.25">
      <c r="A14" s="533" t="s">
        <v>1917</v>
      </c>
      <c r="B14" s="9">
        <v>378</v>
      </c>
      <c r="C14" s="9">
        <v>373</v>
      </c>
      <c r="D14" s="9">
        <f t="shared" si="0"/>
        <v>751</v>
      </c>
      <c r="E14" s="9">
        <v>0</v>
      </c>
      <c r="F14" s="9">
        <v>0</v>
      </c>
      <c r="G14" s="9">
        <v>0</v>
      </c>
      <c r="H14" s="9">
        <f t="shared" si="1"/>
        <v>378</v>
      </c>
      <c r="I14" s="9">
        <f t="shared" si="1"/>
        <v>373</v>
      </c>
      <c r="J14" s="9">
        <f t="shared" si="2"/>
        <v>751</v>
      </c>
      <c r="K14" s="572" t="s">
        <v>1918</v>
      </c>
    </row>
    <row r="15" spans="1:11" ht="21.9" customHeight="1" x14ac:dyDescent="0.25">
      <c r="A15" s="533" t="s">
        <v>1919</v>
      </c>
      <c r="B15" s="9">
        <v>362</v>
      </c>
      <c r="C15" s="9">
        <v>422</v>
      </c>
      <c r="D15" s="9">
        <f t="shared" si="0"/>
        <v>784</v>
      </c>
      <c r="E15" s="9">
        <v>0</v>
      </c>
      <c r="F15" s="9">
        <v>0</v>
      </c>
      <c r="G15" s="9">
        <v>0</v>
      </c>
      <c r="H15" s="9">
        <f t="shared" si="1"/>
        <v>362</v>
      </c>
      <c r="I15" s="9">
        <f t="shared" si="1"/>
        <v>422</v>
      </c>
      <c r="J15" s="9">
        <f t="shared" si="2"/>
        <v>784</v>
      </c>
      <c r="K15" s="572" t="s">
        <v>1920</v>
      </c>
    </row>
    <row r="16" spans="1:11" ht="21.9" customHeight="1" x14ac:dyDescent="0.25">
      <c r="A16" s="533" t="s">
        <v>1921</v>
      </c>
      <c r="B16" s="9">
        <v>50</v>
      </c>
      <c r="C16" s="9">
        <v>41</v>
      </c>
      <c r="D16" s="9">
        <f t="shared" si="0"/>
        <v>91</v>
      </c>
      <c r="E16" s="9">
        <v>0</v>
      </c>
      <c r="F16" s="9">
        <v>0</v>
      </c>
      <c r="G16" s="9">
        <v>0</v>
      </c>
      <c r="H16" s="9">
        <f t="shared" si="1"/>
        <v>50</v>
      </c>
      <c r="I16" s="9">
        <f t="shared" si="1"/>
        <v>41</v>
      </c>
      <c r="J16" s="9">
        <f t="shared" si="2"/>
        <v>91</v>
      </c>
      <c r="K16" s="572" t="s">
        <v>1922</v>
      </c>
    </row>
    <row r="17" spans="1:11" ht="21.9" customHeight="1" x14ac:dyDescent="0.25">
      <c r="A17" s="533" t="s">
        <v>1822</v>
      </c>
      <c r="B17" s="9">
        <f>SUM(B9:B16)</f>
        <v>2879</v>
      </c>
      <c r="C17" s="9">
        <f t="shared" ref="C17:G17" si="3">SUM(C9:C16)</f>
        <v>2670</v>
      </c>
      <c r="D17" s="9">
        <f t="shared" si="3"/>
        <v>5549</v>
      </c>
      <c r="E17" s="9">
        <f t="shared" si="3"/>
        <v>0</v>
      </c>
      <c r="F17" s="9">
        <f t="shared" si="3"/>
        <v>0</v>
      </c>
      <c r="G17" s="9">
        <f t="shared" si="3"/>
        <v>0</v>
      </c>
      <c r="H17" s="9">
        <f t="shared" si="1"/>
        <v>2879</v>
      </c>
      <c r="I17" s="9">
        <f t="shared" si="1"/>
        <v>2670</v>
      </c>
      <c r="J17" s="9">
        <f t="shared" si="2"/>
        <v>5549</v>
      </c>
      <c r="K17" s="572" t="s">
        <v>1742</v>
      </c>
    </row>
    <row r="18" spans="1:11" ht="21.9" customHeight="1" x14ac:dyDescent="0.25">
      <c r="A18" s="533" t="s">
        <v>1923</v>
      </c>
      <c r="B18" s="9">
        <v>70</v>
      </c>
      <c r="C18" s="9">
        <v>113</v>
      </c>
      <c r="D18" s="9">
        <f>SUM(B18:C18)</f>
        <v>183</v>
      </c>
      <c r="E18" s="9">
        <v>0</v>
      </c>
      <c r="F18" s="9">
        <v>0</v>
      </c>
      <c r="G18" s="9">
        <v>0</v>
      </c>
      <c r="H18" s="9">
        <f t="shared" si="1"/>
        <v>70</v>
      </c>
      <c r="I18" s="9">
        <f t="shared" si="1"/>
        <v>113</v>
      </c>
      <c r="J18" s="9">
        <f t="shared" si="2"/>
        <v>183</v>
      </c>
      <c r="K18" s="572" t="s">
        <v>1924</v>
      </c>
    </row>
    <row r="19" spans="1:11" ht="21.9" customHeight="1" x14ac:dyDescent="0.25">
      <c r="A19" s="533" t="s">
        <v>1925</v>
      </c>
      <c r="B19" s="9">
        <v>318</v>
      </c>
      <c r="C19" s="9">
        <v>147</v>
      </c>
      <c r="D19" s="9">
        <f t="shared" ref="D19:D21" si="4">SUM(B19:C19)</f>
        <v>465</v>
      </c>
      <c r="E19" s="9">
        <v>0</v>
      </c>
      <c r="F19" s="9">
        <v>0</v>
      </c>
      <c r="G19" s="9">
        <v>0</v>
      </c>
      <c r="H19" s="9">
        <f t="shared" si="1"/>
        <v>318</v>
      </c>
      <c r="I19" s="9">
        <f t="shared" si="1"/>
        <v>147</v>
      </c>
      <c r="J19" s="9">
        <f t="shared" si="2"/>
        <v>465</v>
      </c>
      <c r="K19" s="572" t="s">
        <v>1926</v>
      </c>
    </row>
    <row r="20" spans="1:11" ht="21.9" customHeight="1" x14ac:dyDescent="0.25">
      <c r="A20" s="533" t="s">
        <v>1927</v>
      </c>
      <c r="B20" s="9">
        <v>238</v>
      </c>
      <c r="C20" s="9">
        <v>75</v>
      </c>
      <c r="D20" s="9">
        <f t="shared" si="4"/>
        <v>313</v>
      </c>
      <c r="E20" s="9">
        <v>0</v>
      </c>
      <c r="F20" s="9">
        <v>0</v>
      </c>
      <c r="G20" s="9">
        <v>0</v>
      </c>
      <c r="H20" s="9">
        <f t="shared" si="1"/>
        <v>238</v>
      </c>
      <c r="I20" s="9">
        <f t="shared" si="1"/>
        <v>75</v>
      </c>
      <c r="J20" s="9">
        <f t="shared" si="2"/>
        <v>313</v>
      </c>
      <c r="K20" s="572" t="s">
        <v>1928</v>
      </c>
    </row>
    <row r="21" spans="1:11" ht="21.9" customHeight="1" x14ac:dyDescent="0.25">
      <c r="A21" s="533" t="s">
        <v>1929</v>
      </c>
      <c r="B21" s="9">
        <v>240</v>
      </c>
      <c r="C21" s="9">
        <v>197</v>
      </c>
      <c r="D21" s="9">
        <f t="shared" si="4"/>
        <v>437</v>
      </c>
      <c r="E21" s="9">
        <v>0</v>
      </c>
      <c r="F21" s="9">
        <v>0</v>
      </c>
      <c r="G21" s="9">
        <v>0</v>
      </c>
      <c r="H21" s="9">
        <f t="shared" si="1"/>
        <v>240</v>
      </c>
      <c r="I21" s="9">
        <f t="shared" si="1"/>
        <v>197</v>
      </c>
      <c r="J21" s="9">
        <f t="shared" si="2"/>
        <v>437</v>
      </c>
      <c r="K21" s="572" t="s">
        <v>1930</v>
      </c>
    </row>
    <row r="22" spans="1:11" ht="21.9" customHeight="1" x14ac:dyDescent="0.25">
      <c r="A22" s="533" t="s">
        <v>1832</v>
      </c>
      <c r="B22" s="9">
        <f>SUM(B18:B21)</f>
        <v>866</v>
      </c>
      <c r="C22" s="9">
        <f t="shared" ref="C22:J22" si="5">SUM(C18:C21)</f>
        <v>532</v>
      </c>
      <c r="D22" s="9">
        <f t="shared" si="5"/>
        <v>1398</v>
      </c>
      <c r="E22" s="9">
        <f t="shared" si="5"/>
        <v>0</v>
      </c>
      <c r="F22" s="9">
        <f t="shared" si="5"/>
        <v>0</v>
      </c>
      <c r="G22" s="9">
        <f t="shared" si="5"/>
        <v>0</v>
      </c>
      <c r="H22" s="9">
        <f t="shared" si="5"/>
        <v>866</v>
      </c>
      <c r="I22" s="9">
        <f t="shared" si="1"/>
        <v>532</v>
      </c>
      <c r="J22" s="9">
        <f t="shared" si="5"/>
        <v>1398</v>
      </c>
      <c r="K22" s="572" t="s">
        <v>1833</v>
      </c>
    </row>
    <row r="23" spans="1:11" ht="21.9" customHeight="1" thickBot="1" x14ac:dyDescent="0.3">
      <c r="A23" s="11" t="s">
        <v>90</v>
      </c>
      <c r="B23" s="12">
        <f>SUM(B22,B17)</f>
        <v>3745</v>
      </c>
      <c r="C23" s="12">
        <f t="shared" ref="C23:J23" si="6">SUM(C22,C17)</f>
        <v>3202</v>
      </c>
      <c r="D23" s="12">
        <f t="shared" si="6"/>
        <v>6947</v>
      </c>
      <c r="E23" s="12">
        <f t="shared" si="6"/>
        <v>0</v>
      </c>
      <c r="F23" s="12">
        <f t="shared" si="6"/>
        <v>0</v>
      </c>
      <c r="G23" s="12">
        <f t="shared" si="6"/>
        <v>0</v>
      </c>
      <c r="H23" s="12">
        <f t="shared" si="6"/>
        <v>3745</v>
      </c>
      <c r="I23" s="12">
        <f t="shared" si="6"/>
        <v>3202</v>
      </c>
      <c r="J23" s="12">
        <f t="shared" si="6"/>
        <v>6947</v>
      </c>
      <c r="K23" s="13" t="s">
        <v>91</v>
      </c>
    </row>
    <row r="24" spans="1:11" ht="14.4" thickTop="1" x14ac:dyDescent="0.25"/>
    <row r="26" spans="1:11" ht="18.899999999999999" customHeight="1" x14ac:dyDescent="0.25"/>
    <row r="27" spans="1:11" ht="18.899999999999999" customHeight="1" x14ac:dyDescent="0.25"/>
    <row r="28" spans="1:11" ht="18.899999999999999" customHeight="1" x14ac:dyDescent="0.25"/>
    <row r="29" spans="1:11" ht="18.899999999999999" customHeight="1" x14ac:dyDescent="0.25"/>
    <row r="30" spans="1:11" ht="18.899999999999999" customHeight="1" x14ac:dyDescent="0.25"/>
    <row r="31" spans="1:11" ht="26.25" customHeight="1" thickBot="1" x14ac:dyDescent="0.3">
      <c r="A31" s="357" t="s">
        <v>1931</v>
      </c>
      <c r="K31" s="30" t="s">
        <v>1932</v>
      </c>
    </row>
    <row r="32" spans="1:11" ht="18.899999999999999" customHeight="1" thickTop="1" x14ac:dyDescent="0.25">
      <c r="A32" s="735" t="s">
        <v>1799</v>
      </c>
      <c r="B32" s="735" t="s">
        <v>1</v>
      </c>
      <c r="C32" s="735"/>
      <c r="D32" s="735"/>
      <c r="E32" s="735" t="s">
        <v>2</v>
      </c>
      <c r="F32" s="735"/>
      <c r="G32" s="735"/>
      <c r="H32" s="735" t="s">
        <v>4</v>
      </c>
      <c r="I32" s="735"/>
      <c r="J32" s="735"/>
      <c r="K32" s="735" t="s">
        <v>1730</v>
      </c>
    </row>
    <row r="33" spans="1:11" ht="18.899999999999999" customHeight="1" x14ac:dyDescent="0.25">
      <c r="A33" s="736"/>
      <c r="B33" s="736" t="s">
        <v>6</v>
      </c>
      <c r="C33" s="736"/>
      <c r="D33" s="736"/>
      <c r="E33" s="736" t="s">
        <v>7</v>
      </c>
      <c r="F33" s="736"/>
      <c r="G33" s="736"/>
      <c r="H33" s="736" t="s">
        <v>9</v>
      </c>
      <c r="I33" s="736"/>
      <c r="J33" s="736"/>
      <c r="K33" s="736"/>
    </row>
    <row r="34" spans="1:11" ht="18.899999999999999" customHeight="1" x14ac:dyDescent="0.25">
      <c r="A34" s="736"/>
      <c r="B34" s="567" t="s">
        <v>10</v>
      </c>
      <c r="C34" s="567" t="s">
        <v>113</v>
      </c>
      <c r="D34" s="567" t="s">
        <v>12</v>
      </c>
      <c r="E34" s="567" t="s">
        <v>10</v>
      </c>
      <c r="F34" s="567" t="s">
        <v>113</v>
      </c>
      <c r="G34" s="567" t="s">
        <v>12</v>
      </c>
      <c r="H34" s="567" t="s">
        <v>10</v>
      </c>
      <c r="I34" s="567" t="s">
        <v>113</v>
      </c>
      <c r="J34" s="567" t="s">
        <v>12</v>
      </c>
      <c r="K34" s="736"/>
    </row>
    <row r="35" spans="1:11" ht="18.899999999999999" customHeight="1" thickBot="1" x14ac:dyDescent="0.3">
      <c r="A35" s="737"/>
      <c r="B35" s="568" t="s">
        <v>13</v>
      </c>
      <c r="C35" s="568" t="s">
        <v>14</v>
      </c>
      <c r="D35" s="568" t="s">
        <v>9</v>
      </c>
      <c r="E35" s="568" t="s">
        <v>13</v>
      </c>
      <c r="F35" s="568" t="s">
        <v>14</v>
      </c>
      <c r="G35" s="568" t="s">
        <v>9</v>
      </c>
      <c r="H35" s="568" t="s">
        <v>13</v>
      </c>
      <c r="I35" s="568" t="s">
        <v>14</v>
      </c>
      <c r="J35" s="568" t="s">
        <v>9</v>
      </c>
      <c r="K35" s="737"/>
    </row>
    <row r="36" spans="1:11" ht="24" customHeight="1" x14ac:dyDescent="0.25">
      <c r="A36" s="533" t="s">
        <v>412</v>
      </c>
      <c r="B36" s="533"/>
      <c r="C36" s="533"/>
      <c r="D36" s="533"/>
      <c r="E36" s="533"/>
      <c r="F36" s="533"/>
      <c r="G36" s="533"/>
      <c r="H36" s="533"/>
      <c r="I36" s="533"/>
      <c r="J36" s="533"/>
      <c r="K36" s="572" t="s">
        <v>93</v>
      </c>
    </row>
    <row r="37" spans="1:11" ht="24" customHeight="1" x14ac:dyDescent="0.25">
      <c r="A37" s="533" t="s">
        <v>1907</v>
      </c>
      <c r="B37" s="9">
        <v>151</v>
      </c>
      <c r="C37" s="9">
        <v>136</v>
      </c>
      <c r="D37" s="9">
        <f>SUM(B37:C37)</f>
        <v>287</v>
      </c>
      <c r="E37" s="9">
        <v>0</v>
      </c>
      <c r="F37" s="9">
        <v>0</v>
      </c>
      <c r="G37" s="9">
        <f>SUM(E37:F37)</f>
        <v>0</v>
      </c>
      <c r="H37" s="9">
        <f>SUM(B37,E37)</f>
        <v>151</v>
      </c>
      <c r="I37" s="9">
        <f t="shared" ref="I37:I45" si="7">SUM(C37,F37)</f>
        <v>136</v>
      </c>
      <c r="J37" s="9">
        <f t="shared" ref="J37:J43" si="8">SUM(H37:I37)</f>
        <v>287</v>
      </c>
      <c r="K37" s="572" t="s">
        <v>1908</v>
      </c>
    </row>
    <row r="38" spans="1:11" ht="24" customHeight="1" x14ac:dyDescent="0.25">
      <c r="A38" s="533" t="s">
        <v>1933</v>
      </c>
      <c r="B38" s="9">
        <v>19</v>
      </c>
      <c r="C38" s="9">
        <v>8</v>
      </c>
      <c r="D38" s="9">
        <f t="shared" ref="D38:D42" si="9">SUM(B38:C38)</f>
        <v>27</v>
      </c>
      <c r="E38" s="9">
        <v>0</v>
      </c>
      <c r="F38" s="9">
        <v>0</v>
      </c>
      <c r="G38" s="9">
        <f t="shared" ref="G38:G41" si="10">SUM(E38:F38)</f>
        <v>0</v>
      </c>
      <c r="H38" s="9">
        <f t="shared" ref="H38:H45" si="11">SUM(B38,E38)</f>
        <v>19</v>
      </c>
      <c r="I38" s="9">
        <f t="shared" si="7"/>
        <v>8</v>
      </c>
      <c r="J38" s="9">
        <f t="shared" si="8"/>
        <v>27</v>
      </c>
      <c r="K38" s="572" t="s">
        <v>1910</v>
      </c>
    </row>
    <row r="39" spans="1:11" ht="24" customHeight="1" x14ac:dyDescent="0.25">
      <c r="A39" s="533" t="s">
        <v>1913</v>
      </c>
      <c r="B39" s="9">
        <v>34</v>
      </c>
      <c r="C39" s="9">
        <v>72</v>
      </c>
      <c r="D39" s="9">
        <f t="shared" si="9"/>
        <v>106</v>
      </c>
      <c r="E39" s="9">
        <v>0</v>
      </c>
      <c r="F39" s="9">
        <v>0</v>
      </c>
      <c r="G39" s="9">
        <f t="shared" si="10"/>
        <v>0</v>
      </c>
      <c r="H39" s="9">
        <f t="shared" si="11"/>
        <v>34</v>
      </c>
      <c r="I39" s="9">
        <f t="shared" si="7"/>
        <v>72</v>
      </c>
      <c r="J39" s="9">
        <f t="shared" si="8"/>
        <v>106</v>
      </c>
      <c r="K39" s="572" t="s">
        <v>1914</v>
      </c>
    </row>
    <row r="40" spans="1:11" ht="24" customHeight="1" x14ac:dyDescent="0.25">
      <c r="A40" s="533" t="s">
        <v>1915</v>
      </c>
      <c r="B40" s="9">
        <v>52</v>
      </c>
      <c r="C40" s="9">
        <v>48</v>
      </c>
      <c r="D40" s="9">
        <f t="shared" si="9"/>
        <v>100</v>
      </c>
      <c r="E40" s="9">
        <v>0</v>
      </c>
      <c r="F40" s="9">
        <v>0</v>
      </c>
      <c r="G40" s="9">
        <f t="shared" si="10"/>
        <v>0</v>
      </c>
      <c r="H40" s="9">
        <f t="shared" si="11"/>
        <v>52</v>
      </c>
      <c r="I40" s="9">
        <f t="shared" si="7"/>
        <v>48</v>
      </c>
      <c r="J40" s="9">
        <f t="shared" si="8"/>
        <v>100</v>
      </c>
      <c r="K40" s="572" t="s">
        <v>1916</v>
      </c>
    </row>
    <row r="41" spans="1:11" ht="24" customHeight="1" x14ac:dyDescent="0.25">
      <c r="A41" s="533" t="s">
        <v>1917</v>
      </c>
      <c r="B41" s="9">
        <v>45</v>
      </c>
      <c r="C41" s="9">
        <v>36</v>
      </c>
      <c r="D41" s="9">
        <f t="shared" si="9"/>
        <v>81</v>
      </c>
      <c r="E41" s="9">
        <v>0</v>
      </c>
      <c r="F41" s="9">
        <v>0</v>
      </c>
      <c r="G41" s="9">
        <f t="shared" si="10"/>
        <v>0</v>
      </c>
      <c r="H41" s="9">
        <f t="shared" si="11"/>
        <v>45</v>
      </c>
      <c r="I41" s="9">
        <f t="shared" si="7"/>
        <v>36</v>
      </c>
      <c r="J41" s="9">
        <f t="shared" si="8"/>
        <v>81</v>
      </c>
      <c r="K41" s="572" t="s">
        <v>1918</v>
      </c>
    </row>
    <row r="42" spans="1:11" ht="24" customHeight="1" x14ac:dyDescent="0.25">
      <c r="A42" s="533" t="s">
        <v>1919</v>
      </c>
      <c r="B42" s="9">
        <v>18</v>
      </c>
      <c r="C42" s="9">
        <v>15</v>
      </c>
      <c r="D42" s="9">
        <f t="shared" si="9"/>
        <v>33</v>
      </c>
      <c r="E42" s="9">
        <v>0</v>
      </c>
      <c r="F42" s="9">
        <v>0</v>
      </c>
      <c r="G42" s="9">
        <v>0</v>
      </c>
      <c r="H42" s="9">
        <f t="shared" si="11"/>
        <v>18</v>
      </c>
      <c r="I42" s="9">
        <f t="shared" si="7"/>
        <v>15</v>
      </c>
      <c r="J42" s="9">
        <f t="shared" si="8"/>
        <v>33</v>
      </c>
      <c r="K42" s="572" t="s">
        <v>1934</v>
      </c>
    </row>
    <row r="43" spans="1:11" ht="24" customHeight="1" x14ac:dyDescent="0.25">
      <c r="A43" s="533" t="s">
        <v>1822</v>
      </c>
      <c r="B43" s="9">
        <f>SUM(B37:B42)</f>
        <v>319</v>
      </c>
      <c r="C43" s="9">
        <f t="shared" ref="C43:D43" si="12">SUM(C37:C42)</f>
        <v>315</v>
      </c>
      <c r="D43" s="9">
        <f t="shared" si="12"/>
        <v>634</v>
      </c>
      <c r="E43" s="9">
        <v>0</v>
      </c>
      <c r="F43" s="9">
        <f>SUM(F37:F42)</f>
        <v>0</v>
      </c>
      <c r="G43" s="9">
        <f>SUM(G37:G42)</f>
        <v>0</v>
      </c>
      <c r="H43" s="9">
        <f t="shared" si="11"/>
        <v>319</v>
      </c>
      <c r="I43" s="9">
        <f t="shared" si="7"/>
        <v>315</v>
      </c>
      <c r="J43" s="9">
        <f t="shared" si="8"/>
        <v>634</v>
      </c>
      <c r="K43" s="572" t="s">
        <v>1935</v>
      </c>
    </row>
    <row r="44" spans="1:11" ht="24" customHeight="1" x14ac:dyDescent="0.25">
      <c r="A44" s="533" t="s">
        <v>1936</v>
      </c>
      <c r="B44" s="9">
        <v>43</v>
      </c>
      <c r="C44" s="9">
        <v>5</v>
      </c>
      <c r="D44" s="9">
        <f>SUM(B44:C44)</f>
        <v>48</v>
      </c>
      <c r="E44" s="9">
        <v>0</v>
      </c>
      <c r="F44" s="9">
        <v>0</v>
      </c>
      <c r="G44" s="9">
        <v>0</v>
      </c>
      <c r="H44" s="9">
        <f t="shared" si="11"/>
        <v>43</v>
      </c>
      <c r="I44" s="9">
        <f t="shared" si="7"/>
        <v>5</v>
      </c>
      <c r="J44" s="9">
        <f>SUM(H44:I44)</f>
        <v>48</v>
      </c>
      <c r="K44" s="572" t="s">
        <v>1926</v>
      </c>
    </row>
    <row r="45" spans="1:11" ht="24" customHeight="1" x14ac:dyDescent="0.25">
      <c r="A45" s="533" t="s">
        <v>1832</v>
      </c>
      <c r="B45" s="9">
        <f>SUM(B44)</f>
        <v>43</v>
      </c>
      <c r="C45" s="9">
        <f t="shared" ref="C45:G45" si="13">SUM(C44)</f>
        <v>5</v>
      </c>
      <c r="D45" s="9">
        <f t="shared" si="13"/>
        <v>48</v>
      </c>
      <c r="E45" s="9">
        <f t="shared" si="13"/>
        <v>0</v>
      </c>
      <c r="F45" s="9">
        <f t="shared" si="13"/>
        <v>0</v>
      </c>
      <c r="G45" s="9">
        <f t="shared" si="13"/>
        <v>0</v>
      </c>
      <c r="H45" s="9">
        <f t="shared" si="11"/>
        <v>43</v>
      </c>
      <c r="I45" s="9">
        <f t="shared" si="7"/>
        <v>5</v>
      </c>
      <c r="J45" s="9">
        <f>SUM(H45:I45)</f>
        <v>48</v>
      </c>
      <c r="K45" s="572" t="s">
        <v>1833</v>
      </c>
    </row>
    <row r="46" spans="1:11" ht="24" customHeight="1" thickBot="1" x14ac:dyDescent="0.3">
      <c r="A46" s="533" t="s">
        <v>127</v>
      </c>
      <c r="B46" s="9">
        <f>SUM(B45,B43)</f>
        <v>362</v>
      </c>
      <c r="C46" s="9">
        <f t="shared" ref="C46:J46" si="14">SUM(C45,C43)</f>
        <v>320</v>
      </c>
      <c r="D46" s="9">
        <f t="shared" si="14"/>
        <v>682</v>
      </c>
      <c r="E46" s="9">
        <f t="shared" si="14"/>
        <v>0</v>
      </c>
      <c r="F46" s="9">
        <f t="shared" si="14"/>
        <v>0</v>
      </c>
      <c r="G46" s="9">
        <f t="shared" si="14"/>
        <v>0</v>
      </c>
      <c r="H46" s="9">
        <f t="shared" si="14"/>
        <v>362</v>
      </c>
      <c r="I46" s="9">
        <f t="shared" si="14"/>
        <v>320</v>
      </c>
      <c r="J46" s="9">
        <f t="shared" si="14"/>
        <v>682</v>
      </c>
      <c r="K46" s="572" t="s">
        <v>93</v>
      </c>
    </row>
    <row r="47" spans="1:11" ht="24" customHeight="1" thickBot="1" x14ac:dyDescent="0.3">
      <c r="A47" s="23" t="s">
        <v>384</v>
      </c>
      <c r="B47" s="24">
        <f t="shared" ref="B47:J47" si="15">SUM(B46,B23)</f>
        <v>4107</v>
      </c>
      <c r="C47" s="24">
        <f t="shared" si="15"/>
        <v>3522</v>
      </c>
      <c r="D47" s="24">
        <f t="shared" si="15"/>
        <v>7629</v>
      </c>
      <c r="E47" s="24">
        <f t="shared" si="15"/>
        <v>0</v>
      </c>
      <c r="F47" s="24">
        <f t="shared" si="15"/>
        <v>0</v>
      </c>
      <c r="G47" s="24">
        <f t="shared" si="15"/>
        <v>0</v>
      </c>
      <c r="H47" s="24">
        <f t="shared" si="15"/>
        <v>4107</v>
      </c>
      <c r="I47" s="24">
        <f t="shared" si="15"/>
        <v>3522</v>
      </c>
      <c r="J47" s="24">
        <f t="shared" si="15"/>
        <v>7629</v>
      </c>
      <c r="K47" s="573" t="s">
        <v>263</v>
      </c>
    </row>
    <row r="48" spans="1:11" ht="18.899999999999999" customHeight="1" thickTop="1" x14ac:dyDescent="0.25"/>
    <row r="49" spans="1:11" ht="21.9" customHeight="1" x14ac:dyDescent="0.25"/>
    <row r="50" spans="1:11" ht="21.9" customHeight="1" x14ac:dyDescent="0.25"/>
    <row r="51" spans="1:11" ht="21.9" customHeight="1" x14ac:dyDescent="0.25"/>
    <row r="52" spans="1:11" ht="21.9" customHeight="1" x14ac:dyDescent="0.25"/>
    <row r="53" spans="1:11" s="660" customFormat="1" ht="21.9" customHeight="1" x14ac:dyDescent="0.25"/>
    <row r="54" spans="1:11" s="660" customFormat="1" ht="21.9" customHeight="1" x14ac:dyDescent="0.25"/>
    <row r="55" spans="1:11" s="660" customFormat="1" ht="21.9" customHeight="1" x14ac:dyDescent="0.25"/>
    <row r="56" spans="1:11" s="660" customFormat="1" ht="21.9" customHeight="1" x14ac:dyDescent="0.25"/>
    <row r="57" spans="1:11" s="660" customFormat="1" ht="21.9" customHeight="1" x14ac:dyDescent="0.25"/>
    <row r="58" spans="1:11" ht="21.9" customHeight="1" x14ac:dyDescent="0.25"/>
    <row r="59" spans="1:11" ht="21.9" customHeight="1" x14ac:dyDescent="0.25"/>
    <row r="60" spans="1:11" ht="33" customHeight="1" x14ac:dyDescent="0.25">
      <c r="A60" s="741" t="s">
        <v>1937</v>
      </c>
      <c r="B60" s="741"/>
      <c r="C60" s="741"/>
      <c r="D60" s="741"/>
      <c r="E60" s="741"/>
      <c r="F60" s="741"/>
      <c r="G60" s="741"/>
      <c r="H60" s="741"/>
      <c r="I60" s="741"/>
      <c r="J60" s="741"/>
      <c r="K60" s="741"/>
    </row>
    <row r="61" spans="1:11" ht="36" customHeight="1" x14ac:dyDescent="0.25">
      <c r="A61" s="742" t="s">
        <v>1938</v>
      </c>
      <c r="B61" s="742"/>
      <c r="C61" s="742"/>
      <c r="D61" s="742"/>
      <c r="E61" s="742"/>
      <c r="F61" s="742"/>
      <c r="G61" s="742"/>
      <c r="H61" s="742"/>
      <c r="I61" s="742"/>
      <c r="J61" s="742"/>
      <c r="K61" s="742"/>
    </row>
    <row r="62" spans="1:11" ht="24" customHeight="1" thickBot="1" x14ac:dyDescent="0.3">
      <c r="A62" s="357" t="s">
        <v>1939</v>
      </c>
      <c r="K62" s="30" t="s">
        <v>1940</v>
      </c>
    </row>
    <row r="63" spans="1:11" ht="31.5" customHeight="1" thickTop="1" x14ac:dyDescent="0.25">
      <c r="A63" s="735" t="s">
        <v>1799</v>
      </c>
      <c r="B63" s="735" t="s">
        <v>1</v>
      </c>
      <c r="C63" s="735"/>
      <c r="D63" s="735"/>
      <c r="E63" s="735" t="s">
        <v>2</v>
      </c>
      <c r="F63" s="735"/>
      <c r="G63" s="735"/>
      <c r="H63" s="735" t="s">
        <v>4</v>
      </c>
      <c r="I63" s="735"/>
      <c r="J63" s="735"/>
      <c r="K63" s="735" t="s">
        <v>1730</v>
      </c>
    </row>
    <row r="64" spans="1:11" ht="43.5" customHeight="1" x14ac:dyDescent="0.25">
      <c r="A64" s="736"/>
      <c r="B64" s="736" t="s">
        <v>6</v>
      </c>
      <c r="C64" s="736"/>
      <c r="D64" s="736"/>
      <c r="E64" s="736" t="s">
        <v>7</v>
      </c>
      <c r="F64" s="736"/>
      <c r="G64" s="736"/>
      <c r="H64" s="736" t="s">
        <v>9</v>
      </c>
      <c r="I64" s="736"/>
      <c r="J64" s="736"/>
      <c r="K64" s="736"/>
    </row>
    <row r="65" spans="1:11" ht="24.75" customHeight="1" x14ac:dyDescent="0.25">
      <c r="A65" s="736"/>
      <c r="B65" s="567" t="s">
        <v>10</v>
      </c>
      <c r="C65" s="567" t="s">
        <v>113</v>
      </c>
      <c r="D65" s="567" t="s">
        <v>12</v>
      </c>
      <c r="E65" s="567" t="s">
        <v>10</v>
      </c>
      <c r="F65" s="567" t="s">
        <v>113</v>
      </c>
      <c r="G65" s="567" t="s">
        <v>12</v>
      </c>
      <c r="H65" s="567" t="s">
        <v>10</v>
      </c>
      <c r="I65" s="567" t="s">
        <v>113</v>
      </c>
      <c r="J65" s="567" t="s">
        <v>12</v>
      </c>
      <c r="K65" s="736"/>
    </row>
    <row r="66" spans="1:11" ht="25.5" customHeight="1" thickBot="1" x14ac:dyDescent="0.3">
      <c r="A66" s="737"/>
      <c r="B66" s="568" t="s">
        <v>13</v>
      </c>
      <c r="C66" s="568" t="s">
        <v>14</v>
      </c>
      <c r="D66" s="568" t="s">
        <v>9</v>
      </c>
      <c r="E66" s="568" t="s">
        <v>13</v>
      </c>
      <c r="F66" s="568" t="s">
        <v>14</v>
      </c>
      <c r="G66" s="568" t="s">
        <v>9</v>
      </c>
      <c r="H66" s="568" t="s">
        <v>13</v>
      </c>
      <c r="I66" s="568" t="s">
        <v>14</v>
      </c>
      <c r="J66" s="568" t="s">
        <v>9</v>
      </c>
      <c r="K66" s="737"/>
    </row>
    <row r="67" spans="1:11" ht="24.9" customHeight="1" x14ac:dyDescent="0.25">
      <c r="A67" s="533" t="s">
        <v>413</v>
      </c>
      <c r="B67" s="9"/>
      <c r="C67" s="9"/>
      <c r="D67" s="9"/>
      <c r="E67" s="9"/>
      <c r="F67" s="9"/>
      <c r="G67" s="9"/>
      <c r="H67" s="9"/>
      <c r="I67" s="9"/>
      <c r="J67" s="9"/>
      <c r="K67" s="572" t="s">
        <v>16</v>
      </c>
    </row>
    <row r="68" spans="1:11" ht="24.9" customHeight="1" x14ac:dyDescent="0.25">
      <c r="A68" s="533" t="s">
        <v>1923</v>
      </c>
      <c r="B68" s="9">
        <v>0</v>
      </c>
      <c r="C68" s="9">
        <v>0</v>
      </c>
      <c r="D68" s="9">
        <f>SUM(B68:C68)</f>
        <v>0</v>
      </c>
      <c r="E68" s="9">
        <v>0</v>
      </c>
      <c r="F68" s="9">
        <v>0</v>
      </c>
      <c r="G68" s="9">
        <f>SUM(E68:F68)</f>
        <v>0</v>
      </c>
      <c r="H68" s="9">
        <f>SUM(B68,E68)</f>
        <v>0</v>
      </c>
      <c r="I68" s="9">
        <f>SUM(C68,F68)</f>
        <v>0</v>
      </c>
      <c r="J68" s="9">
        <f>SUM(H68:I68)</f>
        <v>0</v>
      </c>
      <c r="K68" s="572" t="s">
        <v>1924</v>
      </c>
    </row>
    <row r="69" spans="1:11" ht="24.9" customHeight="1" x14ac:dyDescent="0.25">
      <c r="A69" s="533" t="s">
        <v>1925</v>
      </c>
      <c r="B69" s="9">
        <v>0</v>
      </c>
      <c r="C69" s="9">
        <v>0</v>
      </c>
      <c r="D69" s="9">
        <f t="shared" ref="D69:D71" si="16">SUM(B69:C69)</f>
        <v>0</v>
      </c>
      <c r="E69" s="9">
        <v>0</v>
      </c>
      <c r="F69" s="9">
        <v>0</v>
      </c>
      <c r="G69" s="9">
        <f t="shared" ref="G69:G72" si="17">SUM(E69:F69)</f>
        <v>0</v>
      </c>
      <c r="H69" s="9">
        <f t="shared" ref="H69:I71" si="18">SUM(B69,E69)</f>
        <v>0</v>
      </c>
      <c r="I69" s="9">
        <f t="shared" si="18"/>
        <v>0</v>
      </c>
      <c r="J69" s="9">
        <f t="shared" ref="J69:J71" si="19">SUM(H69:I69)</f>
        <v>0</v>
      </c>
      <c r="K69" s="572" t="s">
        <v>1926</v>
      </c>
    </row>
    <row r="70" spans="1:11" ht="24.9" customHeight="1" x14ac:dyDescent="0.25">
      <c r="A70" s="533" t="s">
        <v>1927</v>
      </c>
      <c r="B70" s="9">
        <v>2</v>
      </c>
      <c r="C70" s="9">
        <v>0</v>
      </c>
      <c r="D70" s="9">
        <f t="shared" si="16"/>
        <v>2</v>
      </c>
      <c r="E70" s="9">
        <v>0</v>
      </c>
      <c r="F70" s="9">
        <v>0</v>
      </c>
      <c r="G70" s="9">
        <f t="shared" si="17"/>
        <v>0</v>
      </c>
      <c r="H70" s="9">
        <f t="shared" si="18"/>
        <v>2</v>
      </c>
      <c r="I70" s="9">
        <f t="shared" si="18"/>
        <v>0</v>
      </c>
      <c r="J70" s="9">
        <f t="shared" si="19"/>
        <v>2</v>
      </c>
      <c r="K70" s="572" t="s">
        <v>1928</v>
      </c>
    </row>
    <row r="71" spans="1:11" ht="24.9" customHeight="1" x14ac:dyDescent="0.25">
      <c r="A71" s="533" t="s">
        <v>1929</v>
      </c>
      <c r="B71" s="9">
        <v>0</v>
      </c>
      <c r="C71" s="9">
        <v>0</v>
      </c>
      <c r="D71" s="9">
        <f t="shared" si="16"/>
        <v>0</v>
      </c>
      <c r="E71" s="9">
        <v>0</v>
      </c>
      <c r="F71" s="9">
        <v>0</v>
      </c>
      <c r="G71" s="9">
        <f t="shared" si="17"/>
        <v>0</v>
      </c>
      <c r="H71" s="9">
        <f t="shared" si="18"/>
        <v>0</v>
      </c>
      <c r="I71" s="9">
        <f t="shared" si="18"/>
        <v>0</v>
      </c>
      <c r="J71" s="9">
        <f t="shared" si="19"/>
        <v>0</v>
      </c>
      <c r="K71" s="572" t="s">
        <v>1930</v>
      </c>
    </row>
    <row r="72" spans="1:11" ht="24.9" customHeight="1" thickBot="1" x14ac:dyDescent="0.3">
      <c r="A72" s="533" t="s">
        <v>90</v>
      </c>
      <c r="B72" s="9">
        <f>SUM(B68:B71)</f>
        <v>2</v>
      </c>
      <c r="C72" s="9">
        <f>SUM(C68:C71)</f>
        <v>0</v>
      </c>
      <c r="D72" s="9">
        <f>SUM(D68:D71)</f>
        <v>2</v>
      </c>
      <c r="E72" s="9">
        <f>SUM(E68:E71)</f>
        <v>0</v>
      </c>
      <c r="F72" s="9">
        <f>SUM(F68:F71)</f>
        <v>0</v>
      </c>
      <c r="G72" s="9">
        <f t="shared" si="17"/>
        <v>0</v>
      </c>
      <c r="H72" s="9">
        <f>SUM(H68:H71)</f>
        <v>2</v>
      </c>
      <c r="I72" s="9">
        <f>SUM(I68:I71)</f>
        <v>0</v>
      </c>
      <c r="J72" s="9">
        <f>SUM(J68:J71)</f>
        <v>2</v>
      </c>
      <c r="K72" s="572" t="s">
        <v>91</v>
      </c>
    </row>
    <row r="73" spans="1:11" ht="24.9" customHeight="1" thickBot="1" x14ac:dyDescent="0.3">
      <c r="A73" s="23" t="s">
        <v>384</v>
      </c>
      <c r="B73" s="24">
        <f>SUM(B72)</f>
        <v>2</v>
      </c>
      <c r="C73" s="24">
        <f t="shared" ref="C73:J73" si="20">SUM(C72)</f>
        <v>0</v>
      </c>
      <c r="D73" s="24">
        <f t="shared" si="20"/>
        <v>2</v>
      </c>
      <c r="E73" s="24">
        <f t="shared" si="20"/>
        <v>0</v>
      </c>
      <c r="F73" s="24">
        <f t="shared" si="20"/>
        <v>0</v>
      </c>
      <c r="G73" s="24">
        <f t="shared" si="20"/>
        <v>0</v>
      </c>
      <c r="H73" s="24">
        <f t="shared" si="20"/>
        <v>2</v>
      </c>
      <c r="I73" s="24">
        <f t="shared" si="20"/>
        <v>0</v>
      </c>
      <c r="J73" s="24">
        <f t="shared" si="20"/>
        <v>2</v>
      </c>
      <c r="K73" s="573" t="s">
        <v>263</v>
      </c>
    </row>
    <row r="74" spans="1:11" ht="21.9" customHeight="1" thickTop="1" x14ac:dyDescent="0.25"/>
    <row r="75" spans="1:11" ht="21.9" customHeight="1" x14ac:dyDescent="0.25"/>
    <row r="76" spans="1:11" ht="21.9" customHeight="1" x14ac:dyDescent="0.25"/>
    <row r="77" spans="1:11" ht="21.9" customHeight="1" x14ac:dyDescent="0.25"/>
    <row r="78" spans="1:11" ht="21.9" customHeight="1" x14ac:dyDescent="0.25"/>
    <row r="79" spans="1:11" ht="21.9" customHeight="1" x14ac:dyDescent="0.25"/>
    <row r="80" spans="1:11" s="660" customFormat="1" ht="21.9" customHeight="1" x14ac:dyDescent="0.25"/>
    <row r="81" spans="1:11" s="660" customFormat="1" ht="21.9" customHeight="1" x14ac:dyDescent="0.25"/>
    <row r="82" spans="1:11" s="660" customFormat="1" ht="21.9" customHeight="1" x14ac:dyDescent="0.25"/>
    <row r="83" spans="1:11" s="660" customFormat="1" ht="21.9" customHeight="1" x14ac:dyDescent="0.25"/>
    <row r="84" spans="1:11" ht="21.9" customHeight="1" x14ac:dyDescent="0.25"/>
    <row r="85" spans="1:11" ht="12" customHeight="1" x14ac:dyDescent="0.25"/>
    <row r="86" spans="1:11" ht="21.75" customHeight="1" x14ac:dyDescent="0.25">
      <c r="A86" s="810" t="s">
        <v>1941</v>
      </c>
      <c r="B86" s="810"/>
      <c r="C86" s="810"/>
      <c r="D86" s="810"/>
      <c r="E86" s="810"/>
      <c r="F86" s="810"/>
      <c r="G86" s="810"/>
      <c r="H86" s="810"/>
      <c r="I86" s="810"/>
      <c r="J86" s="810"/>
      <c r="K86" s="810"/>
    </row>
    <row r="87" spans="1:11" ht="24.75" customHeight="1" x14ac:dyDescent="0.25">
      <c r="A87" s="739" t="s">
        <v>1942</v>
      </c>
      <c r="B87" s="739"/>
      <c r="C87" s="739"/>
      <c r="D87" s="739"/>
      <c r="E87" s="739"/>
      <c r="F87" s="739"/>
      <c r="G87" s="739"/>
      <c r="H87" s="739"/>
      <c r="I87" s="739"/>
      <c r="J87" s="739"/>
      <c r="K87" s="739"/>
    </row>
    <row r="88" spans="1:11" ht="30.75" customHeight="1" thickBot="1" x14ac:dyDescent="0.3">
      <c r="A88" s="357" t="s">
        <v>1943</v>
      </c>
      <c r="K88" s="30" t="s">
        <v>1944</v>
      </c>
    </row>
    <row r="89" spans="1:11" ht="21.9" customHeight="1" thickTop="1" x14ac:dyDescent="0.25">
      <c r="A89" s="735" t="s">
        <v>1799</v>
      </c>
      <c r="B89" s="735" t="s">
        <v>1</v>
      </c>
      <c r="C89" s="735"/>
      <c r="D89" s="735"/>
      <c r="E89" s="735" t="s">
        <v>2</v>
      </c>
      <c r="F89" s="735"/>
      <c r="G89" s="735"/>
      <c r="H89" s="735" t="s">
        <v>4</v>
      </c>
      <c r="I89" s="735"/>
      <c r="J89" s="735"/>
      <c r="K89" s="735" t="s">
        <v>1730</v>
      </c>
    </row>
    <row r="90" spans="1:11" ht="18" customHeight="1" x14ac:dyDescent="0.25">
      <c r="A90" s="736"/>
      <c r="B90" s="736" t="s">
        <v>6</v>
      </c>
      <c r="C90" s="736"/>
      <c r="D90" s="736"/>
      <c r="E90" s="736" t="s">
        <v>7</v>
      </c>
      <c r="F90" s="736"/>
      <c r="G90" s="736"/>
      <c r="H90" s="736" t="s">
        <v>9</v>
      </c>
      <c r="I90" s="736"/>
      <c r="J90" s="736"/>
      <c r="K90" s="736"/>
    </row>
    <row r="91" spans="1:11" ht="18" customHeight="1" x14ac:dyDescent="0.25">
      <c r="A91" s="736"/>
      <c r="B91" s="567" t="s">
        <v>10</v>
      </c>
      <c r="C91" s="567" t="s">
        <v>113</v>
      </c>
      <c r="D91" s="567" t="s">
        <v>12</v>
      </c>
      <c r="E91" s="567" t="s">
        <v>10</v>
      </c>
      <c r="F91" s="567" t="s">
        <v>113</v>
      </c>
      <c r="G91" s="567" t="s">
        <v>12</v>
      </c>
      <c r="H91" s="567" t="s">
        <v>10</v>
      </c>
      <c r="I91" s="567" t="s">
        <v>113</v>
      </c>
      <c r="J91" s="567" t="s">
        <v>12</v>
      </c>
      <c r="K91" s="736"/>
    </row>
    <row r="92" spans="1:11" ht="18" customHeight="1" thickBot="1" x14ac:dyDescent="0.3">
      <c r="A92" s="737"/>
      <c r="B92" s="568" t="s">
        <v>13</v>
      </c>
      <c r="C92" s="568" t="s">
        <v>14</v>
      </c>
      <c r="D92" s="568" t="s">
        <v>9</v>
      </c>
      <c r="E92" s="568" t="s">
        <v>13</v>
      </c>
      <c r="F92" s="568" t="s">
        <v>14</v>
      </c>
      <c r="G92" s="568" t="s">
        <v>9</v>
      </c>
      <c r="H92" s="568" t="s">
        <v>13</v>
      </c>
      <c r="I92" s="568" t="s">
        <v>14</v>
      </c>
      <c r="J92" s="568" t="s">
        <v>9</v>
      </c>
      <c r="K92" s="737"/>
    </row>
    <row r="93" spans="1:11" ht="24.9" customHeight="1" x14ac:dyDescent="0.25">
      <c r="A93" s="533" t="s">
        <v>413</v>
      </c>
      <c r="B93" s="533"/>
      <c r="C93" s="533"/>
      <c r="D93" s="533"/>
      <c r="E93" s="533"/>
      <c r="F93" s="533"/>
      <c r="G93" s="533"/>
      <c r="H93" s="533"/>
      <c r="I93" s="533"/>
      <c r="J93" s="533"/>
      <c r="K93" s="572" t="s">
        <v>16</v>
      </c>
    </row>
    <row r="94" spans="1:11" ht="24.9" customHeight="1" x14ac:dyDescent="0.25">
      <c r="A94" s="533" t="s">
        <v>1907</v>
      </c>
      <c r="B94" s="9">
        <v>1803</v>
      </c>
      <c r="C94" s="9">
        <v>1733</v>
      </c>
      <c r="D94" s="9">
        <f t="shared" ref="D94:D101" si="21">SUM(B94:C94)</f>
        <v>3536</v>
      </c>
      <c r="E94" s="9">
        <v>0</v>
      </c>
      <c r="F94" s="9">
        <v>0</v>
      </c>
      <c r="G94" s="9">
        <v>0</v>
      </c>
      <c r="H94" s="9">
        <f>SUM(B94,E94)</f>
        <v>1803</v>
      </c>
      <c r="I94" s="9">
        <f>SUM(C94,F94)</f>
        <v>1733</v>
      </c>
      <c r="J94" s="9">
        <f>SUM(H94:I94)</f>
        <v>3536</v>
      </c>
      <c r="K94" s="572" t="s">
        <v>1945</v>
      </c>
    </row>
    <row r="95" spans="1:11" ht="24.9" customHeight="1" x14ac:dyDescent="0.25">
      <c r="A95" s="533" t="s">
        <v>1909</v>
      </c>
      <c r="B95" s="9">
        <v>1224</v>
      </c>
      <c r="C95" s="9">
        <v>804</v>
      </c>
      <c r="D95" s="9">
        <f t="shared" si="21"/>
        <v>2028</v>
      </c>
      <c r="E95" s="9">
        <v>0</v>
      </c>
      <c r="F95" s="9">
        <v>0</v>
      </c>
      <c r="G95" s="9">
        <v>0</v>
      </c>
      <c r="H95" s="9">
        <f t="shared" ref="H95:I101" si="22">SUM(B95,E95)</f>
        <v>1224</v>
      </c>
      <c r="I95" s="9">
        <f t="shared" si="22"/>
        <v>804</v>
      </c>
      <c r="J95" s="9">
        <f t="shared" ref="J95:J101" si="23">SUM(H95:I95)</f>
        <v>2028</v>
      </c>
      <c r="K95" s="572" t="s">
        <v>1946</v>
      </c>
    </row>
    <row r="96" spans="1:11" ht="24.9" customHeight="1" x14ac:dyDescent="0.25">
      <c r="A96" s="533" t="s">
        <v>1911</v>
      </c>
      <c r="B96" s="9">
        <v>1051</v>
      </c>
      <c r="C96" s="9">
        <v>566</v>
      </c>
      <c r="D96" s="9">
        <f t="shared" si="21"/>
        <v>1617</v>
      </c>
      <c r="E96" s="9">
        <v>0</v>
      </c>
      <c r="F96" s="9">
        <v>0</v>
      </c>
      <c r="G96" s="9">
        <v>0</v>
      </c>
      <c r="H96" s="9">
        <f t="shared" si="22"/>
        <v>1051</v>
      </c>
      <c r="I96" s="9">
        <f t="shared" si="22"/>
        <v>566</v>
      </c>
      <c r="J96" s="9">
        <f t="shared" si="23"/>
        <v>1617</v>
      </c>
      <c r="K96" s="572" t="s">
        <v>1947</v>
      </c>
    </row>
    <row r="97" spans="1:11" ht="24.9" customHeight="1" x14ac:dyDescent="0.25">
      <c r="A97" s="533" t="s">
        <v>1913</v>
      </c>
      <c r="B97" s="9">
        <v>943</v>
      </c>
      <c r="C97" s="9">
        <v>1005</v>
      </c>
      <c r="D97" s="9">
        <f t="shared" si="21"/>
        <v>1948</v>
      </c>
      <c r="E97" s="9">
        <v>0</v>
      </c>
      <c r="F97" s="9">
        <v>0</v>
      </c>
      <c r="G97" s="9">
        <v>0</v>
      </c>
      <c r="H97" s="9">
        <f t="shared" si="22"/>
        <v>943</v>
      </c>
      <c r="I97" s="9">
        <f t="shared" si="22"/>
        <v>1005</v>
      </c>
      <c r="J97" s="9">
        <f t="shared" si="23"/>
        <v>1948</v>
      </c>
      <c r="K97" s="572" t="s">
        <v>1948</v>
      </c>
    </row>
    <row r="98" spans="1:11" ht="24.9" customHeight="1" x14ac:dyDescent="0.25">
      <c r="A98" s="533" t="s">
        <v>1915</v>
      </c>
      <c r="B98" s="9">
        <v>927</v>
      </c>
      <c r="C98" s="9">
        <v>803</v>
      </c>
      <c r="D98" s="9">
        <f t="shared" si="21"/>
        <v>1730</v>
      </c>
      <c r="E98" s="9">
        <v>0</v>
      </c>
      <c r="F98" s="9">
        <v>0</v>
      </c>
      <c r="G98" s="9">
        <v>0</v>
      </c>
      <c r="H98" s="9">
        <f t="shared" si="22"/>
        <v>927</v>
      </c>
      <c r="I98" s="9">
        <f t="shared" si="22"/>
        <v>803</v>
      </c>
      <c r="J98" s="9">
        <f t="shared" si="23"/>
        <v>1730</v>
      </c>
      <c r="K98" s="572" t="s">
        <v>1949</v>
      </c>
    </row>
    <row r="99" spans="1:11" ht="24.9" customHeight="1" x14ac:dyDescent="0.25">
      <c r="A99" s="533" t="s">
        <v>1917</v>
      </c>
      <c r="B99" s="9">
        <v>1151</v>
      </c>
      <c r="C99" s="9">
        <v>1003</v>
      </c>
      <c r="D99" s="9">
        <f t="shared" si="21"/>
        <v>2154</v>
      </c>
      <c r="E99" s="9">
        <v>0</v>
      </c>
      <c r="F99" s="9">
        <v>0</v>
      </c>
      <c r="G99" s="9">
        <v>0</v>
      </c>
      <c r="H99" s="9">
        <f t="shared" si="22"/>
        <v>1151</v>
      </c>
      <c r="I99" s="9">
        <f t="shared" si="22"/>
        <v>1003</v>
      </c>
      <c r="J99" s="9">
        <f t="shared" si="23"/>
        <v>2154</v>
      </c>
      <c r="K99" s="572" t="s">
        <v>1950</v>
      </c>
    </row>
    <row r="100" spans="1:11" ht="24.9" customHeight="1" x14ac:dyDescent="0.25">
      <c r="A100" s="533" t="s">
        <v>1919</v>
      </c>
      <c r="B100" s="9">
        <v>985</v>
      </c>
      <c r="C100" s="9">
        <v>905</v>
      </c>
      <c r="D100" s="9">
        <f t="shared" si="21"/>
        <v>1890</v>
      </c>
      <c r="E100" s="9">
        <v>0</v>
      </c>
      <c r="F100" s="9">
        <v>0</v>
      </c>
      <c r="G100" s="9">
        <v>0</v>
      </c>
      <c r="H100" s="9">
        <f t="shared" si="22"/>
        <v>985</v>
      </c>
      <c r="I100" s="9">
        <f t="shared" si="22"/>
        <v>905</v>
      </c>
      <c r="J100" s="9">
        <f t="shared" si="23"/>
        <v>1890</v>
      </c>
      <c r="K100" s="572" t="s">
        <v>1920</v>
      </c>
    </row>
    <row r="101" spans="1:11" ht="24.9" customHeight="1" x14ac:dyDescent="0.25">
      <c r="A101" s="533" t="s">
        <v>1921</v>
      </c>
      <c r="B101" s="9">
        <v>50</v>
      </c>
      <c r="C101" s="9">
        <v>41</v>
      </c>
      <c r="D101" s="9">
        <f t="shared" si="21"/>
        <v>91</v>
      </c>
      <c r="E101" s="9">
        <v>0</v>
      </c>
      <c r="F101" s="9">
        <v>0</v>
      </c>
      <c r="G101" s="9">
        <v>0</v>
      </c>
      <c r="H101" s="9">
        <f t="shared" si="22"/>
        <v>50</v>
      </c>
      <c r="I101" s="9">
        <f t="shared" si="22"/>
        <v>41</v>
      </c>
      <c r="J101" s="9">
        <f t="shared" si="23"/>
        <v>91</v>
      </c>
      <c r="K101" s="572" t="s">
        <v>1922</v>
      </c>
    </row>
    <row r="102" spans="1:11" ht="24.9" customHeight="1" x14ac:dyDescent="0.25">
      <c r="A102" s="533" t="s">
        <v>1822</v>
      </c>
      <c r="B102" s="9">
        <f>SUM(B94:B101)</f>
        <v>8134</v>
      </c>
      <c r="C102" s="9">
        <f t="shared" ref="C102:J102" si="24">SUM(C94:C101)</f>
        <v>6860</v>
      </c>
      <c r="D102" s="9">
        <f t="shared" si="24"/>
        <v>14994</v>
      </c>
      <c r="E102" s="9">
        <f t="shared" si="24"/>
        <v>0</v>
      </c>
      <c r="F102" s="9">
        <f t="shared" si="24"/>
        <v>0</v>
      </c>
      <c r="G102" s="9">
        <f t="shared" si="24"/>
        <v>0</v>
      </c>
      <c r="H102" s="9">
        <f t="shared" si="24"/>
        <v>8134</v>
      </c>
      <c r="I102" s="9">
        <f t="shared" si="24"/>
        <v>6860</v>
      </c>
      <c r="J102" s="9">
        <f t="shared" si="24"/>
        <v>14994</v>
      </c>
      <c r="K102" s="572" t="s">
        <v>1742</v>
      </c>
    </row>
    <row r="103" spans="1:11" ht="24.9" customHeight="1" x14ac:dyDescent="0.25">
      <c r="A103" s="533" t="s">
        <v>1923</v>
      </c>
      <c r="B103" s="9">
        <v>151</v>
      </c>
      <c r="C103" s="9">
        <v>333</v>
      </c>
      <c r="D103" s="9">
        <f>SUM(B103:C103)</f>
        <v>484</v>
      </c>
      <c r="E103" s="9">
        <v>0</v>
      </c>
      <c r="F103" s="9">
        <v>0</v>
      </c>
      <c r="G103" s="9">
        <v>0</v>
      </c>
      <c r="H103" s="9">
        <f t="shared" ref="H103:I106" si="25">SUM(B103,E103)</f>
        <v>151</v>
      </c>
      <c r="I103" s="9">
        <f t="shared" si="25"/>
        <v>333</v>
      </c>
      <c r="J103" s="9">
        <f>SUM(D103,G103)</f>
        <v>484</v>
      </c>
      <c r="K103" s="572" t="s">
        <v>1924</v>
      </c>
    </row>
    <row r="104" spans="1:11" ht="24.9" customHeight="1" x14ac:dyDescent="0.25">
      <c r="A104" s="533" t="s">
        <v>1925</v>
      </c>
      <c r="B104" s="9">
        <v>713</v>
      </c>
      <c r="C104" s="9">
        <v>387</v>
      </c>
      <c r="D104" s="9">
        <f>SUM(B104:C104)</f>
        <v>1100</v>
      </c>
      <c r="E104" s="9">
        <v>0</v>
      </c>
      <c r="F104" s="9">
        <v>0</v>
      </c>
      <c r="G104" s="9">
        <v>0</v>
      </c>
      <c r="H104" s="9">
        <f t="shared" si="25"/>
        <v>713</v>
      </c>
      <c r="I104" s="9">
        <f t="shared" si="25"/>
        <v>387</v>
      </c>
      <c r="J104" s="9">
        <f>SUM(D104,G104)</f>
        <v>1100</v>
      </c>
      <c r="K104" s="572" t="s">
        <v>1926</v>
      </c>
    </row>
    <row r="105" spans="1:11" ht="24.9" customHeight="1" x14ac:dyDescent="0.25">
      <c r="A105" s="533" t="s">
        <v>1927</v>
      </c>
      <c r="B105" s="9">
        <v>778</v>
      </c>
      <c r="C105" s="9">
        <v>444</v>
      </c>
      <c r="D105" s="9">
        <f>SUM(B105:C105)</f>
        <v>1222</v>
      </c>
      <c r="E105" s="9">
        <v>0</v>
      </c>
      <c r="F105" s="9">
        <v>0</v>
      </c>
      <c r="G105" s="9">
        <v>0</v>
      </c>
      <c r="H105" s="9">
        <f t="shared" si="25"/>
        <v>778</v>
      </c>
      <c r="I105" s="9">
        <f t="shared" si="25"/>
        <v>444</v>
      </c>
      <c r="J105" s="9">
        <f>SUM(D105,G105)</f>
        <v>1222</v>
      </c>
      <c r="K105" s="572" t="s">
        <v>1928</v>
      </c>
    </row>
    <row r="106" spans="1:11" ht="24.9" customHeight="1" x14ac:dyDescent="0.25">
      <c r="A106" s="533" t="s">
        <v>1929</v>
      </c>
      <c r="B106" s="9">
        <v>495</v>
      </c>
      <c r="C106" s="9">
        <v>407</v>
      </c>
      <c r="D106" s="9">
        <f>SUM(B106:C106)</f>
        <v>902</v>
      </c>
      <c r="E106" s="9">
        <v>0</v>
      </c>
      <c r="F106" s="9">
        <v>0</v>
      </c>
      <c r="G106" s="9">
        <v>0</v>
      </c>
      <c r="H106" s="9">
        <f t="shared" si="25"/>
        <v>495</v>
      </c>
      <c r="I106" s="9">
        <f t="shared" si="25"/>
        <v>407</v>
      </c>
      <c r="J106" s="9">
        <f>SUM(D106,G106)</f>
        <v>902</v>
      </c>
      <c r="K106" s="572" t="s">
        <v>1930</v>
      </c>
    </row>
    <row r="107" spans="1:11" ht="24.9" customHeight="1" x14ac:dyDescent="0.25">
      <c r="A107" s="533" t="s">
        <v>1832</v>
      </c>
      <c r="B107" s="9">
        <f>SUM(B103:B106)</f>
        <v>2137</v>
      </c>
      <c r="C107" s="9">
        <f t="shared" ref="C107:J107" si="26">SUM(C103:C106)</f>
        <v>1571</v>
      </c>
      <c r="D107" s="9">
        <f t="shared" si="26"/>
        <v>3708</v>
      </c>
      <c r="E107" s="9">
        <f t="shared" si="26"/>
        <v>0</v>
      </c>
      <c r="F107" s="9">
        <f t="shared" si="26"/>
        <v>0</v>
      </c>
      <c r="G107" s="9">
        <f t="shared" si="26"/>
        <v>0</v>
      </c>
      <c r="H107" s="9">
        <f t="shared" si="26"/>
        <v>2137</v>
      </c>
      <c r="I107" s="9">
        <f t="shared" si="26"/>
        <v>1571</v>
      </c>
      <c r="J107" s="9">
        <f t="shared" si="26"/>
        <v>3708</v>
      </c>
      <c r="K107" s="572" t="s">
        <v>1833</v>
      </c>
    </row>
    <row r="108" spans="1:11" ht="24.9" customHeight="1" thickBot="1" x14ac:dyDescent="0.3">
      <c r="A108" s="11" t="s">
        <v>90</v>
      </c>
      <c r="B108" s="12">
        <f>SUM(B107,B102)</f>
        <v>10271</v>
      </c>
      <c r="C108" s="12">
        <f t="shared" ref="C108:J108" si="27">SUM(C107,C102)</f>
        <v>8431</v>
      </c>
      <c r="D108" s="12">
        <f t="shared" si="27"/>
        <v>18702</v>
      </c>
      <c r="E108" s="12">
        <f t="shared" si="27"/>
        <v>0</v>
      </c>
      <c r="F108" s="12">
        <f t="shared" si="27"/>
        <v>0</v>
      </c>
      <c r="G108" s="12">
        <f t="shared" si="27"/>
        <v>0</v>
      </c>
      <c r="H108" s="12">
        <f t="shared" si="27"/>
        <v>10271</v>
      </c>
      <c r="I108" s="12">
        <f t="shared" si="27"/>
        <v>8431</v>
      </c>
      <c r="J108" s="12">
        <f t="shared" si="27"/>
        <v>18702</v>
      </c>
      <c r="K108" s="13" t="s">
        <v>91</v>
      </c>
    </row>
    <row r="109" spans="1:11" ht="24.9" customHeight="1" thickTop="1" x14ac:dyDescent="0.25">
      <c r="D109" s="567"/>
    </row>
    <row r="110" spans="1:11" ht="13.5" customHeight="1" x14ac:dyDescent="0.25"/>
    <row r="111" spans="1:11" ht="25.5" customHeight="1" thickBot="1" x14ac:dyDescent="0.3">
      <c r="A111" s="357" t="s">
        <v>1951</v>
      </c>
      <c r="K111" s="30" t="s">
        <v>1952</v>
      </c>
    </row>
    <row r="112" spans="1:11" ht="16.2" thickTop="1" x14ac:dyDescent="0.25">
      <c r="A112" s="735" t="s">
        <v>1799</v>
      </c>
      <c r="B112" s="735" t="s">
        <v>1</v>
      </c>
      <c r="C112" s="735"/>
      <c r="D112" s="735"/>
      <c r="E112" s="735" t="s">
        <v>2</v>
      </c>
      <c r="F112" s="735"/>
      <c r="G112" s="735"/>
      <c r="H112" s="735" t="s">
        <v>4</v>
      </c>
      <c r="I112" s="735"/>
      <c r="J112" s="735"/>
      <c r="K112" s="735" t="s">
        <v>1730</v>
      </c>
    </row>
    <row r="113" spans="1:11" ht="15.6" x14ac:dyDescent="0.25">
      <c r="A113" s="736"/>
      <c r="B113" s="736" t="s">
        <v>6</v>
      </c>
      <c r="C113" s="736"/>
      <c r="D113" s="736"/>
      <c r="E113" s="736" t="s">
        <v>7</v>
      </c>
      <c r="F113" s="736"/>
      <c r="G113" s="736"/>
      <c r="H113" s="736" t="s">
        <v>9</v>
      </c>
      <c r="I113" s="736"/>
      <c r="J113" s="736"/>
      <c r="K113" s="736"/>
    </row>
    <row r="114" spans="1:11" ht="15.6" x14ac:dyDescent="0.25">
      <c r="A114" s="736"/>
      <c r="B114" s="567" t="s">
        <v>10</v>
      </c>
      <c r="C114" s="567" t="s">
        <v>113</v>
      </c>
      <c r="D114" s="567" t="s">
        <v>12</v>
      </c>
      <c r="E114" s="567" t="s">
        <v>10</v>
      </c>
      <c r="F114" s="567" t="s">
        <v>113</v>
      </c>
      <c r="G114" s="567" t="s">
        <v>12</v>
      </c>
      <c r="H114" s="567" t="s">
        <v>10</v>
      </c>
      <c r="I114" s="567" t="s">
        <v>113</v>
      </c>
      <c r="J114" s="567" t="s">
        <v>12</v>
      </c>
      <c r="K114" s="736"/>
    </row>
    <row r="115" spans="1:11" ht="16.2" thickBot="1" x14ac:dyDescent="0.3">
      <c r="A115" s="737"/>
      <c r="B115" s="568" t="s">
        <v>13</v>
      </c>
      <c r="C115" s="568" t="s">
        <v>14</v>
      </c>
      <c r="D115" s="568" t="s">
        <v>9</v>
      </c>
      <c r="E115" s="568" t="s">
        <v>13</v>
      </c>
      <c r="F115" s="568" t="s">
        <v>14</v>
      </c>
      <c r="G115" s="568" t="s">
        <v>9</v>
      </c>
      <c r="H115" s="568" t="s">
        <v>13</v>
      </c>
      <c r="I115" s="568" t="s">
        <v>14</v>
      </c>
      <c r="J115" s="568" t="s">
        <v>9</v>
      </c>
      <c r="K115" s="737"/>
    </row>
    <row r="116" spans="1:11" ht="24.9" customHeight="1" x14ac:dyDescent="0.25">
      <c r="A116" s="533" t="s">
        <v>412</v>
      </c>
      <c r="B116" s="533"/>
      <c r="C116" s="533"/>
      <c r="D116" s="533"/>
      <c r="E116" s="533"/>
      <c r="F116" s="533"/>
      <c r="G116" s="533"/>
      <c r="H116" s="533"/>
      <c r="I116" s="533"/>
      <c r="J116" s="533"/>
      <c r="K116" s="572" t="s">
        <v>93</v>
      </c>
    </row>
    <row r="117" spans="1:11" ht="24.9" customHeight="1" x14ac:dyDescent="0.25">
      <c r="A117" s="533" t="s">
        <v>1907</v>
      </c>
      <c r="B117" s="9">
        <v>265</v>
      </c>
      <c r="C117" s="9">
        <v>255</v>
      </c>
      <c r="D117" s="9">
        <f>SUM(B117:C117)</f>
        <v>520</v>
      </c>
      <c r="E117" s="9">
        <v>0</v>
      </c>
      <c r="F117" s="9">
        <v>0</v>
      </c>
      <c r="G117" s="9">
        <f>SUM(E117:F117)</f>
        <v>0</v>
      </c>
      <c r="H117" s="9">
        <f>SUM(E117,B117)</f>
        <v>265</v>
      </c>
      <c r="I117" s="9">
        <f>SUM(F117,C117)</f>
        <v>255</v>
      </c>
      <c r="J117" s="9">
        <f>SUM(H117:I117)</f>
        <v>520</v>
      </c>
      <c r="K117" s="572" t="s">
        <v>1908</v>
      </c>
    </row>
    <row r="118" spans="1:11" ht="24.9" customHeight="1" x14ac:dyDescent="0.25">
      <c r="A118" s="533" t="s">
        <v>1909</v>
      </c>
      <c r="B118" s="9">
        <v>28</v>
      </c>
      <c r="C118" s="9">
        <v>14</v>
      </c>
      <c r="D118" s="9">
        <f t="shared" ref="D118:D122" si="28">SUM(B118:C118)</f>
        <v>42</v>
      </c>
      <c r="E118" s="9">
        <v>0</v>
      </c>
      <c r="F118" s="9">
        <v>0</v>
      </c>
      <c r="G118" s="9">
        <f t="shared" ref="G118:G125" si="29">SUM(E118:F118)</f>
        <v>0</v>
      </c>
      <c r="H118" s="9">
        <f t="shared" ref="H118:I122" si="30">SUM(E118,B118)</f>
        <v>28</v>
      </c>
      <c r="I118" s="9">
        <f t="shared" si="30"/>
        <v>14</v>
      </c>
      <c r="J118" s="9">
        <f t="shared" ref="J118:J122" si="31">SUM(H118:I118)</f>
        <v>42</v>
      </c>
      <c r="K118" s="572" t="s">
        <v>1946</v>
      </c>
    </row>
    <row r="119" spans="1:11" ht="24.9" customHeight="1" x14ac:dyDescent="0.25">
      <c r="A119" s="533" t="s">
        <v>1913</v>
      </c>
      <c r="B119" s="9">
        <v>153</v>
      </c>
      <c r="C119" s="9">
        <v>196</v>
      </c>
      <c r="D119" s="9">
        <f t="shared" si="28"/>
        <v>349</v>
      </c>
      <c r="E119" s="9">
        <v>0</v>
      </c>
      <c r="F119" s="9">
        <v>0</v>
      </c>
      <c r="G119" s="9">
        <f t="shared" si="29"/>
        <v>0</v>
      </c>
      <c r="H119" s="9">
        <f t="shared" si="30"/>
        <v>153</v>
      </c>
      <c r="I119" s="9">
        <f t="shared" si="30"/>
        <v>196</v>
      </c>
      <c r="J119" s="9">
        <f t="shared" si="31"/>
        <v>349</v>
      </c>
      <c r="K119" s="572" t="s">
        <v>1948</v>
      </c>
    </row>
    <row r="120" spans="1:11" ht="24.9" customHeight="1" x14ac:dyDescent="0.25">
      <c r="A120" s="533" t="s">
        <v>1915</v>
      </c>
      <c r="B120" s="9">
        <v>179</v>
      </c>
      <c r="C120" s="9">
        <v>128</v>
      </c>
      <c r="D120" s="9">
        <f t="shared" si="28"/>
        <v>307</v>
      </c>
      <c r="E120" s="9">
        <v>0</v>
      </c>
      <c r="F120" s="9">
        <v>0</v>
      </c>
      <c r="G120" s="9">
        <f t="shared" si="29"/>
        <v>0</v>
      </c>
      <c r="H120" s="9">
        <f t="shared" si="30"/>
        <v>179</v>
      </c>
      <c r="I120" s="9">
        <f t="shared" si="30"/>
        <v>128</v>
      </c>
      <c r="J120" s="9">
        <f t="shared" si="31"/>
        <v>307</v>
      </c>
      <c r="K120" s="572" t="s">
        <v>1949</v>
      </c>
    </row>
    <row r="121" spans="1:11" ht="24.9" customHeight="1" x14ac:dyDescent="0.25">
      <c r="A121" s="533" t="s">
        <v>1917</v>
      </c>
      <c r="B121" s="9">
        <v>153</v>
      </c>
      <c r="C121" s="9">
        <v>109</v>
      </c>
      <c r="D121" s="9">
        <f t="shared" si="28"/>
        <v>262</v>
      </c>
      <c r="E121" s="9">
        <v>0</v>
      </c>
      <c r="F121" s="9">
        <v>0</v>
      </c>
      <c r="G121" s="9">
        <f t="shared" si="29"/>
        <v>0</v>
      </c>
      <c r="H121" s="9">
        <f t="shared" si="30"/>
        <v>153</v>
      </c>
      <c r="I121" s="9">
        <f t="shared" si="30"/>
        <v>109</v>
      </c>
      <c r="J121" s="9">
        <f t="shared" si="31"/>
        <v>262</v>
      </c>
      <c r="K121" s="572" t="s">
        <v>1918</v>
      </c>
    </row>
    <row r="122" spans="1:11" ht="24.9" customHeight="1" x14ac:dyDescent="0.25">
      <c r="A122" s="533" t="s">
        <v>1919</v>
      </c>
      <c r="B122" s="9">
        <v>36</v>
      </c>
      <c r="C122" s="9">
        <v>32</v>
      </c>
      <c r="D122" s="9">
        <f t="shared" si="28"/>
        <v>68</v>
      </c>
      <c r="E122" s="9">
        <v>0</v>
      </c>
      <c r="F122" s="9">
        <v>0</v>
      </c>
      <c r="G122" s="9">
        <f t="shared" si="29"/>
        <v>0</v>
      </c>
      <c r="H122" s="9">
        <f t="shared" si="30"/>
        <v>36</v>
      </c>
      <c r="I122" s="9">
        <f t="shared" si="30"/>
        <v>32</v>
      </c>
      <c r="J122" s="9">
        <f t="shared" si="31"/>
        <v>68</v>
      </c>
      <c r="K122" s="572" t="s">
        <v>1920</v>
      </c>
    </row>
    <row r="123" spans="1:11" ht="24.9" customHeight="1" x14ac:dyDescent="0.25">
      <c r="A123" s="533" t="s">
        <v>1822</v>
      </c>
      <c r="B123" s="9">
        <f>SUM(B117:B122)</f>
        <v>814</v>
      </c>
      <c r="C123" s="9">
        <f t="shared" ref="C123:J123" si="32">SUM(C117:C122)</f>
        <v>734</v>
      </c>
      <c r="D123" s="9">
        <f t="shared" si="32"/>
        <v>1548</v>
      </c>
      <c r="E123" s="9">
        <f t="shared" si="32"/>
        <v>0</v>
      </c>
      <c r="F123" s="9">
        <f t="shared" si="32"/>
        <v>0</v>
      </c>
      <c r="G123" s="9">
        <f t="shared" si="29"/>
        <v>0</v>
      </c>
      <c r="H123" s="9">
        <f t="shared" si="32"/>
        <v>814</v>
      </c>
      <c r="I123" s="9">
        <f t="shared" si="32"/>
        <v>734</v>
      </c>
      <c r="J123" s="9">
        <f t="shared" si="32"/>
        <v>1548</v>
      </c>
      <c r="K123" s="572" t="s">
        <v>1935</v>
      </c>
    </row>
    <row r="124" spans="1:11" ht="24.9" customHeight="1" x14ac:dyDescent="0.25">
      <c r="A124" s="533" t="s">
        <v>1936</v>
      </c>
      <c r="B124" s="9">
        <v>161</v>
      </c>
      <c r="C124" s="9">
        <v>15</v>
      </c>
      <c r="D124" s="9">
        <f>SUM(B124:C124)</f>
        <v>176</v>
      </c>
      <c r="E124" s="9">
        <v>0</v>
      </c>
      <c r="F124" s="9">
        <v>0</v>
      </c>
      <c r="G124" s="9">
        <f t="shared" si="29"/>
        <v>0</v>
      </c>
      <c r="H124" s="9">
        <f t="shared" ref="H124:J125" si="33">SUM(B124)</f>
        <v>161</v>
      </c>
      <c r="I124" s="9">
        <f t="shared" si="33"/>
        <v>15</v>
      </c>
      <c r="J124" s="9">
        <f t="shared" si="33"/>
        <v>176</v>
      </c>
      <c r="K124" s="572" t="s">
        <v>1926</v>
      </c>
    </row>
    <row r="125" spans="1:11" ht="24.9" customHeight="1" x14ac:dyDescent="0.25">
      <c r="A125" s="533" t="s">
        <v>1929</v>
      </c>
      <c r="B125" s="9">
        <v>11</v>
      </c>
      <c r="C125" s="9">
        <v>4</v>
      </c>
      <c r="D125" s="9">
        <f>SUM(B125:C125)</f>
        <v>15</v>
      </c>
      <c r="E125" s="9">
        <v>0</v>
      </c>
      <c r="F125" s="9">
        <v>0</v>
      </c>
      <c r="G125" s="9">
        <f t="shared" si="29"/>
        <v>0</v>
      </c>
      <c r="H125" s="9">
        <f t="shared" si="33"/>
        <v>11</v>
      </c>
      <c r="I125" s="9">
        <f t="shared" si="33"/>
        <v>4</v>
      </c>
      <c r="J125" s="9">
        <f t="shared" si="33"/>
        <v>15</v>
      </c>
      <c r="K125" s="572" t="s">
        <v>1930</v>
      </c>
    </row>
    <row r="126" spans="1:11" ht="24.9" customHeight="1" x14ac:dyDescent="0.25">
      <c r="A126" s="533" t="s">
        <v>1832</v>
      </c>
      <c r="B126" s="9">
        <f>SUM(B124:B125)</f>
        <v>172</v>
      </c>
      <c r="C126" s="9">
        <f t="shared" ref="C126:J126" si="34">SUM(C124:C125)</f>
        <v>19</v>
      </c>
      <c r="D126" s="9">
        <f t="shared" si="34"/>
        <v>191</v>
      </c>
      <c r="E126" s="9">
        <f t="shared" si="34"/>
        <v>0</v>
      </c>
      <c r="F126" s="9">
        <f t="shared" si="34"/>
        <v>0</v>
      </c>
      <c r="G126" s="9">
        <f t="shared" si="34"/>
        <v>0</v>
      </c>
      <c r="H126" s="9">
        <f t="shared" si="34"/>
        <v>172</v>
      </c>
      <c r="I126" s="9">
        <f t="shared" si="34"/>
        <v>19</v>
      </c>
      <c r="J126" s="9">
        <f t="shared" si="34"/>
        <v>191</v>
      </c>
      <c r="K126" s="572" t="s">
        <v>1833</v>
      </c>
    </row>
    <row r="127" spans="1:11" ht="24.9" customHeight="1" thickBot="1" x14ac:dyDescent="0.3">
      <c r="A127" s="533" t="s">
        <v>127</v>
      </c>
      <c r="B127" s="9">
        <f>SUM(B126,B123)</f>
        <v>986</v>
      </c>
      <c r="C127" s="9">
        <f t="shared" ref="C127:J127" si="35">SUM(C126,C123)</f>
        <v>753</v>
      </c>
      <c r="D127" s="9">
        <f t="shared" si="35"/>
        <v>1739</v>
      </c>
      <c r="E127" s="9">
        <f t="shared" si="35"/>
        <v>0</v>
      </c>
      <c r="F127" s="9">
        <f t="shared" si="35"/>
        <v>0</v>
      </c>
      <c r="G127" s="9">
        <f t="shared" si="35"/>
        <v>0</v>
      </c>
      <c r="H127" s="9">
        <f t="shared" si="35"/>
        <v>986</v>
      </c>
      <c r="I127" s="9">
        <f t="shared" si="35"/>
        <v>753</v>
      </c>
      <c r="J127" s="9">
        <f t="shared" si="35"/>
        <v>1739</v>
      </c>
      <c r="K127" s="572" t="s">
        <v>93</v>
      </c>
    </row>
    <row r="128" spans="1:11" ht="24.9" customHeight="1" thickBot="1" x14ac:dyDescent="0.3">
      <c r="A128" s="23" t="s">
        <v>384</v>
      </c>
      <c r="B128" s="24">
        <f t="shared" ref="B128:J128" si="36">SUM(B127,B108)</f>
        <v>11257</v>
      </c>
      <c r="C128" s="24">
        <f t="shared" si="36"/>
        <v>9184</v>
      </c>
      <c r="D128" s="24">
        <f t="shared" si="36"/>
        <v>20441</v>
      </c>
      <c r="E128" s="24">
        <f t="shared" si="36"/>
        <v>0</v>
      </c>
      <c r="F128" s="24">
        <f t="shared" si="36"/>
        <v>0</v>
      </c>
      <c r="G128" s="24">
        <f t="shared" si="36"/>
        <v>0</v>
      </c>
      <c r="H128" s="24">
        <f t="shared" si="36"/>
        <v>11257</v>
      </c>
      <c r="I128" s="24">
        <f t="shared" si="36"/>
        <v>9184</v>
      </c>
      <c r="J128" s="24">
        <f t="shared" si="36"/>
        <v>20441</v>
      </c>
      <c r="K128" s="573" t="s">
        <v>1253</v>
      </c>
    </row>
    <row r="129" spans="1:11" ht="14.4" thickTop="1" x14ac:dyDescent="0.25"/>
    <row r="131" spans="1:11" ht="31.5" customHeight="1" x14ac:dyDescent="0.25"/>
    <row r="132" spans="1:11" ht="38.25" customHeight="1" x14ac:dyDescent="0.25"/>
    <row r="133" spans="1:11" ht="23.25" customHeight="1" x14ac:dyDescent="0.25"/>
    <row r="136" spans="1:11" ht="9.75" customHeight="1" x14ac:dyDescent="0.25"/>
    <row r="137" spans="1:11" ht="6.75" customHeight="1" x14ac:dyDescent="0.25"/>
    <row r="138" spans="1:11" s="660" customFormat="1" ht="6.75" customHeight="1" x14ac:dyDescent="0.25"/>
    <row r="139" spans="1:11" s="660" customFormat="1" ht="6.75" customHeight="1" x14ac:dyDescent="0.25"/>
    <row r="140" spans="1:11" s="660" customFormat="1" ht="6.75" customHeight="1" x14ac:dyDescent="0.25"/>
    <row r="141" spans="1:11" s="660" customFormat="1" ht="6.75" customHeight="1" x14ac:dyDescent="0.25"/>
    <row r="142" spans="1:11" s="660" customFormat="1" ht="6.75" customHeight="1" x14ac:dyDescent="0.25"/>
    <row r="143" spans="1:11" s="660" customFormat="1" ht="6.75" customHeight="1" x14ac:dyDescent="0.25"/>
    <row r="144" spans="1:11" ht="23.25" customHeight="1" x14ac:dyDescent="0.25">
      <c r="A144" s="810" t="s">
        <v>1953</v>
      </c>
      <c r="B144" s="810"/>
      <c r="C144" s="810"/>
      <c r="D144" s="810"/>
      <c r="E144" s="810"/>
      <c r="F144" s="810"/>
      <c r="G144" s="810"/>
      <c r="H144" s="810"/>
      <c r="I144" s="810"/>
      <c r="J144" s="810"/>
      <c r="K144" s="810"/>
    </row>
    <row r="145" spans="1:11" ht="24" customHeight="1" x14ac:dyDescent="0.25">
      <c r="A145" s="739" t="s">
        <v>1954</v>
      </c>
      <c r="B145" s="739"/>
      <c r="C145" s="739"/>
      <c r="D145" s="739"/>
      <c r="E145" s="739"/>
      <c r="F145" s="739"/>
      <c r="G145" s="739"/>
      <c r="H145" s="739"/>
      <c r="I145" s="739"/>
      <c r="J145" s="739"/>
      <c r="K145" s="739"/>
    </row>
    <row r="146" spans="1:11" ht="23.25" customHeight="1" thickBot="1" x14ac:dyDescent="0.3">
      <c r="A146" s="357" t="s">
        <v>1955</v>
      </c>
      <c r="K146" s="30" t="s">
        <v>1956</v>
      </c>
    </row>
    <row r="147" spans="1:11" ht="19.5" customHeight="1" thickTop="1" x14ac:dyDescent="0.25">
      <c r="A147" s="735" t="s">
        <v>1799</v>
      </c>
      <c r="B147" s="735" t="s">
        <v>1</v>
      </c>
      <c r="C147" s="735"/>
      <c r="D147" s="735"/>
      <c r="E147" s="735" t="s">
        <v>2</v>
      </c>
      <c r="F147" s="735"/>
      <c r="G147" s="735"/>
      <c r="H147" s="735" t="s">
        <v>4</v>
      </c>
      <c r="I147" s="735"/>
      <c r="J147" s="735"/>
      <c r="K147" s="735" t="s">
        <v>1730</v>
      </c>
    </row>
    <row r="148" spans="1:11" ht="19.5" customHeight="1" x14ac:dyDescent="0.25">
      <c r="A148" s="736"/>
      <c r="B148" s="736" t="s">
        <v>6</v>
      </c>
      <c r="C148" s="736"/>
      <c r="D148" s="736"/>
      <c r="E148" s="736" t="s">
        <v>7</v>
      </c>
      <c r="F148" s="736"/>
      <c r="G148" s="736"/>
      <c r="H148" s="736" t="s">
        <v>9</v>
      </c>
      <c r="I148" s="736"/>
      <c r="J148" s="736"/>
      <c r="K148" s="736"/>
    </row>
    <row r="149" spans="1:11" ht="19.5" customHeight="1" x14ac:dyDescent="0.25">
      <c r="A149" s="736"/>
      <c r="B149" s="567" t="s">
        <v>10</v>
      </c>
      <c r="C149" s="567" t="s">
        <v>113</v>
      </c>
      <c r="D149" s="567" t="s">
        <v>12</v>
      </c>
      <c r="E149" s="567" t="s">
        <v>10</v>
      </c>
      <c r="F149" s="567" t="s">
        <v>113</v>
      </c>
      <c r="G149" s="567" t="s">
        <v>12</v>
      </c>
      <c r="H149" s="567" t="s">
        <v>10</v>
      </c>
      <c r="I149" s="567" t="s">
        <v>113</v>
      </c>
      <c r="J149" s="567" t="s">
        <v>12</v>
      </c>
      <c r="K149" s="736"/>
    </row>
    <row r="150" spans="1:11" ht="19.5" customHeight="1" thickBot="1" x14ac:dyDescent="0.3">
      <c r="A150" s="737"/>
      <c r="B150" s="568" t="s">
        <v>13</v>
      </c>
      <c r="C150" s="568" t="s">
        <v>14</v>
      </c>
      <c r="D150" s="568" t="s">
        <v>9</v>
      </c>
      <c r="E150" s="568" t="s">
        <v>13</v>
      </c>
      <c r="F150" s="568" t="s">
        <v>14</v>
      </c>
      <c r="G150" s="568" t="s">
        <v>9</v>
      </c>
      <c r="H150" s="568" t="s">
        <v>13</v>
      </c>
      <c r="I150" s="568" t="s">
        <v>14</v>
      </c>
      <c r="J150" s="568" t="s">
        <v>9</v>
      </c>
      <c r="K150" s="737"/>
    </row>
    <row r="151" spans="1:11" ht="21.75" customHeight="1" x14ac:dyDescent="0.25">
      <c r="A151" s="533" t="s">
        <v>413</v>
      </c>
      <c r="B151" s="533"/>
      <c r="C151" s="533"/>
      <c r="D151" s="533"/>
      <c r="E151" s="533"/>
      <c r="F151" s="533"/>
      <c r="G151" s="533"/>
      <c r="H151" s="533"/>
      <c r="I151" s="533"/>
      <c r="J151" s="533"/>
      <c r="K151" s="572" t="s">
        <v>16</v>
      </c>
    </row>
    <row r="152" spans="1:11" ht="21.75" customHeight="1" x14ac:dyDescent="0.25">
      <c r="A152" s="533" t="s">
        <v>1907</v>
      </c>
      <c r="B152" s="9">
        <v>92</v>
      </c>
      <c r="C152" s="9">
        <v>69</v>
      </c>
      <c r="D152" s="9">
        <f>SUM(B152:C152)</f>
        <v>161</v>
      </c>
      <c r="E152" s="9">
        <v>0</v>
      </c>
      <c r="F152" s="9">
        <v>0</v>
      </c>
      <c r="G152" s="9">
        <f>SUM(E152:F152)</f>
        <v>0</v>
      </c>
      <c r="H152" s="9">
        <f>SUM(B152,E152)</f>
        <v>92</v>
      </c>
      <c r="I152" s="9">
        <f>SUM(C152,F152)</f>
        <v>69</v>
      </c>
      <c r="J152" s="9">
        <f t="shared" ref="J152:J164" si="37">SUM(D152,G152)</f>
        <v>161</v>
      </c>
      <c r="K152" s="572" t="s">
        <v>1945</v>
      </c>
    </row>
    <row r="153" spans="1:11" ht="21.75" customHeight="1" x14ac:dyDescent="0.25">
      <c r="A153" s="533" t="s">
        <v>1909</v>
      </c>
      <c r="B153" s="9">
        <v>64</v>
      </c>
      <c r="C153" s="9">
        <v>26</v>
      </c>
      <c r="D153" s="9">
        <f t="shared" ref="D153:D159" si="38">SUM(B153:C153)</f>
        <v>90</v>
      </c>
      <c r="E153" s="9">
        <v>1</v>
      </c>
      <c r="F153" s="9">
        <v>0</v>
      </c>
      <c r="G153" s="9">
        <f t="shared" ref="G153:G164" si="39">SUM(E153:F153)</f>
        <v>1</v>
      </c>
      <c r="H153" s="9">
        <f t="shared" ref="H153:I164" si="40">SUM(B153,E153)</f>
        <v>65</v>
      </c>
      <c r="I153" s="9">
        <f t="shared" si="40"/>
        <v>26</v>
      </c>
      <c r="J153" s="9">
        <f t="shared" si="37"/>
        <v>91</v>
      </c>
      <c r="K153" s="572" t="s">
        <v>1946</v>
      </c>
    </row>
    <row r="154" spans="1:11" ht="21.75" customHeight="1" x14ac:dyDescent="0.25">
      <c r="A154" s="533" t="s">
        <v>1911</v>
      </c>
      <c r="B154" s="9">
        <v>76</v>
      </c>
      <c r="C154" s="9">
        <v>20</v>
      </c>
      <c r="D154" s="9">
        <f t="shared" si="38"/>
        <v>96</v>
      </c>
      <c r="E154" s="9">
        <v>0</v>
      </c>
      <c r="F154" s="9">
        <v>0</v>
      </c>
      <c r="G154" s="9">
        <f t="shared" si="39"/>
        <v>0</v>
      </c>
      <c r="H154" s="9">
        <f t="shared" si="40"/>
        <v>76</v>
      </c>
      <c r="I154" s="9">
        <f t="shared" si="40"/>
        <v>20</v>
      </c>
      <c r="J154" s="9">
        <f t="shared" si="37"/>
        <v>96</v>
      </c>
      <c r="K154" s="572" t="s">
        <v>1947</v>
      </c>
    </row>
    <row r="155" spans="1:11" ht="21.75" customHeight="1" x14ac:dyDescent="0.25">
      <c r="A155" s="533" t="s">
        <v>1913</v>
      </c>
      <c r="B155" s="9">
        <v>61</v>
      </c>
      <c r="C155" s="9">
        <v>23</v>
      </c>
      <c r="D155" s="9">
        <f t="shared" si="38"/>
        <v>84</v>
      </c>
      <c r="E155" s="9">
        <v>1</v>
      </c>
      <c r="F155" s="9">
        <v>0</v>
      </c>
      <c r="G155" s="9">
        <f t="shared" si="39"/>
        <v>1</v>
      </c>
      <c r="H155" s="9">
        <f t="shared" si="40"/>
        <v>62</v>
      </c>
      <c r="I155" s="9">
        <f t="shared" si="40"/>
        <v>23</v>
      </c>
      <c r="J155" s="9">
        <f t="shared" si="37"/>
        <v>85</v>
      </c>
      <c r="K155" s="572" t="s">
        <v>1948</v>
      </c>
    </row>
    <row r="156" spans="1:11" ht="21.75" customHeight="1" x14ac:dyDescent="0.25">
      <c r="A156" s="533" t="s">
        <v>1915</v>
      </c>
      <c r="B156" s="9">
        <v>66</v>
      </c>
      <c r="C156" s="9">
        <v>28</v>
      </c>
      <c r="D156" s="9">
        <f t="shared" si="38"/>
        <v>94</v>
      </c>
      <c r="E156" s="9">
        <v>0</v>
      </c>
      <c r="F156" s="9">
        <v>0</v>
      </c>
      <c r="G156" s="9">
        <f t="shared" si="39"/>
        <v>0</v>
      </c>
      <c r="H156" s="9">
        <f t="shared" si="40"/>
        <v>66</v>
      </c>
      <c r="I156" s="9">
        <f t="shared" si="40"/>
        <v>28</v>
      </c>
      <c r="J156" s="9">
        <f t="shared" si="37"/>
        <v>94</v>
      </c>
      <c r="K156" s="572" t="s">
        <v>1949</v>
      </c>
    </row>
    <row r="157" spans="1:11" ht="21.75" customHeight="1" x14ac:dyDescent="0.25">
      <c r="A157" s="533" t="s">
        <v>1917</v>
      </c>
      <c r="B157" s="9">
        <v>50</v>
      </c>
      <c r="C157" s="9">
        <v>29</v>
      </c>
      <c r="D157" s="9">
        <f t="shared" si="38"/>
        <v>79</v>
      </c>
      <c r="E157" s="9">
        <v>0</v>
      </c>
      <c r="F157" s="9">
        <v>0</v>
      </c>
      <c r="G157" s="9">
        <f t="shared" si="39"/>
        <v>0</v>
      </c>
      <c r="H157" s="9">
        <f t="shared" si="40"/>
        <v>50</v>
      </c>
      <c r="I157" s="9">
        <f t="shared" si="40"/>
        <v>29</v>
      </c>
      <c r="J157" s="9">
        <f t="shared" si="37"/>
        <v>79</v>
      </c>
      <c r="K157" s="572" t="s">
        <v>1950</v>
      </c>
    </row>
    <row r="158" spans="1:11" ht="21.75" customHeight="1" x14ac:dyDescent="0.25">
      <c r="A158" s="533" t="s">
        <v>1919</v>
      </c>
      <c r="B158" s="9">
        <v>35</v>
      </c>
      <c r="C158" s="9">
        <v>12</v>
      </c>
      <c r="D158" s="9">
        <f t="shared" si="38"/>
        <v>47</v>
      </c>
      <c r="E158" s="9">
        <v>0</v>
      </c>
      <c r="F158" s="9">
        <v>0</v>
      </c>
      <c r="G158" s="9">
        <f t="shared" si="39"/>
        <v>0</v>
      </c>
      <c r="H158" s="9">
        <f t="shared" si="40"/>
        <v>35</v>
      </c>
      <c r="I158" s="9">
        <f t="shared" si="40"/>
        <v>12</v>
      </c>
      <c r="J158" s="9">
        <f t="shared" si="37"/>
        <v>47</v>
      </c>
      <c r="K158" s="572" t="s">
        <v>1920</v>
      </c>
    </row>
    <row r="159" spans="1:11" ht="21.75" customHeight="1" x14ac:dyDescent="0.25">
      <c r="A159" s="533" t="s">
        <v>1921</v>
      </c>
      <c r="B159" s="9">
        <v>11</v>
      </c>
      <c r="C159" s="9">
        <v>7</v>
      </c>
      <c r="D159" s="9">
        <f t="shared" si="38"/>
        <v>18</v>
      </c>
      <c r="E159" s="9">
        <v>0</v>
      </c>
      <c r="F159" s="9">
        <v>0</v>
      </c>
      <c r="G159" s="9">
        <f t="shared" si="39"/>
        <v>0</v>
      </c>
      <c r="H159" s="9">
        <f t="shared" si="40"/>
        <v>11</v>
      </c>
      <c r="I159" s="9">
        <f t="shared" si="40"/>
        <v>7</v>
      </c>
      <c r="J159" s="9">
        <f t="shared" si="37"/>
        <v>18</v>
      </c>
      <c r="K159" s="572" t="s">
        <v>1922</v>
      </c>
    </row>
    <row r="160" spans="1:11" ht="21.75" customHeight="1" x14ac:dyDescent="0.25">
      <c r="A160" s="533" t="s">
        <v>1822</v>
      </c>
      <c r="B160" s="9">
        <f>SUM(B152:B159)</f>
        <v>455</v>
      </c>
      <c r="C160" s="9">
        <f t="shared" ref="C160:J160" si="41">SUM(C152:C159)</f>
        <v>214</v>
      </c>
      <c r="D160" s="9">
        <f t="shared" si="41"/>
        <v>669</v>
      </c>
      <c r="E160" s="9">
        <f t="shared" si="41"/>
        <v>2</v>
      </c>
      <c r="F160" s="9">
        <f t="shared" si="41"/>
        <v>0</v>
      </c>
      <c r="G160" s="9">
        <f t="shared" si="39"/>
        <v>2</v>
      </c>
      <c r="H160" s="9">
        <f t="shared" si="41"/>
        <v>457</v>
      </c>
      <c r="I160" s="9">
        <f>SUM(I152:I159)</f>
        <v>214</v>
      </c>
      <c r="J160" s="9">
        <f t="shared" si="41"/>
        <v>671</v>
      </c>
      <c r="K160" s="572" t="s">
        <v>1742</v>
      </c>
    </row>
    <row r="161" spans="1:11" ht="21.75" customHeight="1" x14ac:dyDescent="0.25">
      <c r="A161" s="533" t="s">
        <v>1923</v>
      </c>
      <c r="B161" s="9">
        <v>20</v>
      </c>
      <c r="C161" s="9">
        <v>9</v>
      </c>
      <c r="D161" s="9">
        <f>SUM(B161:C161)</f>
        <v>29</v>
      </c>
      <c r="E161" s="9">
        <v>0</v>
      </c>
      <c r="F161" s="9">
        <v>0</v>
      </c>
      <c r="G161" s="9">
        <f t="shared" si="39"/>
        <v>0</v>
      </c>
      <c r="H161" s="9">
        <f t="shared" si="40"/>
        <v>20</v>
      </c>
      <c r="I161" s="9">
        <f t="shared" si="40"/>
        <v>9</v>
      </c>
      <c r="J161" s="9">
        <f t="shared" si="37"/>
        <v>29</v>
      </c>
      <c r="K161" s="572" t="s">
        <v>1924</v>
      </c>
    </row>
    <row r="162" spans="1:11" ht="21.75" customHeight="1" x14ac:dyDescent="0.25">
      <c r="A162" s="533" t="s">
        <v>1925</v>
      </c>
      <c r="B162" s="9">
        <v>57</v>
      </c>
      <c r="C162" s="9">
        <v>11</v>
      </c>
      <c r="D162" s="9">
        <f t="shared" ref="D162:D165" si="42">SUM(B162:C162)</f>
        <v>68</v>
      </c>
      <c r="E162" s="9">
        <v>0</v>
      </c>
      <c r="F162" s="9">
        <v>0</v>
      </c>
      <c r="G162" s="9">
        <f t="shared" si="39"/>
        <v>0</v>
      </c>
      <c r="H162" s="9">
        <f t="shared" si="40"/>
        <v>57</v>
      </c>
      <c r="I162" s="9">
        <f t="shared" si="40"/>
        <v>11</v>
      </c>
      <c r="J162" s="9">
        <f t="shared" si="37"/>
        <v>68</v>
      </c>
      <c r="K162" s="572" t="s">
        <v>1926</v>
      </c>
    </row>
    <row r="163" spans="1:11" ht="21.75" customHeight="1" x14ac:dyDescent="0.25">
      <c r="A163" s="533" t="s">
        <v>1927</v>
      </c>
      <c r="B163" s="9">
        <v>122</v>
      </c>
      <c r="C163" s="9">
        <v>37</v>
      </c>
      <c r="D163" s="9">
        <f t="shared" si="42"/>
        <v>159</v>
      </c>
      <c r="E163" s="9">
        <v>0</v>
      </c>
      <c r="F163" s="9">
        <v>0</v>
      </c>
      <c r="G163" s="9">
        <f t="shared" si="39"/>
        <v>0</v>
      </c>
      <c r="H163" s="9">
        <f t="shared" si="40"/>
        <v>122</v>
      </c>
      <c r="I163" s="9">
        <f t="shared" si="40"/>
        <v>37</v>
      </c>
      <c r="J163" s="9">
        <f t="shared" si="37"/>
        <v>159</v>
      </c>
      <c r="K163" s="572" t="s">
        <v>1928</v>
      </c>
    </row>
    <row r="164" spans="1:11" ht="21.75" customHeight="1" x14ac:dyDescent="0.25">
      <c r="A164" s="533" t="s">
        <v>1929</v>
      </c>
      <c r="B164" s="9">
        <v>25</v>
      </c>
      <c r="C164" s="9">
        <v>7</v>
      </c>
      <c r="D164" s="9">
        <f t="shared" si="42"/>
        <v>32</v>
      </c>
      <c r="E164" s="9">
        <v>0</v>
      </c>
      <c r="F164" s="9">
        <v>0</v>
      </c>
      <c r="G164" s="9">
        <f t="shared" si="39"/>
        <v>0</v>
      </c>
      <c r="H164" s="9">
        <f t="shared" si="40"/>
        <v>25</v>
      </c>
      <c r="I164" s="9">
        <f t="shared" si="40"/>
        <v>7</v>
      </c>
      <c r="J164" s="9">
        <f t="shared" si="37"/>
        <v>32</v>
      </c>
      <c r="K164" s="572" t="s">
        <v>1930</v>
      </c>
    </row>
    <row r="165" spans="1:11" ht="21.75" customHeight="1" x14ac:dyDescent="0.25">
      <c r="A165" s="533" t="s">
        <v>1832</v>
      </c>
      <c r="B165" s="9">
        <f>SUM(B161:B164)</f>
        <v>224</v>
      </c>
      <c r="C165" s="9">
        <f t="shared" ref="C165:J165" si="43">SUM(C161:C164)</f>
        <v>64</v>
      </c>
      <c r="D165" s="9">
        <f t="shared" si="42"/>
        <v>288</v>
      </c>
      <c r="E165" s="9">
        <f t="shared" si="43"/>
        <v>0</v>
      </c>
      <c r="F165" s="9">
        <f t="shared" si="43"/>
        <v>0</v>
      </c>
      <c r="G165" s="9">
        <f t="shared" si="43"/>
        <v>0</v>
      </c>
      <c r="H165" s="9">
        <f t="shared" si="43"/>
        <v>224</v>
      </c>
      <c r="I165" s="9">
        <f t="shared" si="43"/>
        <v>64</v>
      </c>
      <c r="J165" s="9">
        <f t="shared" si="43"/>
        <v>288</v>
      </c>
      <c r="K165" s="572" t="s">
        <v>1833</v>
      </c>
    </row>
    <row r="166" spans="1:11" ht="21.75" customHeight="1" thickBot="1" x14ac:dyDescent="0.3">
      <c r="A166" s="533" t="s">
        <v>90</v>
      </c>
      <c r="B166" s="9">
        <f>SUM(B165,B160)</f>
        <v>679</v>
      </c>
      <c r="C166" s="9">
        <f t="shared" ref="C166:J166" si="44">SUM(C165,C160)</f>
        <v>278</v>
      </c>
      <c r="D166" s="9">
        <f t="shared" si="44"/>
        <v>957</v>
      </c>
      <c r="E166" s="9">
        <f t="shared" si="44"/>
        <v>2</v>
      </c>
      <c r="F166" s="9">
        <f t="shared" si="44"/>
        <v>0</v>
      </c>
      <c r="G166" s="9">
        <f t="shared" si="44"/>
        <v>2</v>
      </c>
      <c r="H166" s="9">
        <f t="shared" si="44"/>
        <v>681</v>
      </c>
      <c r="I166" s="9">
        <f t="shared" si="44"/>
        <v>278</v>
      </c>
      <c r="J166" s="9">
        <f t="shared" si="44"/>
        <v>959</v>
      </c>
      <c r="K166" s="572" t="s">
        <v>91</v>
      </c>
    </row>
    <row r="167" spans="1:11" ht="21.75" customHeight="1" thickBot="1" x14ac:dyDescent="0.3">
      <c r="A167" s="23" t="s">
        <v>384</v>
      </c>
      <c r="B167" s="24">
        <f>SUM(B166)</f>
        <v>679</v>
      </c>
      <c r="C167" s="24">
        <f t="shared" ref="C167:J167" si="45">SUM(C166)</f>
        <v>278</v>
      </c>
      <c r="D167" s="24">
        <f t="shared" si="45"/>
        <v>957</v>
      </c>
      <c r="E167" s="24">
        <f t="shared" si="45"/>
        <v>2</v>
      </c>
      <c r="F167" s="24">
        <f t="shared" si="45"/>
        <v>0</v>
      </c>
      <c r="G167" s="24">
        <f t="shared" si="45"/>
        <v>2</v>
      </c>
      <c r="H167" s="24">
        <f t="shared" si="45"/>
        <v>681</v>
      </c>
      <c r="I167" s="24">
        <f t="shared" si="45"/>
        <v>278</v>
      </c>
      <c r="J167" s="24">
        <f t="shared" si="45"/>
        <v>959</v>
      </c>
      <c r="K167" s="573" t="s">
        <v>263</v>
      </c>
    </row>
    <row r="168" spans="1:11" ht="21.75" customHeight="1" thickTop="1" x14ac:dyDescent="0.25"/>
    <row r="169" spans="1:11" ht="21.75" customHeight="1" x14ac:dyDescent="0.25"/>
  </sheetData>
  <mergeCells count="56">
    <mergeCell ref="A1:K1"/>
    <mergeCell ref="A2:K2"/>
    <mergeCell ref="A4:A7"/>
    <mergeCell ref="B4:D4"/>
    <mergeCell ref="E4:G4"/>
    <mergeCell ref="H4:J4"/>
    <mergeCell ref="K4:K7"/>
    <mergeCell ref="B5:D5"/>
    <mergeCell ref="E5:G5"/>
    <mergeCell ref="H5:J5"/>
    <mergeCell ref="A32:A35"/>
    <mergeCell ref="B32:D32"/>
    <mergeCell ref="E32:G32"/>
    <mergeCell ref="H32:J32"/>
    <mergeCell ref="K32:K35"/>
    <mergeCell ref="B33:D33"/>
    <mergeCell ref="E33:G33"/>
    <mergeCell ref="H33:J33"/>
    <mergeCell ref="A60:K60"/>
    <mergeCell ref="A61:K61"/>
    <mergeCell ref="A63:A66"/>
    <mergeCell ref="B63:D63"/>
    <mergeCell ref="E63:G63"/>
    <mergeCell ref="H63:J63"/>
    <mergeCell ref="K63:K66"/>
    <mergeCell ref="B64:D64"/>
    <mergeCell ref="E64:G64"/>
    <mergeCell ref="H64:J64"/>
    <mergeCell ref="A86:K86"/>
    <mergeCell ref="A87:K87"/>
    <mergeCell ref="A89:A92"/>
    <mergeCell ref="B89:D89"/>
    <mergeCell ref="E89:G89"/>
    <mergeCell ref="H89:J89"/>
    <mergeCell ref="K89:K92"/>
    <mergeCell ref="B90:D90"/>
    <mergeCell ref="E90:G90"/>
    <mergeCell ref="H90:J90"/>
    <mergeCell ref="A112:A115"/>
    <mergeCell ref="B112:D112"/>
    <mergeCell ref="E112:G112"/>
    <mergeCell ref="H112:J112"/>
    <mergeCell ref="K112:K115"/>
    <mergeCell ref="B113:D113"/>
    <mergeCell ref="E113:G113"/>
    <mergeCell ref="H113:J113"/>
    <mergeCell ref="A144:K144"/>
    <mergeCell ref="A145:K145"/>
    <mergeCell ref="A147:A150"/>
    <mergeCell ref="B147:D147"/>
    <mergeCell ref="E147:G147"/>
    <mergeCell ref="H147:J147"/>
    <mergeCell ref="K147:K150"/>
    <mergeCell ref="B148:D148"/>
    <mergeCell ref="E148:G148"/>
    <mergeCell ref="H148:J148"/>
  </mergeCells>
  <printOptions horizontalCentered="1"/>
  <pageMargins left="0.39370078740157499" right="0.39370078740157499" top="1" bottom="1" header="1" footer="1"/>
  <pageSetup paperSize="9" scale="8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O113"/>
  <sheetViews>
    <sheetView rightToLeft="1" view="pageBreakPreview" topLeftCell="A91" zoomScale="80" zoomScaleSheetLayoutView="80" workbookViewId="0">
      <selection activeCell="F120" sqref="F120"/>
    </sheetView>
  </sheetViews>
  <sheetFormatPr defaultRowHeight="13.8" x14ac:dyDescent="0.25"/>
  <cols>
    <col min="1" max="1" width="33.59765625" customWidth="1"/>
    <col min="2" max="2" width="8.69921875" customWidth="1"/>
    <col min="3" max="3" width="9" customWidth="1"/>
    <col min="4" max="4" width="7.69921875" customWidth="1"/>
    <col min="5" max="5" width="6.3984375" customWidth="1"/>
    <col min="6" max="6" width="8" customWidth="1"/>
    <col min="7" max="7" width="7.19921875" customWidth="1"/>
    <col min="8" max="8" width="8" customWidth="1"/>
    <col min="9" max="9" width="8.3984375" customWidth="1"/>
    <col min="10" max="10" width="8.59765625" customWidth="1"/>
    <col min="11" max="11" width="44.3984375" customWidth="1"/>
  </cols>
  <sheetData>
    <row r="1" spans="1:15" ht="21" customHeight="1" x14ac:dyDescent="0.25">
      <c r="A1" s="738" t="s">
        <v>916</v>
      </c>
      <c r="B1" s="738"/>
      <c r="C1" s="738"/>
      <c r="D1" s="738"/>
      <c r="E1" s="738"/>
      <c r="F1" s="738"/>
      <c r="G1" s="738"/>
      <c r="H1" s="738"/>
      <c r="I1" s="738"/>
      <c r="J1" s="738"/>
      <c r="K1" s="738"/>
    </row>
    <row r="2" spans="1:15" ht="19.5" customHeight="1" x14ac:dyDescent="0.25">
      <c r="A2" s="742" t="s">
        <v>917</v>
      </c>
      <c r="B2" s="742"/>
      <c r="C2" s="742"/>
      <c r="D2" s="742"/>
      <c r="E2" s="742"/>
      <c r="F2" s="742"/>
      <c r="G2" s="742"/>
      <c r="H2" s="742"/>
      <c r="I2" s="742"/>
      <c r="J2" s="742"/>
      <c r="K2" s="742"/>
    </row>
    <row r="3" spans="1:15" ht="15" customHeight="1" thickBot="1" x14ac:dyDescent="0.35">
      <c r="A3" s="35" t="s">
        <v>807</v>
      </c>
      <c r="K3" s="46" t="s">
        <v>808</v>
      </c>
    </row>
    <row r="4" spans="1:15" ht="16.2" thickTop="1" x14ac:dyDescent="0.3">
      <c r="A4" s="735" t="s">
        <v>205</v>
      </c>
      <c r="B4" s="746" t="s">
        <v>1</v>
      </c>
      <c r="C4" s="746"/>
      <c r="D4" s="746"/>
      <c r="E4" s="746" t="s">
        <v>2</v>
      </c>
      <c r="F4" s="746"/>
      <c r="G4" s="746"/>
      <c r="H4" s="746" t="s">
        <v>4</v>
      </c>
      <c r="I4" s="746"/>
      <c r="J4" s="746"/>
      <c r="K4" s="735" t="s">
        <v>206</v>
      </c>
    </row>
    <row r="5" spans="1:15" ht="15.6" x14ac:dyDescent="0.3">
      <c r="A5" s="736"/>
      <c r="B5" s="747" t="s">
        <v>6</v>
      </c>
      <c r="C5" s="747"/>
      <c r="D5" s="747"/>
      <c r="E5" s="747" t="s">
        <v>7</v>
      </c>
      <c r="F5" s="747"/>
      <c r="G5" s="747"/>
      <c r="H5" s="747" t="s">
        <v>9</v>
      </c>
      <c r="I5" s="747"/>
      <c r="J5" s="747"/>
      <c r="K5" s="736"/>
    </row>
    <row r="6" spans="1:15" ht="15.6" x14ac:dyDescent="0.3">
      <c r="A6" s="736"/>
      <c r="B6" s="3" t="s">
        <v>10</v>
      </c>
      <c r="C6" s="3" t="s">
        <v>11</v>
      </c>
      <c r="D6" s="3" t="s">
        <v>12</v>
      </c>
      <c r="E6" s="3" t="s">
        <v>10</v>
      </c>
      <c r="F6" s="3" t="s">
        <v>11</v>
      </c>
      <c r="G6" s="3" t="s">
        <v>12</v>
      </c>
      <c r="H6" s="3" t="s">
        <v>10</v>
      </c>
      <c r="I6" s="3" t="s">
        <v>11</v>
      </c>
      <c r="J6" s="3" t="s">
        <v>12</v>
      </c>
      <c r="K6" s="736"/>
    </row>
    <row r="7" spans="1:15" ht="16.2" thickBot="1" x14ac:dyDescent="0.35">
      <c r="A7" s="737"/>
      <c r="B7" s="4" t="s">
        <v>13</v>
      </c>
      <c r="C7" s="4" t="s">
        <v>14</v>
      </c>
      <c r="D7" s="4" t="s">
        <v>9</v>
      </c>
      <c r="E7" s="4" t="s">
        <v>13</v>
      </c>
      <c r="F7" s="4" t="s">
        <v>14</v>
      </c>
      <c r="G7" s="4" t="s">
        <v>9</v>
      </c>
      <c r="H7" s="4" t="s">
        <v>13</v>
      </c>
      <c r="I7" s="4" t="s">
        <v>14</v>
      </c>
      <c r="J7" s="4" t="s">
        <v>9</v>
      </c>
      <c r="K7" s="737"/>
    </row>
    <row r="8" spans="1:15" ht="16.5" customHeight="1" x14ac:dyDescent="0.25">
      <c r="A8" s="8" t="s">
        <v>15</v>
      </c>
      <c r="B8" s="9"/>
      <c r="C8" s="9"/>
      <c r="D8" s="9"/>
      <c r="E8" s="9"/>
      <c r="F8" s="9"/>
      <c r="G8" s="9"/>
      <c r="H8" s="9"/>
      <c r="I8" s="9"/>
      <c r="J8" s="9"/>
      <c r="K8" s="10" t="s">
        <v>207</v>
      </c>
      <c r="O8" s="66"/>
    </row>
    <row r="9" spans="1:15" ht="18.75" customHeight="1" x14ac:dyDescent="0.25">
      <c r="A9" s="8" t="s">
        <v>208</v>
      </c>
      <c r="B9" s="9">
        <v>165</v>
      </c>
      <c r="C9" s="9">
        <v>196</v>
      </c>
      <c r="D9" s="9">
        <v>361</v>
      </c>
      <c r="E9" s="9">
        <v>0</v>
      </c>
      <c r="F9" s="9">
        <v>0</v>
      </c>
      <c r="G9" s="9">
        <v>0</v>
      </c>
      <c r="H9" s="9">
        <f>SUM(E9,B9)</f>
        <v>165</v>
      </c>
      <c r="I9" s="9">
        <f>SUM(F9,C9)</f>
        <v>196</v>
      </c>
      <c r="J9" s="9">
        <f>SUM(H9:I9)</f>
        <v>361</v>
      </c>
      <c r="K9" s="10" t="s">
        <v>209</v>
      </c>
    </row>
    <row r="10" spans="1:15" ht="18.75" customHeight="1" x14ac:dyDescent="0.25">
      <c r="A10" s="8" t="s">
        <v>212</v>
      </c>
      <c r="B10" s="9">
        <v>61</v>
      </c>
      <c r="C10" s="9">
        <v>87</v>
      </c>
      <c r="D10" s="9">
        <v>148</v>
      </c>
      <c r="E10" s="9">
        <v>0</v>
      </c>
      <c r="F10" s="9">
        <v>0</v>
      </c>
      <c r="G10" s="9">
        <v>0</v>
      </c>
      <c r="H10" s="9">
        <f t="shared" ref="H10:I21" si="0">SUM(E10,B10)</f>
        <v>61</v>
      </c>
      <c r="I10" s="9">
        <f t="shared" si="0"/>
        <v>87</v>
      </c>
      <c r="J10" s="9">
        <f t="shared" ref="J10:J21" si="1">SUM(H10:I10)</f>
        <v>148</v>
      </c>
      <c r="K10" s="10" t="s">
        <v>213</v>
      </c>
    </row>
    <row r="11" spans="1:15" ht="18.75" customHeight="1" x14ac:dyDescent="0.25">
      <c r="A11" s="5" t="s">
        <v>214</v>
      </c>
      <c r="B11" s="6">
        <v>76</v>
      </c>
      <c r="C11" s="6">
        <v>167</v>
      </c>
      <c r="D11" s="6">
        <v>243</v>
      </c>
      <c r="E11" s="9">
        <v>0</v>
      </c>
      <c r="F11" s="9">
        <v>0</v>
      </c>
      <c r="G11" s="9">
        <v>0</v>
      </c>
      <c r="H11" s="9">
        <f t="shared" si="0"/>
        <v>76</v>
      </c>
      <c r="I11" s="9">
        <f t="shared" si="0"/>
        <v>167</v>
      </c>
      <c r="J11" s="6">
        <f t="shared" si="1"/>
        <v>243</v>
      </c>
      <c r="K11" s="7" t="s">
        <v>315</v>
      </c>
    </row>
    <row r="12" spans="1:15" ht="18.75" customHeight="1" x14ac:dyDescent="0.25">
      <c r="A12" s="8" t="s">
        <v>218</v>
      </c>
      <c r="B12" s="9">
        <v>680</v>
      </c>
      <c r="C12" s="9">
        <v>358</v>
      </c>
      <c r="D12" s="9">
        <v>1038</v>
      </c>
      <c r="E12" s="9">
        <v>0</v>
      </c>
      <c r="F12" s="9">
        <v>0</v>
      </c>
      <c r="G12" s="9">
        <v>0</v>
      </c>
      <c r="H12" s="9">
        <f t="shared" si="0"/>
        <v>680</v>
      </c>
      <c r="I12" s="9">
        <f t="shared" si="0"/>
        <v>358</v>
      </c>
      <c r="J12" s="9">
        <f t="shared" si="1"/>
        <v>1038</v>
      </c>
      <c r="K12" s="10" t="s">
        <v>219</v>
      </c>
    </row>
    <row r="13" spans="1:15" ht="18.75" customHeight="1" x14ac:dyDescent="0.25">
      <c r="A13" s="8" t="s">
        <v>226</v>
      </c>
      <c r="B13" s="9">
        <v>278</v>
      </c>
      <c r="C13" s="9">
        <v>454</v>
      </c>
      <c r="D13" s="9">
        <v>732</v>
      </c>
      <c r="E13" s="9">
        <v>0</v>
      </c>
      <c r="F13" s="9">
        <v>0</v>
      </c>
      <c r="G13" s="9">
        <v>0</v>
      </c>
      <c r="H13" s="9">
        <f t="shared" si="0"/>
        <v>278</v>
      </c>
      <c r="I13" s="9">
        <f t="shared" si="0"/>
        <v>454</v>
      </c>
      <c r="J13" s="9">
        <f t="shared" si="1"/>
        <v>732</v>
      </c>
      <c r="K13" s="10" t="s">
        <v>257</v>
      </c>
    </row>
    <row r="14" spans="1:15" ht="18.75" customHeight="1" x14ac:dyDescent="0.25">
      <c r="A14" s="8" t="s">
        <v>316</v>
      </c>
      <c r="B14" s="9">
        <v>322</v>
      </c>
      <c r="C14" s="9">
        <v>306</v>
      </c>
      <c r="D14" s="9">
        <v>628</v>
      </c>
      <c r="E14" s="9">
        <v>0</v>
      </c>
      <c r="F14" s="9">
        <v>0</v>
      </c>
      <c r="G14" s="9">
        <v>0</v>
      </c>
      <c r="H14" s="9">
        <f t="shared" si="0"/>
        <v>322</v>
      </c>
      <c r="I14" s="9">
        <f t="shared" si="0"/>
        <v>306</v>
      </c>
      <c r="J14" s="9">
        <f t="shared" si="1"/>
        <v>628</v>
      </c>
      <c r="K14" s="10" t="s">
        <v>231</v>
      </c>
    </row>
    <row r="15" spans="1:15" ht="18.75" customHeight="1" x14ac:dyDescent="0.25">
      <c r="A15" s="8" t="s">
        <v>317</v>
      </c>
      <c r="B15" s="9">
        <v>52</v>
      </c>
      <c r="C15" s="9">
        <v>38</v>
      </c>
      <c r="D15" s="9">
        <v>90</v>
      </c>
      <c r="E15" s="9">
        <v>0</v>
      </c>
      <c r="F15" s="9">
        <v>0</v>
      </c>
      <c r="G15" s="9">
        <v>0</v>
      </c>
      <c r="H15" s="9">
        <f t="shared" si="0"/>
        <v>52</v>
      </c>
      <c r="I15" s="9">
        <f t="shared" si="0"/>
        <v>38</v>
      </c>
      <c r="J15" s="9">
        <f t="shared" si="1"/>
        <v>90</v>
      </c>
      <c r="K15" s="10" t="s">
        <v>318</v>
      </c>
    </row>
    <row r="16" spans="1:15" ht="18.75" customHeight="1" x14ac:dyDescent="0.25">
      <c r="A16" s="8" t="s">
        <v>319</v>
      </c>
      <c r="B16" s="9">
        <v>592</v>
      </c>
      <c r="C16" s="9">
        <v>445</v>
      </c>
      <c r="D16" s="9">
        <v>1037</v>
      </c>
      <c r="E16" s="9">
        <v>0</v>
      </c>
      <c r="F16" s="9">
        <v>0</v>
      </c>
      <c r="G16" s="9">
        <v>0</v>
      </c>
      <c r="H16" s="9">
        <f t="shared" si="0"/>
        <v>592</v>
      </c>
      <c r="I16" s="9">
        <f t="shared" si="0"/>
        <v>445</v>
      </c>
      <c r="J16" s="9">
        <f t="shared" si="1"/>
        <v>1037</v>
      </c>
      <c r="K16" s="10" t="s">
        <v>320</v>
      </c>
    </row>
    <row r="17" spans="1:11" ht="15" customHeight="1" x14ac:dyDescent="0.25">
      <c r="A17" s="5" t="s">
        <v>321</v>
      </c>
      <c r="B17" s="6">
        <v>957</v>
      </c>
      <c r="C17" s="6">
        <v>1133</v>
      </c>
      <c r="D17" s="6">
        <v>2090</v>
      </c>
      <c r="E17" s="9">
        <v>0</v>
      </c>
      <c r="F17" s="9">
        <v>0</v>
      </c>
      <c r="G17" s="9">
        <v>0</v>
      </c>
      <c r="H17" s="9">
        <f t="shared" si="0"/>
        <v>957</v>
      </c>
      <c r="I17" s="9">
        <f t="shared" si="0"/>
        <v>1133</v>
      </c>
      <c r="J17" s="6">
        <f t="shared" si="1"/>
        <v>2090</v>
      </c>
      <c r="K17" s="7" t="s">
        <v>322</v>
      </c>
    </row>
    <row r="18" spans="1:11" ht="18.75" customHeight="1" x14ac:dyDescent="0.25">
      <c r="A18" s="8" t="s">
        <v>238</v>
      </c>
      <c r="B18" s="9">
        <v>134</v>
      </c>
      <c r="C18" s="9">
        <v>24</v>
      </c>
      <c r="D18" s="9">
        <v>158</v>
      </c>
      <c r="E18" s="9">
        <v>0</v>
      </c>
      <c r="F18" s="9">
        <v>0</v>
      </c>
      <c r="G18" s="9">
        <v>0</v>
      </c>
      <c r="H18" s="9">
        <f t="shared" si="0"/>
        <v>134</v>
      </c>
      <c r="I18" s="9">
        <f t="shared" si="0"/>
        <v>24</v>
      </c>
      <c r="J18" s="9">
        <f t="shared" si="1"/>
        <v>158</v>
      </c>
      <c r="K18" s="10" t="s">
        <v>239</v>
      </c>
    </row>
    <row r="19" spans="1:11" ht="18.75" customHeight="1" x14ac:dyDescent="0.25">
      <c r="A19" s="8" t="s">
        <v>242</v>
      </c>
      <c r="B19" s="9">
        <v>345</v>
      </c>
      <c r="C19" s="9">
        <v>268</v>
      </c>
      <c r="D19" s="9">
        <v>613</v>
      </c>
      <c r="E19" s="9">
        <v>0</v>
      </c>
      <c r="F19" s="9">
        <v>0</v>
      </c>
      <c r="G19" s="9">
        <v>0</v>
      </c>
      <c r="H19" s="9">
        <f t="shared" si="0"/>
        <v>345</v>
      </c>
      <c r="I19" s="9">
        <f t="shared" si="0"/>
        <v>268</v>
      </c>
      <c r="J19" s="9">
        <f t="shared" si="1"/>
        <v>613</v>
      </c>
      <c r="K19" s="10" t="s">
        <v>243</v>
      </c>
    </row>
    <row r="20" spans="1:11" ht="18.75" customHeight="1" x14ac:dyDescent="0.25">
      <c r="A20" s="8" t="s">
        <v>248</v>
      </c>
      <c r="B20" s="9">
        <v>39</v>
      </c>
      <c r="C20" s="9">
        <v>79</v>
      </c>
      <c r="D20" s="9">
        <v>118</v>
      </c>
      <c r="E20" s="9">
        <v>0</v>
      </c>
      <c r="F20" s="9">
        <v>0</v>
      </c>
      <c r="G20" s="9">
        <v>0</v>
      </c>
      <c r="H20" s="9">
        <f t="shared" si="0"/>
        <v>39</v>
      </c>
      <c r="I20" s="9">
        <f t="shared" si="0"/>
        <v>79</v>
      </c>
      <c r="J20" s="9">
        <f t="shared" si="1"/>
        <v>118</v>
      </c>
      <c r="K20" s="10" t="s">
        <v>249</v>
      </c>
    </row>
    <row r="21" spans="1:11" ht="18.75" customHeight="1" x14ac:dyDescent="0.25">
      <c r="A21" s="8" t="s">
        <v>250</v>
      </c>
      <c r="B21" s="9">
        <v>97</v>
      </c>
      <c r="C21" s="9">
        <v>76</v>
      </c>
      <c r="D21" s="9">
        <v>173</v>
      </c>
      <c r="E21" s="9">
        <v>0</v>
      </c>
      <c r="F21" s="9">
        <v>0</v>
      </c>
      <c r="G21" s="9">
        <v>0</v>
      </c>
      <c r="H21" s="9">
        <f t="shared" si="0"/>
        <v>97</v>
      </c>
      <c r="I21" s="9">
        <f t="shared" si="0"/>
        <v>76</v>
      </c>
      <c r="J21" s="9">
        <f t="shared" si="1"/>
        <v>173</v>
      </c>
      <c r="K21" s="10" t="s">
        <v>251</v>
      </c>
    </row>
    <row r="22" spans="1:11" ht="18.75" customHeight="1" x14ac:dyDescent="0.25">
      <c r="A22" s="8" t="s">
        <v>90</v>
      </c>
      <c r="B22" s="9">
        <f>SUM(B9:B21)</f>
        <v>3798</v>
      </c>
      <c r="C22" s="9">
        <f t="shared" ref="C22:J22" si="2">SUM(C9:C21)</f>
        <v>3631</v>
      </c>
      <c r="D22" s="9">
        <f t="shared" si="2"/>
        <v>7429</v>
      </c>
      <c r="E22" s="9">
        <f t="shared" si="2"/>
        <v>0</v>
      </c>
      <c r="F22" s="9">
        <f t="shared" si="2"/>
        <v>0</v>
      </c>
      <c r="G22" s="9">
        <f t="shared" si="2"/>
        <v>0</v>
      </c>
      <c r="H22" s="9">
        <f t="shared" si="2"/>
        <v>3798</v>
      </c>
      <c r="I22" s="9">
        <f t="shared" si="2"/>
        <v>3631</v>
      </c>
      <c r="J22" s="9">
        <f t="shared" si="2"/>
        <v>7429</v>
      </c>
      <c r="K22" s="10" t="s">
        <v>323</v>
      </c>
    </row>
    <row r="23" spans="1:11" ht="15" customHeight="1" x14ac:dyDescent="0.25">
      <c r="A23" s="8" t="s">
        <v>92</v>
      </c>
      <c r="B23" s="9"/>
      <c r="C23" s="9"/>
      <c r="D23" s="9"/>
      <c r="E23" s="9"/>
      <c r="F23" s="9"/>
      <c r="G23" s="9"/>
      <c r="H23" s="9"/>
      <c r="I23" s="9"/>
      <c r="J23" s="9"/>
      <c r="K23" s="10" t="s">
        <v>324</v>
      </c>
    </row>
    <row r="24" spans="1:11" ht="16.5" customHeight="1" x14ac:dyDescent="0.25">
      <c r="A24" s="8" t="s">
        <v>226</v>
      </c>
      <c r="B24" s="9">
        <v>96</v>
      </c>
      <c r="C24" s="9">
        <v>166</v>
      </c>
      <c r="D24" s="9">
        <v>262</v>
      </c>
      <c r="E24" s="9">
        <v>0</v>
      </c>
      <c r="F24" s="9">
        <v>0</v>
      </c>
      <c r="G24" s="9">
        <v>0</v>
      </c>
      <c r="H24" s="9">
        <f>SUM(E24,B24)</f>
        <v>96</v>
      </c>
      <c r="I24" s="9">
        <f>SUM(F24,C24)</f>
        <v>166</v>
      </c>
      <c r="J24" s="9">
        <f>SUM(H24:I24)</f>
        <v>262</v>
      </c>
      <c r="K24" s="10" t="s">
        <v>257</v>
      </c>
    </row>
    <row r="25" spans="1:11" ht="16.5" customHeight="1" x14ac:dyDescent="0.25">
      <c r="A25" s="8" t="s">
        <v>316</v>
      </c>
      <c r="B25" s="9">
        <v>175</v>
      </c>
      <c r="C25" s="9">
        <v>100</v>
      </c>
      <c r="D25" s="9">
        <v>275</v>
      </c>
      <c r="E25" s="9">
        <v>0</v>
      </c>
      <c r="F25" s="9">
        <v>0</v>
      </c>
      <c r="G25" s="9">
        <v>0</v>
      </c>
      <c r="H25" s="9">
        <f t="shared" ref="H25:I32" si="3">SUM(E25,B25)</f>
        <v>175</v>
      </c>
      <c r="I25" s="9">
        <f t="shared" si="3"/>
        <v>100</v>
      </c>
      <c r="J25" s="9">
        <f t="shared" ref="J25:J32" si="4">SUM(H25:I25)</f>
        <v>275</v>
      </c>
      <c r="K25" s="10" t="s">
        <v>231</v>
      </c>
    </row>
    <row r="26" spans="1:11" ht="18.75" customHeight="1" x14ac:dyDescent="0.25">
      <c r="A26" s="8" t="s">
        <v>317</v>
      </c>
      <c r="B26" s="9">
        <v>19</v>
      </c>
      <c r="C26" s="9">
        <v>2</v>
      </c>
      <c r="D26" s="9">
        <v>21</v>
      </c>
      <c r="E26" s="9">
        <v>0</v>
      </c>
      <c r="F26" s="9">
        <v>0</v>
      </c>
      <c r="G26" s="9">
        <v>0</v>
      </c>
      <c r="H26" s="9">
        <f t="shared" si="3"/>
        <v>19</v>
      </c>
      <c r="I26" s="9">
        <f t="shared" si="3"/>
        <v>2</v>
      </c>
      <c r="J26" s="9">
        <f t="shared" si="4"/>
        <v>21</v>
      </c>
      <c r="K26" s="10" t="s">
        <v>318</v>
      </c>
    </row>
    <row r="27" spans="1:11" ht="18.75" customHeight="1" x14ac:dyDescent="0.25">
      <c r="A27" s="8" t="s">
        <v>319</v>
      </c>
      <c r="B27" s="9">
        <v>284</v>
      </c>
      <c r="C27" s="9">
        <v>303</v>
      </c>
      <c r="D27" s="9">
        <v>587</v>
      </c>
      <c r="E27" s="9">
        <v>0</v>
      </c>
      <c r="F27" s="9">
        <v>0</v>
      </c>
      <c r="G27" s="9">
        <v>0</v>
      </c>
      <c r="H27" s="9">
        <f t="shared" si="3"/>
        <v>284</v>
      </c>
      <c r="I27" s="9">
        <f t="shared" si="3"/>
        <v>303</v>
      </c>
      <c r="J27" s="9">
        <f t="shared" si="4"/>
        <v>587</v>
      </c>
      <c r="K27" s="10" t="s">
        <v>320</v>
      </c>
    </row>
    <row r="28" spans="1:11" ht="18.75" customHeight="1" x14ac:dyDescent="0.25">
      <c r="A28" s="8" t="s">
        <v>321</v>
      </c>
      <c r="B28" s="9">
        <v>85</v>
      </c>
      <c r="C28" s="9">
        <v>91</v>
      </c>
      <c r="D28" s="9">
        <v>176</v>
      </c>
      <c r="E28" s="9">
        <v>0</v>
      </c>
      <c r="F28" s="9">
        <v>0</v>
      </c>
      <c r="G28" s="9">
        <v>0</v>
      </c>
      <c r="H28" s="9">
        <f t="shared" si="3"/>
        <v>85</v>
      </c>
      <c r="I28" s="9">
        <f t="shared" si="3"/>
        <v>91</v>
      </c>
      <c r="J28" s="9">
        <f t="shared" si="4"/>
        <v>176</v>
      </c>
      <c r="K28" s="10" t="s">
        <v>322</v>
      </c>
    </row>
    <row r="29" spans="1:11" ht="18.75" customHeight="1" x14ac:dyDescent="0.25">
      <c r="A29" s="8" t="s">
        <v>238</v>
      </c>
      <c r="B29" s="9">
        <v>76</v>
      </c>
      <c r="C29" s="9">
        <v>18</v>
      </c>
      <c r="D29" s="9">
        <v>94</v>
      </c>
      <c r="E29" s="9">
        <v>0</v>
      </c>
      <c r="F29" s="9">
        <v>0</v>
      </c>
      <c r="G29" s="9">
        <v>0</v>
      </c>
      <c r="H29" s="9">
        <f t="shared" si="3"/>
        <v>76</v>
      </c>
      <c r="I29" s="9">
        <f t="shared" si="3"/>
        <v>18</v>
      </c>
      <c r="J29" s="9">
        <f t="shared" si="4"/>
        <v>94</v>
      </c>
      <c r="K29" s="10" t="s">
        <v>239</v>
      </c>
    </row>
    <row r="30" spans="1:11" ht="14.25" customHeight="1" x14ac:dyDescent="0.25">
      <c r="A30" s="8" t="s">
        <v>242</v>
      </c>
      <c r="B30" s="9">
        <v>248</v>
      </c>
      <c r="C30" s="9">
        <v>148</v>
      </c>
      <c r="D30" s="9">
        <v>396</v>
      </c>
      <c r="E30" s="9">
        <v>0</v>
      </c>
      <c r="F30" s="9">
        <v>0</v>
      </c>
      <c r="G30" s="9">
        <v>0</v>
      </c>
      <c r="H30" s="9">
        <f t="shared" si="3"/>
        <v>248</v>
      </c>
      <c r="I30" s="9">
        <f t="shared" si="3"/>
        <v>148</v>
      </c>
      <c r="J30" s="9">
        <f t="shared" si="4"/>
        <v>396</v>
      </c>
      <c r="K30" s="10" t="s">
        <v>243</v>
      </c>
    </row>
    <row r="31" spans="1:11" ht="15.75" customHeight="1" x14ac:dyDescent="0.25">
      <c r="A31" s="8" t="s">
        <v>248</v>
      </c>
      <c r="B31" s="9">
        <v>67</v>
      </c>
      <c r="C31" s="9">
        <v>44</v>
      </c>
      <c r="D31" s="9">
        <v>111</v>
      </c>
      <c r="E31" s="9">
        <v>0</v>
      </c>
      <c r="F31" s="9">
        <v>0</v>
      </c>
      <c r="G31" s="9">
        <v>0</v>
      </c>
      <c r="H31" s="9">
        <f t="shared" si="3"/>
        <v>67</v>
      </c>
      <c r="I31" s="9">
        <f t="shared" si="3"/>
        <v>44</v>
      </c>
      <c r="J31" s="9">
        <f t="shared" si="4"/>
        <v>111</v>
      </c>
      <c r="K31" s="10" t="s">
        <v>249</v>
      </c>
    </row>
    <row r="32" spans="1:11" ht="18.75" customHeight="1" x14ac:dyDescent="0.25">
      <c r="A32" s="8" t="s">
        <v>250</v>
      </c>
      <c r="B32" s="9">
        <v>42</v>
      </c>
      <c r="C32" s="9">
        <v>16</v>
      </c>
      <c r="D32" s="9">
        <v>58</v>
      </c>
      <c r="E32" s="9">
        <v>0</v>
      </c>
      <c r="F32" s="9">
        <v>0</v>
      </c>
      <c r="G32" s="9">
        <v>0</v>
      </c>
      <c r="H32" s="9">
        <f t="shared" si="3"/>
        <v>42</v>
      </c>
      <c r="I32" s="9">
        <f t="shared" si="3"/>
        <v>16</v>
      </c>
      <c r="J32" s="9">
        <f t="shared" si="4"/>
        <v>58</v>
      </c>
      <c r="K32" s="10" t="s">
        <v>251</v>
      </c>
    </row>
    <row r="33" spans="1:11" ht="18" customHeight="1" thickBot="1" x14ac:dyDescent="0.3">
      <c r="A33" s="20" t="s">
        <v>127</v>
      </c>
      <c r="B33" s="21">
        <f>SUM(B24:B32)</f>
        <v>1092</v>
      </c>
      <c r="C33" s="21">
        <f t="shared" ref="C33:J33" si="5">SUM(C24:C32)</f>
        <v>888</v>
      </c>
      <c r="D33" s="21">
        <f t="shared" si="5"/>
        <v>1980</v>
      </c>
      <c r="E33" s="21">
        <f t="shared" si="5"/>
        <v>0</v>
      </c>
      <c r="F33" s="21">
        <f t="shared" si="5"/>
        <v>0</v>
      </c>
      <c r="G33" s="21">
        <f t="shared" si="5"/>
        <v>0</v>
      </c>
      <c r="H33" s="21">
        <f t="shared" si="5"/>
        <v>1092</v>
      </c>
      <c r="I33" s="21">
        <f t="shared" si="5"/>
        <v>888</v>
      </c>
      <c r="J33" s="21">
        <f t="shared" si="5"/>
        <v>1980</v>
      </c>
      <c r="K33" s="22" t="s">
        <v>325</v>
      </c>
    </row>
    <row r="34" spans="1:11" ht="18" customHeight="1" thickBot="1" x14ac:dyDescent="0.3">
      <c r="A34" s="23" t="s">
        <v>262</v>
      </c>
      <c r="B34" s="24">
        <f>SUM(B33,B22)</f>
        <v>4890</v>
      </c>
      <c r="C34" s="24">
        <f t="shared" ref="C34:J34" si="6">SUM(C33,C22)</f>
        <v>4519</v>
      </c>
      <c r="D34" s="24">
        <f t="shared" si="6"/>
        <v>9409</v>
      </c>
      <c r="E34" s="24">
        <f t="shared" si="6"/>
        <v>0</v>
      </c>
      <c r="F34" s="24">
        <f t="shared" si="6"/>
        <v>0</v>
      </c>
      <c r="G34" s="24">
        <f t="shared" si="6"/>
        <v>0</v>
      </c>
      <c r="H34" s="24">
        <f t="shared" si="6"/>
        <v>4890</v>
      </c>
      <c r="I34" s="24">
        <f t="shared" si="6"/>
        <v>4519</v>
      </c>
      <c r="J34" s="24">
        <f t="shared" si="6"/>
        <v>9409</v>
      </c>
      <c r="K34" s="25" t="s">
        <v>263</v>
      </c>
    </row>
    <row r="35" spans="1:11" s="659" customFormat="1" ht="18" customHeight="1" thickTop="1" x14ac:dyDescent="0.25">
      <c r="A35" s="668"/>
      <c r="B35" s="656"/>
      <c r="C35" s="656"/>
      <c r="D35" s="656"/>
      <c r="E35" s="656"/>
      <c r="F35" s="656"/>
      <c r="G35" s="656"/>
      <c r="H35" s="656"/>
      <c r="I35" s="656"/>
      <c r="J35" s="656"/>
      <c r="K35" s="664"/>
    </row>
    <row r="36" spans="1:11" s="659" customFormat="1" ht="18" customHeight="1" x14ac:dyDescent="0.25">
      <c r="A36" s="668"/>
      <c r="B36" s="656"/>
      <c r="C36" s="656"/>
      <c r="D36" s="656"/>
      <c r="E36" s="656"/>
      <c r="F36" s="656"/>
      <c r="G36" s="656"/>
      <c r="H36" s="656"/>
      <c r="I36" s="656"/>
      <c r="J36" s="656"/>
      <c r="K36" s="664"/>
    </row>
    <row r="37" spans="1:11" s="659" customFormat="1" ht="18" customHeight="1" x14ac:dyDescent="0.25">
      <c r="A37" s="668"/>
      <c r="B37" s="656"/>
      <c r="C37" s="656"/>
      <c r="D37" s="656"/>
      <c r="E37" s="656"/>
      <c r="F37" s="656"/>
      <c r="G37" s="656"/>
      <c r="H37" s="656"/>
      <c r="I37" s="656"/>
      <c r="J37" s="656"/>
      <c r="K37" s="664"/>
    </row>
    <row r="38" spans="1:11" s="544" customFormat="1" ht="18" customHeight="1" x14ac:dyDescent="0.25">
      <c r="A38" s="14"/>
      <c r="B38" s="543"/>
      <c r="C38" s="543"/>
      <c r="D38" s="543"/>
      <c r="E38" s="543"/>
      <c r="F38" s="543"/>
      <c r="G38" s="543"/>
      <c r="H38" s="543"/>
      <c r="I38" s="543"/>
      <c r="J38" s="543"/>
      <c r="K38" s="545"/>
    </row>
    <row r="39" spans="1:11" ht="22.5" customHeight="1" x14ac:dyDescent="0.3">
      <c r="A39" s="748" t="s">
        <v>918</v>
      </c>
      <c r="B39" s="748"/>
      <c r="C39" s="748"/>
      <c r="D39" s="748"/>
      <c r="E39" s="748"/>
      <c r="F39" s="748"/>
      <c r="G39" s="748"/>
      <c r="H39" s="748"/>
      <c r="I39" s="748"/>
      <c r="J39" s="748"/>
      <c r="K39" s="748"/>
    </row>
    <row r="40" spans="1:11" s="66" customFormat="1" ht="19.5" customHeight="1" x14ac:dyDescent="0.25">
      <c r="A40" s="742" t="s">
        <v>919</v>
      </c>
      <c r="B40" s="742"/>
      <c r="C40" s="742"/>
      <c r="D40" s="742"/>
      <c r="E40" s="742"/>
      <c r="F40" s="742"/>
      <c r="G40" s="742"/>
      <c r="H40" s="742"/>
      <c r="I40" s="742"/>
      <c r="J40" s="742"/>
      <c r="K40" s="742"/>
    </row>
    <row r="41" spans="1:11" ht="15.75" customHeight="1" thickBot="1" x14ac:dyDescent="0.35">
      <c r="A41" s="35" t="s">
        <v>809</v>
      </c>
      <c r="K41" s="37" t="s">
        <v>327</v>
      </c>
    </row>
    <row r="42" spans="1:11" ht="15.75" customHeight="1" thickTop="1" x14ac:dyDescent="0.3">
      <c r="A42" s="735" t="s">
        <v>205</v>
      </c>
      <c r="B42" s="746" t="s">
        <v>1</v>
      </c>
      <c r="C42" s="746"/>
      <c r="D42" s="746"/>
      <c r="E42" s="746" t="s">
        <v>2</v>
      </c>
      <c r="F42" s="746"/>
      <c r="G42" s="746"/>
      <c r="H42" s="746" t="s">
        <v>4</v>
      </c>
      <c r="I42" s="746"/>
      <c r="J42" s="746"/>
      <c r="K42" s="735" t="s">
        <v>206</v>
      </c>
    </row>
    <row r="43" spans="1:11" ht="17.25" customHeight="1" x14ac:dyDescent="0.3">
      <c r="A43" s="736"/>
      <c r="B43" s="747" t="s">
        <v>6</v>
      </c>
      <c r="C43" s="747"/>
      <c r="D43" s="747"/>
      <c r="E43" s="747" t="s">
        <v>7</v>
      </c>
      <c r="F43" s="747"/>
      <c r="G43" s="747"/>
      <c r="H43" s="747" t="s">
        <v>9</v>
      </c>
      <c r="I43" s="747"/>
      <c r="J43" s="747"/>
      <c r="K43" s="736"/>
    </row>
    <row r="44" spans="1:11" ht="18" customHeight="1" x14ac:dyDescent="0.3">
      <c r="A44" s="736"/>
      <c r="B44" s="3" t="s">
        <v>10</v>
      </c>
      <c r="C44" s="3" t="s">
        <v>11</v>
      </c>
      <c r="D44" s="3" t="s">
        <v>12</v>
      </c>
      <c r="E44" s="3" t="s">
        <v>10</v>
      </c>
      <c r="F44" s="3" t="s">
        <v>11</v>
      </c>
      <c r="G44" s="3" t="s">
        <v>12</v>
      </c>
      <c r="H44" s="3" t="s">
        <v>10</v>
      </c>
      <c r="I44" s="3" t="s">
        <v>11</v>
      </c>
      <c r="J44" s="3" t="s">
        <v>12</v>
      </c>
      <c r="K44" s="736"/>
    </row>
    <row r="45" spans="1:11" ht="18" customHeight="1" thickBot="1" x14ac:dyDescent="0.35">
      <c r="A45" s="737"/>
      <c r="B45" s="4" t="s">
        <v>13</v>
      </c>
      <c r="C45" s="4" t="s">
        <v>14</v>
      </c>
      <c r="D45" s="4" t="s">
        <v>9</v>
      </c>
      <c r="E45" s="4" t="s">
        <v>13</v>
      </c>
      <c r="F45" s="4" t="s">
        <v>14</v>
      </c>
      <c r="G45" s="4" t="s">
        <v>9</v>
      </c>
      <c r="H45" s="4" t="s">
        <v>13</v>
      </c>
      <c r="I45" s="4" t="s">
        <v>14</v>
      </c>
      <c r="J45" s="4" t="s">
        <v>9</v>
      </c>
      <c r="K45" s="737"/>
    </row>
    <row r="46" spans="1:11" ht="16.5" customHeight="1" x14ac:dyDescent="0.25">
      <c r="A46" s="8" t="s">
        <v>15</v>
      </c>
      <c r="B46" s="9"/>
      <c r="C46" s="9"/>
      <c r="D46" s="9"/>
      <c r="E46" s="9"/>
      <c r="F46" s="9"/>
      <c r="G46" s="9"/>
      <c r="H46" s="9"/>
      <c r="I46" s="9"/>
      <c r="J46" s="9"/>
      <c r="K46" s="10" t="s">
        <v>207</v>
      </c>
    </row>
    <row r="47" spans="1:11" ht="16.5" customHeight="1" x14ac:dyDescent="0.25">
      <c r="A47" s="8" t="s">
        <v>208</v>
      </c>
      <c r="B47" s="9">
        <v>495</v>
      </c>
      <c r="C47" s="9">
        <v>776</v>
      </c>
      <c r="D47" s="9">
        <v>1271</v>
      </c>
      <c r="E47" s="9">
        <v>0</v>
      </c>
      <c r="F47" s="9">
        <v>0</v>
      </c>
      <c r="G47" s="9">
        <v>0</v>
      </c>
      <c r="H47" s="9">
        <f>SUM(B47,E47)</f>
        <v>495</v>
      </c>
      <c r="I47" s="9">
        <f>SUM(C47,F47)</f>
        <v>776</v>
      </c>
      <c r="J47" s="9">
        <f>SUM(H47:I47)</f>
        <v>1271</v>
      </c>
      <c r="K47" s="10" t="s">
        <v>209</v>
      </c>
    </row>
    <row r="48" spans="1:11" ht="16.5" customHeight="1" x14ac:dyDescent="0.25">
      <c r="A48" s="8" t="s">
        <v>212</v>
      </c>
      <c r="B48" s="9">
        <v>196</v>
      </c>
      <c r="C48" s="9">
        <v>336</v>
      </c>
      <c r="D48" s="9">
        <v>532</v>
      </c>
      <c r="E48" s="9">
        <v>0</v>
      </c>
      <c r="F48" s="9">
        <v>1</v>
      </c>
      <c r="G48" s="9">
        <v>1</v>
      </c>
      <c r="H48" s="9">
        <f t="shared" ref="H48:J71" si="7">SUM(B48,E48)</f>
        <v>196</v>
      </c>
      <c r="I48" s="9">
        <f>SUM(C48,F48)</f>
        <v>337</v>
      </c>
      <c r="J48" s="9">
        <f t="shared" ref="J48:J71" si="8">SUM(H48:I48)</f>
        <v>533</v>
      </c>
      <c r="K48" s="10" t="s">
        <v>213</v>
      </c>
    </row>
    <row r="49" spans="1:11" ht="16.5" customHeight="1" x14ac:dyDescent="0.25">
      <c r="A49" s="5" t="s">
        <v>214</v>
      </c>
      <c r="B49" s="6">
        <v>291</v>
      </c>
      <c r="C49" s="6">
        <v>629</v>
      </c>
      <c r="D49" s="6">
        <v>920</v>
      </c>
      <c r="E49" s="9">
        <v>0</v>
      </c>
      <c r="F49" s="9">
        <v>0</v>
      </c>
      <c r="G49" s="9">
        <v>0</v>
      </c>
      <c r="H49" s="6">
        <f t="shared" si="7"/>
        <v>291</v>
      </c>
      <c r="I49" s="6">
        <f t="shared" si="7"/>
        <v>629</v>
      </c>
      <c r="J49" s="6">
        <f t="shared" si="8"/>
        <v>920</v>
      </c>
      <c r="K49" s="7" t="s">
        <v>315</v>
      </c>
    </row>
    <row r="50" spans="1:11" ht="16.5" customHeight="1" x14ac:dyDescent="0.25">
      <c r="A50" s="8" t="s">
        <v>218</v>
      </c>
      <c r="B50" s="9">
        <v>1718</v>
      </c>
      <c r="C50" s="9">
        <v>1283</v>
      </c>
      <c r="D50" s="9">
        <v>3001</v>
      </c>
      <c r="E50" s="9">
        <v>1</v>
      </c>
      <c r="F50" s="9">
        <v>1</v>
      </c>
      <c r="G50" s="9">
        <v>2</v>
      </c>
      <c r="H50" s="9">
        <f t="shared" si="7"/>
        <v>1719</v>
      </c>
      <c r="I50" s="9">
        <f t="shared" si="7"/>
        <v>1284</v>
      </c>
      <c r="J50" s="9">
        <f t="shared" si="8"/>
        <v>3003</v>
      </c>
      <c r="K50" s="10" t="s">
        <v>219</v>
      </c>
    </row>
    <row r="51" spans="1:11" ht="16.5" customHeight="1" x14ac:dyDescent="0.25">
      <c r="A51" s="8" t="s">
        <v>226</v>
      </c>
      <c r="B51" s="9">
        <v>1006</v>
      </c>
      <c r="C51" s="9">
        <v>1657</v>
      </c>
      <c r="D51" s="9">
        <v>2663</v>
      </c>
      <c r="E51" s="9">
        <v>0</v>
      </c>
      <c r="F51" s="9">
        <v>2</v>
      </c>
      <c r="G51" s="9">
        <v>2</v>
      </c>
      <c r="H51" s="9">
        <f t="shared" si="7"/>
        <v>1006</v>
      </c>
      <c r="I51" s="9">
        <f t="shared" si="7"/>
        <v>1659</v>
      </c>
      <c r="J51" s="9">
        <f t="shared" si="8"/>
        <v>2665</v>
      </c>
      <c r="K51" s="10" t="s">
        <v>257</v>
      </c>
    </row>
    <row r="52" spans="1:11" ht="16.5" customHeight="1" x14ac:dyDescent="0.25">
      <c r="A52" s="8" t="s">
        <v>316</v>
      </c>
      <c r="B52" s="9">
        <v>1497</v>
      </c>
      <c r="C52" s="9">
        <v>1196</v>
      </c>
      <c r="D52" s="9">
        <v>2693</v>
      </c>
      <c r="E52" s="9">
        <v>0</v>
      </c>
      <c r="F52" s="9">
        <v>0</v>
      </c>
      <c r="G52" s="9">
        <v>0</v>
      </c>
      <c r="H52" s="9">
        <f t="shared" si="7"/>
        <v>1497</v>
      </c>
      <c r="I52" s="9">
        <f t="shared" si="7"/>
        <v>1196</v>
      </c>
      <c r="J52" s="9">
        <f t="shared" si="8"/>
        <v>2693</v>
      </c>
      <c r="K52" s="10" t="s">
        <v>231</v>
      </c>
    </row>
    <row r="53" spans="1:11" ht="16.5" customHeight="1" x14ac:dyDescent="0.25">
      <c r="A53" s="8" t="s">
        <v>317</v>
      </c>
      <c r="B53" s="9">
        <v>733</v>
      </c>
      <c r="C53" s="9">
        <v>340</v>
      </c>
      <c r="D53" s="9">
        <v>1073</v>
      </c>
      <c r="E53" s="9">
        <v>0</v>
      </c>
      <c r="F53" s="9">
        <v>0</v>
      </c>
      <c r="G53" s="9">
        <v>0</v>
      </c>
      <c r="H53" s="9">
        <f t="shared" si="7"/>
        <v>733</v>
      </c>
      <c r="I53" s="9">
        <f t="shared" si="7"/>
        <v>340</v>
      </c>
      <c r="J53" s="9">
        <f t="shared" si="8"/>
        <v>1073</v>
      </c>
      <c r="K53" s="10" t="s">
        <v>318</v>
      </c>
    </row>
    <row r="54" spans="1:11" ht="16.5" customHeight="1" x14ac:dyDescent="0.25">
      <c r="A54" s="8" t="s">
        <v>319</v>
      </c>
      <c r="B54" s="9">
        <v>2617</v>
      </c>
      <c r="C54" s="9">
        <v>2146</v>
      </c>
      <c r="D54" s="9">
        <v>4763</v>
      </c>
      <c r="E54" s="9">
        <v>0</v>
      </c>
      <c r="F54" s="9">
        <v>0</v>
      </c>
      <c r="G54" s="9">
        <v>0</v>
      </c>
      <c r="H54" s="9">
        <f t="shared" si="7"/>
        <v>2617</v>
      </c>
      <c r="I54" s="9">
        <f t="shared" si="7"/>
        <v>2146</v>
      </c>
      <c r="J54" s="9">
        <f t="shared" si="8"/>
        <v>4763</v>
      </c>
      <c r="K54" s="10" t="s">
        <v>320</v>
      </c>
    </row>
    <row r="55" spans="1:11" ht="16.5" customHeight="1" x14ac:dyDescent="0.25">
      <c r="A55" s="5" t="s">
        <v>321</v>
      </c>
      <c r="B55" s="6">
        <v>3228</v>
      </c>
      <c r="C55" s="6">
        <v>3588</v>
      </c>
      <c r="D55" s="6">
        <v>6816</v>
      </c>
      <c r="E55" s="9">
        <v>0</v>
      </c>
      <c r="F55" s="6">
        <v>2</v>
      </c>
      <c r="G55" s="6">
        <v>2</v>
      </c>
      <c r="H55" s="6">
        <f t="shared" si="7"/>
        <v>3228</v>
      </c>
      <c r="I55" s="6">
        <f t="shared" si="7"/>
        <v>3590</v>
      </c>
      <c r="J55" s="6">
        <f t="shared" si="8"/>
        <v>6818</v>
      </c>
      <c r="K55" s="7" t="s">
        <v>322</v>
      </c>
    </row>
    <row r="56" spans="1:11" ht="16.5" customHeight="1" x14ac:dyDescent="0.25">
      <c r="A56" s="8" t="s">
        <v>238</v>
      </c>
      <c r="B56" s="9">
        <v>445</v>
      </c>
      <c r="C56" s="9">
        <v>107</v>
      </c>
      <c r="D56" s="9">
        <v>552</v>
      </c>
      <c r="E56" s="9">
        <v>0</v>
      </c>
      <c r="F56" s="9">
        <v>0</v>
      </c>
      <c r="G56" s="9">
        <v>0</v>
      </c>
      <c r="H56" s="9">
        <f t="shared" si="7"/>
        <v>445</v>
      </c>
      <c r="I56" s="9">
        <f t="shared" si="7"/>
        <v>107</v>
      </c>
      <c r="J56" s="9">
        <f t="shared" si="8"/>
        <v>552</v>
      </c>
      <c r="K56" s="10" t="s">
        <v>307</v>
      </c>
    </row>
    <row r="57" spans="1:11" ht="16.5" customHeight="1" x14ac:dyDescent="0.25">
      <c r="A57" s="8" t="s">
        <v>242</v>
      </c>
      <c r="B57" s="9">
        <v>2004</v>
      </c>
      <c r="C57" s="9">
        <v>2009</v>
      </c>
      <c r="D57" s="9">
        <v>4013</v>
      </c>
      <c r="E57" s="9">
        <v>0</v>
      </c>
      <c r="F57" s="9">
        <v>0</v>
      </c>
      <c r="G57" s="9">
        <v>0</v>
      </c>
      <c r="H57" s="9">
        <f t="shared" si="7"/>
        <v>2004</v>
      </c>
      <c r="I57" s="9">
        <f t="shared" si="7"/>
        <v>2009</v>
      </c>
      <c r="J57" s="9">
        <f t="shared" si="8"/>
        <v>4013</v>
      </c>
      <c r="K57" s="10" t="s">
        <v>243</v>
      </c>
    </row>
    <row r="58" spans="1:11" ht="16.5" customHeight="1" x14ac:dyDescent="0.25">
      <c r="A58" s="8" t="s">
        <v>248</v>
      </c>
      <c r="B58" s="9">
        <v>224</v>
      </c>
      <c r="C58" s="9">
        <v>420</v>
      </c>
      <c r="D58" s="9">
        <v>644</v>
      </c>
      <c r="E58" s="9">
        <v>0</v>
      </c>
      <c r="F58" s="9">
        <v>0</v>
      </c>
      <c r="G58" s="9">
        <v>0</v>
      </c>
      <c r="H58" s="9">
        <f t="shared" si="7"/>
        <v>224</v>
      </c>
      <c r="I58" s="9">
        <f t="shared" si="7"/>
        <v>420</v>
      </c>
      <c r="J58" s="9">
        <f t="shared" si="8"/>
        <v>644</v>
      </c>
      <c r="K58" s="10" t="s">
        <v>249</v>
      </c>
    </row>
    <row r="59" spans="1:11" ht="16.5" customHeight="1" x14ac:dyDescent="0.25">
      <c r="A59" s="8" t="s">
        <v>250</v>
      </c>
      <c r="B59" s="9">
        <v>336</v>
      </c>
      <c r="C59" s="9">
        <v>235</v>
      </c>
      <c r="D59" s="9">
        <v>571</v>
      </c>
      <c r="E59" s="9">
        <v>0</v>
      </c>
      <c r="F59" s="9">
        <v>0</v>
      </c>
      <c r="G59" s="9">
        <v>0</v>
      </c>
      <c r="H59" s="9">
        <f t="shared" si="7"/>
        <v>336</v>
      </c>
      <c r="I59" s="9">
        <f t="shared" si="7"/>
        <v>235</v>
      </c>
      <c r="J59" s="9">
        <f t="shared" si="8"/>
        <v>571</v>
      </c>
      <c r="K59" s="10" t="s">
        <v>251</v>
      </c>
    </row>
    <row r="60" spans="1:11" ht="16.5" customHeight="1" x14ac:dyDescent="0.25">
      <c r="A60" s="8" t="s">
        <v>90</v>
      </c>
      <c r="B60" s="9">
        <f>SUM(B47:B59)</f>
        <v>14790</v>
      </c>
      <c r="C60" s="9">
        <f t="shared" ref="C60:J60" si="9">SUM(C47:C59)</f>
        <v>14722</v>
      </c>
      <c r="D60" s="9">
        <f t="shared" si="9"/>
        <v>29512</v>
      </c>
      <c r="E60" s="9">
        <f t="shared" si="9"/>
        <v>1</v>
      </c>
      <c r="F60" s="9">
        <f t="shared" si="9"/>
        <v>6</v>
      </c>
      <c r="G60" s="9">
        <f t="shared" si="9"/>
        <v>7</v>
      </c>
      <c r="H60" s="9">
        <f t="shared" si="9"/>
        <v>14791</v>
      </c>
      <c r="I60" s="9">
        <f t="shared" si="9"/>
        <v>14728</v>
      </c>
      <c r="J60" s="9">
        <f t="shared" si="9"/>
        <v>29519</v>
      </c>
      <c r="K60" s="10" t="s">
        <v>323</v>
      </c>
    </row>
    <row r="61" spans="1:11" ht="16.5" customHeight="1" x14ac:dyDescent="0.25">
      <c r="A61" s="8" t="s">
        <v>92</v>
      </c>
      <c r="B61" s="9"/>
      <c r="C61" s="9"/>
      <c r="D61" s="9"/>
      <c r="E61" s="9"/>
      <c r="F61" s="9"/>
      <c r="G61" s="9"/>
      <c r="H61" s="9"/>
      <c r="I61" s="9"/>
      <c r="J61" s="9"/>
      <c r="K61" s="10" t="s">
        <v>324</v>
      </c>
    </row>
    <row r="62" spans="1:11" ht="16.5" customHeight="1" x14ac:dyDescent="0.25">
      <c r="A62" s="8" t="s">
        <v>218</v>
      </c>
      <c r="B62" s="9">
        <v>97</v>
      </c>
      <c r="C62" s="9">
        <v>41</v>
      </c>
      <c r="D62" s="9">
        <v>138</v>
      </c>
      <c r="E62" s="9">
        <v>0</v>
      </c>
      <c r="F62" s="9">
        <v>0</v>
      </c>
      <c r="G62" s="9">
        <v>0</v>
      </c>
      <c r="H62" s="9">
        <f>SUM(B62,E62)</f>
        <v>97</v>
      </c>
      <c r="I62" s="9">
        <f>SUM(C62,F62)</f>
        <v>41</v>
      </c>
      <c r="J62" s="9">
        <f>SUM(H62:I62)</f>
        <v>138</v>
      </c>
      <c r="K62" s="10" t="s">
        <v>219</v>
      </c>
    </row>
    <row r="63" spans="1:11" ht="16.5" customHeight="1" x14ac:dyDescent="0.25">
      <c r="A63" s="8" t="s">
        <v>226</v>
      </c>
      <c r="B63" s="9">
        <v>190</v>
      </c>
      <c r="C63" s="9">
        <v>281</v>
      </c>
      <c r="D63" s="9">
        <v>471</v>
      </c>
      <c r="E63" s="9">
        <v>0</v>
      </c>
      <c r="F63" s="9">
        <v>0</v>
      </c>
      <c r="G63" s="9">
        <v>0</v>
      </c>
      <c r="H63" s="9">
        <f>SUM(B63,E63)</f>
        <v>190</v>
      </c>
      <c r="I63" s="9">
        <f>SUM(C63,F63)</f>
        <v>281</v>
      </c>
      <c r="J63" s="9">
        <f>SUM(H63:I63)</f>
        <v>471</v>
      </c>
      <c r="K63" s="10" t="s">
        <v>257</v>
      </c>
    </row>
    <row r="64" spans="1:11" ht="16.5" customHeight="1" x14ac:dyDescent="0.25">
      <c r="A64" s="8" t="s">
        <v>316</v>
      </c>
      <c r="B64" s="9">
        <v>943</v>
      </c>
      <c r="C64" s="9">
        <v>509</v>
      </c>
      <c r="D64" s="9">
        <v>1452</v>
      </c>
      <c r="E64" s="9">
        <v>0</v>
      </c>
      <c r="F64" s="9">
        <v>0</v>
      </c>
      <c r="G64" s="9">
        <v>0</v>
      </c>
      <c r="H64" s="9">
        <f t="shared" si="7"/>
        <v>943</v>
      </c>
      <c r="I64" s="9">
        <f t="shared" si="7"/>
        <v>509</v>
      </c>
      <c r="J64" s="9">
        <f t="shared" si="8"/>
        <v>1452</v>
      </c>
      <c r="K64" s="10" t="s">
        <v>231</v>
      </c>
    </row>
    <row r="65" spans="1:11" ht="16.5" customHeight="1" x14ac:dyDescent="0.25">
      <c r="A65" s="8" t="s">
        <v>317</v>
      </c>
      <c r="B65" s="9">
        <v>109</v>
      </c>
      <c r="C65" s="9">
        <v>20</v>
      </c>
      <c r="D65" s="9">
        <v>129</v>
      </c>
      <c r="E65" s="9">
        <v>0</v>
      </c>
      <c r="F65" s="9">
        <v>0</v>
      </c>
      <c r="G65" s="9">
        <v>0</v>
      </c>
      <c r="H65" s="9">
        <f t="shared" si="7"/>
        <v>109</v>
      </c>
      <c r="I65" s="9">
        <f t="shared" si="7"/>
        <v>20</v>
      </c>
      <c r="J65" s="9">
        <f t="shared" si="8"/>
        <v>129</v>
      </c>
      <c r="K65" s="10" t="s">
        <v>318</v>
      </c>
    </row>
    <row r="66" spans="1:11" ht="16.5" customHeight="1" x14ac:dyDescent="0.25">
      <c r="A66" s="8" t="s">
        <v>319</v>
      </c>
      <c r="B66" s="9">
        <v>1211</v>
      </c>
      <c r="C66" s="9">
        <v>1288</v>
      </c>
      <c r="D66" s="9">
        <v>2499</v>
      </c>
      <c r="E66" s="9">
        <v>0</v>
      </c>
      <c r="F66" s="9">
        <v>0</v>
      </c>
      <c r="G66" s="9">
        <v>0</v>
      </c>
      <c r="H66" s="9">
        <f t="shared" si="7"/>
        <v>1211</v>
      </c>
      <c r="I66" s="9">
        <f t="shared" si="7"/>
        <v>1288</v>
      </c>
      <c r="J66" s="9">
        <f t="shared" si="8"/>
        <v>2499</v>
      </c>
      <c r="K66" s="10" t="s">
        <v>320</v>
      </c>
    </row>
    <row r="67" spans="1:11" ht="16.5" customHeight="1" x14ac:dyDescent="0.25">
      <c r="A67" s="8" t="s">
        <v>321</v>
      </c>
      <c r="B67" s="9">
        <v>537</v>
      </c>
      <c r="C67" s="9">
        <v>702</v>
      </c>
      <c r="D67" s="9">
        <v>1239</v>
      </c>
      <c r="E67" s="9">
        <v>0</v>
      </c>
      <c r="F67" s="9">
        <v>0</v>
      </c>
      <c r="G67" s="9">
        <v>0</v>
      </c>
      <c r="H67" s="9">
        <f t="shared" si="7"/>
        <v>537</v>
      </c>
      <c r="I67" s="9">
        <f t="shared" si="7"/>
        <v>702</v>
      </c>
      <c r="J67" s="9">
        <f t="shared" si="8"/>
        <v>1239</v>
      </c>
      <c r="K67" s="10" t="s">
        <v>322</v>
      </c>
    </row>
    <row r="68" spans="1:11" ht="16.5" customHeight="1" x14ac:dyDescent="0.25">
      <c r="A68" s="8" t="s">
        <v>238</v>
      </c>
      <c r="B68" s="9">
        <v>294</v>
      </c>
      <c r="C68" s="9">
        <v>56</v>
      </c>
      <c r="D68" s="9">
        <v>350</v>
      </c>
      <c r="E68" s="9">
        <v>0</v>
      </c>
      <c r="F68" s="9">
        <v>0</v>
      </c>
      <c r="G68" s="9">
        <v>0</v>
      </c>
      <c r="H68" s="9">
        <f t="shared" si="7"/>
        <v>294</v>
      </c>
      <c r="I68" s="9">
        <f t="shared" si="7"/>
        <v>56</v>
      </c>
      <c r="J68" s="9">
        <f t="shared" si="8"/>
        <v>350</v>
      </c>
      <c r="K68" s="10" t="s">
        <v>239</v>
      </c>
    </row>
    <row r="69" spans="1:11" ht="16.5" customHeight="1" x14ac:dyDescent="0.25">
      <c r="A69" s="8" t="s">
        <v>242</v>
      </c>
      <c r="B69" s="9">
        <v>773</v>
      </c>
      <c r="C69" s="9">
        <v>676</v>
      </c>
      <c r="D69" s="9">
        <v>1449</v>
      </c>
      <c r="E69" s="9">
        <v>0</v>
      </c>
      <c r="F69" s="9">
        <v>0</v>
      </c>
      <c r="G69" s="9">
        <v>0</v>
      </c>
      <c r="H69" s="9">
        <f t="shared" si="7"/>
        <v>773</v>
      </c>
      <c r="I69" s="9">
        <f t="shared" si="7"/>
        <v>676</v>
      </c>
      <c r="J69" s="9">
        <f t="shared" si="7"/>
        <v>1449</v>
      </c>
      <c r="K69" s="10" t="s">
        <v>243</v>
      </c>
    </row>
    <row r="70" spans="1:11" ht="16.5" customHeight="1" x14ac:dyDescent="0.25">
      <c r="A70" s="8" t="s">
        <v>248</v>
      </c>
      <c r="B70" s="9">
        <v>118</v>
      </c>
      <c r="C70" s="9">
        <v>61</v>
      </c>
      <c r="D70" s="9">
        <v>179</v>
      </c>
      <c r="E70" s="9">
        <v>0</v>
      </c>
      <c r="F70" s="9">
        <v>0</v>
      </c>
      <c r="G70" s="9">
        <v>0</v>
      </c>
      <c r="H70" s="9">
        <f t="shared" si="7"/>
        <v>118</v>
      </c>
      <c r="I70" s="9">
        <f t="shared" si="7"/>
        <v>61</v>
      </c>
      <c r="J70" s="9">
        <f t="shared" si="7"/>
        <v>179</v>
      </c>
      <c r="K70" s="10" t="s">
        <v>249</v>
      </c>
    </row>
    <row r="71" spans="1:11" ht="16.5" customHeight="1" x14ac:dyDescent="0.25">
      <c r="A71" s="8" t="s">
        <v>250</v>
      </c>
      <c r="B71" s="9">
        <v>158</v>
      </c>
      <c r="C71" s="9">
        <v>81</v>
      </c>
      <c r="D71" s="9">
        <v>239</v>
      </c>
      <c r="E71" s="9">
        <v>0</v>
      </c>
      <c r="F71" s="9">
        <v>0</v>
      </c>
      <c r="G71" s="9">
        <v>0</v>
      </c>
      <c r="H71" s="9">
        <f t="shared" si="7"/>
        <v>158</v>
      </c>
      <c r="I71" s="9">
        <f t="shared" si="7"/>
        <v>81</v>
      </c>
      <c r="J71" s="9">
        <f t="shared" si="8"/>
        <v>239</v>
      </c>
      <c r="K71" s="10" t="s">
        <v>251</v>
      </c>
    </row>
    <row r="72" spans="1:11" ht="16.5" customHeight="1" thickBot="1" x14ac:dyDescent="0.3">
      <c r="A72" s="8" t="s">
        <v>127</v>
      </c>
      <c r="B72" s="9">
        <f>SUM(B62:B71)</f>
        <v>4430</v>
      </c>
      <c r="C72" s="9">
        <f t="shared" ref="C72:J72" si="10">SUM(C62:C71)</f>
        <v>3715</v>
      </c>
      <c r="D72" s="9">
        <f t="shared" si="10"/>
        <v>8145</v>
      </c>
      <c r="E72" s="9">
        <f t="shared" si="10"/>
        <v>0</v>
      </c>
      <c r="F72" s="9">
        <f t="shared" si="10"/>
        <v>0</v>
      </c>
      <c r="G72" s="9">
        <f t="shared" si="10"/>
        <v>0</v>
      </c>
      <c r="H72" s="9">
        <f t="shared" si="10"/>
        <v>4430</v>
      </c>
      <c r="I72" s="9">
        <f t="shared" si="10"/>
        <v>3715</v>
      </c>
      <c r="J72" s="9">
        <f t="shared" si="10"/>
        <v>8145</v>
      </c>
      <c r="K72" s="10" t="s">
        <v>325</v>
      </c>
    </row>
    <row r="73" spans="1:11" ht="16.5" customHeight="1" thickBot="1" x14ac:dyDescent="0.3">
      <c r="A73" s="23" t="s">
        <v>326</v>
      </c>
      <c r="B73" s="24">
        <f>SUM(B72,B60)</f>
        <v>19220</v>
      </c>
      <c r="C73" s="24">
        <f t="shared" ref="C73:J73" si="11">SUM(C72,C60)</f>
        <v>18437</v>
      </c>
      <c r="D73" s="24">
        <f t="shared" si="11"/>
        <v>37657</v>
      </c>
      <c r="E73" s="24">
        <f t="shared" si="11"/>
        <v>1</v>
      </c>
      <c r="F73" s="24">
        <f t="shared" si="11"/>
        <v>6</v>
      </c>
      <c r="G73" s="24">
        <f t="shared" si="11"/>
        <v>7</v>
      </c>
      <c r="H73" s="24">
        <f t="shared" si="11"/>
        <v>19221</v>
      </c>
      <c r="I73" s="24">
        <f t="shared" si="11"/>
        <v>18443</v>
      </c>
      <c r="J73" s="24">
        <f t="shared" si="11"/>
        <v>37664</v>
      </c>
      <c r="K73" s="25" t="s">
        <v>263</v>
      </c>
    </row>
    <row r="74" spans="1:11" s="290" customFormat="1" ht="16.5" customHeight="1" thickTop="1" x14ac:dyDescent="0.25">
      <c r="A74" s="14"/>
      <c r="B74" s="289"/>
      <c r="C74" s="289"/>
      <c r="D74" s="289"/>
      <c r="E74" s="289"/>
      <c r="F74" s="289"/>
      <c r="G74" s="289"/>
      <c r="H74" s="289"/>
      <c r="I74" s="289"/>
      <c r="J74" s="289"/>
      <c r="K74" s="291"/>
    </row>
    <row r="75" spans="1:11" s="544" customFormat="1" ht="16.5" customHeight="1" x14ac:dyDescent="0.25">
      <c r="A75" s="14"/>
      <c r="B75" s="543"/>
      <c r="C75" s="543"/>
      <c r="D75" s="543"/>
      <c r="E75" s="543"/>
      <c r="F75" s="543"/>
      <c r="G75" s="543"/>
      <c r="H75" s="543"/>
      <c r="I75" s="543"/>
      <c r="J75" s="543"/>
      <c r="K75" s="545"/>
    </row>
    <row r="76" spans="1:11" ht="25.5" customHeight="1" x14ac:dyDescent="0.3">
      <c r="A76" s="748" t="s">
        <v>927</v>
      </c>
      <c r="B76" s="748"/>
      <c r="C76" s="748"/>
      <c r="D76" s="748"/>
      <c r="E76" s="748"/>
      <c r="F76" s="748"/>
      <c r="G76" s="748"/>
      <c r="H76" s="748"/>
      <c r="I76" s="748"/>
      <c r="J76" s="748"/>
      <c r="K76" s="748"/>
    </row>
    <row r="77" spans="1:11" ht="22.5" customHeight="1" x14ac:dyDescent="0.25">
      <c r="A77" s="742" t="s">
        <v>928</v>
      </c>
      <c r="B77" s="742"/>
      <c r="C77" s="742"/>
      <c r="D77" s="742"/>
      <c r="E77" s="742"/>
      <c r="F77" s="742"/>
      <c r="G77" s="742"/>
      <c r="H77" s="742"/>
      <c r="I77" s="742"/>
      <c r="J77" s="742"/>
      <c r="K77" s="742"/>
    </row>
    <row r="78" spans="1:11" ht="18" customHeight="1" thickBot="1" x14ac:dyDescent="0.35">
      <c r="A78" s="35" t="s">
        <v>810</v>
      </c>
      <c r="K78" s="37" t="s">
        <v>339</v>
      </c>
    </row>
    <row r="79" spans="1:11" ht="18" customHeight="1" thickTop="1" x14ac:dyDescent="0.3">
      <c r="A79" s="735" t="s">
        <v>205</v>
      </c>
      <c r="B79" s="746" t="s">
        <v>1</v>
      </c>
      <c r="C79" s="746"/>
      <c r="D79" s="746"/>
      <c r="E79" s="746" t="s">
        <v>2</v>
      </c>
      <c r="F79" s="746"/>
      <c r="G79" s="746"/>
      <c r="H79" s="746" t="s">
        <v>4</v>
      </c>
      <c r="I79" s="746"/>
      <c r="J79" s="746"/>
      <c r="K79" s="735" t="s">
        <v>206</v>
      </c>
    </row>
    <row r="80" spans="1:11" ht="18" customHeight="1" x14ac:dyDescent="0.3">
      <c r="A80" s="736"/>
      <c r="B80" s="747" t="s">
        <v>6</v>
      </c>
      <c r="C80" s="747"/>
      <c r="D80" s="747"/>
      <c r="E80" s="747" t="s">
        <v>7</v>
      </c>
      <c r="F80" s="747"/>
      <c r="G80" s="747"/>
      <c r="H80" s="747" t="s">
        <v>9</v>
      </c>
      <c r="I80" s="747"/>
      <c r="J80" s="747"/>
      <c r="K80" s="736"/>
    </row>
    <row r="81" spans="1:11" ht="17.25" customHeight="1" x14ac:dyDescent="0.3">
      <c r="A81" s="736"/>
      <c r="B81" s="3" t="s">
        <v>10</v>
      </c>
      <c r="C81" s="3" t="s">
        <v>113</v>
      </c>
      <c r="D81" s="3" t="s">
        <v>12</v>
      </c>
      <c r="E81" s="3" t="s">
        <v>10</v>
      </c>
      <c r="F81" s="3" t="s">
        <v>113</v>
      </c>
      <c r="G81" s="3" t="s">
        <v>12</v>
      </c>
      <c r="H81" s="3" t="s">
        <v>10</v>
      </c>
      <c r="I81" s="3" t="s">
        <v>113</v>
      </c>
      <c r="J81" s="3" t="s">
        <v>12</v>
      </c>
      <c r="K81" s="736"/>
    </row>
    <row r="82" spans="1:11" ht="17.25" customHeight="1" thickBot="1" x14ac:dyDescent="0.35">
      <c r="A82" s="737"/>
      <c r="B82" s="4" t="s">
        <v>13</v>
      </c>
      <c r="C82" s="4" t="s">
        <v>14</v>
      </c>
      <c r="D82" s="4" t="s">
        <v>9</v>
      </c>
      <c r="E82" s="4" t="s">
        <v>13</v>
      </c>
      <c r="F82" s="4" t="s">
        <v>14</v>
      </c>
      <c r="G82" s="4" t="s">
        <v>9</v>
      </c>
      <c r="H82" s="4" t="s">
        <v>13</v>
      </c>
      <c r="I82" s="4" t="s">
        <v>14</v>
      </c>
      <c r="J82" s="4" t="s">
        <v>9</v>
      </c>
      <c r="K82" s="737"/>
    </row>
    <row r="83" spans="1:11" ht="15.75" customHeight="1" x14ac:dyDescent="0.25">
      <c r="A83" s="8" t="s">
        <v>15</v>
      </c>
      <c r="B83" s="9"/>
      <c r="C83" s="9"/>
      <c r="D83" s="9"/>
      <c r="E83" s="9"/>
      <c r="F83" s="9"/>
      <c r="G83" s="9"/>
      <c r="H83" s="9"/>
      <c r="I83" s="9"/>
      <c r="J83" s="9"/>
      <c r="K83" s="10" t="s">
        <v>207</v>
      </c>
    </row>
    <row r="84" spans="1:11" ht="15.75" customHeight="1" x14ac:dyDescent="0.25">
      <c r="A84" s="8" t="s">
        <v>208</v>
      </c>
      <c r="B84" s="9">
        <v>119</v>
      </c>
      <c r="C84" s="9">
        <v>82</v>
      </c>
      <c r="D84" s="9">
        <v>201</v>
      </c>
      <c r="E84" s="9">
        <v>0</v>
      </c>
      <c r="F84" s="9">
        <v>0</v>
      </c>
      <c r="G84" s="9">
        <v>0</v>
      </c>
      <c r="H84" s="9">
        <f>SUM(B84,E84)</f>
        <v>119</v>
      </c>
      <c r="I84" s="9">
        <f>SUM(C84,F84)</f>
        <v>82</v>
      </c>
      <c r="J84" s="9">
        <f>SUM(H84:I84)</f>
        <v>201</v>
      </c>
      <c r="K84" s="10" t="s">
        <v>209</v>
      </c>
    </row>
    <row r="85" spans="1:11" ht="15.75" customHeight="1" x14ac:dyDescent="0.25">
      <c r="A85" s="8" t="s">
        <v>212</v>
      </c>
      <c r="B85" s="9">
        <v>53</v>
      </c>
      <c r="C85" s="9">
        <v>84</v>
      </c>
      <c r="D85" s="9">
        <v>137</v>
      </c>
      <c r="E85" s="9">
        <v>1</v>
      </c>
      <c r="F85" s="9">
        <v>0</v>
      </c>
      <c r="G85" s="9">
        <v>1</v>
      </c>
      <c r="H85" s="9">
        <f t="shared" ref="H85:I103" si="12">SUM(B85,E85)</f>
        <v>54</v>
      </c>
      <c r="I85" s="9">
        <f t="shared" si="12"/>
        <v>84</v>
      </c>
      <c r="J85" s="9">
        <f t="shared" ref="J85:J103" si="13">SUM(H85:I85)</f>
        <v>138</v>
      </c>
      <c r="K85" s="10" t="s">
        <v>213</v>
      </c>
    </row>
    <row r="86" spans="1:11" ht="15.75" customHeight="1" x14ac:dyDescent="0.25">
      <c r="A86" s="5" t="s">
        <v>214</v>
      </c>
      <c r="B86" s="6">
        <v>47</v>
      </c>
      <c r="C86" s="6">
        <v>80</v>
      </c>
      <c r="D86" s="6">
        <v>127</v>
      </c>
      <c r="E86" s="6">
        <v>0</v>
      </c>
      <c r="F86" s="9">
        <v>0</v>
      </c>
      <c r="G86" s="6">
        <v>0</v>
      </c>
      <c r="H86" s="6">
        <f t="shared" si="12"/>
        <v>47</v>
      </c>
      <c r="I86" s="6">
        <f t="shared" si="12"/>
        <v>80</v>
      </c>
      <c r="J86" s="6">
        <f t="shared" si="13"/>
        <v>127</v>
      </c>
      <c r="K86" s="7" t="s">
        <v>315</v>
      </c>
    </row>
    <row r="87" spans="1:11" ht="15.75" customHeight="1" x14ac:dyDescent="0.25">
      <c r="A87" s="8" t="s">
        <v>218</v>
      </c>
      <c r="B87" s="9">
        <v>299</v>
      </c>
      <c r="C87" s="9">
        <v>194</v>
      </c>
      <c r="D87" s="9">
        <v>493</v>
      </c>
      <c r="E87" s="9">
        <v>0</v>
      </c>
      <c r="F87" s="9">
        <v>0</v>
      </c>
      <c r="G87" s="9">
        <v>0</v>
      </c>
      <c r="H87" s="9">
        <f t="shared" si="12"/>
        <v>299</v>
      </c>
      <c r="I87" s="9">
        <f t="shared" si="12"/>
        <v>194</v>
      </c>
      <c r="J87" s="9">
        <f t="shared" si="13"/>
        <v>493</v>
      </c>
      <c r="K87" s="10" t="s">
        <v>219</v>
      </c>
    </row>
    <row r="88" spans="1:11" ht="15.75" customHeight="1" x14ac:dyDescent="0.25">
      <c r="A88" s="8" t="s">
        <v>226</v>
      </c>
      <c r="B88" s="9">
        <v>125</v>
      </c>
      <c r="C88" s="9">
        <v>245</v>
      </c>
      <c r="D88" s="9">
        <v>370</v>
      </c>
      <c r="E88" s="9">
        <v>0</v>
      </c>
      <c r="F88" s="9">
        <v>0</v>
      </c>
      <c r="G88" s="9">
        <v>0</v>
      </c>
      <c r="H88" s="9">
        <f t="shared" si="12"/>
        <v>125</v>
      </c>
      <c r="I88" s="9">
        <f t="shared" si="12"/>
        <v>245</v>
      </c>
      <c r="J88" s="9">
        <f t="shared" si="13"/>
        <v>370</v>
      </c>
      <c r="K88" s="10" t="s">
        <v>257</v>
      </c>
    </row>
    <row r="89" spans="1:11" ht="15.75" customHeight="1" x14ac:dyDescent="0.25">
      <c r="A89" s="8" t="s">
        <v>316</v>
      </c>
      <c r="B89" s="9">
        <v>88</v>
      </c>
      <c r="C89" s="9">
        <v>85</v>
      </c>
      <c r="D89" s="9">
        <v>173</v>
      </c>
      <c r="E89" s="9">
        <v>0</v>
      </c>
      <c r="F89" s="9">
        <v>0</v>
      </c>
      <c r="G89" s="9">
        <v>0</v>
      </c>
      <c r="H89" s="9">
        <f t="shared" si="12"/>
        <v>88</v>
      </c>
      <c r="I89" s="9">
        <f t="shared" si="12"/>
        <v>85</v>
      </c>
      <c r="J89" s="9">
        <f t="shared" si="13"/>
        <v>173</v>
      </c>
      <c r="K89" s="10" t="s">
        <v>231</v>
      </c>
    </row>
    <row r="90" spans="1:11" ht="15.75" customHeight="1" x14ac:dyDescent="0.25">
      <c r="A90" s="8" t="s">
        <v>317</v>
      </c>
      <c r="B90" s="9">
        <v>23</v>
      </c>
      <c r="C90" s="9">
        <v>26</v>
      </c>
      <c r="D90" s="9">
        <v>49</v>
      </c>
      <c r="E90" s="9">
        <v>0</v>
      </c>
      <c r="F90" s="9">
        <v>0</v>
      </c>
      <c r="G90" s="9">
        <v>0</v>
      </c>
      <c r="H90" s="9">
        <f t="shared" si="12"/>
        <v>23</v>
      </c>
      <c r="I90" s="9">
        <f t="shared" si="12"/>
        <v>26</v>
      </c>
      <c r="J90" s="9">
        <f t="shared" si="13"/>
        <v>49</v>
      </c>
      <c r="K90" s="10" t="s">
        <v>318</v>
      </c>
    </row>
    <row r="91" spans="1:11" ht="15.75" customHeight="1" x14ac:dyDescent="0.25">
      <c r="A91" s="8" t="s">
        <v>319</v>
      </c>
      <c r="B91" s="9">
        <v>180</v>
      </c>
      <c r="C91" s="9">
        <v>217</v>
      </c>
      <c r="D91" s="9">
        <v>397</v>
      </c>
      <c r="E91" s="9">
        <v>0</v>
      </c>
      <c r="F91" s="9">
        <v>2</v>
      </c>
      <c r="G91" s="9">
        <v>2</v>
      </c>
      <c r="H91" s="9">
        <f t="shared" si="12"/>
        <v>180</v>
      </c>
      <c r="I91" s="9">
        <f t="shared" si="12"/>
        <v>219</v>
      </c>
      <c r="J91" s="9">
        <f t="shared" si="13"/>
        <v>399</v>
      </c>
      <c r="K91" s="10" t="s">
        <v>320</v>
      </c>
    </row>
    <row r="92" spans="1:11" ht="15.75" customHeight="1" x14ac:dyDescent="0.25">
      <c r="A92" s="5" t="s">
        <v>321</v>
      </c>
      <c r="B92" s="6">
        <v>185</v>
      </c>
      <c r="C92" s="6">
        <v>186</v>
      </c>
      <c r="D92" s="6">
        <v>371</v>
      </c>
      <c r="E92" s="6">
        <v>0</v>
      </c>
      <c r="F92" s="9">
        <v>0</v>
      </c>
      <c r="G92" s="6">
        <v>0</v>
      </c>
      <c r="H92" s="6">
        <f t="shared" si="12"/>
        <v>185</v>
      </c>
      <c r="I92" s="6">
        <f t="shared" si="12"/>
        <v>186</v>
      </c>
      <c r="J92" s="6">
        <f t="shared" si="13"/>
        <v>371</v>
      </c>
      <c r="K92" s="7" t="s">
        <v>322</v>
      </c>
    </row>
    <row r="93" spans="1:11" ht="15.75" customHeight="1" x14ac:dyDescent="0.25">
      <c r="A93" s="8" t="s">
        <v>238</v>
      </c>
      <c r="B93" s="9">
        <v>46</v>
      </c>
      <c r="C93" s="9">
        <v>21</v>
      </c>
      <c r="D93" s="9">
        <v>67</v>
      </c>
      <c r="E93" s="9">
        <v>0</v>
      </c>
      <c r="F93" s="9">
        <v>0</v>
      </c>
      <c r="G93" s="9">
        <v>0</v>
      </c>
      <c r="H93" s="9">
        <f t="shared" si="12"/>
        <v>46</v>
      </c>
      <c r="I93" s="9">
        <f t="shared" si="12"/>
        <v>21</v>
      </c>
      <c r="J93" s="9">
        <f t="shared" si="13"/>
        <v>67</v>
      </c>
      <c r="K93" s="10" t="s">
        <v>307</v>
      </c>
    </row>
    <row r="94" spans="1:11" ht="15.75" customHeight="1" x14ac:dyDescent="0.25">
      <c r="A94" s="8" t="s">
        <v>242</v>
      </c>
      <c r="B94" s="9">
        <v>156</v>
      </c>
      <c r="C94" s="9">
        <v>161</v>
      </c>
      <c r="D94" s="9">
        <v>317</v>
      </c>
      <c r="E94" s="9">
        <v>0</v>
      </c>
      <c r="F94" s="9">
        <v>0</v>
      </c>
      <c r="G94" s="9">
        <v>0</v>
      </c>
      <c r="H94" s="9">
        <f t="shared" si="12"/>
        <v>156</v>
      </c>
      <c r="I94" s="9">
        <f t="shared" si="12"/>
        <v>161</v>
      </c>
      <c r="J94" s="9">
        <f t="shared" si="13"/>
        <v>317</v>
      </c>
      <c r="K94" s="10" t="s">
        <v>243</v>
      </c>
    </row>
    <row r="95" spans="1:11" ht="15.75" customHeight="1" x14ac:dyDescent="0.25">
      <c r="A95" s="8" t="s">
        <v>248</v>
      </c>
      <c r="B95" s="9">
        <v>29</v>
      </c>
      <c r="C95" s="9">
        <v>25</v>
      </c>
      <c r="D95" s="9">
        <v>54</v>
      </c>
      <c r="E95" s="9">
        <v>0</v>
      </c>
      <c r="F95" s="9">
        <v>0</v>
      </c>
      <c r="G95" s="9">
        <v>0</v>
      </c>
      <c r="H95" s="9">
        <f t="shared" si="12"/>
        <v>29</v>
      </c>
      <c r="I95" s="9">
        <f t="shared" si="12"/>
        <v>25</v>
      </c>
      <c r="J95" s="9">
        <f t="shared" si="13"/>
        <v>54</v>
      </c>
      <c r="K95" s="10" t="s">
        <v>249</v>
      </c>
    </row>
    <row r="96" spans="1:11" ht="15.75" customHeight="1" x14ac:dyDescent="0.25">
      <c r="A96" s="8" t="s">
        <v>250</v>
      </c>
      <c r="B96" s="9">
        <v>37</v>
      </c>
      <c r="C96" s="9">
        <v>20</v>
      </c>
      <c r="D96" s="9">
        <v>57</v>
      </c>
      <c r="E96" s="9">
        <v>0</v>
      </c>
      <c r="F96" s="9">
        <v>0</v>
      </c>
      <c r="G96" s="6">
        <v>0</v>
      </c>
      <c r="H96" s="9">
        <f t="shared" si="12"/>
        <v>37</v>
      </c>
      <c r="I96" s="9">
        <f t="shared" si="12"/>
        <v>20</v>
      </c>
      <c r="J96" s="9">
        <f t="shared" si="13"/>
        <v>57</v>
      </c>
      <c r="K96" s="10" t="s">
        <v>251</v>
      </c>
    </row>
    <row r="97" spans="1:14" ht="15.75" customHeight="1" x14ac:dyDescent="0.25">
      <c r="A97" s="8" t="s">
        <v>328</v>
      </c>
      <c r="B97" s="9">
        <v>7</v>
      </c>
      <c r="C97" s="9">
        <v>14</v>
      </c>
      <c r="D97" s="9">
        <v>21</v>
      </c>
      <c r="E97" s="9">
        <v>0</v>
      </c>
      <c r="F97" s="9">
        <v>0</v>
      </c>
      <c r="G97" s="9">
        <v>0</v>
      </c>
      <c r="H97" s="9">
        <f t="shared" si="12"/>
        <v>7</v>
      </c>
      <c r="I97" s="9">
        <f t="shared" si="12"/>
        <v>14</v>
      </c>
      <c r="J97" s="9">
        <f t="shared" si="13"/>
        <v>21</v>
      </c>
      <c r="K97" s="10" t="s">
        <v>329</v>
      </c>
    </row>
    <row r="98" spans="1:14" ht="15.75" customHeight="1" x14ac:dyDescent="0.25">
      <c r="A98" s="5" t="s">
        <v>330</v>
      </c>
      <c r="B98" s="6">
        <v>22</v>
      </c>
      <c r="C98" s="6">
        <v>21</v>
      </c>
      <c r="D98" s="6">
        <v>43</v>
      </c>
      <c r="E98" s="6">
        <v>0</v>
      </c>
      <c r="F98" s="9">
        <v>0</v>
      </c>
      <c r="G98" s="9">
        <v>0</v>
      </c>
      <c r="H98" s="6">
        <f t="shared" si="12"/>
        <v>22</v>
      </c>
      <c r="I98" s="6">
        <f t="shared" si="12"/>
        <v>21</v>
      </c>
      <c r="J98" s="6">
        <f t="shared" si="13"/>
        <v>43</v>
      </c>
      <c r="K98" s="7" t="s">
        <v>331</v>
      </c>
    </row>
    <row r="99" spans="1:14" ht="15.75" customHeight="1" x14ac:dyDescent="0.25">
      <c r="A99" s="8" t="s">
        <v>332</v>
      </c>
      <c r="B99" s="9">
        <v>9</v>
      </c>
      <c r="C99" s="9">
        <v>4</v>
      </c>
      <c r="D99" s="9">
        <v>13</v>
      </c>
      <c r="E99" s="9">
        <v>0</v>
      </c>
      <c r="F99" s="9">
        <v>0</v>
      </c>
      <c r="G99" s="9">
        <v>0</v>
      </c>
      <c r="H99" s="9">
        <f t="shared" si="12"/>
        <v>9</v>
      </c>
      <c r="I99" s="9">
        <f t="shared" si="12"/>
        <v>4</v>
      </c>
      <c r="J99" s="9">
        <f t="shared" si="13"/>
        <v>13</v>
      </c>
      <c r="K99" s="10" t="s">
        <v>333</v>
      </c>
    </row>
    <row r="100" spans="1:14" ht="15.75" customHeight="1" x14ac:dyDescent="0.25">
      <c r="A100" s="8" t="s">
        <v>334</v>
      </c>
      <c r="B100" s="9">
        <v>12</v>
      </c>
      <c r="C100" s="9">
        <v>9</v>
      </c>
      <c r="D100" s="9">
        <v>21</v>
      </c>
      <c r="E100" s="9">
        <v>0</v>
      </c>
      <c r="F100" s="9">
        <v>0</v>
      </c>
      <c r="G100" s="9">
        <v>0</v>
      </c>
      <c r="H100" s="9">
        <f t="shared" si="12"/>
        <v>12</v>
      </c>
      <c r="I100" s="9">
        <f t="shared" si="12"/>
        <v>9</v>
      </c>
      <c r="J100" s="9">
        <f t="shared" si="13"/>
        <v>21</v>
      </c>
      <c r="K100" s="10" t="s">
        <v>335</v>
      </c>
    </row>
    <row r="101" spans="1:14" ht="15.75" customHeight="1" x14ac:dyDescent="0.25">
      <c r="A101" s="8" t="s">
        <v>336</v>
      </c>
      <c r="B101" s="9">
        <v>7</v>
      </c>
      <c r="C101" s="9">
        <v>1</v>
      </c>
      <c r="D101" s="9">
        <v>8</v>
      </c>
      <c r="E101" s="9">
        <v>0</v>
      </c>
      <c r="F101" s="9">
        <v>0</v>
      </c>
      <c r="G101" s="9">
        <v>0</v>
      </c>
      <c r="H101" s="9">
        <f t="shared" si="12"/>
        <v>7</v>
      </c>
      <c r="I101" s="9">
        <f t="shared" si="12"/>
        <v>1</v>
      </c>
      <c r="J101" s="9">
        <f t="shared" si="13"/>
        <v>8</v>
      </c>
      <c r="K101" s="10" t="s">
        <v>297</v>
      </c>
    </row>
    <row r="102" spans="1:14" ht="15.75" customHeight="1" x14ac:dyDescent="0.25">
      <c r="A102" s="8" t="s">
        <v>337</v>
      </c>
      <c r="B102" s="9">
        <v>3</v>
      </c>
      <c r="C102" s="9">
        <v>4</v>
      </c>
      <c r="D102" s="9">
        <v>7</v>
      </c>
      <c r="E102" s="9">
        <v>0</v>
      </c>
      <c r="F102" s="9">
        <v>0</v>
      </c>
      <c r="G102" s="6">
        <v>0</v>
      </c>
      <c r="H102" s="9">
        <f t="shared" si="12"/>
        <v>3</v>
      </c>
      <c r="I102" s="9">
        <f t="shared" si="12"/>
        <v>4</v>
      </c>
      <c r="J102" s="9">
        <f t="shared" si="13"/>
        <v>7</v>
      </c>
      <c r="K102" s="10" t="s">
        <v>338</v>
      </c>
    </row>
    <row r="103" spans="1:14" ht="15.75" customHeight="1" x14ac:dyDescent="0.3">
      <c r="A103" s="8" t="s">
        <v>302</v>
      </c>
      <c r="B103" s="9">
        <v>86</v>
      </c>
      <c r="C103" s="9">
        <v>38</v>
      </c>
      <c r="D103" s="9">
        <v>124</v>
      </c>
      <c r="E103" s="9">
        <v>0</v>
      </c>
      <c r="F103" s="9">
        <v>0</v>
      </c>
      <c r="G103" s="9">
        <v>0</v>
      </c>
      <c r="H103" s="9">
        <f t="shared" si="12"/>
        <v>86</v>
      </c>
      <c r="I103" s="9">
        <f t="shared" si="12"/>
        <v>38</v>
      </c>
      <c r="J103" s="9">
        <f t="shared" si="13"/>
        <v>124</v>
      </c>
      <c r="K103" s="10" t="s">
        <v>303</v>
      </c>
      <c r="N103" s="36"/>
    </row>
    <row r="104" spans="1:14" ht="15.75" customHeight="1" x14ac:dyDescent="0.25">
      <c r="A104" s="8" t="s">
        <v>90</v>
      </c>
      <c r="B104" s="9">
        <f>SUM(B84:B103)</f>
        <v>1533</v>
      </c>
      <c r="C104" s="9">
        <f t="shared" ref="C104:J104" si="14">SUM(C84:C103)</f>
        <v>1517</v>
      </c>
      <c r="D104" s="9">
        <f t="shared" si="14"/>
        <v>3050</v>
      </c>
      <c r="E104" s="9">
        <f t="shared" si="14"/>
        <v>1</v>
      </c>
      <c r="F104" s="9">
        <f t="shared" si="14"/>
        <v>2</v>
      </c>
      <c r="G104" s="9">
        <f t="shared" si="14"/>
        <v>3</v>
      </c>
      <c r="H104" s="9">
        <f t="shared" si="14"/>
        <v>1534</v>
      </c>
      <c r="I104" s="9">
        <f t="shared" si="14"/>
        <v>1519</v>
      </c>
      <c r="J104" s="9">
        <f t="shared" si="14"/>
        <v>3053</v>
      </c>
      <c r="K104" s="10" t="s">
        <v>323</v>
      </c>
    </row>
    <row r="105" spans="1:14" ht="15.75" customHeight="1" x14ac:dyDescent="0.25">
      <c r="A105" s="8" t="s">
        <v>92</v>
      </c>
      <c r="B105" s="9"/>
      <c r="C105" s="9"/>
      <c r="D105" s="9"/>
      <c r="E105" s="9"/>
      <c r="F105" s="9"/>
      <c r="G105" s="9"/>
      <c r="H105" s="9"/>
      <c r="I105" s="9"/>
      <c r="J105" s="9"/>
      <c r="K105" s="10" t="s">
        <v>324</v>
      </c>
    </row>
    <row r="106" spans="1:14" ht="15.75" customHeight="1" x14ac:dyDescent="0.25">
      <c r="A106" s="8" t="s">
        <v>226</v>
      </c>
      <c r="B106" s="9">
        <v>159</v>
      </c>
      <c r="C106" s="9">
        <v>167</v>
      </c>
      <c r="D106" s="9">
        <v>326</v>
      </c>
      <c r="E106" s="9">
        <v>0</v>
      </c>
      <c r="F106" s="9">
        <v>0</v>
      </c>
      <c r="G106" s="9">
        <v>0</v>
      </c>
      <c r="H106" s="9">
        <f t="shared" ref="H106:I110" si="15">SUM(B106,E106)</f>
        <v>159</v>
      </c>
      <c r="I106" s="9">
        <f t="shared" si="15"/>
        <v>167</v>
      </c>
      <c r="J106" s="9">
        <f>SUM(H106:I106)</f>
        <v>326</v>
      </c>
      <c r="K106" s="10" t="s">
        <v>267</v>
      </c>
    </row>
    <row r="107" spans="1:14" ht="15.75" customHeight="1" x14ac:dyDescent="0.25">
      <c r="A107" s="8" t="s">
        <v>316</v>
      </c>
      <c r="B107" s="9">
        <v>2</v>
      </c>
      <c r="C107" s="9">
        <v>2</v>
      </c>
      <c r="D107" s="9">
        <v>4</v>
      </c>
      <c r="E107" s="9">
        <v>0</v>
      </c>
      <c r="F107" s="9">
        <v>0</v>
      </c>
      <c r="G107" s="9">
        <v>0</v>
      </c>
      <c r="H107" s="9">
        <f t="shared" si="15"/>
        <v>2</v>
      </c>
      <c r="I107" s="9">
        <f t="shared" si="15"/>
        <v>2</v>
      </c>
      <c r="J107" s="9">
        <f>SUM(H107:I107)</f>
        <v>4</v>
      </c>
      <c r="K107" s="10" t="s">
        <v>231</v>
      </c>
    </row>
    <row r="108" spans="1:14" ht="15.75" customHeight="1" x14ac:dyDescent="0.25">
      <c r="A108" s="5" t="s">
        <v>319</v>
      </c>
      <c r="B108" s="6">
        <v>56</v>
      </c>
      <c r="C108" s="6">
        <v>63</v>
      </c>
      <c r="D108" s="6">
        <v>119</v>
      </c>
      <c r="E108" s="9">
        <v>0</v>
      </c>
      <c r="F108" s="9">
        <v>0</v>
      </c>
      <c r="G108" s="9">
        <v>0</v>
      </c>
      <c r="H108" s="6">
        <f t="shared" si="15"/>
        <v>56</v>
      </c>
      <c r="I108" s="6">
        <f t="shared" si="15"/>
        <v>63</v>
      </c>
      <c r="J108" s="6">
        <f>SUM(H108:I108)</f>
        <v>119</v>
      </c>
      <c r="K108" s="7" t="s">
        <v>320</v>
      </c>
    </row>
    <row r="109" spans="1:14" ht="15.75" customHeight="1" x14ac:dyDescent="0.25">
      <c r="A109" s="8" t="s">
        <v>321</v>
      </c>
      <c r="B109" s="9">
        <v>43</v>
      </c>
      <c r="C109" s="9">
        <v>50</v>
      </c>
      <c r="D109" s="9">
        <v>93</v>
      </c>
      <c r="E109" s="9">
        <v>0</v>
      </c>
      <c r="F109" s="9">
        <v>0</v>
      </c>
      <c r="G109" s="9">
        <v>0</v>
      </c>
      <c r="H109" s="9">
        <f t="shared" si="15"/>
        <v>43</v>
      </c>
      <c r="I109" s="9">
        <f t="shared" si="15"/>
        <v>50</v>
      </c>
      <c r="J109" s="9">
        <f>SUM(H109:I109)</f>
        <v>93</v>
      </c>
      <c r="K109" s="10" t="s">
        <v>322</v>
      </c>
    </row>
    <row r="110" spans="1:14" ht="15.75" customHeight="1" x14ac:dyDescent="0.25">
      <c r="A110" s="8" t="s">
        <v>242</v>
      </c>
      <c r="B110" s="9">
        <v>35</v>
      </c>
      <c r="C110" s="9">
        <v>36</v>
      </c>
      <c r="D110" s="9">
        <v>71</v>
      </c>
      <c r="E110" s="9">
        <v>0</v>
      </c>
      <c r="F110" s="9">
        <v>0</v>
      </c>
      <c r="G110" s="9">
        <v>0</v>
      </c>
      <c r="H110" s="9">
        <f t="shared" si="15"/>
        <v>35</v>
      </c>
      <c r="I110" s="9">
        <f t="shared" si="15"/>
        <v>36</v>
      </c>
      <c r="J110" s="9">
        <f>SUM(H110:I110)</f>
        <v>71</v>
      </c>
      <c r="K110" s="10" t="s">
        <v>243</v>
      </c>
    </row>
    <row r="111" spans="1:14" ht="15.75" customHeight="1" thickBot="1" x14ac:dyDescent="0.3">
      <c r="A111" s="20" t="s">
        <v>127</v>
      </c>
      <c r="B111" s="21">
        <f>SUM(B106:B110)</f>
        <v>295</v>
      </c>
      <c r="C111" s="21">
        <f t="shared" ref="C111:J111" si="16">SUM(C106:C110)</f>
        <v>318</v>
      </c>
      <c r="D111" s="21">
        <f t="shared" si="16"/>
        <v>613</v>
      </c>
      <c r="E111" s="21">
        <f t="shared" si="16"/>
        <v>0</v>
      </c>
      <c r="F111" s="21">
        <f t="shared" si="16"/>
        <v>0</v>
      </c>
      <c r="G111" s="21">
        <f t="shared" si="16"/>
        <v>0</v>
      </c>
      <c r="H111" s="21">
        <f t="shared" si="16"/>
        <v>295</v>
      </c>
      <c r="I111" s="21">
        <f t="shared" si="16"/>
        <v>318</v>
      </c>
      <c r="J111" s="21">
        <f t="shared" si="16"/>
        <v>613</v>
      </c>
      <c r="K111" s="22" t="s">
        <v>325</v>
      </c>
    </row>
    <row r="112" spans="1:14" ht="20.25" customHeight="1" thickBot="1" x14ac:dyDescent="0.3">
      <c r="A112" s="23" t="s">
        <v>262</v>
      </c>
      <c r="B112" s="24">
        <f>SUM(B104,B111)</f>
        <v>1828</v>
      </c>
      <c r="C112" s="24">
        <f t="shared" ref="C112:J112" si="17">SUM(C104,C111)</f>
        <v>1835</v>
      </c>
      <c r="D112" s="24">
        <f t="shared" si="17"/>
        <v>3663</v>
      </c>
      <c r="E112" s="24">
        <f t="shared" si="17"/>
        <v>1</v>
      </c>
      <c r="F112" s="24">
        <f t="shared" si="17"/>
        <v>2</v>
      </c>
      <c r="G112" s="24">
        <f t="shared" si="17"/>
        <v>3</v>
      </c>
      <c r="H112" s="24">
        <f t="shared" si="17"/>
        <v>1829</v>
      </c>
      <c r="I112" s="24">
        <f t="shared" si="17"/>
        <v>1837</v>
      </c>
      <c r="J112" s="24">
        <f t="shared" si="17"/>
        <v>3666</v>
      </c>
      <c r="K112" s="25" t="s">
        <v>263</v>
      </c>
    </row>
    <row r="113" ht="14.4" thickTop="1" x14ac:dyDescent="0.25"/>
  </sheetData>
  <mergeCells count="30">
    <mergeCell ref="A76:K76"/>
    <mergeCell ref="A77:K77"/>
    <mergeCell ref="A79:A82"/>
    <mergeCell ref="B79:D79"/>
    <mergeCell ref="E79:G79"/>
    <mergeCell ref="H79:J79"/>
    <mergeCell ref="K79:K82"/>
    <mergeCell ref="B80:D80"/>
    <mergeCell ref="E80:G80"/>
    <mergeCell ref="H80:J80"/>
    <mergeCell ref="A39:K39"/>
    <mergeCell ref="A40:K40"/>
    <mergeCell ref="A42:A45"/>
    <mergeCell ref="B42:D42"/>
    <mergeCell ref="E42:G42"/>
    <mergeCell ref="H42:J42"/>
    <mergeCell ref="K42:K45"/>
    <mergeCell ref="B43:D43"/>
    <mergeCell ref="E43:G43"/>
    <mergeCell ref="H43:J43"/>
    <mergeCell ref="A1:K1"/>
    <mergeCell ref="A2:K2"/>
    <mergeCell ref="A4:A7"/>
    <mergeCell ref="B4:D4"/>
    <mergeCell ref="E4:G4"/>
    <mergeCell ref="H4:J4"/>
    <mergeCell ref="K4:K7"/>
    <mergeCell ref="B5:D5"/>
    <mergeCell ref="E5:G5"/>
    <mergeCell ref="H5:J5"/>
  </mergeCells>
  <printOptions horizontalCentered="1"/>
  <pageMargins left="1" right="1" top="1" bottom="1" header="1" footer="1"/>
  <pageSetup paperSize="9" scale="74" orientation="landscape" r:id="rId1"/>
  <rowBreaks count="1" manualBreakCount="1">
    <brk id="75" max="10"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44"/>
  <sheetViews>
    <sheetView rightToLeft="1" view="pageBreakPreview" topLeftCell="A34" zoomScale="90" zoomScaleSheetLayoutView="90" workbookViewId="0">
      <selection activeCell="E53" sqref="E53"/>
    </sheetView>
  </sheetViews>
  <sheetFormatPr defaultColWidth="9" defaultRowHeight="13.8" x14ac:dyDescent="0.25"/>
  <cols>
    <col min="1" max="1" width="25.09765625" style="392" customWidth="1"/>
    <col min="2" max="2" width="6.59765625" style="392" customWidth="1"/>
    <col min="3" max="3" width="9.09765625" style="392" customWidth="1"/>
    <col min="4" max="5" width="7.09765625" style="392" customWidth="1"/>
    <col min="6" max="6" width="8.19921875" style="392" customWidth="1"/>
    <col min="7" max="7" width="7.09765625" style="392" customWidth="1"/>
    <col min="8" max="8" width="6.3984375" style="392" customWidth="1"/>
    <col min="9" max="9" width="8.5" style="392" customWidth="1"/>
    <col min="10" max="10" width="7.09765625" style="392" customWidth="1"/>
    <col min="11" max="11" width="6" style="392" customWidth="1"/>
    <col min="12" max="12" width="8.09765625" style="392" customWidth="1"/>
    <col min="13" max="13" width="6.69921875" style="392" customWidth="1"/>
    <col min="14" max="14" width="42.5" style="392" customWidth="1"/>
    <col min="15" max="16384" width="9" style="392"/>
  </cols>
  <sheetData>
    <row r="1" spans="1:14" ht="33" customHeight="1" x14ac:dyDescent="0.25">
      <c r="A1" s="750" t="s">
        <v>1957</v>
      </c>
      <c r="B1" s="750"/>
      <c r="C1" s="750"/>
      <c r="D1" s="750"/>
      <c r="E1" s="750"/>
      <c r="F1" s="750"/>
      <c r="G1" s="750"/>
      <c r="H1" s="750"/>
      <c r="I1" s="750"/>
      <c r="J1" s="750"/>
      <c r="K1" s="750"/>
      <c r="L1" s="750"/>
      <c r="M1" s="750"/>
      <c r="N1" s="750"/>
    </row>
    <row r="2" spans="1:14" ht="36.75" customHeight="1" x14ac:dyDescent="0.25">
      <c r="A2" s="739" t="s">
        <v>1958</v>
      </c>
      <c r="B2" s="739"/>
      <c r="C2" s="739"/>
      <c r="D2" s="739"/>
      <c r="E2" s="739"/>
      <c r="F2" s="739"/>
      <c r="G2" s="739"/>
      <c r="H2" s="739"/>
      <c r="I2" s="739"/>
      <c r="J2" s="739"/>
      <c r="K2" s="739"/>
      <c r="L2" s="739"/>
      <c r="M2" s="739"/>
      <c r="N2" s="739"/>
    </row>
    <row r="3" spans="1:14" ht="18" customHeight="1" thickBot="1" x14ac:dyDescent="0.3">
      <c r="A3" s="357" t="s">
        <v>1959</v>
      </c>
      <c r="N3" s="30" t="s">
        <v>1960</v>
      </c>
    </row>
    <row r="4" spans="1:14" ht="18" customHeight="1" thickTop="1" x14ac:dyDescent="0.3">
      <c r="A4" s="735" t="s">
        <v>1729</v>
      </c>
      <c r="B4" s="746" t="s">
        <v>129</v>
      </c>
      <c r="C4" s="746"/>
      <c r="D4" s="746"/>
      <c r="E4" s="746" t="s">
        <v>130</v>
      </c>
      <c r="F4" s="746"/>
      <c r="G4" s="746"/>
      <c r="H4" s="746" t="s">
        <v>131</v>
      </c>
      <c r="I4" s="746"/>
      <c r="J4" s="746"/>
      <c r="K4" s="746" t="s">
        <v>4</v>
      </c>
      <c r="L4" s="746"/>
      <c r="M4" s="746"/>
      <c r="N4" s="735" t="s">
        <v>1730</v>
      </c>
    </row>
    <row r="5" spans="1:14" ht="18" customHeight="1" x14ac:dyDescent="0.3">
      <c r="A5" s="736"/>
      <c r="B5" s="747" t="s">
        <v>132</v>
      </c>
      <c r="C5" s="747"/>
      <c r="D5" s="747"/>
      <c r="E5" s="747" t="s">
        <v>133</v>
      </c>
      <c r="F5" s="747"/>
      <c r="G5" s="747"/>
      <c r="H5" s="747" t="s">
        <v>134</v>
      </c>
      <c r="I5" s="747"/>
      <c r="J5" s="747"/>
      <c r="K5" s="747" t="s">
        <v>9</v>
      </c>
      <c r="L5" s="747"/>
      <c r="M5" s="747"/>
      <c r="N5" s="736"/>
    </row>
    <row r="6" spans="1:14" ht="18" customHeight="1" x14ac:dyDescent="0.3">
      <c r="A6" s="736"/>
      <c r="B6" s="390" t="s">
        <v>10</v>
      </c>
      <c r="C6" s="390" t="s">
        <v>113</v>
      </c>
      <c r="D6" s="390" t="s">
        <v>12</v>
      </c>
      <c r="E6" s="390" t="s">
        <v>10</v>
      </c>
      <c r="F6" s="390" t="s">
        <v>113</v>
      </c>
      <c r="G6" s="390" t="s">
        <v>12</v>
      </c>
      <c r="H6" s="390" t="s">
        <v>10</v>
      </c>
      <c r="I6" s="390" t="s">
        <v>113</v>
      </c>
      <c r="J6" s="390" t="s">
        <v>12</v>
      </c>
      <c r="K6" s="390" t="s">
        <v>10</v>
      </c>
      <c r="L6" s="390" t="s">
        <v>113</v>
      </c>
      <c r="M6" s="390" t="s">
        <v>12</v>
      </c>
      <c r="N6" s="736"/>
    </row>
    <row r="7" spans="1:14" ht="18" customHeight="1" thickBot="1" x14ac:dyDescent="0.35">
      <c r="A7" s="737"/>
      <c r="B7" s="4" t="s">
        <v>13</v>
      </c>
      <c r="C7" s="4" t="s">
        <v>14</v>
      </c>
      <c r="D7" s="4" t="s">
        <v>9</v>
      </c>
      <c r="E7" s="4" t="s">
        <v>13</v>
      </c>
      <c r="F7" s="4" t="s">
        <v>14</v>
      </c>
      <c r="G7" s="4" t="s">
        <v>9</v>
      </c>
      <c r="H7" s="4" t="s">
        <v>13</v>
      </c>
      <c r="I7" s="4" t="s">
        <v>14</v>
      </c>
      <c r="J7" s="4" t="s">
        <v>9</v>
      </c>
      <c r="K7" s="4" t="s">
        <v>13</v>
      </c>
      <c r="L7" s="4" t="s">
        <v>14</v>
      </c>
      <c r="M7" s="4" t="s">
        <v>9</v>
      </c>
      <c r="N7" s="737"/>
    </row>
    <row r="8" spans="1:14" ht="24" customHeight="1" x14ac:dyDescent="0.25">
      <c r="A8" s="533" t="s">
        <v>413</v>
      </c>
      <c r="B8" s="9"/>
      <c r="C8" s="9"/>
      <c r="D8" s="9"/>
      <c r="E8" s="9"/>
      <c r="F8" s="9"/>
      <c r="G8" s="9"/>
      <c r="H8" s="9"/>
      <c r="I8" s="9"/>
      <c r="J8" s="9"/>
      <c r="K8" s="9"/>
      <c r="L8" s="9"/>
      <c r="M8" s="9"/>
      <c r="N8" s="396" t="s">
        <v>16</v>
      </c>
    </row>
    <row r="9" spans="1:14" ht="24" customHeight="1" x14ac:dyDescent="0.25">
      <c r="A9" s="8" t="s">
        <v>1907</v>
      </c>
      <c r="B9" s="9">
        <v>861</v>
      </c>
      <c r="C9" s="9">
        <v>510</v>
      </c>
      <c r="D9" s="9">
        <f>SUM(B9:C9)</f>
        <v>1371</v>
      </c>
      <c r="E9" s="9">
        <v>82</v>
      </c>
      <c r="F9" s="9">
        <v>55</v>
      </c>
      <c r="G9" s="9">
        <f>SUM(E9:F9)</f>
        <v>137</v>
      </c>
      <c r="H9" s="9">
        <v>141</v>
      </c>
      <c r="I9" s="9">
        <v>70</v>
      </c>
      <c r="J9" s="9">
        <f>SUM(H9:I9)</f>
        <v>211</v>
      </c>
      <c r="K9" s="9">
        <f>SUM(B9,E9,H9)</f>
        <v>1084</v>
      </c>
      <c r="L9" s="9">
        <f>SUM(C9,F9,I9)</f>
        <v>635</v>
      </c>
      <c r="M9" s="9">
        <f>SUM(K9:L9)</f>
        <v>1719</v>
      </c>
      <c r="N9" s="396" t="s">
        <v>1908</v>
      </c>
    </row>
    <row r="10" spans="1:14" ht="24" customHeight="1" x14ac:dyDescent="0.25">
      <c r="A10" s="8" t="s">
        <v>1909</v>
      </c>
      <c r="B10" s="9">
        <v>593</v>
      </c>
      <c r="C10" s="9">
        <v>300</v>
      </c>
      <c r="D10" s="9">
        <f t="shared" ref="D10:D15" si="0">SUM(B10:C10)</f>
        <v>893</v>
      </c>
      <c r="E10" s="9">
        <v>137</v>
      </c>
      <c r="F10" s="9">
        <v>80</v>
      </c>
      <c r="G10" s="9">
        <f t="shared" ref="G10:G15" si="1">SUM(E10:F10)</f>
        <v>217</v>
      </c>
      <c r="H10" s="9">
        <v>62</v>
      </c>
      <c r="I10" s="9">
        <v>56</v>
      </c>
      <c r="J10" s="9">
        <f t="shared" ref="J10:J15" si="2">SUM(H10:I10)</f>
        <v>118</v>
      </c>
      <c r="K10" s="9">
        <f t="shared" ref="K10:L20" si="3">SUM(B10,E10,H10)</f>
        <v>792</v>
      </c>
      <c r="L10" s="9">
        <f t="shared" si="3"/>
        <v>436</v>
      </c>
      <c r="M10" s="9">
        <f t="shared" ref="M10:M20" si="4">SUM(K10:L10)</f>
        <v>1228</v>
      </c>
      <c r="N10" s="396" t="s">
        <v>1910</v>
      </c>
    </row>
    <row r="11" spans="1:14" ht="24" customHeight="1" x14ac:dyDescent="0.25">
      <c r="A11" s="8" t="s">
        <v>1911</v>
      </c>
      <c r="B11" s="9">
        <v>489</v>
      </c>
      <c r="C11" s="9">
        <v>173</v>
      </c>
      <c r="D11" s="9">
        <f t="shared" si="0"/>
        <v>662</v>
      </c>
      <c r="E11" s="9">
        <v>61</v>
      </c>
      <c r="F11" s="9">
        <v>44</v>
      </c>
      <c r="G11" s="9">
        <f t="shared" si="1"/>
        <v>105</v>
      </c>
      <c r="H11" s="9">
        <v>47</v>
      </c>
      <c r="I11" s="9">
        <v>20</v>
      </c>
      <c r="J11" s="9">
        <f t="shared" si="2"/>
        <v>67</v>
      </c>
      <c r="K11" s="9">
        <f t="shared" si="3"/>
        <v>597</v>
      </c>
      <c r="L11" s="9">
        <f t="shared" si="3"/>
        <v>237</v>
      </c>
      <c r="M11" s="9">
        <f t="shared" si="4"/>
        <v>834</v>
      </c>
      <c r="N11" s="396" t="s">
        <v>1912</v>
      </c>
    </row>
    <row r="12" spans="1:14" ht="24" customHeight="1" x14ac:dyDescent="0.25">
      <c r="A12" s="8" t="s">
        <v>1913</v>
      </c>
      <c r="B12" s="9">
        <v>185</v>
      </c>
      <c r="C12" s="9">
        <v>64</v>
      </c>
      <c r="D12" s="9">
        <f t="shared" si="0"/>
        <v>249</v>
      </c>
      <c r="E12" s="9">
        <v>37</v>
      </c>
      <c r="F12" s="9">
        <v>40</v>
      </c>
      <c r="G12" s="9">
        <f t="shared" si="1"/>
        <v>77</v>
      </c>
      <c r="H12" s="9">
        <v>33</v>
      </c>
      <c r="I12" s="9">
        <v>13</v>
      </c>
      <c r="J12" s="9">
        <f t="shared" si="2"/>
        <v>46</v>
      </c>
      <c r="K12" s="9">
        <f t="shared" si="3"/>
        <v>255</v>
      </c>
      <c r="L12" s="9">
        <f t="shared" si="3"/>
        <v>117</v>
      </c>
      <c r="M12" s="9">
        <f t="shared" si="4"/>
        <v>372</v>
      </c>
      <c r="N12" s="396" t="s">
        <v>1914</v>
      </c>
    </row>
    <row r="13" spans="1:14" ht="24" customHeight="1" x14ac:dyDescent="0.25">
      <c r="A13" s="8" t="s">
        <v>1915</v>
      </c>
      <c r="B13" s="9">
        <v>200</v>
      </c>
      <c r="C13" s="9">
        <v>136</v>
      </c>
      <c r="D13" s="9">
        <f t="shared" si="0"/>
        <v>336</v>
      </c>
      <c r="E13" s="9">
        <v>95</v>
      </c>
      <c r="F13" s="9">
        <v>67</v>
      </c>
      <c r="G13" s="9">
        <f t="shared" si="1"/>
        <v>162</v>
      </c>
      <c r="H13" s="9">
        <v>23</v>
      </c>
      <c r="I13" s="9">
        <v>11</v>
      </c>
      <c r="J13" s="9">
        <f t="shared" si="2"/>
        <v>34</v>
      </c>
      <c r="K13" s="9">
        <f t="shared" si="3"/>
        <v>318</v>
      </c>
      <c r="L13" s="9">
        <f t="shared" si="3"/>
        <v>214</v>
      </c>
      <c r="M13" s="9">
        <f t="shared" si="4"/>
        <v>532</v>
      </c>
      <c r="N13" s="396" t="s">
        <v>1916</v>
      </c>
    </row>
    <row r="14" spans="1:14" ht="24" customHeight="1" x14ac:dyDescent="0.25">
      <c r="A14" s="8" t="s">
        <v>1917</v>
      </c>
      <c r="B14" s="9">
        <v>371</v>
      </c>
      <c r="C14" s="9">
        <v>126</v>
      </c>
      <c r="D14" s="9">
        <f t="shared" si="0"/>
        <v>497</v>
      </c>
      <c r="E14" s="9">
        <v>50</v>
      </c>
      <c r="F14" s="9">
        <v>24</v>
      </c>
      <c r="G14" s="9">
        <f t="shared" si="1"/>
        <v>74</v>
      </c>
      <c r="H14" s="9">
        <v>44</v>
      </c>
      <c r="I14" s="9">
        <v>29</v>
      </c>
      <c r="J14" s="9">
        <f t="shared" si="2"/>
        <v>73</v>
      </c>
      <c r="K14" s="9">
        <f t="shared" si="3"/>
        <v>465</v>
      </c>
      <c r="L14" s="9">
        <f t="shared" si="3"/>
        <v>179</v>
      </c>
      <c r="M14" s="9">
        <f t="shared" si="4"/>
        <v>644</v>
      </c>
      <c r="N14" s="396" t="s">
        <v>1918</v>
      </c>
    </row>
    <row r="15" spans="1:14" ht="24" customHeight="1" x14ac:dyDescent="0.25">
      <c r="A15" s="8" t="s">
        <v>1919</v>
      </c>
      <c r="B15" s="9">
        <v>264</v>
      </c>
      <c r="C15" s="9">
        <v>98</v>
      </c>
      <c r="D15" s="9">
        <f t="shared" si="0"/>
        <v>362</v>
      </c>
      <c r="E15" s="9">
        <v>50</v>
      </c>
      <c r="F15" s="9">
        <v>55</v>
      </c>
      <c r="G15" s="9">
        <f t="shared" si="1"/>
        <v>105</v>
      </c>
      <c r="H15" s="9">
        <v>60</v>
      </c>
      <c r="I15" s="9">
        <v>31</v>
      </c>
      <c r="J15" s="9">
        <f t="shared" si="2"/>
        <v>91</v>
      </c>
      <c r="K15" s="9">
        <f t="shared" si="3"/>
        <v>374</v>
      </c>
      <c r="L15" s="9">
        <f t="shared" si="3"/>
        <v>184</v>
      </c>
      <c r="M15" s="9">
        <f t="shared" si="4"/>
        <v>558</v>
      </c>
      <c r="N15" s="396" t="s">
        <v>1934</v>
      </c>
    </row>
    <row r="16" spans="1:14" ht="24" customHeight="1" x14ac:dyDescent="0.25">
      <c r="A16" s="8" t="s">
        <v>1822</v>
      </c>
      <c r="B16" s="9">
        <f>SUM(B9:B15)</f>
        <v>2963</v>
      </c>
      <c r="C16" s="9">
        <f t="shared" ref="C16:M16" si="5">SUM(C9:C15)</f>
        <v>1407</v>
      </c>
      <c r="D16" s="9">
        <f t="shared" si="5"/>
        <v>4370</v>
      </c>
      <c r="E16" s="9">
        <f t="shared" si="5"/>
        <v>512</v>
      </c>
      <c r="F16" s="9">
        <f t="shared" si="5"/>
        <v>365</v>
      </c>
      <c r="G16" s="9">
        <f t="shared" si="5"/>
        <v>877</v>
      </c>
      <c r="H16" s="9">
        <f t="shared" si="5"/>
        <v>410</v>
      </c>
      <c r="I16" s="9">
        <f t="shared" si="5"/>
        <v>230</v>
      </c>
      <c r="J16" s="9">
        <f t="shared" si="5"/>
        <v>640</v>
      </c>
      <c r="K16" s="9">
        <f t="shared" si="5"/>
        <v>3885</v>
      </c>
      <c r="L16" s="9">
        <f t="shared" si="5"/>
        <v>2002</v>
      </c>
      <c r="M16" s="9">
        <f t="shared" si="5"/>
        <v>5887</v>
      </c>
      <c r="N16" s="396" t="s">
        <v>1742</v>
      </c>
    </row>
    <row r="17" spans="1:14" ht="24" customHeight="1" x14ac:dyDescent="0.25">
      <c r="A17" s="8" t="s">
        <v>1923</v>
      </c>
      <c r="B17" s="9">
        <v>1</v>
      </c>
      <c r="C17" s="9">
        <v>3</v>
      </c>
      <c r="D17" s="9">
        <f>SUM(B17:C17)</f>
        <v>4</v>
      </c>
      <c r="E17" s="9">
        <v>3</v>
      </c>
      <c r="F17" s="9">
        <v>0</v>
      </c>
      <c r="G17" s="9">
        <f>SUM(E17:F17)</f>
        <v>3</v>
      </c>
      <c r="H17" s="9">
        <v>0</v>
      </c>
      <c r="I17" s="9">
        <v>0</v>
      </c>
      <c r="J17" s="9">
        <f>SUM(H17:I17)</f>
        <v>0</v>
      </c>
      <c r="K17" s="9">
        <f t="shared" si="3"/>
        <v>4</v>
      </c>
      <c r="L17" s="9">
        <f t="shared" si="3"/>
        <v>3</v>
      </c>
      <c r="M17" s="9">
        <f t="shared" si="4"/>
        <v>7</v>
      </c>
      <c r="N17" s="396" t="s">
        <v>1924</v>
      </c>
    </row>
    <row r="18" spans="1:14" ht="24" customHeight="1" x14ac:dyDescent="0.25">
      <c r="A18" s="8" t="s">
        <v>1925</v>
      </c>
      <c r="B18" s="9">
        <v>27</v>
      </c>
      <c r="C18" s="9">
        <v>10</v>
      </c>
      <c r="D18" s="9">
        <f t="shared" ref="D18:D19" si="6">SUM(B18:C18)</f>
        <v>37</v>
      </c>
      <c r="E18" s="9">
        <v>25</v>
      </c>
      <c r="F18" s="9">
        <v>11</v>
      </c>
      <c r="G18" s="9">
        <f t="shared" ref="G18:G20" si="7">SUM(E18:F18)</f>
        <v>36</v>
      </c>
      <c r="H18" s="9">
        <v>36</v>
      </c>
      <c r="I18" s="9">
        <v>23</v>
      </c>
      <c r="J18" s="9">
        <f t="shared" ref="J18:J20" si="8">SUM(H18:I18)</f>
        <v>59</v>
      </c>
      <c r="K18" s="9">
        <f t="shared" si="3"/>
        <v>88</v>
      </c>
      <c r="L18" s="9">
        <f t="shared" si="3"/>
        <v>44</v>
      </c>
      <c r="M18" s="9">
        <f t="shared" si="4"/>
        <v>132</v>
      </c>
      <c r="N18" s="396" t="s">
        <v>1926</v>
      </c>
    </row>
    <row r="19" spans="1:14" ht="24" customHeight="1" x14ac:dyDescent="0.25">
      <c r="A19" s="8" t="s">
        <v>1927</v>
      </c>
      <c r="B19" s="9">
        <v>206</v>
      </c>
      <c r="C19" s="9">
        <v>70</v>
      </c>
      <c r="D19" s="9">
        <f t="shared" si="6"/>
        <v>276</v>
      </c>
      <c r="E19" s="9">
        <v>32</v>
      </c>
      <c r="F19" s="9">
        <v>13</v>
      </c>
      <c r="G19" s="9">
        <f t="shared" si="7"/>
        <v>45</v>
      </c>
      <c r="H19" s="9">
        <v>43</v>
      </c>
      <c r="I19" s="9">
        <v>24</v>
      </c>
      <c r="J19" s="9">
        <f t="shared" si="8"/>
        <v>67</v>
      </c>
      <c r="K19" s="9">
        <f t="shared" si="3"/>
        <v>281</v>
      </c>
      <c r="L19" s="9">
        <f t="shared" si="3"/>
        <v>107</v>
      </c>
      <c r="M19" s="9">
        <f t="shared" si="4"/>
        <v>388</v>
      </c>
      <c r="N19" s="396" t="s">
        <v>1928</v>
      </c>
    </row>
    <row r="20" spans="1:14" ht="24" customHeight="1" x14ac:dyDescent="0.25">
      <c r="A20" s="8" t="s">
        <v>1929</v>
      </c>
      <c r="B20" s="9">
        <v>66</v>
      </c>
      <c r="C20" s="9">
        <v>28</v>
      </c>
      <c r="D20" s="9">
        <f>SUM(B20:C20)</f>
        <v>94</v>
      </c>
      <c r="E20" s="9">
        <v>5</v>
      </c>
      <c r="F20" s="9">
        <v>7</v>
      </c>
      <c r="G20" s="9">
        <f t="shared" si="7"/>
        <v>12</v>
      </c>
      <c r="H20" s="9">
        <v>13</v>
      </c>
      <c r="I20" s="9">
        <v>9</v>
      </c>
      <c r="J20" s="9">
        <f t="shared" si="8"/>
        <v>22</v>
      </c>
      <c r="K20" s="9">
        <f t="shared" si="3"/>
        <v>84</v>
      </c>
      <c r="L20" s="9">
        <f t="shared" si="3"/>
        <v>44</v>
      </c>
      <c r="M20" s="9">
        <f t="shared" si="4"/>
        <v>128</v>
      </c>
      <c r="N20" s="396" t="s">
        <v>1930</v>
      </c>
    </row>
    <row r="21" spans="1:14" ht="24" customHeight="1" x14ac:dyDescent="0.25">
      <c r="A21" s="8" t="s">
        <v>1832</v>
      </c>
      <c r="B21" s="9">
        <f>SUM(B17:B20)</f>
        <v>300</v>
      </c>
      <c r="C21" s="9">
        <f t="shared" ref="C21:M21" si="9">SUM(C17:C20)</f>
        <v>111</v>
      </c>
      <c r="D21" s="9">
        <f t="shared" si="9"/>
        <v>411</v>
      </c>
      <c r="E21" s="9">
        <f t="shared" si="9"/>
        <v>65</v>
      </c>
      <c r="F21" s="9">
        <f t="shared" si="9"/>
        <v>31</v>
      </c>
      <c r="G21" s="9">
        <f t="shared" si="9"/>
        <v>96</v>
      </c>
      <c r="H21" s="9">
        <f t="shared" si="9"/>
        <v>92</v>
      </c>
      <c r="I21" s="9">
        <f t="shared" si="9"/>
        <v>56</v>
      </c>
      <c r="J21" s="9">
        <f t="shared" si="9"/>
        <v>148</v>
      </c>
      <c r="K21" s="9">
        <f t="shared" si="9"/>
        <v>457</v>
      </c>
      <c r="L21" s="9">
        <f t="shared" si="9"/>
        <v>198</v>
      </c>
      <c r="M21" s="9">
        <f t="shared" si="9"/>
        <v>655</v>
      </c>
      <c r="N21" s="396" t="s">
        <v>1833</v>
      </c>
    </row>
    <row r="22" spans="1:14" ht="24" customHeight="1" thickBot="1" x14ac:dyDescent="0.3">
      <c r="A22" s="11" t="s">
        <v>90</v>
      </c>
      <c r="B22" s="12">
        <f>SUM(B21,B16)</f>
        <v>3263</v>
      </c>
      <c r="C22" s="12">
        <f t="shared" ref="C22:M22" si="10">SUM(C21,C16)</f>
        <v>1518</v>
      </c>
      <c r="D22" s="12">
        <f t="shared" si="10"/>
        <v>4781</v>
      </c>
      <c r="E22" s="12">
        <f t="shared" si="10"/>
        <v>577</v>
      </c>
      <c r="F22" s="12">
        <f t="shared" si="10"/>
        <v>396</v>
      </c>
      <c r="G22" s="12">
        <f t="shared" si="10"/>
        <v>973</v>
      </c>
      <c r="H22" s="12">
        <f t="shared" si="10"/>
        <v>502</v>
      </c>
      <c r="I22" s="12">
        <f t="shared" si="10"/>
        <v>286</v>
      </c>
      <c r="J22" s="12">
        <f t="shared" si="10"/>
        <v>788</v>
      </c>
      <c r="K22" s="12">
        <f t="shared" si="10"/>
        <v>4342</v>
      </c>
      <c r="L22" s="12">
        <f t="shared" si="10"/>
        <v>2200</v>
      </c>
      <c r="M22" s="12">
        <f t="shared" si="10"/>
        <v>6542</v>
      </c>
      <c r="N22" s="13" t="s">
        <v>91</v>
      </c>
    </row>
    <row r="23" spans="1:14" ht="21.9" customHeight="1" thickTop="1" x14ac:dyDescent="0.25"/>
    <row r="24" spans="1:14" ht="25.5" customHeight="1" x14ac:dyDescent="0.25"/>
    <row r="25" spans="1:14" s="659" customFormat="1" ht="25.5" customHeight="1" x14ac:dyDescent="0.25"/>
    <row r="26" spans="1:14" ht="25.5" customHeight="1" x14ac:dyDescent="0.25"/>
    <row r="27" spans="1:14" ht="25.5" customHeight="1" thickBot="1" x14ac:dyDescent="0.3">
      <c r="A27" s="357" t="s">
        <v>1961</v>
      </c>
      <c r="N27" s="30" t="s">
        <v>1962</v>
      </c>
    </row>
    <row r="28" spans="1:14" s="66" customFormat="1" ht="21" customHeight="1" thickTop="1" x14ac:dyDescent="0.25">
      <c r="A28" s="735" t="s">
        <v>1729</v>
      </c>
      <c r="B28" s="735" t="s">
        <v>129</v>
      </c>
      <c r="C28" s="735"/>
      <c r="D28" s="735"/>
      <c r="E28" s="735" t="s">
        <v>130</v>
      </c>
      <c r="F28" s="735"/>
      <c r="G28" s="735"/>
      <c r="H28" s="735" t="s">
        <v>131</v>
      </c>
      <c r="I28" s="735"/>
      <c r="J28" s="735"/>
      <c r="K28" s="735" t="s">
        <v>4</v>
      </c>
      <c r="L28" s="735"/>
      <c r="M28" s="735"/>
      <c r="N28" s="735" t="s">
        <v>1730</v>
      </c>
    </row>
    <row r="29" spans="1:14" s="66" customFormat="1" ht="21" customHeight="1" x14ac:dyDescent="0.25">
      <c r="A29" s="736"/>
      <c r="B29" s="736" t="s">
        <v>132</v>
      </c>
      <c r="C29" s="736"/>
      <c r="D29" s="736"/>
      <c r="E29" s="736" t="s">
        <v>133</v>
      </c>
      <c r="F29" s="736"/>
      <c r="G29" s="736"/>
      <c r="H29" s="736" t="s">
        <v>134</v>
      </c>
      <c r="I29" s="736"/>
      <c r="J29" s="736"/>
      <c r="K29" s="736" t="s">
        <v>9</v>
      </c>
      <c r="L29" s="736"/>
      <c r="M29" s="736"/>
      <c r="N29" s="736"/>
    </row>
    <row r="30" spans="1:14" s="66" customFormat="1" ht="21" customHeight="1" x14ac:dyDescent="0.25">
      <c r="A30" s="736"/>
      <c r="B30" s="401" t="s">
        <v>10</v>
      </c>
      <c r="C30" s="401" t="s">
        <v>113</v>
      </c>
      <c r="D30" s="401" t="s">
        <v>12</v>
      </c>
      <c r="E30" s="401" t="s">
        <v>10</v>
      </c>
      <c r="F30" s="401" t="s">
        <v>113</v>
      </c>
      <c r="G30" s="401" t="s">
        <v>12</v>
      </c>
      <c r="H30" s="401" t="s">
        <v>10</v>
      </c>
      <c r="I30" s="401" t="s">
        <v>113</v>
      </c>
      <c r="J30" s="401" t="s">
        <v>12</v>
      </c>
      <c r="K30" s="401" t="s">
        <v>10</v>
      </c>
      <c r="L30" s="401" t="s">
        <v>113</v>
      </c>
      <c r="M30" s="401" t="s">
        <v>12</v>
      </c>
      <c r="N30" s="736"/>
    </row>
    <row r="31" spans="1:14" s="66" customFormat="1" ht="21" customHeight="1" thickBot="1" x14ac:dyDescent="0.3">
      <c r="A31" s="737"/>
      <c r="B31" s="402" t="s">
        <v>13</v>
      </c>
      <c r="C31" s="402" t="s">
        <v>14</v>
      </c>
      <c r="D31" s="402" t="s">
        <v>9</v>
      </c>
      <c r="E31" s="402" t="s">
        <v>13</v>
      </c>
      <c r="F31" s="402" t="s">
        <v>14</v>
      </c>
      <c r="G31" s="402" t="s">
        <v>9</v>
      </c>
      <c r="H31" s="402" t="s">
        <v>13</v>
      </c>
      <c r="I31" s="402" t="s">
        <v>14</v>
      </c>
      <c r="J31" s="402" t="s">
        <v>9</v>
      </c>
      <c r="K31" s="402" t="s">
        <v>13</v>
      </c>
      <c r="L31" s="402" t="s">
        <v>14</v>
      </c>
      <c r="M31" s="402" t="s">
        <v>9</v>
      </c>
      <c r="N31" s="737"/>
    </row>
    <row r="32" spans="1:14" s="66" customFormat="1" ht="21" customHeight="1" x14ac:dyDescent="0.25">
      <c r="A32" s="8" t="s">
        <v>412</v>
      </c>
      <c r="B32" s="8"/>
      <c r="C32" s="8"/>
      <c r="D32" s="8"/>
      <c r="E32" s="8"/>
      <c r="F32" s="8"/>
      <c r="G32" s="8"/>
      <c r="H32" s="8"/>
      <c r="I32" s="8"/>
      <c r="J32" s="8"/>
      <c r="K32" s="406"/>
      <c r="L32" s="8"/>
      <c r="M32" s="8"/>
      <c r="N32" s="406" t="s">
        <v>93</v>
      </c>
    </row>
    <row r="33" spans="1:14" ht="24.9" customHeight="1" x14ac:dyDescent="0.25">
      <c r="A33" s="8" t="s">
        <v>1907</v>
      </c>
      <c r="B33" s="9">
        <v>9</v>
      </c>
      <c r="C33" s="9">
        <v>3</v>
      </c>
      <c r="D33" s="9">
        <f>SUM(B33:C33)</f>
        <v>12</v>
      </c>
      <c r="E33" s="9">
        <v>2</v>
      </c>
      <c r="F33" s="9">
        <v>0</v>
      </c>
      <c r="G33" s="9">
        <f>SUM(E33:F33)</f>
        <v>2</v>
      </c>
      <c r="H33" s="9">
        <v>1</v>
      </c>
      <c r="I33" s="9">
        <v>2</v>
      </c>
      <c r="J33" s="9">
        <f>SUM(H33:I33)</f>
        <v>3</v>
      </c>
      <c r="K33" s="9">
        <f>SUM(H33,E33,B33)</f>
        <v>12</v>
      </c>
      <c r="L33" s="9">
        <f>SUM(I33,F33,C33)</f>
        <v>5</v>
      </c>
      <c r="M33" s="9">
        <f>SUM(K33:L33)</f>
        <v>17</v>
      </c>
      <c r="N33" s="396" t="s">
        <v>1908</v>
      </c>
    </row>
    <row r="34" spans="1:14" ht="24.9" customHeight="1" x14ac:dyDescent="0.25">
      <c r="A34" s="8" t="s">
        <v>1909</v>
      </c>
      <c r="B34" s="9">
        <v>3</v>
      </c>
      <c r="C34" s="9">
        <v>0</v>
      </c>
      <c r="D34" s="9">
        <f>SUM(B34:C34)</f>
        <v>3</v>
      </c>
      <c r="E34" s="9">
        <v>0</v>
      </c>
      <c r="F34" s="9">
        <v>0</v>
      </c>
      <c r="G34" s="9">
        <f t="shared" ref="G34:G37" si="11">SUM(E34:F34)</f>
        <v>0</v>
      </c>
      <c r="H34" s="9">
        <v>0</v>
      </c>
      <c r="I34" s="9">
        <v>0</v>
      </c>
      <c r="J34" s="9">
        <f t="shared" ref="J34:J37" si="12">SUM(H34:I34)</f>
        <v>0</v>
      </c>
      <c r="K34" s="9">
        <f>SUM(H34,E34,B34)</f>
        <v>3</v>
      </c>
      <c r="L34" s="9">
        <f>SUM(I34,F34,C34)</f>
        <v>0</v>
      </c>
      <c r="M34" s="9">
        <f>SUM(K34:L34)</f>
        <v>3</v>
      </c>
      <c r="N34" s="396" t="s">
        <v>1910</v>
      </c>
    </row>
    <row r="35" spans="1:14" ht="24.9" customHeight="1" x14ac:dyDescent="0.25">
      <c r="A35" s="8" t="s">
        <v>1913</v>
      </c>
      <c r="B35" s="9">
        <v>1</v>
      </c>
      <c r="C35" s="9">
        <v>0</v>
      </c>
      <c r="D35" s="9">
        <f t="shared" ref="D35:D40" si="13">SUM(B35:C35)</f>
        <v>1</v>
      </c>
      <c r="E35" s="9">
        <v>0</v>
      </c>
      <c r="F35" s="9">
        <v>0</v>
      </c>
      <c r="G35" s="9">
        <f t="shared" si="11"/>
        <v>0</v>
      </c>
      <c r="H35" s="9">
        <v>0</v>
      </c>
      <c r="I35" s="9">
        <v>0</v>
      </c>
      <c r="J35" s="9">
        <f t="shared" si="12"/>
        <v>0</v>
      </c>
      <c r="K35" s="9">
        <f t="shared" ref="K35:L40" si="14">SUM(H35,E35,B35)</f>
        <v>1</v>
      </c>
      <c r="L35" s="9">
        <f t="shared" si="14"/>
        <v>0</v>
      </c>
      <c r="M35" s="9">
        <f t="shared" ref="M35:M40" si="15">SUM(K35:L35)</f>
        <v>1</v>
      </c>
      <c r="N35" s="396" t="s">
        <v>1914</v>
      </c>
    </row>
    <row r="36" spans="1:14" ht="24.9" customHeight="1" x14ac:dyDescent="0.25">
      <c r="A36" s="8" t="s">
        <v>1915</v>
      </c>
      <c r="B36" s="9">
        <v>14</v>
      </c>
      <c r="C36" s="9">
        <v>0</v>
      </c>
      <c r="D36" s="9">
        <f t="shared" si="13"/>
        <v>14</v>
      </c>
      <c r="E36" s="9">
        <v>1</v>
      </c>
      <c r="F36" s="9">
        <v>0</v>
      </c>
      <c r="G36" s="9">
        <f t="shared" si="11"/>
        <v>1</v>
      </c>
      <c r="H36" s="9">
        <v>1</v>
      </c>
      <c r="I36" s="9">
        <v>0</v>
      </c>
      <c r="J36" s="9">
        <f t="shared" si="12"/>
        <v>1</v>
      </c>
      <c r="K36" s="9">
        <f t="shared" si="14"/>
        <v>16</v>
      </c>
      <c r="L36" s="9">
        <f t="shared" si="14"/>
        <v>0</v>
      </c>
      <c r="M36" s="9">
        <f t="shared" si="15"/>
        <v>16</v>
      </c>
      <c r="N36" s="396" t="s">
        <v>1916</v>
      </c>
    </row>
    <row r="37" spans="1:14" ht="24.9" customHeight="1" x14ac:dyDescent="0.25">
      <c r="A37" s="8" t="s">
        <v>1917</v>
      </c>
      <c r="B37" s="9">
        <v>4</v>
      </c>
      <c r="C37" s="9">
        <v>0</v>
      </c>
      <c r="D37" s="9">
        <f t="shared" si="13"/>
        <v>4</v>
      </c>
      <c r="E37" s="9">
        <v>0</v>
      </c>
      <c r="F37" s="9">
        <v>0</v>
      </c>
      <c r="G37" s="9">
        <f t="shared" si="11"/>
        <v>0</v>
      </c>
      <c r="H37" s="9">
        <v>0</v>
      </c>
      <c r="I37" s="9">
        <v>0</v>
      </c>
      <c r="J37" s="9">
        <f t="shared" si="12"/>
        <v>0</v>
      </c>
      <c r="K37" s="9">
        <f t="shared" si="14"/>
        <v>4</v>
      </c>
      <c r="L37" s="9">
        <f t="shared" si="14"/>
        <v>0</v>
      </c>
      <c r="M37" s="9">
        <f t="shared" si="15"/>
        <v>4</v>
      </c>
      <c r="N37" s="396" t="s">
        <v>1918</v>
      </c>
    </row>
    <row r="38" spans="1:14" ht="24.9" customHeight="1" x14ac:dyDescent="0.25">
      <c r="A38" s="8" t="s">
        <v>1822</v>
      </c>
      <c r="B38" s="9">
        <f>SUM(B33:B37)</f>
        <v>31</v>
      </c>
      <c r="C38" s="9">
        <f t="shared" ref="C38:M38" si="16">SUM(C33:C37)</f>
        <v>3</v>
      </c>
      <c r="D38" s="9">
        <f t="shared" si="16"/>
        <v>34</v>
      </c>
      <c r="E38" s="9">
        <f t="shared" si="16"/>
        <v>3</v>
      </c>
      <c r="F38" s="9">
        <f t="shared" si="16"/>
        <v>0</v>
      </c>
      <c r="G38" s="9">
        <f t="shared" si="16"/>
        <v>3</v>
      </c>
      <c r="H38" s="9">
        <f t="shared" si="16"/>
        <v>2</v>
      </c>
      <c r="I38" s="9">
        <f t="shared" si="16"/>
        <v>2</v>
      </c>
      <c r="J38" s="9">
        <f t="shared" si="16"/>
        <v>4</v>
      </c>
      <c r="K38" s="9">
        <f t="shared" si="16"/>
        <v>36</v>
      </c>
      <c r="L38" s="9">
        <f t="shared" si="16"/>
        <v>5</v>
      </c>
      <c r="M38" s="9">
        <f t="shared" si="16"/>
        <v>41</v>
      </c>
      <c r="N38" s="396" t="s">
        <v>1742</v>
      </c>
    </row>
    <row r="39" spans="1:14" ht="30.75" customHeight="1" x14ac:dyDescent="0.25">
      <c r="A39" s="8" t="s">
        <v>1925</v>
      </c>
      <c r="B39" s="9">
        <v>8</v>
      </c>
      <c r="C39" s="9">
        <v>1</v>
      </c>
      <c r="D39" s="9">
        <f t="shared" si="13"/>
        <v>9</v>
      </c>
      <c r="E39" s="9">
        <v>0</v>
      </c>
      <c r="F39" s="9">
        <v>0</v>
      </c>
      <c r="G39" s="9">
        <f>SUM(E39:F39)</f>
        <v>0</v>
      </c>
      <c r="H39" s="9">
        <v>0</v>
      </c>
      <c r="I39" s="9">
        <v>0</v>
      </c>
      <c r="J39" s="9">
        <f>SUM(H39:I39)</f>
        <v>0</v>
      </c>
      <c r="K39" s="9">
        <f t="shared" si="14"/>
        <v>8</v>
      </c>
      <c r="L39" s="9">
        <f t="shared" si="14"/>
        <v>1</v>
      </c>
      <c r="M39" s="9">
        <f t="shared" si="15"/>
        <v>9</v>
      </c>
      <c r="N39" s="396" t="s">
        <v>1926</v>
      </c>
    </row>
    <row r="40" spans="1:14" ht="24.9" customHeight="1" x14ac:dyDescent="0.25">
      <c r="A40" s="8" t="s">
        <v>1929</v>
      </c>
      <c r="B40" s="9">
        <v>0</v>
      </c>
      <c r="C40" s="9">
        <v>1</v>
      </c>
      <c r="D40" s="9">
        <f t="shared" si="13"/>
        <v>1</v>
      </c>
      <c r="E40" s="9">
        <v>0</v>
      </c>
      <c r="F40" s="9">
        <v>0</v>
      </c>
      <c r="G40" s="9">
        <f>SUM(E40:F40)</f>
        <v>0</v>
      </c>
      <c r="H40" s="9">
        <v>1</v>
      </c>
      <c r="I40" s="9">
        <v>0</v>
      </c>
      <c r="J40" s="9">
        <f>SUM(H40:I40)</f>
        <v>1</v>
      </c>
      <c r="K40" s="9">
        <f t="shared" si="14"/>
        <v>1</v>
      </c>
      <c r="L40" s="9">
        <f t="shared" si="14"/>
        <v>1</v>
      </c>
      <c r="M40" s="9">
        <f t="shared" si="15"/>
        <v>2</v>
      </c>
      <c r="N40" s="396" t="s">
        <v>1930</v>
      </c>
    </row>
    <row r="41" spans="1:14" ht="24.9" customHeight="1" x14ac:dyDescent="0.25">
      <c r="A41" s="8" t="s">
        <v>1832</v>
      </c>
      <c r="B41" s="9">
        <f>SUM(B39:B40)</f>
        <v>8</v>
      </c>
      <c r="C41" s="9">
        <f t="shared" ref="C41:M41" si="17">SUM(C39:C40)</f>
        <v>2</v>
      </c>
      <c r="D41" s="9">
        <f t="shared" si="17"/>
        <v>10</v>
      </c>
      <c r="E41" s="9">
        <f t="shared" si="17"/>
        <v>0</v>
      </c>
      <c r="F41" s="9">
        <f t="shared" si="17"/>
        <v>0</v>
      </c>
      <c r="G41" s="9">
        <f t="shared" si="17"/>
        <v>0</v>
      </c>
      <c r="H41" s="9">
        <f t="shared" si="17"/>
        <v>1</v>
      </c>
      <c r="I41" s="9">
        <f t="shared" si="17"/>
        <v>0</v>
      </c>
      <c r="J41" s="9">
        <f t="shared" si="17"/>
        <v>1</v>
      </c>
      <c r="K41" s="9">
        <f t="shared" si="17"/>
        <v>9</v>
      </c>
      <c r="L41" s="9">
        <f t="shared" si="17"/>
        <v>2</v>
      </c>
      <c r="M41" s="9">
        <f t="shared" si="17"/>
        <v>11</v>
      </c>
      <c r="N41" s="396" t="s">
        <v>1833</v>
      </c>
    </row>
    <row r="42" spans="1:14" ht="24.9" customHeight="1" thickBot="1" x14ac:dyDescent="0.3">
      <c r="A42" s="20" t="s">
        <v>127</v>
      </c>
      <c r="B42" s="21">
        <f>SUM(B41,B38)</f>
        <v>39</v>
      </c>
      <c r="C42" s="21">
        <f t="shared" ref="C42:M42" si="18">SUM(C41,C38)</f>
        <v>5</v>
      </c>
      <c r="D42" s="21">
        <f t="shared" si="18"/>
        <v>44</v>
      </c>
      <c r="E42" s="21">
        <f t="shared" si="18"/>
        <v>3</v>
      </c>
      <c r="F42" s="21">
        <f t="shared" si="18"/>
        <v>0</v>
      </c>
      <c r="G42" s="21">
        <f t="shared" si="18"/>
        <v>3</v>
      </c>
      <c r="H42" s="21">
        <f t="shared" si="18"/>
        <v>3</v>
      </c>
      <c r="I42" s="21">
        <f t="shared" si="18"/>
        <v>2</v>
      </c>
      <c r="J42" s="21">
        <f t="shared" si="18"/>
        <v>5</v>
      </c>
      <c r="K42" s="21">
        <f t="shared" si="18"/>
        <v>45</v>
      </c>
      <c r="L42" s="21">
        <f t="shared" si="18"/>
        <v>7</v>
      </c>
      <c r="M42" s="21">
        <f t="shared" si="18"/>
        <v>52</v>
      </c>
      <c r="N42" s="22" t="s">
        <v>93</v>
      </c>
    </row>
    <row r="43" spans="1:14" ht="24.9" customHeight="1" thickBot="1" x14ac:dyDescent="0.3">
      <c r="A43" s="23" t="s">
        <v>384</v>
      </c>
      <c r="B43" s="24">
        <f t="shared" ref="B43:M43" si="19">SUM(B42,B22)</f>
        <v>3302</v>
      </c>
      <c r="C43" s="24">
        <f t="shared" si="19"/>
        <v>1523</v>
      </c>
      <c r="D43" s="24">
        <f t="shared" si="19"/>
        <v>4825</v>
      </c>
      <c r="E43" s="24">
        <f t="shared" si="19"/>
        <v>580</v>
      </c>
      <c r="F43" s="24">
        <f t="shared" si="19"/>
        <v>396</v>
      </c>
      <c r="G43" s="24">
        <f t="shared" si="19"/>
        <v>976</v>
      </c>
      <c r="H43" s="24">
        <f t="shared" si="19"/>
        <v>505</v>
      </c>
      <c r="I43" s="24">
        <f t="shared" si="19"/>
        <v>288</v>
      </c>
      <c r="J43" s="24">
        <f t="shared" si="19"/>
        <v>793</v>
      </c>
      <c r="K43" s="24">
        <f t="shared" si="19"/>
        <v>4387</v>
      </c>
      <c r="L43" s="24">
        <f t="shared" si="19"/>
        <v>2207</v>
      </c>
      <c r="M43" s="24">
        <f t="shared" si="19"/>
        <v>6594</v>
      </c>
      <c r="N43" s="397" t="s">
        <v>263</v>
      </c>
    </row>
    <row r="44" spans="1:14" ht="14.4" thickTop="1" x14ac:dyDescent="0.25"/>
  </sheetData>
  <mergeCells count="22">
    <mergeCell ref="A1:N1"/>
    <mergeCell ref="A2:N2"/>
    <mergeCell ref="A4:A7"/>
    <mergeCell ref="B4:D4"/>
    <mergeCell ref="E4:G4"/>
    <mergeCell ref="H4:J4"/>
    <mergeCell ref="K4:M4"/>
    <mergeCell ref="N4:N7"/>
    <mergeCell ref="B5:D5"/>
    <mergeCell ref="E5:G5"/>
    <mergeCell ref="H5:J5"/>
    <mergeCell ref="K5:M5"/>
    <mergeCell ref="A28:A31"/>
    <mergeCell ref="B28:D28"/>
    <mergeCell ref="E28:G28"/>
    <mergeCell ref="H28:J28"/>
    <mergeCell ref="K28:M28"/>
    <mergeCell ref="N28:N31"/>
    <mergeCell ref="B29:D29"/>
    <mergeCell ref="E29:G29"/>
    <mergeCell ref="H29:J29"/>
    <mergeCell ref="K29:M29"/>
  </mergeCells>
  <printOptions horizontalCentered="1"/>
  <pageMargins left="0.39370078740157499" right="0.39370078740157499" top="1" bottom="1" header="1" footer="1"/>
  <pageSetup paperSize="9" scale="80"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96"/>
  <sheetViews>
    <sheetView rightToLeft="1" view="pageBreakPreview" topLeftCell="A81" zoomScale="80" zoomScaleSheetLayoutView="80" workbookViewId="0">
      <selection activeCell="E101" sqref="E101"/>
    </sheetView>
  </sheetViews>
  <sheetFormatPr defaultColWidth="9" defaultRowHeight="13.8" x14ac:dyDescent="0.25"/>
  <cols>
    <col min="1" max="1" width="25.69921875" style="392" customWidth="1"/>
    <col min="2" max="10" width="9.3984375" style="392" customWidth="1"/>
    <col min="11" max="11" width="39.59765625" style="392" customWidth="1"/>
    <col min="12" max="16384" width="9" style="392"/>
  </cols>
  <sheetData>
    <row r="1" spans="1:11" ht="26.25" customHeight="1" x14ac:dyDescent="0.25">
      <c r="A1" s="750" t="s">
        <v>1963</v>
      </c>
      <c r="B1" s="750"/>
      <c r="C1" s="750"/>
      <c r="D1" s="750"/>
      <c r="E1" s="750"/>
      <c r="F1" s="750"/>
      <c r="G1" s="750"/>
      <c r="H1" s="750"/>
      <c r="I1" s="750"/>
      <c r="J1" s="750"/>
      <c r="K1" s="750"/>
    </row>
    <row r="2" spans="1:11" ht="41.25" customHeight="1" x14ac:dyDescent="0.25">
      <c r="A2" s="739" t="s">
        <v>1964</v>
      </c>
      <c r="B2" s="739"/>
      <c r="C2" s="739"/>
      <c r="D2" s="739"/>
      <c r="E2" s="739"/>
      <c r="F2" s="739"/>
      <c r="G2" s="739"/>
      <c r="H2" s="739"/>
      <c r="I2" s="739"/>
      <c r="J2" s="739"/>
      <c r="K2" s="739"/>
    </row>
    <row r="3" spans="1:11" ht="29.25" customHeight="1" thickBot="1" x14ac:dyDescent="0.3">
      <c r="A3" s="357" t="s">
        <v>1965</v>
      </c>
      <c r="K3" s="30" t="s">
        <v>1966</v>
      </c>
    </row>
    <row r="4" spans="1:11" ht="20.100000000000001" customHeight="1" thickTop="1" x14ac:dyDescent="0.3">
      <c r="A4" s="735" t="s">
        <v>1799</v>
      </c>
      <c r="B4" s="746" t="s">
        <v>1</v>
      </c>
      <c r="C4" s="746"/>
      <c r="D4" s="746"/>
      <c r="E4" s="746" t="s">
        <v>2</v>
      </c>
      <c r="F4" s="746"/>
      <c r="G4" s="746"/>
      <c r="H4" s="746" t="s">
        <v>4</v>
      </c>
      <c r="I4" s="746"/>
      <c r="J4" s="746"/>
      <c r="K4" s="735" t="s">
        <v>1730</v>
      </c>
    </row>
    <row r="5" spans="1:11" ht="20.100000000000001" customHeight="1" x14ac:dyDescent="0.3">
      <c r="A5" s="736"/>
      <c r="B5" s="747" t="s">
        <v>629</v>
      </c>
      <c r="C5" s="747"/>
      <c r="D5" s="747"/>
      <c r="E5" s="747" t="s">
        <v>7</v>
      </c>
      <c r="F5" s="747"/>
      <c r="G5" s="747"/>
      <c r="H5" s="747" t="s">
        <v>9</v>
      </c>
      <c r="I5" s="747"/>
      <c r="J5" s="747"/>
      <c r="K5" s="736"/>
    </row>
    <row r="6" spans="1:11" ht="20.100000000000001" customHeight="1" x14ac:dyDescent="0.3">
      <c r="A6" s="736"/>
      <c r="B6" s="390" t="s">
        <v>10</v>
      </c>
      <c r="C6" s="390" t="s">
        <v>113</v>
      </c>
      <c r="D6" s="390" t="s">
        <v>12</v>
      </c>
      <c r="E6" s="390" t="s">
        <v>10</v>
      </c>
      <c r="F6" s="390" t="s">
        <v>113</v>
      </c>
      <c r="G6" s="390" t="s">
        <v>12</v>
      </c>
      <c r="H6" s="390" t="s">
        <v>10</v>
      </c>
      <c r="I6" s="390" t="s">
        <v>113</v>
      </c>
      <c r="J6" s="390" t="s">
        <v>12</v>
      </c>
      <c r="K6" s="736"/>
    </row>
    <row r="7" spans="1:11" ht="20.100000000000001" customHeight="1" thickBot="1" x14ac:dyDescent="0.35">
      <c r="A7" s="737"/>
      <c r="B7" s="4" t="s">
        <v>13</v>
      </c>
      <c r="C7" s="4" t="s">
        <v>14</v>
      </c>
      <c r="D7" s="4" t="s">
        <v>9</v>
      </c>
      <c r="E7" s="4" t="s">
        <v>13</v>
      </c>
      <c r="F7" s="4" t="s">
        <v>14</v>
      </c>
      <c r="G7" s="4" t="s">
        <v>9</v>
      </c>
      <c r="H7" s="4" t="s">
        <v>13</v>
      </c>
      <c r="I7" s="4" t="s">
        <v>14</v>
      </c>
      <c r="J7" s="4" t="s">
        <v>9</v>
      </c>
      <c r="K7" s="737"/>
    </row>
    <row r="8" spans="1:11" ht="24.9" customHeight="1" x14ac:dyDescent="0.25">
      <c r="A8" s="533" t="s">
        <v>413</v>
      </c>
      <c r="B8" s="9"/>
      <c r="C8" s="9"/>
      <c r="D8" s="9"/>
      <c r="E8" s="9"/>
      <c r="F8" s="9"/>
      <c r="G8" s="9"/>
      <c r="H8" s="9"/>
      <c r="I8" s="9"/>
      <c r="J8" s="9"/>
      <c r="K8" s="396" t="s">
        <v>16</v>
      </c>
    </row>
    <row r="9" spans="1:11" ht="24.9" customHeight="1" x14ac:dyDescent="0.25">
      <c r="A9" s="8" t="s">
        <v>1907</v>
      </c>
      <c r="B9" s="9">
        <v>1416</v>
      </c>
      <c r="C9" s="9">
        <v>1373</v>
      </c>
      <c r="D9" s="9">
        <f>SUM(B9:C9)</f>
        <v>2789</v>
      </c>
      <c r="E9" s="9">
        <v>0</v>
      </c>
      <c r="F9" s="9">
        <v>0</v>
      </c>
      <c r="G9" s="9">
        <v>0</v>
      </c>
      <c r="H9" s="9">
        <f>SUM(B9,E9)</f>
        <v>1416</v>
      </c>
      <c r="I9" s="9">
        <f>SUM(C9,F9)</f>
        <v>1373</v>
      </c>
      <c r="J9" s="9">
        <f>SUM(H9:I9)</f>
        <v>2789</v>
      </c>
      <c r="K9" s="396" t="s">
        <v>1908</v>
      </c>
    </row>
    <row r="10" spans="1:11" ht="24.9" customHeight="1" x14ac:dyDescent="0.25">
      <c r="A10" s="8" t="s">
        <v>1909</v>
      </c>
      <c r="B10" s="9">
        <v>1222</v>
      </c>
      <c r="C10" s="9">
        <v>734</v>
      </c>
      <c r="D10" s="9">
        <f t="shared" ref="D10:D15" si="0">SUM(B10:C10)</f>
        <v>1956</v>
      </c>
      <c r="E10" s="9">
        <v>0</v>
      </c>
      <c r="F10" s="9">
        <v>0</v>
      </c>
      <c r="G10" s="9">
        <v>0</v>
      </c>
      <c r="H10" s="9">
        <f t="shared" ref="H10:I15" si="1">SUM(B10,E10)</f>
        <v>1222</v>
      </c>
      <c r="I10" s="9">
        <f t="shared" si="1"/>
        <v>734</v>
      </c>
      <c r="J10" s="9">
        <f t="shared" ref="J10:J20" si="2">SUM(H10:I10)</f>
        <v>1956</v>
      </c>
      <c r="K10" s="396" t="s">
        <v>1910</v>
      </c>
    </row>
    <row r="11" spans="1:11" ht="24.9" customHeight="1" x14ac:dyDescent="0.25">
      <c r="A11" s="8" t="s">
        <v>1911</v>
      </c>
      <c r="B11" s="9">
        <v>1101</v>
      </c>
      <c r="C11" s="9">
        <v>576</v>
      </c>
      <c r="D11" s="9">
        <f t="shared" si="0"/>
        <v>1677</v>
      </c>
      <c r="E11" s="9">
        <v>0</v>
      </c>
      <c r="F11" s="9">
        <v>0</v>
      </c>
      <c r="G11" s="9">
        <v>0</v>
      </c>
      <c r="H11" s="9">
        <f t="shared" si="1"/>
        <v>1101</v>
      </c>
      <c r="I11" s="9">
        <f t="shared" si="1"/>
        <v>576</v>
      </c>
      <c r="J11" s="9">
        <f t="shared" si="2"/>
        <v>1677</v>
      </c>
      <c r="K11" s="396" t="s">
        <v>1912</v>
      </c>
    </row>
    <row r="12" spans="1:11" ht="24.9" customHeight="1" x14ac:dyDescent="0.25">
      <c r="A12" s="8" t="s">
        <v>1913</v>
      </c>
      <c r="B12" s="9">
        <v>797</v>
      </c>
      <c r="C12" s="9">
        <v>1063</v>
      </c>
      <c r="D12" s="9">
        <f t="shared" si="0"/>
        <v>1860</v>
      </c>
      <c r="E12" s="9">
        <v>0</v>
      </c>
      <c r="F12" s="9">
        <v>0</v>
      </c>
      <c r="G12" s="9">
        <v>0</v>
      </c>
      <c r="H12" s="9">
        <f t="shared" si="1"/>
        <v>797</v>
      </c>
      <c r="I12" s="9">
        <f t="shared" si="1"/>
        <v>1063</v>
      </c>
      <c r="J12" s="9">
        <f t="shared" si="2"/>
        <v>1860</v>
      </c>
      <c r="K12" s="396" t="s">
        <v>1914</v>
      </c>
    </row>
    <row r="13" spans="1:11" ht="24.9" customHeight="1" x14ac:dyDescent="0.25">
      <c r="A13" s="8" t="s">
        <v>1915</v>
      </c>
      <c r="B13" s="9">
        <v>1001</v>
      </c>
      <c r="C13" s="9">
        <v>775</v>
      </c>
      <c r="D13" s="9">
        <f t="shared" si="0"/>
        <v>1776</v>
      </c>
      <c r="E13" s="9">
        <v>0</v>
      </c>
      <c r="F13" s="9">
        <v>0</v>
      </c>
      <c r="G13" s="9">
        <v>0</v>
      </c>
      <c r="H13" s="9">
        <f t="shared" si="1"/>
        <v>1001</v>
      </c>
      <c r="I13" s="9">
        <f t="shared" si="1"/>
        <v>775</v>
      </c>
      <c r="J13" s="9">
        <f t="shared" si="2"/>
        <v>1776</v>
      </c>
      <c r="K13" s="396" t="s">
        <v>1916</v>
      </c>
    </row>
    <row r="14" spans="1:11" ht="24.9" customHeight="1" x14ac:dyDescent="0.25">
      <c r="A14" s="8" t="s">
        <v>1917</v>
      </c>
      <c r="B14" s="9">
        <v>1113</v>
      </c>
      <c r="C14" s="9">
        <v>1001</v>
      </c>
      <c r="D14" s="9">
        <f t="shared" si="0"/>
        <v>2114</v>
      </c>
      <c r="E14" s="9">
        <v>0</v>
      </c>
      <c r="F14" s="9">
        <v>0</v>
      </c>
      <c r="G14" s="9">
        <v>0</v>
      </c>
      <c r="H14" s="9">
        <f t="shared" si="1"/>
        <v>1113</v>
      </c>
      <c r="I14" s="9">
        <f t="shared" si="1"/>
        <v>1001</v>
      </c>
      <c r="J14" s="9">
        <f t="shared" si="2"/>
        <v>2114</v>
      </c>
      <c r="K14" s="396" t="s">
        <v>1918</v>
      </c>
    </row>
    <row r="15" spans="1:11" ht="24.9" customHeight="1" x14ac:dyDescent="0.25">
      <c r="A15" s="8" t="s">
        <v>1919</v>
      </c>
      <c r="B15" s="9">
        <v>901</v>
      </c>
      <c r="C15" s="9">
        <v>766</v>
      </c>
      <c r="D15" s="9">
        <f t="shared" si="0"/>
        <v>1667</v>
      </c>
      <c r="E15" s="9">
        <v>0</v>
      </c>
      <c r="F15" s="9">
        <v>0</v>
      </c>
      <c r="G15" s="9">
        <v>0</v>
      </c>
      <c r="H15" s="9">
        <f t="shared" si="1"/>
        <v>901</v>
      </c>
      <c r="I15" s="9">
        <f t="shared" si="1"/>
        <v>766</v>
      </c>
      <c r="J15" s="9">
        <f t="shared" si="2"/>
        <v>1667</v>
      </c>
      <c r="K15" s="396" t="s">
        <v>1934</v>
      </c>
    </row>
    <row r="16" spans="1:11" ht="24.9" customHeight="1" x14ac:dyDescent="0.25">
      <c r="A16" s="8" t="s">
        <v>1822</v>
      </c>
      <c r="B16" s="9">
        <f>SUM(B9:B15)</f>
        <v>7551</v>
      </c>
      <c r="C16" s="9">
        <f t="shared" ref="C16:J16" si="3">SUM(C9:C15)</f>
        <v>6288</v>
      </c>
      <c r="D16" s="9">
        <f t="shared" si="3"/>
        <v>13839</v>
      </c>
      <c r="E16" s="9">
        <f t="shared" si="3"/>
        <v>0</v>
      </c>
      <c r="F16" s="9">
        <f t="shared" si="3"/>
        <v>0</v>
      </c>
      <c r="G16" s="9">
        <f t="shared" si="3"/>
        <v>0</v>
      </c>
      <c r="H16" s="9">
        <f t="shared" si="3"/>
        <v>7551</v>
      </c>
      <c r="I16" s="9">
        <f t="shared" si="3"/>
        <v>6288</v>
      </c>
      <c r="J16" s="9">
        <f t="shared" si="3"/>
        <v>13839</v>
      </c>
      <c r="K16" s="396" t="s">
        <v>1742</v>
      </c>
    </row>
    <row r="17" spans="1:11" ht="24.9" customHeight="1" x14ac:dyDescent="0.25">
      <c r="A17" s="8" t="s">
        <v>1923</v>
      </c>
      <c r="B17" s="9">
        <v>127</v>
      </c>
      <c r="C17" s="9">
        <v>334</v>
      </c>
      <c r="D17" s="9">
        <f>SUM(B17:C17)</f>
        <v>461</v>
      </c>
      <c r="E17" s="9">
        <v>0</v>
      </c>
      <c r="F17" s="9">
        <v>0</v>
      </c>
      <c r="G17" s="9">
        <v>0</v>
      </c>
      <c r="H17" s="9">
        <f t="shared" ref="H17:I20" si="4">SUM(B17,E17)</f>
        <v>127</v>
      </c>
      <c r="I17" s="9">
        <f t="shared" si="4"/>
        <v>334</v>
      </c>
      <c r="J17" s="9">
        <f t="shared" si="2"/>
        <v>461</v>
      </c>
      <c r="K17" s="396" t="s">
        <v>1924</v>
      </c>
    </row>
    <row r="18" spans="1:11" ht="24.9" customHeight="1" x14ac:dyDescent="0.25">
      <c r="A18" s="8" t="s">
        <v>1925</v>
      </c>
      <c r="B18" s="9">
        <v>505</v>
      </c>
      <c r="C18" s="9">
        <v>323</v>
      </c>
      <c r="D18" s="9">
        <f t="shared" ref="D18:D21" si="5">SUM(B18:C18)</f>
        <v>828</v>
      </c>
      <c r="E18" s="9">
        <v>0</v>
      </c>
      <c r="F18" s="9">
        <v>0</v>
      </c>
      <c r="G18" s="9">
        <v>0</v>
      </c>
      <c r="H18" s="9">
        <f t="shared" si="4"/>
        <v>505</v>
      </c>
      <c r="I18" s="9">
        <f t="shared" si="4"/>
        <v>323</v>
      </c>
      <c r="J18" s="9">
        <f t="shared" si="2"/>
        <v>828</v>
      </c>
      <c r="K18" s="396" t="s">
        <v>1926</v>
      </c>
    </row>
    <row r="19" spans="1:11" ht="24.9" customHeight="1" x14ac:dyDescent="0.25">
      <c r="A19" s="8" t="s">
        <v>1927</v>
      </c>
      <c r="B19" s="9">
        <v>646</v>
      </c>
      <c r="C19" s="9">
        <v>469</v>
      </c>
      <c r="D19" s="9">
        <f t="shared" si="5"/>
        <v>1115</v>
      </c>
      <c r="E19" s="9">
        <v>0</v>
      </c>
      <c r="F19" s="9">
        <v>0</v>
      </c>
      <c r="G19" s="9">
        <v>0</v>
      </c>
      <c r="H19" s="9">
        <f t="shared" si="4"/>
        <v>646</v>
      </c>
      <c r="I19" s="9">
        <f t="shared" si="4"/>
        <v>469</v>
      </c>
      <c r="J19" s="9">
        <f t="shared" si="2"/>
        <v>1115</v>
      </c>
      <c r="K19" s="396" t="s">
        <v>1928</v>
      </c>
    </row>
    <row r="20" spans="1:11" ht="24.9" customHeight="1" x14ac:dyDescent="0.25">
      <c r="A20" s="8" t="s">
        <v>1929</v>
      </c>
      <c r="B20" s="9">
        <v>323</v>
      </c>
      <c r="C20" s="9">
        <v>337</v>
      </c>
      <c r="D20" s="9">
        <f t="shared" si="5"/>
        <v>660</v>
      </c>
      <c r="E20" s="9">
        <v>0</v>
      </c>
      <c r="F20" s="9">
        <v>0</v>
      </c>
      <c r="G20" s="9">
        <v>0</v>
      </c>
      <c r="H20" s="9">
        <f t="shared" si="4"/>
        <v>323</v>
      </c>
      <c r="I20" s="9">
        <f t="shared" si="4"/>
        <v>337</v>
      </c>
      <c r="J20" s="9">
        <f t="shared" si="2"/>
        <v>660</v>
      </c>
      <c r="K20" s="396" t="s">
        <v>1930</v>
      </c>
    </row>
    <row r="21" spans="1:11" ht="24.9" customHeight="1" x14ac:dyDescent="0.25">
      <c r="A21" s="8" t="s">
        <v>1832</v>
      </c>
      <c r="B21" s="9">
        <f>SUM(B17:B20)</f>
        <v>1601</v>
      </c>
      <c r="C21" s="9">
        <f t="shared" ref="C21:J21" si="6">SUM(C17:C20)</f>
        <v>1463</v>
      </c>
      <c r="D21" s="9">
        <f t="shared" si="5"/>
        <v>3064</v>
      </c>
      <c r="E21" s="9">
        <f t="shared" si="6"/>
        <v>0</v>
      </c>
      <c r="F21" s="9">
        <f t="shared" si="6"/>
        <v>0</v>
      </c>
      <c r="G21" s="9">
        <f t="shared" si="6"/>
        <v>0</v>
      </c>
      <c r="H21" s="9">
        <f t="shared" si="6"/>
        <v>1601</v>
      </c>
      <c r="I21" s="9">
        <f t="shared" si="6"/>
        <v>1463</v>
      </c>
      <c r="J21" s="9">
        <f t="shared" si="6"/>
        <v>3064</v>
      </c>
      <c r="K21" s="396" t="s">
        <v>1833</v>
      </c>
    </row>
    <row r="22" spans="1:11" ht="24.9" customHeight="1" thickBot="1" x14ac:dyDescent="0.3">
      <c r="A22" s="11" t="s">
        <v>90</v>
      </c>
      <c r="B22" s="12">
        <f>SUM(B21,B16)</f>
        <v>9152</v>
      </c>
      <c r="C22" s="12">
        <f t="shared" ref="C22:J22" si="7">SUM(C21,C16)</f>
        <v>7751</v>
      </c>
      <c r="D22" s="12">
        <f t="shared" si="7"/>
        <v>16903</v>
      </c>
      <c r="E22" s="12">
        <f t="shared" si="7"/>
        <v>0</v>
      </c>
      <c r="F22" s="12">
        <f t="shared" si="7"/>
        <v>0</v>
      </c>
      <c r="G22" s="12">
        <f t="shared" si="7"/>
        <v>0</v>
      </c>
      <c r="H22" s="12">
        <f t="shared" si="7"/>
        <v>9152</v>
      </c>
      <c r="I22" s="12">
        <f t="shared" si="7"/>
        <v>7751</v>
      </c>
      <c r="J22" s="12">
        <f t="shared" si="7"/>
        <v>16903</v>
      </c>
      <c r="K22" s="13" t="s">
        <v>91</v>
      </c>
    </row>
    <row r="23" spans="1:11" ht="20.25" customHeight="1" thickTop="1" x14ac:dyDescent="0.25"/>
    <row r="24" spans="1:11" ht="27" customHeight="1" thickBot="1" x14ac:dyDescent="0.3">
      <c r="A24" s="357" t="s">
        <v>1967</v>
      </c>
      <c r="K24" s="30" t="s">
        <v>1968</v>
      </c>
    </row>
    <row r="25" spans="1:11" ht="23.25" customHeight="1" thickTop="1" x14ac:dyDescent="0.3">
      <c r="A25" s="735" t="s">
        <v>1799</v>
      </c>
      <c r="B25" s="746" t="s">
        <v>1</v>
      </c>
      <c r="C25" s="746"/>
      <c r="D25" s="746"/>
      <c r="E25" s="746" t="s">
        <v>2</v>
      </c>
      <c r="F25" s="746"/>
      <c r="G25" s="746"/>
      <c r="H25" s="746" t="s">
        <v>4</v>
      </c>
      <c r="I25" s="746"/>
      <c r="J25" s="746"/>
      <c r="K25" s="735" t="s">
        <v>1730</v>
      </c>
    </row>
    <row r="26" spans="1:11" ht="23.25" customHeight="1" x14ac:dyDescent="0.3">
      <c r="A26" s="736"/>
      <c r="B26" s="747" t="s">
        <v>6</v>
      </c>
      <c r="C26" s="747"/>
      <c r="D26" s="747"/>
      <c r="E26" s="747" t="s">
        <v>7</v>
      </c>
      <c r="F26" s="747"/>
      <c r="G26" s="747"/>
      <c r="H26" s="747" t="s">
        <v>9</v>
      </c>
      <c r="I26" s="747"/>
      <c r="J26" s="747"/>
      <c r="K26" s="736"/>
    </row>
    <row r="27" spans="1:11" ht="23.25" customHeight="1" x14ac:dyDescent="0.3">
      <c r="A27" s="736"/>
      <c r="B27" s="390" t="s">
        <v>10</v>
      </c>
      <c r="C27" s="390" t="s">
        <v>113</v>
      </c>
      <c r="D27" s="390" t="s">
        <v>12</v>
      </c>
      <c r="E27" s="390" t="s">
        <v>10</v>
      </c>
      <c r="F27" s="390" t="s">
        <v>113</v>
      </c>
      <c r="G27" s="390" t="s">
        <v>12</v>
      </c>
      <c r="H27" s="390" t="s">
        <v>10</v>
      </c>
      <c r="I27" s="390" t="s">
        <v>113</v>
      </c>
      <c r="J27" s="390" t="s">
        <v>12</v>
      </c>
      <c r="K27" s="736"/>
    </row>
    <row r="28" spans="1:11" ht="23.25" customHeight="1" thickBot="1" x14ac:dyDescent="0.35">
      <c r="A28" s="737"/>
      <c r="B28" s="4" t="s">
        <v>13</v>
      </c>
      <c r="C28" s="4" t="s">
        <v>14</v>
      </c>
      <c r="D28" s="4" t="s">
        <v>9</v>
      </c>
      <c r="E28" s="4" t="s">
        <v>13</v>
      </c>
      <c r="F28" s="4" t="s">
        <v>14</v>
      </c>
      <c r="G28" s="4" t="s">
        <v>9</v>
      </c>
      <c r="H28" s="4" t="s">
        <v>13</v>
      </c>
      <c r="I28" s="4" t="s">
        <v>14</v>
      </c>
      <c r="J28" s="4" t="s">
        <v>9</v>
      </c>
      <c r="K28" s="737"/>
    </row>
    <row r="29" spans="1:11" ht="24.9" customHeight="1" x14ac:dyDescent="0.25">
      <c r="A29" s="8" t="s">
        <v>412</v>
      </c>
      <c r="B29" s="9"/>
      <c r="C29" s="9"/>
      <c r="D29" s="9"/>
      <c r="E29" s="9"/>
      <c r="F29" s="9"/>
      <c r="G29" s="9"/>
      <c r="H29" s="9"/>
      <c r="I29" s="9"/>
      <c r="J29" s="9"/>
      <c r="K29" s="328" t="s">
        <v>93</v>
      </c>
    </row>
    <row r="30" spans="1:11" ht="24.9" customHeight="1" x14ac:dyDescent="0.25">
      <c r="A30" s="8" t="s">
        <v>1907</v>
      </c>
      <c r="B30" s="9">
        <v>299</v>
      </c>
      <c r="C30" s="9">
        <v>191</v>
      </c>
      <c r="D30" s="9">
        <f>SUM(B30:C30)</f>
        <v>490</v>
      </c>
      <c r="E30" s="9">
        <v>0</v>
      </c>
      <c r="F30" s="9">
        <v>0</v>
      </c>
      <c r="G30" s="9">
        <f>SUM(E30:F30)</f>
        <v>0</v>
      </c>
      <c r="H30" s="9">
        <f>SUM(B30,E30)</f>
        <v>299</v>
      </c>
      <c r="I30" s="9">
        <f t="shared" ref="I30:I36" si="8">SUM(C30,F30)</f>
        <v>191</v>
      </c>
      <c r="J30" s="9">
        <f>SUM(H30:I30)</f>
        <v>490</v>
      </c>
      <c r="K30" s="328" t="s">
        <v>1908</v>
      </c>
    </row>
    <row r="31" spans="1:11" ht="24.9" customHeight="1" x14ac:dyDescent="0.25">
      <c r="A31" s="8" t="s">
        <v>1909</v>
      </c>
      <c r="B31" s="9">
        <v>10</v>
      </c>
      <c r="C31" s="9">
        <v>6</v>
      </c>
      <c r="D31" s="9">
        <f t="shared" ref="D31:D38" si="9">SUM(B31:C31)</f>
        <v>16</v>
      </c>
      <c r="E31" s="9">
        <v>0</v>
      </c>
      <c r="F31" s="9">
        <v>0</v>
      </c>
      <c r="G31" s="9">
        <f t="shared" ref="G31:G35" si="10">SUM(E31:F31)</f>
        <v>0</v>
      </c>
      <c r="H31" s="9">
        <f t="shared" ref="H31:J38" si="11">SUM(B31,E31)</f>
        <v>10</v>
      </c>
      <c r="I31" s="9">
        <f t="shared" si="8"/>
        <v>6</v>
      </c>
      <c r="J31" s="9">
        <f t="shared" ref="J31:J35" si="12">SUM(H31:I31)</f>
        <v>16</v>
      </c>
      <c r="K31" s="328" t="s">
        <v>1946</v>
      </c>
    </row>
    <row r="32" spans="1:11" ht="24.9" customHeight="1" x14ac:dyDescent="0.25">
      <c r="A32" s="8" t="s">
        <v>1913</v>
      </c>
      <c r="B32" s="9">
        <v>222</v>
      </c>
      <c r="C32" s="9">
        <v>163</v>
      </c>
      <c r="D32" s="9">
        <f t="shared" si="9"/>
        <v>385</v>
      </c>
      <c r="E32" s="9">
        <v>0</v>
      </c>
      <c r="F32" s="9">
        <v>0</v>
      </c>
      <c r="G32" s="9">
        <f t="shared" si="10"/>
        <v>0</v>
      </c>
      <c r="H32" s="9">
        <f t="shared" si="11"/>
        <v>222</v>
      </c>
      <c r="I32" s="9">
        <f t="shared" si="8"/>
        <v>163</v>
      </c>
      <c r="J32" s="9">
        <f t="shared" si="12"/>
        <v>385</v>
      </c>
      <c r="K32" s="328" t="s">
        <v>1914</v>
      </c>
    </row>
    <row r="33" spans="1:11" ht="24.9" customHeight="1" x14ac:dyDescent="0.25">
      <c r="A33" s="8" t="s">
        <v>1915</v>
      </c>
      <c r="B33" s="9">
        <v>235</v>
      </c>
      <c r="C33" s="9">
        <v>81</v>
      </c>
      <c r="D33" s="9">
        <f t="shared" si="9"/>
        <v>316</v>
      </c>
      <c r="E33" s="9">
        <v>0</v>
      </c>
      <c r="F33" s="9">
        <v>0</v>
      </c>
      <c r="G33" s="9">
        <f t="shared" si="10"/>
        <v>0</v>
      </c>
      <c r="H33" s="9">
        <f t="shared" si="11"/>
        <v>235</v>
      </c>
      <c r="I33" s="9">
        <f t="shared" si="8"/>
        <v>81</v>
      </c>
      <c r="J33" s="9">
        <f t="shared" si="12"/>
        <v>316</v>
      </c>
      <c r="K33" s="328" t="s">
        <v>1916</v>
      </c>
    </row>
    <row r="34" spans="1:11" ht="24.9" customHeight="1" x14ac:dyDescent="0.25">
      <c r="A34" s="8" t="s">
        <v>1917</v>
      </c>
      <c r="B34" s="9">
        <v>228</v>
      </c>
      <c r="C34" s="9">
        <v>103</v>
      </c>
      <c r="D34" s="9">
        <f t="shared" si="9"/>
        <v>331</v>
      </c>
      <c r="E34" s="9">
        <v>0</v>
      </c>
      <c r="F34" s="9">
        <v>0</v>
      </c>
      <c r="G34" s="9">
        <f t="shared" si="10"/>
        <v>0</v>
      </c>
      <c r="H34" s="9">
        <f t="shared" si="11"/>
        <v>228</v>
      </c>
      <c r="I34" s="9">
        <f t="shared" si="8"/>
        <v>103</v>
      </c>
      <c r="J34" s="9">
        <f t="shared" si="12"/>
        <v>331</v>
      </c>
      <c r="K34" s="328" t="s">
        <v>1918</v>
      </c>
    </row>
    <row r="35" spans="1:11" ht="24.9" customHeight="1" x14ac:dyDescent="0.25">
      <c r="A35" s="8" t="s">
        <v>1919</v>
      </c>
      <c r="B35" s="9">
        <v>18</v>
      </c>
      <c r="C35" s="9">
        <v>17</v>
      </c>
      <c r="D35" s="9">
        <f t="shared" si="9"/>
        <v>35</v>
      </c>
      <c r="E35" s="9">
        <v>0</v>
      </c>
      <c r="F35" s="9">
        <v>0</v>
      </c>
      <c r="G35" s="9">
        <f t="shared" si="10"/>
        <v>0</v>
      </c>
      <c r="H35" s="9">
        <f t="shared" si="11"/>
        <v>18</v>
      </c>
      <c r="I35" s="9">
        <f t="shared" si="8"/>
        <v>17</v>
      </c>
      <c r="J35" s="9">
        <f t="shared" si="12"/>
        <v>35</v>
      </c>
      <c r="K35" s="328" t="s">
        <v>1934</v>
      </c>
    </row>
    <row r="36" spans="1:11" ht="24.9" customHeight="1" x14ac:dyDescent="0.25">
      <c r="A36" s="8" t="s">
        <v>1822</v>
      </c>
      <c r="B36" s="9">
        <f>SUM(B30:B35)</f>
        <v>1012</v>
      </c>
      <c r="C36" s="9">
        <f t="shared" ref="C36:J36" si="13">SUM(C30:C35)</f>
        <v>561</v>
      </c>
      <c r="D36" s="9">
        <f t="shared" si="13"/>
        <v>1573</v>
      </c>
      <c r="E36" s="9">
        <f t="shared" si="13"/>
        <v>0</v>
      </c>
      <c r="F36" s="9">
        <f t="shared" si="13"/>
        <v>0</v>
      </c>
      <c r="G36" s="9">
        <f t="shared" si="13"/>
        <v>0</v>
      </c>
      <c r="H36" s="9">
        <f t="shared" si="11"/>
        <v>1012</v>
      </c>
      <c r="I36" s="9">
        <f t="shared" si="8"/>
        <v>561</v>
      </c>
      <c r="J36" s="9">
        <f t="shared" si="13"/>
        <v>1573</v>
      </c>
      <c r="K36" s="328" t="s">
        <v>1742</v>
      </c>
    </row>
    <row r="37" spans="1:11" ht="24.9" customHeight="1" x14ac:dyDescent="0.25">
      <c r="A37" s="8" t="s">
        <v>1925</v>
      </c>
      <c r="B37" s="9">
        <v>117</v>
      </c>
      <c r="C37" s="9">
        <v>9</v>
      </c>
      <c r="D37" s="9">
        <f t="shared" si="9"/>
        <v>126</v>
      </c>
      <c r="E37" s="9">
        <v>0</v>
      </c>
      <c r="F37" s="9">
        <v>0</v>
      </c>
      <c r="G37" s="9">
        <v>0</v>
      </c>
      <c r="H37" s="9">
        <f t="shared" si="11"/>
        <v>117</v>
      </c>
      <c r="I37" s="9">
        <f t="shared" si="11"/>
        <v>9</v>
      </c>
      <c r="J37" s="9">
        <f t="shared" si="11"/>
        <v>126</v>
      </c>
      <c r="K37" s="328" t="s">
        <v>1926</v>
      </c>
    </row>
    <row r="38" spans="1:11" ht="24.9" customHeight="1" x14ac:dyDescent="0.25">
      <c r="A38" s="8" t="s">
        <v>1929</v>
      </c>
      <c r="B38" s="9">
        <v>11</v>
      </c>
      <c r="C38" s="9">
        <v>4</v>
      </c>
      <c r="D38" s="9">
        <f t="shared" si="9"/>
        <v>15</v>
      </c>
      <c r="E38" s="9">
        <v>0</v>
      </c>
      <c r="F38" s="9">
        <v>0</v>
      </c>
      <c r="G38" s="9">
        <v>0</v>
      </c>
      <c r="H38" s="9">
        <f t="shared" si="11"/>
        <v>11</v>
      </c>
      <c r="I38" s="9">
        <f t="shared" si="11"/>
        <v>4</v>
      </c>
      <c r="J38" s="9">
        <f t="shared" si="11"/>
        <v>15</v>
      </c>
      <c r="K38" s="396" t="s">
        <v>1930</v>
      </c>
    </row>
    <row r="39" spans="1:11" ht="24.9" customHeight="1" x14ac:dyDescent="0.25">
      <c r="A39" s="8" t="s">
        <v>1832</v>
      </c>
      <c r="B39" s="9">
        <f>SUM(B37:B38)</f>
        <v>128</v>
      </c>
      <c r="C39" s="9">
        <f t="shared" ref="C39:J39" si="14">SUM(C37:C38)</f>
        <v>13</v>
      </c>
      <c r="D39" s="9">
        <f t="shared" si="14"/>
        <v>141</v>
      </c>
      <c r="E39" s="9">
        <f t="shared" si="14"/>
        <v>0</v>
      </c>
      <c r="F39" s="9">
        <f t="shared" si="14"/>
        <v>0</v>
      </c>
      <c r="G39" s="9">
        <f t="shared" si="14"/>
        <v>0</v>
      </c>
      <c r="H39" s="9">
        <f t="shared" si="14"/>
        <v>128</v>
      </c>
      <c r="I39" s="9">
        <f t="shared" si="14"/>
        <v>13</v>
      </c>
      <c r="J39" s="9">
        <f t="shared" si="14"/>
        <v>141</v>
      </c>
      <c r="K39" s="328" t="s">
        <v>1833</v>
      </c>
    </row>
    <row r="40" spans="1:11" ht="24.9" customHeight="1" thickBot="1" x14ac:dyDescent="0.3">
      <c r="A40" s="20" t="s">
        <v>127</v>
      </c>
      <c r="B40" s="21">
        <f>SUM(B39,B36)</f>
        <v>1140</v>
      </c>
      <c r="C40" s="21">
        <f t="shared" ref="C40:J40" si="15">SUM(C39,C36)</f>
        <v>574</v>
      </c>
      <c r="D40" s="21">
        <f t="shared" si="15"/>
        <v>1714</v>
      </c>
      <c r="E40" s="21">
        <f t="shared" si="15"/>
        <v>0</v>
      </c>
      <c r="F40" s="21">
        <f t="shared" si="15"/>
        <v>0</v>
      </c>
      <c r="G40" s="21">
        <f t="shared" si="15"/>
        <v>0</v>
      </c>
      <c r="H40" s="21">
        <f t="shared" si="15"/>
        <v>1140</v>
      </c>
      <c r="I40" s="21">
        <f t="shared" si="15"/>
        <v>574</v>
      </c>
      <c r="J40" s="21">
        <f t="shared" si="15"/>
        <v>1714</v>
      </c>
      <c r="K40" s="437" t="s">
        <v>93</v>
      </c>
    </row>
    <row r="41" spans="1:11" ht="24.9" customHeight="1" thickBot="1" x14ac:dyDescent="0.3">
      <c r="A41" s="23" t="s">
        <v>384</v>
      </c>
      <c r="B41" s="24">
        <f t="shared" ref="B41:J41" si="16">SUM(B40,B22)</f>
        <v>10292</v>
      </c>
      <c r="C41" s="24">
        <f t="shared" si="16"/>
        <v>8325</v>
      </c>
      <c r="D41" s="24">
        <f t="shared" si="16"/>
        <v>18617</v>
      </c>
      <c r="E41" s="24">
        <f t="shared" si="16"/>
        <v>0</v>
      </c>
      <c r="F41" s="24">
        <f t="shared" si="16"/>
        <v>0</v>
      </c>
      <c r="G41" s="24">
        <f t="shared" si="16"/>
        <v>0</v>
      </c>
      <c r="H41" s="24">
        <f t="shared" si="16"/>
        <v>10292</v>
      </c>
      <c r="I41" s="24">
        <f t="shared" si="16"/>
        <v>8325</v>
      </c>
      <c r="J41" s="24">
        <f t="shared" si="16"/>
        <v>18617</v>
      </c>
      <c r="K41" s="438" t="s">
        <v>263</v>
      </c>
    </row>
    <row r="42" spans="1:11" ht="29.25" customHeight="1" thickTop="1" x14ac:dyDescent="0.25"/>
    <row r="43" spans="1:11" s="659" customFormat="1" ht="29.25" customHeight="1" x14ac:dyDescent="0.25"/>
    <row r="44" spans="1:11" s="659" customFormat="1" ht="29.25" customHeight="1" x14ac:dyDescent="0.25"/>
    <row r="45" spans="1:11" s="659" customFormat="1" ht="29.25" customHeight="1" x14ac:dyDescent="0.25"/>
    <row r="46" spans="1:11" ht="29.25" customHeight="1" x14ac:dyDescent="0.25"/>
    <row r="47" spans="1:11" ht="29.25" customHeight="1" x14ac:dyDescent="0.25"/>
    <row r="48" spans="1:11" ht="21" customHeight="1" x14ac:dyDescent="0.25"/>
    <row r="49" spans="1:11" ht="21" customHeight="1" x14ac:dyDescent="0.25">
      <c r="A49" s="69"/>
      <c r="B49" s="69"/>
      <c r="C49" s="69"/>
      <c r="D49" s="69"/>
      <c r="E49" s="69"/>
      <c r="F49" s="69"/>
      <c r="G49" s="69"/>
      <c r="H49" s="69"/>
      <c r="I49" s="69"/>
      <c r="J49" s="69"/>
      <c r="K49" s="69"/>
    </row>
    <row r="50" spans="1:11" s="404" customFormat="1" ht="21" customHeight="1" x14ac:dyDescent="0.25">
      <c r="A50" s="69"/>
      <c r="B50" s="69"/>
      <c r="C50" s="69"/>
      <c r="D50" s="69"/>
      <c r="E50" s="69"/>
      <c r="F50" s="69"/>
      <c r="G50" s="69"/>
      <c r="H50" s="69"/>
      <c r="I50" s="69"/>
      <c r="J50" s="69"/>
      <c r="K50" s="69"/>
    </row>
    <row r="51" spans="1:11" ht="27" customHeight="1" x14ac:dyDescent="0.25">
      <c r="A51" s="750" t="s">
        <v>1969</v>
      </c>
      <c r="B51" s="750"/>
      <c r="C51" s="750"/>
      <c r="D51" s="750"/>
      <c r="E51" s="750"/>
      <c r="F51" s="750"/>
      <c r="G51" s="750"/>
      <c r="H51" s="750"/>
      <c r="I51" s="750"/>
      <c r="J51" s="750"/>
      <c r="K51" s="750"/>
    </row>
    <row r="52" spans="1:11" ht="36.75" customHeight="1" x14ac:dyDescent="0.25">
      <c r="A52" s="739" t="s">
        <v>1970</v>
      </c>
      <c r="B52" s="739"/>
      <c r="C52" s="739"/>
      <c r="D52" s="739"/>
      <c r="E52" s="739"/>
      <c r="F52" s="739"/>
      <c r="G52" s="739"/>
      <c r="H52" s="739"/>
      <c r="I52" s="739"/>
      <c r="J52" s="739"/>
      <c r="K52" s="739"/>
    </row>
    <row r="53" spans="1:11" ht="27.75" customHeight="1" thickBot="1" x14ac:dyDescent="0.3">
      <c r="A53" s="357" t="s">
        <v>1971</v>
      </c>
      <c r="K53" s="30" t="s">
        <v>1972</v>
      </c>
    </row>
    <row r="54" spans="1:11" ht="19.5" customHeight="1" thickTop="1" x14ac:dyDescent="0.3">
      <c r="A54" s="735" t="s">
        <v>1799</v>
      </c>
      <c r="B54" s="746" t="s">
        <v>1</v>
      </c>
      <c r="C54" s="746"/>
      <c r="D54" s="746"/>
      <c r="E54" s="746" t="s">
        <v>2</v>
      </c>
      <c r="F54" s="746"/>
      <c r="G54" s="746"/>
      <c r="H54" s="746" t="s">
        <v>4</v>
      </c>
      <c r="I54" s="746"/>
      <c r="J54" s="746"/>
      <c r="K54" s="735" t="s">
        <v>1730</v>
      </c>
    </row>
    <row r="55" spans="1:11" ht="19.5" customHeight="1" x14ac:dyDescent="0.3">
      <c r="A55" s="736"/>
      <c r="B55" s="747" t="s">
        <v>629</v>
      </c>
      <c r="C55" s="747"/>
      <c r="D55" s="747"/>
      <c r="E55" s="747" t="s">
        <v>7</v>
      </c>
      <c r="F55" s="747"/>
      <c r="G55" s="747"/>
      <c r="H55" s="747" t="s">
        <v>9</v>
      </c>
      <c r="I55" s="747"/>
      <c r="J55" s="747"/>
      <c r="K55" s="736"/>
    </row>
    <row r="56" spans="1:11" ht="19.5" customHeight="1" x14ac:dyDescent="0.3">
      <c r="A56" s="736"/>
      <c r="B56" s="390" t="s">
        <v>10</v>
      </c>
      <c r="C56" s="390" t="s">
        <v>113</v>
      </c>
      <c r="D56" s="390" t="s">
        <v>12</v>
      </c>
      <c r="E56" s="390" t="s">
        <v>10</v>
      </c>
      <c r="F56" s="390" t="s">
        <v>113</v>
      </c>
      <c r="G56" s="390" t="s">
        <v>12</v>
      </c>
      <c r="H56" s="390" t="s">
        <v>10</v>
      </c>
      <c r="I56" s="390" t="s">
        <v>113</v>
      </c>
      <c r="J56" s="390" t="s">
        <v>12</v>
      </c>
      <c r="K56" s="736"/>
    </row>
    <row r="57" spans="1:11" ht="19.5" customHeight="1" thickBot="1" x14ac:dyDescent="0.35">
      <c r="A57" s="737"/>
      <c r="B57" s="4" t="s">
        <v>13</v>
      </c>
      <c r="C57" s="4" t="s">
        <v>14</v>
      </c>
      <c r="D57" s="4" t="s">
        <v>9</v>
      </c>
      <c r="E57" s="4" t="s">
        <v>13</v>
      </c>
      <c r="F57" s="4" t="s">
        <v>14</v>
      </c>
      <c r="G57" s="4" t="s">
        <v>9</v>
      </c>
      <c r="H57" s="4" t="s">
        <v>13</v>
      </c>
      <c r="I57" s="4" t="s">
        <v>14</v>
      </c>
      <c r="J57" s="4" t="s">
        <v>9</v>
      </c>
      <c r="K57" s="737"/>
    </row>
    <row r="58" spans="1:11" ht="22.5" customHeight="1" x14ac:dyDescent="0.25">
      <c r="A58" s="533" t="s">
        <v>413</v>
      </c>
      <c r="B58" s="9"/>
      <c r="C58" s="9"/>
      <c r="D58" s="9"/>
      <c r="E58" s="9"/>
      <c r="F58" s="9"/>
      <c r="G58" s="9"/>
      <c r="H58" s="9"/>
      <c r="I58" s="9"/>
      <c r="J58" s="9"/>
      <c r="K58" s="396" t="s">
        <v>16</v>
      </c>
    </row>
    <row r="59" spans="1:11" ht="22.5" customHeight="1" x14ac:dyDescent="0.25">
      <c r="A59" s="8" t="s">
        <v>1907</v>
      </c>
      <c r="B59" s="9">
        <v>974</v>
      </c>
      <c r="C59" s="9">
        <v>1051</v>
      </c>
      <c r="D59" s="9">
        <f>SUM(B59:C59)</f>
        <v>2025</v>
      </c>
      <c r="E59" s="9">
        <v>0</v>
      </c>
      <c r="F59" s="9">
        <v>0</v>
      </c>
      <c r="G59" s="9">
        <v>0</v>
      </c>
      <c r="H59" s="9">
        <f>SUM(B59,E59)</f>
        <v>974</v>
      </c>
      <c r="I59" s="9">
        <f>SUM(C59,F59)</f>
        <v>1051</v>
      </c>
      <c r="J59" s="9">
        <f>SUM(D59,G59)</f>
        <v>2025</v>
      </c>
      <c r="K59" s="396" t="s">
        <v>1908</v>
      </c>
    </row>
    <row r="60" spans="1:11" ht="22.5" customHeight="1" x14ac:dyDescent="0.25">
      <c r="A60" s="8" t="s">
        <v>1909</v>
      </c>
      <c r="B60" s="9">
        <v>944</v>
      </c>
      <c r="C60" s="9">
        <v>657</v>
      </c>
      <c r="D60" s="9">
        <f t="shared" ref="D60:D65" si="17">SUM(B60:C60)</f>
        <v>1601</v>
      </c>
      <c r="E60" s="9">
        <v>0</v>
      </c>
      <c r="F60" s="9">
        <v>0</v>
      </c>
      <c r="G60" s="9">
        <v>0</v>
      </c>
      <c r="H60" s="9">
        <f t="shared" ref="H60:J65" si="18">SUM(B60,E60)</f>
        <v>944</v>
      </c>
      <c r="I60" s="9">
        <f t="shared" si="18"/>
        <v>657</v>
      </c>
      <c r="J60" s="9">
        <f t="shared" si="18"/>
        <v>1601</v>
      </c>
      <c r="K60" s="396" t="s">
        <v>1910</v>
      </c>
    </row>
    <row r="61" spans="1:11" ht="22.5" customHeight="1" x14ac:dyDescent="0.25">
      <c r="A61" s="8" t="s">
        <v>1911</v>
      </c>
      <c r="B61" s="9">
        <v>829</v>
      </c>
      <c r="C61" s="9">
        <v>487</v>
      </c>
      <c r="D61" s="9">
        <f t="shared" si="17"/>
        <v>1316</v>
      </c>
      <c r="E61" s="9">
        <v>0</v>
      </c>
      <c r="F61" s="9">
        <v>0</v>
      </c>
      <c r="G61" s="9">
        <v>0</v>
      </c>
      <c r="H61" s="9">
        <f t="shared" si="18"/>
        <v>829</v>
      </c>
      <c r="I61" s="9">
        <f t="shared" si="18"/>
        <v>487</v>
      </c>
      <c r="J61" s="9">
        <f t="shared" si="18"/>
        <v>1316</v>
      </c>
      <c r="K61" s="396" t="s">
        <v>1912</v>
      </c>
    </row>
    <row r="62" spans="1:11" ht="22.5" customHeight="1" x14ac:dyDescent="0.25">
      <c r="A62" s="8" t="s">
        <v>1913</v>
      </c>
      <c r="B62" s="9">
        <v>714</v>
      </c>
      <c r="C62" s="9">
        <v>1036</v>
      </c>
      <c r="D62" s="9">
        <f t="shared" si="17"/>
        <v>1750</v>
      </c>
      <c r="E62" s="9">
        <v>0</v>
      </c>
      <c r="F62" s="9">
        <v>0</v>
      </c>
      <c r="G62" s="9">
        <v>0</v>
      </c>
      <c r="H62" s="9">
        <f t="shared" si="18"/>
        <v>714</v>
      </c>
      <c r="I62" s="9">
        <f t="shared" si="18"/>
        <v>1036</v>
      </c>
      <c r="J62" s="9">
        <f t="shared" si="18"/>
        <v>1750</v>
      </c>
      <c r="K62" s="396" t="s">
        <v>1914</v>
      </c>
    </row>
    <row r="63" spans="1:11" ht="22.5" customHeight="1" x14ac:dyDescent="0.25">
      <c r="A63" s="8" t="s">
        <v>1915</v>
      </c>
      <c r="B63" s="9">
        <v>888</v>
      </c>
      <c r="C63" s="9">
        <v>703</v>
      </c>
      <c r="D63" s="9">
        <f t="shared" si="17"/>
        <v>1591</v>
      </c>
      <c r="E63" s="9">
        <v>0</v>
      </c>
      <c r="F63" s="9">
        <v>0</v>
      </c>
      <c r="G63" s="9">
        <v>0</v>
      </c>
      <c r="H63" s="9">
        <f t="shared" si="18"/>
        <v>888</v>
      </c>
      <c r="I63" s="9">
        <f t="shared" si="18"/>
        <v>703</v>
      </c>
      <c r="J63" s="9">
        <f t="shared" si="18"/>
        <v>1591</v>
      </c>
      <c r="K63" s="396" t="s">
        <v>1916</v>
      </c>
    </row>
    <row r="64" spans="1:11" ht="22.5" customHeight="1" x14ac:dyDescent="0.25">
      <c r="A64" s="8" t="s">
        <v>1917</v>
      </c>
      <c r="B64" s="9">
        <v>895</v>
      </c>
      <c r="C64" s="9">
        <v>910</v>
      </c>
      <c r="D64" s="9">
        <f t="shared" si="17"/>
        <v>1805</v>
      </c>
      <c r="E64" s="9">
        <v>0</v>
      </c>
      <c r="F64" s="9">
        <v>0</v>
      </c>
      <c r="G64" s="9">
        <v>0</v>
      </c>
      <c r="H64" s="9">
        <f t="shared" si="18"/>
        <v>895</v>
      </c>
      <c r="I64" s="9">
        <f t="shared" si="18"/>
        <v>910</v>
      </c>
      <c r="J64" s="9">
        <f t="shared" si="18"/>
        <v>1805</v>
      </c>
      <c r="K64" s="396" t="s">
        <v>1918</v>
      </c>
    </row>
    <row r="65" spans="1:11" ht="22.5" customHeight="1" x14ac:dyDescent="0.25">
      <c r="A65" s="8" t="s">
        <v>1919</v>
      </c>
      <c r="B65" s="9">
        <v>792</v>
      </c>
      <c r="C65" s="9">
        <v>718</v>
      </c>
      <c r="D65" s="9">
        <f t="shared" si="17"/>
        <v>1510</v>
      </c>
      <c r="E65" s="9">
        <v>0</v>
      </c>
      <c r="F65" s="9">
        <v>0</v>
      </c>
      <c r="G65" s="9">
        <v>0</v>
      </c>
      <c r="H65" s="9">
        <f t="shared" si="18"/>
        <v>792</v>
      </c>
      <c r="I65" s="9">
        <f t="shared" si="18"/>
        <v>718</v>
      </c>
      <c r="J65" s="9">
        <f t="shared" si="18"/>
        <v>1510</v>
      </c>
      <c r="K65" s="396" t="s">
        <v>1934</v>
      </c>
    </row>
    <row r="66" spans="1:11" ht="22.5" customHeight="1" x14ac:dyDescent="0.25">
      <c r="A66" s="8" t="s">
        <v>1822</v>
      </c>
      <c r="B66" s="9">
        <f>SUM(B59:B65)</f>
        <v>6036</v>
      </c>
      <c r="C66" s="9">
        <f t="shared" ref="C66:J66" si="19">SUM(C59:C65)</f>
        <v>5562</v>
      </c>
      <c r="D66" s="9">
        <f>SUM(B66:C66)</f>
        <v>11598</v>
      </c>
      <c r="E66" s="9">
        <f t="shared" si="19"/>
        <v>0</v>
      </c>
      <c r="F66" s="9">
        <f t="shared" si="19"/>
        <v>0</v>
      </c>
      <c r="G66" s="9">
        <f t="shared" si="19"/>
        <v>0</v>
      </c>
      <c r="H66" s="9">
        <f t="shared" si="19"/>
        <v>6036</v>
      </c>
      <c r="I66" s="9">
        <f t="shared" si="19"/>
        <v>5562</v>
      </c>
      <c r="J66" s="9">
        <f t="shared" si="19"/>
        <v>11598</v>
      </c>
      <c r="K66" s="396" t="s">
        <v>1742</v>
      </c>
    </row>
    <row r="67" spans="1:11" ht="22.5" customHeight="1" x14ac:dyDescent="0.25">
      <c r="A67" s="8" t="s">
        <v>1923</v>
      </c>
      <c r="B67" s="9">
        <v>126</v>
      </c>
      <c r="C67" s="9">
        <v>333</v>
      </c>
      <c r="D67" s="9">
        <f>SUM(B67:C67)</f>
        <v>459</v>
      </c>
      <c r="E67" s="9">
        <v>0</v>
      </c>
      <c r="F67" s="9">
        <v>0</v>
      </c>
      <c r="G67" s="9">
        <v>0</v>
      </c>
      <c r="H67" s="9">
        <f>SUM(B67,E67)</f>
        <v>126</v>
      </c>
      <c r="I67" s="9">
        <f t="shared" ref="I67:J70" si="20">SUM(C67,F67)</f>
        <v>333</v>
      </c>
      <c r="J67" s="9">
        <f t="shared" si="20"/>
        <v>459</v>
      </c>
      <c r="K67" s="396" t="s">
        <v>1924</v>
      </c>
    </row>
    <row r="68" spans="1:11" ht="22.5" customHeight="1" x14ac:dyDescent="0.25">
      <c r="A68" s="8" t="s">
        <v>1925</v>
      </c>
      <c r="B68" s="9">
        <v>478</v>
      </c>
      <c r="C68" s="9">
        <v>313</v>
      </c>
      <c r="D68" s="9">
        <f t="shared" ref="D68:D70" si="21">SUM(B68:C68)</f>
        <v>791</v>
      </c>
      <c r="E68" s="9">
        <v>0</v>
      </c>
      <c r="F68" s="9">
        <v>0</v>
      </c>
      <c r="G68" s="9">
        <v>0</v>
      </c>
      <c r="H68" s="9">
        <f>SUM(B68,E68)</f>
        <v>478</v>
      </c>
      <c r="I68" s="9">
        <f t="shared" si="20"/>
        <v>313</v>
      </c>
      <c r="J68" s="9">
        <f t="shared" si="20"/>
        <v>791</v>
      </c>
      <c r="K68" s="396" t="s">
        <v>1926</v>
      </c>
    </row>
    <row r="69" spans="1:11" ht="22.5" customHeight="1" x14ac:dyDescent="0.25">
      <c r="A69" s="8" t="s">
        <v>1927</v>
      </c>
      <c r="B69" s="9">
        <v>506</v>
      </c>
      <c r="C69" s="9">
        <v>412</v>
      </c>
      <c r="D69" s="9">
        <f t="shared" si="21"/>
        <v>918</v>
      </c>
      <c r="E69" s="9">
        <v>0</v>
      </c>
      <c r="F69" s="9">
        <v>0</v>
      </c>
      <c r="G69" s="9">
        <v>0</v>
      </c>
      <c r="H69" s="9">
        <f>SUM(B69,E69)</f>
        <v>506</v>
      </c>
      <c r="I69" s="9">
        <f t="shared" si="20"/>
        <v>412</v>
      </c>
      <c r="J69" s="9">
        <f t="shared" si="20"/>
        <v>918</v>
      </c>
      <c r="K69" s="396" t="s">
        <v>1928</v>
      </c>
    </row>
    <row r="70" spans="1:11" ht="22.5" customHeight="1" x14ac:dyDescent="0.25">
      <c r="A70" s="8" t="s">
        <v>1929</v>
      </c>
      <c r="B70" s="9">
        <v>274</v>
      </c>
      <c r="C70" s="9">
        <v>316</v>
      </c>
      <c r="D70" s="9">
        <f t="shared" si="21"/>
        <v>590</v>
      </c>
      <c r="E70" s="9">
        <v>0</v>
      </c>
      <c r="F70" s="9">
        <v>0</v>
      </c>
      <c r="G70" s="9">
        <v>0</v>
      </c>
      <c r="H70" s="9">
        <f>SUM(B70,E70)</f>
        <v>274</v>
      </c>
      <c r="I70" s="9">
        <f t="shared" si="20"/>
        <v>316</v>
      </c>
      <c r="J70" s="9">
        <f t="shared" si="20"/>
        <v>590</v>
      </c>
      <c r="K70" s="396" t="s">
        <v>1930</v>
      </c>
    </row>
    <row r="71" spans="1:11" ht="22.5" customHeight="1" x14ac:dyDescent="0.25">
      <c r="A71" s="8" t="s">
        <v>1832</v>
      </c>
      <c r="B71" s="9">
        <f>SUM(B67:B70)</f>
        <v>1384</v>
      </c>
      <c r="C71" s="9">
        <f t="shared" ref="C71:J71" si="22">SUM(C67:C70)</f>
        <v>1374</v>
      </c>
      <c r="D71" s="9">
        <f t="shared" si="22"/>
        <v>2758</v>
      </c>
      <c r="E71" s="9">
        <f t="shared" si="22"/>
        <v>0</v>
      </c>
      <c r="F71" s="9">
        <f t="shared" si="22"/>
        <v>0</v>
      </c>
      <c r="G71" s="9">
        <f t="shared" si="22"/>
        <v>0</v>
      </c>
      <c r="H71" s="9">
        <f t="shared" si="22"/>
        <v>1384</v>
      </c>
      <c r="I71" s="9">
        <f t="shared" si="22"/>
        <v>1374</v>
      </c>
      <c r="J71" s="9">
        <f t="shared" si="22"/>
        <v>2758</v>
      </c>
      <c r="K71" s="396" t="s">
        <v>1833</v>
      </c>
    </row>
    <row r="72" spans="1:11" ht="22.5" customHeight="1" thickBot="1" x14ac:dyDescent="0.3">
      <c r="A72" s="11" t="s">
        <v>90</v>
      </c>
      <c r="B72" s="12">
        <f>SUM(B71,B66)</f>
        <v>7420</v>
      </c>
      <c r="C72" s="12">
        <f t="shared" ref="C72:J72" si="23">SUM(C71,C66)</f>
        <v>6936</v>
      </c>
      <c r="D72" s="12">
        <f t="shared" si="23"/>
        <v>14356</v>
      </c>
      <c r="E72" s="12">
        <f t="shared" si="23"/>
        <v>0</v>
      </c>
      <c r="F72" s="12">
        <f t="shared" si="23"/>
        <v>0</v>
      </c>
      <c r="G72" s="12">
        <f t="shared" si="23"/>
        <v>0</v>
      </c>
      <c r="H72" s="12">
        <f t="shared" si="23"/>
        <v>7420</v>
      </c>
      <c r="I72" s="12">
        <f t="shared" si="23"/>
        <v>6936</v>
      </c>
      <c r="J72" s="12">
        <f t="shared" si="23"/>
        <v>14356</v>
      </c>
      <c r="K72" s="13" t="s">
        <v>91</v>
      </c>
    </row>
    <row r="73" spans="1:11" ht="27.75" customHeight="1" thickTop="1" x14ac:dyDescent="0.25"/>
    <row r="74" spans="1:11" s="659" customFormat="1" ht="27.75" customHeight="1" x14ac:dyDescent="0.25"/>
    <row r="75" spans="1:11" ht="27.75" customHeight="1" x14ac:dyDescent="0.25"/>
    <row r="76" spans="1:11" ht="12.75" customHeight="1" x14ac:dyDescent="0.25"/>
    <row r="77" spans="1:11" ht="12.75" customHeight="1" x14ac:dyDescent="0.25"/>
    <row r="78" spans="1:11" ht="27.75" customHeight="1" thickBot="1" x14ac:dyDescent="0.3">
      <c r="A78" s="357" t="s">
        <v>1973</v>
      </c>
      <c r="K78" s="30" t="s">
        <v>1974</v>
      </c>
    </row>
    <row r="79" spans="1:11" ht="27.75" customHeight="1" thickTop="1" x14ac:dyDescent="0.3">
      <c r="A79" s="735" t="s">
        <v>1799</v>
      </c>
      <c r="B79" s="746" t="s">
        <v>1</v>
      </c>
      <c r="C79" s="746"/>
      <c r="D79" s="746"/>
      <c r="E79" s="746" t="s">
        <v>2</v>
      </c>
      <c r="F79" s="746"/>
      <c r="G79" s="746"/>
      <c r="H79" s="746" t="s">
        <v>4</v>
      </c>
      <c r="I79" s="746"/>
      <c r="J79" s="746"/>
      <c r="K79" s="735" t="s">
        <v>1730</v>
      </c>
    </row>
    <row r="80" spans="1:11" ht="27.75" customHeight="1" x14ac:dyDescent="0.3">
      <c r="A80" s="736"/>
      <c r="B80" s="747" t="s">
        <v>6</v>
      </c>
      <c r="C80" s="747"/>
      <c r="D80" s="747"/>
      <c r="E80" s="747" t="s">
        <v>7</v>
      </c>
      <c r="F80" s="747"/>
      <c r="G80" s="747"/>
      <c r="H80" s="747" t="s">
        <v>9</v>
      </c>
      <c r="I80" s="747"/>
      <c r="J80" s="747"/>
      <c r="K80" s="736"/>
    </row>
    <row r="81" spans="1:11" ht="27.75" customHeight="1" x14ac:dyDescent="0.3">
      <c r="A81" s="736"/>
      <c r="B81" s="390" t="s">
        <v>10</v>
      </c>
      <c r="C81" s="390" t="s">
        <v>113</v>
      </c>
      <c r="D81" s="390" t="s">
        <v>12</v>
      </c>
      <c r="E81" s="390" t="s">
        <v>10</v>
      </c>
      <c r="F81" s="390" t="s">
        <v>113</v>
      </c>
      <c r="G81" s="390" t="s">
        <v>12</v>
      </c>
      <c r="H81" s="390" t="s">
        <v>10</v>
      </c>
      <c r="I81" s="390" t="s">
        <v>113</v>
      </c>
      <c r="J81" s="390" t="s">
        <v>12</v>
      </c>
      <c r="K81" s="736"/>
    </row>
    <row r="82" spans="1:11" ht="20.25" customHeight="1" thickBot="1" x14ac:dyDescent="0.35">
      <c r="A82" s="737"/>
      <c r="B82" s="4" t="s">
        <v>13</v>
      </c>
      <c r="C82" s="4" t="s">
        <v>14</v>
      </c>
      <c r="D82" s="4" t="s">
        <v>9</v>
      </c>
      <c r="E82" s="4" t="s">
        <v>13</v>
      </c>
      <c r="F82" s="4" t="s">
        <v>14</v>
      </c>
      <c r="G82" s="4" t="s">
        <v>9</v>
      </c>
      <c r="H82" s="4" t="s">
        <v>13</v>
      </c>
      <c r="I82" s="4" t="s">
        <v>14</v>
      </c>
      <c r="J82" s="4" t="s">
        <v>9</v>
      </c>
      <c r="K82" s="737"/>
    </row>
    <row r="83" spans="1:11" ht="24.9" customHeight="1" x14ac:dyDescent="0.25">
      <c r="A83" s="8" t="s">
        <v>412</v>
      </c>
      <c r="B83" s="9"/>
      <c r="C83" s="9"/>
      <c r="D83" s="9"/>
      <c r="E83" s="9"/>
      <c r="F83" s="9"/>
      <c r="G83" s="9"/>
      <c r="H83" s="9"/>
      <c r="I83" s="9"/>
      <c r="J83" s="9"/>
      <c r="K83" s="396" t="s">
        <v>93</v>
      </c>
    </row>
    <row r="84" spans="1:11" ht="24.9" customHeight="1" x14ac:dyDescent="0.25">
      <c r="A84" s="8" t="s">
        <v>1907</v>
      </c>
      <c r="B84" s="9">
        <v>291</v>
      </c>
      <c r="C84" s="9">
        <v>189</v>
      </c>
      <c r="D84" s="9">
        <f>SUM(B84:C84)</f>
        <v>480</v>
      </c>
      <c r="E84" s="9">
        <v>0</v>
      </c>
      <c r="F84" s="9">
        <v>0</v>
      </c>
      <c r="G84" s="9">
        <f>SUM(E84:F84)</f>
        <v>0</v>
      </c>
      <c r="H84" s="9">
        <f>SUM(E84,B84)</f>
        <v>291</v>
      </c>
      <c r="I84" s="9">
        <f>SUM(F84,C84)</f>
        <v>189</v>
      </c>
      <c r="J84" s="9">
        <f t="shared" ref="J84:J92" si="24">SUM(H84:I84)</f>
        <v>480</v>
      </c>
      <c r="K84" s="396" t="s">
        <v>1908</v>
      </c>
    </row>
    <row r="85" spans="1:11" ht="24.9" customHeight="1" x14ac:dyDescent="0.25">
      <c r="A85" s="8" t="s">
        <v>1909</v>
      </c>
      <c r="B85" s="9">
        <v>7</v>
      </c>
      <c r="C85" s="9">
        <v>6</v>
      </c>
      <c r="D85" s="9">
        <f t="shared" ref="D85:D92" si="25">SUM(B85:C85)</f>
        <v>13</v>
      </c>
      <c r="E85" s="9">
        <v>0</v>
      </c>
      <c r="F85" s="9">
        <v>0</v>
      </c>
      <c r="G85" s="9">
        <f>SUM(E85:F85)</f>
        <v>0</v>
      </c>
      <c r="H85" s="9">
        <f t="shared" ref="H85:I92" si="26">SUM(E85,B85)</f>
        <v>7</v>
      </c>
      <c r="I85" s="9">
        <f t="shared" si="26"/>
        <v>6</v>
      </c>
      <c r="J85" s="9">
        <f t="shared" si="24"/>
        <v>13</v>
      </c>
      <c r="K85" s="396" t="s">
        <v>1910</v>
      </c>
    </row>
    <row r="86" spans="1:11" ht="24.9" customHeight="1" x14ac:dyDescent="0.25">
      <c r="A86" s="8" t="s">
        <v>1913</v>
      </c>
      <c r="B86" s="9">
        <v>221</v>
      </c>
      <c r="C86" s="9">
        <v>163</v>
      </c>
      <c r="D86" s="9">
        <f t="shared" si="25"/>
        <v>384</v>
      </c>
      <c r="E86" s="9">
        <v>0</v>
      </c>
      <c r="F86" s="9">
        <v>0</v>
      </c>
      <c r="G86" s="9">
        <v>0</v>
      </c>
      <c r="H86" s="9">
        <f t="shared" si="26"/>
        <v>221</v>
      </c>
      <c r="I86" s="9">
        <f t="shared" si="26"/>
        <v>163</v>
      </c>
      <c r="J86" s="9">
        <f t="shared" si="24"/>
        <v>384</v>
      </c>
      <c r="K86" s="396" t="s">
        <v>1914</v>
      </c>
    </row>
    <row r="87" spans="1:11" ht="24.9" customHeight="1" x14ac:dyDescent="0.25">
      <c r="A87" s="8" t="s">
        <v>1915</v>
      </c>
      <c r="B87" s="9">
        <v>221</v>
      </c>
      <c r="C87" s="9">
        <v>81</v>
      </c>
      <c r="D87" s="9">
        <f t="shared" si="25"/>
        <v>302</v>
      </c>
      <c r="E87" s="9">
        <v>0</v>
      </c>
      <c r="F87" s="9">
        <v>0</v>
      </c>
      <c r="G87" s="9">
        <v>0</v>
      </c>
      <c r="H87" s="9">
        <f t="shared" si="26"/>
        <v>221</v>
      </c>
      <c r="I87" s="9">
        <f t="shared" si="26"/>
        <v>81</v>
      </c>
      <c r="J87" s="9">
        <f t="shared" si="24"/>
        <v>302</v>
      </c>
      <c r="K87" s="396" t="s">
        <v>1916</v>
      </c>
    </row>
    <row r="88" spans="1:11" ht="24.9" customHeight="1" x14ac:dyDescent="0.25">
      <c r="A88" s="8" t="s">
        <v>1917</v>
      </c>
      <c r="B88" s="9">
        <v>227</v>
      </c>
      <c r="C88" s="9">
        <v>103</v>
      </c>
      <c r="D88" s="9">
        <f t="shared" si="25"/>
        <v>330</v>
      </c>
      <c r="E88" s="9">
        <v>0</v>
      </c>
      <c r="F88" s="9">
        <v>0</v>
      </c>
      <c r="G88" s="9">
        <v>0</v>
      </c>
      <c r="H88" s="9">
        <f t="shared" si="26"/>
        <v>227</v>
      </c>
      <c r="I88" s="9">
        <f t="shared" si="26"/>
        <v>103</v>
      </c>
      <c r="J88" s="9">
        <f t="shared" si="24"/>
        <v>330</v>
      </c>
      <c r="K88" s="396" t="s">
        <v>1918</v>
      </c>
    </row>
    <row r="89" spans="1:11" ht="24.9" customHeight="1" x14ac:dyDescent="0.25">
      <c r="A89" s="8" t="s">
        <v>1911</v>
      </c>
      <c r="B89" s="9">
        <v>18</v>
      </c>
      <c r="C89" s="9">
        <v>17</v>
      </c>
      <c r="D89" s="9">
        <f t="shared" si="25"/>
        <v>35</v>
      </c>
      <c r="E89" s="9"/>
      <c r="F89" s="9"/>
      <c r="G89" s="9"/>
      <c r="H89" s="9">
        <f t="shared" si="26"/>
        <v>18</v>
      </c>
      <c r="I89" s="9">
        <f t="shared" si="26"/>
        <v>17</v>
      </c>
      <c r="J89" s="9">
        <f t="shared" si="24"/>
        <v>35</v>
      </c>
      <c r="K89" s="396" t="s">
        <v>1912</v>
      </c>
    </row>
    <row r="90" spans="1:11" ht="24.9" customHeight="1" x14ac:dyDescent="0.25">
      <c r="A90" s="8" t="s">
        <v>1822</v>
      </c>
      <c r="B90" s="9">
        <f>SUM(B84:B89)</f>
        <v>985</v>
      </c>
      <c r="C90" s="9">
        <f t="shared" ref="C90:G90" si="27">SUM(C84:C89)</f>
        <v>559</v>
      </c>
      <c r="D90" s="9">
        <f t="shared" si="27"/>
        <v>1544</v>
      </c>
      <c r="E90" s="9">
        <f t="shared" si="27"/>
        <v>0</v>
      </c>
      <c r="F90" s="9">
        <f t="shared" si="27"/>
        <v>0</v>
      </c>
      <c r="G90" s="9">
        <f t="shared" si="27"/>
        <v>0</v>
      </c>
      <c r="H90" s="9">
        <f t="shared" si="26"/>
        <v>985</v>
      </c>
      <c r="I90" s="9">
        <f t="shared" si="26"/>
        <v>559</v>
      </c>
      <c r="J90" s="9">
        <f t="shared" si="24"/>
        <v>1544</v>
      </c>
      <c r="K90" s="396" t="s">
        <v>1742</v>
      </c>
    </row>
    <row r="91" spans="1:11" ht="24.9" customHeight="1" x14ac:dyDescent="0.25">
      <c r="A91" s="8" t="s">
        <v>1925</v>
      </c>
      <c r="B91" s="9">
        <v>114</v>
      </c>
      <c r="C91" s="9">
        <v>9</v>
      </c>
      <c r="D91" s="9">
        <f t="shared" si="25"/>
        <v>123</v>
      </c>
      <c r="E91" s="9">
        <v>0</v>
      </c>
      <c r="F91" s="9">
        <v>0</v>
      </c>
      <c r="G91" s="9">
        <v>0</v>
      </c>
      <c r="H91" s="9">
        <f t="shared" si="26"/>
        <v>114</v>
      </c>
      <c r="I91" s="9">
        <f t="shared" si="26"/>
        <v>9</v>
      </c>
      <c r="J91" s="9">
        <f t="shared" si="24"/>
        <v>123</v>
      </c>
      <c r="K91" s="396" t="s">
        <v>1926</v>
      </c>
    </row>
    <row r="92" spans="1:11" ht="24.9" customHeight="1" x14ac:dyDescent="0.25">
      <c r="A92" s="8" t="s">
        <v>1929</v>
      </c>
      <c r="B92" s="9">
        <v>11</v>
      </c>
      <c r="C92" s="9">
        <v>3</v>
      </c>
      <c r="D92" s="9">
        <f t="shared" si="25"/>
        <v>14</v>
      </c>
      <c r="E92" s="9">
        <v>0</v>
      </c>
      <c r="F92" s="9">
        <v>0</v>
      </c>
      <c r="G92" s="9">
        <v>0</v>
      </c>
      <c r="H92" s="9">
        <f t="shared" si="26"/>
        <v>11</v>
      </c>
      <c r="I92" s="9">
        <f t="shared" si="26"/>
        <v>3</v>
      </c>
      <c r="J92" s="9">
        <f t="shared" si="24"/>
        <v>14</v>
      </c>
      <c r="K92" s="396" t="s">
        <v>1930</v>
      </c>
    </row>
    <row r="93" spans="1:11" ht="24.9" customHeight="1" x14ac:dyDescent="0.25">
      <c r="A93" s="8" t="s">
        <v>1832</v>
      </c>
      <c r="B93" s="9">
        <f>SUM(B91:B92)</f>
        <v>125</v>
      </c>
      <c r="C93" s="9">
        <f t="shared" ref="C93:J93" si="28">SUM(C91:C92)</f>
        <v>12</v>
      </c>
      <c r="D93" s="9">
        <f t="shared" si="28"/>
        <v>137</v>
      </c>
      <c r="E93" s="9">
        <f t="shared" si="28"/>
        <v>0</v>
      </c>
      <c r="F93" s="9">
        <f t="shared" si="28"/>
        <v>0</v>
      </c>
      <c r="G93" s="9">
        <f t="shared" si="28"/>
        <v>0</v>
      </c>
      <c r="H93" s="9">
        <f t="shared" si="28"/>
        <v>125</v>
      </c>
      <c r="I93" s="9">
        <f t="shared" si="28"/>
        <v>12</v>
      </c>
      <c r="J93" s="9">
        <f t="shared" si="28"/>
        <v>137</v>
      </c>
      <c r="K93" s="396" t="s">
        <v>1833</v>
      </c>
    </row>
    <row r="94" spans="1:11" ht="24.9" customHeight="1" thickBot="1" x14ac:dyDescent="0.3">
      <c r="A94" s="20" t="s">
        <v>127</v>
      </c>
      <c r="B94" s="21">
        <f>SUM(B93,B90)</f>
        <v>1110</v>
      </c>
      <c r="C94" s="21">
        <f t="shared" ref="C94:J94" si="29">SUM(C93,C90)</f>
        <v>571</v>
      </c>
      <c r="D94" s="21">
        <f t="shared" si="29"/>
        <v>1681</v>
      </c>
      <c r="E94" s="21">
        <f t="shared" si="29"/>
        <v>0</v>
      </c>
      <c r="F94" s="21">
        <f t="shared" si="29"/>
        <v>0</v>
      </c>
      <c r="G94" s="21">
        <f t="shared" si="29"/>
        <v>0</v>
      </c>
      <c r="H94" s="21">
        <f t="shared" si="29"/>
        <v>1110</v>
      </c>
      <c r="I94" s="21">
        <f t="shared" si="29"/>
        <v>571</v>
      </c>
      <c r="J94" s="21">
        <f t="shared" si="29"/>
        <v>1681</v>
      </c>
      <c r="K94" s="22" t="s">
        <v>93</v>
      </c>
    </row>
    <row r="95" spans="1:11" ht="24.9" customHeight="1" thickBot="1" x14ac:dyDescent="0.3">
      <c r="A95" s="23" t="s">
        <v>384</v>
      </c>
      <c r="B95" s="24">
        <f>SUM(B94,B72)</f>
        <v>8530</v>
      </c>
      <c r="C95" s="24">
        <f t="shared" ref="C95:J95" si="30">SUM(C94,C72)</f>
        <v>7507</v>
      </c>
      <c r="D95" s="24">
        <f t="shared" si="30"/>
        <v>16037</v>
      </c>
      <c r="E95" s="24">
        <f t="shared" si="30"/>
        <v>0</v>
      </c>
      <c r="F95" s="24">
        <f t="shared" si="30"/>
        <v>0</v>
      </c>
      <c r="G95" s="24">
        <f t="shared" si="30"/>
        <v>0</v>
      </c>
      <c r="H95" s="24">
        <f t="shared" si="30"/>
        <v>8530</v>
      </c>
      <c r="I95" s="24">
        <f t="shared" si="30"/>
        <v>7507</v>
      </c>
      <c r="J95" s="24">
        <f t="shared" si="30"/>
        <v>16037</v>
      </c>
      <c r="K95" s="397" t="s">
        <v>263</v>
      </c>
    </row>
    <row r="96" spans="1:11" ht="14.4" thickTop="1" x14ac:dyDescent="0.25"/>
  </sheetData>
  <mergeCells count="36">
    <mergeCell ref="A1:K1"/>
    <mergeCell ref="A2:K2"/>
    <mergeCell ref="A4:A7"/>
    <mergeCell ref="B4:D4"/>
    <mergeCell ref="E4:G4"/>
    <mergeCell ref="H4:J4"/>
    <mergeCell ref="K4:K7"/>
    <mergeCell ref="B5:D5"/>
    <mergeCell ref="E5:G5"/>
    <mergeCell ref="H5:J5"/>
    <mergeCell ref="A25:A28"/>
    <mergeCell ref="B25:D25"/>
    <mergeCell ref="E25:G25"/>
    <mergeCell ref="H25:J25"/>
    <mergeCell ref="K25:K28"/>
    <mergeCell ref="B26:D26"/>
    <mergeCell ref="E26:G26"/>
    <mergeCell ref="H26:J26"/>
    <mergeCell ref="A51:K51"/>
    <mergeCell ref="A52:K52"/>
    <mergeCell ref="A54:A57"/>
    <mergeCell ref="B54:D54"/>
    <mergeCell ref="E54:G54"/>
    <mergeCell ref="H54:J54"/>
    <mergeCell ref="K54:K57"/>
    <mergeCell ref="B55:D55"/>
    <mergeCell ref="E55:G55"/>
    <mergeCell ref="H55:J55"/>
    <mergeCell ref="A79:A82"/>
    <mergeCell ref="B79:D79"/>
    <mergeCell ref="E79:G79"/>
    <mergeCell ref="H79:J79"/>
    <mergeCell ref="K79:K82"/>
    <mergeCell ref="B80:D80"/>
    <mergeCell ref="E80:G80"/>
    <mergeCell ref="H80:J80"/>
  </mergeCells>
  <printOptions horizontalCentered="1"/>
  <pageMargins left="0.39370078740157499" right="0.39370078740157499" top="1" bottom="1" header="1" footer="1"/>
  <pageSetup paperSize="9" scale="80"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148"/>
  <sheetViews>
    <sheetView rightToLeft="1" view="pageBreakPreview" topLeftCell="A135" zoomScale="80" zoomScaleSheetLayoutView="80" workbookViewId="0">
      <selection activeCell="E149" sqref="E149"/>
    </sheetView>
  </sheetViews>
  <sheetFormatPr defaultColWidth="9" defaultRowHeight="13.8" x14ac:dyDescent="0.25"/>
  <cols>
    <col min="1" max="1" width="31.3984375" style="392" customWidth="1"/>
    <col min="2" max="3" width="7.69921875" style="392" customWidth="1"/>
    <col min="4" max="4" width="10.59765625" style="392" customWidth="1"/>
    <col min="5" max="9" width="7.69921875" style="392" customWidth="1"/>
    <col min="10" max="10" width="10.3984375" style="392" customWidth="1"/>
    <col min="11" max="11" width="41.8984375" style="392" customWidth="1"/>
    <col min="12" max="16384" width="9" style="392"/>
  </cols>
  <sheetData>
    <row r="1" spans="1:11" ht="27" customHeight="1" x14ac:dyDescent="0.25">
      <c r="A1" s="738" t="s">
        <v>1975</v>
      </c>
      <c r="B1" s="738"/>
      <c r="C1" s="738"/>
      <c r="D1" s="738"/>
      <c r="E1" s="738"/>
      <c r="F1" s="738"/>
      <c r="G1" s="738"/>
      <c r="H1" s="738"/>
      <c r="I1" s="738"/>
      <c r="J1" s="738"/>
      <c r="K1" s="738"/>
    </row>
    <row r="2" spans="1:11" ht="24.75" customHeight="1" x14ac:dyDescent="0.25">
      <c r="A2" s="742" t="s">
        <v>1976</v>
      </c>
      <c r="B2" s="742"/>
      <c r="C2" s="742"/>
      <c r="D2" s="742"/>
      <c r="E2" s="742"/>
      <c r="F2" s="742"/>
      <c r="G2" s="742"/>
      <c r="H2" s="742"/>
      <c r="I2" s="742"/>
      <c r="J2" s="742"/>
      <c r="K2" s="742"/>
    </row>
    <row r="3" spans="1:11" ht="17.25" customHeight="1" thickBot="1" x14ac:dyDescent="0.3">
      <c r="A3" s="357" t="s">
        <v>1999</v>
      </c>
      <c r="K3" s="426" t="s">
        <v>2032</v>
      </c>
    </row>
    <row r="4" spans="1:11" ht="18.75" customHeight="1" thickTop="1" x14ac:dyDescent="0.3">
      <c r="A4" s="735" t="s">
        <v>1799</v>
      </c>
      <c r="B4" s="746" t="s">
        <v>1</v>
      </c>
      <c r="C4" s="746"/>
      <c r="D4" s="746"/>
      <c r="E4" s="746" t="s">
        <v>2</v>
      </c>
      <c r="F4" s="746"/>
      <c r="G4" s="746"/>
      <c r="H4" s="746" t="s">
        <v>4</v>
      </c>
      <c r="I4" s="746"/>
      <c r="J4" s="746"/>
      <c r="K4" s="735" t="s">
        <v>1977</v>
      </c>
    </row>
    <row r="5" spans="1:11" ht="18.75" customHeight="1" x14ac:dyDescent="0.3">
      <c r="A5" s="736"/>
      <c r="B5" s="747" t="s">
        <v>6</v>
      </c>
      <c r="C5" s="747"/>
      <c r="D5" s="747"/>
      <c r="E5" s="747" t="s">
        <v>7</v>
      </c>
      <c r="F5" s="747"/>
      <c r="G5" s="747"/>
      <c r="H5" s="747" t="s">
        <v>9</v>
      </c>
      <c r="I5" s="747"/>
      <c r="J5" s="747"/>
      <c r="K5" s="736"/>
    </row>
    <row r="6" spans="1:11" ht="18.75" customHeight="1" x14ac:dyDescent="0.3">
      <c r="A6" s="736"/>
      <c r="B6" s="390" t="s">
        <v>10</v>
      </c>
      <c r="C6" s="390" t="s">
        <v>113</v>
      </c>
      <c r="D6" s="390" t="s">
        <v>12</v>
      </c>
      <c r="E6" s="390" t="s">
        <v>10</v>
      </c>
      <c r="F6" s="390" t="s">
        <v>113</v>
      </c>
      <c r="G6" s="390" t="s">
        <v>12</v>
      </c>
      <c r="H6" s="390" t="s">
        <v>10</v>
      </c>
      <c r="I6" s="390" t="s">
        <v>113</v>
      </c>
      <c r="J6" s="390" t="s">
        <v>12</v>
      </c>
      <c r="K6" s="736"/>
    </row>
    <row r="7" spans="1:11" ht="18.75" customHeight="1" thickBot="1" x14ac:dyDescent="0.35">
      <c r="A7" s="737"/>
      <c r="B7" s="4" t="s">
        <v>13</v>
      </c>
      <c r="C7" s="4" t="s">
        <v>14</v>
      </c>
      <c r="D7" s="4" t="s">
        <v>9</v>
      </c>
      <c r="E7" s="4" t="s">
        <v>13</v>
      </c>
      <c r="F7" s="4" t="s">
        <v>14</v>
      </c>
      <c r="G7" s="4" t="s">
        <v>9</v>
      </c>
      <c r="H7" s="4" t="s">
        <v>13</v>
      </c>
      <c r="I7" s="4" t="s">
        <v>14</v>
      </c>
      <c r="J7" s="4" t="s">
        <v>9</v>
      </c>
      <c r="K7" s="737"/>
    </row>
    <row r="8" spans="1:11" ht="18.75" customHeight="1" x14ac:dyDescent="0.25">
      <c r="A8" s="533" t="s">
        <v>413</v>
      </c>
      <c r="B8" s="9"/>
      <c r="C8" s="9"/>
      <c r="D8" s="9"/>
      <c r="E8" s="9"/>
      <c r="F8" s="9"/>
      <c r="G8" s="9"/>
      <c r="H8" s="9"/>
      <c r="I8" s="9"/>
      <c r="J8" s="9"/>
      <c r="K8" s="396" t="s">
        <v>16</v>
      </c>
    </row>
    <row r="9" spans="1:11" ht="18.75" customHeight="1" x14ac:dyDescent="0.25">
      <c r="A9" s="8" t="s">
        <v>1978</v>
      </c>
      <c r="B9" s="9">
        <v>1395</v>
      </c>
      <c r="C9" s="9">
        <v>888</v>
      </c>
      <c r="D9" s="9">
        <f>SUM(B9:C9)</f>
        <v>2283</v>
      </c>
      <c r="E9" s="9">
        <v>0</v>
      </c>
      <c r="F9" s="9">
        <v>0</v>
      </c>
      <c r="G9" s="9">
        <v>0</v>
      </c>
      <c r="H9" s="9">
        <f t="shared" ref="H9:J13" si="0">SUM(B9,E9)</f>
        <v>1395</v>
      </c>
      <c r="I9" s="9">
        <f t="shared" si="0"/>
        <v>888</v>
      </c>
      <c r="J9" s="9">
        <f t="shared" si="0"/>
        <v>2283</v>
      </c>
      <c r="K9" s="396" t="s">
        <v>1979</v>
      </c>
    </row>
    <row r="10" spans="1:11" ht="18.75" customHeight="1" x14ac:dyDescent="0.25">
      <c r="A10" s="8" t="s">
        <v>1980</v>
      </c>
      <c r="B10" s="9">
        <v>211</v>
      </c>
      <c r="C10" s="9">
        <v>181</v>
      </c>
      <c r="D10" s="9">
        <f t="shared" ref="D10:D13" si="1">SUM(B10:C10)</f>
        <v>392</v>
      </c>
      <c r="E10" s="9">
        <v>0</v>
      </c>
      <c r="F10" s="9">
        <v>0</v>
      </c>
      <c r="G10" s="9">
        <v>0</v>
      </c>
      <c r="H10" s="9">
        <f t="shared" si="0"/>
        <v>211</v>
      </c>
      <c r="I10" s="9">
        <f t="shared" si="0"/>
        <v>181</v>
      </c>
      <c r="J10" s="9">
        <f t="shared" si="0"/>
        <v>392</v>
      </c>
      <c r="K10" s="396" t="s">
        <v>1981</v>
      </c>
    </row>
    <row r="11" spans="1:11" ht="18.75" customHeight="1" x14ac:dyDescent="0.25">
      <c r="A11" s="8" t="s">
        <v>1982</v>
      </c>
      <c r="B11" s="9">
        <v>144</v>
      </c>
      <c r="C11" s="9">
        <v>125</v>
      </c>
      <c r="D11" s="9">
        <f t="shared" si="1"/>
        <v>269</v>
      </c>
      <c r="E11" s="9">
        <v>0</v>
      </c>
      <c r="F11" s="9">
        <v>0</v>
      </c>
      <c r="G11" s="9">
        <v>0</v>
      </c>
      <c r="H11" s="9">
        <f t="shared" si="0"/>
        <v>144</v>
      </c>
      <c r="I11" s="9">
        <f t="shared" si="0"/>
        <v>125</v>
      </c>
      <c r="J11" s="9">
        <f t="shared" si="0"/>
        <v>269</v>
      </c>
      <c r="K11" s="396" t="s">
        <v>1983</v>
      </c>
    </row>
    <row r="12" spans="1:11" ht="18.75" customHeight="1" x14ac:dyDescent="0.25">
      <c r="A12" s="8" t="s">
        <v>1984</v>
      </c>
      <c r="B12" s="9">
        <v>282</v>
      </c>
      <c r="C12" s="9">
        <v>442</v>
      </c>
      <c r="D12" s="9">
        <f t="shared" si="1"/>
        <v>724</v>
      </c>
      <c r="E12" s="9">
        <v>0</v>
      </c>
      <c r="F12" s="9">
        <v>0</v>
      </c>
      <c r="G12" s="9">
        <v>0</v>
      </c>
      <c r="H12" s="9">
        <f t="shared" si="0"/>
        <v>282</v>
      </c>
      <c r="I12" s="9">
        <f t="shared" si="0"/>
        <v>442</v>
      </c>
      <c r="J12" s="9">
        <f t="shared" si="0"/>
        <v>724</v>
      </c>
      <c r="K12" s="396" t="s">
        <v>1985</v>
      </c>
    </row>
    <row r="13" spans="1:11" ht="18.75" customHeight="1" x14ac:dyDescent="0.25">
      <c r="A13" s="8" t="s">
        <v>1986</v>
      </c>
      <c r="B13" s="9">
        <v>70</v>
      </c>
      <c r="C13" s="9">
        <v>37</v>
      </c>
      <c r="D13" s="9">
        <f t="shared" si="1"/>
        <v>107</v>
      </c>
      <c r="E13" s="9">
        <v>0</v>
      </c>
      <c r="F13" s="9">
        <v>0</v>
      </c>
      <c r="G13" s="9">
        <v>0</v>
      </c>
      <c r="H13" s="9">
        <f t="shared" si="0"/>
        <v>70</v>
      </c>
      <c r="I13" s="9">
        <f t="shared" si="0"/>
        <v>37</v>
      </c>
      <c r="J13" s="9">
        <f t="shared" si="0"/>
        <v>107</v>
      </c>
      <c r="K13" s="396" t="s">
        <v>1987</v>
      </c>
    </row>
    <row r="14" spans="1:11" ht="18.75" customHeight="1" x14ac:dyDescent="0.25">
      <c r="A14" s="8" t="s">
        <v>1822</v>
      </c>
      <c r="B14" s="9">
        <f>SUM(B9:B13)</f>
        <v>2102</v>
      </c>
      <c r="C14" s="9">
        <f t="shared" ref="C14:J14" si="2">SUM(C9:C13)</f>
        <v>1673</v>
      </c>
      <c r="D14" s="9">
        <f t="shared" si="2"/>
        <v>3775</v>
      </c>
      <c r="E14" s="9">
        <f t="shared" si="2"/>
        <v>0</v>
      </c>
      <c r="F14" s="9">
        <f t="shared" si="2"/>
        <v>0</v>
      </c>
      <c r="G14" s="9">
        <f t="shared" si="2"/>
        <v>0</v>
      </c>
      <c r="H14" s="9">
        <f t="shared" si="2"/>
        <v>2102</v>
      </c>
      <c r="I14" s="9">
        <f t="shared" si="2"/>
        <v>1673</v>
      </c>
      <c r="J14" s="9">
        <f t="shared" si="2"/>
        <v>3775</v>
      </c>
      <c r="K14" s="396" t="s">
        <v>1988</v>
      </c>
    </row>
    <row r="15" spans="1:11" ht="18.75" customHeight="1" x14ac:dyDescent="0.25">
      <c r="A15" s="8" t="s">
        <v>1989</v>
      </c>
      <c r="B15" s="9">
        <v>13</v>
      </c>
      <c r="C15" s="9">
        <v>80</v>
      </c>
      <c r="D15" s="9">
        <v>93</v>
      </c>
      <c r="E15" s="9">
        <v>0</v>
      </c>
      <c r="F15" s="9">
        <v>0</v>
      </c>
      <c r="G15" s="9">
        <v>0</v>
      </c>
      <c r="H15" s="9">
        <f t="shared" ref="H15:J18" si="3">SUM(B15,E15)</f>
        <v>13</v>
      </c>
      <c r="I15" s="9">
        <f t="shared" si="3"/>
        <v>80</v>
      </c>
      <c r="J15" s="9">
        <f t="shared" si="3"/>
        <v>93</v>
      </c>
      <c r="K15" s="396" t="s">
        <v>1990</v>
      </c>
    </row>
    <row r="16" spans="1:11" ht="18.75" customHeight="1" x14ac:dyDescent="0.25">
      <c r="A16" s="8" t="s">
        <v>1991</v>
      </c>
      <c r="B16" s="9">
        <v>101</v>
      </c>
      <c r="C16" s="9">
        <v>189</v>
      </c>
      <c r="D16" s="9">
        <v>290</v>
      </c>
      <c r="E16" s="9">
        <v>0</v>
      </c>
      <c r="F16" s="9">
        <v>0</v>
      </c>
      <c r="G16" s="9">
        <v>0</v>
      </c>
      <c r="H16" s="9">
        <f t="shared" si="3"/>
        <v>101</v>
      </c>
      <c r="I16" s="9">
        <f t="shared" si="3"/>
        <v>189</v>
      </c>
      <c r="J16" s="9">
        <f t="shared" si="3"/>
        <v>290</v>
      </c>
      <c r="K16" s="396" t="s">
        <v>1979</v>
      </c>
    </row>
    <row r="17" spans="1:11" ht="18.75" customHeight="1" x14ac:dyDescent="0.25">
      <c r="A17" s="8" t="s">
        <v>1992</v>
      </c>
      <c r="B17" s="9">
        <v>139</v>
      </c>
      <c r="C17" s="9">
        <v>199</v>
      </c>
      <c r="D17" s="9">
        <v>338</v>
      </c>
      <c r="E17" s="9">
        <v>0</v>
      </c>
      <c r="F17" s="9">
        <v>0</v>
      </c>
      <c r="G17" s="9">
        <v>0</v>
      </c>
      <c r="H17" s="9">
        <f t="shared" si="3"/>
        <v>139</v>
      </c>
      <c r="I17" s="9">
        <f t="shared" si="3"/>
        <v>199</v>
      </c>
      <c r="J17" s="9">
        <f t="shared" si="3"/>
        <v>338</v>
      </c>
      <c r="K17" s="396" t="s">
        <v>1993</v>
      </c>
    </row>
    <row r="18" spans="1:11" ht="18.75" customHeight="1" x14ac:dyDescent="0.25">
      <c r="A18" s="8" t="s">
        <v>1994</v>
      </c>
      <c r="B18" s="9">
        <v>103</v>
      </c>
      <c r="C18" s="9">
        <v>94</v>
      </c>
      <c r="D18" s="9">
        <v>197</v>
      </c>
      <c r="E18" s="9">
        <v>0</v>
      </c>
      <c r="F18" s="9">
        <v>0</v>
      </c>
      <c r="G18" s="9">
        <v>0</v>
      </c>
      <c r="H18" s="9">
        <f t="shared" si="3"/>
        <v>103</v>
      </c>
      <c r="I18" s="9">
        <f t="shared" si="3"/>
        <v>94</v>
      </c>
      <c r="J18" s="9">
        <f t="shared" si="3"/>
        <v>197</v>
      </c>
      <c r="K18" s="396" t="s">
        <v>1995</v>
      </c>
    </row>
    <row r="19" spans="1:11" ht="18.75" customHeight="1" x14ac:dyDescent="0.25">
      <c r="A19" s="8" t="s">
        <v>1832</v>
      </c>
      <c r="B19" s="9">
        <f>SUM(B15:B18)</f>
        <v>356</v>
      </c>
      <c r="C19" s="9">
        <f t="shared" ref="C19:J19" si="4">SUM(C15:C18)</f>
        <v>562</v>
      </c>
      <c r="D19" s="9">
        <f t="shared" si="4"/>
        <v>918</v>
      </c>
      <c r="E19" s="9">
        <f t="shared" si="4"/>
        <v>0</v>
      </c>
      <c r="F19" s="9">
        <f t="shared" si="4"/>
        <v>0</v>
      </c>
      <c r="G19" s="9">
        <f t="shared" si="4"/>
        <v>0</v>
      </c>
      <c r="H19" s="9">
        <f t="shared" si="4"/>
        <v>356</v>
      </c>
      <c r="I19" s="9">
        <f t="shared" si="4"/>
        <v>562</v>
      </c>
      <c r="J19" s="9">
        <f t="shared" si="4"/>
        <v>918</v>
      </c>
      <c r="K19" s="396" t="s">
        <v>1833</v>
      </c>
    </row>
    <row r="20" spans="1:11" ht="18.75" customHeight="1" x14ac:dyDescent="0.25">
      <c r="A20" s="8" t="s">
        <v>90</v>
      </c>
      <c r="B20" s="9">
        <f>SUM(B19,B14)</f>
        <v>2458</v>
      </c>
      <c r="C20" s="9">
        <f t="shared" ref="C20:J20" si="5">SUM(C19,C14)</f>
        <v>2235</v>
      </c>
      <c r="D20" s="9">
        <f t="shared" si="5"/>
        <v>4693</v>
      </c>
      <c r="E20" s="9">
        <f t="shared" si="5"/>
        <v>0</v>
      </c>
      <c r="F20" s="9">
        <f t="shared" si="5"/>
        <v>0</v>
      </c>
      <c r="G20" s="9">
        <f t="shared" si="5"/>
        <v>0</v>
      </c>
      <c r="H20" s="9">
        <f t="shared" si="5"/>
        <v>2458</v>
      </c>
      <c r="I20" s="9">
        <f t="shared" si="5"/>
        <v>2235</v>
      </c>
      <c r="J20" s="9">
        <f t="shared" si="5"/>
        <v>4693</v>
      </c>
      <c r="K20" s="396" t="s">
        <v>91</v>
      </c>
    </row>
    <row r="21" spans="1:11" ht="18.75" customHeight="1" x14ac:dyDescent="0.25">
      <c r="A21" s="8" t="s">
        <v>412</v>
      </c>
      <c r="B21" s="9"/>
      <c r="C21" s="9"/>
      <c r="D21" s="9"/>
      <c r="E21" s="9"/>
      <c r="F21" s="9"/>
      <c r="G21" s="9"/>
      <c r="H21" s="9"/>
      <c r="I21" s="9"/>
      <c r="J21" s="9"/>
      <c r="K21" s="396" t="s">
        <v>93</v>
      </c>
    </row>
    <row r="22" spans="1:11" ht="18.75" customHeight="1" x14ac:dyDescent="0.25">
      <c r="A22" s="8" t="s">
        <v>1978</v>
      </c>
      <c r="B22" s="9">
        <v>445</v>
      </c>
      <c r="C22" s="9">
        <v>126</v>
      </c>
      <c r="D22" s="9">
        <v>571</v>
      </c>
      <c r="E22" s="9">
        <v>0</v>
      </c>
      <c r="F22" s="9">
        <v>0</v>
      </c>
      <c r="G22" s="9">
        <v>0</v>
      </c>
      <c r="H22" s="9">
        <f t="shared" ref="H22:J29" si="6">SUM(B22,E22)</f>
        <v>445</v>
      </c>
      <c r="I22" s="9">
        <f t="shared" si="6"/>
        <v>126</v>
      </c>
      <c r="J22" s="9">
        <f t="shared" si="6"/>
        <v>571</v>
      </c>
      <c r="K22" s="396" t="s">
        <v>1979</v>
      </c>
    </row>
    <row r="23" spans="1:11" ht="18.75" customHeight="1" x14ac:dyDescent="0.25">
      <c r="A23" s="8" t="s">
        <v>1980</v>
      </c>
      <c r="B23" s="9">
        <v>120</v>
      </c>
      <c r="C23" s="9">
        <v>32</v>
      </c>
      <c r="D23" s="9">
        <v>152</v>
      </c>
      <c r="E23" s="9">
        <v>0</v>
      </c>
      <c r="F23" s="9">
        <v>0</v>
      </c>
      <c r="G23" s="9">
        <v>0</v>
      </c>
      <c r="H23" s="9">
        <f t="shared" si="6"/>
        <v>120</v>
      </c>
      <c r="I23" s="9">
        <f t="shared" si="6"/>
        <v>32</v>
      </c>
      <c r="J23" s="9">
        <f t="shared" si="6"/>
        <v>152</v>
      </c>
      <c r="K23" s="396" t="s">
        <v>1981</v>
      </c>
    </row>
    <row r="24" spans="1:11" ht="18.75" customHeight="1" x14ac:dyDescent="0.25">
      <c r="A24" s="8" t="s">
        <v>1984</v>
      </c>
      <c r="B24" s="9">
        <v>109</v>
      </c>
      <c r="C24" s="9">
        <v>149</v>
      </c>
      <c r="D24" s="9">
        <v>258</v>
      </c>
      <c r="E24" s="9">
        <v>0</v>
      </c>
      <c r="F24" s="9">
        <v>0</v>
      </c>
      <c r="G24" s="9">
        <v>0</v>
      </c>
      <c r="H24" s="9">
        <f t="shared" si="6"/>
        <v>109</v>
      </c>
      <c r="I24" s="9">
        <f t="shared" si="6"/>
        <v>149</v>
      </c>
      <c r="J24" s="9">
        <f t="shared" si="6"/>
        <v>258</v>
      </c>
      <c r="K24" s="396" t="s">
        <v>1985</v>
      </c>
    </row>
    <row r="25" spans="1:11" ht="18.75" customHeight="1" x14ac:dyDescent="0.25">
      <c r="A25" s="8" t="s">
        <v>1822</v>
      </c>
      <c r="B25" s="9">
        <f>SUM(B22:B24)</f>
        <v>674</v>
      </c>
      <c r="C25" s="9">
        <f t="shared" ref="C25:J25" si="7">SUM(C22:C24)</f>
        <v>307</v>
      </c>
      <c r="D25" s="9">
        <f t="shared" si="7"/>
        <v>981</v>
      </c>
      <c r="E25" s="9">
        <f t="shared" si="7"/>
        <v>0</v>
      </c>
      <c r="F25" s="9">
        <f t="shared" si="7"/>
        <v>0</v>
      </c>
      <c r="G25" s="9">
        <f t="shared" si="7"/>
        <v>0</v>
      </c>
      <c r="H25" s="9">
        <f t="shared" si="7"/>
        <v>674</v>
      </c>
      <c r="I25" s="9">
        <f t="shared" si="7"/>
        <v>307</v>
      </c>
      <c r="J25" s="9">
        <f t="shared" si="7"/>
        <v>981</v>
      </c>
      <c r="K25" s="396" t="s">
        <v>1988</v>
      </c>
    </row>
    <row r="26" spans="1:11" ht="18.75" customHeight="1" x14ac:dyDescent="0.25">
      <c r="A26" s="8" t="s">
        <v>1989</v>
      </c>
      <c r="B26" s="9">
        <v>9</v>
      </c>
      <c r="C26" s="9">
        <v>69</v>
      </c>
      <c r="D26" s="9">
        <v>78</v>
      </c>
      <c r="E26" s="9">
        <v>0</v>
      </c>
      <c r="F26" s="9">
        <v>0</v>
      </c>
      <c r="G26" s="9">
        <v>0</v>
      </c>
      <c r="H26" s="9">
        <f t="shared" si="6"/>
        <v>9</v>
      </c>
      <c r="I26" s="9">
        <f t="shared" si="6"/>
        <v>69</v>
      </c>
      <c r="J26" s="9">
        <f t="shared" si="6"/>
        <v>78</v>
      </c>
      <c r="K26" s="396" t="s">
        <v>1990</v>
      </c>
    </row>
    <row r="27" spans="1:11" ht="18.75" customHeight="1" x14ac:dyDescent="0.25">
      <c r="A27" s="8" t="s">
        <v>1991</v>
      </c>
      <c r="B27" s="9">
        <v>105</v>
      </c>
      <c r="C27" s="9">
        <v>16</v>
      </c>
      <c r="D27" s="9">
        <v>121</v>
      </c>
      <c r="E27" s="9">
        <v>0</v>
      </c>
      <c r="F27" s="9">
        <v>0</v>
      </c>
      <c r="G27" s="9">
        <v>0</v>
      </c>
      <c r="H27" s="9">
        <f t="shared" si="6"/>
        <v>105</v>
      </c>
      <c r="I27" s="9">
        <f t="shared" si="6"/>
        <v>16</v>
      </c>
      <c r="J27" s="9">
        <f t="shared" si="6"/>
        <v>121</v>
      </c>
      <c r="K27" s="396" t="s">
        <v>1996</v>
      </c>
    </row>
    <row r="28" spans="1:11" ht="18.75" customHeight="1" x14ac:dyDescent="0.25">
      <c r="A28" s="8" t="s">
        <v>1992</v>
      </c>
      <c r="B28" s="9">
        <v>54</v>
      </c>
      <c r="C28" s="9">
        <v>29</v>
      </c>
      <c r="D28" s="9">
        <v>83</v>
      </c>
      <c r="E28" s="9">
        <v>0</v>
      </c>
      <c r="F28" s="9">
        <v>0</v>
      </c>
      <c r="G28" s="9">
        <v>0</v>
      </c>
      <c r="H28" s="9">
        <f t="shared" si="6"/>
        <v>54</v>
      </c>
      <c r="I28" s="9">
        <f t="shared" si="6"/>
        <v>29</v>
      </c>
      <c r="J28" s="9">
        <f t="shared" si="6"/>
        <v>83</v>
      </c>
      <c r="K28" s="396" t="s">
        <v>1993</v>
      </c>
    </row>
    <row r="29" spans="1:11" ht="18.75" customHeight="1" x14ac:dyDescent="0.25">
      <c r="A29" s="8" t="s">
        <v>1994</v>
      </c>
      <c r="B29" s="21">
        <v>8</v>
      </c>
      <c r="C29" s="21">
        <v>1</v>
      </c>
      <c r="D29" s="21">
        <f>SUM(B29:C29)</f>
        <v>9</v>
      </c>
      <c r="E29" s="9">
        <f t="shared" ref="E29:G29" si="8">SUM(E26:E28)</f>
        <v>0</v>
      </c>
      <c r="F29" s="9">
        <f t="shared" si="8"/>
        <v>0</v>
      </c>
      <c r="G29" s="9">
        <f t="shared" si="8"/>
        <v>0</v>
      </c>
      <c r="H29" s="21">
        <f>SUM(B29,E29)</f>
        <v>8</v>
      </c>
      <c r="I29" s="21">
        <f t="shared" si="6"/>
        <v>1</v>
      </c>
      <c r="J29" s="21">
        <f t="shared" si="6"/>
        <v>9</v>
      </c>
      <c r="K29" s="396" t="s">
        <v>1995</v>
      </c>
    </row>
    <row r="30" spans="1:11" ht="18.75" customHeight="1" x14ac:dyDescent="0.25">
      <c r="A30" s="8" t="s">
        <v>1832</v>
      </c>
      <c r="B30" s="21">
        <f>SUM(B26:B29)</f>
        <v>176</v>
      </c>
      <c r="C30" s="21">
        <f t="shared" ref="C30:J30" si="9">SUM(C26:C29)</f>
        <v>115</v>
      </c>
      <c r="D30" s="21">
        <f t="shared" si="9"/>
        <v>291</v>
      </c>
      <c r="E30" s="21">
        <f t="shared" si="9"/>
        <v>0</v>
      </c>
      <c r="F30" s="21">
        <f t="shared" si="9"/>
        <v>0</v>
      </c>
      <c r="G30" s="21">
        <f t="shared" si="9"/>
        <v>0</v>
      </c>
      <c r="H30" s="21">
        <f t="shared" si="9"/>
        <v>176</v>
      </c>
      <c r="I30" s="21">
        <f t="shared" si="9"/>
        <v>115</v>
      </c>
      <c r="J30" s="21">
        <f t="shared" si="9"/>
        <v>291</v>
      </c>
      <c r="K30" s="396" t="s">
        <v>1833</v>
      </c>
    </row>
    <row r="31" spans="1:11" ht="18.75" customHeight="1" thickBot="1" x14ac:dyDescent="0.3">
      <c r="A31" s="20" t="s">
        <v>127</v>
      </c>
      <c r="B31" s="21">
        <f>SUM(B30,B25)</f>
        <v>850</v>
      </c>
      <c r="C31" s="21">
        <f t="shared" ref="C31:J31" si="10">SUM(C30,C25)</f>
        <v>422</v>
      </c>
      <c r="D31" s="21">
        <f t="shared" si="10"/>
        <v>1272</v>
      </c>
      <c r="E31" s="21">
        <f t="shared" si="10"/>
        <v>0</v>
      </c>
      <c r="F31" s="21">
        <f t="shared" si="10"/>
        <v>0</v>
      </c>
      <c r="G31" s="21">
        <f t="shared" si="10"/>
        <v>0</v>
      </c>
      <c r="H31" s="21">
        <f t="shared" si="10"/>
        <v>850</v>
      </c>
      <c r="I31" s="21">
        <f t="shared" si="10"/>
        <v>422</v>
      </c>
      <c r="J31" s="21">
        <f t="shared" si="10"/>
        <v>1272</v>
      </c>
      <c r="K31" s="34" t="s">
        <v>261</v>
      </c>
    </row>
    <row r="32" spans="1:11" ht="18.75" customHeight="1" thickBot="1" x14ac:dyDescent="0.3">
      <c r="A32" s="23" t="s">
        <v>384</v>
      </c>
      <c r="B32" s="24">
        <f>SUM(B31,B20)</f>
        <v>3308</v>
      </c>
      <c r="C32" s="24">
        <f t="shared" ref="C32:J32" si="11">SUM(C31,C20)</f>
        <v>2657</v>
      </c>
      <c r="D32" s="24">
        <f t="shared" si="11"/>
        <v>5965</v>
      </c>
      <c r="E32" s="24">
        <f t="shared" si="11"/>
        <v>0</v>
      </c>
      <c r="F32" s="24">
        <f t="shared" si="11"/>
        <v>0</v>
      </c>
      <c r="G32" s="24">
        <f t="shared" si="11"/>
        <v>0</v>
      </c>
      <c r="H32" s="24">
        <f t="shared" si="11"/>
        <v>3308</v>
      </c>
      <c r="I32" s="24">
        <f t="shared" si="11"/>
        <v>2657</v>
      </c>
      <c r="J32" s="24">
        <f t="shared" si="11"/>
        <v>5965</v>
      </c>
      <c r="K32" s="397" t="s">
        <v>263</v>
      </c>
    </row>
    <row r="33" spans="1:11" ht="14.4" thickTop="1" x14ac:dyDescent="0.25"/>
    <row r="35" spans="1:11" ht="15.6" x14ac:dyDescent="0.25">
      <c r="A35" s="14"/>
      <c r="K35" s="405"/>
    </row>
    <row r="40" spans="1:11" ht="6.75" customHeight="1" x14ac:dyDescent="0.25"/>
    <row r="41" spans="1:11" s="659" customFormat="1" ht="6.75" customHeight="1" x14ac:dyDescent="0.25"/>
    <row r="42" spans="1:11" s="659" customFormat="1" ht="6.75" customHeight="1" x14ac:dyDescent="0.25"/>
    <row r="43" spans="1:11" ht="27" customHeight="1" x14ac:dyDescent="0.25">
      <c r="A43" s="738" t="s">
        <v>1997</v>
      </c>
      <c r="B43" s="738"/>
      <c r="C43" s="738"/>
      <c r="D43" s="738"/>
      <c r="E43" s="738"/>
      <c r="F43" s="738"/>
      <c r="G43" s="738"/>
      <c r="H43" s="738"/>
      <c r="I43" s="738"/>
      <c r="J43" s="738"/>
      <c r="K43" s="738"/>
    </row>
    <row r="44" spans="1:11" ht="39.75" customHeight="1" x14ac:dyDescent="0.25">
      <c r="A44" s="742" t="s">
        <v>1998</v>
      </c>
      <c r="B44" s="742"/>
      <c r="C44" s="742"/>
      <c r="D44" s="742"/>
      <c r="E44" s="742"/>
      <c r="F44" s="742"/>
      <c r="G44" s="742"/>
      <c r="H44" s="742"/>
      <c r="I44" s="742"/>
      <c r="J44" s="742"/>
      <c r="K44" s="742"/>
    </row>
    <row r="45" spans="1:11" ht="21.75" customHeight="1" thickBot="1" x14ac:dyDescent="0.3">
      <c r="A45" s="357" t="s">
        <v>2002</v>
      </c>
      <c r="K45" s="426" t="s">
        <v>2003</v>
      </c>
    </row>
    <row r="46" spans="1:11" s="66" customFormat="1" ht="23.25" customHeight="1" thickTop="1" x14ac:dyDescent="0.25">
      <c r="A46" s="735" t="s">
        <v>1799</v>
      </c>
      <c r="B46" s="735" t="s">
        <v>1</v>
      </c>
      <c r="C46" s="735"/>
      <c r="D46" s="735"/>
      <c r="E46" s="735" t="s">
        <v>2</v>
      </c>
      <c r="F46" s="735"/>
      <c r="G46" s="735"/>
      <c r="H46" s="735" t="s">
        <v>4</v>
      </c>
      <c r="I46" s="735"/>
      <c r="J46" s="735"/>
      <c r="K46" s="735" t="s">
        <v>1977</v>
      </c>
    </row>
    <row r="47" spans="1:11" s="66" customFormat="1" ht="23.25" customHeight="1" x14ac:dyDescent="0.25">
      <c r="A47" s="736"/>
      <c r="B47" s="736" t="s">
        <v>6</v>
      </c>
      <c r="C47" s="736"/>
      <c r="D47" s="736"/>
      <c r="E47" s="736" t="s">
        <v>7</v>
      </c>
      <c r="F47" s="736"/>
      <c r="G47" s="736"/>
      <c r="H47" s="736" t="s">
        <v>9</v>
      </c>
      <c r="I47" s="736"/>
      <c r="J47" s="736"/>
      <c r="K47" s="736"/>
    </row>
    <row r="48" spans="1:11" s="66" customFormat="1" ht="23.25" customHeight="1" x14ac:dyDescent="0.25">
      <c r="A48" s="736"/>
      <c r="B48" s="401" t="s">
        <v>10</v>
      </c>
      <c r="C48" s="401" t="s">
        <v>113</v>
      </c>
      <c r="D48" s="401" t="s">
        <v>12</v>
      </c>
      <c r="E48" s="401" t="s">
        <v>10</v>
      </c>
      <c r="F48" s="401" t="s">
        <v>113</v>
      </c>
      <c r="G48" s="401" t="s">
        <v>12</v>
      </c>
      <c r="H48" s="401" t="s">
        <v>10</v>
      </c>
      <c r="I48" s="401" t="s">
        <v>113</v>
      </c>
      <c r="J48" s="401" t="s">
        <v>12</v>
      </c>
      <c r="K48" s="736"/>
    </row>
    <row r="49" spans="1:11" s="66" customFormat="1" ht="23.25" customHeight="1" thickBot="1" x14ac:dyDescent="0.3">
      <c r="A49" s="737"/>
      <c r="B49" s="402" t="s">
        <v>13</v>
      </c>
      <c r="C49" s="402" t="s">
        <v>14</v>
      </c>
      <c r="D49" s="402" t="s">
        <v>9</v>
      </c>
      <c r="E49" s="402" t="s">
        <v>13</v>
      </c>
      <c r="F49" s="402" t="s">
        <v>14</v>
      </c>
      <c r="G49" s="402" t="s">
        <v>9</v>
      </c>
      <c r="H49" s="402" t="s">
        <v>13</v>
      </c>
      <c r="I49" s="402" t="s">
        <v>14</v>
      </c>
      <c r="J49" s="402" t="s">
        <v>9</v>
      </c>
      <c r="K49" s="737"/>
    </row>
    <row r="50" spans="1:11" s="66" customFormat="1" ht="23.25" customHeight="1" x14ac:dyDescent="0.25">
      <c r="A50" s="533" t="s">
        <v>413</v>
      </c>
      <c r="B50" s="9"/>
      <c r="C50" s="9"/>
      <c r="D50" s="9"/>
      <c r="E50" s="9"/>
      <c r="F50" s="9"/>
      <c r="G50" s="9"/>
      <c r="H50" s="9"/>
      <c r="I50" s="9"/>
      <c r="J50" s="9"/>
      <c r="K50" s="406" t="s">
        <v>16</v>
      </c>
    </row>
    <row r="51" spans="1:11" s="66" customFormat="1" ht="23.25" customHeight="1" x14ac:dyDescent="0.25">
      <c r="A51" s="8" t="s">
        <v>1989</v>
      </c>
      <c r="B51" s="9">
        <v>6</v>
      </c>
      <c r="C51" s="9">
        <v>2</v>
      </c>
      <c r="D51" s="9">
        <f>SUM(B51:C51)</f>
        <v>8</v>
      </c>
      <c r="E51" s="9">
        <v>0</v>
      </c>
      <c r="F51" s="9">
        <v>0</v>
      </c>
      <c r="G51" s="9">
        <v>0</v>
      </c>
      <c r="H51" s="9">
        <f t="shared" ref="H51:I52" si="12">SUM(E51,B51)</f>
        <v>6</v>
      </c>
      <c r="I51" s="9">
        <f t="shared" si="12"/>
        <v>2</v>
      </c>
      <c r="J51" s="9">
        <f>SUM(H51:I51)</f>
        <v>8</v>
      </c>
      <c r="K51" s="406" t="s">
        <v>1990</v>
      </c>
    </row>
    <row r="52" spans="1:11" s="66" customFormat="1" ht="23.25" customHeight="1" x14ac:dyDescent="0.25">
      <c r="A52" s="8" t="s">
        <v>1991</v>
      </c>
      <c r="B52" s="9">
        <v>2</v>
      </c>
      <c r="C52" s="9">
        <v>2</v>
      </c>
      <c r="D52" s="9">
        <f>SUM(B52:C52)</f>
        <v>4</v>
      </c>
      <c r="E52" s="9">
        <v>0</v>
      </c>
      <c r="F52" s="9">
        <v>0</v>
      </c>
      <c r="G52" s="9">
        <v>0</v>
      </c>
      <c r="H52" s="9">
        <f t="shared" si="12"/>
        <v>2</v>
      </c>
      <c r="I52" s="9">
        <f t="shared" si="12"/>
        <v>2</v>
      </c>
      <c r="J52" s="9">
        <f>SUM(H52:I52)</f>
        <v>4</v>
      </c>
      <c r="K52" s="406" t="s">
        <v>1996</v>
      </c>
    </row>
    <row r="53" spans="1:11" s="66" customFormat="1" ht="23.25" customHeight="1" x14ac:dyDescent="0.25">
      <c r="A53" s="8" t="s">
        <v>90</v>
      </c>
      <c r="B53" s="9">
        <f>SUM(B51:B52)</f>
        <v>8</v>
      </c>
      <c r="C53" s="9">
        <f t="shared" ref="C53:J53" si="13">SUM(C51:C52)</f>
        <v>4</v>
      </c>
      <c r="D53" s="9">
        <f t="shared" si="13"/>
        <v>12</v>
      </c>
      <c r="E53" s="9">
        <f t="shared" si="13"/>
        <v>0</v>
      </c>
      <c r="F53" s="9">
        <f t="shared" si="13"/>
        <v>0</v>
      </c>
      <c r="G53" s="9">
        <f t="shared" si="13"/>
        <v>0</v>
      </c>
      <c r="H53" s="9">
        <f t="shared" si="13"/>
        <v>8</v>
      </c>
      <c r="I53" s="9">
        <f t="shared" si="13"/>
        <v>4</v>
      </c>
      <c r="J53" s="9">
        <f t="shared" si="13"/>
        <v>12</v>
      </c>
      <c r="K53" s="406" t="s">
        <v>91</v>
      </c>
    </row>
    <row r="54" spans="1:11" s="66" customFormat="1" ht="23.25" customHeight="1" x14ac:dyDescent="0.25">
      <c r="A54" s="8" t="s">
        <v>92</v>
      </c>
      <c r="B54" s="9"/>
      <c r="C54" s="9"/>
      <c r="D54" s="9"/>
      <c r="E54" s="9"/>
      <c r="F54" s="9"/>
      <c r="G54" s="9"/>
      <c r="H54" s="9"/>
      <c r="I54" s="9"/>
      <c r="J54" s="9"/>
      <c r="K54" s="406" t="s">
        <v>93</v>
      </c>
    </row>
    <row r="55" spans="1:11" s="66" customFormat="1" ht="23.25" customHeight="1" x14ac:dyDescent="0.25">
      <c r="A55" s="8" t="s">
        <v>1989</v>
      </c>
      <c r="B55" s="9">
        <v>4</v>
      </c>
      <c r="C55" s="9">
        <v>0</v>
      </c>
      <c r="D55" s="9">
        <f>SUM(B55:C55)</f>
        <v>4</v>
      </c>
      <c r="E55" s="9">
        <v>0</v>
      </c>
      <c r="F55" s="9">
        <v>0</v>
      </c>
      <c r="G55" s="9">
        <f>SUM(E55:F55)</f>
        <v>0</v>
      </c>
      <c r="H55" s="9">
        <f>SUM(B55,E55)</f>
        <v>4</v>
      </c>
      <c r="I55" s="9">
        <f t="shared" ref="I55:J55" si="14">SUM(C55,F55)</f>
        <v>0</v>
      </c>
      <c r="J55" s="9">
        <f t="shared" si="14"/>
        <v>4</v>
      </c>
      <c r="K55" s="406" t="s">
        <v>1990</v>
      </c>
    </row>
    <row r="56" spans="1:11" s="66" customFormat="1" ht="23.25" customHeight="1" thickBot="1" x14ac:dyDescent="0.3">
      <c r="A56" s="20" t="s">
        <v>127</v>
      </c>
      <c r="B56" s="401">
        <f>SUM(B55)</f>
        <v>4</v>
      </c>
      <c r="C56" s="401">
        <f t="shared" ref="C56:J56" si="15">SUM(C55)</f>
        <v>0</v>
      </c>
      <c r="D56" s="401">
        <f t="shared" si="15"/>
        <v>4</v>
      </c>
      <c r="E56" s="401">
        <f t="shared" si="15"/>
        <v>0</v>
      </c>
      <c r="F56" s="401">
        <f t="shared" si="15"/>
        <v>0</v>
      </c>
      <c r="G56" s="401">
        <f t="shared" si="15"/>
        <v>0</v>
      </c>
      <c r="H56" s="401">
        <f t="shared" si="15"/>
        <v>4</v>
      </c>
      <c r="I56" s="401">
        <f t="shared" si="15"/>
        <v>0</v>
      </c>
      <c r="J56" s="401">
        <f t="shared" si="15"/>
        <v>4</v>
      </c>
      <c r="K56" s="34" t="s">
        <v>261</v>
      </c>
    </row>
    <row r="57" spans="1:11" s="66" customFormat="1" ht="23.25" customHeight="1" thickBot="1" x14ac:dyDescent="0.3">
      <c r="A57" s="23" t="s">
        <v>384</v>
      </c>
      <c r="B57" s="24">
        <f>SUM(B56,B53)</f>
        <v>12</v>
      </c>
      <c r="C57" s="24">
        <f t="shared" ref="C57:J57" si="16">SUM(C56,C53)</f>
        <v>4</v>
      </c>
      <c r="D57" s="24">
        <f t="shared" si="16"/>
        <v>16</v>
      </c>
      <c r="E57" s="24">
        <f t="shared" si="16"/>
        <v>0</v>
      </c>
      <c r="F57" s="24">
        <f t="shared" si="16"/>
        <v>0</v>
      </c>
      <c r="G57" s="24">
        <f t="shared" si="16"/>
        <v>0</v>
      </c>
      <c r="H57" s="24">
        <f t="shared" si="16"/>
        <v>12</v>
      </c>
      <c r="I57" s="24">
        <f t="shared" si="16"/>
        <v>4</v>
      </c>
      <c r="J57" s="24">
        <f t="shared" si="16"/>
        <v>16</v>
      </c>
      <c r="K57" s="407" t="s">
        <v>1253</v>
      </c>
    </row>
    <row r="58" spans="1:11" ht="18" customHeight="1" thickTop="1" x14ac:dyDescent="0.25"/>
    <row r="59" spans="1:11" ht="18" customHeight="1" x14ac:dyDescent="0.25"/>
    <row r="60" spans="1:11" ht="18" customHeight="1" x14ac:dyDescent="0.25"/>
    <row r="61" spans="1:11" ht="18" customHeight="1" x14ac:dyDescent="0.25"/>
    <row r="62" spans="1:11" ht="18" customHeight="1" x14ac:dyDescent="0.25"/>
    <row r="63" spans="1:11" ht="18" customHeight="1" x14ac:dyDescent="0.25"/>
    <row r="64" spans="1:11" ht="18" customHeight="1" x14ac:dyDescent="0.25"/>
    <row r="65" s="404" customFormat="1" ht="18" customHeight="1" x14ac:dyDescent="0.25"/>
    <row r="66" s="404" customFormat="1" ht="18" customHeight="1" x14ac:dyDescent="0.25"/>
    <row r="67" s="404" customFormat="1" ht="18" customHeight="1" x14ac:dyDescent="0.25"/>
    <row r="68" s="404" customFormat="1" ht="18" customHeight="1" x14ac:dyDescent="0.25"/>
    <row r="69" s="404" customFormat="1" ht="18" customHeight="1" x14ac:dyDescent="0.25"/>
    <row r="70" s="404" customFormat="1" ht="18" customHeight="1" x14ac:dyDescent="0.25"/>
    <row r="71" s="404" customFormat="1" ht="18" customHeight="1" x14ac:dyDescent="0.25"/>
    <row r="72" s="404" customFormat="1" ht="18" customHeight="1" x14ac:dyDescent="0.25"/>
    <row r="73" ht="18" customHeight="1" x14ac:dyDescent="0.25"/>
    <row r="74" ht="18" customHeight="1" x14ac:dyDescent="0.25"/>
    <row r="75" ht="13.5" customHeight="1" x14ac:dyDescent="0.25"/>
    <row r="76" ht="6" customHeight="1" x14ac:dyDescent="0.25"/>
    <row r="77" s="659" customFormat="1" ht="6" customHeight="1" x14ac:dyDescent="0.25"/>
    <row r="78" s="659" customFormat="1" ht="6" customHeight="1" x14ac:dyDescent="0.25"/>
    <row r="79" s="659" customFormat="1" ht="6" customHeight="1" x14ac:dyDescent="0.25"/>
    <row r="80" s="659" customFormat="1" ht="6" customHeight="1" x14ac:dyDescent="0.25"/>
    <row r="81" spans="1:11" s="659" customFormat="1" ht="6" customHeight="1" x14ac:dyDescent="0.25"/>
    <row r="82" spans="1:11" s="659" customFormat="1" ht="6" customHeight="1" x14ac:dyDescent="0.25"/>
    <row r="83" spans="1:11" s="659" customFormat="1" ht="6" customHeight="1" x14ac:dyDescent="0.25"/>
    <row r="84" spans="1:11" s="659" customFormat="1" ht="6" customHeight="1" x14ac:dyDescent="0.25"/>
    <row r="85" spans="1:11" s="659" customFormat="1" ht="6" customHeight="1" x14ac:dyDescent="0.25"/>
    <row r="86" spans="1:11" s="659" customFormat="1" ht="6" customHeight="1" x14ac:dyDescent="0.25"/>
    <row r="87" spans="1:11" ht="23.25" customHeight="1" x14ac:dyDescent="0.25">
      <c r="A87" s="738" t="s">
        <v>2000</v>
      </c>
      <c r="B87" s="738"/>
      <c r="C87" s="738"/>
      <c r="D87" s="738"/>
      <c r="E87" s="738"/>
      <c r="F87" s="738"/>
      <c r="G87" s="738"/>
      <c r="H87" s="738"/>
      <c r="I87" s="738"/>
      <c r="J87" s="738"/>
      <c r="K87" s="738"/>
    </row>
    <row r="88" spans="1:11" s="452" customFormat="1" ht="26.25" customHeight="1" x14ac:dyDescent="0.25">
      <c r="A88" s="742" t="s">
        <v>2001</v>
      </c>
      <c r="B88" s="742"/>
      <c r="C88" s="742"/>
      <c r="D88" s="742"/>
      <c r="E88" s="742"/>
      <c r="F88" s="742"/>
      <c r="G88" s="742"/>
      <c r="H88" s="742"/>
      <c r="I88" s="742"/>
      <c r="J88" s="742"/>
      <c r="K88" s="742"/>
    </row>
    <row r="89" spans="1:11" ht="25.5" customHeight="1" thickBot="1" x14ac:dyDescent="0.3">
      <c r="A89" s="357" t="s">
        <v>2009</v>
      </c>
      <c r="K89" s="30" t="s">
        <v>2010</v>
      </c>
    </row>
    <row r="90" spans="1:11" ht="27.75" customHeight="1" thickTop="1" x14ac:dyDescent="0.3">
      <c r="A90" s="735" t="s">
        <v>1799</v>
      </c>
      <c r="B90" s="746" t="s">
        <v>1</v>
      </c>
      <c r="C90" s="746"/>
      <c r="D90" s="746"/>
      <c r="E90" s="746" t="s">
        <v>2</v>
      </c>
      <c r="F90" s="746"/>
      <c r="G90" s="746"/>
      <c r="H90" s="746" t="s">
        <v>4</v>
      </c>
      <c r="I90" s="746"/>
      <c r="J90" s="746"/>
      <c r="K90" s="735" t="s">
        <v>1977</v>
      </c>
    </row>
    <row r="91" spans="1:11" ht="17.25" customHeight="1" x14ac:dyDescent="0.3">
      <c r="A91" s="736"/>
      <c r="B91" s="747" t="s">
        <v>6</v>
      </c>
      <c r="C91" s="747"/>
      <c r="D91" s="747"/>
      <c r="E91" s="747" t="s">
        <v>7</v>
      </c>
      <c r="F91" s="747"/>
      <c r="G91" s="747"/>
      <c r="H91" s="747" t="s">
        <v>9</v>
      </c>
      <c r="I91" s="747"/>
      <c r="J91" s="747"/>
      <c r="K91" s="736"/>
    </row>
    <row r="92" spans="1:11" ht="15.6" x14ac:dyDescent="0.3">
      <c r="A92" s="736"/>
      <c r="B92" s="390" t="s">
        <v>10</v>
      </c>
      <c r="C92" s="390" t="s">
        <v>113</v>
      </c>
      <c r="D92" s="390" t="s">
        <v>12</v>
      </c>
      <c r="E92" s="390" t="s">
        <v>10</v>
      </c>
      <c r="F92" s="390" t="s">
        <v>113</v>
      </c>
      <c r="G92" s="390" t="s">
        <v>12</v>
      </c>
      <c r="H92" s="390" t="s">
        <v>10</v>
      </c>
      <c r="I92" s="390" t="s">
        <v>113</v>
      </c>
      <c r="J92" s="390" t="s">
        <v>12</v>
      </c>
      <c r="K92" s="736"/>
    </row>
    <row r="93" spans="1:11" ht="16.2" thickBot="1" x14ac:dyDescent="0.35">
      <c r="A93" s="737"/>
      <c r="B93" s="4" t="s">
        <v>13</v>
      </c>
      <c r="C93" s="4" t="s">
        <v>14</v>
      </c>
      <c r="D93" s="4" t="s">
        <v>9</v>
      </c>
      <c r="E93" s="4" t="s">
        <v>13</v>
      </c>
      <c r="F93" s="4" t="s">
        <v>14</v>
      </c>
      <c r="G93" s="4" t="s">
        <v>9</v>
      </c>
      <c r="H93" s="4" t="s">
        <v>13</v>
      </c>
      <c r="I93" s="4" t="s">
        <v>14</v>
      </c>
      <c r="J93" s="4" t="s">
        <v>9</v>
      </c>
      <c r="K93" s="737"/>
    </row>
    <row r="94" spans="1:11" ht="16.5" customHeight="1" x14ac:dyDescent="0.25">
      <c r="A94" s="533" t="s">
        <v>413</v>
      </c>
      <c r="B94" s="9"/>
      <c r="C94" s="9"/>
      <c r="D94" s="9"/>
      <c r="E94" s="9"/>
      <c r="F94" s="9"/>
      <c r="G94" s="9"/>
      <c r="H94" s="9"/>
      <c r="I94" s="9"/>
      <c r="J94" s="9"/>
      <c r="K94" s="396" t="s">
        <v>16</v>
      </c>
    </row>
    <row r="95" spans="1:11" ht="20.25" customHeight="1" x14ac:dyDescent="0.25">
      <c r="A95" s="8" t="s">
        <v>1978</v>
      </c>
      <c r="B95" s="9">
        <v>3724</v>
      </c>
      <c r="C95" s="9">
        <v>2182</v>
      </c>
      <c r="D95" s="9">
        <f>SUM(B95:C95)</f>
        <v>5906</v>
      </c>
      <c r="E95" s="9">
        <v>0</v>
      </c>
      <c r="F95" s="9">
        <v>0</v>
      </c>
      <c r="G95" s="9">
        <v>0</v>
      </c>
      <c r="H95" s="9">
        <f t="shared" ref="H95:J104" si="17">SUM(B95,E95)</f>
        <v>3724</v>
      </c>
      <c r="I95" s="9">
        <f t="shared" si="17"/>
        <v>2182</v>
      </c>
      <c r="J95" s="9">
        <f t="shared" si="17"/>
        <v>5906</v>
      </c>
      <c r="K95" s="396" t="s">
        <v>1979</v>
      </c>
    </row>
    <row r="96" spans="1:11" ht="20.25" customHeight="1" x14ac:dyDescent="0.25">
      <c r="A96" s="8" t="s">
        <v>1980</v>
      </c>
      <c r="B96" s="9">
        <v>562</v>
      </c>
      <c r="C96" s="9">
        <v>469</v>
      </c>
      <c r="D96" s="9">
        <f>SUM(B96:C96)</f>
        <v>1031</v>
      </c>
      <c r="E96" s="9">
        <v>0</v>
      </c>
      <c r="F96" s="9">
        <v>0</v>
      </c>
      <c r="G96" s="9">
        <v>0</v>
      </c>
      <c r="H96" s="9">
        <f t="shared" si="17"/>
        <v>562</v>
      </c>
      <c r="I96" s="9">
        <f t="shared" si="17"/>
        <v>469</v>
      </c>
      <c r="J96" s="9">
        <f t="shared" si="17"/>
        <v>1031</v>
      </c>
      <c r="K96" s="396" t="s">
        <v>1981</v>
      </c>
    </row>
    <row r="97" spans="1:11" ht="20.25" customHeight="1" x14ac:dyDescent="0.25">
      <c r="A97" s="8" t="s">
        <v>1982</v>
      </c>
      <c r="B97" s="9">
        <v>614</v>
      </c>
      <c r="C97" s="9">
        <v>416</v>
      </c>
      <c r="D97" s="9">
        <f>SUM(B97:C97)</f>
        <v>1030</v>
      </c>
      <c r="E97" s="9">
        <v>0</v>
      </c>
      <c r="F97" s="9">
        <v>0</v>
      </c>
      <c r="G97" s="9">
        <v>0</v>
      </c>
      <c r="H97" s="9">
        <f t="shared" si="17"/>
        <v>614</v>
      </c>
      <c r="I97" s="9">
        <f t="shared" si="17"/>
        <v>416</v>
      </c>
      <c r="J97" s="9">
        <f t="shared" si="17"/>
        <v>1030</v>
      </c>
      <c r="K97" s="396" t="s">
        <v>1983</v>
      </c>
    </row>
    <row r="98" spans="1:11" ht="20.25" customHeight="1" x14ac:dyDescent="0.25">
      <c r="A98" s="8" t="s">
        <v>1984</v>
      </c>
      <c r="B98" s="9">
        <v>1319</v>
      </c>
      <c r="C98" s="9">
        <v>1458</v>
      </c>
      <c r="D98" s="9">
        <f>SUM(B98:C98)</f>
        <v>2777</v>
      </c>
      <c r="E98" s="9">
        <v>0</v>
      </c>
      <c r="F98" s="9">
        <v>0</v>
      </c>
      <c r="G98" s="9">
        <v>0</v>
      </c>
      <c r="H98" s="9">
        <f t="shared" si="17"/>
        <v>1319</v>
      </c>
      <c r="I98" s="9">
        <f t="shared" si="17"/>
        <v>1458</v>
      </c>
      <c r="J98" s="9">
        <f t="shared" si="17"/>
        <v>2777</v>
      </c>
      <c r="K98" s="396" t="s">
        <v>1985</v>
      </c>
    </row>
    <row r="99" spans="1:11" ht="20.25" customHeight="1" x14ac:dyDescent="0.25">
      <c r="A99" s="8" t="s">
        <v>1986</v>
      </c>
      <c r="B99" s="9">
        <v>164</v>
      </c>
      <c r="C99" s="9">
        <v>90</v>
      </c>
      <c r="D99" s="9">
        <f>SUM(B99:C99)</f>
        <v>254</v>
      </c>
      <c r="E99" s="9">
        <v>0</v>
      </c>
      <c r="F99" s="9">
        <v>0</v>
      </c>
      <c r="G99" s="9">
        <v>0</v>
      </c>
      <c r="H99" s="9">
        <f t="shared" si="17"/>
        <v>164</v>
      </c>
      <c r="I99" s="9">
        <f t="shared" si="17"/>
        <v>90</v>
      </c>
      <c r="J99" s="9">
        <f t="shared" si="17"/>
        <v>254</v>
      </c>
      <c r="K99" s="396" t="s">
        <v>1987</v>
      </c>
    </row>
    <row r="100" spans="1:11" ht="20.25" customHeight="1" x14ac:dyDescent="0.25">
      <c r="A100" s="8" t="s">
        <v>1822</v>
      </c>
      <c r="B100" s="9">
        <f>SUM(B95:B99)</f>
        <v>6383</v>
      </c>
      <c r="C100" s="9">
        <f t="shared" ref="C100:J100" si="18">SUM(C95:C99)</f>
        <v>4615</v>
      </c>
      <c r="D100" s="9">
        <f t="shared" si="18"/>
        <v>10998</v>
      </c>
      <c r="E100" s="9">
        <f t="shared" si="18"/>
        <v>0</v>
      </c>
      <c r="F100" s="9">
        <f t="shared" si="18"/>
        <v>0</v>
      </c>
      <c r="G100" s="9">
        <f t="shared" si="18"/>
        <v>0</v>
      </c>
      <c r="H100" s="9">
        <f t="shared" si="18"/>
        <v>6383</v>
      </c>
      <c r="I100" s="9">
        <f t="shared" si="18"/>
        <v>4615</v>
      </c>
      <c r="J100" s="9">
        <f t="shared" si="18"/>
        <v>10998</v>
      </c>
      <c r="K100" s="396" t="s">
        <v>1988</v>
      </c>
    </row>
    <row r="101" spans="1:11" ht="20.25" customHeight="1" x14ac:dyDescent="0.25">
      <c r="A101" s="8" t="s">
        <v>1989</v>
      </c>
      <c r="B101" s="9">
        <v>62</v>
      </c>
      <c r="C101" s="9">
        <v>212</v>
      </c>
      <c r="D101" s="9">
        <f>SUM(B101:C101)</f>
        <v>274</v>
      </c>
      <c r="E101" s="9">
        <v>0</v>
      </c>
      <c r="F101" s="9">
        <v>0</v>
      </c>
      <c r="G101" s="9">
        <v>0</v>
      </c>
      <c r="H101" s="9">
        <f t="shared" si="17"/>
        <v>62</v>
      </c>
      <c r="I101" s="9">
        <f t="shared" si="17"/>
        <v>212</v>
      </c>
      <c r="J101" s="9">
        <f t="shared" si="17"/>
        <v>274</v>
      </c>
      <c r="K101" s="396" t="s">
        <v>1990</v>
      </c>
    </row>
    <row r="102" spans="1:11" ht="20.25" customHeight="1" x14ac:dyDescent="0.25">
      <c r="A102" s="8" t="s">
        <v>1991</v>
      </c>
      <c r="B102" s="9">
        <v>435</v>
      </c>
      <c r="C102" s="9">
        <v>778</v>
      </c>
      <c r="D102" s="9">
        <f>SUM(B102:C102)</f>
        <v>1213</v>
      </c>
      <c r="E102" s="9">
        <v>0</v>
      </c>
      <c r="F102" s="9">
        <v>0</v>
      </c>
      <c r="G102" s="9">
        <v>0</v>
      </c>
      <c r="H102" s="9">
        <f t="shared" si="17"/>
        <v>435</v>
      </c>
      <c r="I102" s="9">
        <f t="shared" si="17"/>
        <v>778</v>
      </c>
      <c r="J102" s="9">
        <f t="shared" si="17"/>
        <v>1213</v>
      </c>
      <c r="K102" s="396" t="s">
        <v>1996</v>
      </c>
    </row>
    <row r="103" spans="1:11" ht="20.25" customHeight="1" x14ac:dyDescent="0.25">
      <c r="A103" s="8" t="s">
        <v>1992</v>
      </c>
      <c r="B103" s="9">
        <v>434</v>
      </c>
      <c r="C103" s="9">
        <v>482</v>
      </c>
      <c r="D103" s="9">
        <f>SUM(B103:C103)</f>
        <v>916</v>
      </c>
      <c r="E103" s="9">
        <v>0</v>
      </c>
      <c r="F103" s="9">
        <v>0</v>
      </c>
      <c r="G103" s="9">
        <v>0</v>
      </c>
      <c r="H103" s="9">
        <f t="shared" si="17"/>
        <v>434</v>
      </c>
      <c r="I103" s="9">
        <f t="shared" si="17"/>
        <v>482</v>
      </c>
      <c r="J103" s="9">
        <f t="shared" si="17"/>
        <v>916</v>
      </c>
      <c r="K103" s="396" t="s">
        <v>1993</v>
      </c>
    </row>
    <row r="104" spans="1:11" ht="20.25" customHeight="1" x14ac:dyDescent="0.25">
      <c r="A104" s="8" t="s">
        <v>1994</v>
      </c>
      <c r="B104" s="9">
        <v>290</v>
      </c>
      <c r="C104" s="9">
        <v>255</v>
      </c>
      <c r="D104" s="9">
        <f>SUM(B104:C104)</f>
        <v>545</v>
      </c>
      <c r="E104" s="9">
        <v>0</v>
      </c>
      <c r="F104" s="9">
        <v>0</v>
      </c>
      <c r="G104" s="9">
        <v>0</v>
      </c>
      <c r="H104" s="9">
        <f t="shared" si="17"/>
        <v>290</v>
      </c>
      <c r="I104" s="9">
        <f t="shared" si="17"/>
        <v>255</v>
      </c>
      <c r="J104" s="9">
        <f t="shared" si="17"/>
        <v>545</v>
      </c>
      <c r="K104" s="396" t="s">
        <v>1995</v>
      </c>
    </row>
    <row r="105" spans="1:11" ht="20.25" customHeight="1" x14ac:dyDescent="0.25">
      <c r="A105" s="8" t="s">
        <v>1832</v>
      </c>
      <c r="B105" s="9">
        <f>SUM(B101:B104)</f>
        <v>1221</v>
      </c>
      <c r="C105" s="9">
        <f t="shared" ref="C105:J105" si="19">SUM(C101:C104)</f>
        <v>1727</v>
      </c>
      <c r="D105" s="9">
        <f t="shared" si="19"/>
        <v>2948</v>
      </c>
      <c r="E105" s="9">
        <f t="shared" si="19"/>
        <v>0</v>
      </c>
      <c r="F105" s="9">
        <f t="shared" si="19"/>
        <v>0</v>
      </c>
      <c r="G105" s="9">
        <f t="shared" si="19"/>
        <v>0</v>
      </c>
      <c r="H105" s="9">
        <f t="shared" si="19"/>
        <v>1221</v>
      </c>
      <c r="I105" s="9">
        <f t="shared" si="19"/>
        <v>1727</v>
      </c>
      <c r="J105" s="9">
        <f t="shared" si="19"/>
        <v>2948</v>
      </c>
      <c r="K105" s="396" t="s">
        <v>1833</v>
      </c>
    </row>
    <row r="106" spans="1:11" ht="20.25" customHeight="1" x14ac:dyDescent="0.25">
      <c r="A106" s="8" t="s">
        <v>90</v>
      </c>
      <c r="B106" s="9">
        <f>SUM(B105,B100)</f>
        <v>7604</v>
      </c>
      <c r="C106" s="9">
        <f t="shared" ref="C106:J106" si="20">SUM(C105,C100)</f>
        <v>6342</v>
      </c>
      <c r="D106" s="9">
        <f t="shared" si="20"/>
        <v>13946</v>
      </c>
      <c r="E106" s="9">
        <f t="shared" si="20"/>
        <v>0</v>
      </c>
      <c r="F106" s="9">
        <f t="shared" si="20"/>
        <v>0</v>
      </c>
      <c r="G106" s="9">
        <f t="shared" si="20"/>
        <v>0</v>
      </c>
      <c r="H106" s="9">
        <f t="shared" si="20"/>
        <v>7604</v>
      </c>
      <c r="I106" s="9">
        <f t="shared" si="20"/>
        <v>6342</v>
      </c>
      <c r="J106" s="9">
        <f t="shared" si="20"/>
        <v>13946</v>
      </c>
      <c r="K106" s="396" t="s">
        <v>1833</v>
      </c>
    </row>
    <row r="107" spans="1:11" ht="17.25" customHeight="1" x14ac:dyDescent="0.25">
      <c r="A107" s="8" t="s">
        <v>412</v>
      </c>
      <c r="B107" s="9"/>
      <c r="C107" s="9"/>
      <c r="D107" s="9"/>
      <c r="E107" s="9"/>
      <c r="F107" s="9"/>
      <c r="G107" s="9"/>
      <c r="H107" s="9"/>
      <c r="I107" s="9"/>
      <c r="J107" s="9"/>
      <c r="K107" s="396" t="s">
        <v>93</v>
      </c>
    </row>
    <row r="108" spans="1:11" ht="18" customHeight="1" x14ac:dyDescent="0.25">
      <c r="A108" s="8" t="s">
        <v>1978</v>
      </c>
      <c r="B108" s="9">
        <v>777</v>
      </c>
      <c r="C108" s="9">
        <v>284</v>
      </c>
      <c r="D108" s="9">
        <f>SUM(B108:C108)</f>
        <v>1061</v>
      </c>
      <c r="E108" s="9">
        <v>0</v>
      </c>
      <c r="F108" s="9">
        <v>0</v>
      </c>
      <c r="G108" s="9">
        <v>0</v>
      </c>
      <c r="H108" s="9">
        <f>SUM(B108,E108)</f>
        <v>777</v>
      </c>
      <c r="I108" s="9">
        <f>SUM(C108,F108)</f>
        <v>284</v>
      </c>
      <c r="J108" s="9">
        <f>SUM(H108:I108)</f>
        <v>1061</v>
      </c>
      <c r="K108" s="396" t="s">
        <v>1979</v>
      </c>
    </row>
    <row r="109" spans="1:11" ht="16.5" customHeight="1" x14ac:dyDescent="0.25">
      <c r="A109" s="8" t="s">
        <v>1980</v>
      </c>
      <c r="B109" s="9">
        <v>276</v>
      </c>
      <c r="C109" s="9">
        <v>77</v>
      </c>
      <c r="D109" s="9">
        <f>SUM(B109:C109)</f>
        <v>353</v>
      </c>
      <c r="E109" s="9">
        <v>0</v>
      </c>
      <c r="F109" s="9">
        <v>0</v>
      </c>
      <c r="G109" s="9">
        <v>0</v>
      </c>
      <c r="H109" s="9">
        <f t="shared" ref="H109:I114" si="21">SUM(B109,E109)</f>
        <v>276</v>
      </c>
      <c r="I109" s="9">
        <f t="shared" si="21"/>
        <v>77</v>
      </c>
      <c r="J109" s="9">
        <f>SUM(H109:I109)</f>
        <v>353</v>
      </c>
      <c r="K109" s="396" t="s">
        <v>1981</v>
      </c>
    </row>
    <row r="110" spans="1:11" ht="20.25" customHeight="1" x14ac:dyDescent="0.25">
      <c r="A110" s="8" t="s">
        <v>1984</v>
      </c>
      <c r="B110" s="9">
        <v>295</v>
      </c>
      <c r="C110" s="9">
        <v>286</v>
      </c>
      <c r="D110" s="9">
        <v>581</v>
      </c>
      <c r="E110" s="9">
        <v>0</v>
      </c>
      <c r="F110" s="9">
        <v>0</v>
      </c>
      <c r="G110" s="9">
        <v>0</v>
      </c>
      <c r="H110" s="9">
        <f t="shared" si="21"/>
        <v>295</v>
      </c>
      <c r="I110" s="9">
        <f t="shared" si="21"/>
        <v>286</v>
      </c>
      <c r="J110" s="9">
        <f>SUM(H110:I110)</f>
        <v>581</v>
      </c>
      <c r="K110" s="396" t="s">
        <v>1985</v>
      </c>
    </row>
    <row r="111" spans="1:11" ht="20.25" customHeight="1" x14ac:dyDescent="0.25">
      <c r="A111" s="8" t="s">
        <v>1822</v>
      </c>
      <c r="B111" s="9">
        <f>SUM(B108:B110)</f>
        <v>1348</v>
      </c>
      <c r="C111" s="9">
        <f t="shared" ref="C111:J111" si="22">SUM(C108:C110)</f>
        <v>647</v>
      </c>
      <c r="D111" s="9">
        <f t="shared" si="22"/>
        <v>1995</v>
      </c>
      <c r="E111" s="9">
        <f t="shared" si="22"/>
        <v>0</v>
      </c>
      <c r="F111" s="9">
        <f t="shared" si="22"/>
        <v>0</v>
      </c>
      <c r="G111" s="9">
        <f t="shared" si="22"/>
        <v>0</v>
      </c>
      <c r="H111" s="9">
        <f t="shared" si="22"/>
        <v>1348</v>
      </c>
      <c r="I111" s="9">
        <f t="shared" si="22"/>
        <v>647</v>
      </c>
      <c r="J111" s="9">
        <f t="shared" si="22"/>
        <v>1995</v>
      </c>
      <c r="K111" s="396" t="s">
        <v>1988</v>
      </c>
    </row>
    <row r="112" spans="1:11" ht="20.25" customHeight="1" x14ac:dyDescent="0.25">
      <c r="A112" s="8" t="s">
        <v>2004</v>
      </c>
      <c r="B112" s="9">
        <v>62</v>
      </c>
      <c r="C112" s="9">
        <v>212</v>
      </c>
      <c r="D112" s="9">
        <f>SUM(B112:C112)</f>
        <v>274</v>
      </c>
      <c r="E112" s="9">
        <v>0</v>
      </c>
      <c r="F112" s="9">
        <v>0</v>
      </c>
      <c r="G112" s="9">
        <v>0</v>
      </c>
      <c r="H112" s="9">
        <f>SUM(B112,E112)</f>
        <v>62</v>
      </c>
      <c r="I112" s="9">
        <f t="shared" si="21"/>
        <v>212</v>
      </c>
      <c r="J112" s="9">
        <f>SUM(D112,G112)</f>
        <v>274</v>
      </c>
      <c r="K112" s="396" t="s">
        <v>1990</v>
      </c>
    </row>
    <row r="113" spans="1:11" ht="20.25" customHeight="1" x14ac:dyDescent="0.25">
      <c r="A113" s="8" t="s">
        <v>1991</v>
      </c>
      <c r="B113" s="9">
        <v>435</v>
      </c>
      <c r="C113" s="9">
        <v>778</v>
      </c>
      <c r="D113" s="9">
        <f>SUM(B113:C113)</f>
        <v>1213</v>
      </c>
      <c r="E113" s="9">
        <v>0</v>
      </c>
      <c r="F113" s="9">
        <v>0</v>
      </c>
      <c r="G113" s="9">
        <v>0</v>
      </c>
      <c r="H113" s="9">
        <f>SUM(B113,E113)</f>
        <v>435</v>
      </c>
      <c r="I113" s="9">
        <f t="shared" si="21"/>
        <v>778</v>
      </c>
      <c r="J113" s="9">
        <f>SUM(D113,G113)</f>
        <v>1213</v>
      </c>
      <c r="K113" s="396" t="s">
        <v>2005</v>
      </c>
    </row>
    <row r="114" spans="1:11" ht="20.25" customHeight="1" x14ac:dyDescent="0.25">
      <c r="A114" s="8" t="s">
        <v>1992</v>
      </c>
      <c r="B114" s="9">
        <v>434</v>
      </c>
      <c r="C114" s="9">
        <v>482</v>
      </c>
      <c r="D114" s="9">
        <f>SUM(B114:C114)</f>
        <v>916</v>
      </c>
      <c r="E114" s="9">
        <v>0</v>
      </c>
      <c r="F114" s="9">
        <v>0</v>
      </c>
      <c r="G114" s="9">
        <v>0</v>
      </c>
      <c r="H114" s="9">
        <f>SUM(B114,E114)</f>
        <v>434</v>
      </c>
      <c r="I114" s="9">
        <f t="shared" si="21"/>
        <v>482</v>
      </c>
      <c r="J114" s="9">
        <f>SUM(D114,G114)</f>
        <v>916</v>
      </c>
      <c r="K114" s="396" t="s">
        <v>1993</v>
      </c>
    </row>
    <row r="115" spans="1:11" ht="20.25" customHeight="1" x14ac:dyDescent="0.25">
      <c r="A115" s="8" t="s">
        <v>1994</v>
      </c>
      <c r="B115" s="9">
        <v>290</v>
      </c>
      <c r="C115" s="9">
        <v>255</v>
      </c>
      <c r="D115" s="9">
        <f>SUM(B115:C115)</f>
        <v>545</v>
      </c>
      <c r="E115" s="9">
        <v>0</v>
      </c>
      <c r="F115" s="9">
        <v>0</v>
      </c>
      <c r="G115" s="9">
        <v>0</v>
      </c>
      <c r="H115" s="9">
        <f>SUM(E115,B115)</f>
        <v>290</v>
      </c>
      <c r="I115" s="9">
        <f>SUM(F115,C115)</f>
        <v>255</v>
      </c>
      <c r="J115" s="9">
        <f>SUM(G115,D115)</f>
        <v>545</v>
      </c>
      <c r="K115" s="396" t="s">
        <v>1995</v>
      </c>
    </row>
    <row r="116" spans="1:11" ht="20.25" customHeight="1" x14ac:dyDescent="0.25">
      <c r="A116" s="8" t="s">
        <v>1832</v>
      </c>
      <c r="B116" s="9">
        <f>SUM(B112:B115)</f>
        <v>1221</v>
      </c>
      <c r="C116" s="9">
        <f t="shared" ref="C116:J116" si="23">SUM(C112:C115)</f>
        <v>1727</v>
      </c>
      <c r="D116" s="9">
        <f t="shared" si="23"/>
        <v>2948</v>
      </c>
      <c r="E116" s="9">
        <f t="shared" si="23"/>
        <v>0</v>
      </c>
      <c r="F116" s="9">
        <f t="shared" si="23"/>
        <v>0</v>
      </c>
      <c r="G116" s="9">
        <f t="shared" si="23"/>
        <v>0</v>
      </c>
      <c r="H116" s="9">
        <f t="shared" si="23"/>
        <v>1221</v>
      </c>
      <c r="I116" s="9">
        <f t="shared" si="23"/>
        <v>1727</v>
      </c>
      <c r="J116" s="9">
        <f t="shared" si="23"/>
        <v>2948</v>
      </c>
      <c r="K116" s="396" t="s">
        <v>1833</v>
      </c>
    </row>
    <row r="117" spans="1:11" ht="20.25" customHeight="1" thickBot="1" x14ac:dyDescent="0.3">
      <c r="A117" s="8" t="s">
        <v>127</v>
      </c>
      <c r="B117" s="9">
        <f>SUM(B116,B111)</f>
        <v>2569</v>
      </c>
      <c r="C117" s="9">
        <f t="shared" ref="C117:J117" si="24">SUM(C116,C111)</f>
        <v>2374</v>
      </c>
      <c r="D117" s="9">
        <f t="shared" si="24"/>
        <v>4943</v>
      </c>
      <c r="E117" s="9">
        <f t="shared" si="24"/>
        <v>0</v>
      </c>
      <c r="F117" s="9">
        <f t="shared" si="24"/>
        <v>0</v>
      </c>
      <c r="G117" s="9">
        <f t="shared" si="24"/>
        <v>0</v>
      </c>
      <c r="H117" s="9">
        <f t="shared" si="24"/>
        <v>2569</v>
      </c>
      <c r="I117" s="9">
        <f t="shared" si="24"/>
        <v>2374</v>
      </c>
      <c r="J117" s="9">
        <f t="shared" si="24"/>
        <v>4943</v>
      </c>
      <c r="K117" s="396" t="s">
        <v>2006</v>
      </c>
    </row>
    <row r="118" spans="1:11" ht="20.25" customHeight="1" thickBot="1" x14ac:dyDescent="0.3">
      <c r="A118" s="23" t="s">
        <v>384</v>
      </c>
      <c r="B118" s="24">
        <f>SUM(B117,B106)</f>
        <v>10173</v>
      </c>
      <c r="C118" s="24">
        <f t="shared" ref="C118:J118" si="25">SUM(C117,C106)</f>
        <v>8716</v>
      </c>
      <c r="D118" s="24">
        <f t="shared" si="25"/>
        <v>18889</v>
      </c>
      <c r="E118" s="24">
        <f t="shared" si="25"/>
        <v>0</v>
      </c>
      <c r="F118" s="24">
        <f t="shared" si="25"/>
        <v>0</v>
      </c>
      <c r="G118" s="24">
        <f t="shared" si="25"/>
        <v>0</v>
      </c>
      <c r="H118" s="24">
        <f t="shared" si="25"/>
        <v>10173</v>
      </c>
      <c r="I118" s="24">
        <f t="shared" si="25"/>
        <v>8716</v>
      </c>
      <c r="J118" s="24">
        <f t="shared" si="25"/>
        <v>18889</v>
      </c>
      <c r="K118" s="397" t="s">
        <v>1253</v>
      </c>
    </row>
    <row r="119" spans="1:11" ht="18" customHeight="1" thickTop="1" x14ac:dyDescent="0.25"/>
    <row r="120" spans="1:11" ht="18" customHeight="1" x14ac:dyDescent="0.25"/>
    <row r="121" spans="1:11" s="659" customFormat="1" ht="18" customHeight="1" x14ac:dyDescent="0.25"/>
    <row r="122" spans="1:11" s="659" customFormat="1" ht="18" customHeight="1" x14ac:dyDescent="0.25"/>
    <row r="123" spans="1:11" s="659" customFormat="1" ht="18" customHeight="1" x14ac:dyDescent="0.25"/>
    <row r="124" spans="1:11" ht="18" customHeight="1" x14ac:dyDescent="0.25"/>
    <row r="125" spans="1:11" ht="23.25" customHeight="1" x14ac:dyDescent="0.25">
      <c r="A125" s="738" t="s">
        <v>2007</v>
      </c>
      <c r="B125" s="738"/>
      <c r="C125" s="738"/>
      <c r="D125" s="738"/>
      <c r="E125" s="738"/>
      <c r="F125" s="738"/>
      <c r="G125" s="738"/>
      <c r="H125" s="738"/>
      <c r="I125" s="738"/>
      <c r="J125" s="738"/>
      <c r="K125" s="738"/>
    </row>
    <row r="126" spans="1:11" ht="22.5" customHeight="1" x14ac:dyDescent="0.25">
      <c r="A126" s="742" t="s">
        <v>2008</v>
      </c>
      <c r="B126" s="742"/>
      <c r="C126" s="742"/>
      <c r="D126" s="742"/>
      <c r="E126" s="742"/>
      <c r="F126" s="742"/>
      <c r="G126" s="742"/>
      <c r="H126" s="742"/>
      <c r="I126" s="742"/>
      <c r="J126" s="742"/>
      <c r="K126" s="742"/>
    </row>
    <row r="127" spans="1:11" ht="27" customHeight="1" thickBot="1" x14ac:dyDescent="0.3">
      <c r="A127" s="357" t="s">
        <v>2018</v>
      </c>
      <c r="K127" s="30" t="s">
        <v>2019</v>
      </c>
    </row>
    <row r="128" spans="1:11" ht="21" customHeight="1" thickTop="1" x14ac:dyDescent="0.3">
      <c r="A128" s="735" t="s">
        <v>1799</v>
      </c>
      <c r="B128" s="746" t="s">
        <v>1</v>
      </c>
      <c r="C128" s="746"/>
      <c r="D128" s="746"/>
      <c r="E128" s="746" t="s">
        <v>2</v>
      </c>
      <c r="F128" s="746"/>
      <c r="G128" s="746"/>
      <c r="H128" s="746" t="s">
        <v>4</v>
      </c>
      <c r="I128" s="746"/>
      <c r="J128" s="746"/>
      <c r="K128" s="735" t="s">
        <v>1977</v>
      </c>
    </row>
    <row r="129" spans="1:11" ht="21" customHeight="1" x14ac:dyDescent="0.3">
      <c r="A129" s="736"/>
      <c r="B129" s="747" t="s">
        <v>6</v>
      </c>
      <c r="C129" s="747"/>
      <c r="D129" s="747"/>
      <c r="E129" s="747" t="s">
        <v>7</v>
      </c>
      <c r="F129" s="747"/>
      <c r="G129" s="747"/>
      <c r="H129" s="747" t="s">
        <v>9</v>
      </c>
      <c r="I129" s="747"/>
      <c r="J129" s="747"/>
      <c r="K129" s="736"/>
    </row>
    <row r="130" spans="1:11" ht="21" customHeight="1" x14ac:dyDescent="0.3">
      <c r="A130" s="736"/>
      <c r="B130" s="390" t="s">
        <v>10</v>
      </c>
      <c r="C130" s="390" t="s">
        <v>113</v>
      </c>
      <c r="D130" s="390" t="s">
        <v>12</v>
      </c>
      <c r="E130" s="390" t="s">
        <v>10</v>
      </c>
      <c r="F130" s="390" t="s">
        <v>113</v>
      </c>
      <c r="G130" s="390" t="s">
        <v>12</v>
      </c>
      <c r="H130" s="390" t="s">
        <v>10</v>
      </c>
      <c r="I130" s="390" t="s">
        <v>113</v>
      </c>
      <c r="J130" s="390" t="s">
        <v>12</v>
      </c>
      <c r="K130" s="736"/>
    </row>
    <row r="131" spans="1:11" ht="21" customHeight="1" thickBot="1" x14ac:dyDescent="0.35">
      <c r="A131" s="737"/>
      <c r="B131" s="4" t="s">
        <v>13</v>
      </c>
      <c r="C131" s="4" t="s">
        <v>14</v>
      </c>
      <c r="D131" s="4" t="s">
        <v>9</v>
      </c>
      <c r="E131" s="4" t="s">
        <v>13</v>
      </c>
      <c r="F131" s="4" t="s">
        <v>14</v>
      </c>
      <c r="G131" s="4" t="s">
        <v>9</v>
      </c>
      <c r="H131" s="4" t="s">
        <v>13</v>
      </c>
      <c r="I131" s="4" t="s">
        <v>14</v>
      </c>
      <c r="J131" s="4" t="s">
        <v>9</v>
      </c>
      <c r="K131" s="737"/>
    </row>
    <row r="132" spans="1:11" ht="22.5" customHeight="1" x14ac:dyDescent="0.25">
      <c r="A132" s="533" t="s">
        <v>413</v>
      </c>
      <c r="B132" s="9"/>
      <c r="C132" s="9"/>
      <c r="D132" s="9"/>
      <c r="E132" s="9"/>
      <c r="F132" s="9"/>
      <c r="G132" s="9"/>
      <c r="H132" s="9"/>
      <c r="I132" s="9"/>
      <c r="J132" s="9"/>
      <c r="K132" s="396" t="s">
        <v>16</v>
      </c>
    </row>
    <row r="133" spans="1:11" ht="22.5" customHeight="1" x14ac:dyDescent="0.25">
      <c r="A133" s="8" t="s">
        <v>1978</v>
      </c>
      <c r="B133" s="9">
        <v>90</v>
      </c>
      <c r="C133" s="9">
        <v>68</v>
      </c>
      <c r="D133" s="9">
        <f>SUM(B133:C133)</f>
        <v>158</v>
      </c>
      <c r="E133" s="9">
        <v>0</v>
      </c>
      <c r="F133" s="9">
        <v>0</v>
      </c>
      <c r="G133" s="9">
        <v>0</v>
      </c>
      <c r="H133" s="9">
        <f>SUM(E133,B133)</f>
        <v>90</v>
      </c>
      <c r="I133" s="9">
        <f>SUM(F133,C133)</f>
        <v>68</v>
      </c>
      <c r="J133" s="9">
        <f t="shared" ref="I133:J144" si="26">SUM(G133,D133)</f>
        <v>158</v>
      </c>
      <c r="K133" s="396" t="s">
        <v>2011</v>
      </c>
    </row>
    <row r="134" spans="1:11" ht="22.5" customHeight="1" x14ac:dyDescent="0.25">
      <c r="A134" s="8" t="s">
        <v>1980</v>
      </c>
      <c r="B134" s="9">
        <v>51</v>
      </c>
      <c r="C134" s="9">
        <v>15</v>
      </c>
      <c r="D134" s="9">
        <f>SUM(B134:C134)</f>
        <v>66</v>
      </c>
      <c r="E134" s="9">
        <v>0</v>
      </c>
      <c r="F134" s="9">
        <v>0</v>
      </c>
      <c r="G134" s="9">
        <v>0</v>
      </c>
      <c r="H134" s="9">
        <f t="shared" ref="H134:H142" si="27">SUM(E134,B134)</f>
        <v>51</v>
      </c>
      <c r="I134" s="9">
        <f t="shared" si="26"/>
        <v>15</v>
      </c>
      <c r="J134" s="9">
        <f t="shared" si="26"/>
        <v>66</v>
      </c>
      <c r="K134" s="396" t="s">
        <v>2012</v>
      </c>
    </row>
    <row r="135" spans="1:11" ht="22.5" customHeight="1" x14ac:dyDescent="0.25">
      <c r="A135" s="8" t="s">
        <v>1982</v>
      </c>
      <c r="B135" s="9">
        <v>58</v>
      </c>
      <c r="C135" s="9">
        <v>10</v>
      </c>
      <c r="D135" s="9">
        <f>SUM(B135:C135)</f>
        <v>68</v>
      </c>
      <c r="E135" s="9">
        <v>1</v>
      </c>
      <c r="F135" s="9">
        <v>0</v>
      </c>
      <c r="G135" s="9">
        <f>SUM(E135:F135)</f>
        <v>1</v>
      </c>
      <c r="H135" s="9">
        <f t="shared" si="27"/>
        <v>59</v>
      </c>
      <c r="I135" s="9">
        <f t="shared" si="26"/>
        <v>10</v>
      </c>
      <c r="J135" s="9">
        <f t="shared" si="26"/>
        <v>69</v>
      </c>
      <c r="K135" s="396" t="s">
        <v>2013</v>
      </c>
    </row>
    <row r="136" spans="1:11" ht="22.5" customHeight="1" x14ac:dyDescent="0.25">
      <c r="A136" s="8" t="s">
        <v>1984</v>
      </c>
      <c r="B136" s="9">
        <v>46</v>
      </c>
      <c r="C136" s="9">
        <v>17</v>
      </c>
      <c r="D136" s="9">
        <f>SUM(B136:C136)</f>
        <v>63</v>
      </c>
      <c r="E136" s="9">
        <v>0</v>
      </c>
      <c r="F136" s="9">
        <v>0</v>
      </c>
      <c r="G136" s="9">
        <v>0</v>
      </c>
      <c r="H136" s="9">
        <f t="shared" si="27"/>
        <v>46</v>
      </c>
      <c r="I136" s="9">
        <f t="shared" si="26"/>
        <v>17</v>
      </c>
      <c r="J136" s="9">
        <f t="shared" si="26"/>
        <v>63</v>
      </c>
      <c r="K136" s="396" t="s">
        <v>2014</v>
      </c>
    </row>
    <row r="137" spans="1:11" ht="22.5" customHeight="1" x14ac:dyDescent="0.25">
      <c r="A137" s="8" t="s">
        <v>1986</v>
      </c>
      <c r="B137" s="9">
        <v>13</v>
      </c>
      <c r="C137" s="9">
        <v>1</v>
      </c>
      <c r="D137" s="9">
        <f>SUM(B137:C137)</f>
        <v>14</v>
      </c>
      <c r="E137" s="9">
        <v>0</v>
      </c>
      <c r="F137" s="9">
        <v>0</v>
      </c>
      <c r="G137" s="9">
        <v>0</v>
      </c>
      <c r="H137" s="9">
        <f t="shared" si="27"/>
        <v>13</v>
      </c>
      <c r="I137" s="9">
        <f t="shared" si="26"/>
        <v>1</v>
      </c>
      <c r="J137" s="9">
        <f t="shared" si="26"/>
        <v>14</v>
      </c>
      <c r="K137" s="396" t="s">
        <v>2015</v>
      </c>
    </row>
    <row r="138" spans="1:11" ht="22.5" customHeight="1" x14ac:dyDescent="0.25">
      <c r="A138" s="8" t="s">
        <v>1822</v>
      </c>
      <c r="B138" s="9">
        <f>SUM(B133:B137)</f>
        <v>258</v>
      </c>
      <c r="C138" s="9">
        <f t="shared" ref="C138:J138" si="28">SUM(C133:C137)</f>
        <v>111</v>
      </c>
      <c r="D138" s="9">
        <f t="shared" si="28"/>
        <v>369</v>
      </c>
      <c r="E138" s="9">
        <f t="shared" si="28"/>
        <v>1</v>
      </c>
      <c r="F138" s="9">
        <f t="shared" si="28"/>
        <v>0</v>
      </c>
      <c r="G138" s="9">
        <f t="shared" si="28"/>
        <v>1</v>
      </c>
      <c r="H138" s="9">
        <f t="shared" si="28"/>
        <v>259</v>
      </c>
      <c r="I138" s="9">
        <f t="shared" si="28"/>
        <v>111</v>
      </c>
      <c r="J138" s="9">
        <f t="shared" si="28"/>
        <v>370</v>
      </c>
      <c r="K138" s="396" t="s">
        <v>1988</v>
      </c>
    </row>
    <row r="139" spans="1:11" ht="22.5" customHeight="1" x14ac:dyDescent="0.25">
      <c r="A139" s="8" t="s">
        <v>1989</v>
      </c>
      <c r="B139" s="9">
        <v>11</v>
      </c>
      <c r="C139" s="9">
        <v>7</v>
      </c>
      <c r="D139" s="9">
        <f>SUM(B139:C139)</f>
        <v>18</v>
      </c>
      <c r="E139" s="9">
        <v>0</v>
      </c>
      <c r="F139" s="9">
        <v>0</v>
      </c>
      <c r="G139" s="9">
        <v>0</v>
      </c>
      <c r="H139" s="9">
        <f t="shared" si="27"/>
        <v>11</v>
      </c>
      <c r="I139" s="9">
        <f t="shared" si="26"/>
        <v>7</v>
      </c>
      <c r="J139" s="9">
        <f t="shared" si="26"/>
        <v>18</v>
      </c>
      <c r="K139" s="396" t="s">
        <v>1990</v>
      </c>
    </row>
    <row r="140" spans="1:11" ht="22.5" customHeight="1" x14ac:dyDescent="0.25">
      <c r="A140" s="8" t="s">
        <v>1991</v>
      </c>
      <c r="B140" s="9">
        <v>49</v>
      </c>
      <c r="C140" s="9">
        <v>32</v>
      </c>
      <c r="D140" s="9">
        <f>SUM(B140:C140)</f>
        <v>81</v>
      </c>
      <c r="E140" s="9">
        <v>0</v>
      </c>
      <c r="F140" s="9">
        <v>0</v>
      </c>
      <c r="G140" s="9">
        <v>0</v>
      </c>
      <c r="H140" s="9">
        <f t="shared" si="27"/>
        <v>49</v>
      </c>
      <c r="I140" s="9">
        <f t="shared" si="26"/>
        <v>32</v>
      </c>
      <c r="J140" s="9">
        <f t="shared" si="26"/>
        <v>81</v>
      </c>
      <c r="K140" s="396" t="s">
        <v>1996</v>
      </c>
    </row>
    <row r="141" spans="1:11" ht="22.5" customHeight="1" x14ac:dyDescent="0.25">
      <c r="A141" s="8" t="s">
        <v>1992</v>
      </c>
      <c r="B141" s="9">
        <v>27</v>
      </c>
      <c r="C141" s="9">
        <v>7</v>
      </c>
      <c r="D141" s="9">
        <f>SUM(B141:C141)</f>
        <v>34</v>
      </c>
      <c r="E141" s="9">
        <v>0</v>
      </c>
      <c r="F141" s="9">
        <v>0</v>
      </c>
      <c r="G141" s="9">
        <v>0</v>
      </c>
      <c r="H141" s="9">
        <f t="shared" si="27"/>
        <v>27</v>
      </c>
      <c r="I141" s="9">
        <f t="shared" si="26"/>
        <v>7</v>
      </c>
      <c r="J141" s="9">
        <f t="shared" si="26"/>
        <v>34</v>
      </c>
      <c r="K141" s="396" t="s">
        <v>1993</v>
      </c>
    </row>
    <row r="142" spans="1:11" ht="22.5" customHeight="1" x14ac:dyDescent="0.25">
      <c r="A142" s="8" t="s">
        <v>1994</v>
      </c>
      <c r="B142" s="9">
        <v>16</v>
      </c>
      <c r="C142" s="9">
        <v>3</v>
      </c>
      <c r="D142" s="9">
        <f>SUM(B142:C142)</f>
        <v>19</v>
      </c>
      <c r="E142" s="9">
        <v>0</v>
      </c>
      <c r="F142" s="9">
        <v>0</v>
      </c>
      <c r="G142" s="9">
        <v>0</v>
      </c>
      <c r="H142" s="9">
        <f t="shared" si="27"/>
        <v>16</v>
      </c>
      <c r="I142" s="9">
        <f t="shared" si="26"/>
        <v>3</v>
      </c>
      <c r="J142" s="9">
        <f t="shared" si="26"/>
        <v>19</v>
      </c>
      <c r="K142" s="396" t="s">
        <v>1995</v>
      </c>
    </row>
    <row r="143" spans="1:11" ht="22.5" customHeight="1" x14ac:dyDescent="0.25">
      <c r="A143" s="8" t="s">
        <v>1832</v>
      </c>
      <c r="B143" s="9">
        <f>SUM(B139:B142)</f>
        <v>103</v>
      </c>
      <c r="C143" s="9">
        <f t="shared" ref="C143:J143" si="29">SUM(C139:C142)</f>
        <v>49</v>
      </c>
      <c r="D143" s="9">
        <f t="shared" si="29"/>
        <v>152</v>
      </c>
      <c r="E143" s="9">
        <f t="shared" si="29"/>
        <v>0</v>
      </c>
      <c r="F143" s="9">
        <f t="shared" si="29"/>
        <v>0</v>
      </c>
      <c r="G143" s="9">
        <f t="shared" si="29"/>
        <v>0</v>
      </c>
      <c r="H143" s="9">
        <f t="shared" si="29"/>
        <v>103</v>
      </c>
      <c r="I143" s="9">
        <f t="shared" si="29"/>
        <v>49</v>
      </c>
      <c r="J143" s="9">
        <f t="shared" si="29"/>
        <v>152</v>
      </c>
      <c r="K143" s="396" t="s">
        <v>1833</v>
      </c>
    </row>
    <row r="144" spans="1:11" ht="22.5" customHeight="1" x14ac:dyDescent="0.25">
      <c r="A144" s="8" t="s">
        <v>1092</v>
      </c>
      <c r="B144" s="9">
        <v>3</v>
      </c>
      <c r="C144" s="9">
        <v>1</v>
      </c>
      <c r="D144" s="9">
        <f>SUM(B144:C144)</f>
        <v>4</v>
      </c>
      <c r="E144" s="9">
        <v>0</v>
      </c>
      <c r="F144" s="9">
        <v>0</v>
      </c>
      <c r="G144" s="9">
        <v>0</v>
      </c>
      <c r="H144" s="9">
        <f>SUM(E144,B144)</f>
        <v>3</v>
      </c>
      <c r="I144" s="9">
        <f t="shared" si="26"/>
        <v>1</v>
      </c>
      <c r="J144" s="9">
        <f t="shared" si="26"/>
        <v>4</v>
      </c>
      <c r="K144" s="396" t="s">
        <v>1859</v>
      </c>
    </row>
    <row r="145" spans="1:11" ht="22.5" customHeight="1" thickBot="1" x14ac:dyDescent="0.3">
      <c r="A145" s="8" t="s">
        <v>90</v>
      </c>
      <c r="B145" s="9">
        <f>SUM(B143,B138)</f>
        <v>361</v>
      </c>
      <c r="C145" s="9">
        <f t="shared" ref="C145:J145" si="30">SUM(C143,C138)</f>
        <v>160</v>
      </c>
      <c r="D145" s="9">
        <f t="shared" si="30"/>
        <v>521</v>
      </c>
      <c r="E145" s="9">
        <f t="shared" si="30"/>
        <v>1</v>
      </c>
      <c r="F145" s="9">
        <f t="shared" si="30"/>
        <v>0</v>
      </c>
      <c r="G145" s="9">
        <f t="shared" si="30"/>
        <v>1</v>
      </c>
      <c r="H145" s="9">
        <f t="shared" si="30"/>
        <v>362</v>
      </c>
      <c r="I145" s="9">
        <f t="shared" si="30"/>
        <v>160</v>
      </c>
      <c r="J145" s="9">
        <f t="shared" si="30"/>
        <v>522</v>
      </c>
      <c r="K145" s="396" t="s">
        <v>91</v>
      </c>
    </row>
    <row r="146" spans="1:11" ht="22.5" customHeight="1" thickBot="1" x14ac:dyDescent="0.3">
      <c r="A146" s="23" t="s">
        <v>384</v>
      </c>
      <c r="B146" s="24">
        <f>SUM(B145,B144)</f>
        <v>364</v>
      </c>
      <c r="C146" s="24">
        <f t="shared" ref="C146:J146" si="31">SUM(C145,C144)</f>
        <v>161</v>
      </c>
      <c r="D146" s="24">
        <f t="shared" si="31"/>
        <v>525</v>
      </c>
      <c r="E146" s="24">
        <f t="shared" si="31"/>
        <v>1</v>
      </c>
      <c r="F146" s="24">
        <f t="shared" si="31"/>
        <v>0</v>
      </c>
      <c r="G146" s="24">
        <f t="shared" si="31"/>
        <v>1</v>
      </c>
      <c r="H146" s="24">
        <f t="shared" si="31"/>
        <v>365</v>
      </c>
      <c r="I146" s="24">
        <f t="shared" si="31"/>
        <v>161</v>
      </c>
      <c r="J146" s="24">
        <f t="shared" si="31"/>
        <v>526</v>
      </c>
      <c r="K146" s="397" t="s">
        <v>263</v>
      </c>
    </row>
    <row r="147" spans="1:11" ht="22.5" customHeight="1" thickTop="1" x14ac:dyDescent="0.25"/>
    <row r="148" spans="1:11" ht="22.5" customHeight="1" x14ac:dyDescent="0.25"/>
  </sheetData>
  <mergeCells count="40">
    <mergeCell ref="A1:K1"/>
    <mergeCell ref="A2:K2"/>
    <mergeCell ref="A4:A7"/>
    <mergeCell ref="B4:D4"/>
    <mergeCell ref="E4:G4"/>
    <mergeCell ref="H4:J4"/>
    <mergeCell ref="K4:K7"/>
    <mergeCell ref="B5:D5"/>
    <mergeCell ref="E5:G5"/>
    <mergeCell ref="H5:J5"/>
    <mergeCell ref="A43:K43"/>
    <mergeCell ref="A44:K44"/>
    <mergeCell ref="A46:A49"/>
    <mergeCell ref="B46:D46"/>
    <mergeCell ref="E46:G46"/>
    <mergeCell ref="H46:J46"/>
    <mergeCell ref="K46:K49"/>
    <mergeCell ref="B47:D47"/>
    <mergeCell ref="E47:G47"/>
    <mergeCell ref="H47:J47"/>
    <mergeCell ref="A87:K87"/>
    <mergeCell ref="A88:K88"/>
    <mergeCell ref="A90:A93"/>
    <mergeCell ref="B90:D90"/>
    <mergeCell ref="E90:G90"/>
    <mergeCell ref="H90:J90"/>
    <mergeCell ref="K90:K93"/>
    <mergeCell ref="B91:D91"/>
    <mergeCell ref="E91:G91"/>
    <mergeCell ref="H91:J91"/>
    <mergeCell ref="A125:K125"/>
    <mergeCell ref="A126:K126"/>
    <mergeCell ref="A128:A131"/>
    <mergeCell ref="B128:D128"/>
    <mergeCell ref="E128:G128"/>
    <mergeCell ref="H128:J128"/>
    <mergeCell ref="K128:K131"/>
    <mergeCell ref="B129:D129"/>
    <mergeCell ref="E129:G129"/>
    <mergeCell ref="H129:J129"/>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33"/>
  <sheetViews>
    <sheetView rightToLeft="1" view="pageBreakPreview" topLeftCell="A9" zoomScale="80" zoomScaleSheetLayoutView="80" workbookViewId="0">
      <selection activeCell="I35" sqref="I35"/>
    </sheetView>
  </sheetViews>
  <sheetFormatPr defaultColWidth="9" defaultRowHeight="13.8" x14ac:dyDescent="0.25"/>
  <cols>
    <col min="1" max="1" width="26.59765625" style="392" customWidth="1"/>
    <col min="2" max="2" width="7.8984375" style="392" customWidth="1"/>
    <col min="3" max="3" width="8.8984375" style="392" customWidth="1"/>
    <col min="4" max="4" width="7.59765625" style="392" customWidth="1"/>
    <col min="5" max="5" width="6.5" style="392" customWidth="1"/>
    <col min="6" max="6" width="8.19921875" style="392" customWidth="1"/>
    <col min="7" max="8" width="6.5" style="392" customWidth="1"/>
    <col min="9" max="9" width="8.3984375" style="392" customWidth="1"/>
    <col min="10" max="10" width="6.5" style="392" customWidth="1"/>
    <col min="11" max="13" width="9.19921875" style="392" customWidth="1"/>
    <col min="14" max="14" width="39.5" style="392" customWidth="1"/>
    <col min="15" max="16384" width="9" style="392"/>
  </cols>
  <sheetData>
    <row r="1" spans="1:14" ht="30.75" customHeight="1" x14ac:dyDescent="0.25">
      <c r="A1" s="750" t="s">
        <v>2016</v>
      </c>
      <c r="B1" s="750"/>
      <c r="C1" s="750"/>
      <c r="D1" s="750"/>
      <c r="E1" s="750"/>
      <c r="F1" s="750"/>
      <c r="G1" s="750"/>
      <c r="H1" s="750"/>
      <c r="I1" s="750"/>
      <c r="J1" s="750"/>
      <c r="K1" s="750"/>
      <c r="L1" s="750"/>
      <c r="M1" s="750"/>
      <c r="N1" s="750"/>
    </row>
    <row r="2" spans="1:14" ht="23.25" customHeight="1" x14ac:dyDescent="0.25">
      <c r="A2" s="739" t="s">
        <v>2017</v>
      </c>
      <c r="B2" s="739"/>
      <c r="C2" s="739"/>
      <c r="D2" s="739"/>
      <c r="E2" s="739"/>
      <c r="F2" s="739"/>
      <c r="G2" s="739"/>
      <c r="H2" s="739"/>
      <c r="I2" s="739"/>
      <c r="J2" s="739"/>
      <c r="K2" s="739"/>
      <c r="L2" s="739"/>
      <c r="M2" s="739"/>
      <c r="N2" s="739"/>
    </row>
    <row r="3" spans="1:14" ht="23.25" customHeight="1" thickBot="1" x14ac:dyDescent="0.3">
      <c r="A3" s="357" t="s">
        <v>2033</v>
      </c>
      <c r="N3" s="426" t="s">
        <v>2025</v>
      </c>
    </row>
    <row r="4" spans="1:14" ht="18.75" customHeight="1" thickTop="1" x14ac:dyDescent="0.3">
      <c r="A4" s="735" t="s">
        <v>1799</v>
      </c>
      <c r="B4" s="746" t="s">
        <v>2020</v>
      </c>
      <c r="C4" s="746"/>
      <c r="D4" s="746"/>
      <c r="E4" s="746" t="s">
        <v>2021</v>
      </c>
      <c r="F4" s="746"/>
      <c r="G4" s="746"/>
      <c r="H4" s="746" t="s">
        <v>131</v>
      </c>
      <c r="I4" s="746"/>
      <c r="J4" s="746"/>
      <c r="K4" s="746" t="s">
        <v>4</v>
      </c>
      <c r="L4" s="746"/>
      <c r="M4" s="746"/>
      <c r="N4" s="735" t="s">
        <v>1977</v>
      </c>
    </row>
    <row r="5" spans="1:14" ht="18.75" customHeight="1" x14ac:dyDescent="0.3">
      <c r="A5" s="736"/>
      <c r="B5" s="747" t="s">
        <v>132</v>
      </c>
      <c r="C5" s="747"/>
      <c r="D5" s="747"/>
      <c r="E5" s="747" t="s">
        <v>133</v>
      </c>
      <c r="F5" s="747"/>
      <c r="G5" s="747"/>
      <c r="H5" s="747" t="s">
        <v>134</v>
      </c>
      <c r="I5" s="747"/>
      <c r="J5" s="747"/>
      <c r="K5" s="747" t="s">
        <v>9</v>
      </c>
      <c r="L5" s="747"/>
      <c r="M5" s="747"/>
      <c r="N5" s="736"/>
    </row>
    <row r="6" spans="1:14" ht="18.75" customHeight="1" x14ac:dyDescent="0.3">
      <c r="A6" s="736"/>
      <c r="B6" s="390" t="s">
        <v>10</v>
      </c>
      <c r="C6" s="390" t="s">
        <v>113</v>
      </c>
      <c r="D6" s="390" t="s">
        <v>12</v>
      </c>
      <c r="E6" s="390" t="s">
        <v>10</v>
      </c>
      <c r="F6" s="390" t="s">
        <v>113</v>
      </c>
      <c r="G6" s="390" t="s">
        <v>12</v>
      </c>
      <c r="H6" s="390" t="s">
        <v>10</v>
      </c>
      <c r="I6" s="390" t="s">
        <v>113</v>
      </c>
      <c r="J6" s="390" t="s">
        <v>12</v>
      </c>
      <c r="K6" s="390" t="s">
        <v>10</v>
      </c>
      <c r="L6" s="390" t="s">
        <v>113</v>
      </c>
      <c r="M6" s="390" t="s">
        <v>12</v>
      </c>
      <c r="N6" s="736"/>
    </row>
    <row r="7" spans="1:14" ht="18.75" customHeight="1" thickBot="1" x14ac:dyDescent="0.35">
      <c r="A7" s="737"/>
      <c r="B7" s="4" t="s">
        <v>13</v>
      </c>
      <c r="C7" s="4" t="s">
        <v>14</v>
      </c>
      <c r="D7" s="4" t="s">
        <v>9</v>
      </c>
      <c r="E7" s="4" t="s">
        <v>13</v>
      </c>
      <c r="F7" s="4" t="s">
        <v>14</v>
      </c>
      <c r="G7" s="4" t="s">
        <v>9</v>
      </c>
      <c r="H7" s="4" t="s">
        <v>13</v>
      </c>
      <c r="I7" s="4" t="s">
        <v>14</v>
      </c>
      <c r="J7" s="4" t="s">
        <v>9</v>
      </c>
      <c r="K7" s="4" t="s">
        <v>13</v>
      </c>
      <c r="L7" s="4" t="s">
        <v>14</v>
      </c>
      <c r="M7" s="4" t="s">
        <v>9</v>
      </c>
      <c r="N7" s="737"/>
    </row>
    <row r="8" spans="1:14" ht="18" customHeight="1" x14ac:dyDescent="0.25">
      <c r="A8" s="533" t="s">
        <v>413</v>
      </c>
      <c r="B8" s="9"/>
      <c r="C8" s="9"/>
      <c r="D8" s="9"/>
      <c r="E8" s="9"/>
      <c r="F8" s="9"/>
      <c r="G8" s="9"/>
      <c r="H8" s="9"/>
      <c r="I8" s="9"/>
      <c r="J8" s="9"/>
      <c r="K8" s="396"/>
      <c r="L8" s="8"/>
      <c r="M8" s="9"/>
      <c r="N8" s="396" t="s">
        <v>16</v>
      </c>
    </row>
    <row r="9" spans="1:14" ht="18" customHeight="1" x14ac:dyDescent="0.25">
      <c r="A9" s="8" t="s">
        <v>1978</v>
      </c>
      <c r="B9" s="9">
        <v>766</v>
      </c>
      <c r="C9" s="9">
        <v>272</v>
      </c>
      <c r="D9" s="9">
        <f>SUM(B9:C9)</f>
        <v>1038</v>
      </c>
      <c r="E9" s="9">
        <v>102</v>
      </c>
      <c r="F9" s="9">
        <v>66</v>
      </c>
      <c r="G9" s="9">
        <f>SUM(E9:F9)</f>
        <v>168</v>
      </c>
      <c r="H9" s="9">
        <v>116</v>
      </c>
      <c r="I9" s="9">
        <v>63</v>
      </c>
      <c r="J9" s="9">
        <f>SUM(H9:I9)</f>
        <v>179</v>
      </c>
      <c r="K9" s="9">
        <f>SUM(H9,E9,B9)</f>
        <v>984</v>
      </c>
      <c r="L9" s="9">
        <f>SUM(I9,F9,C9)</f>
        <v>401</v>
      </c>
      <c r="M9" s="9">
        <f>SUM(K9:L9)</f>
        <v>1385</v>
      </c>
      <c r="N9" s="396" t="s">
        <v>1979</v>
      </c>
    </row>
    <row r="10" spans="1:14" ht="18" customHeight="1" x14ac:dyDescent="0.25">
      <c r="A10" s="8" t="s">
        <v>1980</v>
      </c>
      <c r="B10" s="9">
        <v>110</v>
      </c>
      <c r="C10" s="9">
        <v>52</v>
      </c>
      <c r="D10" s="9">
        <f>SUM(B10:C10)</f>
        <v>162</v>
      </c>
      <c r="E10" s="9">
        <v>14</v>
      </c>
      <c r="F10" s="9">
        <v>19</v>
      </c>
      <c r="G10" s="9">
        <f>SUM(E10:F10)</f>
        <v>33</v>
      </c>
      <c r="H10" s="9">
        <v>23</v>
      </c>
      <c r="I10" s="9">
        <v>12</v>
      </c>
      <c r="J10" s="9">
        <f>SUM(H10:I10)</f>
        <v>35</v>
      </c>
      <c r="K10" s="9">
        <f t="shared" ref="K10:L18" si="0">SUM(H10,E10,B10)</f>
        <v>147</v>
      </c>
      <c r="L10" s="9">
        <f t="shared" si="0"/>
        <v>83</v>
      </c>
      <c r="M10" s="9">
        <f t="shared" ref="M10:M18" si="1">SUM(K10:L10)</f>
        <v>230</v>
      </c>
      <c r="N10" s="396" t="s">
        <v>2012</v>
      </c>
    </row>
    <row r="11" spans="1:14" ht="18" customHeight="1" x14ac:dyDescent="0.25">
      <c r="A11" s="8" t="s">
        <v>1982</v>
      </c>
      <c r="B11" s="9">
        <v>202</v>
      </c>
      <c r="C11" s="9">
        <v>126</v>
      </c>
      <c r="D11" s="9">
        <f>SUM(B11:C11)</f>
        <v>328</v>
      </c>
      <c r="E11" s="9">
        <v>61</v>
      </c>
      <c r="F11" s="9">
        <v>38</v>
      </c>
      <c r="G11" s="9">
        <f>SUM(E11:F11)</f>
        <v>99</v>
      </c>
      <c r="H11" s="9">
        <v>0</v>
      </c>
      <c r="I11" s="9">
        <v>0</v>
      </c>
      <c r="J11" s="9">
        <f>SUM(H11:I11)</f>
        <v>0</v>
      </c>
      <c r="K11" s="9">
        <f t="shared" si="0"/>
        <v>263</v>
      </c>
      <c r="L11" s="9">
        <f t="shared" si="0"/>
        <v>164</v>
      </c>
      <c r="M11" s="9">
        <f t="shared" si="1"/>
        <v>427</v>
      </c>
      <c r="N11" s="396" t="s">
        <v>2013</v>
      </c>
    </row>
    <row r="12" spans="1:14" ht="18" customHeight="1" x14ac:dyDescent="0.25">
      <c r="A12" s="8" t="s">
        <v>1984</v>
      </c>
      <c r="B12" s="9">
        <v>404</v>
      </c>
      <c r="C12" s="9">
        <v>206</v>
      </c>
      <c r="D12" s="9">
        <f>SUM(B12:C12)</f>
        <v>610</v>
      </c>
      <c r="E12" s="9">
        <v>95</v>
      </c>
      <c r="F12" s="9">
        <v>47</v>
      </c>
      <c r="G12" s="9">
        <f>SUM(E12:F12)</f>
        <v>142</v>
      </c>
      <c r="H12" s="9">
        <v>10</v>
      </c>
      <c r="I12" s="9">
        <v>11</v>
      </c>
      <c r="J12" s="9">
        <f>SUM(H12:I12)</f>
        <v>21</v>
      </c>
      <c r="K12" s="9">
        <f t="shared" si="0"/>
        <v>509</v>
      </c>
      <c r="L12" s="9">
        <f t="shared" si="0"/>
        <v>264</v>
      </c>
      <c r="M12" s="9">
        <f t="shared" si="1"/>
        <v>773</v>
      </c>
      <c r="N12" s="396" t="s">
        <v>2014</v>
      </c>
    </row>
    <row r="13" spans="1:14" ht="18" customHeight="1" x14ac:dyDescent="0.25">
      <c r="A13" s="8" t="s">
        <v>1986</v>
      </c>
      <c r="B13" s="9">
        <v>36</v>
      </c>
      <c r="C13" s="9">
        <v>11</v>
      </c>
      <c r="D13" s="9">
        <f>SUM(B13:C13)</f>
        <v>47</v>
      </c>
      <c r="E13" s="9">
        <v>3</v>
      </c>
      <c r="F13" s="9">
        <v>3</v>
      </c>
      <c r="G13" s="9">
        <f>SUM(E13:F13)</f>
        <v>6</v>
      </c>
      <c r="H13" s="9">
        <v>0</v>
      </c>
      <c r="I13" s="9">
        <v>0</v>
      </c>
      <c r="J13" s="9">
        <f>SUM(H13:I13)</f>
        <v>0</v>
      </c>
      <c r="K13" s="9">
        <f t="shared" si="0"/>
        <v>39</v>
      </c>
      <c r="L13" s="9">
        <f t="shared" si="0"/>
        <v>14</v>
      </c>
      <c r="M13" s="9">
        <f t="shared" si="1"/>
        <v>53</v>
      </c>
      <c r="N13" s="396" t="s">
        <v>2015</v>
      </c>
    </row>
    <row r="14" spans="1:14" ht="18" customHeight="1" x14ac:dyDescent="0.25">
      <c r="A14" s="8" t="s">
        <v>1822</v>
      </c>
      <c r="B14" s="9">
        <f>SUM(B9:B13)</f>
        <v>1518</v>
      </c>
      <c r="C14" s="9">
        <f t="shared" ref="C14:M14" si="2">SUM(C9:C13)</f>
        <v>667</v>
      </c>
      <c r="D14" s="9">
        <f t="shared" si="2"/>
        <v>2185</v>
      </c>
      <c r="E14" s="9">
        <f t="shared" si="2"/>
        <v>275</v>
      </c>
      <c r="F14" s="9">
        <f t="shared" si="2"/>
        <v>173</v>
      </c>
      <c r="G14" s="9">
        <f t="shared" si="2"/>
        <v>448</v>
      </c>
      <c r="H14" s="9">
        <f t="shared" si="2"/>
        <v>149</v>
      </c>
      <c r="I14" s="9">
        <f t="shared" si="2"/>
        <v>86</v>
      </c>
      <c r="J14" s="9">
        <f t="shared" si="2"/>
        <v>235</v>
      </c>
      <c r="K14" s="9">
        <f t="shared" si="2"/>
        <v>1942</v>
      </c>
      <c r="L14" s="9">
        <f t="shared" si="2"/>
        <v>926</v>
      </c>
      <c r="M14" s="9">
        <f t="shared" si="2"/>
        <v>2868</v>
      </c>
      <c r="N14" s="396" t="s">
        <v>1742</v>
      </c>
    </row>
    <row r="15" spans="1:14" ht="18" customHeight="1" x14ac:dyDescent="0.25">
      <c r="A15" s="8" t="s">
        <v>1989</v>
      </c>
      <c r="B15" s="9">
        <v>2</v>
      </c>
      <c r="C15" s="9">
        <v>3</v>
      </c>
      <c r="D15" s="9">
        <f>SUM(B15:C15)</f>
        <v>5</v>
      </c>
      <c r="E15" s="9">
        <v>3</v>
      </c>
      <c r="F15" s="9">
        <v>4</v>
      </c>
      <c r="G15" s="9">
        <f>SUM(E15:F15)</f>
        <v>7</v>
      </c>
      <c r="H15" s="9">
        <v>0</v>
      </c>
      <c r="I15" s="9">
        <v>0</v>
      </c>
      <c r="J15" s="9">
        <f>SUM(H15:I15)</f>
        <v>0</v>
      </c>
      <c r="K15" s="9">
        <f>SUM(B15,E15,H15)</f>
        <v>5</v>
      </c>
      <c r="L15" s="9">
        <f t="shared" si="0"/>
        <v>7</v>
      </c>
      <c r="M15" s="9">
        <f t="shared" si="1"/>
        <v>12</v>
      </c>
      <c r="N15" s="396" t="s">
        <v>1990</v>
      </c>
    </row>
    <row r="16" spans="1:14" ht="18" customHeight="1" x14ac:dyDescent="0.25">
      <c r="A16" s="8" t="s">
        <v>1991</v>
      </c>
      <c r="B16" s="9">
        <v>67</v>
      </c>
      <c r="C16" s="9">
        <v>92</v>
      </c>
      <c r="D16" s="9">
        <f>SUM(B16:C16)</f>
        <v>159</v>
      </c>
      <c r="E16" s="9">
        <v>2</v>
      </c>
      <c r="F16" s="9">
        <v>7</v>
      </c>
      <c r="G16" s="9">
        <f>SUM(E16:F16)</f>
        <v>9</v>
      </c>
      <c r="H16" s="9">
        <v>3</v>
      </c>
      <c r="I16" s="9">
        <v>7</v>
      </c>
      <c r="J16" s="9">
        <f>SUM(H16:I16)</f>
        <v>10</v>
      </c>
      <c r="K16" s="9">
        <f>SUM(B16,E16,H16)</f>
        <v>72</v>
      </c>
      <c r="L16" s="9">
        <f t="shared" si="0"/>
        <v>106</v>
      </c>
      <c r="M16" s="9">
        <f t="shared" si="1"/>
        <v>178</v>
      </c>
      <c r="N16" s="396" t="s">
        <v>2005</v>
      </c>
    </row>
    <row r="17" spans="1:14" ht="18" customHeight="1" x14ac:dyDescent="0.25">
      <c r="A17" s="8" t="s">
        <v>1992</v>
      </c>
      <c r="B17" s="9">
        <v>57</v>
      </c>
      <c r="C17" s="9">
        <v>30</v>
      </c>
      <c r="D17" s="9">
        <f>SUM(B17:C17)</f>
        <v>87</v>
      </c>
      <c r="E17" s="9">
        <v>10</v>
      </c>
      <c r="F17" s="9">
        <v>9</v>
      </c>
      <c r="G17" s="9">
        <f>SUM(E17:F17)</f>
        <v>19</v>
      </c>
      <c r="H17" s="9">
        <v>2</v>
      </c>
      <c r="I17" s="9">
        <v>5</v>
      </c>
      <c r="J17" s="9">
        <f>SUM(H17:I17)</f>
        <v>7</v>
      </c>
      <c r="K17" s="9">
        <f>SUM(B17,E17,H17)</f>
        <v>69</v>
      </c>
      <c r="L17" s="9">
        <f t="shared" si="0"/>
        <v>44</v>
      </c>
      <c r="M17" s="9">
        <f t="shared" si="1"/>
        <v>113</v>
      </c>
      <c r="N17" s="396" t="s">
        <v>1993</v>
      </c>
    </row>
    <row r="18" spans="1:14" ht="18" customHeight="1" x14ac:dyDescent="0.25">
      <c r="A18" s="8" t="s">
        <v>1994</v>
      </c>
      <c r="B18" s="9">
        <v>55</v>
      </c>
      <c r="C18" s="9">
        <v>14</v>
      </c>
      <c r="D18" s="9">
        <f>SUM(B18:C18)</f>
        <v>69</v>
      </c>
      <c r="E18" s="9">
        <v>7</v>
      </c>
      <c r="F18" s="9">
        <v>5</v>
      </c>
      <c r="G18" s="9">
        <f>SUM(E18:F18)</f>
        <v>12</v>
      </c>
      <c r="H18" s="9">
        <v>13</v>
      </c>
      <c r="I18" s="9">
        <v>8</v>
      </c>
      <c r="J18" s="9">
        <f>SUM(H18:I18)</f>
        <v>21</v>
      </c>
      <c r="K18" s="9">
        <f>SUM(B18,E18,H18)</f>
        <v>75</v>
      </c>
      <c r="L18" s="9">
        <f t="shared" si="0"/>
        <v>27</v>
      </c>
      <c r="M18" s="9">
        <f t="shared" si="1"/>
        <v>102</v>
      </c>
      <c r="N18" s="396" t="s">
        <v>1995</v>
      </c>
    </row>
    <row r="19" spans="1:14" ht="18" customHeight="1" x14ac:dyDescent="0.25">
      <c r="A19" s="8" t="s">
        <v>1832</v>
      </c>
      <c r="B19" s="9">
        <f>SUM(B15:B18)</f>
        <v>181</v>
      </c>
      <c r="C19" s="9">
        <f t="shared" ref="C19:M19" si="3">SUM(C15:C18)</f>
        <v>139</v>
      </c>
      <c r="D19" s="9">
        <f t="shared" si="3"/>
        <v>320</v>
      </c>
      <c r="E19" s="9">
        <f t="shared" si="3"/>
        <v>22</v>
      </c>
      <c r="F19" s="9">
        <f t="shared" si="3"/>
        <v>25</v>
      </c>
      <c r="G19" s="9">
        <f t="shared" si="3"/>
        <v>47</v>
      </c>
      <c r="H19" s="9">
        <f t="shared" si="3"/>
        <v>18</v>
      </c>
      <c r="I19" s="9">
        <f t="shared" si="3"/>
        <v>20</v>
      </c>
      <c r="J19" s="9">
        <f t="shared" si="3"/>
        <v>38</v>
      </c>
      <c r="K19" s="9">
        <f t="shared" si="3"/>
        <v>221</v>
      </c>
      <c r="L19" s="9">
        <f t="shared" si="3"/>
        <v>184</v>
      </c>
      <c r="M19" s="9">
        <f t="shared" si="3"/>
        <v>405</v>
      </c>
      <c r="N19" s="396" t="s">
        <v>1833</v>
      </c>
    </row>
    <row r="20" spans="1:14" ht="18" customHeight="1" x14ac:dyDescent="0.25">
      <c r="A20" s="8" t="s">
        <v>90</v>
      </c>
      <c r="B20" s="9">
        <f>SUM(B19,B14)</f>
        <v>1699</v>
      </c>
      <c r="C20" s="9">
        <f t="shared" ref="C20:M20" si="4">SUM(C19,C14)</f>
        <v>806</v>
      </c>
      <c r="D20" s="9">
        <f t="shared" si="4"/>
        <v>2505</v>
      </c>
      <c r="E20" s="9">
        <f t="shared" si="4"/>
        <v>297</v>
      </c>
      <c r="F20" s="9">
        <f t="shared" si="4"/>
        <v>198</v>
      </c>
      <c r="G20" s="9">
        <f t="shared" si="4"/>
        <v>495</v>
      </c>
      <c r="H20" s="9">
        <f t="shared" si="4"/>
        <v>167</v>
      </c>
      <c r="I20" s="9">
        <f t="shared" si="4"/>
        <v>106</v>
      </c>
      <c r="J20" s="9">
        <f t="shared" si="4"/>
        <v>273</v>
      </c>
      <c r="K20" s="9">
        <f t="shared" si="4"/>
        <v>2163</v>
      </c>
      <c r="L20" s="9">
        <f t="shared" si="4"/>
        <v>1110</v>
      </c>
      <c r="M20" s="9">
        <f t="shared" si="4"/>
        <v>3273</v>
      </c>
      <c r="N20" s="396" t="s">
        <v>91</v>
      </c>
    </row>
    <row r="21" spans="1:14" ht="18" customHeight="1" x14ac:dyDescent="0.25">
      <c r="A21" s="8" t="s">
        <v>412</v>
      </c>
      <c r="B21" s="9"/>
      <c r="C21" s="9"/>
      <c r="D21" s="9"/>
      <c r="E21" s="9"/>
      <c r="F21" s="9"/>
      <c r="G21" s="9"/>
      <c r="H21" s="9"/>
      <c r="I21" s="9"/>
      <c r="J21" s="9"/>
      <c r="K21" s="396"/>
      <c r="L21" s="8"/>
      <c r="M21" s="9"/>
      <c r="N21" s="396" t="s">
        <v>93</v>
      </c>
    </row>
    <row r="22" spans="1:14" ht="18" customHeight="1" x14ac:dyDescent="0.25">
      <c r="A22" s="8" t="s">
        <v>1978</v>
      </c>
      <c r="B22" s="9">
        <v>43</v>
      </c>
      <c r="C22" s="9">
        <v>14</v>
      </c>
      <c r="D22" s="9">
        <f>SUM(B22:C22)</f>
        <v>57</v>
      </c>
      <c r="E22" s="9">
        <v>3</v>
      </c>
      <c r="F22" s="9">
        <v>3</v>
      </c>
      <c r="G22" s="9">
        <f>SUM(E22:F22)</f>
        <v>6</v>
      </c>
      <c r="H22" s="9">
        <v>4</v>
      </c>
      <c r="I22" s="9">
        <v>4</v>
      </c>
      <c r="J22" s="9">
        <f>SUM(H22:I22)</f>
        <v>8</v>
      </c>
      <c r="K22" s="9">
        <f>SUM(B22,E22,H22)</f>
        <v>50</v>
      </c>
      <c r="L22" s="9">
        <f>SUM(I22,F22,C22)</f>
        <v>21</v>
      </c>
      <c r="M22" s="9">
        <f>SUM(K22:L22)</f>
        <v>71</v>
      </c>
      <c r="N22" s="396" t="s">
        <v>2011</v>
      </c>
    </row>
    <row r="23" spans="1:14" ht="18" customHeight="1" x14ac:dyDescent="0.25">
      <c r="A23" s="8" t="s">
        <v>1980</v>
      </c>
      <c r="B23" s="9">
        <v>20</v>
      </c>
      <c r="C23" s="9">
        <v>4</v>
      </c>
      <c r="D23" s="9">
        <f>SUM(B23:C23)</f>
        <v>24</v>
      </c>
      <c r="E23" s="9">
        <v>1</v>
      </c>
      <c r="F23" s="9">
        <v>0</v>
      </c>
      <c r="G23" s="9">
        <f>SUM(E23:F23)</f>
        <v>1</v>
      </c>
      <c r="H23" s="9">
        <v>0</v>
      </c>
      <c r="I23" s="9">
        <v>0</v>
      </c>
      <c r="J23" s="9">
        <f>SUM(H23:I23)</f>
        <v>0</v>
      </c>
      <c r="K23" s="9">
        <f t="shared" ref="K23:K29" si="5">SUM(B23,E23,H23)</f>
        <v>21</v>
      </c>
      <c r="L23" s="9">
        <f t="shared" ref="L23:L29" si="6">SUM(I23,F23,C23)</f>
        <v>4</v>
      </c>
      <c r="M23" s="9">
        <f t="shared" ref="M23:M29" si="7">SUM(K23:L23)</f>
        <v>25</v>
      </c>
      <c r="N23" s="396" t="s">
        <v>1981</v>
      </c>
    </row>
    <row r="24" spans="1:14" ht="18" customHeight="1" x14ac:dyDescent="0.25">
      <c r="A24" s="8" t="s">
        <v>1984</v>
      </c>
      <c r="B24" s="9">
        <v>27</v>
      </c>
      <c r="C24" s="9">
        <v>9</v>
      </c>
      <c r="D24" s="9">
        <f>SUM(B24:C24)</f>
        <v>36</v>
      </c>
      <c r="E24" s="9">
        <v>1</v>
      </c>
      <c r="F24" s="9">
        <v>0</v>
      </c>
      <c r="G24" s="9">
        <f>SUM(E24:F24)</f>
        <v>1</v>
      </c>
      <c r="H24" s="9">
        <v>3</v>
      </c>
      <c r="I24" s="9">
        <v>3</v>
      </c>
      <c r="J24" s="9">
        <f>SUM(H24:I24)</f>
        <v>6</v>
      </c>
      <c r="K24" s="9">
        <f t="shared" si="5"/>
        <v>31</v>
      </c>
      <c r="L24" s="9">
        <f t="shared" si="6"/>
        <v>12</v>
      </c>
      <c r="M24" s="9">
        <f t="shared" si="7"/>
        <v>43</v>
      </c>
      <c r="N24" s="396" t="s">
        <v>1985</v>
      </c>
    </row>
    <row r="25" spans="1:14" ht="18" customHeight="1" x14ac:dyDescent="0.25">
      <c r="A25" s="8" t="s">
        <v>1822</v>
      </c>
      <c r="B25" s="9">
        <f>SUM(B22:B24)</f>
        <v>90</v>
      </c>
      <c r="C25" s="9">
        <f t="shared" ref="C25:M25" si="8">SUM(C22:C24)</f>
        <v>27</v>
      </c>
      <c r="D25" s="9">
        <f t="shared" si="8"/>
        <v>117</v>
      </c>
      <c r="E25" s="9">
        <f t="shared" si="8"/>
        <v>5</v>
      </c>
      <c r="F25" s="9">
        <f t="shared" si="8"/>
        <v>3</v>
      </c>
      <c r="G25" s="9">
        <f t="shared" si="8"/>
        <v>8</v>
      </c>
      <c r="H25" s="9">
        <f t="shared" si="8"/>
        <v>7</v>
      </c>
      <c r="I25" s="9">
        <f t="shared" si="8"/>
        <v>7</v>
      </c>
      <c r="J25" s="9">
        <f t="shared" si="8"/>
        <v>14</v>
      </c>
      <c r="K25" s="9">
        <f t="shared" si="8"/>
        <v>102</v>
      </c>
      <c r="L25" s="9">
        <f t="shared" si="8"/>
        <v>37</v>
      </c>
      <c r="M25" s="9">
        <f t="shared" si="8"/>
        <v>139</v>
      </c>
      <c r="N25" s="396" t="s">
        <v>1988</v>
      </c>
    </row>
    <row r="26" spans="1:14" ht="18" customHeight="1" x14ac:dyDescent="0.25">
      <c r="A26" s="8" t="s">
        <v>2004</v>
      </c>
      <c r="B26" s="9">
        <v>6</v>
      </c>
      <c r="C26" s="9">
        <v>6</v>
      </c>
      <c r="D26" s="9">
        <f>SUM(B26:C26)</f>
        <v>12</v>
      </c>
      <c r="E26" s="9">
        <v>0</v>
      </c>
      <c r="F26" s="9">
        <v>1</v>
      </c>
      <c r="G26" s="9">
        <f>SUM(E26:F26)</f>
        <v>1</v>
      </c>
      <c r="H26" s="9">
        <v>0</v>
      </c>
      <c r="I26" s="9">
        <v>0</v>
      </c>
      <c r="J26" s="9">
        <f>SUM(H26:I26)</f>
        <v>0</v>
      </c>
      <c r="K26" s="9">
        <f t="shared" si="5"/>
        <v>6</v>
      </c>
      <c r="L26" s="9">
        <f t="shared" si="6"/>
        <v>7</v>
      </c>
      <c r="M26" s="9">
        <f t="shared" si="7"/>
        <v>13</v>
      </c>
      <c r="N26" s="396" t="s">
        <v>1990</v>
      </c>
    </row>
    <row r="27" spans="1:14" ht="18" customHeight="1" x14ac:dyDescent="0.25">
      <c r="A27" s="8" t="s">
        <v>2022</v>
      </c>
      <c r="B27" s="9">
        <v>33</v>
      </c>
      <c r="C27" s="9">
        <v>7</v>
      </c>
      <c r="D27" s="9">
        <f>SUM(B27:C27)</f>
        <v>40</v>
      </c>
      <c r="E27" s="9">
        <v>0</v>
      </c>
      <c r="F27" s="9">
        <v>0</v>
      </c>
      <c r="G27" s="9">
        <f>SUM(E27:F27)</f>
        <v>0</v>
      </c>
      <c r="H27" s="9">
        <v>5</v>
      </c>
      <c r="I27" s="9">
        <v>0</v>
      </c>
      <c r="J27" s="9">
        <f>SUM(H27:I27)</f>
        <v>5</v>
      </c>
      <c r="K27" s="9">
        <f t="shared" si="5"/>
        <v>38</v>
      </c>
      <c r="L27" s="9">
        <f t="shared" si="6"/>
        <v>7</v>
      </c>
      <c r="M27" s="9">
        <f t="shared" si="7"/>
        <v>45</v>
      </c>
      <c r="N27" s="396" t="s">
        <v>2005</v>
      </c>
    </row>
    <row r="28" spans="1:14" ht="18" customHeight="1" x14ac:dyDescent="0.25">
      <c r="A28" s="8" t="s">
        <v>1992</v>
      </c>
      <c r="B28" s="9">
        <v>41</v>
      </c>
      <c r="C28" s="9">
        <v>4</v>
      </c>
      <c r="D28" s="9">
        <f>SUM(B28:C28)</f>
        <v>45</v>
      </c>
      <c r="E28" s="9">
        <v>2</v>
      </c>
      <c r="F28" s="9">
        <v>1</v>
      </c>
      <c r="G28" s="9">
        <f>SUM(E28:F28)</f>
        <v>3</v>
      </c>
      <c r="H28" s="9">
        <v>0</v>
      </c>
      <c r="I28" s="9">
        <v>0</v>
      </c>
      <c r="J28" s="9">
        <f>SUM(H28:I28)</f>
        <v>0</v>
      </c>
      <c r="K28" s="9">
        <f t="shared" si="5"/>
        <v>43</v>
      </c>
      <c r="L28" s="9">
        <f t="shared" si="6"/>
        <v>5</v>
      </c>
      <c r="M28" s="9">
        <f t="shared" si="7"/>
        <v>48</v>
      </c>
      <c r="N28" s="396" t="s">
        <v>1993</v>
      </c>
    </row>
    <row r="29" spans="1:14" ht="18" customHeight="1" x14ac:dyDescent="0.25">
      <c r="A29" s="8" t="s">
        <v>1994</v>
      </c>
      <c r="B29" s="9">
        <v>0</v>
      </c>
      <c r="C29" s="9">
        <v>1</v>
      </c>
      <c r="D29" s="9">
        <f>SUM(B29:C29)</f>
        <v>1</v>
      </c>
      <c r="E29" s="9">
        <v>0</v>
      </c>
      <c r="F29" s="9">
        <v>0</v>
      </c>
      <c r="G29" s="9">
        <v>0</v>
      </c>
      <c r="H29" s="9">
        <v>1</v>
      </c>
      <c r="I29" s="9">
        <v>0</v>
      </c>
      <c r="J29" s="9">
        <f>SUM(H29:I29)</f>
        <v>1</v>
      </c>
      <c r="K29" s="9">
        <f t="shared" si="5"/>
        <v>1</v>
      </c>
      <c r="L29" s="9">
        <f t="shared" si="6"/>
        <v>1</v>
      </c>
      <c r="M29" s="9">
        <f t="shared" si="7"/>
        <v>2</v>
      </c>
      <c r="N29" s="396" t="s">
        <v>1995</v>
      </c>
    </row>
    <row r="30" spans="1:14" ht="18" customHeight="1" x14ac:dyDescent="0.25">
      <c r="A30" s="8" t="s">
        <v>1832</v>
      </c>
      <c r="B30" s="21">
        <f>SUM(B26:B29)</f>
        <v>80</v>
      </c>
      <c r="C30" s="21">
        <f t="shared" ref="C30:M30" si="9">SUM(C26:C29)</f>
        <v>18</v>
      </c>
      <c r="D30" s="21">
        <f t="shared" si="9"/>
        <v>98</v>
      </c>
      <c r="E30" s="21">
        <f t="shared" si="9"/>
        <v>2</v>
      </c>
      <c r="F30" s="21">
        <f t="shared" si="9"/>
        <v>2</v>
      </c>
      <c r="G30" s="21">
        <f t="shared" si="9"/>
        <v>4</v>
      </c>
      <c r="H30" s="21">
        <f t="shared" si="9"/>
        <v>6</v>
      </c>
      <c r="I30" s="21">
        <f t="shared" si="9"/>
        <v>0</v>
      </c>
      <c r="J30" s="21">
        <f t="shared" si="9"/>
        <v>6</v>
      </c>
      <c r="K30" s="21">
        <f t="shared" si="9"/>
        <v>88</v>
      </c>
      <c r="L30" s="21">
        <f t="shared" si="9"/>
        <v>20</v>
      </c>
      <c r="M30" s="21">
        <f t="shared" si="9"/>
        <v>108</v>
      </c>
      <c r="N30" s="396" t="s">
        <v>1833</v>
      </c>
    </row>
    <row r="31" spans="1:14" ht="18" customHeight="1" thickBot="1" x14ac:dyDescent="0.3">
      <c r="A31" s="20" t="s">
        <v>127</v>
      </c>
      <c r="B31" s="21">
        <f>SUM(B30,B25)</f>
        <v>170</v>
      </c>
      <c r="C31" s="21">
        <f t="shared" ref="C31:M31" si="10">SUM(C30,C25)</f>
        <v>45</v>
      </c>
      <c r="D31" s="21">
        <f t="shared" si="10"/>
        <v>215</v>
      </c>
      <c r="E31" s="21">
        <f t="shared" si="10"/>
        <v>7</v>
      </c>
      <c r="F31" s="21">
        <f t="shared" si="10"/>
        <v>5</v>
      </c>
      <c r="G31" s="21">
        <f t="shared" si="10"/>
        <v>12</v>
      </c>
      <c r="H31" s="21">
        <f t="shared" si="10"/>
        <v>13</v>
      </c>
      <c r="I31" s="21">
        <f t="shared" si="10"/>
        <v>7</v>
      </c>
      <c r="J31" s="21">
        <f t="shared" si="10"/>
        <v>20</v>
      </c>
      <c r="K31" s="21">
        <f t="shared" si="10"/>
        <v>190</v>
      </c>
      <c r="L31" s="21">
        <f t="shared" si="10"/>
        <v>57</v>
      </c>
      <c r="M31" s="21">
        <f t="shared" si="10"/>
        <v>247</v>
      </c>
      <c r="N31" s="22" t="s">
        <v>93</v>
      </c>
    </row>
    <row r="32" spans="1:14" ht="18" customHeight="1" thickBot="1" x14ac:dyDescent="0.3">
      <c r="A32" s="23" t="s">
        <v>384</v>
      </c>
      <c r="B32" s="24">
        <f>SUM(B31,B20)</f>
        <v>1869</v>
      </c>
      <c r="C32" s="24">
        <f t="shared" ref="C32:M32" si="11">SUM(C31,C20)</f>
        <v>851</v>
      </c>
      <c r="D32" s="24">
        <f t="shared" si="11"/>
        <v>2720</v>
      </c>
      <c r="E32" s="24">
        <f t="shared" si="11"/>
        <v>304</v>
      </c>
      <c r="F32" s="24">
        <f t="shared" si="11"/>
        <v>203</v>
      </c>
      <c r="G32" s="24">
        <f t="shared" si="11"/>
        <v>507</v>
      </c>
      <c r="H32" s="24">
        <f t="shared" si="11"/>
        <v>180</v>
      </c>
      <c r="I32" s="24">
        <f t="shared" si="11"/>
        <v>113</v>
      </c>
      <c r="J32" s="24">
        <f t="shared" si="11"/>
        <v>293</v>
      </c>
      <c r="K32" s="24">
        <f t="shared" si="11"/>
        <v>2353</v>
      </c>
      <c r="L32" s="24">
        <f t="shared" si="11"/>
        <v>1167</v>
      </c>
      <c r="M32" s="24">
        <f t="shared" si="11"/>
        <v>3520</v>
      </c>
      <c r="N32" s="397" t="s">
        <v>263</v>
      </c>
    </row>
    <row r="33" ht="18" customHeight="1" thickTop="1" x14ac:dyDescent="0.25"/>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113"/>
  <sheetViews>
    <sheetView rightToLeft="1" view="pageBreakPreview" topLeftCell="A101" zoomScale="80" zoomScaleSheetLayoutView="80" workbookViewId="0">
      <selection activeCell="B124" sqref="B124"/>
    </sheetView>
  </sheetViews>
  <sheetFormatPr defaultColWidth="9" defaultRowHeight="13.8" x14ac:dyDescent="0.25"/>
  <cols>
    <col min="1" max="1" width="25.69921875" style="392" customWidth="1"/>
    <col min="2" max="10" width="9.3984375" style="392" customWidth="1"/>
    <col min="11" max="11" width="39.59765625" style="392" customWidth="1"/>
    <col min="12" max="16384" width="9" style="392"/>
  </cols>
  <sheetData>
    <row r="1" spans="1:11" ht="26.25" customHeight="1" x14ac:dyDescent="0.25">
      <c r="A1" s="750" t="s">
        <v>2023</v>
      </c>
      <c r="B1" s="750"/>
      <c r="C1" s="750"/>
      <c r="D1" s="750"/>
      <c r="E1" s="750"/>
      <c r="F1" s="750"/>
      <c r="G1" s="750"/>
      <c r="H1" s="750"/>
      <c r="I1" s="750"/>
      <c r="J1" s="750"/>
      <c r="K1" s="750"/>
    </row>
    <row r="2" spans="1:11" ht="41.25" customHeight="1" x14ac:dyDescent="0.25">
      <c r="A2" s="739" t="s">
        <v>2024</v>
      </c>
      <c r="B2" s="739"/>
      <c r="C2" s="739"/>
      <c r="D2" s="739"/>
      <c r="E2" s="739"/>
      <c r="F2" s="739"/>
      <c r="G2" s="739"/>
      <c r="H2" s="739"/>
      <c r="I2" s="739"/>
      <c r="J2" s="739"/>
      <c r="K2" s="739"/>
    </row>
    <row r="3" spans="1:11" ht="21.75" customHeight="1" thickBot="1" x14ac:dyDescent="0.3">
      <c r="A3" s="357" t="s">
        <v>2034</v>
      </c>
      <c r="K3" s="30" t="s">
        <v>2028</v>
      </c>
    </row>
    <row r="4" spans="1:11" ht="20.100000000000001" customHeight="1" thickTop="1" x14ac:dyDescent="0.3">
      <c r="A4" s="735" t="s">
        <v>1799</v>
      </c>
      <c r="B4" s="746" t="s">
        <v>1</v>
      </c>
      <c r="C4" s="746"/>
      <c r="D4" s="746"/>
      <c r="E4" s="746" t="s">
        <v>2</v>
      </c>
      <c r="F4" s="746"/>
      <c r="G4" s="746"/>
      <c r="H4" s="746" t="s">
        <v>4</v>
      </c>
      <c r="I4" s="746"/>
      <c r="J4" s="746"/>
      <c r="K4" s="735" t="s">
        <v>1730</v>
      </c>
    </row>
    <row r="5" spans="1:11" ht="20.100000000000001" customHeight="1" x14ac:dyDescent="0.3">
      <c r="A5" s="736"/>
      <c r="B5" s="747" t="s">
        <v>629</v>
      </c>
      <c r="C5" s="747"/>
      <c r="D5" s="747"/>
      <c r="E5" s="747" t="s">
        <v>7</v>
      </c>
      <c r="F5" s="747"/>
      <c r="G5" s="747"/>
      <c r="H5" s="747" t="s">
        <v>9</v>
      </c>
      <c r="I5" s="747"/>
      <c r="J5" s="747"/>
      <c r="K5" s="736"/>
    </row>
    <row r="6" spans="1:11" ht="20.100000000000001" customHeight="1" x14ac:dyDescent="0.3">
      <c r="A6" s="736"/>
      <c r="B6" s="390" t="s">
        <v>10</v>
      </c>
      <c r="C6" s="390" t="s">
        <v>113</v>
      </c>
      <c r="D6" s="390" t="s">
        <v>12</v>
      </c>
      <c r="E6" s="390" t="s">
        <v>10</v>
      </c>
      <c r="F6" s="390" t="s">
        <v>113</v>
      </c>
      <c r="G6" s="390" t="s">
        <v>12</v>
      </c>
      <c r="H6" s="390" t="s">
        <v>10</v>
      </c>
      <c r="I6" s="390" t="s">
        <v>113</v>
      </c>
      <c r="J6" s="390" t="s">
        <v>12</v>
      </c>
      <c r="K6" s="736"/>
    </row>
    <row r="7" spans="1:11" ht="20.100000000000001" customHeight="1" thickBot="1" x14ac:dyDescent="0.35">
      <c r="A7" s="737"/>
      <c r="B7" s="4" t="s">
        <v>13</v>
      </c>
      <c r="C7" s="4" t="s">
        <v>14</v>
      </c>
      <c r="D7" s="4" t="s">
        <v>9</v>
      </c>
      <c r="E7" s="4" t="s">
        <v>13</v>
      </c>
      <c r="F7" s="4" t="s">
        <v>14</v>
      </c>
      <c r="G7" s="4" t="s">
        <v>9</v>
      </c>
      <c r="H7" s="4" t="s">
        <v>13</v>
      </c>
      <c r="I7" s="4" t="s">
        <v>14</v>
      </c>
      <c r="J7" s="4" t="s">
        <v>9</v>
      </c>
      <c r="K7" s="737"/>
    </row>
    <row r="8" spans="1:11" ht="21.9" customHeight="1" x14ac:dyDescent="0.25">
      <c r="A8" s="533" t="s">
        <v>413</v>
      </c>
      <c r="B8" s="9"/>
      <c r="C8" s="9"/>
      <c r="D8" s="9"/>
      <c r="E8" s="9"/>
      <c r="F8" s="9"/>
      <c r="G8" s="9"/>
      <c r="H8" s="9"/>
      <c r="I8" s="9"/>
      <c r="J8" s="9"/>
      <c r="K8" s="396" t="s">
        <v>16</v>
      </c>
    </row>
    <row r="9" spans="1:11" ht="21.9" customHeight="1" x14ac:dyDescent="0.25">
      <c r="A9" s="8" t="s">
        <v>1978</v>
      </c>
      <c r="B9" s="9">
        <v>3084</v>
      </c>
      <c r="C9" s="9">
        <v>1929</v>
      </c>
      <c r="D9" s="9">
        <f>SUM(B9:C9)</f>
        <v>5013</v>
      </c>
      <c r="E9" s="9">
        <v>0</v>
      </c>
      <c r="F9" s="9">
        <v>0</v>
      </c>
      <c r="G9" s="9">
        <v>0</v>
      </c>
      <c r="H9" s="9">
        <f t="shared" ref="H9:I18" si="0">SUM(E9,B9)</f>
        <v>3084</v>
      </c>
      <c r="I9" s="9">
        <f t="shared" si="0"/>
        <v>1929</v>
      </c>
      <c r="J9" s="9">
        <f t="shared" ref="J9:J18" si="1">SUM(H9:I9)</f>
        <v>5013</v>
      </c>
      <c r="K9" s="396" t="s">
        <v>1979</v>
      </c>
    </row>
    <row r="10" spans="1:11" ht="21.9" customHeight="1" x14ac:dyDescent="0.25">
      <c r="A10" s="8" t="s">
        <v>1980</v>
      </c>
      <c r="B10" s="9">
        <v>708</v>
      </c>
      <c r="C10" s="9">
        <v>522</v>
      </c>
      <c r="D10" s="9">
        <f>SUM(B10:C10)</f>
        <v>1230</v>
      </c>
      <c r="E10" s="9">
        <v>0</v>
      </c>
      <c r="F10" s="9">
        <v>0</v>
      </c>
      <c r="G10" s="9">
        <v>0</v>
      </c>
      <c r="H10" s="9">
        <f t="shared" si="0"/>
        <v>708</v>
      </c>
      <c r="I10" s="9">
        <f t="shared" si="0"/>
        <v>522</v>
      </c>
      <c r="J10" s="9">
        <f t="shared" si="1"/>
        <v>1230</v>
      </c>
      <c r="K10" s="396" t="s">
        <v>2012</v>
      </c>
    </row>
    <row r="11" spans="1:11" ht="21.9" customHeight="1" x14ac:dyDescent="0.25">
      <c r="A11" s="8" t="s">
        <v>1982</v>
      </c>
      <c r="B11" s="9">
        <v>596</v>
      </c>
      <c r="C11" s="9">
        <v>461</v>
      </c>
      <c r="D11" s="9">
        <f>SUM(B11:C11)</f>
        <v>1057</v>
      </c>
      <c r="E11" s="9">
        <v>0</v>
      </c>
      <c r="F11" s="9">
        <v>0</v>
      </c>
      <c r="G11" s="9">
        <v>0</v>
      </c>
      <c r="H11" s="9">
        <f t="shared" si="0"/>
        <v>596</v>
      </c>
      <c r="I11" s="9">
        <f t="shared" si="0"/>
        <v>461</v>
      </c>
      <c r="J11" s="9">
        <f t="shared" si="1"/>
        <v>1057</v>
      </c>
      <c r="K11" s="396" t="s">
        <v>2013</v>
      </c>
    </row>
    <row r="12" spans="1:11" ht="21.9" customHeight="1" x14ac:dyDescent="0.25">
      <c r="A12" s="8" t="s">
        <v>1984</v>
      </c>
      <c r="B12" s="9">
        <v>1361</v>
      </c>
      <c r="C12" s="9">
        <v>1453</v>
      </c>
      <c r="D12" s="9">
        <f>SUM(B12:C12)</f>
        <v>2814</v>
      </c>
      <c r="E12" s="9">
        <v>0</v>
      </c>
      <c r="F12" s="9">
        <v>0</v>
      </c>
      <c r="G12" s="9">
        <v>0</v>
      </c>
      <c r="H12" s="9">
        <f t="shared" si="0"/>
        <v>1361</v>
      </c>
      <c r="I12" s="9">
        <f t="shared" si="0"/>
        <v>1453</v>
      </c>
      <c r="J12" s="9">
        <f t="shared" si="1"/>
        <v>2814</v>
      </c>
      <c r="K12" s="396" t="s">
        <v>2014</v>
      </c>
    </row>
    <row r="13" spans="1:11" ht="21.9" customHeight="1" x14ac:dyDescent="0.25">
      <c r="A13" s="8" t="s">
        <v>1986</v>
      </c>
      <c r="B13" s="9">
        <v>155</v>
      </c>
      <c r="C13" s="9">
        <v>76</v>
      </c>
      <c r="D13" s="9">
        <f>SUM(B13:C13)</f>
        <v>231</v>
      </c>
      <c r="E13" s="9">
        <v>0</v>
      </c>
      <c r="F13" s="9">
        <v>0</v>
      </c>
      <c r="G13" s="9">
        <v>0</v>
      </c>
      <c r="H13" s="9">
        <f t="shared" si="0"/>
        <v>155</v>
      </c>
      <c r="I13" s="9">
        <f t="shared" si="0"/>
        <v>76</v>
      </c>
      <c r="J13" s="9">
        <f t="shared" si="1"/>
        <v>231</v>
      </c>
      <c r="K13" s="396" t="s">
        <v>2015</v>
      </c>
    </row>
    <row r="14" spans="1:11" ht="21.9" customHeight="1" x14ac:dyDescent="0.25">
      <c r="A14" s="8" t="s">
        <v>1822</v>
      </c>
      <c r="B14" s="9">
        <f>SUM(B9:B13)</f>
        <v>5904</v>
      </c>
      <c r="C14" s="9">
        <f t="shared" ref="C14:J14" si="2">SUM(C9:C13)</f>
        <v>4441</v>
      </c>
      <c r="D14" s="9">
        <f t="shared" si="2"/>
        <v>10345</v>
      </c>
      <c r="E14" s="9">
        <f t="shared" si="2"/>
        <v>0</v>
      </c>
      <c r="F14" s="9">
        <f t="shared" si="2"/>
        <v>0</v>
      </c>
      <c r="G14" s="9">
        <f t="shared" si="2"/>
        <v>0</v>
      </c>
      <c r="H14" s="9">
        <f t="shared" si="2"/>
        <v>5904</v>
      </c>
      <c r="I14" s="9">
        <f t="shared" si="2"/>
        <v>4441</v>
      </c>
      <c r="J14" s="9">
        <f t="shared" si="2"/>
        <v>10345</v>
      </c>
      <c r="K14" s="396" t="s">
        <v>1742</v>
      </c>
    </row>
    <row r="15" spans="1:11" ht="21.9" customHeight="1" x14ac:dyDescent="0.25">
      <c r="A15" s="8" t="s">
        <v>1989</v>
      </c>
      <c r="B15" s="9">
        <v>81</v>
      </c>
      <c r="C15" s="9">
        <v>178</v>
      </c>
      <c r="D15" s="9">
        <f>SUM(B15:C15)</f>
        <v>259</v>
      </c>
      <c r="E15" s="9">
        <v>0</v>
      </c>
      <c r="F15" s="9">
        <v>0</v>
      </c>
      <c r="G15" s="9">
        <v>0</v>
      </c>
      <c r="H15" s="9">
        <f t="shared" si="0"/>
        <v>81</v>
      </c>
      <c r="I15" s="9">
        <f t="shared" si="0"/>
        <v>178</v>
      </c>
      <c r="J15" s="9">
        <f t="shared" si="1"/>
        <v>259</v>
      </c>
      <c r="K15" s="396" t="s">
        <v>1990</v>
      </c>
    </row>
    <row r="16" spans="1:11" ht="21.9" customHeight="1" x14ac:dyDescent="0.25">
      <c r="A16" s="8" t="s">
        <v>1991</v>
      </c>
      <c r="B16" s="9">
        <v>422</v>
      </c>
      <c r="C16" s="9">
        <v>696</v>
      </c>
      <c r="D16" s="9">
        <f>SUM(B16:C16)</f>
        <v>1118</v>
      </c>
      <c r="E16" s="9">
        <v>0</v>
      </c>
      <c r="F16" s="9">
        <v>0</v>
      </c>
      <c r="G16" s="9">
        <v>0</v>
      </c>
      <c r="H16" s="9">
        <f t="shared" si="0"/>
        <v>422</v>
      </c>
      <c r="I16" s="9">
        <f t="shared" si="0"/>
        <v>696</v>
      </c>
      <c r="J16" s="9">
        <f t="shared" si="1"/>
        <v>1118</v>
      </c>
      <c r="K16" s="396" t="s">
        <v>2005</v>
      </c>
    </row>
    <row r="17" spans="1:11" ht="21.9" customHeight="1" x14ac:dyDescent="0.25">
      <c r="A17" s="8" t="s">
        <v>1992</v>
      </c>
      <c r="B17" s="9">
        <v>387</v>
      </c>
      <c r="C17" s="9">
        <v>376</v>
      </c>
      <c r="D17" s="9">
        <f>SUM(B17:C17)</f>
        <v>763</v>
      </c>
      <c r="E17" s="9">
        <v>0</v>
      </c>
      <c r="F17" s="9">
        <v>0</v>
      </c>
      <c r="G17" s="9">
        <v>0</v>
      </c>
      <c r="H17" s="9">
        <f t="shared" si="0"/>
        <v>387</v>
      </c>
      <c r="I17" s="9">
        <f t="shared" si="0"/>
        <v>376</v>
      </c>
      <c r="J17" s="9">
        <f t="shared" si="1"/>
        <v>763</v>
      </c>
      <c r="K17" s="396" t="s">
        <v>1993</v>
      </c>
    </row>
    <row r="18" spans="1:11" ht="21.9" customHeight="1" x14ac:dyDescent="0.25">
      <c r="A18" s="8" t="s">
        <v>1994</v>
      </c>
      <c r="B18" s="9">
        <v>232</v>
      </c>
      <c r="C18" s="9">
        <v>192</v>
      </c>
      <c r="D18" s="9">
        <f>SUM(B18:C18)</f>
        <v>424</v>
      </c>
      <c r="E18" s="9">
        <v>0</v>
      </c>
      <c r="F18" s="9">
        <v>0</v>
      </c>
      <c r="G18" s="9">
        <v>0</v>
      </c>
      <c r="H18" s="9">
        <f t="shared" si="0"/>
        <v>232</v>
      </c>
      <c r="I18" s="9">
        <f t="shared" si="0"/>
        <v>192</v>
      </c>
      <c r="J18" s="9">
        <f t="shared" si="1"/>
        <v>424</v>
      </c>
      <c r="K18" s="396" t="s">
        <v>1995</v>
      </c>
    </row>
    <row r="19" spans="1:11" ht="21.9" customHeight="1" x14ac:dyDescent="0.25">
      <c r="A19" s="8" t="s">
        <v>1832</v>
      </c>
      <c r="B19" s="9">
        <f>SUM(B15:B18)</f>
        <v>1122</v>
      </c>
      <c r="C19" s="9">
        <f t="shared" ref="C19:J19" si="3">SUM(C15:C18)</f>
        <v>1442</v>
      </c>
      <c r="D19" s="9">
        <f t="shared" si="3"/>
        <v>2564</v>
      </c>
      <c r="E19" s="9">
        <f t="shared" si="3"/>
        <v>0</v>
      </c>
      <c r="F19" s="9">
        <f t="shared" si="3"/>
        <v>0</v>
      </c>
      <c r="G19" s="9">
        <f t="shared" si="3"/>
        <v>0</v>
      </c>
      <c r="H19" s="9">
        <f t="shared" si="3"/>
        <v>1122</v>
      </c>
      <c r="I19" s="9">
        <f t="shared" si="3"/>
        <v>1442</v>
      </c>
      <c r="J19" s="9">
        <f t="shared" si="3"/>
        <v>2564</v>
      </c>
      <c r="K19" s="396" t="s">
        <v>1833</v>
      </c>
    </row>
    <row r="20" spans="1:11" ht="21.9" customHeight="1" thickBot="1" x14ac:dyDescent="0.3">
      <c r="A20" s="11" t="s">
        <v>90</v>
      </c>
      <c r="B20" s="12">
        <f>SUM(B19,B14)</f>
        <v>7026</v>
      </c>
      <c r="C20" s="12">
        <f t="shared" ref="C20:J20" si="4">SUM(C19,C14)</f>
        <v>5883</v>
      </c>
      <c r="D20" s="12">
        <f t="shared" si="4"/>
        <v>12909</v>
      </c>
      <c r="E20" s="12">
        <f t="shared" si="4"/>
        <v>0</v>
      </c>
      <c r="F20" s="12">
        <f t="shared" si="4"/>
        <v>0</v>
      </c>
      <c r="G20" s="12">
        <f t="shared" si="4"/>
        <v>0</v>
      </c>
      <c r="H20" s="12">
        <f t="shared" si="4"/>
        <v>7026</v>
      </c>
      <c r="I20" s="12">
        <f t="shared" si="4"/>
        <v>5883</v>
      </c>
      <c r="J20" s="12">
        <f t="shared" si="4"/>
        <v>12909</v>
      </c>
      <c r="K20" s="13" t="s">
        <v>91</v>
      </c>
    </row>
    <row r="21" spans="1:11" ht="20.25" customHeight="1" thickTop="1" x14ac:dyDescent="0.25"/>
    <row r="22" spans="1:11" ht="27.75" customHeight="1" x14ac:dyDescent="0.25"/>
    <row r="23" spans="1:11" ht="27.75" customHeight="1" x14ac:dyDescent="0.25"/>
    <row r="24" spans="1:11" ht="27.75" customHeight="1" x14ac:dyDescent="0.25"/>
    <row r="25" spans="1:11" ht="27.75" customHeight="1" x14ac:dyDescent="0.25"/>
    <row r="26" spans="1:11" ht="27.75" customHeight="1" x14ac:dyDescent="0.25"/>
    <row r="27" spans="1:11" ht="27.75" customHeight="1" x14ac:dyDescent="0.25"/>
    <row r="28" spans="1:11" ht="27.75" customHeight="1" x14ac:dyDescent="0.25"/>
    <row r="29" spans="1:11" ht="27.75" customHeight="1" x14ac:dyDescent="0.25"/>
    <row r="30" spans="1:11" ht="27.75" customHeight="1" x14ac:dyDescent="0.25"/>
    <row r="31" spans="1:11" ht="27.75" customHeight="1" x14ac:dyDescent="0.25"/>
    <row r="32" spans="1:11" ht="23.25" customHeight="1" thickBot="1" x14ac:dyDescent="0.3">
      <c r="A32" s="357" t="s">
        <v>2029</v>
      </c>
      <c r="K32" s="30" t="s">
        <v>2030</v>
      </c>
    </row>
    <row r="33" spans="1:14" ht="23.25" customHeight="1" thickTop="1" x14ac:dyDescent="0.3">
      <c r="A33" s="735" t="s">
        <v>1799</v>
      </c>
      <c r="B33" s="746" t="s">
        <v>1</v>
      </c>
      <c r="C33" s="746"/>
      <c r="D33" s="746"/>
      <c r="E33" s="746" t="s">
        <v>2</v>
      </c>
      <c r="F33" s="746"/>
      <c r="G33" s="746"/>
      <c r="H33" s="746" t="s">
        <v>4</v>
      </c>
      <c r="I33" s="746"/>
      <c r="J33" s="746"/>
      <c r="K33" s="735" t="s">
        <v>1730</v>
      </c>
    </row>
    <row r="34" spans="1:14" ht="23.25" customHeight="1" x14ac:dyDescent="0.3">
      <c r="A34" s="736"/>
      <c r="B34" s="747" t="s">
        <v>6</v>
      </c>
      <c r="C34" s="747"/>
      <c r="D34" s="747"/>
      <c r="E34" s="747" t="s">
        <v>7</v>
      </c>
      <c r="F34" s="747"/>
      <c r="G34" s="747"/>
      <c r="H34" s="747" t="s">
        <v>9</v>
      </c>
      <c r="I34" s="747"/>
      <c r="J34" s="747"/>
      <c r="K34" s="736"/>
    </row>
    <row r="35" spans="1:14" ht="23.25" customHeight="1" x14ac:dyDescent="0.3">
      <c r="A35" s="736"/>
      <c r="B35" s="390" t="s">
        <v>10</v>
      </c>
      <c r="C35" s="390" t="s">
        <v>113</v>
      </c>
      <c r="D35" s="390" t="s">
        <v>12</v>
      </c>
      <c r="E35" s="390" t="s">
        <v>10</v>
      </c>
      <c r="F35" s="390" t="s">
        <v>113</v>
      </c>
      <c r="G35" s="390" t="s">
        <v>12</v>
      </c>
      <c r="H35" s="390" t="s">
        <v>10</v>
      </c>
      <c r="I35" s="390" t="s">
        <v>113</v>
      </c>
      <c r="J35" s="390" t="s">
        <v>12</v>
      </c>
      <c r="K35" s="736"/>
    </row>
    <row r="36" spans="1:14" ht="23.25" customHeight="1" thickBot="1" x14ac:dyDescent="0.35">
      <c r="A36" s="737"/>
      <c r="B36" s="4" t="s">
        <v>13</v>
      </c>
      <c r="C36" s="4" t="s">
        <v>14</v>
      </c>
      <c r="D36" s="4" t="s">
        <v>9</v>
      </c>
      <c r="E36" s="4" t="s">
        <v>13</v>
      </c>
      <c r="F36" s="4" t="s">
        <v>14</v>
      </c>
      <c r="G36" s="4" t="s">
        <v>9</v>
      </c>
      <c r="H36" s="4" t="s">
        <v>13</v>
      </c>
      <c r="I36" s="4" t="s">
        <v>14</v>
      </c>
      <c r="J36" s="4" t="s">
        <v>9</v>
      </c>
      <c r="K36" s="737"/>
    </row>
    <row r="37" spans="1:14" ht="24.9" customHeight="1" x14ac:dyDescent="0.25">
      <c r="A37" s="8" t="s">
        <v>412</v>
      </c>
      <c r="B37" s="9"/>
      <c r="C37" s="9"/>
      <c r="D37" s="9"/>
      <c r="E37" s="9"/>
      <c r="F37" s="9"/>
      <c r="G37" s="9"/>
      <c r="H37" s="9"/>
      <c r="I37" s="9"/>
      <c r="J37" s="9"/>
      <c r="K37" s="396" t="s">
        <v>93</v>
      </c>
    </row>
    <row r="38" spans="1:14" ht="24.9" customHeight="1" x14ac:dyDescent="0.25">
      <c r="A38" s="8" t="s">
        <v>1978</v>
      </c>
      <c r="B38" s="9">
        <v>539</v>
      </c>
      <c r="C38" s="9">
        <v>255</v>
      </c>
      <c r="D38" s="9">
        <f>SUM(B38:C38)</f>
        <v>794</v>
      </c>
      <c r="E38" s="9">
        <v>0</v>
      </c>
      <c r="F38" s="9">
        <v>0</v>
      </c>
      <c r="G38" s="9">
        <v>0</v>
      </c>
      <c r="H38" s="9">
        <f t="shared" ref="H38:I45" si="5">SUM(E38,B38)</f>
        <v>539</v>
      </c>
      <c r="I38" s="9">
        <f t="shared" si="5"/>
        <v>255</v>
      </c>
      <c r="J38" s="9">
        <f t="shared" ref="J38:J45" si="6">SUM(H38:I38)</f>
        <v>794</v>
      </c>
      <c r="K38" s="396" t="s">
        <v>1979</v>
      </c>
    </row>
    <row r="39" spans="1:14" ht="24.9" customHeight="1" x14ac:dyDescent="0.25">
      <c r="A39" s="8" t="s">
        <v>1980</v>
      </c>
      <c r="B39" s="9">
        <v>325</v>
      </c>
      <c r="C39" s="9">
        <v>82</v>
      </c>
      <c r="D39" s="9">
        <f>SUM(B39:C39)</f>
        <v>407</v>
      </c>
      <c r="E39" s="9">
        <v>0</v>
      </c>
      <c r="F39" s="9">
        <v>0</v>
      </c>
      <c r="G39" s="9">
        <v>0</v>
      </c>
      <c r="H39" s="9">
        <f t="shared" si="5"/>
        <v>325</v>
      </c>
      <c r="I39" s="9">
        <f t="shared" si="5"/>
        <v>82</v>
      </c>
      <c r="J39" s="9">
        <f t="shared" si="6"/>
        <v>407</v>
      </c>
      <c r="K39" s="396" t="s">
        <v>2012</v>
      </c>
    </row>
    <row r="40" spans="1:14" ht="24.9" customHeight="1" x14ac:dyDescent="0.25">
      <c r="A40" s="8" t="s">
        <v>1984</v>
      </c>
      <c r="B40" s="9">
        <v>379</v>
      </c>
      <c r="C40" s="9">
        <v>194</v>
      </c>
      <c r="D40" s="9">
        <f>SUM(B40:C40)</f>
        <v>573</v>
      </c>
      <c r="E40" s="9">
        <v>0</v>
      </c>
      <c r="F40" s="9">
        <v>0</v>
      </c>
      <c r="G40" s="9">
        <v>0</v>
      </c>
      <c r="H40" s="9">
        <f t="shared" si="5"/>
        <v>379</v>
      </c>
      <c r="I40" s="9">
        <f t="shared" si="5"/>
        <v>194</v>
      </c>
      <c r="J40" s="9">
        <f t="shared" si="6"/>
        <v>573</v>
      </c>
      <c r="K40" s="396" t="s">
        <v>2014</v>
      </c>
    </row>
    <row r="41" spans="1:14" ht="24.9" customHeight="1" x14ac:dyDescent="0.25">
      <c r="A41" s="8" t="s">
        <v>1822</v>
      </c>
      <c r="B41" s="9">
        <f>SUM(B38:B40)</f>
        <v>1243</v>
      </c>
      <c r="C41" s="9">
        <f t="shared" ref="C41:J41" si="7">SUM(C38:C40)</f>
        <v>531</v>
      </c>
      <c r="D41" s="9">
        <f t="shared" si="7"/>
        <v>1774</v>
      </c>
      <c r="E41" s="9">
        <f t="shared" si="7"/>
        <v>0</v>
      </c>
      <c r="F41" s="9">
        <f t="shared" si="7"/>
        <v>0</v>
      </c>
      <c r="G41" s="9">
        <f t="shared" si="7"/>
        <v>0</v>
      </c>
      <c r="H41" s="9">
        <f t="shared" si="7"/>
        <v>1243</v>
      </c>
      <c r="I41" s="9">
        <f t="shared" si="7"/>
        <v>531</v>
      </c>
      <c r="J41" s="9">
        <f t="shared" si="7"/>
        <v>1774</v>
      </c>
      <c r="K41" s="396" t="s">
        <v>1742</v>
      </c>
    </row>
    <row r="42" spans="1:14" ht="24.9" customHeight="1" x14ac:dyDescent="0.25">
      <c r="A42" s="8" t="s">
        <v>1989</v>
      </c>
      <c r="B42" s="9">
        <v>75</v>
      </c>
      <c r="C42" s="9">
        <v>170</v>
      </c>
      <c r="D42" s="9">
        <f>SUM(B42:C42)</f>
        <v>245</v>
      </c>
      <c r="E42" s="9">
        <v>0</v>
      </c>
      <c r="F42" s="9">
        <v>0</v>
      </c>
      <c r="G42" s="9">
        <v>0</v>
      </c>
      <c r="H42" s="9">
        <f t="shared" si="5"/>
        <v>75</v>
      </c>
      <c r="I42" s="9">
        <f t="shared" si="5"/>
        <v>170</v>
      </c>
      <c r="J42" s="9">
        <f t="shared" si="6"/>
        <v>245</v>
      </c>
      <c r="K42" s="396" t="s">
        <v>1990</v>
      </c>
    </row>
    <row r="43" spans="1:14" ht="24.9" customHeight="1" x14ac:dyDescent="0.25">
      <c r="A43" s="8" t="s">
        <v>1991</v>
      </c>
      <c r="B43" s="9">
        <v>290</v>
      </c>
      <c r="C43" s="9">
        <v>41</v>
      </c>
      <c r="D43" s="9">
        <f>SUM(B43:C43)</f>
        <v>331</v>
      </c>
      <c r="E43" s="9">
        <v>0</v>
      </c>
      <c r="F43" s="9">
        <v>0</v>
      </c>
      <c r="G43" s="9">
        <v>0</v>
      </c>
      <c r="H43" s="9">
        <f t="shared" si="5"/>
        <v>290</v>
      </c>
      <c r="I43" s="9">
        <f t="shared" si="5"/>
        <v>41</v>
      </c>
      <c r="J43" s="9">
        <f t="shared" si="6"/>
        <v>331</v>
      </c>
      <c r="K43" s="396" t="s">
        <v>2005</v>
      </c>
      <c r="N43" s="392" t="s">
        <v>719</v>
      </c>
    </row>
    <row r="44" spans="1:14" ht="24.9" customHeight="1" x14ac:dyDescent="0.25">
      <c r="A44" s="8" t="s">
        <v>1992</v>
      </c>
      <c r="B44" s="9">
        <v>196</v>
      </c>
      <c r="C44" s="9">
        <v>60</v>
      </c>
      <c r="D44" s="9">
        <f>SUM(B44:C44)</f>
        <v>256</v>
      </c>
      <c r="E44" s="9">
        <v>0</v>
      </c>
      <c r="F44" s="9">
        <v>0</v>
      </c>
      <c r="G44" s="9">
        <v>0</v>
      </c>
      <c r="H44" s="9">
        <f t="shared" si="5"/>
        <v>196</v>
      </c>
      <c r="I44" s="9">
        <f t="shared" si="5"/>
        <v>60</v>
      </c>
      <c r="J44" s="9">
        <f t="shared" si="6"/>
        <v>256</v>
      </c>
      <c r="K44" s="396" t="s">
        <v>1993</v>
      </c>
    </row>
    <row r="45" spans="1:14" ht="24.9" customHeight="1" x14ac:dyDescent="0.25">
      <c r="A45" s="8" t="s">
        <v>1994</v>
      </c>
      <c r="B45" s="9">
        <v>24</v>
      </c>
      <c r="C45" s="9">
        <v>9</v>
      </c>
      <c r="D45" s="9">
        <f>SUM(B45:C45)</f>
        <v>33</v>
      </c>
      <c r="E45" s="9">
        <v>0</v>
      </c>
      <c r="F45" s="9">
        <v>0</v>
      </c>
      <c r="G45" s="9">
        <v>0</v>
      </c>
      <c r="H45" s="9">
        <f t="shared" si="5"/>
        <v>24</v>
      </c>
      <c r="I45" s="9">
        <f t="shared" si="5"/>
        <v>9</v>
      </c>
      <c r="J45" s="9">
        <f t="shared" si="6"/>
        <v>33</v>
      </c>
      <c r="K45" s="396" t="s">
        <v>1995</v>
      </c>
    </row>
    <row r="46" spans="1:14" ht="24.9" customHeight="1" x14ac:dyDescent="0.25">
      <c r="A46" s="8" t="s">
        <v>1832</v>
      </c>
      <c r="B46" s="9">
        <f>SUM(B42:B45)</f>
        <v>585</v>
      </c>
      <c r="C46" s="9">
        <f t="shared" ref="C46:J46" si="8">SUM(C42:C45)</f>
        <v>280</v>
      </c>
      <c r="D46" s="9">
        <f t="shared" si="8"/>
        <v>865</v>
      </c>
      <c r="E46" s="9">
        <f t="shared" si="8"/>
        <v>0</v>
      </c>
      <c r="F46" s="9">
        <f t="shared" si="8"/>
        <v>0</v>
      </c>
      <c r="G46" s="9">
        <f t="shared" si="8"/>
        <v>0</v>
      </c>
      <c r="H46" s="9">
        <f t="shared" si="8"/>
        <v>585</v>
      </c>
      <c r="I46" s="9">
        <f t="shared" si="8"/>
        <v>280</v>
      </c>
      <c r="J46" s="9">
        <f t="shared" si="8"/>
        <v>865</v>
      </c>
      <c r="K46" s="396" t="s">
        <v>1833</v>
      </c>
    </row>
    <row r="47" spans="1:14" ht="24.9" customHeight="1" thickBot="1" x14ac:dyDescent="0.3">
      <c r="A47" s="20" t="s">
        <v>127</v>
      </c>
      <c r="B47" s="21">
        <f>SUM(B46,B41)</f>
        <v>1828</v>
      </c>
      <c r="C47" s="21">
        <f t="shared" ref="C47:J47" si="9">SUM(C46,C41)</f>
        <v>811</v>
      </c>
      <c r="D47" s="21">
        <f t="shared" si="9"/>
        <v>2639</v>
      </c>
      <c r="E47" s="21">
        <f t="shared" si="9"/>
        <v>0</v>
      </c>
      <c r="F47" s="21">
        <f t="shared" si="9"/>
        <v>0</v>
      </c>
      <c r="G47" s="21">
        <f t="shared" si="9"/>
        <v>0</v>
      </c>
      <c r="H47" s="21">
        <f t="shared" si="9"/>
        <v>1828</v>
      </c>
      <c r="I47" s="21">
        <f t="shared" si="9"/>
        <v>811</v>
      </c>
      <c r="J47" s="21">
        <f t="shared" si="9"/>
        <v>2639</v>
      </c>
      <c r="K47" s="22" t="s">
        <v>93</v>
      </c>
    </row>
    <row r="48" spans="1:14" ht="24.9" customHeight="1" thickBot="1" x14ac:dyDescent="0.3">
      <c r="A48" s="23" t="s">
        <v>384</v>
      </c>
      <c r="B48" s="24">
        <f>SUM(B47,B20)</f>
        <v>8854</v>
      </c>
      <c r="C48" s="24">
        <f t="shared" ref="C48:J48" si="10">SUM(C47,C20)</f>
        <v>6694</v>
      </c>
      <c r="D48" s="24">
        <f t="shared" si="10"/>
        <v>15548</v>
      </c>
      <c r="E48" s="24">
        <f t="shared" si="10"/>
        <v>0</v>
      </c>
      <c r="F48" s="24">
        <f t="shared" si="10"/>
        <v>0</v>
      </c>
      <c r="G48" s="24">
        <f t="shared" si="10"/>
        <v>0</v>
      </c>
      <c r="H48" s="24">
        <f t="shared" si="10"/>
        <v>8854</v>
      </c>
      <c r="I48" s="24">
        <f t="shared" si="10"/>
        <v>6694</v>
      </c>
      <c r="J48" s="24">
        <f t="shared" si="10"/>
        <v>15548</v>
      </c>
      <c r="K48" s="397" t="s">
        <v>263</v>
      </c>
    </row>
    <row r="49" spans="1:11" ht="29.25" customHeight="1" thickTop="1" x14ac:dyDescent="0.25"/>
    <row r="50" spans="1:11" ht="29.25" customHeight="1" x14ac:dyDescent="0.25"/>
    <row r="51" spans="1:11" ht="29.25" customHeight="1" x14ac:dyDescent="0.25"/>
    <row r="52" spans="1:11" ht="21" customHeight="1" x14ac:dyDescent="0.25"/>
    <row r="53" spans="1:11" ht="21" customHeight="1" x14ac:dyDescent="0.25"/>
    <row r="54" spans="1:11" ht="21" customHeight="1" x14ac:dyDescent="0.25"/>
    <row r="55" spans="1:11" ht="21" customHeight="1" x14ac:dyDescent="0.25"/>
    <row r="56" spans="1:11" ht="21" customHeight="1" x14ac:dyDescent="0.25">
      <c r="A56" s="69"/>
      <c r="B56" s="69"/>
      <c r="C56" s="69"/>
      <c r="D56" s="69"/>
      <c r="E56" s="69"/>
      <c r="F56" s="69"/>
      <c r="G56" s="69"/>
      <c r="H56" s="69"/>
      <c r="I56" s="69"/>
      <c r="J56" s="69"/>
      <c r="K56" s="69"/>
    </row>
    <row r="57" spans="1:11" ht="21" customHeight="1" x14ac:dyDescent="0.25">
      <c r="A57" s="69"/>
      <c r="B57" s="69"/>
      <c r="C57" s="69"/>
      <c r="D57" s="69"/>
      <c r="E57" s="69"/>
      <c r="F57" s="69"/>
      <c r="G57" s="69"/>
      <c r="H57" s="69"/>
      <c r="I57" s="69"/>
      <c r="J57" s="69"/>
      <c r="K57" s="69"/>
    </row>
    <row r="58" spans="1:11" ht="21" customHeight="1" x14ac:dyDescent="0.25">
      <c r="A58" s="69"/>
      <c r="B58" s="69"/>
      <c r="C58" s="69"/>
      <c r="D58" s="69"/>
      <c r="E58" s="69"/>
      <c r="F58" s="69"/>
      <c r="G58" s="69"/>
      <c r="H58" s="69"/>
      <c r="I58" s="69"/>
      <c r="J58" s="69"/>
      <c r="K58" s="69"/>
    </row>
    <row r="59" spans="1:11" s="404" customFormat="1" ht="21" customHeight="1" x14ac:dyDescent="0.25">
      <c r="A59" s="69"/>
      <c r="B59" s="69"/>
      <c r="C59" s="69"/>
      <c r="D59" s="69"/>
      <c r="E59" s="69"/>
      <c r="F59" s="69"/>
      <c r="G59" s="69"/>
      <c r="H59" s="69"/>
      <c r="I59" s="69"/>
      <c r="J59" s="69"/>
      <c r="K59" s="69"/>
    </row>
    <row r="60" spans="1:11" s="659" customFormat="1" ht="21" customHeight="1" x14ac:dyDescent="0.25">
      <c r="A60" s="69"/>
      <c r="B60" s="69"/>
      <c r="C60" s="69"/>
      <c r="D60" s="69"/>
      <c r="E60" s="69"/>
      <c r="F60" s="69"/>
      <c r="G60" s="69"/>
      <c r="H60" s="69"/>
      <c r="I60" s="69"/>
      <c r="J60" s="69"/>
      <c r="K60" s="69"/>
    </row>
    <row r="61" spans="1:11" s="659" customFormat="1" ht="21" customHeight="1" x14ac:dyDescent="0.25">
      <c r="A61" s="69"/>
      <c r="B61" s="69"/>
      <c r="C61" s="69"/>
      <c r="D61" s="69"/>
      <c r="E61" s="69"/>
      <c r="F61" s="69"/>
      <c r="G61" s="69"/>
      <c r="H61" s="69"/>
      <c r="I61" s="69"/>
      <c r="J61" s="69"/>
      <c r="K61" s="69"/>
    </row>
    <row r="62" spans="1:11" s="659" customFormat="1" ht="21" customHeight="1" x14ac:dyDescent="0.25">
      <c r="A62" s="69"/>
      <c r="B62" s="69"/>
      <c r="C62" s="69"/>
      <c r="D62" s="69"/>
      <c r="E62" s="69"/>
      <c r="F62" s="69"/>
      <c r="G62" s="69"/>
      <c r="H62" s="69"/>
      <c r="I62" s="69"/>
      <c r="J62" s="69"/>
      <c r="K62" s="69"/>
    </row>
    <row r="63" spans="1:11" s="659" customFormat="1" ht="21" customHeight="1" x14ac:dyDescent="0.25">
      <c r="A63" s="69"/>
      <c r="B63" s="69"/>
      <c r="C63" s="69"/>
      <c r="D63" s="69"/>
      <c r="E63" s="69"/>
      <c r="F63" s="69"/>
      <c r="G63" s="69"/>
      <c r="H63" s="69"/>
      <c r="I63" s="69"/>
      <c r="J63" s="69"/>
      <c r="K63" s="69"/>
    </row>
    <row r="64" spans="1:11" ht="27" customHeight="1" x14ac:dyDescent="0.25">
      <c r="A64" s="750" t="s">
        <v>2026</v>
      </c>
      <c r="B64" s="750"/>
      <c r="C64" s="750"/>
      <c r="D64" s="750"/>
      <c r="E64" s="750"/>
      <c r="F64" s="750"/>
      <c r="G64" s="750"/>
      <c r="H64" s="750"/>
      <c r="I64" s="750"/>
      <c r="J64" s="750"/>
      <c r="K64" s="750"/>
    </row>
    <row r="65" spans="1:11" ht="27" customHeight="1" x14ac:dyDescent="0.25">
      <c r="A65" s="739" t="s">
        <v>2027</v>
      </c>
      <c r="B65" s="739"/>
      <c r="C65" s="739"/>
      <c r="D65" s="739"/>
      <c r="E65" s="739"/>
      <c r="F65" s="739"/>
      <c r="G65" s="739"/>
      <c r="H65" s="739"/>
      <c r="I65" s="739"/>
      <c r="J65" s="739"/>
      <c r="K65" s="739"/>
    </row>
    <row r="66" spans="1:11" ht="17.25" customHeight="1" thickBot="1" x14ac:dyDescent="0.3">
      <c r="A66" s="357" t="s">
        <v>2035</v>
      </c>
      <c r="K66" s="30" t="s">
        <v>2036</v>
      </c>
    </row>
    <row r="67" spans="1:11" ht="19.5" customHeight="1" thickTop="1" x14ac:dyDescent="0.3">
      <c r="A67" s="735" t="s">
        <v>1799</v>
      </c>
      <c r="B67" s="746" t="s">
        <v>1</v>
      </c>
      <c r="C67" s="746"/>
      <c r="D67" s="746"/>
      <c r="E67" s="746" t="s">
        <v>2</v>
      </c>
      <c r="F67" s="746"/>
      <c r="G67" s="746"/>
      <c r="H67" s="746" t="s">
        <v>4</v>
      </c>
      <c r="I67" s="746"/>
      <c r="J67" s="746"/>
      <c r="K67" s="735" t="s">
        <v>1730</v>
      </c>
    </row>
    <row r="68" spans="1:11" ht="19.5" customHeight="1" x14ac:dyDescent="0.3">
      <c r="A68" s="736"/>
      <c r="B68" s="747" t="s">
        <v>629</v>
      </c>
      <c r="C68" s="747"/>
      <c r="D68" s="747"/>
      <c r="E68" s="747" t="s">
        <v>7</v>
      </c>
      <c r="F68" s="747"/>
      <c r="G68" s="747"/>
      <c r="H68" s="747" t="s">
        <v>9</v>
      </c>
      <c r="I68" s="747"/>
      <c r="J68" s="747"/>
      <c r="K68" s="736"/>
    </row>
    <row r="69" spans="1:11" ht="19.5" customHeight="1" x14ac:dyDescent="0.3">
      <c r="A69" s="736"/>
      <c r="B69" s="390" t="s">
        <v>10</v>
      </c>
      <c r="C69" s="390" t="s">
        <v>113</v>
      </c>
      <c r="D69" s="390" t="s">
        <v>12</v>
      </c>
      <c r="E69" s="390" t="s">
        <v>10</v>
      </c>
      <c r="F69" s="390" t="s">
        <v>113</v>
      </c>
      <c r="G69" s="390" t="s">
        <v>12</v>
      </c>
      <c r="H69" s="390" t="s">
        <v>10</v>
      </c>
      <c r="I69" s="390" t="s">
        <v>113</v>
      </c>
      <c r="J69" s="390" t="s">
        <v>12</v>
      </c>
      <c r="K69" s="736"/>
    </row>
    <row r="70" spans="1:11" ht="19.5" customHeight="1" thickBot="1" x14ac:dyDescent="0.35">
      <c r="A70" s="737"/>
      <c r="B70" s="4" t="s">
        <v>13</v>
      </c>
      <c r="C70" s="4" t="s">
        <v>14</v>
      </c>
      <c r="D70" s="4" t="s">
        <v>9</v>
      </c>
      <c r="E70" s="4" t="s">
        <v>13</v>
      </c>
      <c r="F70" s="4" t="s">
        <v>14</v>
      </c>
      <c r="G70" s="4" t="s">
        <v>9</v>
      </c>
      <c r="H70" s="4" t="s">
        <v>13</v>
      </c>
      <c r="I70" s="4" t="s">
        <v>14</v>
      </c>
      <c r="J70" s="4" t="s">
        <v>9</v>
      </c>
      <c r="K70" s="737"/>
    </row>
    <row r="71" spans="1:11" ht="21.9" customHeight="1" x14ac:dyDescent="0.25">
      <c r="A71" s="533" t="s">
        <v>413</v>
      </c>
      <c r="B71" s="9"/>
      <c r="C71" s="9"/>
      <c r="D71" s="9"/>
      <c r="E71" s="9"/>
      <c r="F71" s="9"/>
      <c r="G71" s="9"/>
      <c r="H71" s="9"/>
      <c r="I71" s="9"/>
      <c r="J71" s="9"/>
      <c r="K71" s="396" t="s">
        <v>16</v>
      </c>
    </row>
    <row r="72" spans="1:11" ht="21.9" customHeight="1" x14ac:dyDescent="0.25">
      <c r="A72" s="8" t="s">
        <v>1978</v>
      </c>
      <c r="B72" s="9">
        <v>2667</v>
      </c>
      <c r="C72" s="9">
        <v>1796</v>
      </c>
      <c r="D72" s="9">
        <f>SUM(B72:C72)</f>
        <v>4463</v>
      </c>
      <c r="E72" s="9">
        <v>0</v>
      </c>
      <c r="F72" s="9">
        <v>0</v>
      </c>
      <c r="G72" s="9">
        <v>0</v>
      </c>
      <c r="H72" s="9">
        <f>SUM(E72,B72)</f>
        <v>2667</v>
      </c>
      <c r="I72" s="9">
        <f>SUM(F72,C72)</f>
        <v>1796</v>
      </c>
      <c r="J72" s="9">
        <f>SUM(H72:I72)</f>
        <v>4463</v>
      </c>
      <c r="K72" s="396" t="s">
        <v>1979</v>
      </c>
    </row>
    <row r="73" spans="1:11" ht="21.9" customHeight="1" x14ac:dyDescent="0.25">
      <c r="A73" s="8" t="s">
        <v>1980</v>
      </c>
      <c r="B73" s="9">
        <v>641</v>
      </c>
      <c r="C73" s="9">
        <v>491</v>
      </c>
      <c r="D73" s="9">
        <f>SUM(B73:C73)</f>
        <v>1132</v>
      </c>
      <c r="E73" s="9">
        <v>0</v>
      </c>
      <c r="F73" s="9">
        <v>0</v>
      </c>
      <c r="G73" s="9">
        <v>0</v>
      </c>
      <c r="H73" s="9">
        <f t="shared" ref="H73:I81" si="11">SUM(E73,B73)</f>
        <v>641</v>
      </c>
      <c r="I73" s="9">
        <f t="shared" si="11"/>
        <v>491</v>
      </c>
      <c r="J73" s="9">
        <f t="shared" ref="J73:J81" si="12">SUM(H73:I73)</f>
        <v>1132</v>
      </c>
      <c r="K73" s="396" t="s">
        <v>2012</v>
      </c>
    </row>
    <row r="74" spans="1:11" ht="21.9" customHeight="1" x14ac:dyDescent="0.25">
      <c r="A74" s="8" t="s">
        <v>1982</v>
      </c>
      <c r="B74" s="9">
        <v>433</v>
      </c>
      <c r="C74" s="9">
        <v>362</v>
      </c>
      <c r="D74" s="9">
        <f>SUM(B74:C74)</f>
        <v>795</v>
      </c>
      <c r="E74" s="9">
        <v>0</v>
      </c>
      <c r="F74" s="9">
        <v>0</v>
      </c>
      <c r="G74" s="9">
        <v>0</v>
      </c>
      <c r="H74" s="9">
        <f t="shared" si="11"/>
        <v>433</v>
      </c>
      <c r="I74" s="9">
        <f t="shared" si="11"/>
        <v>362</v>
      </c>
      <c r="J74" s="9">
        <f t="shared" si="12"/>
        <v>795</v>
      </c>
      <c r="K74" s="396" t="s">
        <v>2013</v>
      </c>
    </row>
    <row r="75" spans="1:11" ht="21.9" customHeight="1" x14ac:dyDescent="0.25">
      <c r="A75" s="8" t="s">
        <v>1984</v>
      </c>
      <c r="B75" s="9">
        <v>1045</v>
      </c>
      <c r="C75" s="9">
        <v>1334</v>
      </c>
      <c r="D75" s="9">
        <f>SUM(B75:C75)</f>
        <v>2379</v>
      </c>
      <c r="E75" s="9">
        <v>0</v>
      </c>
      <c r="F75" s="9">
        <v>0</v>
      </c>
      <c r="G75" s="9">
        <v>0</v>
      </c>
      <c r="H75" s="9">
        <f t="shared" si="11"/>
        <v>1045</v>
      </c>
      <c r="I75" s="9">
        <f t="shared" si="11"/>
        <v>1334</v>
      </c>
      <c r="J75" s="9">
        <f t="shared" si="12"/>
        <v>2379</v>
      </c>
      <c r="K75" s="396" t="s">
        <v>2014</v>
      </c>
    </row>
    <row r="76" spans="1:11" ht="21.9" customHeight="1" x14ac:dyDescent="0.25">
      <c r="A76" s="8" t="s">
        <v>1986</v>
      </c>
      <c r="B76" s="9">
        <v>140</v>
      </c>
      <c r="C76" s="9">
        <v>74</v>
      </c>
      <c r="D76" s="9">
        <f>SUM(B76:C76)</f>
        <v>214</v>
      </c>
      <c r="E76" s="9">
        <v>0</v>
      </c>
      <c r="F76" s="9">
        <v>0</v>
      </c>
      <c r="G76" s="9">
        <v>0</v>
      </c>
      <c r="H76" s="9">
        <f t="shared" si="11"/>
        <v>140</v>
      </c>
      <c r="I76" s="9">
        <f t="shared" si="11"/>
        <v>74</v>
      </c>
      <c r="J76" s="9">
        <f t="shared" si="12"/>
        <v>214</v>
      </c>
      <c r="K76" s="396" t="s">
        <v>2015</v>
      </c>
    </row>
    <row r="77" spans="1:11" ht="21.9" customHeight="1" x14ac:dyDescent="0.25">
      <c r="A77" s="8" t="s">
        <v>1822</v>
      </c>
      <c r="B77" s="9">
        <f>SUM(B72:B76)</f>
        <v>4926</v>
      </c>
      <c r="C77" s="9">
        <f t="shared" ref="C77:J81" si="13">SUM(C72:C76)</f>
        <v>4057</v>
      </c>
      <c r="D77" s="9">
        <f t="shared" si="13"/>
        <v>8983</v>
      </c>
      <c r="E77" s="9">
        <f t="shared" si="13"/>
        <v>0</v>
      </c>
      <c r="F77" s="9">
        <f t="shared" si="13"/>
        <v>0</v>
      </c>
      <c r="G77" s="9">
        <f t="shared" si="13"/>
        <v>0</v>
      </c>
      <c r="H77" s="9">
        <f t="shared" si="13"/>
        <v>4926</v>
      </c>
      <c r="I77" s="9">
        <f t="shared" si="13"/>
        <v>4057</v>
      </c>
      <c r="J77" s="9">
        <f t="shared" si="13"/>
        <v>8983</v>
      </c>
      <c r="K77" s="396" t="s">
        <v>1742</v>
      </c>
    </row>
    <row r="78" spans="1:11" ht="21.9" customHeight="1" x14ac:dyDescent="0.25">
      <c r="A78" s="8" t="s">
        <v>1989</v>
      </c>
      <c r="B78" s="9">
        <v>79</v>
      </c>
      <c r="C78" s="9">
        <v>175</v>
      </c>
      <c r="D78" s="9">
        <f>SUM(B78:C78)</f>
        <v>254</v>
      </c>
      <c r="E78" s="9">
        <f t="shared" si="13"/>
        <v>0</v>
      </c>
      <c r="F78" s="9">
        <f t="shared" si="13"/>
        <v>0</v>
      </c>
      <c r="G78" s="9">
        <f t="shared" si="13"/>
        <v>0</v>
      </c>
      <c r="H78" s="9">
        <f t="shared" si="11"/>
        <v>79</v>
      </c>
      <c r="I78" s="9">
        <f t="shared" si="11"/>
        <v>175</v>
      </c>
      <c r="J78" s="9">
        <f t="shared" si="12"/>
        <v>254</v>
      </c>
      <c r="K78" s="396" t="s">
        <v>1990</v>
      </c>
    </row>
    <row r="79" spans="1:11" ht="21.9" customHeight="1" x14ac:dyDescent="0.25">
      <c r="A79" s="8" t="s">
        <v>1991</v>
      </c>
      <c r="B79" s="9">
        <v>367</v>
      </c>
      <c r="C79" s="9">
        <v>612</v>
      </c>
      <c r="D79" s="9">
        <f>SUM(B79:C79)</f>
        <v>979</v>
      </c>
      <c r="E79" s="9">
        <f t="shared" si="13"/>
        <v>0</v>
      </c>
      <c r="F79" s="9">
        <f t="shared" si="13"/>
        <v>0</v>
      </c>
      <c r="G79" s="9">
        <f t="shared" si="13"/>
        <v>0</v>
      </c>
      <c r="H79" s="9">
        <f t="shared" si="11"/>
        <v>367</v>
      </c>
      <c r="I79" s="9">
        <f t="shared" si="11"/>
        <v>612</v>
      </c>
      <c r="J79" s="9">
        <f t="shared" si="12"/>
        <v>979</v>
      </c>
      <c r="K79" s="396" t="s">
        <v>2005</v>
      </c>
    </row>
    <row r="80" spans="1:11" ht="21.9" customHeight="1" x14ac:dyDescent="0.25">
      <c r="A80" s="8" t="s">
        <v>1992</v>
      </c>
      <c r="B80" s="9">
        <v>347</v>
      </c>
      <c r="C80" s="9">
        <v>359</v>
      </c>
      <c r="D80" s="9">
        <f>SUM(B80:C80)</f>
        <v>706</v>
      </c>
      <c r="E80" s="9">
        <f t="shared" si="13"/>
        <v>0</v>
      </c>
      <c r="F80" s="9">
        <f t="shared" si="13"/>
        <v>0</v>
      </c>
      <c r="G80" s="9">
        <f t="shared" si="13"/>
        <v>0</v>
      </c>
      <c r="H80" s="9">
        <f t="shared" si="11"/>
        <v>347</v>
      </c>
      <c r="I80" s="9">
        <f t="shared" si="11"/>
        <v>359</v>
      </c>
      <c r="J80" s="9">
        <f t="shared" si="12"/>
        <v>706</v>
      </c>
      <c r="K80" s="396" t="s">
        <v>1993</v>
      </c>
    </row>
    <row r="81" spans="1:11" ht="21.9" customHeight="1" x14ac:dyDescent="0.25">
      <c r="A81" s="8" t="s">
        <v>1994</v>
      </c>
      <c r="B81" s="9">
        <v>183</v>
      </c>
      <c r="C81" s="9">
        <v>180</v>
      </c>
      <c r="D81" s="9">
        <f>SUM(B81:C81)</f>
        <v>363</v>
      </c>
      <c r="E81" s="9">
        <f t="shared" si="13"/>
        <v>0</v>
      </c>
      <c r="F81" s="9">
        <f t="shared" si="13"/>
        <v>0</v>
      </c>
      <c r="G81" s="9">
        <f t="shared" si="13"/>
        <v>0</v>
      </c>
      <c r="H81" s="9">
        <f t="shared" si="11"/>
        <v>183</v>
      </c>
      <c r="I81" s="9">
        <f t="shared" si="11"/>
        <v>180</v>
      </c>
      <c r="J81" s="9">
        <f t="shared" si="12"/>
        <v>363</v>
      </c>
      <c r="K81" s="396" t="s">
        <v>1995</v>
      </c>
    </row>
    <row r="82" spans="1:11" ht="21.9" customHeight="1" x14ac:dyDescent="0.25">
      <c r="A82" s="8" t="s">
        <v>1832</v>
      </c>
      <c r="B82" s="9">
        <f>SUM(B78:B81)</f>
        <v>976</v>
      </c>
      <c r="C82" s="9">
        <f t="shared" ref="C82:J82" si="14">SUM(C78:C81)</f>
        <v>1326</v>
      </c>
      <c r="D82" s="9">
        <f t="shared" si="14"/>
        <v>2302</v>
      </c>
      <c r="E82" s="9">
        <f t="shared" si="14"/>
        <v>0</v>
      </c>
      <c r="F82" s="9">
        <f t="shared" si="14"/>
        <v>0</v>
      </c>
      <c r="G82" s="9">
        <f t="shared" si="14"/>
        <v>0</v>
      </c>
      <c r="H82" s="9">
        <f t="shared" si="14"/>
        <v>976</v>
      </c>
      <c r="I82" s="9">
        <f t="shared" si="14"/>
        <v>1326</v>
      </c>
      <c r="J82" s="9">
        <f t="shared" si="14"/>
        <v>2302</v>
      </c>
      <c r="K82" s="396" t="s">
        <v>1833</v>
      </c>
    </row>
    <row r="83" spans="1:11" ht="21.9" customHeight="1" thickBot="1" x14ac:dyDescent="0.3">
      <c r="A83" s="11" t="s">
        <v>90</v>
      </c>
      <c r="B83" s="12">
        <f>SUM(B82,B77)</f>
        <v>5902</v>
      </c>
      <c r="C83" s="12">
        <f t="shared" ref="C83:J83" si="15">SUM(C82,C77)</f>
        <v>5383</v>
      </c>
      <c r="D83" s="12">
        <f t="shared" si="15"/>
        <v>11285</v>
      </c>
      <c r="E83" s="12">
        <f t="shared" si="15"/>
        <v>0</v>
      </c>
      <c r="F83" s="12">
        <f t="shared" si="15"/>
        <v>0</v>
      </c>
      <c r="G83" s="12">
        <f t="shared" si="15"/>
        <v>0</v>
      </c>
      <c r="H83" s="12">
        <f t="shared" si="15"/>
        <v>5902</v>
      </c>
      <c r="I83" s="12">
        <f t="shared" si="15"/>
        <v>5383</v>
      </c>
      <c r="J83" s="12">
        <f t="shared" si="15"/>
        <v>11285</v>
      </c>
      <c r="K83" s="13" t="s">
        <v>91</v>
      </c>
    </row>
    <row r="84" spans="1:11" ht="27.75" customHeight="1" thickTop="1" x14ac:dyDescent="0.25"/>
    <row r="85" spans="1:11" ht="27.75" customHeight="1" x14ac:dyDescent="0.25"/>
    <row r="86" spans="1:11" ht="27.75" customHeight="1" x14ac:dyDescent="0.25"/>
    <row r="87" spans="1:11" ht="27.75" customHeight="1" x14ac:dyDescent="0.25"/>
    <row r="88" spans="1:11" ht="27.75" customHeight="1" x14ac:dyDescent="0.25"/>
    <row r="89" spans="1:11" s="659" customFormat="1" ht="27.75" customHeight="1" x14ac:dyDescent="0.25"/>
    <row r="90" spans="1:11" s="659" customFormat="1" ht="27.75" customHeight="1" x14ac:dyDescent="0.25"/>
    <row r="91" spans="1:11" s="659" customFormat="1" ht="27.75" customHeight="1" x14ac:dyDescent="0.25"/>
    <row r="92" spans="1:11" ht="27.75" customHeight="1" x14ac:dyDescent="0.25"/>
    <row r="93" spans="1:11" ht="27.75" customHeight="1" x14ac:dyDescent="0.25"/>
    <row r="94" spans="1:11" ht="27.75" customHeight="1" x14ac:dyDescent="0.25"/>
    <row r="95" spans="1:11" ht="12.75" customHeight="1" x14ac:dyDescent="0.25"/>
    <row r="96" spans="1:11" ht="27.75" customHeight="1" thickBot="1" x14ac:dyDescent="0.3">
      <c r="A96" s="357" t="s">
        <v>2037</v>
      </c>
      <c r="K96" s="30" t="s">
        <v>2038</v>
      </c>
    </row>
    <row r="97" spans="1:11" ht="22.5" customHeight="1" thickTop="1" x14ac:dyDescent="0.3">
      <c r="A97" s="735" t="s">
        <v>1799</v>
      </c>
      <c r="B97" s="746" t="s">
        <v>1</v>
      </c>
      <c r="C97" s="746"/>
      <c r="D97" s="746"/>
      <c r="E97" s="746" t="s">
        <v>2</v>
      </c>
      <c r="F97" s="746"/>
      <c r="G97" s="746"/>
      <c r="H97" s="746" t="s">
        <v>4</v>
      </c>
      <c r="I97" s="746"/>
      <c r="J97" s="746"/>
      <c r="K97" s="735" t="s">
        <v>1730</v>
      </c>
    </row>
    <row r="98" spans="1:11" ht="22.5" customHeight="1" x14ac:dyDescent="0.3">
      <c r="A98" s="736"/>
      <c r="B98" s="747" t="s">
        <v>6</v>
      </c>
      <c r="C98" s="747"/>
      <c r="D98" s="747"/>
      <c r="E98" s="747" t="s">
        <v>7</v>
      </c>
      <c r="F98" s="747"/>
      <c r="G98" s="747"/>
      <c r="H98" s="747" t="s">
        <v>9</v>
      </c>
      <c r="I98" s="747"/>
      <c r="J98" s="747"/>
      <c r="K98" s="736"/>
    </row>
    <row r="99" spans="1:11" ht="22.5" customHeight="1" x14ac:dyDescent="0.3">
      <c r="A99" s="736"/>
      <c r="B99" s="390" t="s">
        <v>10</v>
      </c>
      <c r="C99" s="390" t="s">
        <v>113</v>
      </c>
      <c r="D99" s="390" t="s">
        <v>12</v>
      </c>
      <c r="E99" s="390" t="s">
        <v>10</v>
      </c>
      <c r="F99" s="390" t="s">
        <v>113</v>
      </c>
      <c r="G99" s="390" t="s">
        <v>12</v>
      </c>
      <c r="H99" s="390" t="s">
        <v>10</v>
      </c>
      <c r="I99" s="390" t="s">
        <v>113</v>
      </c>
      <c r="J99" s="390" t="s">
        <v>12</v>
      </c>
      <c r="K99" s="736"/>
    </row>
    <row r="100" spans="1:11" ht="22.5" customHeight="1" thickBot="1" x14ac:dyDescent="0.35">
      <c r="A100" s="737"/>
      <c r="B100" s="4" t="s">
        <v>13</v>
      </c>
      <c r="C100" s="4" t="s">
        <v>14</v>
      </c>
      <c r="D100" s="4" t="s">
        <v>9</v>
      </c>
      <c r="E100" s="4" t="s">
        <v>13</v>
      </c>
      <c r="F100" s="4" t="s">
        <v>14</v>
      </c>
      <c r="G100" s="4" t="s">
        <v>9</v>
      </c>
      <c r="H100" s="4" t="s">
        <v>13</v>
      </c>
      <c r="I100" s="4" t="s">
        <v>14</v>
      </c>
      <c r="J100" s="4" t="s">
        <v>9</v>
      </c>
      <c r="K100" s="737"/>
    </row>
    <row r="101" spans="1:11" ht="22.5" customHeight="1" x14ac:dyDescent="0.25">
      <c r="A101" s="8" t="s">
        <v>412</v>
      </c>
      <c r="B101" s="9"/>
      <c r="C101" s="9"/>
      <c r="D101" s="9"/>
      <c r="E101" s="9"/>
      <c r="F101" s="9"/>
      <c r="G101" s="9"/>
      <c r="H101" s="9"/>
      <c r="I101" s="9"/>
      <c r="J101" s="9"/>
      <c r="K101" s="396" t="s">
        <v>93</v>
      </c>
    </row>
    <row r="102" spans="1:11" ht="22.5" customHeight="1" x14ac:dyDescent="0.25">
      <c r="A102" s="8" t="s">
        <v>1978</v>
      </c>
      <c r="B102" s="9">
        <v>508</v>
      </c>
      <c r="C102" s="9">
        <v>244</v>
      </c>
      <c r="D102" s="9">
        <f>SUM(B102:C102)</f>
        <v>752</v>
      </c>
      <c r="E102" s="9">
        <v>0</v>
      </c>
      <c r="F102" s="9">
        <v>0</v>
      </c>
      <c r="G102" s="9">
        <v>0</v>
      </c>
      <c r="H102" s="9">
        <f>SUM(E102,B102)</f>
        <v>508</v>
      </c>
      <c r="I102" s="9">
        <f>SUM(F102,C102)</f>
        <v>244</v>
      </c>
      <c r="J102" s="9">
        <f>SUM(H102:I102)</f>
        <v>752</v>
      </c>
      <c r="K102" s="396" t="s">
        <v>1979</v>
      </c>
    </row>
    <row r="103" spans="1:11" ht="22.5" customHeight="1" x14ac:dyDescent="0.25">
      <c r="A103" s="8" t="s">
        <v>1980</v>
      </c>
      <c r="B103" s="9">
        <v>308</v>
      </c>
      <c r="C103" s="9">
        <v>79</v>
      </c>
      <c r="D103" s="9">
        <f>SUM(B103:C103)</f>
        <v>387</v>
      </c>
      <c r="E103" s="9">
        <v>0</v>
      </c>
      <c r="F103" s="9">
        <v>0</v>
      </c>
      <c r="G103" s="9">
        <v>0</v>
      </c>
      <c r="H103" s="9">
        <f t="shared" ref="H103:I109" si="16">SUM(E103,B103)</f>
        <v>308</v>
      </c>
      <c r="I103" s="9">
        <f t="shared" si="16"/>
        <v>79</v>
      </c>
      <c r="J103" s="9">
        <f t="shared" ref="J103:J109" si="17">SUM(H103:I103)</f>
        <v>387</v>
      </c>
      <c r="K103" s="396" t="s">
        <v>2012</v>
      </c>
    </row>
    <row r="104" spans="1:11" ht="22.5" customHeight="1" x14ac:dyDescent="0.25">
      <c r="A104" s="8" t="s">
        <v>1984</v>
      </c>
      <c r="B104" s="9">
        <v>361</v>
      </c>
      <c r="C104" s="9">
        <v>190</v>
      </c>
      <c r="D104" s="9">
        <f>SUM(B104:C104)</f>
        <v>551</v>
      </c>
      <c r="E104" s="9">
        <v>0</v>
      </c>
      <c r="F104" s="9">
        <v>0</v>
      </c>
      <c r="G104" s="9">
        <v>0</v>
      </c>
      <c r="H104" s="9">
        <f t="shared" si="16"/>
        <v>361</v>
      </c>
      <c r="I104" s="9">
        <f t="shared" si="16"/>
        <v>190</v>
      </c>
      <c r="J104" s="9">
        <f t="shared" si="17"/>
        <v>551</v>
      </c>
      <c r="K104" s="396" t="s">
        <v>2014</v>
      </c>
    </row>
    <row r="105" spans="1:11" ht="22.5" customHeight="1" x14ac:dyDescent="0.25">
      <c r="A105" s="8" t="s">
        <v>1822</v>
      </c>
      <c r="B105" s="9">
        <f>SUM(B102:B104)</f>
        <v>1177</v>
      </c>
      <c r="C105" s="9">
        <f t="shared" ref="C105:J105" si="18">SUM(C102:C104)</f>
        <v>513</v>
      </c>
      <c r="D105" s="9">
        <f t="shared" si="18"/>
        <v>1690</v>
      </c>
      <c r="E105" s="9">
        <f t="shared" si="18"/>
        <v>0</v>
      </c>
      <c r="F105" s="9">
        <f t="shared" si="18"/>
        <v>0</v>
      </c>
      <c r="G105" s="9">
        <f t="shared" si="18"/>
        <v>0</v>
      </c>
      <c r="H105" s="9">
        <f t="shared" si="18"/>
        <v>1177</v>
      </c>
      <c r="I105" s="9">
        <f t="shared" si="18"/>
        <v>513</v>
      </c>
      <c r="J105" s="9">
        <f t="shared" si="18"/>
        <v>1690</v>
      </c>
      <c r="K105" s="396" t="s">
        <v>1742</v>
      </c>
    </row>
    <row r="106" spans="1:11" ht="22.5" customHeight="1" x14ac:dyDescent="0.25">
      <c r="A106" s="8" t="s">
        <v>1923</v>
      </c>
      <c r="B106" s="9">
        <v>69</v>
      </c>
      <c r="C106" s="9">
        <v>164</v>
      </c>
      <c r="D106" s="9">
        <f>SUM(B106:C106)</f>
        <v>233</v>
      </c>
      <c r="E106" s="9">
        <v>0</v>
      </c>
      <c r="F106" s="9">
        <v>0</v>
      </c>
      <c r="G106" s="9">
        <v>0</v>
      </c>
      <c r="H106" s="9">
        <f t="shared" si="16"/>
        <v>69</v>
      </c>
      <c r="I106" s="9">
        <f t="shared" si="16"/>
        <v>164</v>
      </c>
      <c r="J106" s="9">
        <f t="shared" si="17"/>
        <v>233</v>
      </c>
      <c r="K106" s="396" t="s">
        <v>2031</v>
      </c>
    </row>
    <row r="107" spans="1:11" ht="22.5" customHeight="1" x14ac:dyDescent="0.25">
      <c r="A107" s="8" t="s">
        <v>1925</v>
      </c>
      <c r="B107" s="9">
        <v>257</v>
      </c>
      <c r="C107" s="9">
        <v>34</v>
      </c>
      <c r="D107" s="9">
        <f>SUM(B107:C107)</f>
        <v>291</v>
      </c>
      <c r="E107" s="9">
        <v>0</v>
      </c>
      <c r="F107" s="9">
        <v>0</v>
      </c>
      <c r="G107" s="9">
        <v>0</v>
      </c>
      <c r="H107" s="9">
        <f t="shared" si="16"/>
        <v>257</v>
      </c>
      <c r="I107" s="9">
        <f t="shared" si="16"/>
        <v>34</v>
      </c>
      <c r="J107" s="9">
        <f t="shared" si="17"/>
        <v>291</v>
      </c>
      <c r="K107" s="396" t="s">
        <v>1926</v>
      </c>
    </row>
    <row r="108" spans="1:11" ht="22.5" customHeight="1" x14ac:dyDescent="0.25">
      <c r="A108" s="8" t="s">
        <v>1927</v>
      </c>
      <c r="B108" s="9">
        <v>169</v>
      </c>
      <c r="C108" s="9">
        <v>58</v>
      </c>
      <c r="D108" s="9">
        <f>SUM(B108:C108)</f>
        <v>227</v>
      </c>
      <c r="E108" s="9">
        <v>0</v>
      </c>
      <c r="F108" s="9">
        <v>0</v>
      </c>
      <c r="G108" s="9">
        <v>0</v>
      </c>
      <c r="H108" s="9">
        <f t="shared" si="16"/>
        <v>169</v>
      </c>
      <c r="I108" s="9">
        <f t="shared" si="16"/>
        <v>58</v>
      </c>
      <c r="J108" s="9">
        <f t="shared" si="17"/>
        <v>227</v>
      </c>
      <c r="K108" s="396" t="s">
        <v>1928</v>
      </c>
    </row>
    <row r="109" spans="1:11" ht="22.5" customHeight="1" x14ac:dyDescent="0.25">
      <c r="A109" s="8" t="s">
        <v>1929</v>
      </c>
      <c r="B109" s="9">
        <v>24</v>
      </c>
      <c r="C109" s="9">
        <v>9</v>
      </c>
      <c r="D109" s="9">
        <f>SUM(B109:C109)</f>
        <v>33</v>
      </c>
      <c r="E109" s="9">
        <v>0</v>
      </c>
      <c r="F109" s="9">
        <v>0</v>
      </c>
      <c r="G109" s="9">
        <v>0</v>
      </c>
      <c r="H109" s="9">
        <f t="shared" si="16"/>
        <v>24</v>
      </c>
      <c r="I109" s="9">
        <f t="shared" si="16"/>
        <v>9</v>
      </c>
      <c r="J109" s="9">
        <f t="shared" si="17"/>
        <v>33</v>
      </c>
      <c r="K109" s="396" t="s">
        <v>1935</v>
      </c>
    </row>
    <row r="110" spans="1:11" ht="22.5" customHeight="1" x14ac:dyDescent="0.25">
      <c r="A110" s="8" t="s">
        <v>1832</v>
      </c>
      <c r="B110" s="9">
        <f>SUM(B106:B109)</f>
        <v>519</v>
      </c>
      <c r="C110" s="9">
        <f t="shared" ref="C110:J110" si="19">SUM(C106:C109)</f>
        <v>265</v>
      </c>
      <c r="D110" s="9">
        <f t="shared" si="19"/>
        <v>784</v>
      </c>
      <c r="E110" s="9">
        <f t="shared" si="19"/>
        <v>0</v>
      </c>
      <c r="F110" s="9">
        <f t="shared" si="19"/>
        <v>0</v>
      </c>
      <c r="G110" s="9">
        <f t="shared" si="19"/>
        <v>0</v>
      </c>
      <c r="H110" s="9">
        <f t="shared" si="19"/>
        <v>519</v>
      </c>
      <c r="I110" s="9">
        <f t="shared" si="19"/>
        <v>265</v>
      </c>
      <c r="J110" s="9">
        <f t="shared" si="19"/>
        <v>784</v>
      </c>
      <c r="K110" s="396" t="s">
        <v>1833</v>
      </c>
    </row>
    <row r="111" spans="1:11" ht="22.5" customHeight="1" thickBot="1" x14ac:dyDescent="0.3">
      <c r="A111" s="20" t="s">
        <v>127</v>
      </c>
      <c r="B111" s="21">
        <f>SUM(B110,B105)</f>
        <v>1696</v>
      </c>
      <c r="C111" s="21">
        <f t="shared" ref="C111:J111" si="20">SUM(C110,C105)</f>
        <v>778</v>
      </c>
      <c r="D111" s="21">
        <f t="shared" si="20"/>
        <v>2474</v>
      </c>
      <c r="E111" s="21">
        <f t="shared" si="20"/>
        <v>0</v>
      </c>
      <c r="F111" s="21">
        <f t="shared" si="20"/>
        <v>0</v>
      </c>
      <c r="G111" s="21">
        <f t="shared" si="20"/>
        <v>0</v>
      </c>
      <c r="H111" s="21">
        <f t="shared" si="20"/>
        <v>1696</v>
      </c>
      <c r="I111" s="21">
        <f t="shared" si="20"/>
        <v>778</v>
      </c>
      <c r="J111" s="21">
        <f t="shared" si="20"/>
        <v>2474</v>
      </c>
      <c r="K111" s="22" t="s">
        <v>93</v>
      </c>
    </row>
    <row r="112" spans="1:11" ht="22.5" customHeight="1" thickBot="1" x14ac:dyDescent="0.3">
      <c r="A112" s="23" t="s">
        <v>384</v>
      </c>
      <c r="B112" s="24">
        <f>SUM(B111,B83)</f>
        <v>7598</v>
      </c>
      <c r="C112" s="24">
        <f t="shared" ref="C112:J112" si="21">SUM(C111,C83)</f>
        <v>6161</v>
      </c>
      <c r="D112" s="24">
        <f t="shared" si="21"/>
        <v>13759</v>
      </c>
      <c r="E112" s="24">
        <f t="shared" si="21"/>
        <v>0</v>
      </c>
      <c r="F112" s="24">
        <f t="shared" si="21"/>
        <v>0</v>
      </c>
      <c r="G112" s="24">
        <f t="shared" si="21"/>
        <v>0</v>
      </c>
      <c r="H112" s="24">
        <f t="shared" si="21"/>
        <v>7598</v>
      </c>
      <c r="I112" s="24">
        <f t="shared" si="21"/>
        <v>6161</v>
      </c>
      <c r="J112" s="24">
        <f t="shared" si="21"/>
        <v>13759</v>
      </c>
      <c r="K112" s="397" t="s">
        <v>263</v>
      </c>
    </row>
    <row r="113" ht="22.5" customHeight="1" thickTop="1" x14ac:dyDescent="0.25"/>
  </sheetData>
  <mergeCells count="36">
    <mergeCell ref="A1:K1"/>
    <mergeCell ref="A2:K2"/>
    <mergeCell ref="A4:A7"/>
    <mergeCell ref="B4:D4"/>
    <mergeCell ref="E4:G4"/>
    <mergeCell ref="H4:J4"/>
    <mergeCell ref="K4:K7"/>
    <mergeCell ref="B5:D5"/>
    <mergeCell ref="E5:G5"/>
    <mergeCell ref="H5:J5"/>
    <mergeCell ref="A33:A36"/>
    <mergeCell ref="B33:D33"/>
    <mergeCell ref="E33:G33"/>
    <mergeCell ref="H33:J33"/>
    <mergeCell ref="K33:K36"/>
    <mergeCell ref="B34:D34"/>
    <mergeCell ref="E34:G34"/>
    <mergeCell ref="H34:J34"/>
    <mergeCell ref="A64:K64"/>
    <mergeCell ref="A65:K65"/>
    <mergeCell ref="A67:A70"/>
    <mergeCell ref="B67:D67"/>
    <mergeCell ref="E67:G67"/>
    <mergeCell ref="H67:J67"/>
    <mergeCell ref="K67:K70"/>
    <mergeCell ref="B68:D68"/>
    <mergeCell ref="E68:G68"/>
    <mergeCell ref="H68:J68"/>
    <mergeCell ref="A97:A100"/>
    <mergeCell ref="B97:D97"/>
    <mergeCell ref="E97:G97"/>
    <mergeCell ref="H97:J97"/>
    <mergeCell ref="K97:K100"/>
    <mergeCell ref="B98:D98"/>
    <mergeCell ref="E98:G98"/>
    <mergeCell ref="H98:J98"/>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1645"/>
  <sheetViews>
    <sheetView rightToLeft="1" view="pageBreakPreview" topLeftCell="A1591" zoomScale="90" zoomScaleSheetLayoutView="90" workbookViewId="0">
      <selection activeCell="B1612" sqref="B1612"/>
    </sheetView>
  </sheetViews>
  <sheetFormatPr defaultColWidth="9" defaultRowHeight="13.8" x14ac:dyDescent="0.25"/>
  <cols>
    <col min="1" max="1" width="35.19921875" style="445" customWidth="1"/>
    <col min="2" max="2" width="8.19921875" style="455" customWidth="1"/>
    <col min="3" max="3" width="7.69921875" style="455" customWidth="1"/>
    <col min="4" max="4" width="9.09765625" style="455" customWidth="1"/>
    <col min="5" max="5" width="5.69921875" style="455" customWidth="1"/>
    <col min="6" max="6" width="7.8984375" style="455" customWidth="1"/>
    <col min="7" max="7" width="5.69921875" style="455" customWidth="1"/>
    <col min="8" max="8" width="9.3984375" style="455" customWidth="1"/>
    <col min="9" max="9" width="7.59765625" style="455" customWidth="1"/>
    <col min="10" max="10" width="7.8984375" style="455" customWidth="1"/>
    <col min="11" max="11" width="48" style="445" customWidth="1"/>
    <col min="12" max="16384" width="9" style="445"/>
  </cols>
  <sheetData>
    <row r="1" spans="1:11" ht="28.5" customHeight="1" x14ac:dyDescent="0.25">
      <c r="A1" s="738" t="s">
        <v>2043</v>
      </c>
      <c r="B1" s="738"/>
      <c r="C1" s="738"/>
      <c r="D1" s="738"/>
      <c r="E1" s="738"/>
      <c r="F1" s="738"/>
      <c r="G1" s="738"/>
      <c r="H1" s="738"/>
      <c r="I1" s="738"/>
      <c r="J1" s="738"/>
      <c r="K1" s="738"/>
    </row>
    <row r="2" spans="1:11" ht="26.25" customHeight="1" x14ac:dyDescent="0.25">
      <c r="A2" s="742" t="s">
        <v>2044</v>
      </c>
      <c r="B2" s="742"/>
      <c r="C2" s="742"/>
      <c r="D2" s="742"/>
      <c r="E2" s="742"/>
      <c r="F2" s="742"/>
      <c r="G2" s="742"/>
      <c r="H2" s="742"/>
      <c r="I2" s="742"/>
      <c r="J2" s="742"/>
      <c r="K2" s="742"/>
    </row>
    <row r="3" spans="1:11" ht="22.5" customHeight="1" thickBot="1" x14ac:dyDescent="0.3">
      <c r="A3" s="357" t="s">
        <v>2636</v>
      </c>
      <c r="K3" s="456" t="s">
        <v>2637</v>
      </c>
    </row>
    <row r="4" spans="1:11" ht="14.25" customHeight="1" thickTop="1" x14ac:dyDescent="0.3">
      <c r="A4" s="735" t="s">
        <v>205</v>
      </c>
      <c r="B4" s="746" t="s">
        <v>1</v>
      </c>
      <c r="C4" s="746"/>
      <c r="D4" s="746"/>
      <c r="E4" s="746" t="s">
        <v>2</v>
      </c>
      <c r="F4" s="746"/>
      <c r="G4" s="746"/>
      <c r="H4" s="746" t="s">
        <v>4</v>
      </c>
      <c r="I4" s="746"/>
      <c r="J4" s="746"/>
      <c r="K4" s="735" t="s">
        <v>206</v>
      </c>
    </row>
    <row r="5" spans="1:11" ht="15.6" x14ac:dyDescent="0.3">
      <c r="A5" s="736"/>
      <c r="B5" s="747" t="s">
        <v>6</v>
      </c>
      <c r="C5" s="747"/>
      <c r="D5" s="747"/>
      <c r="E5" s="747" t="s">
        <v>7</v>
      </c>
      <c r="F5" s="747"/>
      <c r="G5" s="747"/>
      <c r="H5" s="747" t="s">
        <v>9</v>
      </c>
      <c r="I5" s="747"/>
      <c r="J5" s="747"/>
      <c r="K5" s="736"/>
    </row>
    <row r="6" spans="1:11" ht="15" customHeight="1" x14ac:dyDescent="0.3">
      <c r="A6" s="736"/>
      <c r="B6" s="457" t="s">
        <v>574</v>
      </c>
      <c r="C6" s="457" t="s">
        <v>113</v>
      </c>
      <c r="D6" s="457" t="s">
        <v>12</v>
      </c>
      <c r="E6" s="457" t="s">
        <v>574</v>
      </c>
      <c r="F6" s="457" t="s">
        <v>113</v>
      </c>
      <c r="G6" s="457" t="s">
        <v>12</v>
      </c>
      <c r="H6" s="457" t="s">
        <v>574</v>
      </c>
      <c r="I6" s="457" t="s">
        <v>113</v>
      </c>
      <c r="J6" s="457" t="s">
        <v>12</v>
      </c>
      <c r="K6" s="736"/>
    </row>
    <row r="7" spans="1:11" ht="14.25" customHeight="1" thickBot="1" x14ac:dyDescent="0.35">
      <c r="A7" s="737"/>
      <c r="B7" s="458" t="s">
        <v>13</v>
      </c>
      <c r="C7" s="458" t="s">
        <v>14</v>
      </c>
      <c r="D7" s="458" t="s">
        <v>9</v>
      </c>
      <c r="E7" s="458" t="s">
        <v>13</v>
      </c>
      <c r="F7" s="458" t="s">
        <v>14</v>
      </c>
      <c r="G7" s="458" t="s">
        <v>9</v>
      </c>
      <c r="H7" s="458" t="s">
        <v>13</v>
      </c>
      <c r="I7" s="458" t="s">
        <v>14</v>
      </c>
      <c r="J7" s="458" t="s">
        <v>9</v>
      </c>
      <c r="K7" s="737"/>
    </row>
    <row r="8" spans="1:11" ht="15" customHeight="1" x14ac:dyDescent="0.25">
      <c r="A8" s="554" t="s">
        <v>413</v>
      </c>
      <c r="B8" s="20"/>
      <c r="C8" s="20"/>
      <c r="D8" s="20"/>
      <c r="E8" s="20"/>
      <c r="F8" s="20"/>
      <c r="G8" s="20"/>
      <c r="H8" s="20"/>
      <c r="I8" s="20"/>
      <c r="J8" s="20"/>
      <c r="K8" s="446" t="s">
        <v>16</v>
      </c>
    </row>
    <row r="9" spans="1:11" ht="18" customHeight="1" x14ac:dyDescent="0.25">
      <c r="A9" s="8" t="s">
        <v>2045</v>
      </c>
      <c r="B9" s="8">
        <v>232</v>
      </c>
      <c r="C9" s="8">
        <v>200</v>
      </c>
      <c r="D9" s="8">
        <f t="shared" ref="D9:D19" si="0">C9+B9</f>
        <v>432</v>
      </c>
      <c r="E9" s="8">
        <v>1</v>
      </c>
      <c r="F9" s="8">
        <v>2</v>
      </c>
      <c r="G9" s="8">
        <v>3</v>
      </c>
      <c r="H9" s="8">
        <v>233</v>
      </c>
      <c r="I9" s="8">
        <v>202</v>
      </c>
      <c r="J9" s="8">
        <f t="shared" ref="J9:J19" si="1">SUM(H9:I9)</f>
        <v>435</v>
      </c>
      <c r="K9" s="446" t="s">
        <v>2046</v>
      </c>
    </row>
    <row r="10" spans="1:11" ht="17.25" customHeight="1" x14ac:dyDescent="0.25">
      <c r="A10" s="8" t="s">
        <v>2047</v>
      </c>
      <c r="B10" s="8">
        <v>729</v>
      </c>
      <c r="C10" s="8">
        <v>394</v>
      </c>
      <c r="D10" s="8">
        <f t="shared" si="0"/>
        <v>1123</v>
      </c>
      <c r="E10" s="8">
        <v>1</v>
      </c>
      <c r="F10" s="8">
        <v>0</v>
      </c>
      <c r="G10" s="8">
        <f>SUM(E10:F10)</f>
        <v>1</v>
      </c>
      <c r="H10" s="8">
        <v>730</v>
      </c>
      <c r="I10" s="8">
        <v>394</v>
      </c>
      <c r="J10" s="8">
        <f t="shared" si="1"/>
        <v>1124</v>
      </c>
      <c r="K10" s="446" t="s">
        <v>2048</v>
      </c>
    </row>
    <row r="11" spans="1:11" ht="18.899999999999999" customHeight="1" x14ac:dyDescent="0.25">
      <c r="A11" s="8" t="s">
        <v>2049</v>
      </c>
      <c r="B11" s="8">
        <v>633</v>
      </c>
      <c r="C11" s="8">
        <v>478</v>
      </c>
      <c r="D11" s="8">
        <f t="shared" si="0"/>
        <v>1111</v>
      </c>
      <c r="E11" s="8">
        <v>0</v>
      </c>
      <c r="F11" s="8">
        <v>0</v>
      </c>
      <c r="G11" s="8">
        <v>0</v>
      </c>
      <c r="H11" s="8">
        <v>633</v>
      </c>
      <c r="I11" s="8">
        <v>478</v>
      </c>
      <c r="J11" s="8">
        <f t="shared" si="1"/>
        <v>1111</v>
      </c>
      <c r="K11" s="446" t="s">
        <v>2050</v>
      </c>
    </row>
    <row r="12" spans="1:11" ht="17.25" customHeight="1" x14ac:dyDescent="0.25">
      <c r="A12" s="8" t="s">
        <v>2051</v>
      </c>
      <c r="B12" s="8">
        <v>527</v>
      </c>
      <c r="C12" s="8">
        <v>320</v>
      </c>
      <c r="D12" s="8">
        <f t="shared" si="0"/>
        <v>847</v>
      </c>
      <c r="E12" s="8">
        <v>1</v>
      </c>
      <c r="F12" s="8">
        <v>1</v>
      </c>
      <c r="G12" s="8">
        <v>2</v>
      </c>
      <c r="H12" s="8">
        <v>528</v>
      </c>
      <c r="I12" s="8">
        <v>321</v>
      </c>
      <c r="J12" s="8">
        <f t="shared" si="1"/>
        <v>849</v>
      </c>
      <c r="K12" s="446" t="s">
        <v>2052</v>
      </c>
    </row>
    <row r="13" spans="1:11" ht="18" customHeight="1" x14ac:dyDescent="0.25">
      <c r="A13" s="8" t="s">
        <v>2053</v>
      </c>
      <c r="B13" s="8">
        <v>370</v>
      </c>
      <c r="C13" s="8">
        <v>154</v>
      </c>
      <c r="D13" s="8">
        <f t="shared" si="0"/>
        <v>524</v>
      </c>
      <c r="E13" s="8">
        <v>0</v>
      </c>
      <c r="F13" s="8">
        <v>1</v>
      </c>
      <c r="G13" s="8">
        <v>1</v>
      </c>
      <c r="H13" s="8">
        <v>370</v>
      </c>
      <c r="I13" s="8">
        <v>155</v>
      </c>
      <c r="J13" s="8">
        <f t="shared" si="1"/>
        <v>525</v>
      </c>
      <c r="K13" s="446" t="s">
        <v>2054</v>
      </c>
    </row>
    <row r="14" spans="1:11" ht="18.899999999999999" customHeight="1" x14ac:dyDescent="0.25">
      <c r="A14" s="8" t="s">
        <v>2055</v>
      </c>
      <c r="B14" s="8">
        <v>65</v>
      </c>
      <c r="C14" s="8">
        <v>119</v>
      </c>
      <c r="D14" s="8">
        <f t="shared" si="0"/>
        <v>184</v>
      </c>
      <c r="E14" s="8">
        <v>0</v>
      </c>
      <c r="F14" s="8">
        <v>0</v>
      </c>
      <c r="G14" s="8">
        <v>0</v>
      </c>
      <c r="H14" s="8">
        <v>65</v>
      </c>
      <c r="I14" s="8">
        <v>119</v>
      </c>
      <c r="J14" s="8">
        <f t="shared" si="1"/>
        <v>184</v>
      </c>
      <c r="K14" s="446" t="s">
        <v>2056</v>
      </c>
    </row>
    <row r="15" spans="1:11" ht="16.5" customHeight="1" x14ac:dyDescent="0.25">
      <c r="A15" s="8" t="s">
        <v>2057</v>
      </c>
      <c r="B15" s="8">
        <v>255</v>
      </c>
      <c r="C15" s="8">
        <v>196</v>
      </c>
      <c r="D15" s="8">
        <f t="shared" si="0"/>
        <v>451</v>
      </c>
      <c r="E15" s="8">
        <v>0</v>
      </c>
      <c r="F15" s="8">
        <v>0</v>
      </c>
      <c r="G15" s="8">
        <v>0</v>
      </c>
      <c r="H15" s="8">
        <v>255</v>
      </c>
      <c r="I15" s="8">
        <v>196</v>
      </c>
      <c r="J15" s="8">
        <f t="shared" si="1"/>
        <v>451</v>
      </c>
      <c r="K15" s="446" t="s">
        <v>2058</v>
      </c>
    </row>
    <row r="16" spans="1:11" ht="18.899999999999999" customHeight="1" x14ac:dyDescent="0.25">
      <c r="A16" s="8" t="s">
        <v>2059</v>
      </c>
      <c r="B16" s="8">
        <v>416</v>
      </c>
      <c r="C16" s="8">
        <v>227</v>
      </c>
      <c r="D16" s="8">
        <f t="shared" si="0"/>
        <v>643</v>
      </c>
      <c r="E16" s="8">
        <v>0</v>
      </c>
      <c r="F16" s="8">
        <v>0</v>
      </c>
      <c r="G16" s="8">
        <v>0</v>
      </c>
      <c r="H16" s="8">
        <v>416</v>
      </c>
      <c r="I16" s="8">
        <v>227</v>
      </c>
      <c r="J16" s="8">
        <f t="shared" si="1"/>
        <v>643</v>
      </c>
      <c r="K16" s="446" t="s">
        <v>2060</v>
      </c>
    </row>
    <row r="17" spans="1:11" ht="18.899999999999999" customHeight="1" x14ac:dyDescent="0.25">
      <c r="A17" s="8" t="s">
        <v>2061</v>
      </c>
      <c r="B17" s="8">
        <v>44</v>
      </c>
      <c r="C17" s="8">
        <v>29</v>
      </c>
      <c r="D17" s="8">
        <f t="shared" si="0"/>
        <v>73</v>
      </c>
      <c r="E17" s="8">
        <v>0</v>
      </c>
      <c r="F17" s="8">
        <v>0</v>
      </c>
      <c r="G17" s="8">
        <v>0</v>
      </c>
      <c r="H17" s="8">
        <v>44</v>
      </c>
      <c r="I17" s="8">
        <v>29</v>
      </c>
      <c r="J17" s="8">
        <f t="shared" si="1"/>
        <v>73</v>
      </c>
      <c r="K17" s="446" t="s">
        <v>2062</v>
      </c>
    </row>
    <row r="18" spans="1:11" ht="18.899999999999999" customHeight="1" x14ac:dyDescent="0.25">
      <c r="A18" s="8" t="s">
        <v>2063</v>
      </c>
      <c r="B18" s="8">
        <v>714</v>
      </c>
      <c r="C18" s="8">
        <v>283</v>
      </c>
      <c r="D18" s="8">
        <f t="shared" si="0"/>
        <v>997</v>
      </c>
      <c r="E18" s="8">
        <v>0</v>
      </c>
      <c r="F18" s="8">
        <v>0</v>
      </c>
      <c r="G18" s="8">
        <v>0</v>
      </c>
      <c r="H18" s="8">
        <v>714</v>
      </c>
      <c r="I18" s="8">
        <v>283</v>
      </c>
      <c r="J18" s="8">
        <f t="shared" si="1"/>
        <v>997</v>
      </c>
      <c r="K18" s="446" t="s">
        <v>2064</v>
      </c>
    </row>
    <row r="19" spans="1:11" ht="18.899999999999999" customHeight="1" x14ac:dyDescent="0.25">
      <c r="A19" s="8" t="s">
        <v>2065</v>
      </c>
      <c r="B19" s="8">
        <v>1044</v>
      </c>
      <c r="C19" s="8">
        <v>538</v>
      </c>
      <c r="D19" s="8">
        <f t="shared" si="0"/>
        <v>1582</v>
      </c>
      <c r="E19" s="8">
        <v>3</v>
      </c>
      <c r="F19" s="8">
        <v>0</v>
      </c>
      <c r="G19" s="8">
        <v>3</v>
      </c>
      <c r="H19" s="8">
        <v>1047</v>
      </c>
      <c r="I19" s="8">
        <v>538</v>
      </c>
      <c r="J19" s="8">
        <f t="shared" si="1"/>
        <v>1585</v>
      </c>
      <c r="K19" s="446" t="s">
        <v>2066</v>
      </c>
    </row>
    <row r="20" spans="1:11" ht="14.25" customHeight="1" x14ac:dyDescent="0.25">
      <c r="A20" s="8" t="s">
        <v>2067</v>
      </c>
      <c r="B20" s="8"/>
      <c r="C20" s="8"/>
      <c r="D20" s="8"/>
      <c r="E20" s="8"/>
      <c r="F20" s="8"/>
      <c r="G20" s="8"/>
      <c r="H20" s="8"/>
      <c r="I20" s="8"/>
      <c r="J20" s="8"/>
      <c r="K20" s="446" t="s">
        <v>2068</v>
      </c>
    </row>
    <row r="21" spans="1:11" ht="18.899999999999999" customHeight="1" x14ac:dyDescent="0.25">
      <c r="A21" s="8" t="s">
        <v>1132</v>
      </c>
      <c r="B21" s="8">
        <v>21</v>
      </c>
      <c r="C21" s="8">
        <v>21</v>
      </c>
      <c r="D21" s="8">
        <v>42</v>
      </c>
      <c r="E21" s="8">
        <v>0</v>
      </c>
      <c r="F21" s="8">
        <v>0</v>
      </c>
      <c r="G21" s="8">
        <v>0</v>
      </c>
      <c r="H21" s="8">
        <v>21</v>
      </c>
      <c r="I21" s="8">
        <v>21</v>
      </c>
      <c r="J21" s="8">
        <f t="shared" ref="J21:J28" si="2">SUM(H21:I21)</f>
        <v>42</v>
      </c>
      <c r="K21" s="459" t="s">
        <v>2069</v>
      </c>
    </row>
    <row r="22" spans="1:11" ht="15" customHeight="1" x14ac:dyDescent="0.25">
      <c r="A22" s="8" t="s">
        <v>414</v>
      </c>
      <c r="B22" s="8">
        <v>48</v>
      </c>
      <c r="C22" s="8">
        <v>59</v>
      </c>
      <c r="D22" s="8">
        <v>107</v>
      </c>
      <c r="E22" s="8">
        <v>0</v>
      </c>
      <c r="F22" s="8">
        <v>0</v>
      </c>
      <c r="G22" s="8">
        <v>0</v>
      </c>
      <c r="H22" s="8">
        <v>48</v>
      </c>
      <c r="I22" s="8">
        <v>59</v>
      </c>
      <c r="J22" s="8">
        <f t="shared" si="2"/>
        <v>107</v>
      </c>
      <c r="K22" s="446" t="s">
        <v>215</v>
      </c>
    </row>
    <row r="23" spans="1:11" ht="18.899999999999999" customHeight="1" x14ac:dyDescent="0.25">
      <c r="A23" s="8" t="s">
        <v>2070</v>
      </c>
      <c r="B23" s="8">
        <v>40</v>
      </c>
      <c r="C23" s="8">
        <v>7</v>
      </c>
      <c r="D23" s="8">
        <v>47</v>
      </c>
      <c r="E23" s="8">
        <v>0</v>
      </c>
      <c r="F23" s="8">
        <v>0</v>
      </c>
      <c r="G23" s="8">
        <v>0</v>
      </c>
      <c r="H23" s="8">
        <v>40</v>
      </c>
      <c r="I23" s="8">
        <v>7</v>
      </c>
      <c r="J23" s="8">
        <f t="shared" si="2"/>
        <v>47</v>
      </c>
      <c r="K23" s="219" t="s">
        <v>2071</v>
      </c>
    </row>
    <row r="24" spans="1:11" ht="15" customHeight="1" x14ac:dyDescent="0.25">
      <c r="A24" s="8" t="s">
        <v>2072</v>
      </c>
      <c r="B24" s="8">
        <v>40</v>
      </c>
      <c r="C24" s="8">
        <v>42</v>
      </c>
      <c r="D24" s="8">
        <v>82</v>
      </c>
      <c r="E24" s="8">
        <v>0</v>
      </c>
      <c r="F24" s="8">
        <v>0</v>
      </c>
      <c r="G24" s="8">
        <v>0</v>
      </c>
      <c r="H24" s="8">
        <v>40</v>
      </c>
      <c r="I24" s="8">
        <v>42</v>
      </c>
      <c r="J24" s="8">
        <f t="shared" si="2"/>
        <v>82</v>
      </c>
      <c r="K24" s="446" t="s">
        <v>2073</v>
      </c>
    </row>
    <row r="25" spans="1:11" ht="18.899999999999999" customHeight="1" x14ac:dyDescent="0.25">
      <c r="A25" s="8" t="s">
        <v>2074</v>
      </c>
      <c r="B25" s="8">
        <v>115</v>
      </c>
      <c r="C25" s="8">
        <v>99</v>
      </c>
      <c r="D25" s="8">
        <v>214</v>
      </c>
      <c r="E25" s="8">
        <v>0</v>
      </c>
      <c r="F25" s="8">
        <v>0</v>
      </c>
      <c r="G25" s="8">
        <v>0</v>
      </c>
      <c r="H25" s="8">
        <v>115</v>
      </c>
      <c r="I25" s="8">
        <v>99</v>
      </c>
      <c r="J25" s="8">
        <f t="shared" si="2"/>
        <v>214</v>
      </c>
      <c r="K25" s="219" t="s">
        <v>2075</v>
      </c>
    </row>
    <row r="26" spans="1:11" ht="18.899999999999999" customHeight="1" x14ac:dyDescent="0.25">
      <c r="A26" s="8" t="s">
        <v>2076</v>
      </c>
      <c r="B26" s="8">
        <v>15</v>
      </c>
      <c r="C26" s="8">
        <v>4</v>
      </c>
      <c r="D26" s="8">
        <v>19</v>
      </c>
      <c r="E26" s="8">
        <v>0</v>
      </c>
      <c r="F26" s="8">
        <v>0</v>
      </c>
      <c r="G26" s="8">
        <v>0</v>
      </c>
      <c r="H26" s="8">
        <v>15</v>
      </c>
      <c r="I26" s="8">
        <v>4</v>
      </c>
      <c r="J26" s="8">
        <f t="shared" si="2"/>
        <v>19</v>
      </c>
      <c r="K26" s="446" t="s">
        <v>2077</v>
      </c>
    </row>
    <row r="27" spans="1:11" ht="16.5" customHeight="1" x14ac:dyDescent="0.25">
      <c r="A27" s="8" t="s">
        <v>2078</v>
      </c>
      <c r="B27" s="8">
        <v>112</v>
      </c>
      <c r="C27" s="8">
        <v>25</v>
      </c>
      <c r="D27" s="8">
        <v>137</v>
      </c>
      <c r="E27" s="8">
        <v>0</v>
      </c>
      <c r="F27" s="8">
        <v>0</v>
      </c>
      <c r="G27" s="8">
        <v>0</v>
      </c>
      <c r="H27" s="8">
        <v>112</v>
      </c>
      <c r="I27" s="8">
        <v>25</v>
      </c>
      <c r="J27" s="8">
        <f t="shared" si="2"/>
        <v>137</v>
      </c>
      <c r="K27" s="446" t="s">
        <v>2079</v>
      </c>
    </row>
    <row r="28" spans="1:11" ht="18.899999999999999" customHeight="1" x14ac:dyDescent="0.25">
      <c r="A28" s="8" t="s">
        <v>2080</v>
      </c>
      <c r="B28" s="8">
        <v>29</v>
      </c>
      <c r="C28" s="8">
        <v>44</v>
      </c>
      <c r="D28" s="8">
        <v>73</v>
      </c>
      <c r="E28" s="8">
        <v>0</v>
      </c>
      <c r="F28" s="8">
        <v>0</v>
      </c>
      <c r="G28" s="8">
        <v>0</v>
      </c>
      <c r="H28" s="8">
        <v>29</v>
      </c>
      <c r="I28" s="8">
        <v>44</v>
      </c>
      <c r="J28" s="8">
        <f t="shared" si="2"/>
        <v>73</v>
      </c>
      <c r="K28" s="446" t="s">
        <v>2081</v>
      </c>
    </row>
    <row r="29" spans="1:11" ht="18.899999999999999" customHeight="1" thickBot="1" x14ac:dyDescent="0.3">
      <c r="A29" s="11" t="s">
        <v>2082</v>
      </c>
      <c r="B29" s="11">
        <v>420</v>
      </c>
      <c r="C29" s="11">
        <v>301</v>
      </c>
      <c r="D29" s="11">
        <v>721</v>
      </c>
      <c r="E29" s="11">
        <v>0</v>
      </c>
      <c r="F29" s="11">
        <v>0</v>
      </c>
      <c r="G29" s="11">
        <v>0</v>
      </c>
      <c r="H29" s="11">
        <f>SUM(H21:H28)</f>
        <v>420</v>
      </c>
      <c r="I29" s="11">
        <f>SUM(I21:I28)</f>
        <v>301</v>
      </c>
      <c r="J29" s="11">
        <f>SUM(J21:J28)</f>
        <v>721</v>
      </c>
      <c r="K29" s="13" t="s">
        <v>2083</v>
      </c>
    </row>
    <row r="30" spans="1:11" s="659" customFormat="1" ht="18.899999999999999" customHeight="1" thickTop="1" x14ac:dyDescent="0.25">
      <c r="A30" s="668"/>
      <c r="B30" s="668"/>
      <c r="C30" s="668"/>
      <c r="D30" s="668"/>
      <c r="E30" s="668"/>
      <c r="F30" s="668"/>
      <c r="G30" s="668"/>
      <c r="H30" s="668"/>
      <c r="I30" s="668"/>
      <c r="J30" s="668"/>
      <c r="K30" s="664"/>
    </row>
    <row r="31" spans="1:11" s="659" customFormat="1" ht="18.899999999999999" customHeight="1" x14ac:dyDescent="0.25">
      <c r="A31" s="668"/>
      <c r="B31" s="668"/>
      <c r="C31" s="668"/>
      <c r="D31" s="668"/>
      <c r="E31" s="668"/>
      <c r="F31" s="668"/>
      <c r="G31" s="668"/>
      <c r="H31" s="668"/>
      <c r="I31" s="668"/>
      <c r="J31" s="668"/>
      <c r="K31" s="664"/>
    </row>
    <row r="32" spans="1:11" ht="18.899999999999999" customHeight="1" x14ac:dyDescent="0.25">
      <c r="A32" s="14"/>
      <c r="B32" s="14"/>
      <c r="C32" s="14"/>
      <c r="D32" s="14"/>
      <c r="E32" s="14"/>
      <c r="F32" s="14"/>
      <c r="G32" s="14"/>
      <c r="H32" s="14"/>
      <c r="I32" s="14"/>
      <c r="J32" s="14"/>
      <c r="K32" s="527"/>
    </row>
    <row r="33" spans="1:11" ht="24.75" customHeight="1" thickBot="1" x14ac:dyDescent="0.3">
      <c r="A33" s="357" t="s">
        <v>2342</v>
      </c>
      <c r="K33" s="30" t="s">
        <v>2638</v>
      </c>
    </row>
    <row r="34" spans="1:11" ht="16.2" thickTop="1" x14ac:dyDescent="0.3">
      <c r="A34" s="735" t="s">
        <v>205</v>
      </c>
      <c r="B34" s="746" t="s">
        <v>1</v>
      </c>
      <c r="C34" s="746"/>
      <c r="D34" s="746"/>
      <c r="E34" s="746" t="s">
        <v>2</v>
      </c>
      <c r="F34" s="746"/>
      <c r="G34" s="746"/>
      <c r="H34" s="746" t="s">
        <v>4</v>
      </c>
      <c r="I34" s="746"/>
      <c r="J34" s="746"/>
      <c r="K34" s="808" t="s">
        <v>206</v>
      </c>
    </row>
    <row r="35" spans="1:11" ht="15.6" x14ac:dyDescent="0.3">
      <c r="A35" s="736"/>
      <c r="B35" s="747" t="s">
        <v>6</v>
      </c>
      <c r="C35" s="747"/>
      <c r="D35" s="747"/>
      <c r="E35" s="747" t="s">
        <v>7</v>
      </c>
      <c r="F35" s="747"/>
      <c r="G35" s="747"/>
      <c r="H35" s="747" t="s">
        <v>9</v>
      </c>
      <c r="I35" s="747"/>
      <c r="J35" s="747"/>
      <c r="K35" s="785"/>
    </row>
    <row r="36" spans="1:11" ht="15.6" x14ac:dyDescent="0.3">
      <c r="A36" s="736"/>
      <c r="B36" s="457" t="s">
        <v>574</v>
      </c>
      <c r="C36" s="457" t="s">
        <v>113</v>
      </c>
      <c r="D36" s="457" t="s">
        <v>12</v>
      </c>
      <c r="E36" s="457" t="s">
        <v>574</v>
      </c>
      <c r="F36" s="457" t="s">
        <v>113</v>
      </c>
      <c r="G36" s="457" t="s">
        <v>12</v>
      </c>
      <c r="H36" s="457" t="s">
        <v>574</v>
      </c>
      <c r="I36" s="457" t="s">
        <v>113</v>
      </c>
      <c r="J36" s="457" t="s">
        <v>12</v>
      </c>
      <c r="K36" s="785"/>
    </row>
    <row r="37" spans="1:11" ht="16.2" thickBot="1" x14ac:dyDescent="0.35">
      <c r="A37" s="737"/>
      <c r="B37" s="458" t="s">
        <v>13</v>
      </c>
      <c r="C37" s="458" t="s">
        <v>14</v>
      </c>
      <c r="D37" s="458" t="s">
        <v>9</v>
      </c>
      <c r="E37" s="458" t="s">
        <v>13</v>
      </c>
      <c r="F37" s="458" t="s">
        <v>14</v>
      </c>
      <c r="G37" s="458" t="s">
        <v>9</v>
      </c>
      <c r="H37" s="458" t="s">
        <v>13</v>
      </c>
      <c r="I37" s="458" t="s">
        <v>14</v>
      </c>
      <c r="J37" s="458" t="s">
        <v>9</v>
      </c>
      <c r="K37" s="809"/>
    </row>
    <row r="38" spans="1:11" s="461" customFormat="1" ht="18.899999999999999" customHeight="1" x14ac:dyDescent="0.25">
      <c r="A38" s="8" t="s">
        <v>2084</v>
      </c>
      <c r="B38" s="8"/>
      <c r="C38" s="8"/>
      <c r="D38" s="8"/>
      <c r="E38" s="8"/>
      <c r="F38" s="8"/>
      <c r="G38" s="8"/>
      <c r="H38" s="8"/>
      <c r="I38" s="8"/>
      <c r="J38" s="8"/>
      <c r="K38" s="446" t="s">
        <v>2085</v>
      </c>
    </row>
    <row r="39" spans="1:11" ht="18.899999999999999" customHeight="1" x14ac:dyDescent="0.25">
      <c r="A39" s="8" t="s">
        <v>2086</v>
      </c>
      <c r="B39" s="8">
        <v>29</v>
      </c>
      <c r="C39" s="8">
        <v>12</v>
      </c>
      <c r="D39" s="8">
        <v>41</v>
      </c>
      <c r="E39" s="8">
        <v>0</v>
      </c>
      <c r="F39" s="8">
        <v>0</v>
      </c>
      <c r="G39" s="8">
        <v>0</v>
      </c>
      <c r="H39" s="8">
        <v>29</v>
      </c>
      <c r="I39" s="8">
        <v>12</v>
      </c>
      <c r="J39" s="8">
        <f>SUM(H39:I39)</f>
        <v>41</v>
      </c>
      <c r="K39" s="446" t="s">
        <v>2087</v>
      </c>
    </row>
    <row r="40" spans="1:11" ht="18.899999999999999" customHeight="1" x14ac:dyDescent="0.25">
      <c r="A40" s="8" t="s">
        <v>2072</v>
      </c>
      <c r="B40" s="8">
        <v>39</v>
      </c>
      <c r="C40" s="8">
        <v>64</v>
      </c>
      <c r="D40" s="8">
        <v>103</v>
      </c>
      <c r="E40" s="8">
        <v>0</v>
      </c>
      <c r="F40" s="8">
        <v>0</v>
      </c>
      <c r="G40" s="8">
        <v>0</v>
      </c>
      <c r="H40" s="8">
        <v>39</v>
      </c>
      <c r="I40" s="8">
        <v>64</v>
      </c>
      <c r="J40" s="8">
        <f>SUM(H40:I40)</f>
        <v>103</v>
      </c>
      <c r="K40" s="219" t="s">
        <v>2073</v>
      </c>
    </row>
    <row r="41" spans="1:11" ht="18.899999999999999" customHeight="1" x14ac:dyDescent="0.25">
      <c r="A41" s="8" t="s">
        <v>2074</v>
      </c>
      <c r="B41" s="8">
        <v>34</v>
      </c>
      <c r="C41" s="8">
        <v>37</v>
      </c>
      <c r="D41" s="8">
        <v>71</v>
      </c>
      <c r="E41" s="8">
        <v>0</v>
      </c>
      <c r="F41" s="8">
        <v>0</v>
      </c>
      <c r="G41" s="8">
        <v>0</v>
      </c>
      <c r="H41" s="8">
        <v>34</v>
      </c>
      <c r="I41" s="8">
        <v>37</v>
      </c>
      <c r="J41" s="8">
        <f>SUM(H41:I41)</f>
        <v>71</v>
      </c>
      <c r="K41" s="219" t="s">
        <v>2075</v>
      </c>
    </row>
    <row r="42" spans="1:11" ht="18.899999999999999" customHeight="1" x14ac:dyDescent="0.25">
      <c r="A42" s="8" t="s">
        <v>2078</v>
      </c>
      <c r="B42" s="8">
        <v>58</v>
      </c>
      <c r="C42" s="8">
        <v>20</v>
      </c>
      <c r="D42" s="8">
        <v>78</v>
      </c>
      <c r="E42" s="8">
        <v>0</v>
      </c>
      <c r="F42" s="8">
        <v>0</v>
      </c>
      <c r="G42" s="8">
        <v>0</v>
      </c>
      <c r="H42" s="8">
        <v>58</v>
      </c>
      <c r="I42" s="8">
        <v>20</v>
      </c>
      <c r="J42" s="8">
        <f>SUM(H42:I42)</f>
        <v>78</v>
      </c>
      <c r="K42" s="219" t="s">
        <v>2088</v>
      </c>
    </row>
    <row r="43" spans="1:11" ht="18.899999999999999" customHeight="1" x14ac:dyDescent="0.25">
      <c r="A43" s="8" t="s">
        <v>2080</v>
      </c>
      <c r="B43" s="8">
        <v>21</v>
      </c>
      <c r="C43" s="8">
        <v>28</v>
      </c>
      <c r="D43" s="8">
        <v>49</v>
      </c>
      <c r="E43" s="8">
        <v>0</v>
      </c>
      <c r="F43" s="8">
        <v>0</v>
      </c>
      <c r="G43" s="8">
        <v>0</v>
      </c>
      <c r="H43" s="8">
        <v>21</v>
      </c>
      <c r="I43" s="8">
        <v>28</v>
      </c>
      <c r="J43" s="8">
        <f>SUM(H43:I43)</f>
        <v>49</v>
      </c>
      <c r="K43" s="446" t="s">
        <v>2089</v>
      </c>
    </row>
    <row r="44" spans="1:11" ht="18.899999999999999" customHeight="1" x14ac:dyDescent="0.25">
      <c r="A44" s="8" t="s">
        <v>2090</v>
      </c>
      <c r="B44" s="8">
        <f>SUM(B39:B43)</f>
        <v>181</v>
      </c>
      <c r="C44" s="8">
        <f>SUM(C39:C43)</f>
        <v>161</v>
      </c>
      <c r="D44" s="8">
        <f>SUM(D39:D43)</f>
        <v>342</v>
      </c>
      <c r="E44" s="8">
        <v>0</v>
      </c>
      <c r="F44" s="8">
        <v>0</v>
      </c>
      <c r="G44" s="8">
        <v>0</v>
      </c>
      <c r="H44" s="8">
        <f>SUM(H39:H43)</f>
        <v>181</v>
      </c>
      <c r="I44" s="8">
        <f>SUM(I39:I43)</f>
        <v>161</v>
      </c>
      <c r="J44" s="8">
        <f>SUM(J39:J43)</f>
        <v>342</v>
      </c>
      <c r="K44" s="446" t="s">
        <v>2091</v>
      </c>
    </row>
    <row r="45" spans="1:11" ht="18.899999999999999" customHeight="1" x14ac:dyDescent="0.25">
      <c r="A45" s="8" t="s">
        <v>2092</v>
      </c>
      <c r="B45" s="8"/>
      <c r="C45" s="8"/>
      <c r="D45" s="8"/>
      <c r="E45" s="8"/>
      <c r="F45" s="8"/>
      <c r="G45" s="8"/>
      <c r="H45" s="8"/>
      <c r="I45" s="8"/>
      <c r="J45" s="8"/>
      <c r="K45" s="446" t="s">
        <v>2093</v>
      </c>
    </row>
    <row r="46" spans="1:11" ht="18.899999999999999" customHeight="1" x14ac:dyDescent="0.25">
      <c r="A46" s="8" t="s">
        <v>2086</v>
      </c>
      <c r="B46" s="8">
        <v>23</v>
      </c>
      <c r="C46" s="8">
        <v>3</v>
      </c>
      <c r="D46" s="8">
        <v>26</v>
      </c>
      <c r="E46" s="8">
        <v>0</v>
      </c>
      <c r="F46" s="8">
        <v>0</v>
      </c>
      <c r="G46" s="8">
        <v>0</v>
      </c>
      <c r="H46" s="8">
        <v>23</v>
      </c>
      <c r="I46" s="8">
        <v>3</v>
      </c>
      <c r="J46" s="8">
        <f>SUM(H46:I46)</f>
        <v>26</v>
      </c>
      <c r="K46" s="446" t="s">
        <v>2087</v>
      </c>
    </row>
    <row r="47" spans="1:11" ht="18.899999999999999" customHeight="1" x14ac:dyDescent="0.25">
      <c r="A47" s="8" t="s">
        <v>2072</v>
      </c>
      <c r="B47" s="8">
        <v>9</v>
      </c>
      <c r="C47" s="8">
        <v>9</v>
      </c>
      <c r="D47" s="8">
        <v>18</v>
      </c>
      <c r="E47" s="8">
        <v>0</v>
      </c>
      <c r="F47" s="8">
        <v>0</v>
      </c>
      <c r="G47" s="8">
        <v>0</v>
      </c>
      <c r="H47" s="8">
        <v>9</v>
      </c>
      <c r="I47" s="8">
        <v>9</v>
      </c>
      <c r="J47" s="8">
        <f>SUM(H47:I47)</f>
        <v>18</v>
      </c>
      <c r="K47" s="219" t="s">
        <v>2073</v>
      </c>
    </row>
    <row r="48" spans="1:11" ht="18.899999999999999" customHeight="1" x14ac:dyDescent="0.25">
      <c r="A48" s="8" t="s">
        <v>2074</v>
      </c>
      <c r="B48" s="8">
        <v>24</v>
      </c>
      <c r="C48" s="8">
        <v>28</v>
      </c>
      <c r="D48" s="8">
        <v>52</v>
      </c>
      <c r="E48" s="8">
        <v>0</v>
      </c>
      <c r="F48" s="8">
        <v>0</v>
      </c>
      <c r="G48" s="8">
        <v>0</v>
      </c>
      <c r="H48" s="8">
        <v>24</v>
      </c>
      <c r="I48" s="8">
        <v>28</v>
      </c>
      <c r="J48" s="8">
        <f>SUM(H48:I48)</f>
        <v>52</v>
      </c>
      <c r="K48" s="219" t="s">
        <v>2075</v>
      </c>
    </row>
    <row r="49" spans="1:11" ht="18.899999999999999" customHeight="1" x14ac:dyDescent="0.25">
      <c r="A49" s="8" t="s">
        <v>2080</v>
      </c>
      <c r="B49" s="8">
        <v>33</v>
      </c>
      <c r="C49" s="8">
        <v>20</v>
      </c>
      <c r="D49" s="8">
        <v>53</v>
      </c>
      <c r="E49" s="8">
        <v>0</v>
      </c>
      <c r="F49" s="8">
        <v>0</v>
      </c>
      <c r="G49" s="8">
        <v>0</v>
      </c>
      <c r="H49" s="8">
        <v>33</v>
      </c>
      <c r="I49" s="8">
        <v>20</v>
      </c>
      <c r="J49" s="8">
        <f>SUM(H49:I49)</f>
        <v>53</v>
      </c>
      <c r="K49" s="446" t="s">
        <v>2089</v>
      </c>
    </row>
    <row r="50" spans="1:11" ht="18.899999999999999" customHeight="1" x14ac:dyDescent="0.25">
      <c r="A50" s="8" t="s">
        <v>2094</v>
      </c>
      <c r="B50" s="8">
        <f>SUM(B46:B49)</f>
        <v>89</v>
      </c>
      <c r="C50" s="8">
        <f>SUM(C46:C49)</f>
        <v>60</v>
      </c>
      <c r="D50" s="8">
        <f>SUM(D46:D49)</f>
        <v>149</v>
      </c>
      <c r="E50" s="8">
        <v>0</v>
      </c>
      <c r="F50" s="8">
        <v>0</v>
      </c>
      <c r="G50" s="8">
        <v>0</v>
      </c>
      <c r="H50" s="8">
        <f>SUM(H46:H49)</f>
        <v>89</v>
      </c>
      <c r="I50" s="8">
        <f>SUM(I46:I49)</f>
        <v>60</v>
      </c>
      <c r="J50" s="8">
        <f>SUM(J46:J49)</f>
        <v>149</v>
      </c>
      <c r="K50" s="446" t="s">
        <v>2095</v>
      </c>
    </row>
    <row r="51" spans="1:11" ht="18.899999999999999" customHeight="1" x14ac:dyDescent="0.25">
      <c r="A51" s="8" t="s">
        <v>2096</v>
      </c>
      <c r="B51" s="8"/>
      <c r="C51" s="8"/>
      <c r="D51" s="8"/>
      <c r="E51" s="8"/>
      <c r="F51" s="8"/>
      <c r="G51" s="8"/>
      <c r="H51" s="8"/>
      <c r="I51" s="8"/>
      <c r="J51" s="8"/>
      <c r="K51" s="446" t="s">
        <v>2097</v>
      </c>
    </row>
    <row r="52" spans="1:11" ht="18.899999999999999" customHeight="1" x14ac:dyDescent="0.25">
      <c r="A52" s="8" t="s">
        <v>1132</v>
      </c>
      <c r="B52" s="8">
        <v>21</v>
      </c>
      <c r="C52" s="8">
        <v>21</v>
      </c>
      <c r="D52" s="8">
        <f t="shared" ref="D52:D59" si="3">C52+B52</f>
        <v>42</v>
      </c>
      <c r="E52" s="8">
        <v>0</v>
      </c>
      <c r="F52" s="8">
        <v>0</v>
      </c>
      <c r="G52" s="8">
        <v>0</v>
      </c>
      <c r="H52" s="8">
        <v>21</v>
      </c>
      <c r="I52" s="8">
        <v>21</v>
      </c>
      <c r="J52" s="8">
        <v>42</v>
      </c>
      <c r="K52" s="459" t="s">
        <v>2069</v>
      </c>
    </row>
    <row r="53" spans="1:11" ht="18.899999999999999" customHeight="1" x14ac:dyDescent="0.25">
      <c r="A53" s="8" t="s">
        <v>414</v>
      </c>
      <c r="B53" s="8">
        <v>48</v>
      </c>
      <c r="C53" s="8">
        <v>59</v>
      </c>
      <c r="D53" s="8">
        <f t="shared" si="3"/>
        <v>107</v>
      </c>
      <c r="E53" s="8">
        <v>0</v>
      </c>
      <c r="F53" s="8">
        <v>0</v>
      </c>
      <c r="G53" s="8">
        <v>0</v>
      </c>
      <c r="H53" s="8">
        <v>48</v>
      </c>
      <c r="I53" s="8">
        <v>59</v>
      </c>
      <c r="J53" s="8">
        <v>107</v>
      </c>
      <c r="K53" s="446" t="s">
        <v>215</v>
      </c>
    </row>
    <row r="54" spans="1:11" ht="18.899999999999999" customHeight="1" x14ac:dyDescent="0.25">
      <c r="A54" s="8" t="s">
        <v>2086</v>
      </c>
      <c r="B54" s="8">
        <v>92</v>
      </c>
      <c r="C54" s="8">
        <v>22</v>
      </c>
      <c r="D54" s="8">
        <f t="shared" si="3"/>
        <v>114</v>
      </c>
      <c r="E54" s="8">
        <v>0</v>
      </c>
      <c r="F54" s="8">
        <v>0</v>
      </c>
      <c r="G54" s="8">
        <v>0</v>
      </c>
      <c r="H54" s="8">
        <v>92</v>
      </c>
      <c r="I54" s="8">
        <v>22</v>
      </c>
      <c r="J54" s="8">
        <v>114</v>
      </c>
      <c r="K54" s="446" t="s">
        <v>2087</v>
      </c>
    </row>
    <row r="55" spans="1:11" ht="18.899999999999999" customHeight="1" x14ac:dyDescent="0.25">
      <c r="A55" s="8" t="s">
        <v>2072</v>
      </c>
      <c r="B55" s="8">
        <v>88</v>
      </c>
      <c r="C55" s="8">
        <v>115</v>
      </c>
      <c r="D55" s="8">
        <f t="shared" si="3"/>
        <v>203</v>
      </c>
      <c r="E55" s="8">
        <v>0</v>
      </c>
      <c r="F55" s="8">
        <v>0</v>
      </c>
      <c r="G55" s="8">
        <v>0</v>
      </c>
      <c r="H55" s="8">
        <v>88</v>
      </c>
      <c r="I55" s="8">
        <v>115</v>
      </c>
      <c r="J55" s="8">
        <v>203</v>
      </c>
      <c r="K55" s="219" t="s">
        <v>2073</v>
      </c>
    </row>
    <row r="56" spans="1:11" ht="18.899999999999999" customHeight="1" x14ac:dyDescent="0.25">
      <c r="A56" s="8" t="s">
        <v>2074</v>
      </c>
      <c r="B56" s="8">
        <v>173</v>
      </c>
      <c r="C56" s="8">
        <v>164</v>
      </c>
      <c r="D56" s="8">
        <f t="shared" si="3"/>
        <v>337</v>
      </c>
      <c r="E56" s="8">
        <v>0</v>
      </c>
      <c r="F56" s="8">
        <v>0</v>
      </c>
      <c r="G56" s="8">
        <v>0</v>
      </c>
      <c r="H56" s="8">
        <v>173</v>
      </c>
      <c r="I56" s="8">
        <v>164</v>
      </c>
      <c r="J56" s="8">
        <v>337</v>
      </c>
      <c r="K56" s="219" t="s">
        <v>2075</v>
      </c>
    </row>
    <row r="57" spans="1:11" ht="18.899999999999999" customHeight="1" x14ac:dyDescent="0.25">
      <c r="A57" s="8" t="s">
        <v>2076</v>
      </c>
      <c r="B57" s="8">
        <v>15</v>
      </c>
      <c r="C57" s="8">
        <v>4</v>
      </c>
      <c r="D57" s="8">
        <f t="shared" si="3"/>
        <v>19</v>
      </c>
      <c r="E57" s="8">
        <v>0</v>
      </c>
      <c r="F57" s="8">
        <v>0</v>
      </c>
      <c r="G57" s="8">
        <v>0</v>
      </c>
      <c r="H57" s="8">
        <v>15</v>
      </c>
      <c r="I57" s="8">
        <v>4</v>
      </c>
      <c r="J57" s="8">
        <v>19</v>
      </c>
      <c r="K57" s="446" t="s">
        <v>2077</v>
      </c>
    </row>
    <row r="58" spans="1:11" ht="18.899999999999999" customHeight="1" x14ac:dyDescent="0.25">
      <c r="A58" s="8" t="s">
        <v>2078</v>
      </c>
      <c r="B58" s="8">
        <v>170</v>
      </c>
      <c r="C58" s="8">
        <v>45</v>
      </c>
      <c r="D58" s="8">
        <f t="shared" si="3"/>
        <v>215</v>
      </c>
      <c r="E58" s="8">
        <v>0</v>
      </c>
      <c r="F58" s="8">
        <v>0</v>
      </c>
      <c r="G58" s="8">
        <v>0</v>
      </c>
      <c r="H58" s="8">
        <v>170</v>
      </c>
      <c r="I58" s="8">
        <v>45</v>
      </c>
      <c r="J58" s="8">
        <v>215</v>
      </c>
      <c r="K58" s="219" t="s">
        <v>2088</v>
      </c>
    </row>
    <row r="59" spans="1:11" ht="18.899999999999999" customHeight="1" x14ac:dyDescent="0.25">
      <c r="A59" s="8" t="s">
        <v>2080</v>
      </c>
      <c r="B59" s="8">
        <v>83</v>
      </c>
      <c r="C59" s="8">
        <v>92</v>
      </c>
      <c r="D59" s="8">
        <f t="shared" si="3"/>
        <v>175</v>
      </c>
      <c r="E59" s="8">
        <v>0</v>
      </c>
      <c r="F59" s="8">
        <v>0</v>
      </c>
      <c r="G59" s="8">
        <v>0</v>
      </c>
      <c r="H59" s="8">
        <v>83</v>
      </c>
      <c r="I59" s="8">
        <v>92</v>
      </c>
      <c r="J59" s="8">
        <v>175</v>
      </c>
      <c r="K59" s="446" t="s">
        <v>2089</v>
      </c>
    </row>
    <row r="60" spans="1:11" s="415" customFormat="1" ht="18.899999999999999" customHeight="1" thickBot="1" x14ac:dyDescent="0.3">
      <c r="A60" s="11" t="s">
        <v>2098</v>
      </c>
      <c r="B60" s="11">
        <f>B59+B58+B57+B56+B55++B54+B53+B52</f>
        <v>690</v>
      </c>
      <c r="C60" s="11">
        <f>C59+C58+C57+C56+C55++C54+C53+C52</f>
        <v>522</v>
      </c>
      <c r="D60" s="11">
        <f>D59+D58+D57+D56+D55++D54+D53+D52</f>
        <v>1212</v>
      </c>
      <c r="E60" s="11">
        <v>0</v>
      </c>
      <c r="F60" s="11">
        <v>0</v>
      </c>
      <c r="G60" s="11">
        <v>0</v>
      </c>
      <c r="H60" s="11">
        <f>H59+H58+H57+H56+H55++H54+H53+H52</f>
        <v>690</v>
      </c>
      <c r="I60" s="11">
        <f>I59+I58+I57+I56+I55++I54+I53+I52</f>
        <v>522</v>
      </c>
      <c r="J60" s="11">
        <f>J59+J58+J57+J56+J55++J54+J53+J52</f>
        <v>1212</v>
      </c>
      <c r="K60" s="13" t="s">
        <v>2097</v>
      </c>
    </row>
    <row r="61" spans="1:11" s="415" customFormat="1" ht="18.899999999999999" customHeight="1" thickTop="1" x14ac:dyDescent="0.25">
      <c r="A61" s="14"/>
      <c r="B61" s="14"/>
      <c r="C61" s="14"/>
      <c r="D61" s="14"/>
      <c r="E61" s="14"/>
      <c r="F61" s="14"/>
      <c r="G61" s="14"/>
      <c r="H61" s="14"/>
      <c r="I61" s="14"/>
      <c r="J61" s="14"/>
      <c r="K61" s="448"/>
    </row>
    <row r="62" spans="1:11" s="415" customFormat="1" ht="18.899999999999999" customHeight="1" x14ac:dyDescent="0.25">
      <c r="A62" s="668"/>
      <c r="B62" s="668"/>
      <c r="C62" s="668"/>
      <c r="D62" s="668"/>
      <c r="E62" s="668"/>
      <c r="F62" s="668"/>
      <c r="G62" s="668"/>
      <c r="H62" s="668"/>
      <c r="I62" s="668"/>
      <c r="J62" s="668"/>
      <c r="K62" s="664"/>
    </row>
    <row r="63" spans="1:11" s="415" customFormat="1" ht="18.899999999999999" customHeight="1" x14ac:dyDescent="0.25">
      <c r="A63" s="14"/>
      <c r="B63" s="14"/>
      <c r="C63" s="14"/>
      <c r="D63" s="14"/>
      <c r="E63" s="14"/>
      <c r="F63" s="14"/>
      <c r="G63" s="14"/>
      <c r="H63" s="14"/>
      <c r="I63" s="14"/>
      <c r="J63" s="14"/>
      <c r="K63" s="448"/>
    </row>
    <row r="64" spans="1:11" ht="24.75" customHeight="1" thickBot="1" x14ac:dyDescent="0.3">
      <c r="A64" s="357" t="s">
        <v>2342</v>
      </c>
      <c r="K64" s="30" t="s">
        <v>2639</v>
      </c>
    </row>
    <row r="65" spans="1:11" ht="20.25" customHeight="1" thickTop="1" x14ac:dyDescent="0.3">
      <c r="A65" s="735" t="s">
        <v>205</v>
      </c>
      <c r="B65" s="746" t="s">
        <v>1</v>
      </c>
      <c r="C65" s="746"/>
      <c r="D65" s="746"/>
      <c r="E65" s="746" t="s">
        <v>2</v>
      </c>
      <c r="F65" s="746"/>
      <c r="G65" s="746"/>
      <c r="H65" s="746" t="s">
        <v>4</v>
      </c>
      <c r="I65" s="746"/>
      <c r="J65" s="746"/>
      <c r="K65" s="808" t="s">
        <v>206</v>
      </c>
    </row>
    <row r="66" spans="1:11" ht="20.25" customHeight="1" x14ac:dyDescent="0.3">
      <c r="A66" s="736"/>
      <c r="B66" s="747" t="s">
        <v>6</v>
      </c>
      <c r="C66" s="747"/>
      <c r="D66" s="747"/>
      <c r="E66" s="747" t="s">
        <v>7</v>
      </c>
      <c r="F66" s="747"/>
      <c r="G66" s="747"/>
      <c r="H66" s="747" t="s">
        <v>9</v>
      </c>
      <c r="I66" s="747"/>
      <c r="J66" s="747"/>
      <c r="K66" s="785"/>
    </row>
    <row r="67" spans="1:11" ht="20.25" customHeight="1" x14ac:dyDescent="0.3">
      <c r="A67" s="736"/>
      <c r="B67" s="457" t="s">
        <v>574</v>
      </c>
      <c r="C67" s="457" t="s">
        <v>113</v>
      </c>
      <c r="D67" s="457" t="s">
        <v>12</v>
      </c>
      <c r="E67" s="457" t="s">
        <v>574</v>
      </c>
      <c r="F67" s="457" t="s">
        <v>113</v>
      </c>
      <c r="G67" s="457" t="s">
        <v>12</v>
      </c>
      <c r="H67" s="457" t="s">
        <v>574</v>
      </c>
      <c r="I67" s="457" t="s">
        <v>113</v>
      </c>
      <c r="J67" s="457" t="s">
        <v>12</v>
      </c>
      <c r="K67" s="785"/>
    </row>
    <row r="68" spans="1:11" ht="20.25" customHeight="1" thickBot="1" x14ac:dyDescent="0.35">
      <c r="A68" s="737"/>
      <c r="B68" s="458" t="s">
        <v>13</v>
      </c>
      <c r="C68" s="458" t="s">
        <v>14</v>
      </c>
      <c r="D68" s="458" t="s">
        <v>9</v>
      </c>
      <c r="E68" s="458" t="s">
        <v>13</v>
      </c>
      <c r="F68" s="458" t="s">
        <v>14</v>
      </c>
      <c r="G68" s="458" t="s">
        <v>9</v>
      </c>
      <c r="H68" s="458" t="s">
        <v>13</v>
      </c>
      <c r="I68" s="458" t="s">
        <v>14</v>
      </c>
      <c r="J68" s="458" t="s">
        <v>9</v>
      </c>
      <c r="K68" s="809"/>
    </row>
    <row r="69" spans="1:11" s="415" customFormat="1" ht="20.25" customHeight="1" x14ac:dyDescent="0.25">
      <c r="A69" s="8" t="s">
        <v>2099</v>
      </c>
      <c r="B69" s="8">
        <v>576</v>
      </c>
      <c r="C69" s="8">
        <v>231</v>
      </c>
      <c r="D69" s="8">
        <f>C69+B69</f>
        <v>807</v>
      </c>
      <c r="E69" s="8">
        <v>0</v>
      </c>
      <c r="F69" s="8">
        <v>0</v>
      </c>
      <c r="G69" s="8">
        <v>0</v>
      </c>
      <c r="H69" s="8">
        <v>576</v>
      </c>
      <c r="I69" s="8">
        <v>231</v>
      </c>
      <c r="J69" s="8">
        <f>SUM(H69:I69)</f>
        <v>807</v>
      </c>
      <c r="K69" s="446" t="s">
        <v>2100</v>
      </c>
    </row>
    <row r="70" spans="1:11" s="415" customFormat="1" ht="20.25" customHeight="1" x14ac:dyDescent="0.25">
      <c r="A70" s="8" t="s">
        <v>2101</v>
      </c>
      <c r="B70" s="8">
        <v>256</v>
      </c>
      <c r="C70" s="8">
        <v>201</v>
      </c>
      <c r="D70" s="8">
        <f>C70+B70</f>
        <v>457</v>
      </c>
      <c r="E70" s="8">
        <v>0</v>
      </c>
      <c r="F70" s="8">
        <v>0</v>
      </c>
      <c r="G70" s="8">
        <v>0</v>
      </c>
      <c r="H70" s="8">
        <v>256</v>
      </c>
      <c r="I70" s="8">
        <v>201</v>
      </c>
      <c r="J70" s="8">
        <f>SUM(H70:I70)</f>
        <v>457</v>
      </c>
      <c r="K70" s="446" t="s">
        <v>2102</v>
      </c>
    </row>
    <row r="71" spans="1:11" ht="20.25" customHeight="1" x14ac:dyDescent="0.25">
      <c r="A71" s="8" t="s">
        <v>2103</v>
      </c>
      <c r="B71" s="8"/>
      <c r="C71" s="8"/>
      <c r="D71" s="8"/>
      <c r="E71" s="8"/>
      <c r="F71" s="8"/>
      <c r="G71" s="8"/>
      <c r="H71" s="8"/>
      <c r="I71" s="8"/>
      <c r="J71" s="8"/>
      <c r="K71" s="446" t="s">
        <v>2104</v>
      </c>
    </row>
    <row r="72" spans="1:11" ht="20.25" customHeight="1" x14ac:dyDescent="0.25">
      <c r="A72" s="8" t="s">
        <v>212</v>
      </c>
      <c r="B72" s="8">
        <v>84</v>
      </c>
      <c r="C72" s="8">
        <v>108</v>
      </c>
      <c r="D72" s="8">
        <f>C72+B72</f>
        <v>192</v>
      </c>
      <c r="E72" s="8">
        <v>0</v>
      </c>
      <c r="F72" s="8">
        <v>0</v>
      </c>
      <c r="G72" s="8">
        <v>0</v>
      </c>
      <c r="H72" s="8">
        <v>84</v>
      </c>
      <c r="I72" s="8">
        <v>108</v>
      </c>
      <c r="J72" s="8">
        <f>SUM(H72:I72)</f>
        <v>192</v>
      </c>
      <c r="K72" s="459" t="s">
        <v>2069</v>
      </c>
    </row>
    <row r="73" spans="1:11" ht="20.25" customHeight="1" x14ac:dyDescent="0.25">
      <c r="A73" s="8" t="s">
        <v>414</v>
      </c>
      <c r="B73" s="8">
        <v>103</v>
      </c>
      <c r="C73" s="8">
        <v>186</v>
      </c>
      <c r="D73" s="8">
        <f>C73+B73</f>
        <v>289</v>
      </c>
      <c r="E73" s="8">
        <v>0</v>
      </c>
      <c r="F73" s="8">
        <v>0</v>
      </c>
      <c r="G73" s="8">
        <v>0</v>
      </c>
      <c r="H73" s="8">
        <v>103</v>
      </c>
      <c r="I73" s="8">
        <v>186</v>
      </c>
      <c r="J73" s="8">
        <f>SUM(H73:I73)</f>
        <v>289</v>
      </c>
      <c r="K73" s="446" t="s">
        <v>215</v>
      </c>
    </row>
    <row r="74" spans="1:11" ht="20.25" customHeight="1" x14ac:dyDescent="0.25">
      <c r="A74" s="8" t="s">
        <v>2070</v>
      </c>
      <c r="B74" s="8">
        <v>50</v>
      </c>
      <c r="C74" s="8">
        <v>23</v>
      </c>
      <c r="D74" s="8">
        <f>C74+B74</f>
        <v>73</v>
      </c>
      <c r="E74" s="8">
        <v>0</v>
      </c>
      <c r="F74" s="8">
        <v>0</v>
      </c>
      <c r="G74" s="8">
        <v>0</v>
      </c>
      <c r="H74" s="8">
        <v>50</v>
      </c>
      <c r="I74" s="8">
        <v>23</v>
      </c>
      <c r="J74" s="8">
        <f>SUM(H74:I74)</f>
        <v>73</v>
      </c>
      <c r="K74" s="219" t="s">
        <v>2105</v>
      </c>
    </row>
    <row r="75" spans="1:11" ht="20.25" customHeight="1" x14ac:dyDescent="0.25">
      <c r="A75" s="8" t="s">
        <v>2106</v>
      </c>
      <c r="B75" s="8">
        <v>83</v>
      </c>
      <c r="C75" s="8">
        <v>115</v>
      </c>
      <c r="D75" s="8">
        <f>C75+B75</f>
        <v>198</v>
      </c>
      <c r="E75" s="8">
        <v>0</v>
      </c>
      <c r="F75" s="8">
        <v>0</v>
      </c>
      <c r="G75" s="8">
        <v>0</v>
      </c>
      <c r="H75" s="8">
        <v>83</v>
      </c>
      <c r="I75" s="8">
        <v>115</v>
      </c>
      <c r="J75" s="8">
        <f>SUM(H75:I75)</f>
        <v>198</v>
      </c>
      <c r="K75" s="459" t="s">
        <v>2107</v>
      </c>
    </row>
    <row r="76" spans="1:11" ht="20.25" customHeight="1" x14ac:dyDescent="0.25">
      <c r="A76" s="8" t="s">
        <v>541</v>
      </c>
      <c r="B76" s="8">
        <v>21</v>
      </c>
      <c r="C76" s="8">
        <v>7</v>
      </c>
      <c r="D76" s="8">
        <f>C76+B76</f>
        <v>28</v>
      </c>
      <c r="E76" s="8">
        <v>0</v>
      </c>
      <c r="F76" s="8">
        <v>0</v>
      </c>
      <c r="G76" s="8">
        <v>0</v>
      </c>
      <c r="H76" s="8">
        <v>21</v>
      </c>
      <c r="I76" s="8">
        <v>7</v>
      </c>
      <c r="J76" s="8">
        <f>SUM(H76:I76)</f>
        <v>28</v>
      </c>
      <c r="K76" s="459" t="s">
        <v>249</v>
      </c>
    </row>
    <row r="77" spans="1:11" ht="20.25" customHeight="1" x14ac:dyDescent="0.25">
      <c r="A77" s="8" t="s">
        <v>2108</v>
      </c>
      <c r="B77" s="8">
        <f>B72+B73+B74+B75+B76</f>
        <v>341</v>
      </c>
      <c r="C77" s="8">
        <f>C72+C73+C74+C75+C76</f>
        <v>439</v>
      </c>
      <c r="D77" s="8">
        <f>D72+D73+D74+D75+D76</f>
        <v>780</v>
      </c>
      <c r="E77" s="8">
        <v>0</v>
      </c>
      <c r="F77" s="8">
        <v>0</v>
      </c>
      <c r="G77" s="8">
        <v>0</v>
      </c>
      <c r="H77" s="8">
        <f>H72+H73+H74+H75+H76</f>
        <v>341</v>
      </c>
      <c r="I77" s="8">
        <f>I72+I73+I74+I75+I76</f>
        <v>439</v>
      </c>
      <c r="J77" s="8">
        <f>J72+J73+J74+J75+J76</f>
        <v>780</v>
      </c>
      <c r="K77" s="459" t="s">
        <v>2109</v>
      </c>
    </row>
    <row r="78" spans="1:11" ht="20.25" customHeight="1" x14ac:dyDescent="0.25">
      <c r="A78" s="8" t="s">
        <v>2110</v>
      </c>
      <c r="B78" s="8"/>
      <c r="C78" s="8"/>
      <c r="D78" s="8"/>
      <c r="E78" s="8"/>
      <c r="F78" s="8"/>
      <c r="G78" s="8"/>
      <c r="H78" s="8"/>
      <c r="I78" s="8"/>
      <c r="J78" s="8"/>
      <c r="K78" s="446" t="s">
        <v>2111</v>
      </c>
    </row>
    <row r="79" spans="1:11" ht="20.25" customHeight="1" x14ac:dyDescent="0.25">
      <c r="A79" s="8" t="s">
        <v>2112</v>
      </c>
      <c r="B79" s="8">
        <v>31</v>
      </c>
      <c r="C79" s="8">
        <v>45</v>
      </c>
      <c r="D79" s="8">
        <f t="shared" ref="D79:D84" si="4">C79+B79</f>
        <v>76</v>
      </c>
      <c r="E79" s="8">
        <v>0</v>
      </c>
      <c r="F79" s="8">
        <v>0</v>
      </c>
      <c r="G79" s="8">
        <v>0</v>
      </c>
      <c r="H79" s="8">
        <v>31</v>
      </c>
      <c r="I79" s="8">
        <v>45</v>
      </c>
      <c r="J79" s="8">
        <f t="shared" ref="J79:J84" si="5">SUM(H79:I79)</f>
        <v>76</v>
      </c>
      <c r="K79" s="446" t="s">
        <v>2113</v>
      </c>
    </row>
    <row r="80" spans="1:11" ht="20.25" customHeight="1" x14ac:dyDescent="0.25">
      <c r="A80" s="8" t="s">
        <v>2114</v>
      </c>
      <c r="B80" s="8">
        <v>20</v>
      </c>
      <c r="C80" s="8">
        <v>11</v>
      </c>
      <c r="D80" s="8">
        <f t="shared" si="4"/>
        <v>31</v>
      </c>
      <c r="E80" s="8">
        <v>0</v>
      </c>
      <c r="F80" s="8">
        <v>0</v>
      </c>
      <c r="G80" s="8">
        <v>0</v>
      </c>
      <c r="H80" s="8">
        <v>20</v>
      </c>
      <c r="I80" s="8">
        <v>11</v>
      </c>
      <c r="J80" s="8">
        <f t="shared" si="5"/>
        <v>31</v>
      </c>
      <c r="K80" s="446" t="s">
        <v>2089</v>
      </c>
    </row>
    <row r="81" spans="1:11" ht="20.25" customHeight="1" x14ac:dyDescent="0.25">
      <c r="A81" s="8" t="s">
        <v>2115</v>
      </c>
      <c r="B81" s="8">
        <v>77</v>
      </c>
      <c r="C81" s="8">
        <v>42</v>
      </c>
      <c r="D81" s="8">
        <f t="shared" si="4"/>
        <v>119</v>
      </c>
      <c r="E81" s="8">
        <v>0</v>
      </c>
      <c r="F81" s="8">
        <v>0</v>
      </c>
      <c r="G81" s="8">
        <v>0</v>
      </c>
      <c r="H81" s="8">
        <v>77</v>
      </c>
      <c r="I81" s="8">
        <v>42</v>
      </c>
      <c r="J81" s="8">
        <f t="shared" si="5"/>
        <v>119</v>
      </c>
      <c r="K81" s="446" t="s">
        <v>2116</v>
      </c>
    </row>
    <row r="82" spans="1:11" ht="20.25" customHeight="1" x14ac:dyDescent="0.25">
      <c r="A82" s="8" t="s">
        <v>2117</v>
      </c>
      <c r="B82" s="8">
        <v>51</v>
      </c>
      <c r="C82" s="8">
        <v>69</v>
      </c>
      <c r="D82" s="8">
        <f t="shared" si="4"/>
        <v>120</v>
      </c>
      <c r="E82" s="8">
        <v>0</v>
      </c>
      <c r="F82" s="8">
        <v>0</v>
      </c>
      <c r="G82" s="8">
        <v>0</v>
      </c>
      <c r="H82" s="8">
        <v>51</v>
      </c>
      <c r="I82" s="8">
        <v>69</v>
      </c>
      <c r="J82" s="8">
        <f t="shared" si="5"/>
        <v>120</v>
      </c>
      <c r="K82" s="446" t="s">
        <v>2118</v>
      </c>
    </row>
    <row r="83" spans="1:11" ht="20.25" customHeight="1" x14ac:dyDescent="0.25">
      <c r="A83" s="8" t="s">
        <v>2119</v>
      </c>
      <c r="B83" s="8">
        <v>37</v>
      </c>
      <c r="C83" s="8">
        <v>29</v>
      </c>
      <c r="D83" s="8">
        <f t="shared" si="4"/>
        <v>66</v>
      </c>
      <c r="E83" s="8">
        <v>0</v>
      </c>
      <c r="F83" s="8">
        <v>0</v>
      </c>
      <c r="G83" s="8">
        <v>0</v>
      </c>
      <c r="H83" s="8">
        <v>37</v>
      </c>
      <c r="I83" s="8">
        <v>29</v>
      </c>
      <c r="J83" s="8">
        <f t="shared" si="5"/>
        <v>66</v>
      </c>
      <c r="K83" s="446" t="s">
        <v>2120</v>
      </c>
    </row>
    <row r="84" spans="1:11" ht="20.25" customHeight="1" x14ac:dyDescent="0.25">
      <c r="A84" s="8" t="s">
        <v>2121</v>
      </c>
      <c r="B84" s="8">
        <v>10</v>
      </c>
      <c r="C84" s="8">
        <v>15</v>
      </c>
      <c r="D84" s="8">
        <f t="shared" si="4"/>
        <v>25</v>
      </c>
      <c r="E84" s="8">
        <v>0</v>
      </c>
      <c r="F84" s="8">
        <v>0</v>
      </c>
      <c r="G84" s="8">
        <v>0</v>
      </c>
      <c r="H84" s="8">
        <v>10</v>
      </c>
      <c r="I84" s="8">
        <v>15</v>
      </c>
      <c r="J84" s="8">
        <f t="shared" si="5"/>
        <v>25</v>
      </c>
      <c r="K84" s="446" t="s">
        <v>2107</v>
      </c>
    </row>
    <row r="85" spans="1:11" ht="20.25" customHeight="1" x14ac:dyDescent="0.25">
      <c r="A85" s="8" t="s">
        <v>2122</v>
      </c>
      <c r="B85" s="8">
        <f>B79+B80+B81+B82+B83+B84</f>
        <v>226</v>
      </c>
      <c r="C85" s="8">
        <f>C79+C80+C81+C82+C83+C84</f>
        <v>211</v>
      </c>
      <c r="D85" s="8">
        <f>D79+D80+D81+D82+D83+D84</f>
        <v>437</v>
      </c>
      <c r="E85" s="8">
        <v>0</v>
      </c>
      <c r="F85" s="8">
        <v>0</v>
      </c>
      <c r="G85" s="8">
        <v>0</v>
      </c>
      <c r="H85" s="8">
        <f>H79+H80+H81+H82+H83+H84</f>
        <v>226</v>
      </c>
      <c r="I85" s="8">
        <f>I79+I80+I81+I82+I83+I84</f>
        <v>211</v>
      </c>
      <c r="J85" s="8">
        <f>J79+J80+J81+J82+J83+J84</f>
        <v>437</v>
      </c>
      <c r="K85" s="446" t="s">
        <v>2123</v>
      </c>
    </row>
    <row r="86" spans="1:11" ht="20.25" customHeight="1" thickBot="1" x14ac:dyDescent="0.3">
      <c r="A86" s="11" t="s">
        <v>2124</v>
      </c>
      <c r="B86" s="11">
        <v>134</v>
      </c>
      <c r="C86" s="11">
        <v>121</v>
      </c>
      <c r="D86" s="11">
        <f>C86+B86</f>
        <v>255</v>
      </c>
      <c r="E86" s="11">
        <v>0</v>
      </c>
      <c r="F86" s="11">
        <v>0</v>
      </c>
      <c r="G86" s="11">
        <v>0</v>
      </c>
      <c r="H86" s="11">
        <v>134</v>
      </c>
      <c r="I86" s="11">
        <v>121</v>
      </c>
      <c r="J86" s="11">
        <f>SUM(H86:I86)</f>
        <v>255</v>
      </c>
      <c r="K86" s="13" t="s">
        <v>2125</v>
      </c>
    </row>
    <row r="87" spans="1:11" ht="14.4" thickTop="1" x14ac:dyDescent="0.25">
      <c r="K87" s="462"/>
    </row>
    <row r="88" spans="1:11" s="659" customFormat="1" x14ac:dyDescent="0.25">
      <c r="B88" s="455"/>
      <c r="C88" s="455"/>
      <c r="D88" s="455"/>
      <c r="E88" s="455"/>
      <c r="F88" s="455"/>
      <c r="G88" s="455"/>
      <c r="H88" s="455"/>
      <c r="I88" s="455"/>
      <c r="J88" s="455"/>
      <c r="K88" s="462"/>
    </row>
    <row r="89" spans="1:11" s="659" customFormat="1" x14ac:dyDescent="0.25">
      <c r="B89" s="455"/>
      <c r="C89" s="455"/>
      <c r="D89" s="455"/>
      <c r="E89" s="455"/>
      <c r="F89" s="455"/>
      <c r="G89" s="455"/>
      <c r="H89" s="455"/>
      <c r="I89" s="455"/>
      <c r="J89" s="455"/>
      <c r="K89" s="462"/>
    </row>
    <row r="90" spans="1:11" s="659" customFormat="1" x14ac:dyDescent="0.25">
      <c r="B90" s="455"/>
      <c r="C90" s="455"/>
      <c r="D90" s="455"/>
      <c r="E90" s="455"/>
      <c r="F90" s="455"/>
      <c r="G90" s="455"/>
      <c r="H90" s="455"/>
      <c r="I90" s="455"/>
      <c r="J90" s="455"/>
      <c r="K90" s="462"/>
    </row>
    <row r="91" spans="1:11" x14ac:dyDescent="0.25">
      <c r="K91" s="462"/>
    </row>
    <row r="92" spans="1:11" x14ac:dyDescent="0.25">
      <c r="K92" s="462"/>
    </row>
    <row r="93" spans="1:11" ht="12.75" customHeight="1" x14ac:dyDescent="0.25">
      <c r="K93" s="462"/>
    </row>
    <row r="94" spans="1:11" hidden="1" x14ac:dyDescent="0.25">
      <c r="K94" s="462"/>
    </row>
    <row r="95" spans="1:11" ht="24.75" customHeight="1" thickBot="1" x14ac:dyDescent="0.3">
      <c r="A95" s="357" t="s">
        <v>2342</v>
      </c>
      <c r="K95" s="30" t="s">
        <v>2350</v>
      </c>
    </row>
    <row r="96" spans="1:11" ht="16.2" thickTop="1" x14ac:dyDescent="0.3">
      <c r="A96" s="735" t="s">
        <v>205</v>
      </c>
      <c r="B96" s="746" t="s">
        <v>1</v>
      </c>
      <c r="C96" s="746"/>
      <c r="D96" s="746"/>
      <c r="E96" s="746" t="s">
        <v>2</v>
      </c>
      <c r="F96" s="746"/>
      <c r="G96" s="746"/>
      <c r="H96" s="746" t="s">
        <v>4</v>
      </c>
      <c r="I96" s="746"/>
      <c r="J96" s="746"/>
      <c r="K96" s="808" t="s">
        <v>206</v>
      </c>
    </row>
    <row r="97" spans="1:11" ht="15.6" x14ac:dyDescent="0.3">
      <c r="A97" s="736"/>
      <c r="B97" s="747" t="s">
        <v>6</v>
      </c>
      <c r="C97" s="747"/>
      <c r="D97" s="747"/>
      <c r="E97" s="747" t="s">
        <v>7</v>
      </c>
      <c r="F97" s="747"/>
      <c r="G97" s="747"/>
      <c r="H97" s="747" t="s">
        <v>9</v>
      </c>
      <c r="I97" s="747"/>
      <c r="J97" s="747"/>
      <c r="K97" s="785"/>
    </row>
    <row r="98" spans="1:11" ht="15.6" x14ac:dyDescent="0.3">
      <c r="A98" s="736"/>
      <c r="B98" s="457" t="s">
        <v>574</v>
      </c>
      <c r="C98" s="457" t="s">
        <v>113</v>
      </c>
      <c r="D98" s="457" t="s">
        <v>12</v>
      </c>
      <c r="E98" s="457" t="s">
        <v>574</v>
      </c>
      <c r="F98" s="457" t="s">
        <v>113</v>
      </c>
      <c r="G98" s="457" t="s">
        <v>12</v>
      </c>
      <c r="H98" s="457" t="s">
        <v>574</v>
      </c>
      <c r="I98" s="457" t="s">
        <v>113</v>
      </c>
      <c r="J98" s="457" t="s">
        <v>12</v>
      </c>
      <c r="K98" s="785"/>
    </row>
    <row r="99" spans="1:11" ht="16.2" thickBot="1" x14ac:dyDescent="0.35">
      <c r="A99" s="737"/>
      <c r="B99" s="458" t="s">
        <v>13</v>
      </c>
      <c r="C99" s="458" t="s">
        <v>14</v>
      </c>
      <c r="D99" s="458" t="s">
        <v>9</v>
      </c>
      <c r="E99" s="458" t="s">
        <v>13</v>
      </c>
      <c r="F99" s="458" t="s">
        <v>14</v>
      </c>
      <c r="G99" s="458" t="s">
        <v>9</v>
      </c>
      <c r="H99" s="458" t="s">
        <v>13</v>
      </c>
      <c r="I99" s="458" t="s">
        <v>14</v>
      </c>
      <c r="J99" s="458" t="s">
        <v>9</v>
      </c>
      <c r="K99" s="809"/>
    </row>
    <row r="100" spans="1:11" ht="18.899999999999999" customHeight="1" x14ac:dyDescent="0.25">
      <c r="A100" s="8" t="s">
        <v>2126</v>
      </c>
      <c r="B100" s="8"/>
      <c r="C100" s="8"/>
      <c r="D100" s="8"/>
      <c r="E100" s="8"/>
      <c r="F100" s="8"/>
      <c r="G100" s="8"/>
      <c r="H100" s="8"/>
      <c r="I100" s="8"/>
      <c r="J100" s="8"/>
      <c r="K100" s="446" t="s">
        <v>2127</v>
      </c>
    </row>
    <row r="101" spans="1:11" ht="18.899999999999999" customHeight="1" x14ac:dyDescent="0.25">
      <c r="A101" s="8" t="s">
        <v>2128</v>
      </c>
      <c r="B101" s="8">
        <v>73</v>
      </c>
      <c r="C101" s="8">
        <v>11</v>
      </c>
      <c r="D101" s="8">
        <f>C101+B101</f>
        <v>84</v>
      </c>
      <c r="E101" s="8">
        <v>0</v>
      </c>
      <c r="F101" s="8">
        <v>0</v>
      </c>
      <c r="G101" s="8">
        <f>SUM(E101:F101)</f>
        <v>0</v>
      </c>
      <c r="H101" s="8">
        <v>73</v>
      </c>
      <c r="I101" s="8">
        <v>11</v>
      </c>
      <c r="J101" s="8">
        <f>SUM(H101:I101)</f>
        <v>84</v>
      </c>
      <c r="K101" s="446" t="s">
        <v>1262</v>
      </c>
    </row>
    <row r="102" spans="1:11" ht="18.899999999999999" customHeight="1" x14ac:dyDescent="0.25">
      <c r="A102" s="8" t="s">
        <v>1438</v>
      </c>
      <c r="B102" s="8">
        <v>192</v>
      </c>
      <c r="C102" s="8">
        <v>252</v>
      </c>
      <c r="D102" s="8">
        <f>C102+B102</f>
        <v>444</v>
      </c>
      <c r="E102" s="8">
        <v>0</v>
      </c>
      <c r="F102" s="8">
        <v>0</v>
      </c>
      <c r="G102" s="8">
        <f>SUM(E102:F102)</f>
        <v>0</v>
      </c>
      <c r="H102" s="8">
        <v>192</v>
      </c>
      <c r="I102" s="8">
        <v>252</v>
      </c>
      <c r="J102" s="8">
        <f>SUM(H102:I102)</f>
        <v>444</v>
      </c>
      <c r="K102" s="446" t="s">
        <v>243</v>
      </c>
    </row>
    <row r="103" spans="1:11" ht="18.899999999999999" customHeight="1" x14ac:dyDescent="0.25">
      <c r="A103" s="8" t="s">
        <v>248</v>
      </c>
      <c r="B103" s="8">
        <v>122</v>
      </c>
      <c r="C103" s="8">
        <v>59</v>
      </c>
      <c r="D103" s="8">
        <f>C103+B103</f>
        <v>181</v>
      </c>
      <c r="E103" s="8">
        <v>0</v>
      </c>
      <c r="F103" s="8">
        <v>0</v>
      </c>
      <c r="G103" s="8">
        <f>SUM(E103:F103)</f>
        <v>0</v>
      </c>
      <c r="H103" s="8">
        <v>122</v>
      </c>
      <c r="I103" s="8">
        <v>59</v>
      </c>
      <c r="J103" s="8">
        <f>SUM(H103:I103)</f>
        <v>181</v>
      </c>
      <c r="K103" s="446" t="s">
        <v>249</v>
      </c>
    </row>
    <row r="104" spans="1:11" ht="18.899999999999999" customHeight="1" x14ac:dyDescent="0.25">
      <c r="A104" s="8" t="s">
        <v>2129</v>
      </c>
      <c r="B104" s="8">
        <v>257</v>
      </c>
      <c r="C104" s="8">
        <v>96</v>
      </c>
      <c r="D104" s="8">
        <f>C104+B104</f>
        <v>353</v>
      </c>
      <c r="E104" s="8">
        <v>0</v>
      </c>
      <c r="F104" s="8">
        <v>0</v>
      </c>
      <c r="G104" s="8">
        <f>SUM(E104:F104)</f>
        <v>0</v>
      </c>
      <c r="H104" s="8">
        <v>257</v>
      </c>
      <c r="I104" s="8">
        <v>96</v>
      </c>
      <c r="J104" s="8">
        <f>SUM(H104:I104)</f>
        <v>353</v>
      </c>
      <c r="K104" s="446" t="s">
        <v>2130</v>
      </c>
    </row>
    <row r="105" spans="1:11" ht="18.899999999999999" customHeight="1" x14ac:dyDescent="0.25">
      <c r="A105" s="8" t="s">
        <v>2131</v>
      </c>
      <c r="B105" s="8">
        <f t="shared" ref="B105:J105" si="6">B101+B102+B103+B104</f>
        <v>644</v>
      </c>
      <c r="C105" s="8">
        <f t="shared" si="6"/>
        <v>418</v>
      </c>
      <c r="D105" s="8">
        <f t="shared" si="6"/>
        <v>1062</v>
      </c>
      <c r="E105" s="8">
        <f t="shared" si="6"/>
        <v>0</v>
      </c>
      <c r="F105" s="8">
        <f t="shared" si="6"/>
        <v>0</v>
      </c>
      <c r="G105" s="8">
        <f t="shared" si="6"/>
        <v>0</v>
      </c>
      <c r="H105" s="8">
        <f t="shared" si="6"/>
        <v>644</v>
      </c>
      <c r="I105" s="8">
        <f t="shared" si="6"/>
        <v>418</v>
      </c>
      <c r="J105" s="8">
        <f t="shared" si="6"/>
        <v>1062</v>
      </c>
      <c r="K105" s="446" t="s">
        <v>2132</v>
      </c>
    </row>
    <row r="106" spans="1:11" ht="18.899999999999999" customHeight="1" x14ac:dyDescent="0.25">
      <c r="A106" s="62" t="s">
        <v>2133</v>
      </c>
      <c r="B106" s="8"/>
      <c r="C106" s="8"/>
      <c r="D106" s="8"/>
      <c r="E106" s="8"/>
      <c r="F106" s="8"/>
      <c r="G106" s="8"/>
      <c r="H106" s="8"/>
      <c r="I106" s="8"/>
      <c r="J106" s="8"/>
      <c r="K106" s="446" t="s">
        <v>2134</v>
      </c>
    </row>
    <row r="107" spans="1:11" ht="18.899999999999999" customHeight="1" x14ac:dyDescent="0.25">
      <c r="A107" s="8" t="s">
        <v>1438</v>
      </c>
      <c r="B107" s="8">
        <v>13</v>
      </c>
      <c r="C107" s="8">
        <v>6</v>
      </c>
      <c r="D107" s="8">
        <f>C107+B107</f>
        <v>19</v>
      </c>
      <c r="E107" s="8">
        <v>0</v>
      </c>
      <c r="F107" s="8">
        <v>0</v>
      </c>
      <c r="G107" s="8">
        <f>SUM(E107:F107)</f>
        <v>0</v>
      </c>
      <c r="H107" s="8">
        <v>13</v>
      </c>
      <c r="I107" s="8">
        <v>6</v>
      </c>
      <c r="J107" s="8">
        <f>SUM(H107:I107)</f>
        <v>19</v>
      </c>
      <c r="K107" s="446" t="s">
        <v>243</v>
      </c>
    </row>
    <row r="108" spans="1:11" ht="18.899999999999999" customHeight="1" x14ac:dyDescent="0.25">
      <c r="A108" s="8" t="s">
        <v>248</v>
      </c>
      <c r="B108" s="8">
        <v>10</v>
      </c>
      <c r="C108" s="8">
        <v>2</v>
      </c>
      <c r="D108" s="8">
        <f>C108+B108</f>
        <v>12</v>
      </c>
      <c r="E108" s="8">
        <v>0</v>
      </c>
      <c r="F108" s="8">
        <v>0</v>
      </c>
      <c r="G108" s="8">
        <f>SUM(E108:F108)</f>
        <v>0</v>
      </c>
      <c r="H108" s="8">
        <v>10</v>
      </c>
      <c r="I108" s="8">
        <v>2</v>
      </c>
      <c r="J108" s="8">
        <f>SUM(H108:I108)</f>
        <v>12</v>
      </c>
      <c r="K108" s="446" t="s">
        <v>249</v>
      </c>
    </row>
    <row r="109" spans="1:11" ht="18.899999999999999" customHeight="1" x14ac:dyDescent="0.25">
      <c r="A109" s="62" t="s">
        <v>2135</v>
      </c>
      <c r="B109" s="8">
        <f>B107+B108</f>
        <v>23</v>
      </c>
      <c r="C109" s="8">
        <f>C107+C108</f>
        <v>8</v>
      </c>
      <c r="D109" s="8">
        <f>C109+B109</f>
        <v>31</v>
      </c>
      <c r="E109" s="8">
        <f>SUM(E107:E108)</f>
        <v>0</v>
      </c>
      <c r="F109" s="8">
        <f>SUM(F107:F108)</f>
        <v>0</v>
      </c>
      <c r="G109" s="8">
        <f>SUM(G107:G108)</f>
        <v>0</v>
      </c>
      <c r="H109" s="8">
        <f>H107+H108</f>
        <v>23</v>
      </c>
      <c r="I109" s="8">
        <f>I107+I108</f>
        <v>8</v>
      </c>
      <c r="J109" s="8">
        <f>I109+H109</f>
        <v>31</v>
      </c>
      <c r="K109" s="446" t="s">
        <v>2132</v>
      </c>
    </row>
    <row r="110" spans="1:11" ht="18.899999999999999" customHeight="1" x14ac:dyDescent="0.25">
      <c r="A110" s="62" t="s">
        <v>2136</v>
      </c>
      <c r="B110" s="8"/>
      <c r="C110" s="8"/>
      <c r="D110" s="8"/>
      <c r="E110" s="8"/>
      <c r="F110" s="8"/>
      <c r="G110" s="8"/>
      <c r="H110" s="8"/>
      <c r="I110" s="8"/>
      <c r="J110" s="8"/>
      <c r="K110" s="446" t="s">
        <v>2137</v>
      </c>
    </row>
    <row r="111" spans="1:11" ht="18.899999999999999" customHeight="1" x14ac:dyDescent="0.25">
      <c r="A111" s="62" t="s">
        <v>2138</v>
      </c>
      <c r="B111" s="8">
        <v>12</v>
      </c>
      <c r="C111" s="8">
        <v>15</v>
      </c>
      <c r="D111" s="8">
        <f>C111+B111</f>
        <v>27</v>
      </c>
      <c r="E111" s="8">
        <v>0</v>
      </c>
      <c r="F111" s="8">
        <v>0</v>
      </c>
      <c r="G111" s="8">
        <v>0</v>
      </c>
      <c r="H111" s="8">
        <v>12</v>
      </c>
      <c r="I111" s="8">
        <v>15</v>
      </c>
      <c r="J111" s="8">
        <f>SUM(H111:I111)</f>
        <v>27</v>
      </c>
      <c r="K111" s="446" t="s">
        <v>2139</v>
      </c>
    </row>
    <row r="112" spans="1:11" ht="18.899999999999999" customHeight="1" x14ac:dyDescent="0.25">
      <c r="A112" s="8" t="s">
        <v>1438</v>
      </c>
      <c r="B112" s="8">
        <v>11</v>
      </c>
      <c r="C112" s="8">
        <v>20</v>
      </c>
      <c r="D112" s="8">
        <f>C112+B112</f>
        <v>31</v>
      </c>
      <c r="E112" s="8">
        <v>0</v>
      </c>
      <c r="F112" s="8">
        <v>0</v>
      </c>
      <c r="G112" s="8">
        <f>SUM(E112:F112)</f>
        <v>0</v>
      </c>
      <c r="H112" s="8">
        <v>11</v>
      </c>
      <c r="I112" s="8">
        <v>20</v>
      </c>
      <c r="J112" s="8">
        <f>SUM(H112:I112)</f>
        <v>31</v>
      </c>
      <c r="K112" s="446" t="s">
        <v>243</v>
      </c>
    </row>
    <row r="113" spans="1:11" ht="18.899999999999999" customHeight="1" x14ac:dyDescent="0.25">
      <c r="A113" s="8" t="s">
        <v>248</v>
      </c>
      <c r="B113" s="8">
        <v>4</v>
      </c>
      <c r="C113" s="8"/>
      <c r="D113" s="8">
        <f>C113+B113</f>
        <v>4</v>
      </c>
      <c r="E113" s="8">
        <v>0</v>
      </c>
      <c r="F113" s="8">
        <v>0</v>
      </c>
      <c r="G113" s="8">
        <f>SUM(E113:F113)</f>
        <v>0</v>
      </c>
      <c r="H113" s="8">
        <v>4</v>
      </c>
      <c r="I113" s="8"/>
      <c r="J113" s="8">
        <f>SUM(H113:I113)</f>
        <v>4</v>
      </c>
      <c r="K113" s="446" t="s">
        <v>249</v>
      </c>
    </row>
    <row r="114" spans="1:11" ht="18.899999999999999" customHeight="1" x14ac:dyDescent="0.25">
      <c r="A114" s="8" t="s">
        <v>2129</v>
      </c>
      <c r="B114" s="8">
        <v>11</v>
      </c>
      <c r="C114" s="8">
        <v>5</v>
      </c>
      <c r="D114" s="8">
        <f>C114+B114</f>
        <v>16</v>
      </c>
      <c r="E114" s="8">
        <v>0</v>
      </c>
      <c r="F114" s="8">
        <v>0</v>
      </c>
      <c r="G114" s="8">
        <f>SUM(E114:F114)</f>
        <v>0</v>
      </c>
      <c r="H114" s="8">
        <v>11</v>
      </c>
      <c r="I114" s="8">
        <v>5</v>
      </c>
      <c r="J114" s="8">
        <f>SUM(H114:I114)</f>
        <v>16</v>
      </c>
      <c r="K114" s="446" t="s">
        <v>2130</v>
      </c>
    </row>
    <row r="115" spans="1:11" ht="18.899999999999999" customHeight="1" x14ac:dyDescent="0.25">
      <c r="A115" s="62" t="s">
        <v>2135</v>
      </c>
      <c r="B115" s="8">
        <f t="shared" ref="B115:J115" si="7">B111+B112+B113+B114</f>
        <v>38</v>
      </c>
      <c r="C115" s="8">
        <f t="shared" si="7"/>
        <v>40</v>
      </c>
      <c r="D115" s="8">
        <f t="shared" si="7"/>
        <v>78</v>
      </c>
      <c r="E115" s="8">
        <f t="shared" si="7"/>
        <v>0</v>
      </c>
      <c r="F115" s="8">
        <f t="shared" si="7"/>
        <v>0</v>
      </c>
      <c r="G115" s="8">
        <f t="shared" si="7"/>
        <v>0</v>
      </c>
      <c r="H115" s="8">
        <f t="shared" si="7"/>
        <v>38</v>
      </c>
      <c r="I115" s="8">
        <f t="shared" si="7"/>
        <v>40</v>
      </c>
      <c r="J115" s="8">
        <f t="shared" si="7"/>
        <v>78</v>
      </c>
      <c r="K115" s="446" t="s">
        <v>2132</v>
      </c>
    </row>
    <row r="116" spans="1:11" ht="18.899999999999999" customHeight="1" x14ac:dyDescent="0.25">
      <c r="A116" s="8" t="s">
        <v>2140</v>
      </c>
      <c r="B116" s="8"/>
      <c r="C116" s="8"/>
      <c r="D116" s="8"/>
      <c r="E116" s="8"/>
      <c r="F116" s="8"/>
      <c r="G116" s="8"/>
      <c r="H116" s="8"/>
      <c r="I116" s="8"/>
      <c r="J116" s="8"/>
      <c r="K116" s="446" t="s">
        <v>2141</v>
      </c>
    </row>
    <row r="117" spans="1:11" ht="18.899999999999999" customHeight="1" x14ac:dyDescent="0.25">
      <c r="A117" s="8" t="s">
        <v>2128</v>
      </c>
      <c r="B117" s="8">
        <v>18</v>
      </c>
      <c r="C117" s="8">
        <v>6</v>
      </c>
      <c r="D117" s="8">
        <v>24</v>
      </c>
      <c r="E117" s="8">
        <v>0</v>
      </c>
      <c r="F117" s="8">
        <v>0</v>
      </c>
      <c r="G117" s="8">
        <v>0</v>
      </c>
      <c r="H117" s="8">
        <v>18</v>
      </c>
      <c r="I117" s="8">
        <v>6</v>
      </c>
      <c r="J117" s="8">
        <v>24</v>
      </c>
      <c r="K117" s="446" t="s">
        <v>1262</v>
      </c>
    </row>
    <row r="118" spans="1:11" ht="18.899999999999999" customHeight="1" x14ac:dyDescent="0.25">
      <c r="A118" s="8" t="s">
        <v>2142</v>
      </c>
      <c r="B118" s="8">
        <v>20</v>
      </c>
      <c r="C118" s="8">
        <v>32</v>
      </c>
      <c r="D118" s="8">
        <v>52</v>
      </c>
      <c r="E118" s="8">
        <v>0</v>
      </c>
      <c r="F118" s="8">
        <v>0</v>
      </c>
      <c r="G118" s="8">
        <f>SUM(E118:F118)</f>
        <v>0</v>
      </c>
      <c r="H118" s="8">
        <v>20</v>
      </c>
      <c r="I118" s="8">
        <v>32</v>
      </c>
      <c r="J118" s="8">
        <v>52</v>
      </c>
      <c r="K118" s="446" t="s">
        <v>2107</v>
      </c>
    </row>
    <row r="119" spans="1:11" ht="18.899999999999999" customHeight="1" x14ac:dyDescent="0.25">
      <c r="A119" s="8" t="s">
        <v>2129</v>
      </c>
      <c r="B119" s="8">
        <v>52</v>
      </c>
      <c r="C119" s="8">
        <v>17</v>
      </c>
      <c r="D119" s="8">
        <v>69</v>
      </c>
      <c r="E119" s="8">
        <v>0</v>
      </c>
      <c r="F119" s="8">
        <v>0</v>
      </c>
      <c r="G119" s="8">
        <f>SUM(E119:F119)</f>
        <v>0</v>
      </c>
      <c r="H119" s="8">
        <v>52</v>
      </c>
      <c r="I119" s="8">
        <v>17</v>
      </c>
      <c r="J119" s="8">
        <v>69</v>
      </c>
      <c r="K119" s="446" t="s">
        <v>2130</v>
      </c>
    </row>
    <row r="120" spans="1:11" ht="18.899999999999999" customHeight="1" x14ac:dyDescent="0.25">
      <c r="A120" s="8" t="s">
        <v>1438</v>
      </c>
      <c r="B120" s="8">
        <v>72</v>
      </c>
      <c r="C120" s="8">
        <v>73</v>
      </c>
      <c r="D120" s="8">
        <v>145</v>
      </c>
      <c r="E120" s="8">
        <v>0</v>
      </c>
      <c r="F120" s="8">
        <v>0</v>
      </c>
      <c r="G120" s="8">
        <f>SUM(E120:F120)</f>
        <v>0</v>
      </c>
      <c r="H120" s="8">
        <v>72</v>
      </c>
      <c r="I120" s="8">
        <v>73</v>
      </c>
      <c r="J120" s="8">
        <v>145</v>
      </c>
      <c r="K120" s="446" t="s">
        <v>243</v>
      </c>
    </row>
    <row r="121" spans="1:11" ht="18.899999999999999" customHeight="1" x14ac:dyDescent="0.25">
      <c r="A121" s="8" t="s">
        <v>248</v>
      </c>
      <c r="B121" s="8">
        <v>49</v>
      </c>
      <c r="C121" s="8">
        <v>20</v>
      </c>
      <c r="D121" s="8">
        <v>69</v>
      </c>
      <c r="E121" s="8">
        <v>0</v>
      </c>
      <c r="F121" s="8">
        <v>0</v>
      </c>
      <c r="G121" s="8">
        <f>SUM(E121:F121)</f>
        <v>0</v>
      </c>
      <c r="H121" s="8">
        <v>49</v>
      </c>
      <c r="I121" s="8">
        <v>20</v>
      </c>
      <c r="J121" s="8">
        <v>69</v>
      </c>
      <c r="K121" s="446" t="s">
        <v>249</v>
      </c>
    </row>
    <row r="122" spans="1:11" ht="18.899999999999999" customHeight="1" thickBot="1" x14ac:dyDescent="0.3">
      <c r="A122" s="11" t="s">
        <v>2131</v>
      </c>
      <c r="B122" s="11">
        <f>B121+B120+B119+B118+B117</f>
        <v>211</v>
      </c>
      <c r="C122" s="11">
        <f>C121+C120+C119+C118+C117</f>
        <v>148</v>
      </c>
      <c r="D122" s="11">
        <f>D121+D120+D119+D118+D117</f>
        <v>359</v>
      </c>
      <c r="E122" s="11">
        <f>SUM(E118:E121)</f>
        <v>0</v>
      </c>
      <c r="F122" s="11">
        <f>SUM(F118:F121)</f>
        <v>0</v>
      </c>
      <c r="G122" s="11">
        <f>SUM(G118:G121)</f>
        <v>0</v>
      </c>
      <c r="H122" s="11">
        <v>211</v>
      </c>
      <c r="I122" s="11">
        <v>148</v>
      </c>
      <c r="J122" s="11">
        <v>359</v>
      </c>
      <c r="K122" s="13" t="s">
        <v>2132</v>
      </c>
    </row>
    <row r="123" spans="1:11" ht="20.25" customHeight="1" thickTop="1" x14ac:dyDescent="0.25">
      <c r="A123" s="17"/>
      <c r="B123" s="17"/>
      <c r="C123" s="17"/>
      <c r="D123" s="17"/>
      <c r="E123" s="17"/>
      <c r="F123" s="17"/>
      <c r="G123" s="17"/>
      <c r="H123" s="17"/>
      <c r="I123" s="17"/>
      <c r="J123" s="17"/>
      <c r="K123" s="19"/>
    </row>
    <row r="124" spans="1:11" s="659" customFormat="1" ht="20.25" customHeight="1" x14ac:dyDescent="0.25">
      <c r="A124" s="668"/>
      <c r="B124" s="668"/>
      <c r="C124" s="668"/>
      <c r="D124" s="668"/>
      <c r="E124" s="668"/>
      <c r="F124" s="668"/>
      <c r="G124" s="668"/>
      <c r="H124" s="668"/>
      <c r="I124" s="668"/>
      <c r="J124" s="668"/>
      <c r="K124" s="664"/>
    </row>
    <row r="125" spans="1:11" s="526" customFormat="1" ht="20.25" customHeight="1" x14ac:dyDescent="0.25">
      <c r="A125" s="14"/>
      <c r="B125" s="14"/>
      <c r="C125" s="14"/>
      <c r="D125" s="14"/>
      <c r="E125" s="14"/>
      <c r="F125" s="14"/>
      <c r="G125" s="14"/>
      <c r="H125" s="14"/>
      <c r="I125" s="14"/>
      <c r="J125" s="14"/>
      <c r="K125" s="527"/>
    </row>
    <row r="126" spans="1:11" ht="20.25" customHeight="1" thickBot="1" x14ac:dyDescent="0.3">
      <c r="A126" s="357" t="s">
        <v>2640</v>
      </c>
      <c r="K126" s="30" t="s">
        <v>2350</v>
      </c>
    </row>
    <row r="127" spans="1:11" ht="20.25" customHeight="1" thickTop="1" x14ac:dyDescent="0.3">
      <c r="A127" s="735" t="s">
        <v>205</v>
      </c>
      <c r="B127" s="811" t="s">
        <v>1</v>
      </c>
      <c r="C127" s="811"/>
      <c r="D127" s="811"/>
      <c r="E127" s="811" t="s">
        <v>2</v>
      </c>
      <c r="F127" s="811"/>
      <c r="G127" s="811"/>
      <c r="H127" s="746" t="s">
        <v>4</v>
      </c>
      <c r="I127" s="746"/>
      <c r="J127" s="746"/>
      <c r="K127" s="808" t="s">
        <v>206</v>
      </c>
    </row>
    <row r="128" spans="1:11" ht="15.6" x14ac:dyDescent="0.3">
      <c r="A128" s="736"/>
      <c r="B128" s="812" t="s">
        <v>6</v>
      </c>
      <c r="C128" s="812"/>
      <c r="D128" s="812"/>
      <c r="E128" s="812" t="s">
        <v>7</v>
      </c>
      <c r="F128" s="812"/>
      <c r="G128" s="812"/>
      <c r="H128" s="747" t="s">
        <v>9</v>
      </c>
      <c r="I128" s="747"/>
      <c r="J128" s="747"/>
      <c r="K128" s="785"/>
    </row>
    <row r="129" spans="1:11" ht="20.25" customHeight="1" x14ac:dyDescent="0.3">
      <c r="A129" s="736"/>
      <c r="B129" s="457" t="s">
        <v>574</v>
      </c>
      <c r="C129" s="457" t="s">
        <v>113</v>
      </c>
      <c r="D129" s="457" t="s">
        <v>12</v>
      </c>
      <c r="E129" s="457" t="s">
        <v>574</v>
      </c>
      <c r="F129" s="457" t="s">
        <v>113</v>
      </c>
      <c r="G129" s="457" t="s">
        <v>12</v>
      </c>
      <c r="H129" s="530" t="s">
        <v>574</v>
      </c>
      <c r="I129" s="530" t="s">
        <v>113</v>
      </c>
      <c r="J129" s="530" t="s">
        <v>12</v>
      </c>
      <c r="K129" s="785"/>
    </row>
    <row r="130" spans="1:11" ht="20.25" customHeight="1" thickBot="1" x14ac:dyDescent="0.35">
      <c r="A130" s="737"/>
      <c r="B130" s="458" t="s">
        <v>13</v>
      </c>
      <c r="C130" s="458" t="s">
        <v>14</v>
      </c>
      <c r="D130" s="458" t="s">
        <v>9</v>
      </c>
      <c r="E130" s="458" t="s">
        <v>13</v>
      </c>
      <c r="F130" s="458" t="s">
        <v>14</v>
      </c>
      <c r="G130" s="458" t="s">
        <v>9</v>
      </c>
      <c r="H130" s="458" t="s">
        <v>13</v>
      </c>
      <c r="I130" s="458" t="s">
        <v>14</v>
      </c>
      <c r="J130" s="458" t="s">
        <v>9</v>
      </c>
      <c r="K130" s="809"/>
    </row>
    <row r="131" spans="1:11" ht="20.25" customHeight="1" x14ac:dyDescent="0.25">
      <c r="A131" s="8" t="s">
        <v>2143</v>
      </c>
      <c r="B131" s="8"/>
      <c r="C131" s="8"/>
      <c r="D131" s="8"/>
      <c r="E131" s="8"/>
      <c r="F131" s="8"/>
      <c r="G131" s="8"/>
      <c r="H131" s="8"/>
      <c r="I131" s="8"/>
      <c r="J131" s="8"/>
      <c r="K131" s="446" t="s">
        <v>2144</v>
      </c>
    </row>
    <row r="132" spans="1:11" ht="20.25" customHeight="1" x14ac:dyDescent="0.25">
      <c r="A132" s="8" t="s">
        <v>2128</v>
      </c>
      <c r="B132" s="8">
        <v>47</v>
      </c>
      <c r="C132" s="8">
        <v>17</v>
      </c>
      <c r="D132" s="8">
        <f>C132+B132</f>
        <v>64</v>
      </c>
      <c r="E132" s="8">
        <v>0</v>
      </c>
      <c r="F132" s="8">
        <v>0</v>
      </c>
      <c r="G132" s="8">
        <f>SUM(E132:F132)</f>
        <v>0</v>
      </c>
      <c r="H132" s="8">
        <v>47</v>
      </c>
      <c r="I132" s="8">
        <v>17</v>
      </c>
      <c r="J132" s="8">
        <f>I132+H132</f>
        <v>64</v>
      </c>
      <c r="K132" s="446" t="s">
        <v>1262</v>
      </c>
    </row>
    <row r="133" spans="1:11" ht="20.25" customHeight="1" x14ac:dyDescent="0.25">
      <c r="A133" s="8" t="s">
        <v>1438</v>
      </c>
      <c r="B133" s="8">
        <v>26</v>
      </c>
      <c r="C133" s="8">
        <v>19</v>
      </c>
      <c r="D133" s="8">
        <f>C133+B133</f>
        <v>45</v>
      </c>
      <c r="E133" s="8">
        <v>0</v>
      </c>
      <c r="F133" s="8">
        <v>0</v>
      </c>
      <c r="G133" s="8">
        <f>SUM(E133:F133)</f>
        <v>0</v>
      </c>
      <c r="H133" s="8">
        <v>26</v>
      </c>
      <c r="I133" s="8">
        <v>19</v>
      </c>
      <c r="J133" s="8">
        <f>I133+H133</f>
        <v>45</v>
      </c>
      <c r="K133" s="446" t="s">
        <v>243</v>
      </c>
    </row>
    <row r="134" spans="1:11" ht="20.25" customHeight="1" x14ac:dyDescent="0.25">
      <c r="A134" s="8" t="s">
        <v>248</v>
      </c>
      <c r="B134" s="8">
        <v>15</v>
      </c>
      <c r="C134" s="8">
        <v>14</v>
      </c>
      <c r="D134" s="8">
        <f>C134+B134</f>
        <v>29</v>
      </c>
      <c r="E134" s="8">
        <v>0</v>
      </c>
      <c r="F134" s="8">
        <v>0</v>
      </c>
      <c r="G134" s="8">
        <f>SUM(E134:F134)</f>
        <v>0</v>
      </c>
      <c r="H134" s="8">
        <v>15</v>
      </c>
      <c r="I134" s="8">
        <v>14</v>
      </c>
      <c r="J134" s="8">
        <f>I134+H134</f>
        <v>29</v>
      </c>
      <c r="K134" s="446" t="s">
        <v>249</v>
      </c>
    </row>
    <row r="135" spans="1:11" ht="20.25" customHeight="1" x14ac:dyDescent="0.25">
      <c r="A135" s="20" t="s">
        <v>2129</v>
      </c>
      <c r="B135" s="20">
        <v>23</v>
      </c>
      <c r="C135" s="20">
        <v>16</v>
      </c>
      <c r="D135" s="14">
        <f>C135+B135</f>
        <v>39</v>
      </c>
      <c r="E135" s="20">
        <v>0</v>
      </c>
      <c r="F135" s="20">
        <v>0</v>
      </c>
      <c r="G135" s="20">
        <f>SUM(E135:F135)</f>
        <v>0</v>
      </c>
      <c r="H135" s="20">
        <v>23</v>
      </c>
      <c r="I135" s="20">
        <v>16</v>
      </c>
      <c r="J135" s="14">
        <f>I135+H135</f>
        <v>39</v>
      </c>
      <c r="K135" s="22" t="s">
        <v>2130</v>
      </c>
    </row>
    <row r="136" spans="1:11" ht="20.25" customHeight="1" x14ac:dyDescent="0.25">
      <c r="A136" s="8" t="s">
        <v>2131</v>
      </c>
      <c r="B136" s="8">
        <f>B132+B133+B134+B135</f>
        <v>111</v>
      </c>
      <c r="C136" s="8">
        <f>C132+C133+C134+C135</f>
        <v>66</v>
      </c>
      <c r="D136" s="8">
        <f>C136+B136</f>
        <v>177</v>
      </c>
      <c r="E136" s="8">
        <f>SUM(E132:E135)</f>
        <v>0</v>
      </c>
      <c r="F136" s="8">
        <f>SUM(F132:F135)</f>
        <v>0</v>
      </c>
      <c r="G136" s="8">
        <f>SUM(G132:G135)</f>
        <v>0</v>
      </c>
      <c r="H136" s="8">
        <f>H132+H133+H134+H135</f>
        <v>111</v>
      </c>
      <c r="I136" s="8">
        <f>I132+I133+I134+I135</f>
        <v>66</v>
      </c>
      <c r="J136" s="8">
        <f>I136+H136</f>
        <v>177</v>
      </c>
      <c r="K136" s="446" t="s">
        <v>2132</v>
      </c>
    </row>
    <row r="137" spans="1:11" ht="20.25" customHeight="1" x14ac:dyDescent="0.25">
      <c r="A137" s="62" t="s">
        <v>2145</v>
      </c>
      <c r="B137" s="8"/>
      <c r="C137" s="8"/>
      <c r="D137" s="8"/>
      <c r="E137" s="8"/>
      <c r="F137" s="8"/>
      <c r="G137" s="8"/>
      <c r="H137" s="8"/>
      <c r="I137" s="8"/>
      <c r="J137" s="8"/>
      <c r="K137" s="446" t="s">
        <v>2146</v>
      </c>
    </row>
    <row r="138" spans="1:11" ht="20.25" customHeight="1" x14ac:dyDescent="0.25">
      <c r="A138" s="62" t="s">
        <v>2138</v>
      </c>
      <c r="B138" s="8">
        <v>10</v>
      </c>
      <c r="C138" s="8">
        <v>7</v>
      </c>
      <c r="D138" s="8">
        <f>C138+B138</f>
        <v>17</v>
      </c>
      <c r="E138" s="8">
        <v>0</v>
      </c>
      <c r="F138" s="8">
        <v>0</v>
      </c>
      <c r="G138" s="8">
        <v>0</v>
      </c>
      <c r="H138" s="8">
        <v>10</v>
      </c>
      <c r="I138" s="8">
        <v>7</v>
      </c>
      <c r="J138" s="8">
        <f>I138+H138</f>
        <v>17</v>
      </c>
      <c r="K138" s="446" t="s">
        <v>2107</v>
      </c>
    </row>
    <row r="139" spans="1:11" ht="20.25" customHeight="1" x14ac:dyDescent="0.25">
      <c r="A139" s="8" t="s">
        <v>2128</v>
      </c>
      <c r="B139" s="8">
        <v>21</v>
      </c>
      <c r="C139" s="8">
        <v>2</v>
      </c>
      <c r="D139" s="8">
        <f>C139+B139</f>
        <v>23</v>
      </c>
      <c r="E139" s="8">
        <v>0</v>
      </c>
      <c r="F139" s="8">
        <v>0</v>
      </c>
      <c r="G139" s="8">
        <f>SUM(E139:F139)</f>
        <v>0</v>
      </c>
      <c r="H139" s="8">
        <v>21</v>
      </c>
      <c r="I139" s="8">
        <v>2</v>
      </c>
      <c r="J139" s="8">
        <f>I139+H139</f>
        <v>23</v>
      </c>
      <c r="K139" s="446" t="s">
        <v>1262</v>
      </c>
    </row>
    <row r="140" spans="1:11" ht="20.25" customHeight="1" x14ac:dyDescent="0.25">
      <c r="A140" s="8" t="s">
        <v>1438</v>
      </c>
      <c r="B140" s="8">
        <v>16</v>
      </c>
      <c r="C140" s="8">
        <v>16</v>
      </c>
      <c r="D140" s="8">
        <f>C140+B140</f>
        <v>32</v>
      </c>
      <c r="E140" s="8">
        <v>0</v>
      </c>
      <c r="F140" s="8">
        <v>0</v>
      </c>
      <c r="G140" s="8">
        <f>SUM(E140:F140)</f>
        <v>0</v>
      </c>
      <c r="H140" s="8">
        <v>16</v>
      </c>
      <c r="I140" s="8">
        <v>16</v>
      </c>
      <c r="J140" s="8">
        <f>I140+H140</f>
        <v>32</v>
      </c>
      <c r="K140" s="446" t="s">
        <v>243</v>
      </c>
    </row>
    <row r="141" spans="1:11" ht="20.25" customHeight="1" x14ac:dyDescent="0.25">
      <c r="A141" s="8" t="s">
        <v>2129</v>
      </c>
      <c r="B141" s="8">
        <v>17</v>
      </c>
      <c r="C141" s="8">
        <v>17</v>
      </c>
      <c r="D141" s="8">
        <f>SUM(B141:C141)</f>
        <v>34</v>
      </c>
      <c r="E141" s="8"/>
      <c r="F141" s="8"/>
      <c r="G141" s="8"/>
      <c r="H141" s="8"/>
      <c r="I141" s="8">
        <v>17</v>
      </c>
      <c r="J141" s="8">
        <v>17</v>
      </c>
      <c r="K141" s="446" t="s">
        <v>2130</v>
      </c>
    </row>
    <row r="142" spans="1:11" ht="20.25" customHeight="1" x14ac:dyDescent="0.25">
      <c r="A142" s="8" t="s">
        <v>248</v>
      </c>
      <c r="B142" s="8">
        <v>7</v>
      </c>
      <c r="C142" s="8"/>
      <c r="D142" s="8">
        <f>C142+B142</f>
        <v>7</v>
      </c>
      <c r="E142" s="8">
        <v>0</v>
      </c>
      <c r="F142" s="8">
        <v>0</v>
      </c>
      <c r="G142" s="8">
        <f>SUM(E142:F142)</f>
        <v>0</v>
      </c>
      <c r="H142" s="8">
        <v>7</v>
      </c>
      <c r="I142" s="8"/>
      <c r="J142" s="8">
        <f>I142+H142</f>
        <v>7</v>
      </c>
      <c r="K142" s="446" t="s">
        <v>249</v>
      </c>
    </row>
    <row r="143" spans="1:11" ht="20.25" customHeight="1" x14ac:dyDescent="0.25">
      <c r="A143" s="8" t="s">
        <v>2131</v>
      </c>
      <c r="B143" s="8">
        <f t="shared" ref="B143:J143" si="8">SUM(B138:B142)</f>
        <v>71</v>
      </c>
      <c r="C143" s="8">
        <f t="shared" si="8"/>
        <v>42</v>
      </c>
      <c r="D143" s="8">
        <f t="shared" si="8"/>
        <v>113</v>
      </c>
      <c r="E143" s="8">
        <f t="shared" si="8"/>
        <v>0</v>
      </c>
      <c r="F143" s="8">
        <f t="shared" si="8"/>
        <v>0</v>
      </c>
      <c r="G143" s="8">
        <f t="shared" si="8"/>
        <v>0</v>
      </c>
      <c r="H143" s="8">
        <f t="shared" si="8"/>
        <v>54</v>
      </c>
      <c r="I143" s="8">
        <f t="shared" si="8"/>
        <v>42</v>
      </c>
      <c r="J143" s="8">
        <f t="shared" si="8"/>
        <v>96</v>
      </c>
      <c r="K143" s="446" t="s">
        <v>2132</v>
      </c>
    </row>
    <row r="144" spans="1:11" ht="20.25" customHeight="1" x14ac:dyDescent="0.25">
      <c r="A144" s="8" t="s">
        <v>2147</v>
      </c>
      <c r="B144" s="8"/>
      <c r="C144" s="8"/>
      <c r="D144" s="8"/>
      <c r="E144" s="8"/>
      <c r="F144" s="8"/>
      <c r="G144" s="8"/>
      <c r="H144" s="8"/>
      <c r="I144" s="8"/>
      <c r="J144" s="8"/>
      <c r="K144" s="446" t="s">
        <v>2148</v>
      </c>
    </row>
    <row r="145" spans="1:11" ht="20.25" customHeight="1" x14ac:dyDescent="0.25">
      <c r="A145" s="8" t="s">
        <v>2128</v>
      </c>
      <c r="B145" s="8">
        <v>71</v>
      </c>
      <c r="C145" s="463">
        <v>10</v>
      </c>
      <c r="D145" s="8">
        <f>C145+B145</f>
        <v>81</v>
      </c>
      <c r="E145" s="8">
        <v>0</v>
      </c>
      <c r="F145" s="8">
        <v>0</v>
      </c>
      <c r="G145" s="8">
        <f>SUM(E145:F145)</f>
        <v>0</v>
      </c>
      <c r="H145" s="8">
        <v>71</v>
      </c>
      <c r="I145" s="463">
        <v>10</v>
      </c>
      <c r="J145" s="8">
        <f>I145+H145</f>
        <v>81</v>
      </c>
      <c r="K145" s="446" t="s">
        <v>1262</v>
      </c>
    </row>
    <row r="146" spans="1:11" ht="20.25" customHeight="1" x14ac:dyDescent="0.3">
      <c r="A146" s="8" t="s">
        <v>1438</v>
      </c>
      <c r="B146" s="8">
        <v>48</v>
      </c>
      <c r="C146" s="464">
        <v>51</v>
      </c>
      <c r="D146" s="8">
        <f>C146+B146</f>
        <v>99</v>
      </c>
      <c r="E146" s="8">
        <v>0</v>
      </c>
      <c r="F146" s="8">
        <v>0</v>
      </c>
      <c r="G146" s="8">
        <f>SUM(E146:F146)</f>
        <v>0</v>
      </c>
      <c r="H146" s="8">
        <v>48</v>
      </c>
      <c r="I146" s="464">
        <v>51</v>
      </c>
      <c r="J146" s="8">
        <f>I146+H146</f>
        <v>99</v>
      </c>
      <c r="K146" s="446" t="s">
        <v>243</v>
      </c>
    </row>
    <row r="147" spans="1:11" ht="20.25" customHeight="1" x14ac:dyDescent="0.3">
      <c r="A147" s="8" t="s">
        <v>248</v>
      </c>
      <c r="B147" s="8">
        <v>6</v>
      </c>
      <c r="C147" s="464">
        <v>4</v>
      </c>
      <c r="D147" s="8">
        <f>C147+B147</f>
        <v>10</v>
      </c>
      <c r="E147" s="8">
        <v>0</v>
      </c>
      <c r="F147" s="8">
        <v>0</v>
      </c>
      <c r="G147" s="8">
        <f>SUM(E147:F147)</f>
        <v>0</v>
      </c>
      <c r="H147" s="8">
        <v>6</v>
      </c>
      <c r="I147" s="464">
        <v>4</v>
      </c>
      <c r="J147" s="8">
        <f>I147+H147</f>
        <v>10</v>
      </c>
      <c r="K147" s="446" t="s">
        <v>249</v>
      </c>
    </row>
    <row r="148" spans="1:11" ht="20.25" customHeight="1" x14ac:dyDescent="0.3">
      <c r="A148" s="8" t="s">
        <v>2129</v>
      </c>
      <c r="B148" s="8">
        <v>187</v>
      </c>
      <c r="C148" s="464">
        <v>41</v>
      </c>
      <c r="D148" s="8">
        <f>C148+B148</f>
        <v>228</v>
      </c>
      <c r="E148" s="8">
        <v>0</v>
      </c>
      <c r="F148" s="8">
        <v>0</v>
      </c>
      <c r="G148" s="8">
        <f>SUM(E148:F148)</f>
        <v>0</v>
      </c>
      <c r="H148" s="8">
        <v>187</v>
      </c>
      <c r="I148" s="464">
        <v>41</v>
      </c>
      <c r="J148" s="8">
        <f>I148+H148</f>
        <v>228</v>
      </c>
      <c r="K148" s="446" t="s">
        <v>2130</v>
      </c>
    </row>
    <row r="149" spans="1:11" ht="20.25" customHeight="1" thickBot="1" x14ac:dyDescent="0.3">
      <c r="A149" s="11" t="s">
        <v>2131</v>
      </c>
      <c r="B149" s="11">
        <f t="shared" ref="B149:J149" si="9">B145+B146+B147+B148</f>
        <v>312</v>
      </c>
      <c r="C149" s="11">
        <f t="shared" si="9"/>
        <v>106</v>
      </c>
      <c r="D149" s="11">
        <f t="shared" si="9"/>
        <v>418</v>
      </c>
      <c r="E149" s="11">
        <f t="shared" si="9"/>
        <v>0</v>
      </c>
      <c r="F149" s="11">
        <f t="shared" si="9"/>
        <v>0</v>
      </c>
      <c r="G149" s="11">
        <f t="shared" si="9"/>
        <v>0</v>
      </c>
      <c r="H149" s="11">
        <f t="shared" si="9"/>
        <v>312</v>
      </c>
      <c r="I149" s="11">
        <f t="shared" si="9"/>
        <v>106</v>
      </c>
      <c r="J149" s="11">
        <f t="shared" si="9"/>
        <v>418</v>
      </c>
      <c r="K149" s="13" t="s">
        <v>2132</v>
      </c>
    </row>
    <row r="150" spans="1:11" ht="20.25" customHeight="1" thickTop="1" x14ac:dyDescent="0.25">
      <c r="A150" s="14"/>
      <c r="B150" s="14"/>
      <c r="C150" s="14"/>
      <c r="D150" s="14"/>
      <c r="E150" s="14"/>
      <c r="F150" s="14"/>
      <c r="G150" s="14"/>
      <c r="H150" s="14"/>
      <c r="I150" s="14"/>
      <c r="J150" s="14"/>
      <c r="K150" s="448"/>
    </row>
    <row r="151" spans="1:11" ht="20.25" customHeight="1" x14ac:dyDescent="0.25">
      <c r="A151" s="14"/>
      <c r="B151" s="14"/>
      <c r="C151" s="14"/>
      <c r="D151" s="14"/>
      <c r="E151" s="14"/>
      <c r="F151" s="14"/>
      <c r="G151" s="14"/>
      <c r="H151" s="14"/>
      <c r="I151" s="14"/>
      <c r="J151" s="14"/>
      <c r="K151" s="448"/>
    </row>
    <row r="152" spans="1:11" s="659" customFormat="1" ht="20.25" customHeight="1" x14ac:dyDescent="0.25">
      <c r="A152" s="668"/>
      <c r="B152" s="668"/>
      <c r="C152" s="668"/>
      <c r="D152" s="668"/>
      <c r="E152" s="668"/>
      <c r="F152" s="668"/>
      <c r="G152" s="668"/>
      <c r="H152" s="668"/>
      <c r="I152" s="668"/>
      <c r="J152" s="668"/>
      <c r="K152" s="664"/>
    </row>
    <row r="153" spans="1:11" s="659" customFormat="1" ht="20.25" customHeight="1" x14ac:dyDescent="0.25">
      <c r="A153" s="668"/>
      <c r="B153" s="668"/>
      <c r="C153" s="668"/>
      <c r="D153" s="668"/>
      <c r="E153" s="668"/>
      <c r="F153" s="668"/>
      <c r="G153" s="668"/>
      <c r="H153" s="668"/>
      <c r="I153" s="668"/>
      <c r="J153" s="668"/>
      <c r="K153" s="664"/>
    </row>
    <row r="154" spans="1:11" ht="20.25" customHeight="1" x14ac:dyDescent="0.25">
      <c r="A154" s="14"/>
      <c r="B154" s="14"/>
      <c r="C154" s="14"/>
      <c r="D154" s="14"/>
      <c r="E154" s="14"/>
      <c r="F154" s="14"/>
      <c r="G154" s="14"/>
      <c r="H154" s="14"/>
      <c r="I154" s="14"/>
      <c r="J154" s="14"/>
      <c r="K154" s="527"/>
    </row>
    <row r="155" spans="1:11" ht="20.25" customHeight="1" thickBot="1" x14ac:dyDescent="0.3">
      <c r="A155" s="357" t="s">
        <v>2342</v>
      </c>
      <c r="K155" s="30" t="s">
        <v>2639</v>
      </c>
    </row>
    <row r="156" spans="1:11" ht="20.25" customHeight="1" thickTop="1" x14ac:dyDescent="0.3">
      <c r="A156" s="735" t="s">
        <v>205</v>
      </c>
      <c r="B156" s="746" t="s">
        <v>1</v>
      </c>
      <c r="C156" s="746"/>
      <c r="D156" s="746"/>
      <c r="E156" s="746" t="s">
        <v>2</v>
      </c>
      <c r="F156" s="746"/>
      <c r="G156" s="746"/>
      <c r="H156" s="746" t="s">
        <v>4</v>
      </c>
      <c r="I156" s="746"/>
      <c r="J156" s="746"/>
      <c r="K156" s="808" t="s">
        <v>206</v>
      </c>
    </row>
    <row r="157" spans="1:11" ht="15.6" x14ac:dyDescent="0.3">
      <c r="A157" s="736"/>
      <c r="B157" s="747" t="s">
        <v>6</v>
      </c>
      <c r="C157" s="747"/>
      <c r="D157" s="747"/>
      <c r="E157" s="747" t="s">
        <v>7</v>
      </c>
      <c r="F157" s="747"/>
      <c r="G157" s="747"/>
      <c r="H157" s="747" t="s">
        <v>9</v>
      </c>
      <c r="I157" s="747"/>
      <c r="J157" s="747"/>
      <c r="K157" s="785"/>
    </row>
    <row r="158" spans="1:11" ht="20.25" customHeight="1" x14ac:dyDescent="0.3">
      <c r="A158" s="736"/>
      <c r="B158" s="457" t="s">
        <v>574</v>
      </c>
      <c r="C158" s="457" t="s">
        <v>113</v>
      </c>
      <c r="D158" s="457" t="s">
        <v>12</v>
      </c>
      <c r="E158" s="457" t="s">
        <v>574</v>
      </c>
      <c r="F158" s="457" t="s">
        <v>113</v>
      </c>
      <c r="G158" s="457" t="s">
        <v>12</v>
      </c>
      <c r="H158" s="530" t="s">
        <v>574</v>
      </c>
      <c r="I158" s="530" t="s">
        <v>113</v>
      </c>
      <c r="J158" s="530" t="s">
        <v>12</v>
      </c>
      <c r="K158" s="785"/>
    </row>
    <row r="159" spans="1:11" ht="20.25" customHeight="1" thickBot="1" x14ac:dyDescent="0.35">
      <c r="A159" s="737"/>
      <c r="B159" s="458" t="s">
        <v>13</v>
      </c>
      <c r="C159" s="458" t="s">
        <v>14</v>
      </c>
      <c r="D159" s="458" t="s">
        <v>9</v>
      </c>
      <c r="E159" s="458" t="s">
        <v>13</v>
      </c>
      <c r="F159" s="458" t="s">
        <v>14</v>
      </c>
      <c r="G159" s="458" t="s">
        <v>9</v>
      </c>
      <c r="H159" s="458" t="s">
        <v>13</v>
      </c>
      <c r="I159" s="458" t="s">
        <v>14</v>
      </c>
      <c r="J159" s="458" t="s">
        <v>9</v>
      </c>
      <c r="K159" s="809"/>
    </row>
    <row r="160" spans="1:11" ht="20.25" customHeight="1" x14ac:dyDescent="0.25">
      <c r="A160" s="62" t="s">
        <v>2149</v>
      </c>
      <c r="B160" s="8"/>
      <c r="C160" s="8"/>
      <c r="D160" s="8"/>
      <c r="E160" s="8"/>
      <c r="F160" s="8"/>
      <c r="G160" s="8"/>
      <c r="H160" s="8"/>
      <c r="I160" s="8"/>
      <c r="J160" s="8"/>
      <c r="K160" s="446" t="s">
        <v>2150</v>
      </c>
    </row>
    <row r="161" spans="1:11" ht="20.25" customHeight="1" x14ac:dyDescent="0.25">
      <c r="A161" s="8" t="s">
        <v>2128</v>
      </c>
      <c r="B161" s="8">
        <v>28</v>
      </c>
      <c r="C161" s="8">
        <v>16</v>
      </c>
      <c r="D161" s="8">
        <v>44</v>
      </c>
      <c r="E161" s="8">
        <v>0</v>
      </c>
      <c r="F161" s="8">
        <v>0</v>
      </c>
      <c r="G161" s="8">
        <f>SUM(E161:F161)</f>
        <v>0</v>
      </c>
      <c r="H161" s="8">
        <v>28</v>
      </c>
      <c r="I161" s="8">
        <v>16</v>
      </c>
      <c r="J161" s="8">
        <v>44</v>
      </c>
      <c r="K161" s="446" t="s">
        <v>1262</v>
      </c>
    </row>
    <row r="162" spans="1:11" ht="20.25" customHeight="1" x14ac:dyDescent="0.25">
      <c r="A162" s="8" t="s">
        <v>1438</v>
      </c>
      <c r="B162" s="8">
        <v>143</v>
      </c>
      <c r="C162" s="8">
        <v>175</v>
      </c>
      <c r="D162" s="8">
        <v>318</v>
      </c>
      <c r="E162" s="8">
        <v>0</v>
      </c>
      <c r="F162" s="8">
        <v>0</v>
      </c>
      <c r="G162" s="8">
        <f>SUM(E162:F162)</f>
        <v>0</v>
      </c>
      <c r="H162" s="8">
        <v>143</v>
      </c>
      <c r="I162" s="8">
        <v>175</v>
      </c>
      <c r="J162" s="8">
        <v>318</v>
      </c>
      <c r="K162" s="446" t="s">
        <v>243</v>
      </c>
    </row>
    <row r="163" spans="1:11" ht="20.25" customHeight="1" x14ac:dyDescent="0.25">
      <c r="A163" s="8" t="s">
        <v>248</v>
      </c>
      <c r="B163" s="8">
        <v>31</v>
      </c>
      <c r="C163" s="8">
        <v>11</v>
      </c>
      <c r="D163" s="8">
        <v>42</v>
      </c>
      <c r="E163" s="8">
        <v>0</v>
      </c>
      <c r="F163" s="8">
        <v>0</v>
      </c>
      <c r="G163" s="8">
        <f>SUM(E163:F163)</f>
        <v>0</v>
      </c>
      <c r="H163" s="8">
        <v>31</v>
      </c>
      <c r="I163" s="8">
        <v>11</v>
      </c>
      <c r="J163" s="8">
        <v>42</v>
      </c>
      <c r="K163" s="446" t="s">
        <v>249</v>
      </c>
    </row>
    <row r="164" spans="1:11" ht="20.25" customHeight="1" x14ac:dyDescent="0.25">
      <c r="A164" s="8" t="s">
        <v>2131</v>
      </c>
      <c r="B164" s="8">
        <v>202</v>
      </c>
      <c r="C164" s="8">
        <v>202</v>
      </c>
      <c r="D164" s="8">
        <v>404</v>
      </c>
      <c r="E164" s="8">
        <v>0</v>
      </c>
      <c r="F164" s="8">
        <v>0</v>
      </c>
      <c r="G164" s="8">
        <f>SUM(E164:F164)</f>
        <v>0</v>
      </c>
      <c r="H164" s="8">
        <v>202</v>
      </c>
      <c r="I164" s="8">
        <v>202</v>
      </c>
      <c r="J164" s="8">
        <v>404</v>
      </c>
      <c r="K164" s="446" t="s">
        <v>2132</v>
      </c>
    </row>
    <row r="165" spans="1:11" ht="20.25" customHeight="1" x14ac:dyDescent="0.25">
      <c r="A165" s="8" t="s">
        <v>2151</v>
      </c>
      <c r="B165" s="8"/>
      <c r="C165" s="8"/>
      <c r="D165" s="8"/>
      <c r="E165" s="8"/>
      <c r="F165" s="8"/>
      <c r="G165" s="8"/>
      <c r="H165" s="8"/>
      <c r="I165" s="8"/>
      <c r="J165" s="8"/>
      <c r="K165" s="446" t="s">
        <v>2152</v>
      </c>
    </row>
    <row r="166" spans="1:11" ht="20.25" customHeight="1" x14ac:dyDescent="0.25">
      <c r="A166" s="8" t="s">
        <v>2138</v>
      </c>
      <c r="B166" s="8">
        <v>42</v>
      </c>
      <c r="C166" s="8">
        <v>54</v>
      </c>
      <c r="D166" s="8">
        <v>96</v>
      </c>
      <c r="E166" s="8">
        <v>0</v>
      </c>
      <c r="F166" s="8">
        <v>0</v>
      </c>
      <c r="G166" s="8">
        <v>0</v>
      </c>
      <c r="H166" s="8">
        <v>42</v>
      </c>
      <c r="I166" s="8">
        <v>54</v>
      </c>
      <c r="J166" s="8">
        <v>96</v>
      </c>
      <c r="K166" s="446" t="s">
        <v>2107</v>
      </c>
    </row>
    <row r="167" spans="1:11" ht="20.25" customHeight="1" x14ac:dyDescent="0.25">
      <c r="A167" s="8" t="s">
        <v>2128</v>
      </c>
      <c r="B167" s="8">
        <v>258</v>
      </c>
      <c r="C167" s="8">
        <v>62</v>
      </c>
      <c r="D167" s="8">
        <v>320</v>
      </c>
      <c r="E167" s="8">
        <v>0</v>
      </c>
      <c r="F167" s="8">
        <v>0</v>
      </c>
      <c r="G167" s="8">
        <f>SUM(E167:F167)</f>
        <v>0</v>
      </c>
      <c r="H167" s="8">
        <v>258</v>
      </c>
      <c r="I167" s="8">
        <v>62</v>
      </c>
      <c r="J167" s="8">
        <v>320</v>
      </c>
      <c r="K167" s="446" t="s">
        <v>1262</v>
      </c>
    </row>
    <row r="168" spans="1:11" ht="20.25" customHeight="1" x14ac:dyDescent="0.25">
      <c r="A168" s="8" t="s">
        <v>1438</v>
      </c>
      <c r="B168" s="8">
        <v>521</v>
      </c>
      <c r="C168" s="8">
        <v>612</v>
      </c>
      <c r="D168" s="8">
        <v>1133</v>
      </c>
      <c r="E168" s="8">
        <v>0</v>
      </c>
      <c r="F168" s="8">
        <v>0</v>
      </c>
      <c r="G168" s="8">
        <f>SUM(E168:F168)</f>
        <v>0</v>
      </c>
      <c r="H168" s="8">
        <v>521</v>
      </c>
      <c r="I168" s="8">
        <v>612</v>
      </c>
      <c r="J168" s="8">
        <v>1133</v>
      </c>
      <c r="K168" s="446" t="s">
        <v>243</v>
      </c>
    </row>
    <row r="169" spans="1:11" ht="20.25" customHeight="1" x14ac:dyDescent="0.25">
      <c r="A169" s="8" t="s">
        <v>248</v>
      </c>
      <c r="B169" s="8">
        <v>244</v>
      </c>
      <c r="C169" s="8">
        <v>110</v>
      </c>
      <c r="D169" s="8">
        <v>354</v>
      </c>
      <c r="E169" s="8">
        <v>0</v>
      </c>
      <c r="F169" s="8">
        <v>0</v>
      </c>
      <c r="G169" s="8">
        <f>SUM(E169:F169)</f>
        <v>0</v>
      </c>
      <c r="H169" s="8">
        <v>244</v>
      </c>
      <c r="I169" s="8">
        <v>110</v>
      </c>
      <c r="J169" s="8">
        <v>354</v>
      </c>
      <c r="K169" s="446" t="s">
        <v>249</v>
      </c>
    </row>
    <row r="170" spans="1:11" ht="20.25" customHeight="1" x14ac:dyDescent="0.25">
      <c r="A170" s="8" t="s">
        <v>2129</v>
      </c>
      <c r="B170" s="8">
        <v>547</v>
      </c>
      <c r="C170" s="8">
        <v>192</v>
      </c>
      <c r="D170" s="8">
        <v>739</v>
      </c>
      <c r="E170" s="8">
        <v>0</v>
      </c>
      <c r="F170" s="8">
        <v>0</v>
      </c>
      <c r="G170" s="8">
        <f>SUM(E170:F170)</f>
        <v>0</v>
      </c>
      <c r="H170" s="8">
        <v>547</v>
      </c>
      <c r="I170" s="8">
        <v>192</v>
      </c>
      <c r="J170" s="8">
        <v>739</v>
      </c>
      <c r="K170" s="446" t="s">
        <v>2130</v>
      </c>
    </row>
    <row r="171" spans="1:11" ht="20.25" customHeight="1" x14ac:dyDescent="0.25">
      <c r="A171" s="340" t="s">
        <v>2153</v>
      </c>
      <c r="B171" s="340">
        <v>1612</v>
      </c>
      <c r="C171" s="340">
        <v>1030</v>
      </c>
      <c r="D171" s="340">
        <v>2642</v>
      </c>
      <c r="E171" s="340">
        <f>SUM(E167:E170)</f>
        <v>0</v>
      </c>
      <c r="F171" s="340">
        <f>SUM(F167:F170)</f>
        <v>0</v>
      </c>
      <c r="G171" s="340">
        <f>SUM(G167:G170)</f>
        <v>0</v>
      </c>
      <c r="H171" s="340">
        <v>1612</v>
      </c>
      <c r="I171" s="340">
        <v>1030</v>
      </c>
      <c r="J171" s="340">
        <v>2642</v>
      </c>
      <c r="K171" s="329" t="s">
        <v>2132</v>
      </c>
    </row>
    <row r="172" spans="1:11" ht="20.25" customHeight="1" x14ac:dyDescent="0.25">
      <c r="A172" s="8" t="s">
        <v>2154</v>
      </c>
      <c r="B172" s="8">
        <v>337</v>
      </c>
      <c r="C172" s="8">
        <v>477</v>
      </c>
      <c r="D172" s="8">
        <v>814</v>
      </c>
      <c r="E172" s="8">
        <v>0</v>
      </c>
      <c r="F172" s="8">
        <v>0</v>
      </c>
      <c r="G172" s="8">
        <f t="shared" ref="G172:G178" si="10">SUM(E172:F172)</f>
        <v>0</v>
      </c>
      <c r="H172" s="8">
        <v>337</v>
      </c>
      <c r="I172" s="8">
        <v>477</v>
      </c>
      <c r="J172" s="8">
        <v>814</v>
      </c>
      <c r="K172" s="446" t="s">
        <v>2155</v>
      </c>
    </row>
    <row r="173" spans="1:11" ht="18.75" customHeight="1" x14ac:dyDescent="0.25">
      <c r="A173" s="8" t="s">
        <v>2156</v>
      </c>
      <c r="B173" s="8">
        <v>99</v>
      </c>
      <c r="C173" s="8">
        <v>36</v>
      </c>
      <c r="D173" s="8">
        <v>135</v>
      </c>
      <c r="E173" s="8">
        <v>0</v>
      </c>
      <c r="F173" s="8">
        <v>0</v>
      </c>
      <c r="G173" s="8">
        <f t="shared" si="10"/>
        <v>0</v>
      </c>
      <c r="H173" s="8">
        <v>99</v>
      </c>
      <c r="I173" s="8">
        <v>36</v>
      </c>
      <c r="J173" s="8">
        <v>135</v>
      </c>
      <c r="K173" s="446" t="s">
        <v>2157</v>
      </c>
    </row>
    <row r="174" spans="1:11" ht="18.75" customHeight="1" x14ac:dyDescent="0.25">
      <c r="A174" s="8" t="s">
        <v>2158</v>
      </c>
      <c r="B174" s="8">
        <v>37</v>
      </c>
      <c r="C174" s="8">
        <v>34</v>
      </c>
      <c r="D174" s="8">
        <v>71</v>
      </c>
      <c r="E174" s="8">
        <v>0</v>
      </c>
      <c r="F174" s="8">
        <v>0</v>
      </c>
      <c r="G174" s="8">
        <f t="shared" si="10"/>
        <v>0</v>
      </c>
      <c r="H174" s="8">
        <v>37</v>
      </c>
      <c r="I174" s="8">
        <v>34</v>
      </c>
      <c r="J174" s="8">
        <v>71</v>
      </c>
      <c r="K174" s="446" t="s">
        <v>2159</v>
      </c>
    </row>
    <row r="175" spans="1:11" ht="18.75" customHeight="1" x14ac:dyDescent="0.25">
      <c r="A175" s="8" t="s">
        <v>2160</v>
      </c>
      <c r="B175" s="8">
        <v>277</v>
      </c>
      <c r="C175" s="8">
        <v>183</v>
      </c>
      <c r="D175" s="8">
        <v>460</v>
      </c>
      <c r="E175" s="8">
        <v>0</v>
      </c>
      <c r="F175" s="8">
        <v>0</v>
      </c>
      <c r="G175" s="8">
        <f t="shared" si="10"/>
        <v>0</v>
      </c>
      <c r="H175" s="8">
        <v>277</v>
      </c>
      <c r="I175" s="8">
        <v>183</v>
      </c>
      <c r="J175" s="8">
        <v>460</v>
      </c>
      <c r="K175" s="446" t="s">
        <v>2161</v>
      </c>
    </row>
    <row r="176" spans="1:11" ht="18.75" customHeight="1" x14ac:dyDescent="0.25">
      <c r="A176" s="8" t="s">
        <v>2162</v>
      </c>
      <c r="B176" s="8">
        <v>120</v>
      </c>
      <c r="C176" s="8">
        <v>114</v>
      </c>
      <c r="D176" s="8">
        <v>234</v>
      </c>
      <c r="E176" s="8">
        <v>0</v>
      </c>
      <c r="F176" s="8">
        <v>0</v>
      </c>
      <c r="G176" s="8">
        <f t="shared" si="10"/>
        <v>0</v>
      </c>
      <c r="H176" s="8">
        <v>120</v>
      </c>
      <c r="I176" s="8">
        <v>114</v>
      </c>
      <c r="J176" s="8">
        <v>234</v>
      </c>
      <c r="K176" s="446" t="s">
        <v>2163</v>
      </c>
    </row>
    <row r="177" spans="1:11" ht="18.75" customHeight="1" x14ac:dyDescent="0.25">
      <c r="A177" s="8" t="s">
        <v>2164</v>
      </c>
      <c r="B177" s="8">
        <v>203</v>
      </c>
      <c r="C177" s="8">
        <v>158</v>
      </c>
      <c r="D177" s="8">
        <v>361</v>
      </c>
      <c r="E177" s="8">
        <v>0</v>
      </c>
      <c r="F177" s="8">
        <v>0</v>
      </c>
      <c r="G177" s="8">
        <f t="shared" si="10"/>
        <v>0</v>
      </c>
      <c r="H177" s="8">
        <v>203</v>
      </c>
      <c r="I177" s="8">
        <v>158</v>
      </c>
      <c r="J177" s="8">
        <v>361</v>
      </c>
      <c r="K177" s="446" t="s">
        <v>2165</v>
      </c>
    </row>
    <row r="178" spans="1:11" ht="18.75" customHeight="1" thickBot="1" x14ac:dyDescent="0.3">
      <c r="A178" s="11" t="s">
        <v>2166</v>
      </c>
      <c r="B178" s="11">
        <v>1253</v>
      </c>
      <c r="C178" s="11">
        <v>659</v>
      </c>
      <c r="D178" s="11">
        <v>1912</v>
      </c>
      <c r="E178" s="11">
        <v>0</v>
      </c>
      <c r="F178" s="11">
        <v>0</v>
      </c>
      <c r="G178" s="11">
        <f t="shared" si="10"/>
        <v>0</v>
      </c>
      <c r="H178" s="11">
        <v>1253</v>
      </c>
      <c r="I178" s="11">
        <v>659</v>
      </c>
      <c r="J178" s="11">
        <v>1912</v>
      </c>
      <c r="K178" s="13" t="s">
        <v>2167</v>
      </c>
    </row>
    <row r="179" spans="1:11" ht="16.2" thickTop="1" x14ac:dyDescent="0.25">
      <c r="A179" s="14"/>
      <c r="B179" s="14"/>
      <c r="C179" s="14"/>
      <c r="D179" s="14"/>
      <c r="E179" s="14"/>
      <c r="F179" s="14"/>
      <c r="G179" s="14"/>
      <c r="H179" s="14"/>
      <c r="I179" s="14"/>
      <c r="J179" s="14"/>
      <c r="K179" s="448"/>
    </row>
    <row r="180" spans="1:11" s="659" customFormat="1" ht="15.6" x14ac:dyDescent="0.25">
      <c r="A180" s="668"/>
      <c r="B180" s="668"/>
      <c r="C180" s="668"/>
      <c r="D180" s="668"/>
      <c r="E180" s="668"/>
      <c r="F180" s="668"/>
      <c r="G180" s="668"/>
      <c r="H180" s="668"/>
      <c r="I180" s="668"/>
      <c r="J180" s="668"/>
      <c r="K180" s="664"/>
    </row>
    <row r="181" spans="1:11" s="659" customFormat="1" ht="15.6" x14ac:dyDescent="0.25">
      <c r="A181" s="668"/>
      <c r="B181" s="668"/>
      <c r="C181" s="668"/>
      <c r="D181" s="668"/>
      <c r="E181" s="668"/>
      <c r="F181" s="668"/>
      <c r="G181" s="668"/>
      <c r="H181" s="668"/>
      <c r="I181" s="668"/>
      <c r="J181" s="668"/>
      <c r="K181" s="664"/>
    </row>
    <row r="182" spans="1:11" s="659" customFormat="1" ht="15.6" x14ac:dyDescent="0.25">
      <c r="A182" s="668"/>
      <c r="B182" s="668"/>
      <c r="C182" s="668"/>
      <c r="D182" s="668"/>
      <c r="E182" s="668"/>
      <c r="F182" s="668"/>
      <c r="G182" s="668"/>
      <c r="H182" s="668"/>
      <c r="I182" s="668"/>
      <c r="J182" s="668"/>
      <c r="K182" s="664"/>
    </row>
    <row r="183" spans="1:11" s="659" customFormat="1" ht="15.6" x14ac:dyDescent="0.25">
      <c r="A183" s="668"/>
      <c r="B183" s="668"/>
      <c r="C183" s="668"/>
      <c r="D183" s="668"/>
      <c r="E183" s="668"/>
      <c r="F183" s="668"/>
      <c r="G183" s="668"/>
      <c r="H183" s="668"/>
      <c r="I183" s="668"/>
      <c r="J183" s="668"/>
      <c r="K183" s="664"/>
    </row>
    <row r="184" spans="1:11" ht="15.6" x14ac:dyDescent="0.25">
      <c r="A184" s="14"/>
      <c r="B184" s="14"/>
      <c r="C184" s="14"/>
      <c r="D184" s="14"/>
      <c r="E184" s="14"/>
      <c r="F184" s="14"/>
      <c r="G184" s="14"/>
      <c r="H184" s="14"/>
      <c r="I184" s="14"/>
      <c r="J184" s="14"/>
      <c r="K184" s="448"/>
    </row>
    <row r="185" spans="1:11" ht="18.75" customHeight="1" x14ac:dyDescent="0.25">
      <c r="A185" s="14"/>
      <c r="B185" s="14"/>
      <c r="C185" s="14"/>
      <c r="D185" s="14"/>
      <c r="E185" s="14"/>
      <c r="F185" s="14"/>
      <c r="G185" s="14"/>
      <c r="H185" s="14"/>
      <c r="I185" s="14"/>
      <c r="J185" s="14"/>
      <c r="K185" s="448"/>
    </row>
    <row r="186" spans="1:11" ht="15.6" x14ac:dyDescent="0.25">
      <c r="A186" s="14"/>
      <c r="B186" s="14"/>
      <c r="C186" s="14"/>
      <c r="D186" s="14"/>
      <c r="E186" s="14"/>
      <c r="F186" s="14"/>
      <c r="G186" s="14"/>
      <c r="H186" s="14"/>
      <c r="I186" s="14"/>
      <c r="J186" s="14"/>
      <c r="K186" s="448"/>
    </row>
    <row r="187" spans="1:11" ht="16.2" thickBot="1" x14ac:dyDescent="0.3">
      <c r="A187" s="357" t="s">
        <v>2342</v>
      </c>
      <c r="K187" s="456" t="s">
        <v>2639</v>
      </c>
    </row>
    <row r="188" spans="1:11" ht="16.2" thickTop="1" x14ac:dyDescent="0.3">
      <c r="A188" s="735" t="s">
        <v>205</v>
      </c>
      <c r="B188" s="746" t="s">
        <v>1</v>
      </c>
      <c r="C188" s="746"/>
      <c r="D188" s="746"/>
      <c r="E188" s="746" t="s">
        <v>2</v>
      </c>
      <c r="F188" s="746"/>
      <c r="G188" s="746"/>
      <c r="H188" s="746" t="s">
        <v>4</v>
      </c>
      <c r="I188" s="746"/>
      <c r="J188" s="746"/>
      <c r="K188" s="735" t="s">
        <v>206</v>
      </c>
    </row>
    <row r="189" spans="1:11" ht="15.6" x14ac:dyDescent="0.3">
      <c r="A189" s="736"/>
      <c r="B189" s="747" t="s">
        <v>6</v>
      </c>
      <c r="C189" s="747"/>
      <c r="D189" s="747"/>
      <c r="E189" s="747" t="s">
        <v>7</v>
      </c>
      <c r="F189" s="747"/>
      <c r="G189" s="747"/>
      <c r="H189" s="747" t="s">
        <v>9</v>
      </c>
      <c r="I189" s="747"/>
      <c r="J189" s="747"/>
      <c r="K189" s="736"/>
    </row>
    <row r="190" spans="1:11" ht="15.6" x14ac:dyDescent="0.3">
      <c r="A190" s="736"/>
      <c r="B190" s="457" t="s">
        <v>574</v>
      </c>
      <c r="C190" s="457" t="s">
        <v>113</v>
      </c>
      <c r="D190" s="457" t="s">
        <v>12</v>
      </c>
      <c r="E190" s="457" t="s">
        <v>574</v>
      </c>
      <c r="F190" s="457" t="s">
        <v>113</v>
      </c>
      <c r="G190" s="457" t="s">
        <v>12</v>
      </c>
      <c r="H190" s="457" t="s">
        <v>574</v>
      </c>
      <c r="I190" s="457" t="s">
        <v>113</v>
      </c>
      <c r="J190" s="457" t="s">
        <v>12</v>
      </c>
      <c r="K190" s="736"/>
    </row>
    <row r="191" spans="1:11" ht="16.2" thickBot="1" x14ac:dyDescent="0.35">
      <c r="A191" s="737"/>
      <c r="B191" s="458" t="s">
        <v>13</v>
      </c>
      <c r="C191" s="458" t="s">
        <v>14</v>
      </c>
      <c r="D191" s="458" t="s">
        <v>9</v>
      </c>
      <c r="E191" s="458" t="s">
        <v>13</v>
      </c>
      <c r="F191" s="458" t="s">
        <v>14</v>
      </c>
      <c r="G191" s="458" t="s">
        <v>9</v>
      </c>
      <c r="H191" s="458" t="s">
        <v>13</v>
      </c>
      <c r="I191" s="458" t="s">
        <v>14</v>
      </c>
      <c r="J191" s="458" t="s">
        <v>9</v>
      </c>
      <c r="K191" s="737"/>
    </row>
    <row r="192" spans="1:11" ht="20.25" customHeight="1" x14ac:dyDescent="0.25">
      <c r="A192" s="62" t="s">
        <v>1897</v>
      </c>
      <c r="B192" s="8"/>
      <c r="C192" s="8"/>
      <c r="D192" s="17"/>
      <c r="E192" s="17"/>
      <c r="F192" s="17"/>
      <c r="G192" s="17"/>
      <c r="H192" s="17"/>
      <c r="I192" s="17"/>
      <c r="J192" s="17"/>
      <c r="K192" s="446" t="s">
        <v>2168</v>
      </c>
    </row>
    <row r="193" spans="1:11" ht="20.25" customHeight="1" x14ac:dyDescent="0.25">
      <c r="A193" s="465" t="s">
        <v>2169</v>
      </c>
      <c r="B193" s="17">
        <v>595</v>
      </c>
      <c r="C193" s="17">
        <v>337</v>
      </c>
      <c r="D193" s="17">
        <v>932</v>
      </c>
      <c r="E193" s="17">
        <v>0</v>
      </c>
      <c r="F193" s="17">
        <v>0</v>
      </c>
      <c r="G193" s="17">
        <f t="shared" ref="G193:G198" si="11">SUM(E193:F193)</f>
        <v>0</v>
      </c>
      <c r="H193" s="17">
        <v>595</v>
      </c>
      <c r="I193" s="17">
        <v>337</v>
      </c>
      <c r="J193" s="17">
        <v>932</v>
      </c>
      <c r="K193" s="446" t="s">
        <v>2170</v>
      </c>
    </row>
    <row r="194" spans="1:11" ht="20.25" customHeight="1" x14ac:dyDescent="0.25">
      <c r="A194" s="17" t="s">
        <v>2171</v>
      </c>
      <c r="B194" s="17">
        <v>329</v>
      </c>
      <c r="C194" s="17">
        <v>369</v>
      </c>
      <c r="D194" s="17">
        <v>698</v>
      </c>
      <c r="E194" s="17">
        <v>0</v>
      </c>
      <c r="F194" s="17">
        <v>0</v>
      </c>
      <c r="G194" s="17">
        <f t="shared" si="11"/>
        <v>0</v>
      </c>
      <c r="H194" s="17">
        <v>329</v>
      </c>
      <c r="I194" s="17">
        <v>369</v>
      </c>
      <c r="J194" s="17">
        <v>698</v>
      </c>
      <c r="K194" s="19" t="s">
        <v>2172</v>
      </c>
    </row>
    <row r="195" spans="1:11" ht="20.25" customHeight="1" x14ac:dyDescent="0.25">
      <c r="A195" s="8" t="s">
        <v>2173</v>
      </c>
      <c r="B195" s="8">
        <v>1824</v>
      </c>
      <c r="C195" s="8">
        <v>1172</v>
      </c>
      <c r="D195" s="8">
        <v>2996</v>
      </c>
      <c r="E195" s="8">
        <v>2</v>
      </c>
      <c r="F195" s="8">
        <v>0</v>
      </c>
      <c r="G195" s="8">
        <f t="shared" si="11"/>
        <v>2</v>
      </c>
      <c r="H195" s="8">
        <v>1826</v>
      </c>
      <c r="I195" s="8">
        <v>1172</v>
      </c>
      <c r="J195" s="8">
        <v>2998</v>
      </c>
      <c r="K195" s="446" t="s">
        <v>2174</v>
      </c>
    </row>
    <row r="196" spans="1:11" ht="20.25" customHeight="1" x14ac:dyDescent="0.25">
      <c r="A196" s="8" t="s">
        <v>2175</v>
      </c>
      <c r="B196" s="8">
        <v>504</v>
      </c>
      <c r="C196" s="8">
        <v>374</v>
      </c>
      <c r="D196" s="8">
        <v>878</v>
      </c>
      <c r="E196" s="8">
        <v>0</v>
      </c>
      <c r="F196" s="8">
        <v>0</v>
      </c>
      <c r="G196" s="8">
        <f t="shared" si="11"/>
        <v>0</v>
      </c>
      <c r="H196" s="8">
        <v>504</v>
      </c>
      <c r="I196" s="8">
        <v>374</v>
      </c>
      <c r="J196" s="8">
        <v>878</v>
      </c>
      <c r="K196" s="446" t="s">
        <v>2176</v>
      </c>
    </row>
    <row r="197" spans="1:11" ht="20.25" customHeight="1" x14ac:dyDescent="0.25">
      <c r="A197" s="8" t="s">
        <v>2177</v>
      </c>
      <c r="B197" s="8"/>
      <c r="C197" s="8"/>
      <c r="D197" s="8"/>
      <c r="E197" s="8">
        <v>0</v>
      </c>
      <c r="F197" s="8">
        <v>0</v>
      </c>
      <c r="G197" s="8">
        <f t="shared" si="11"/>
        <v>0</v>
      </c>
      <c r="H197" s="8">
        <f>SUM(E197,B197)</f>
        <v>0</v>
      </c>
      <c r="I197" s="8">
        <f>SUM(F197,C197)</f>
        <v>0</v>
      </c>
      <c r="J197" s="8">
        <f>SUM(G197,D197)</f>
        <v>0</v>
      </c>
      <c r="K197" s="446" t="s">
        <v>2178</v>
      </c>
    </row>
    <row r="198" spans="1:11" ht="20.25" customHeight="1" x14ac:dyDescent="0.25">
      <c r="A198" s="8" t="s">
        <v>1132</v>
      </c>
      <c r="B198" s="8">
        <v>134</v>
      </c>
      <c r="C198" s="8">
        <v>137</v>
      </c>
      <c r="D198" s="8">
        <f t="shared" ref="D198:D206" si="12">C198+B198</f>
        <v>271</v>
      </c>
      <c r="E198" s="8">
        <v>0</v>
      </c>
      <c r="F198" s="8">
        <v>0</v>
      </c>
      <c r="G198" s="8">
        <f t="shared" si="11"/>
        <v>0</v>
      </c>
      <c r="H198" s="8">
        <v>134</v>
      </c>
      <c r="I198" s="8">
        <v>137</v>
      </c>
      <c r="J198" s="8">
        <v>271</v>
      </c>
      <c r="K198" s="459" t="s">
        <v>2069</v>
      </c>
    </row>
    <row r="199" spans="1:11" ht="20.25" customHeight="1" x14ac:dyDescent="0.25">
      <c r="A199" s="8" t="s">
        <v>414</v>
      </c>
      <c r="B199" s="8">
        <v>124</v>
      </c>
      <c r="C199" s="8">
        <v>142</v>
      </c>
      <c r="D199" s="8">
        <f t="shared" si="12"/>
        <v>266</v>
      </c>
      <c r="E199" s="8">
        <v>0</v>
      </c>
      <c r="F199" s="8">
        <v>1</v>
      </c>
      <c r="G199" s="8">
        <v>1</v>
      </c>
      <c r="H199" s="8">
        <v>124</v>
      </c>
      <c r="I199" s="8">
        <v>143</v>
      </c>
      <c r="J199" s="8">
        <v>267</v>
      </c>
      <c r="K199" s="446" t="s">
        <v>215</v>
      </c>
    </row>
    <row r="200" spans="1:11" ht="20.25" customHeight="1" x14ac:dyDescent="0.25">
      <c r="A200" s="8" t="s">
        <v>216</v>
      </c>
      <c r="B200" s="8">
        <v>48</v>
      </c>
      <c r="C200" s="8">
        <v>11</v>
      </c>
      <c r="D200" s="8">
        <f t="shared" si="12"/>
        <v>59</v>
      </c>
      <c r="E200" s="8">
        <v>0</v>
      </c>
      <c r="F200" s="8">
        <v>0</v>
      </c>
      <c r="G200" s="8">
        <v>0</v>
      </c>
      <c r="H200" s="8">
        <v>48</v>
      </c>
      <c r="I200" s="8">
        <v>11</v>
      </c>
      <c r="J200" s="8">
        <v>59</v>
      </c>
      <c r="K200" s="466" t="s">
        <v>217</v>
      </c>
    </row>
    <row r="201" spans="1:11" ht="20.25" customHeight="1" x14ac:dyDescent="0.25">
      <c r="A201" s="8" t="s">
        <v>218</v>
      </c>
      <c r="B201" s="8">
        <v>38</v>
      </c>
      <c r="C201" s="8">
        <v>2</v>
      </c>
      <c r="D201" s="8">
        <f t="shared" si="12"/>
        <v>40</v>
      </c>
      <c r="E201" s="8">
        <v>0</v>
      </c>
      <c r="F201" s="8">
        <v>0</v>
      </c>
      <c r="G201" s="8">
        <v>0</v>
      </c>
      <c r="H201" s="8">
        <v>38</v>
      </c>
      <c r="I201" s="8">
        <v>2</v>
      </c>
      <c r="J201" s="8">
        <v>40</v>
      </c>
      <c r="K201" s="446" t="s">
        <v>2179</v>
      </c>
    </row>
    <row r="202" spans="1:11" ht="20.25" customHeight="1" x14ac:dyDescent="0.25">
      <c r="A202" s="8" t="s">
        <v>2180</v>
      </c>
      <c r="B202" s="8">
        <v>84</v>
      </c>
      <c r="C202" s="8">
        <v>18</v>
      </c>
      <c r="D202" s="8">
        <f t="shared" si="12"/>
        <v>102</v>
      </c>
      <c r="E202" s="8">
        <v>0</v>
      </c>
      <c r="F202" s="8">
        <v>0</v>
      </c>
      <c r="G202" s="8">
        <v>0</v>
      </c>
      <c r="H202" s="8">
        <v>84</v>
      </c>
      <c r="I202" s="8">
        <v>18</v>
      </c>
      <c r="J202" s="8">
        <v>102</v>
      </c>
      <c r="K202" s="446" t="s">
        <v>2181</v>
      </c>
    </row>
    <row r="203" spans="1:11" ht="20.25" customHeight="1" x14ac:dyDescent="0.25">
      <c r="A203" s="8" t="s">
        <v>2182</v>
      </c>
      <c r="B203" s="8">
        <v>317</v>
      </c>
      <c r="C203" s="8">
        <v>190</v>
      </c>
      <c r="D203" s="8">
        <f t="shared" si="12"/>
        <v>507</v>
      </c>
      <c r="E203" s="8">
        <v>0</v>
      </c>
      <c r="F203" s="8">
        <v>0</v>
      </c>
      <c r="G203" s="8">
        <v>0</v>
      </c>
      <c r="H203" s="8">
        <v>317</v>
      </c>
      <c r="I203" s="8">
        <v>190</v>
      </c>
      <c r="J203" s="8">
        <v>507</v>
      </c>
      <c r="K203" s="446" t="s">
        <v>2183</v>
      </c>
    </row>
    <row r="204" spans="1:11" ht="20.25" customHeight="1" x14ac:dyDescent="0.25">
      <c r="A204" s="8" t="s">
        <v>2184</v>
      </c>
      <c r="B204" s="8">
        <v>54</v>
      </c>
      <c r="C204" s="8">
        <v>19</v>
      </c>
      <c r="D204" s="8">
        <f t="shared" si="12"/>
        <v>73</v>
      </c>
      <c r="E204" s="8">
        <v>0</v>
      </c>
      <c r="F204" s="8">
        <v>0</v>
      </c>
      <c r="G204" s="8">
        <v>0</v>
      </c>
      <c r="H204" s="8">
        <v>54</v>
      </c>
      <c r="I204" s="8">
        <v>19</v>
      </c>
      <c r="J204" s="8">
        <v>73</v>
      </c>
      <c r="K204" s="446" t="s">
        <v>2130</v>
      </c>
    </row>
    <row r="205" spans="1:11" ht="20.25" customHeight="1" x14ac:dyDescent="0.25">
      <c r="A205" s="8" t="s">
        <v>319</v>
      </c>
      <c r="B205" s="8">
        <v>106</v>
      </c>
      <c r="C205" s="8">
        <v>58</v>
      </c>
      <c r="D205" s="8">
        <f t="shared" si="12"/>
        <v>164</v>
      </c>
      <c r="E205" s="8">
        <v>0</v>
      </c>
      <c r="F205" s="8">
        <v>0</v>
      </c>
      <c r="G205" s="8">
        <v>0</v>
      </c>
      <c r="H205" s="8">
        <v>106</v>
      </c>
      <c r="I205" s="8">
        <v>58</v>
      </c>
      <c r="J205" s="8">
        <v>164</v>
      </c>
      <c r="K205" s="219" t="s">
        <v>2185</v>
      </c>
    </row>
    <row r="206" spans="1:11" ht="20.25" customHeight="1" x14ac:dyDescent="0.25">
      <c r="A206" s="8" t="s">
        <v>2186</v>
      </c>
      <c r="B206" s="8">
        <v>82</v>
      </c>
      <c r="C206" s="8">
        <v>13</v>
      </c>
      <c r="D206" s="8">
        <f t="shared" si="12"/>
        <v>95</v>
      </c>
      <c r="E206" s="8">
        <v>0</v>
      </c>
      <c r="F206" s="8">
        <v>0</v>
      </c>
      <c r="G206" s="8">
        <v>0</v>
      </c>
      <c r="H206" s="8">
        <v>82</v>
      </c>
      <c r="I206" s="8">
        <v>13</v>
      </c>
      <c r="J206" s="8">
        <v>95</v>
      </c>
      <c r="K206" s="446" t="s">
        <v>2187</v>
      </c>
    </row>
    <row r="207" spans="1:11" ht="20.25" customHeight="1" x14ac:dyDescent="0.25">
      <c r="A207" s="8" t="s">
        <v>2188</v>
      </c>
      <c r="B207" s="8">
        <f>B198+B199+B200+B201+B202+B203+B204+B205+B206</f>
        <v>987</v>
      </c>
      <c r="C207" s="8">
        <f>C198+C199+C200+C201+C202+C203+C204+C205+C206</f>
        <v>590</v>
      </c>
      <c r="D207" s="8">
        <f>D198+D199+D200+D201+D202+D203+D204+D205+D206</f>
        <v>1577</v>
      </c>
      <c r="E207" s="8">
        <v>0</v>
      </c>
      <c r="F207" s="8">
        <v>1</v>
      </c>
      <c r="G207" s="8">
        <v>1</v>
      </c>
      <c r="H207" s="8">
        <v>987</v>
      </c>
      <c r="I207" s="8">
        <v>591</v>
      </c>
      <c r="J207" s="8">
        <v>1578</v>
      </c>
      <c r="K207" s="446" t="s">
        <v>2189</v>
      </c>
    </row>
    <row r="208" spans="1:11" ht="20.25" customHeight="1" x14ac:dyDescent="0.25">
      <c r="A208" s="8" t="s">
        <v>2190</v>
      </c>
      <c r="B208" s="8">
        <v>507</v>
      </c>
      <c r="C208" s="8">
        <v>375</v>
      </c>
      <c r="D208" s="8">
        <f>C208+B208</f>
        <v>882</v>
      </c>
      <c r="E208" s="8">
        <v>0</v>
      </c>
      <c r="F208" s="8">
        <v>0</v>
      </c>
      <c r="G208" s="8">
        <v>0</v>
      </c>
      <c r="H208" s="8">
        <v>507</v>
      </c>
      <c r="I208" s="8">
        <v>375</v>
      </c>
      <c r="J208" s="8">
        <v>882</v>
      </c>
      <c r="K208" s="446" t="s">
        <v>2191</v>
      </c>
    </row>
    <row r="209" spans="1:11" ht="20.25" customHeight="1" x14ac:dyDescent="0.25">
      <c r="A209" s="8" t="s">
        <v>2192</v>
      </c>
      <c r="B209" s="8">
        <v>238</v>
      </c>
      <c r="C209" s="8">
        <v>252</v>
      </c>
      <c r="D209" s="8">
        <f>C209+B209</f>
        <v>490</v>
      </c>
      <c r="E209" s="8">
        <v>0</v>
      </c>
      <c r="F209" s="8">
        <v>0</v>
      </c>
      <c r="G209" s="8">
        <v>0</v>
      </c>
      <c r="H209" s="8">
        <v>238</v>
      </c>
      <c r="I209" s="8">
        <v>252</v>
      </c>
      <c r="J209" s="8">
        <v>490</v>
      </c>
      <c r="K209" s="446" t="s">
        <v>2193</v>
      </c>
    </row>
    <row r="210" spans="1:11" ht="20.25" customHeight="1" x14ac:dyDescent="0.25">
      <c r="A210" s="8" t="s">
        <v>2194</v>
      </c>
      <c r="B210" s="8">
        <v>146</v>
      </c>
      <c r="C210" s="8">
        <v>100</v>
      </c>
      <c r="D210" s="8">
        <f>C210+B210</f>
        <v>246</v>
      </c>
      <c r="E210" s="8">
        <v>0</v>
      </c>
      <c r="F210" s="8">
        <v>0</v>
      </c>
      <c r="G210" s="8">
        <v>0</v>
      </c>
      <c r="H210" s="8">
        <v>146</v>
      </c>
      <c r="I210" s="8">
        <v>100</v>
      </c>
      <c r="J210" s="8">
        <v>246</v>
      </c>
      <c r="K210" s="446" t="s">
        <v>2195</v>
      </c>
    </row>
    <row r="211" spans="1:11" ht="20.25" customHeight="1" thickBot="1" x14ac:dyDescent="0.3">
      <c r="A211" s="11" t="s">
        <v>2196</v>
      </c>
      <c r="B211" s="11">
        <v>488</v>
      </c>
      <c r="C211" s="11">
        <v>402</v>
      </c>
      <c r="D211" s="11">
        <f>C211+B211</f>
        <v>890</v>
      </c>
      <c r="E211" s="11">
        <v>1</v>
      </c>
      <c r="F211" s="11">
        <v>0</v>
      </c>
      <c r="G211" s="11">
        <v>1</v>
      </c>
      <c r="H211" s="11">
        <v>489</v>
      </c>
      <c r="I211" s="11">
        <v>402</v>
      </c>
      <c r="J211" s="11">
        <v>891</v>
      </c>
      <c r="K211" s="13" t="s">
        <v>2197</v>
      </c>
    </row>
    <row r="212" spans="1:11" ht="20.25" customHeight="1" thickTop="1" x14ac:dyDescent="0.25">
      <c r="A212" s="14"/>
      <c r="B212" s="14"/>
      <c r="C212" s="14"/>
      <c r="D212" s="14"/>
      <c r="E212" s="14"/>
      <c r="F212" s="14"/>
      <c r="G212" s="14"/>
      <c r="H212" s="14"/>
      <c r="I212" s="14"/>
      <c r="J212" s="14"/>
      <c r="K212" s="448"/>
    </row>
    <row r="213" spans="1:11" s="659" customFormat="1" ht="20.25" customHeight="1" x14ac:dyDescent="0.25">
      <c r="A213" s="668"/>
      <c r="B213" s="668"/>
      <c r="C213" s="668"/>
      <c r="D213" s="668"/>
      <c r="E213" s="668"/>
      <c r="F213" s="668"/>
      <c r="G213" s="668"/>
      <c r="H213" s="668"/>
      <c r="I213" s="668"/>
      <c r="J213" s="668"/>
      <c r="K213" s="664"/>
    </row>
    <row r="214" spans="1:11" ht="20.25" customHeight="1" x14ac:dyDescent="0.25">
      <c r="A214" s="14"/>
      <c r="B214" s="14"/>
      <c r="C214" s="14"/>
      <c r="D214" s="14"/>
      <c r="E214" s="14"/>
      <c r="F214" s="14"/>
      <c r="G214" s="14"/>
      <c r="H214" s="14"/>
      <c r="I214" s="14"/>
      <c r="J214" s="14"/>
      <c r="K214" s="448"/>
    </row>
    <row r="215" spans="1:11" s="526" customFormat="1" ht="20.25" customHeight="1" x14ac:dyDescent="0.25">
      <c r="A215" s="14"/>
      <c r="B215" s="14"/>
      <c r="C215" s="14"/>
      <c r="D215" s="14"/>
      <c r="E215" s="14"/>
      <c r="F215" s="14"/>
      <c r="G215" s="14"/>
      <c r="H215" s="14"/>
      <c r="I215" s="14"/>
      <c r="J215" s="14"/>
      <c r="K215" s="527"/>
    </row>
    <row r="216" spans="1:11" ht="24.75" customHeight="1" thickBot="1" x14ac:dyDescent="0.3">
      <c r="A216" s="357" t="s">
        <v>2342</v>
      </c>
      <c r="K216" s="456" t="s">
        <v>2639</v>
      </c>
    </row>
    <row r="217" spans="1:11" ht="16.2" thickTop="1" x14ac:dyDescent="0.3">
      <c r="A217" s="735" t="s">
        <v>205</v>
      </c>
      <c r="B217" s="746" t="s">
        <v>1</v>
      </c>
      <c r="C217" s="746"/>
      <c r="D217" s="746"/>
      <c r="E217" s="746" t="s">
        <v>2</v>
      </c>
      <c r="F217" s="746"/>
      <c r="G217" s="746"/>
      <c r="H217" s="746" t="s">
        <v>4</v>
      </c>
      <c r="I217" s="746"/>
      <c r="J217" s="746"/>
      <c r="K217" s="735" t="s">
        <v>206</v>
      </c>
    </row>
    <row r="218" spans="1:11" ht="15.6" x14ac:dyDescent="0.3">
      <c r="A218" s="736"/>
      <c r="B218" s="747" t="s">
        <v>6</v>
      </c>
      <c r="C218" s="747"/>
      <c r="D218" s="747"/>
      <c r="E218" s="747" t="s">
        <v>7</v>
      </c>
      <c r="F218" s="747"/>
      <c r="G218" s="747"/>
      <c r="H218" s="747" t="s">
        <v>9</v>
      </c>
      <c r="I218" s="747"/>
      <c r="J218" s="747"/>
      <c r="K218" s="736"/>
    </row>
    <row r="219" spans="1:11" ht="15.6" x14ac:dyDescent="0.3">
      <c r="A219" s="736"/>
      <c r="B219" s="457" t="s">
        <v>574</v>
      </c>
      <c r="C219" s="457" t="s">
        <v>113</v>
      </c>
      <c r="D219" s="457" t="s">
        <v>12</v>
      </c>
      <c r="E219" s="457" t="s">
        <v>574</v>
      </c>
      <c r="F219" s="457" t="s">
        <v>113</v>
      </c>
      <c r="G219" s="457" t="s">
        <v>12</v>
      </c>
      <c r="H219" s="457" t="s">
        <v>574</v>
      </c>
      <c r="I219" s="457" t="s">
        <v>113</v>
      </c>
      <c r="J219" s="457" t="s">
        <v>12</v>
      </c>
      <c r="K219" s="736"/>
    </row>
    <row r="220" spans="1:11" ht="16.2" thickBot="1" x14ac:dyDescent="0.35">
      <c r="A220" s="737"/>
      <c r="B220" s="458" t="s">
        <v>13</v>
      </c>
      <c r="C220" s="458" t="s">
        <v>14</v>
      </c>
      <c r="D220" s="458" t="s">
        <v>9</v>
      </c>
      <c r="E220" s="458" t="s">
        <v>13</v>
      </c>
      <c r="F220" s="458" t="s">
        <v>14</v>
      </c>
      <c r="G220" s="458" t="s">
        <v>9</v>
      </c>
      <c r="H220" s="458" t="s">
        <v>13</v>
      </c>
      <c r="I220" s="458" t="s">
        <v>14</v>
      </c>
      <c r="J220" s="458" t="s">
        <v>9</v>
      </c>
      <c r="K220" s="737"/>
    </row>
    <row r="221" spans="1:11" ht="20.25" customHeight="1" x14ac:dyDescent="0.25">
      <c r="A221" s="8" t="s">
        <v>2198</v>
      </c>
      <c r="B221" s="8"/>
      <c r="C221" s="8"/>
      <c r="D221" s="8"/>
      <c r="E221" s="8"/>
      <c r="F221" s="8"/>
      <c r="G221" s="8"/>
      <c r="H221" s="8"/>
      <c r="I221" s="8"/>
      <c r="J221" s="8"/>
      <c r="K221" s="446" t="s">
        <v>2199</v>
      </c>
    </row>
    <row r="222" spans="1:11" ht="20.25" customHeight="1" x14ac:dyDescent="0.25">
      <c r="A222" s="20" t="s">
        <v>2119</v>
      </c>
      <c r="B222" s="20">
        <v>96</v>
      </c>
      <c r="C222" s="20">
        <v>136</v>
      </c>
      <c r="D222" s="20">
        <v>232</v>
      </c>
      <c r="E222" s="20">
        <v>0</v>
      </c>
      <c r="F222" s="20">
        <v>0</v>
      </c>
      <c r="G222" s="20">
        <v>0</v>
      </c>
      <c r="H222" s="20">
        <v>96</v>
      </c>
      <c r="I222" s="20">
        <v>136</v>
      </c>
      <c r="J222" s="20">
        <v>232</v>
      </c>
      <c r="K222" s="459" t="s">
        <v>2069</v>
      </c>
    </row>
    <row r="223" spans="1:11" ht="20.25" customHeight="1" x14ac:dyDescent="0.25">
      <c r="A223" s="20" t="s">
        <v>2117</v>
      </c>
      <c r="B223" s="20">
        <v>68</v>
      </c>
      <c r="C223" s="20">
        <v>219</v>
      </c>
      <c r="D223" s="20">
        <v>287</v>
      </c>
      <c r="E223" s="20">
        <v>0</v>
      </c>
      <c r="F223" s="20">
        <v>0</v>
      </c>
      <c r="G223" s="20">
        <v>0</v>
      </c>
      <c r="H223" s="20">
        <v>68</v>
      </c>
      <c r="I223" s="20">
        <v>219</v>
      </c>
      <c r="J223" s="20">
        <v>287</v>
      </c>
      <c r="K223" s="446" t="s">
        <v>215</v>
      </c>
    </row>
    <row r="224" spans="1:11" ht="20.25" customHeight="1" x14ac:dyDescent="0.25">
      <c r="A224" s="20" t="s">
        <v>2200</v>
      </c>
      <c r="B224" s="20">
        <v>222</v>
      </c>
      <c r="C224" s="20">
        <v>42</v>
      </c>
      <c r="D224" s="20">
        <v>264</v>
      </c>
      <c r="E224" s="20">
        <v>1</v>
      </c>
      <c r="F224" s="20">
        <v>1</v>
      </c>
      <c r="G224" s="20">
        <v>2</v>
      </c>
      <c r="H224" s="20">
        <v>223</v>
      </c>
      <c r="I224" s="20">
        <v>43</v>
      </c>
      <c r="J224" s="20">
        <v>266</v>
      </c>
      <c r="K224" s="219" t="s">
        <v>2105</v>
      </c>
    </row>
    <row r="225" spans="1:11" ht="20.25" customHeight="1" x14ac:dyDescent="0.25">
      <c r="A225" s="20" t="s">
        <v>2201</v>
      </c>
      <c r="B225" s="20">
        <v>207</v>
      </c>
      <c r="C225" s="20">
        <v>208</v>
      </c>
      <c r="D225" s="20">
        <v>415</v>
      </c>
      <c r="E225" s="20">
        <v>0</v>
      </c>
      <c r="F225" s="20">
        <v>1</v>
      </c>
      <c r="G225" s="20">
        <v>1</v>
      </c>
      <c r="H225" s="20">
        <v>207</v>
      </c>
      <c r="I225" s="20">
        <v>209</v>
      </c>
      <c r="J225" s="20">
        <v>416</v>
      </c>
      <c r="K225" s="219" t="s">
        <v>2073</v>
      </c>
    </row>
    <row r="226" spans="1:11" ht="20.25" customHeight="1" x14ac:dyDescent="0.25">
      <c r="A226" s="20" t="s">
        <v>2202</v>
      </c>
      <c r="B226" s="20">
        <v>199</v>
      </c>
      <c r="C226" s="20">
        <v>146</v>
      </c>
      <c r="D226" s="20">
        <v>345</v>
      </c>
      <c r="E226" s="20">
        <v>0</v>
      </c>
      <c r="F226" s="20">
        <v>0</v>
      </c>
      <c r="G226" s="20">
        <v>0</v>
      </c>
      <c r="H226" s="20">
        <v>199</v>
      </c>
      <c r="I226" s="20">
        <v>146</v>
      </c>
      <c r="J226" s="20">
        <v>345</v>
      </c>
      <c r="K226" s="466" t="s">
        <v>2203</v>
      </c>
    </row>
    <row r="227" spans="1:11" ht="20.25" customHeight="1" x14ac:dyDescent="0.25">
      <c r="A227" s="20" t="s">
        <v>2204</v>
      </c>
      <c r="B227" s="20">
        <v>330</v>
      </c>
      <c r="C227" s="20">
        <v>192</v>
      </c>
      <c r="D227" s="20">
        <v>522</v>
      </c>
      <c r="E227" s="20">
        <v>0</v>
      </c>
      <c r="F227" s="20">
        <v>1</v>
      </c>
      <c r="G227" s="20">
        <v>1</v>
      </c>
      <c r="H227" s="20">
        <v>330</v>
      </c>
      <c r="I227" s="20">
        <v>193</v>
      </c>
      <c r="J227" s="20">
        <v>523</v>
      </c>
      <c r="K227" s="219" t="s">
        <v>2205</v>
      </c>
    </row>
    <row r="228" spans="1:11" ht="20.25" customHeight="1" x14ac:dyDescent="0.25">
      <c r="A228" s="20" t="s">
        <v>2206</v>
      </c>
      <c r="B228" s="20">
        <v>95</v>
      </c>
      <c r="C228" s="20">
        <v>26</v>
      </c>
      <c r="D228" s="20">
        <v>121</v>
      </c>
      <c r="E228" s="20">
        <v>0</v>
      </c>
      <c r="F228" s="20">
        <v>0</v>
      </c>
      <c r="G228" s="20">
        <v>0</v>
      </c>
      <c r="H228" s="20">
        <v>95</v>
      </c>
      <c r="I228" s="20">
        <v>26</v>
      </c>
      <c r="J228" s="20">
        <v>121</v>
      </c>
      <c r="K228" s="446" t="s">
        <v>2077</v>
      </c>
    </row>
    <row r="229" spans="1:11" ht="20.25" customHeight="1" x14ac:dyDescent="0.25">
      <c r="A229" s="20" t="s">
        <v>2207</v>
      </c>
      <c r="B229" s="20">
        <v>133</v>
      </c>
      <c r="C229" s="20">
        <v>83</v>
      </c>
      <c r="D229" s="20">
        <v>216</v>
      </c>
      <c r="E229" s="20">
        <v>0</v>
      </c>
      <c r="F229" s="20">
        <v>1</v>
      </c>
      <c r="G229" s="20">
        <v>1</v>
      </c>
      <c r="H229" s="20">
        <v>133</v>
      </c>
      <c r="I229" s="20">
        <v>84</v>
      </c>
      <c r="J229" s="20">
        <v>217</v>
      </c>
      <c r="K229" s="446" t="s">
        <v>2208</v>
      </c>
    </row>
    <row r="230" spans="1:11" ht="20.25" customHeight="1" x14ac:dyDescent="0.25">
      <c r="A230" s="20" t="s">
        <v>2209</v>
      </c>
      <c r="B230" s="20">
        <v>1350</v>
      </c>
      <c r="C230" s="20">
        <v>1052</v>
      </c>
      <c r="D230" s="20">
        <v>2402</v>
      </c>
      <c r="E230" s="20">
        <v>1</v>
      </c>
      <c r="F230" s="20">
        <v>4</v>
      </c>
      <c r="G230" s="20">
        <v>5</v>
      </c>
      <c r="H230" s="20">
        <v>1351</v>
      </c>
      <c r="I230" s="20">
        <v>1056</v>
      </c>
      <c r="J230" s="20">
        <v>2407</v>
      </c>
      <c r="K230" s="446" t="s">
        <v>2210</v>
      </c>
    </row>
    <row r="231" spans="1:11" ht="20.25" customHeight="1" x14ac:dyDescent="0.25">
      <c r="A231" s="8" t="s">
        <v>2211</v>
      </c>
      <c r="B231" s="8">
        <v>206</v>
      </c>
      <c r="C231" s="8">
        <v>141</v>
      </c>
      <c r="D231" s="8">
        <v>347</v>
      </c>
      <c r="E231" s="8">
        <v>0</v>
      </c>
      <c r="F231" s="8">
        <v>0</v>
      </c>
      <c r="G231" s="8">
        <v>0</v>
      </c>
      <c r="H231" s="8">
        <v>206</v>
      </c>
      <c r="I231" s="8">
        <v>141</v>
      </c>
      <c r="J231" s="8">
        <v>347</v>
      </c>
      <c r="K231" s="446" t="s">
        <v>2212</v>
      </c>
    </row>
    <row r="232" spans="1:11" ht="20.25" customHeight="1" x14ac:dyDescent="0.25">
      <c r="A232" s="8" t="s">
        <v>2213</v>
      </c>
      <c r="B232" s="8">
        <v>630</v>
      </c>
      <c r="C232" s="8">
        <v>422</v>
      </c>
      <c r="D232" s="8">
        <v>1052</v>
      </c>
      <c r="E232" s="8">
        <v>0</v>
      </c>
      <c r="F232" s="8">
        <v>0</v>
      </c>
      <c r="G232" s="8">
        <v>0</v>
      </c>
      <c r="H232" s="8">
        <v>630</v>
      </c>
      <c r="I232" s="8">
        <v>422</v>
      </c>
      <c r="J232" s="8">
        <v>1052</v>
      </c>
      <c r="K232" s="446" t="s">
        <v>2214</v>
      </c>
    </row>
    <row r="233" spans="1:11" ht="20.25" customHeight="1" x14ac:dyDescent="0.25">
      <c r="A233" s="8" t="s">
        <v>2215</v>
      </c>
      <c r="B233" s="8">
        <v>55</v>
      </c>
      <c r="C233" s="8">
        <v>39</v>
      </c>
      <c r="D233" s="8">
        <v>94</v>
      </c>
      <c r="E233" s="8">
        <v>0</v>
      </c>
      <c r="F233" s="8">
        <v>0</v>
      </c>
      <c r="G233" s="8">
        <v>0</v>
      </c>
      <c r="H233" s="8">
        <v>55</v>
      </c>
      <c r="I233" s="8">
        <v>39</v>
      </c>
      <c r="J233" s="8">
        <v>94</v>
      </c>
      <c r="K233" s="446" t="s">
        <v>2216</v>
      </c>
    </row>
    <row r="234" spans="1:11" ht="20.25" customHeight="1" x14ac:dyDescent="0.25">
      <c r="A234" s="8" t="s">
        <v>2217</v>
      </c>
      <c r="B234" s="8">
        <v>29</v>
      </c>
      <c r="C234" s="8">
        <v>28</v>
      </c>
      <c r="D234" s="8">
        <f>SUM(B234:C234)</f>
        <v>57</v>
      </c>
      <c r="E234" s="8">
        <v>0</v>
      </c>
      <c r="F234" s="8">
        <v>0</v>
      </c>
      <c r="G234" s="8">
        <v>0</v>
      </c>
      <c r="H234" s="8">
        <v>29</v>
      </c>
      <c r="I234" s="8">
        <v>28</v>
      </c>
      <c r="J234" s="8">
        <f>SUM(H234:I234)</f>
        <v>57</v>
      </c>
      <c r="K234" s="446" t="s">
        <v>2218</v>
      </c>
    </row>
    <row r="235" spans="1:11" ht="20.25" customHeight="1" x14ac:dyDescent="0.25">
      <c r="A235" s="8" t="s">
        <v>2219</v>
      </c>
      <c r="B235" s="8">
        <v>193</v>
      </c>
      <c r="C235" s="8">
        <v>297</v>
      </c>
      <c r="D235" s="8">
        <f>SUM(B235:C235)</f>
        <v>490</v>
      </c>
      <c r="E235" s="8">
        <v>0</v>
      </c>
      <c r="F235" s="8">
        <v>0</v>
      </c>
      <c r="G235" s="8">
        <v>0</v>
      </c>
      <c r="H235" s="8">
        <v>193</v>
      </c>
      <c r="I235" s="8">
        <v>297</v>
      </c>
      <c r="J235" s="8">
        <f>SUM(H235:I235)</f>
        <v>490</v>
      </c>
      <c r="K235" s="446" t="s">
        <v>2220</v>
      </c>
    </row>
    <row r="236" spans="1:11" ht="20.25" customHeight="1" x14ac:dyDescent="0.25">
      <c r="A236" s="8" t="s">
        <v>2221</v>
      </c>
      <c r="B236" s="8">
        <v>181</v>
      </c>
      <c r="C236" s="8">
        <v>37</v>
      </c>
      <c r="D236" s="8">
        <f>SUM(B236:C236)</f>
        <v>218</v>
      </c>
      <c r="E236" s="8">
        <v>0</v>
      </c>
      <c r="F236" s="8">
        <v>0</v>
      </c>
      <c r="G236" s="8">
        <v>0</v>
      </c>
      <c r="H236" s="8">
        <v>181</v>
      </c>
      <c r="I236" s="8">
        <v>37</v>
      </c>
      <c r="J236" s="8">
        <f>SUM(H236:I236)</f>
        <v>218</v>
      </c>
      <c r="K236" s="446" t="s">
        <v>2222</v>
      </c>
    </row>
    <row r="237" spans="1:11" ht="20.25" customHeight="1" x14ac:dyDescent="0.25">
      <c r="A237" s="8" t="s">
        <v>2223</v>
      </c>
      <c r="B237" s="8">
        <v>465</v>
      </c>
      <c r="C237" s="8">
        <v>285</v>
      </c>
      <c r="D237" s="8">
        <f>SUM(B237:C237)</f>
        <v>750</v>
      </c>
      <c r="E237" s="8">
        <v>0</v>
      </c>
      <c r="F237" s="8">
        <v>0</v>
      </c>
      <c r="G237" s="8">
        <v>0</v>
      </c>
      <c r="H237" s="8">
        <v>465</v>
      </c>
      <c r="I237" s="8">
        <v>285</v>
      </c>
      <c r="J237" s="8">
        <f>SUM(H237:I237)</f>
        <v>750</v>
      </c>
      <c r="K237" s="446" t="s">
        <v>2224</v>
      </c>
    </row>
    <row r="238" spans="1:11" ht="20.25" customHeight="1" x14ac:dyDescent="0.25">
      <c r="A238" s="8" t="s">
        <v>1899</v>
      </c>
      <c r="B238" s="340"/>
      <c r="C238" s="340"/>
      <c r="D238" s="8"/>
      <c r="E238" s="8"/>
      <c r="F238" s="8"/>
      <c r="G238" s="8"/>
      <c r="H238" s="8"/>
      <c r="I238" s="8"/>
      <c r="J238" s="8"/>
      <c r="K238" s="446" t="s">
        <v>2225</v>
      </c>
    </row>
    <row r="239" spans="1:11" ht="20.25" customHeight="1" thickBot="1" x14ac:dyDescent="0.3">
      <c r="A239" s="11" t="s">
        <v>2226</v>
      </c>
      <c r="B239" s="11">
        <v>922</v>
      </c>
      <c r="C239" s="11">
        <v>466</v>
      </c>
      <c r="D239" s="11">
        <v>1388</v>
      </c>
      <c r="E239" s="11">
        <v>0</v>
      </c>
      <c r="F239" s="11">
        <v>0</v>
      </c>
      <c r="G239" s="11">
        <v>0</v>
      </c>
      <c r="H239" s="11">
        <v>922</v>
      </c>
      <c r="I239" s="11">
        <v>466</v>
      </c>
      <c r="J239" s="11">
        <v>1388</v>
      </c>
      <c r="K239" s="13" t="s">
        <v>2227</v>
      </c>
    </row>
    <row r="240" spans="1:11" ht="20.25" customHeight="1" thickTop="1" x14ac:dyDescent="0.25">
      <c r="A240" s="14"/>
      <c r="B240" s="14"/>
      <c r="C240" s="14"/>
      <c r="D240" s="14"/>
      <c r="E240" s="14"/>
      <c r="F240" s="14"/>
      <c r="G240" s="14"/>
      <c r="H240" s="14"/>
      <c r="I240" s="14"/>
      <c r="J240" s="14"/>
      <c r="K240" s="448"/>
    </row>
    <row r="241" spans="1:11" s="659" customFormat="1" ht="20.25" customHeight="1" x14ac:dyDescent="0.25">
      <c r="A241" s="668"/>
      <c r="B241" s="668"/>
      <c r="C241" s="668"/>
      <c r="D241" s="668"/>
      <c r="E241" s="668"/>
      <c r="F241" s="668"/>
      <c r="G241" s="668"/>
      <c r="H241" s="668"/>
      <c r="I241" s="668"/>
      <c r="J241" s="668"/>
      <c r="K241" s="664"/>
    </row>
    <row r="242" spans="1:11" s="659" customFormat="1" ht="20.25" customHeight="1" x14ac:dyDescent="0.25">
      <c r="A242" s="668"/>
      <c r="B242" s="668"/>
      <c r="C242" s="668"/>
      <c r="D242" s="668"/>
      <c r="E242" s="668"/>
      <c r="F242" s="668"/>
      <c r="G242" s="668"/>
      <c r="H242" s="668"/>
      <c r="I242" s="668"/>
      <c r="J242" s="668"/>
      <c r="K242" s="664"/>
    </row>
    <row r="243" spans="1:11" ht="20.25" customHeight="1" x14ac:dyDescent="0.25">
      <c r="A243" s="14"/>
      <c r="B243" s="14"/>
      <c r="C243" s="14"/>
      <c r="D243" s="14"/>
      <c r="E243" s="14"/>
      <c r="F243" s="14"/>
      <c r="G243" s="14"/>
      <c r="H243" s="14"/>
      <c r="I243" s="14"/>
      <c r="J243" s="14"/>
      <c r="K243" s="448"/>
    </row>
    <row r="244" spans="1:11" ht="20.25" customHeight="1" x14ac:dyDescent="0.25">
      <c r="A244" s="14"/>
      <c r="B244" s="14"/>
      <c r="C244" s="14"/>
      <c r="D244" s="14"/>
      <c r="E244" s="14"/>
      <c r="F244" s="14"/>
      <c r="G244" s="14"/>
      <c r="H244" s="14"/>
      <c r="I244" s="14"/>
      <c r="J244" s="14"/>
      <c r="K244" s="448"/>
    </row>
    <row r="245" spans="1:11" ht="24.75" customHeight="1" thickBot="1" x14ac:dyDescent="0.3">
      <c r="A245" s="357" t="s">
        <v>2342</v>
      </c>
      <c r="K245" s="456" t="s">
        <v>2350</v>
      </c>
    </row>
    <row r="246" spans="1:11" ht="20.25" customHeight="1" thickTop="1" x14ac:dyDescent="0.3">
      <c r="A246" s="735" t="s">
        <v>205</v>
      </c>
      <c r="B246" s="746" t="s">
        <v>1</v>
      </c>
      <c r="C246" s="746"/>
      <c r="D246" s="746"/>
      <c r="E246" s="746" t="s">
        <v>2</v>
      </c>
      <c r="F246" s="746"/>
      <c r="G246" s="746"/>
      <c r="H246" s="746" t="s">
        <v>4</v>
      </c>
      <c r="I246" s="746"/>
      <c r="J246" s="746"/>
      <c r="K246" s="735" t="s">
        <v>206</v>
      </c>
    </row>
    <row r="247" spans="1:11" ht="20.25" customHeight="1" x14ac:dyDescent="0.3">
      <c r="A247" s="736"/>
      <c r="B247" s="747" t="s">
        <v>6</v>
      </c>
      <c r="C247" s="747"/>
      <c r="D247" s="747"/>
      <c r="E247" s="747" t="s">
        <v>7</v>
      </c>
      <c r="F247" s="747"/>
      <c r="G247" s="747"/>
      <c r="H247" s="747" t="s">
        <v>9</v>
      </c>
      <c r="I247" s="747"/>
      <c r="J247" s="747"/>
      <c r="K247" s="736"/>
    </row>
    <row r="248" spans="1:11" ht="20.25" customHeight="1" x14ac:dyDescent="0.3">
      <c r="A248" s="736"/>
      <c r="B248" s="457" t="s">
        <v>574</v>
      </c>
      <c r="C248" s="457" t="s">
        <v>113</v>
      </c>
      <c r="D248" s="457" t="s">
        <v>12</v>
      </c>
      <c r="E248" s="457" t="s">
        <v>574</v>
      </c>
      <c r="F248" s="457" t="s">
        <v>113</v>
      </c>
      <c r="G248" s="457" t="s">
        <v>12</v>
      </c>
      <c r="H248" s="457" t="s">
        <v>574</v>
      </c>
      <c r="I248" s="457" t="s">
        <v>113</v>
      </c>
      <c r="J248" s="457" t="s">
        <v>12</v>
      </c>
      <c r="K248" s="736"/>
    </row>
    <row r="249" spans="1:11" ht="20.25" customHeight="1" thickBot="1" x14ac:dyDescent="0.35">
      <c r="A249" s="737"/>
      <c r="B249" s="458" t="s">
        <v>13</v>
      </c>
      <c r="C249" s="458" t="s">
        <v>14</v>
      </c>
      <c r="D249" s="458" t="s">
        <v>9</v>
      </c>
      <c r="E249" s="458" t="s">
        <v>13</v>
      </c>
      <c r="F249" s="458" t="s">
        <v>14</v>
      </c>
      <c r="G249" s="458" t="s">
        <v>9</v>
      </c>
      <c r="H249" s="458" t="s">
        <v>13</v>
      </c>
      <c r="I249" s="458" t="s">
        <v>14</v>
      </c>
      <c r="J249" s="458" t="s">
        <v>9</v>
      </c>
      <c r="K249" s="737"/>
    </row>
    <row r="250" spans="1:11" ht="20.25" customHeight="1" x14ac:dyDescent="0.25">
      <c r="A250" s="8" t="s">
        <v>2228</v>
      </c>
      <c r="B250" s="8"/>
      <c r="C250" s="8"/>
      <c r="D250" s="8"/>
      <c r="E250" s="8"/>
      <c r="F250" s="8"/>
      <c r="G250" s="8"/>
      <c r="H250" s="8"/>
      <c r="I250" s="8"/>
      <c r="J250" s="8"/>
      <c r="K250" s="449" t="s">
        <v>2229</v>
      </c>
    </row>
    <row r="251" spans="1:11" ht="20.25" customHeight="1" x14ac:dyDescent="0.25">
      <c r="A251" s="8" t="s">
        <v>1132</v>
      </c>
      <c r="B251" s="8">
        <v>67</v>
      </c>
      <c r="C251" s="8">
        <v>59</v>
      </c>
      <c r="D251" s="8">
        <v>126</v>
      </c>
      <c r="E251" s="8">
        <v>0</v>
      </c>
      <c r="F251" s="8">
        <v>0</v>
      </c>
      <c r="G251" s="8">
        <v>0</v>
      </c>
      <c r="H251" s="8">
        <v>67</v>
      </c>
      <c r="I251" s="8">
        <v>59</v>
      </c>
      <c r="J251" s="8">
        <v>126</v>
      </c>
      <c r="K251" s="446" t="s">
        <v>213</v>
      </c>
    </row>
    <row r="252" spans="1:11" ht="20.25" customHeight="1" x14ac:dyDescent="0.25">
      <c r="A252" s="8" t="s">
        <v>414</v>
      </c>
      <c r="B252" s="8">
        <v>86</v>
      </c>
      <c r="C252" s="8">
        <v>98</v>
      </c>
      <c r="D252" s="8">
        <v>184</v>
      </c>
      <c r="E252" s="8">
        <v>0</v>
      </c>
      <c r="F252" s="8">
        <v>0</v>
      </c>
      <c r="G252" s="8">
        <v>0</v>
      </c>
      <c r="H252" s="8">
        <v>86</v>
      </c>
      <c r="I252" s="8">
        <v>98</v>
      </c>
      <c r="J252" s="8">
        <v>184</v>
      </c>
      <c r="K252" s="446" t="s">
        <v>215</v>
      </c>
    </row>
    <row r="253" spans="1:11" ht="20.25" customHeight="1" x14ac:dyDescent="0.25">
      <c r="A253" s="8" t="s">
        <v>534</v>
      </c>
      <c r="B253" s="8">
        <v>70</v>
      </c>
      <c r="C253" s="8">
        <v>47</v>
      </c>
      <c r="D253" s="8">
        <v>117</v>
      </c>
      <c r="E253" s="8">
        <v>0</v>
      </c>
      <c r="F253" s="8">
        <v>0</v>
      </c>
      <c r="G253" s="8">
        <v>0</v>
      </c>
      <c r="H253" s="8">
        <v>70</v>
      </c>
      <c r="I253" s="8">
        <v>47</v>
      </c>
      <c r="J253" s="8">
        <v>117</v>
      </c>
      <c r="K253" s="446" t="s">
        <v>217</v>
      </c>
    </row>
    <row r="254" spans="1:11" ht="20.25" customHeight="1" x14ac:dyDescent="0.25">
      <c r="A254" s="8" t="s">
        <v>2230</v>
      </c>
      <c r="B254" s="8">
        <v>50</v>
      </c>
      <c r="C254" s="8">
        <v>45</v>
      </c>
      <c r="D254" s="8">
        <v>95</v>
      </c>
      <c r="E254" s="8">
        <v>0</v>
      </c>
      <c r="F254" s="8">
        <v>0</v>
      </c>
      <c r="G254" s="8">
        <v>0</v>
      </c>
      <c r="H254" s="8">
        <v>50</v>
      </c>
      <c r="I254" s="8">
        <v>45</v>
      </c>
      <c r="J254" s="8">
        <v>95</v>
      </c>
      <c r="K254" s="459" t="s">
        <v>2231</v>
      </c>
    </row>
    <row r="255" spans="1:11" ht="20.25" customHeight="1" x14ac:dyDescent="0.25">
      <c r="A255" s="467" t="s">
        <v>1890</v>
      </c>
      <c r="B255" s="340">
        <v>273</v>
      </c>
      <c r="C255" s="340">
        <v>249</v>
      </c>
      <c r="D255" s="8">
        <v>522</v>
      </c>
      <c r="E255" s="340">
        <v>0</v>
      </c>
      <c r="F255" s="340">
        <v>0</v>
      </c>
      <c r="G255" s="340">
        <v>0</v>
      </c>
      <c r="H255" s="340">
        <v>273</v>
      </c>
      <c r="I255" s="340">
        <v>249</v>
      </c>
      <c r="J255" s="340">
        <v>522</v>
      </c>
      <c r="K255" s="449" t="s">
        <v>2232</v>
      </c>
    </row>
    <row r="256" spans="1:11" ht="20.25" customHeight="1" x14ac:dyDescent="0.25">
      <c r="A256" s="340" t="s">
        <v>1891</v>
      </c>
      <c r="B256" s="340">
        <v>42</v>
      </c>
      <c r="C256" s="340">
        <v>34</v>
      </c>
      <c r="D256" s="8">
        <v>76</v>
      </c>
      <c r="E256" s="340">
        <v>0</v>
      </c>
      <c r="F256" s="340">
        <v>0</v>
      </c>
      <c r="G256" s="340">
        <v>0</v>
      </c>
      <c r="H256" s="340">
        <v>42</v>
      </c>
      <c r="I256" s="340">
        <v>34</v>
      </c>
      <c r="J256" s="8">
        <v>76</v>
      </c>
      <c r="K256" s="329" t="s">
        <v>2233</v>
      </c>
    </row>
    <row r="257" spans="1:11" ht="20.25" customHeight="1" x14ac:dyDescent="0.25">
      <c r="A257" s="468" t="s">
        <v>2234</v>
      </c>
      <c r="B257" s="340">
        <v>166</v>
      </c>
      <c r="C257" s="340">
        <v>80</v>
      </c>
      <c r="D257" s="340">
        <v>246</v>
      </c>
      <c r="E257" s="340">
        <v>0</v>
      </c>
      <c r="F257" s="340">
        <v>0</v>
      </c>
      <c r="G257" s="340">
        <v>0</v>
      </c>
      <c r="H257" s="340">
        <v>166</v>
      </c>
      <c r="I257" s="340">
        <v>80</v>
      </c>
      <c r="J257" s="340">
        <v>246</v>
      </c>
      <c r="K257" s="329" t="s">
        <v>2235</v>
      </c>
    </row>
    <row r="258" spans="1:11" ht="20.25" customHeight="1" x14ac:dyDescent="0.25">
      <c r="A258" s="340" t="s">
        <v>1886</v>
      </c>
      <c r="B258" s="340"/>
      <c r="C258" s="340"/>
      <c r="D258" s="340"/>
      <c r="E258" s="340"/>
      <c r="F258" s="340"/>
      <c r="G258" s="340"/>
      <c r="H258" s="340"/>
      <c r="I258" s="340"/>
      <c r="J258" s="340"/>
      <c r="K258" s="329" t="s">
        <v>2236</v>
      </c>
    </row>
    <row r="259" spans="1:11" ht="20.25" customHeight="1" x14ac:dyDescent="0.25">
      <c r="A259" s="340" t="s">
        <v>212</v>
      </c>
      <c r="B259" s="340">
        <v>88</v>
      </c>
      <c r="C259" s="340">
        <v>119</v>
      </c>
      <c r="D259" s="340">
        <v>207</v>
      </c>
      <c r="E259" s="340">
        <v>0</v>
      </c>
      <c r="F259" s="340">
        <v>0</v>
      </c>
      <c r="G259" s="340">
        <v>0</v>
      </c>
      <c r="H259" s="340">
        <v>88</v>
      </c>
      <c r="I259" s="340">
        <v>119</v>
      </c>
      <c r="J259" s="340">
        <v>207</v>
      </c>
      <c r="K259" s="329" t="s">
        <v>213</v>
      </c>
    </row>
    <row r="260" spans="1:11" ht="20.25" customHeight="1" x14ac:dyDescent="0.25">
      <c r="A260" s="340" t="s">
        <v>414</v>
      </c>
      <c r="B260" s="340">
        <v>112</v>
      </c>
      <c r="C260" s="340">
        <v>160</v>
      </c>
      <c r="D260" s="340">
        <v>272</v>
      </c>
      <c r="E260" s="340">
        <v>0</v>
      </c>
      <c r="F260" s="340">
        <v>0</v>
      </c>
      <c r="G260" s="340">
        <v>0</v>
      </c>
      <c r="H260" s="340">
        <v>112</v>
      </c>
      <c r="I260" s="340">
        <v>160</v>
      </c>
      <c r="J260" s="340">
        <v>272</v>
      </c>
      <c r="K260" s="329" t="s">
        <v>215</v>
      </c>
    </row>
    <row r="261" spans="1:11" ht="20.25" customHeight="1" x14ac:dyDescent="0.25">
      <c r="A261" s="340" t="s">
        <v>265</v>
      </c>
      <c r="B261" s="340">
        <v>13</v>
      </c>
      <c r="C261" s="340">
        <v>10</v>
      </c>
      <c r="D261" s="340">
        <v>23</v>
      </c>
      <c r="E261" s="340">
        <v>0</v>
      </c>
      <c r="F261" s="340">
        <v>0</v>
      </c>
      <c r="G261" s="340">
        <v>0</v>
      </c>
      <c r="H261" s="340">
        <v>13</v>
      </c>
      <c r="I261" s="340">
        <v>10</v>
      </c>
      <c r="J261" s="340">
        <v>23</v>
      </c>
      <c r="K261" s="329" t="s">
        <v>219</v>
      </c>
    </row>
    <row r="262" spans="1:11" ht="20.25" customHeight="1" x14ac:dyDescent="0.25">
      <c r="A262" s="340" t="s">
        <v>2237</v>
      </c>
      <c r="B262" s="340">
        <v>144</v>
      </c>
      <c r="C262" s="340">
        <v>228</v>
      </c>
      <c r="D262" s="340">
        <v>372</v>
      </c>
      <c r="E262" s="340">
        <v>0</v>
      </c>
      <c r="F262" s="340">
        <v>0</v>
      </c>
      <c r="G262" s="340">
        <v>0</v>
      </c>
      <c r="H262" s="340">
        <v>144</v>
      </c>
      <c r="I262" s="340">
        <v>228</v>
      </c>
      <c r="J262" s="340">
        <v>372</v>
      </c>
      <c r="K262" s="329" t="s">
        <v>2139</v>
      </c>
    </row>
    <row r="263" spans="1:11" ht="20.25" customHeight="1" x14ac:dyDescent="0.25">
      <c r="A263" s="340" t="s">
        <v>2238</v>
      </c>
      <c r="B263" s="340">
        <v>117</v>
      </c>
      <c r="C263" s="340">
        <v>80</v>
      </c>
      <c r="D263" s="340">
        <v>197</v>
      </c>
      <c r="E263" s="340">
        <v>0</v>
      </c>
      <c r="F263" s="340">
        <v>0</v>
      </c>
      <c r="G263" s="340">
        <v>0</v>
      </c>
      <c r="H263" s="340">
        <v>117</v>
      </c>
      <c r="I263" s="340">
        <v>80</v>
      </c>
      <c r="J263" s="340">
        <v>197</v>
      </c>
      <c r="K263" s="466" t="s">
        <v>2203</v>
      </c>
    </row>
    <row r="264" spans="1:11" ht="20.25" customHeight="1" x14ac:dyDescent="0.25">
      <c r="A264" s="469" t="s">
        <v>541</v>
      </c>
      <c r="B264" s="469">
        <v>67</v>
      </c>
      <c r="C264" s="469">
        <v>31</v>
      </c>
      <c r="D264" s="340">
        <v>98</v>
      </c>
      <c r="E264" s="469">
        <v>0</v>
      </c>
      <c r="F264" s="469">
        <v>0</v>
      </c>
      <c r="G264" s="469">
        <v>0</v>
      </c>
      <c r="H264" s="469">
        <v>67</v>
      </c>
      <c r="I264" s="469">
        <v>31</v>
      </c>
      <c r="J264" s="340">
        <v>98</v>
      </c>
      <c r="K264" s="446" t="s">
        <v>249</v>
      </c>
    </row>
    <row r="265" spans="1:11" ht="20.25" customHeight="1" thickBot="1" x14ac:dyDescent="0.3">
      <c r="A265" s="469" t="s">
        <v>1806</v>
      </c>
      <c r="B265" s="469">
        <v>34</v>
      </c>
      <c r="C265" s="469">
        <v>26</v>
      </c>
      <c r="D265" s="340">
        <v>60</v>
      </c>
      <c r="E265" s="469">
        <v>0</v>
      </c>
      <c r="F265" s="469">
        <v>0</v>
      </c>
      <c r="G265" s="469">
        <v>0</v>
      </c>
      <c r="H265" s="469">
        <v>34</v>
      </c>
      <c r="I265" s="469">
        <v>26</v>
      </c>
      <c r="J265" s="340">
        <v>60</v>
      </c>
      <c r="K265" s="470" t="s">
        <v>1807</v>
      </c>
    </row>
    <row r="266" spans="1:11" ht="20.25" customHeight="1" thickBot="1" x14ac:dyDescent="0.3">
      <c r="A266" s="89" t="s">
        <v>1887</v>
      </c>
      <c r="B266" s="89">
        <f>B265+B264+B263+B262+B261+B260+B259</f>
        <v>575</v>
      </c>
      <c r="C266" s="89">
        <f>C265+C264+C263+C262+C261+C260+C259</f>
        <v>654</v>
      </c>
      <c r="D266" s="89">
        <f>D265+D264+D263+D262+D261+D260+D259</f>
        <v>1229</v>
      </c>
      <c r="E266" s="89">
        <v>0</v>
      </c>
      <c r="F266" s="89">
        <v>0</v>
      </c>
      <c r="G266" s="89">
        <v>0</v>
      </c>
      <c r="H266" s="89">
        <f>H265+H264+H263+H262+H261+H260+H259</f>
        <v>575</v>
      </c>
      <c r="I266" s="89">
        <f>I265+I264+I263+I262+I261+I260+I259</f>
        <v>654</v>
      </c>
      <c r="J266" s="89">
        <f>J265+J264+J263+J262+J261+J260+J259</f>
        <v>1229</v>
      </c>
      <c r="K266" s="56" t="s">
        <v>2239</v>
      </c>
    </row>
    <row r="267" spans="1:11" ht="20.25" customHeight="1" thickTop="1" x14ac:dyDescent="0.25">
      <c r="A267" s="339"/>
      <c r="B267" s="339"/>
      <c r="C267" s="339"/>
      <c r="D267" s="339"/>
      <c r="E267" s="339"/>
      <c r="F267" s="339"/>
      <c r="G267" s="339"/>
      <c r="H267" s="339"/>
      <c r="I267" s="339"/>
      <c r="J267" s="339"/>
      <c r="K267" s="58"/>
    </row>
    <row r="268" spans="1:11" s="659" customFormat="1" ht="20.25" customHeight="1" x14ac:dyDescent="0.25">
      <c r="A268" s="339"/>
      <c r="B268" s="339"/>
      <c r="C268" s="339"/>
      <c r="D268" s="339"/>
      <c r="E268" s="339"/>
      <c r="F268" s="339"/>
      <c r="G268" s="339"/>
      <c r="H268" s="339"/>
      <c r="I268" s="339"/>
      <c r="J268" s="339"/>
      <c r="K268" s="58"/>
    </row>
    <row r="269" spans="1:11" s="659" customFormat="1" ht="20.25" customHeight="1" x14ac:dyDescent="0.25">
      <c r="A269" s="339"/>
      <c r="B269" s="339"/>
      <c r="C269" s="339"/>
      <c r="D269" s="339"/>
      <c r="E269" s="339"/>
      <c r="F269" s="339"/>
      <c r="G269" s="339"/>
      <c r="H269" s="339"/>
      <c r="I269" s="339"/>
      <c r="J269" s="339"/>
      <c r="K269" s="58"/>
    </row>
    <row r="270" spans="1:11" s="659" customFormat="1" ht="20.25" customHeight="1" x14ac:dyDescent="0.25">
      <c r="A270" s="339"/>
      <c r="B270" s="339"/>
      <c r="C270" s="339"/>
      <c r="D270" s="339"/>
      <c r="E270" s="339"/>
      <c r="F270" s="339"/>
      <c r="G270" s="339"/>
      <c r="H270" s="339"/>
      <c r="I270" s="339"/>
      <c r="J270" s="339"/>
      <c r="K270" s="58"/>
    </row>
    <row r="271" spans="1:11" s="659" customFormat="1" ht="20.25" customHeight="1" x14ac:dyDescent="0.25">
      <c r="A271" s="339"/>
      <c r="B271" s="339"/>
      <c r="C271" s="339"/>
      <c r="D271" s="339"/>
      <c r="E271" s="339"/>
      <c r="F271" s="339"/>
      <c r="G271" s="339"/>
      <c r="H271" s="339"/>
      <c r="I271" s="339"/>
      <c r="J271" s="339"/>
      <c r="K271" s="58"/>
    </row>
    <row r="272" spans="1:11" ht="20.25" customHeight="1" x14ac:dyDescent="0.25">
      <c r="A272" s="339"/>
      <c r="B272" s="339"/>
      <c r="C272" s="339"/>
      <c r="D272" s="339"/>
      <c r="E272" s="339"/>
      <c r="F272" s="339"/>
      <c r="G272" s="339"/>
      <c r="H272" s="339"/>
      <c r="I272" s="339"/>
      <c r="J272" s="339"/>
      <c r="K272" s="58"/>
    </row>
    <row r="273" spans="1:11" ht="20.25" customHeight="1" x14ac:dyDescent="0.25">
      <c r="A273" s="339"/>
      <c r="B273" s="339"/>
      <c r="C273" s="339"/>
      <c r="D273" s="339"/>
      <c r="E273" s="339"/>
      <c r="F273" s="339"/>
      <c r="G273" s="339"/>
      <c r="H273" s="339"/>
      <c r="I273" s="339"/>
      <c r="J273" s="339"/>
      <c r="K273" s="58"/>
    </row>
    <row r="274" spans="1:11" ht="12" customHeight="1" x14ac:dyDescent="0.25">
      <c r="A274" s="339"/>
      <c r="B274" s="339"/>
      <c r="C274" s="339"/>
      <c r="D274" s="339"/>
      <c r="E274" s="339"/>
      <c r="F274" s="339"/>
      <c r="G274" s="339"/>
      <c r="H274" s="339"/>
      <c r="I274" s="339"/>
      <c r="J274" s="339"/>
      <c r="K274" s="58"/>
    </row>
    <row r="275" spans="1:11" ht="21.75" customHeight="1" thickBot="1" x14ac:dyDescent="0.3">
      <c r="A275" s="357" t="s">
        <v>2342</v>
      </c>
      <c r="K275" s="456" t="s">
        <v>2350</v>
      </c>
    </row>
    <row r="276" spans="1:11" ht="18" customHeight="1" thickTop="1" x14ac:dyDescent="0.3">
      <c r="A276" s="735" t="s">
        <v>205</v>
      </c>
      <c r="B276" s="746" t="s">
        <v>1</v>
      </c>
      <c r="C276" s="746"/>
      <c r="D276" s="746"/>
      <c r="E276" s="746" t="s">
        <v>2</v>
      </c>
      <c r="F276" s="746"/>
      <c r="G276" s="746"/>
      <c r="H276" s="746" t="s">
        <v>4</v>
      </c>
      <c r="I276" s="746"/>
      <c r="J276" s="746"/>
      <c r="K276" s="735" t="s">
        <v>206</v>
      </c>
    </row>
    <row r="277" spans="1:11" ht="18" customHeight="1" x14ac:dyDescent="0.3">
      <c r="A277" s="736"/>
      <c r="B277" s="747" t="s">
        <v>6</v>
      </c>
      <c r="C277" s="747"/>
      <c r="D277" s="747"/>
      <c r="E277" s="747" t="s">
        <v>7</v>
      </c>
      <c r="F277" s="747"/>
      <c r="G277" s="747"/>
      <c r="H277" s="747" t="s">
        <v>9</v>
      </c>
      <c r="I277" s="747"/>
      <c r="J277" s="747"/>
      <c r="K277" s="736"/>
    </row>
    <row r="278" spans="1:11" ht="18" customHeight="1" x14ac:dyDescent="0.3">
      <c r="A278" s="736"/>
      <c r="B278" s="457" t="s">
        <v>574</v>
      </c>
      <c r="C278" s="457" t="s">
        <v>113</v>
      </c>
      <c r="D278" s="457" t="s">
        <v>12</v>
      </c>
      <c r="E278" s="457" t="s">
        <v>574</v>
      </c>
      <c r="F278" s="457" t="s">
        <v>113</v>
      </c>
      <c r="G278" s="457" t="s">
        <v>12</v>
      </c>
      <c r="H278" s="457" t="s">
        <v>574</v>
      </c>
      <c r="I278" s="457" t="s">
        <v>113</v>
      </c>
      <c r="J278" s="457" t="s">
        <v>12</v>
      </c>
      <c r="K278" s="736"/>
    </row>
    <row r="279" spans="1:11" ht="18" customHeight="1" thickBot="1" x14ac:dyDescent="0.35">
      <c r="A279" s="737"/>
      <c r="B279" s="458" t="s">
        <v>13</v>
      </c>
      <c r="C279" s="458" t="s">
        <v>14</v>
      </c>
      <c r="D279" s="458" t="s">
        <v>9</v>
      </c>
      <c r="E279" s="458" t="s">
        <v>13</v>
      </c>
      <c r="F279" s="458" t="s">
        <v>14</v>
      </c>
      <c r="G279" s="458" t="s">
        <v>9</v>
      </c>
      <c r="H279" s="458" t="s">
        <v>13</v>
      </c>
      <c r="I279" s="458" t="s">
        <v>14</v>
      </c>
      <c r="J279" s="458" t="s">
        <v>9</v>
      </c>
      <c r="K279" s="737"/>
    </row>
    <row r="280" spans="1:11" ht="19.5" customHeight="1" x14ac:dyDescent="0.25">
      <c r="A280" s="339" t="s">
        <v>1901</v>
      </c>
      <c r="B280" s="340">
        <v>150</v>
      </c>
      <c r="C280" s="340">
        <v>111</v>
      </c>
      <c r="D280" s="340">
        <v>261</v>
      </c>
      <c r="E280" s="340">
        <v>0</v>
      </c>
      <c r="F280" s="340">
        <v>0</v>
      </c>
      <c r="G280" s="340">
        <v>0</v>
      </c>
      <c r="H280" s="340">
        <v>150</v>
      </c>
      <c r="I280" s="340">
        <v>111</v>
      </c>
      <c r="J280" s="340">
        <v>261</v>
      </c>
      <c r="K280" s="329" t="s">
        <v>2240</v>
      </c>
    </row>
    <row r="281" spans="1:11" ht="19.5" customHeight="1" x14ac:dyDescent="0.25">
      <c r="A281" s="340" t="s">
        <v>1892</v>
      </c>
      <c r="B281" s="340"/>
      <c r="C281" s="340"/>
      <c r="D281" s="340"/>
      <c r="E281" s="340"/>
      <c r="F281" s="340"/>
      <c r="G281" s="340"/>
      <c r="H281" s="340"/>
      <c r="I281" s="340"/>
      <c r="J281" s="340"/>
      <c r="K281" s="329" t="s">
        <v>2241</v>
      </c>
    </row>
    <row r="282" spans="1:11" ht="19.5" customHeight="1" x14ac:dyDescent="0.25">
      <c r="A282" s="340" t="s">
        <v>1132</v>
      </c>
      <c r="B282" s="340">
        <v>46</v>
      </c>
      <c r="C282" s="340">
        <v>48</v>
      </c>
      <c r="D282" s="340">
        <v>94</v>
      </c>
      <c r="E282" s="340">
        <v>0</v>
      </c>
      <c r="F282" s="340">
        <v>0</v>
      </c>
      <c r="G282" s="340">
        <v>0</v>
      </c>
      <c r="H282" s="340">
        <v>46</v>
      </c>
      <c r="I282" s="340">
        <v>48</v>
      </c>
      <c r="J282" s="340">
        <v>94</v>
      </c>
      <c r="K282" s="329" t="s">
        <v>213</v>
      </c>
    </row>
    <row r="283" spans="1:11" ht="19.5" customHeight="1" x14ac:dyDescent="0.25">
      <c r="A283" s="340" t="s">
        <v>414</v>
      </c>
      <c r="B283" s="340">
        <v>97</v>
      </c>
      <c r="C283" s="340">
        <v>135</v>
      </c>
      <c r="D283" s="340">
        <v>232</v>
      </c>
      <c r="E283" s="340">
        <v>0</v>
      </c>
      <c r="F283" s="340">
        <v>0</v>
      </c>
      <c r="G283" s="340">
        <v>0</v>
      </c>
      <c r="H283" s="340">
        <v>97</v>
      </c>
      <c r="I283" s="340">
        <v>135</v>
      </c>
      <c r="J283" s="340">
        <v>232</v>
      </c>
      <c r="K283" s="329" t="s">
        <v>215</v>
      </c>
    </row>
    <row r="284" spans="1:11" ht="19.5" customHeight="1" x14ac:dyDescent="0.25">
      <c r="A284" s="340" t="s">
        <v>534</v>
      </c>
      <c r="B284" s="340">
        <v>58</v>
      </c>
      <c r="C284" s="340">
        <v>57</v>
      </c>
      <c r="D284" s="340">
        <v>115</v>
      </c>
      <c r="E284" s="340">
        <v>0</v>
      </c>
      <c r="F284" s="340">
        <v>0</v>
      </c>
      <c r="G284" s="340">
        <v>0</v>
      </c>
      <c r="H284" s="340">
        <v>58</v>
      </c>
      <c r="I284" s="340">
        <v>57</v>
      </c>
      <c r="J284" s="340">
        <v>115</v>
      </c>
      <c r="K284" s="329" t="s">
        <v>217</v>
      </c>
    </row>
    <row r="285" spans="1:11" ht="19.5" customHeight="1" x14ac:dyDescent="0.25">
      <c r="A285" s="340" t="s">
        <v>1893</v>
      </c>
      <c r="B285" s="340">
        <v>28</v>
      </c>
      <c r="C285" s="340">
        <v>29</v>
      </c>
      <c r="D285" s="340">
        <v>57</v>
      </c>
      <c r="E285" s="340">
        <v>0</v>
      </c>
      <c r="F285" s="340">
        <v>0</v>
      </c>
      <c r="G285" s="340">
        <v>0</v>
      </c>
      <c r="H285" s="340">
        <v>28</v>
      </c>
      <c r="I285" s="340">
        <v>29</v>
      </c>
      <c r="J285" s="340">
        <v>57</v>
      </c>
      <c r="K285" s="446" t="s">
        <v>2242</v>
      </c>
    </row>
    <row r="286" spans="1:11" ht="19.5" customHeight="1" x14ac:dyDescent="0.25">
      <c r="A286" s="340" t="s">
        <v>1894</v>
      </c>
      <c r="B286" s="340">
        <v>92</v>
      </c>
      <c r="C286" s="340">
        <v>64</v>
      </c>
      <c r="D286" s="340">
        <f>SUM(B286:C286)</f>
        <v>156</v>
      </c>
      <c r="E286" s="340">
        <v>0</v>
      </c>
      <c r="F286" s="340">
        <v>0</v>
      </c>
      <c r="G286" s="340">
        <v>0</v>
      </c>
      <c r="H286" s="340">
        <v>92</v>
      </c>
      <c r="I286" s="340">
        <v>64</v>
      </c>
      <c r="J286" s="340">
        <f>SUM(H286:I286)</f>
        <v>156</v>
      </c>
      <c r="K286" s="459" t="s">
        <v>2243</v>
      </c>
    </row>
    <row r="287" spans="1:11" ht="19.5" customHeight="1" x14ac:dyDescent="0.25">
      <c r="A287" s="340" t="s">
        <v>541</v>
      </c>
      <c r="B287" s="340">
        <v>38</v>
      </c>
      <c r="C287" s="340">
        <v>36</v>
      </c>
      <c r="D287" s="340">
        <v>74</v>
      </c>
      <c r="E287" s="340">
        <v>0</v>
      </c>
      <c r="F287" s="340">
        <v>0</v>
      </c>
      <c r="G287" s="340">
        <v>0</v>
      </c>
      <c r="H287" s="340">
        <v>38</v>
      </c>
      <c r="I287" s="340">
        <v>36</v>
      </c>
      <c r="J287" s="340">
        <v>74</v>
      </c>
      <c r="K287" s="446" t="s">
        <v>249</v>
      </c>
    </row>
    <row r="288" spans="1:11" ht="19.5" customHeight="1" x14ac:dyDescent="0.25">
      <c r="A288" s="340" t="s">
        <v>1895</v>
      </c>
      <c r="B288" s="340">
        <v>359</v>
      </c>
      <c r="C288" s="340">
        <v>369</v>
      </c>
      <c r="D288" s="340">
        <v>728</v>
      </c>
      <c r="E288" s="340">
        <v>0</v>
      </c>
      <c r="F288" s="340">
        <v>0</v>
      </c>
      <c r="G288" s="340">
        <v>0</v>
      </c>
      <c r="H288" s="340">
        <v>359</v>
      </c>
      <c r="I288" s="340">
        <v>369</v>
      </c>
      <c r="J288" s="340">
        <v>728</v>
      </c>
      <c r="K288" s="329" t="s">
        <v>2244</v>
      </c>
    </row>
    <row r="289" spans="1:11" ht="19.5" customHeight="1" x14ac:dyDescent="0.25">
      <c r="A289" s="8" t="s">
        <v>2245</v>
      </c>
      <c r="B289" s="8"/>
      <c r="C289" s="8"/>
      <c r="D289" s="8"/>
      <c r="E289" s="8"/>
      <c r="F289" s="8"/>
      <c r="G289" s="8"/>
      <c r="H289" s="8"/>
      <c r="I289" s="8"/>
      <c r="J289" s="8"/>
      <c r="K289" s="446" t="s">
        <v>2246</v>
      </c>
    </row>
    <row r="290" spans="1:11" ht="19.5" customHeight="1" x14ac:dyDescent="0.25">
      <c r="A290" s="8" t="s">
        <v>534</v>
      </c>
      <c r="B290" s="8">
        <v>132</v>
      </c>
      <c r="C290" s="8">
        <v>59</v>
      </c>
      <c r="D290" s="8">
        <v>191</v>
      </c>
      <c r="E290" s="8">
        <v>0</v>
      </c>
      <c r="F290" s="8">
        <v>0</v>
      </c>
      <c r="G290" s="8">
        <v>0</v>
      </c>
      <c r="H290" s="8">
        <v>132</v>
      </c>
      <c r="I290" s="8">
        <v>59</v>
      </c>
      <c r="J290" s="8">
        <v>191</v>
      </c>
      <c r="K290" s="446" t="s">
        <v>217</v>
      </c>
    </row>
    <row r="291" spans="1:11" ht="19.5" customHeight="1" x14ac:dyDescent="0.25">
      <c r="A291" s="8" t="s">
        <v>265</v>
      </c>
      <c r="B291" s="8">
        <v>129</v>
      </c>
      <c r="C291" s="8">
        <v>62</v>
      </c>
      <c r="D291" s="8">
        <v>191</v>
      </c>
      <c r="E291" s="8">
        <v>0</v>
      </c>
      <c r="F291" s="8">
        <v>0</v>
      </c>
      <c r="G291" s="8">
        <v>0</v>
      </c>
      <c r="H291" s="8">
        <v>129</v>
      </c>
      <c r="I291" s="8">
        <v>62</v>
      </c>
      <c r="J291" s="8">
        <v>191</v>
      </c>
      <c r="K291" s="446" t="s">
        <v>219</v>
      </c>
    </row>
    <row r="292" spans="1:11" ht="19.5" customHeight="1" x14ac:dyDescent="0.25">
      <c r="A292" s="8" t="s">
        <v>230</v>
      </c>
      <c r="B292" s="8">
        <v>155</v>
      </c>
      <c r="C292" s="8">
        <v>95</v>
      </c>
      <c r="D292" s="8">
        <v>250</v>
      </c>
      <c r="E292" s="8">
        <v>0</v>
      </c>
      <c r="F292" s="8">
        <v>0</v>
      </c>
      <c r="G292" s="8">
        <v>0</v>
      </c>
      <c r="H292" s="8">
        <v>155</v>
      </c>
      <c r="I292" s="8">
        <v>95</v>
      </c>
      <c r="J292" s="8">
        <v>250</v>
      </c>
      <c r="K292" s="446" t="s">
        <v>2247</v>
      </c>
    </row>
    <row r="293" spans="1:11" ht="19.5" customHeight="1" x14ac:dyDescent="0.25">
      <c r="A293" s="8" t="s">
        <v>541</v>
      </c>
      <c r="B293" s="8">
        <v>100</v>
      </c>
      <c r="C293" s="8">
        <v>48</v>
      </c>
      <c r="D293" s="8">
        <v>148</v>
      </c>
      <c r="E293" s="8">
        <v>0</v>
      </c>
      <c r="F293" s="8">
        <v>0</v>
      </c>
      <c r="G293" s="8">
        <v>0</v>
      </c>
      <c r="H293" s="8">
        <v>100</v>
      </c>
      <c r="I293" s="8">
        <v>48</v>
      </c>
      <c r="J293" s="8">
        <v>148</v>
      </c>
      <c r="K293" s="446" t="s">
        <v>249</v>
      </c>
    </row>
    <row r="294" spans="1:11" ht="19.5" customHeight="1" x14ac:dyDescent="0.25">
      <c r="A294" s="339" t="s">
        <v>446</v>
      </c>
      <c r="B294" s="455">
        <v>34</v>
      </c>
      <c r="C294" s="8">
        <v>57</v>
      </c>
      <c r="D294" s="8">
        <v>91</v>
      </c>
      <c r="E294" s="8">
        <v>0</v>
      </c>
      <c r="F294" s="8">
        <v>0</v>
      </c>
      <c r="G294" s="8">
        <v>0</v>
      </c>
      <c r="H294" s="455">
        <v>34</v>
      </c>
      <c r="I294" s="8">
        <v>57</v>
      </c>
      <c r="J294" s="8">
        <v>91</v>
      </c>
      <c r="K294" s="446" t="s">
        <v>1375</v>
      </c>
    </row>
    <row r="295" spans="1:11" ht="19.5" customHeight="1" x14ac:dyDescent="0.25">
      <c r="A295" s="8" t="s">
        <v>2248</v>
      </c>
      <c r="B295" s="8">
        <f>B294+B293+B292+B291+B290</f>
        <v>550</v>
      </c>
      <c r="C295" s="8">
        <f>C294+C293+C292+C291+C290</f>
        <v>321</v>
      </c>
      <c r="D295" s="8">
        <f>D294+D293+D292+D291+D290</f>
        <v>871</v>
      </c>
      <c r="E295" s="8">
        <v>0</v>
      </c>
      <c r="F295" s="8">
        <v>0</v>
      </c>
      <c r="G295" s="8">
        <v>0</v>
      </c>
      <c r="H295" s="8">
        <f>H294+H293+H292+H291+H290</f>
        <v>550</v>
      </c>
      <c r="I295" s="8">
        <f>I294+I293+I292+I291+I290</f>
        <v>321</v>
      </c>
      <c r="J295" s="8">
        <f>J294+J293+J292+J291+J290</f>
        <v>871</v>
      </c>
      <c r="K295" s="446" t="s">
        <v>2249</v>
      </c>
    </row>
    <row r="296" spans="1:11" ht="19.5" customHeight="1" x14ac:dyDescent="0.25">
      <c r="A296" s="8" t="s">
        <v>2250</v>
      </c>
      <c r="B296" s="8"/>
      <c r="C296" s="8"/>
      <c r="D296" s="8"/>
      <c r="E296" s="8"/>
      <c r="F296" s="8"/>
      <c r="G296" s="8"/>
      <c r="H296" s="8"/>
      <c r="I296" s="8"/>
      <c r="J296" s="8"/>
      <c r="K296" s="446" t="s">
        <v>2251</v>
      </c>
    </row>
    <row r="297" spans="1:11" ht="19.5" customHeight="1" x14ac:dyDescent="0.25">
      <c r="A297" s="8" t="s">
        <v>1438</v>
      </c>
      <c r="B297" s="8">
        <v>36</v>
      </c>
      <c r="C297" s="8">
        <v>2</v>
      </c>
      <c r="D297" s="8">
        <v>38</v>
      </c>
      <c r="E297" s="8">
        <v>0</v>
      </c>
      <c r="F297" s="8">
        <v>0</v>
      </c>
      <c r="G297" s="8">
        <v>0</v>
      </c>
      <c r="H297" s="8">
        <v>36</v>
      </c>
      <c r="I297" s="8">
        <v>2</v>
      </c>
      <c r="J297" s="8">
        <v>38</v>
      </c>
      <c r="K297" s="446" t="s">
        <v>243</v>
      </c>
    </row>
    <row r="298" spans="1:11" ht="19.5" customHeight="1" x14ac:dyDescent="0.25">
      <c r="A298" s="8" t="s">
        <v>248</v>
      </c>
      <c r="B298" s="8">
        <v>9</v>
      </c>
      <c r="C298" s="8">
        <v>5</v>
      </c>
      <c r="D298" s="8">
        <v>14</v>
      </c>
      <c r="E298" s="8">
        <v>0</v>
      </c>
      <c r="F298" s="8">
        <v>0</v>
      </c>
      <c r="G298" s="8">
        <v>0</v>
      </c>
      <c r="H298" s="8">
        <v>9</v>
      </c>
      <c r="I298" s="8">
        <v>5</v>
      </c>
      <c r="J298" s="8">
        <v>14</v>
      </c>
      <c r="K298" s="446" t="s">
        <v>249</v>
      </c>
    </row>
    <row r="299" spans="1:11" ht="19.5" customHeight="1" x14ac:dyDescent="0.25">
      <c r="A299" s="8" t="s">
        <v>949</v>
      </c>
      <c r="B299" s="8">
        <v>29</v>
      </c>
      <c r="C299" s="8">
        <v>38</v>
      </c>
      <c r="D299" s="8">
        <v>67</v>
      </c>
      <c r="E299" s="8">
        <v>0</v>
      </c>
      <c r="F299" s="8">
        <v>0</v>
      </c>
      <c r="G299" s="8">
        <v>0</v>
      </c>
      <c r="H299" s="8">
        <v>29</v>
      </c>
      <c r="I299" s="8">
        <v>38</v>
      </c>
      <c r="J299" s="8">
        <v>67</v>
      </c>
      <c r="K299" s="466" t="s">
        <v>2252</v>
      </c>
    </row>
    <row r="300" spans="1:11" ht="19.5" customHeight="1" x14ac:dyDescent="0.25">
      <c r="A300" s="8" t="s">
        <v>2253</v>
      </c>
      <c r="B300" s="8">
        <v>74</v>
      </c>
      <c r="C300" s="8">
        <v>45</v>
      </c>
      <c r="D300" s="8">
        <v>119</v>
      </c>
      <c r="E300" s="8">
        <v>0</v>
      </c>
      <c r="F300" s="8">
        <v>0</v>
      </c>
      <c r="G300" s="8">
        <v>0</v>
      </c>
      <c r="H300" s="8">
        <v>74</v>
      </c>
      <c r="I300" s="8">
        <v>45</v>
      </c>
      <c r="J300" s="8">
        <v>119</v>
      </c>
      <c r="K300" s="446" t="s">
        <v>2254</v>
      </c>
    </row>
    <row r="301" spans="1:11" ht="19.5" customHeight="1" thickBot="1" x14ac:dyDescent="0.3">
      <c r="A301" s="11" t="s">
        <v>2255</v>
      </c>
      <c r="B301" s="11">
        <v>119</v>
      </c>
      <c r="C301" s="11">
        <v>179</v>
      </c>
      <c r="D301" s="11">
        <v>298</v>
      </c>
      <c r="E301" s="11">
        <v>0</v>
      </c>
      <c r="F301" s="11">
        <v>0</v>
      </c>
      <c r="G301" s="11">
        <v>0</v>
      </c>
      <c r="H301" s="11">
        <v>119</v>
      </c>
      <c r="I301" s="11">
        <v>179</v>
      </c>
      <c r="J301" s="11">
        <v>298</v>
      </c>
      <c r="K301" s="13" t="s">
        <v>2256</v>
      </c>
    </row>
    <row r="302" spans="1:11" ht="16.5" customHeight="1" thickTop="1" x14ac:dyDescent="0.25">
      <c r="A302" s="14"/>
      <c r="B302" s="14"/>
      <c r="C302" s="14"/>
      <c r="D302" s="14"/>
      <c r="E302" s="14"/>
      <c r="F302" s="14"/>
      <c r="G302" s="14"/>
      <c r="H302" s="14"/>
      <c r="I302" s="14"/>
      <c r="J302" s="14"/>
      <c r="K302" s="448"/>
    </row>
    <row r="303" spans="1:11" ht="28.5" customHeight="1" x14ac:dyDescent="0.25">
      <c r="A303" s="14"/>
      <c r="B303" s="14"/>
      <c r="C303" s="14"/>
      <c r="D303" s="14"/>
      <c r="E303" s="14"/>
      <c r="F303" s="14"/>
      <c r="G303" s="14"/>
      <c r="H303" s="14"/>
      <c r="I303" s="14"/>
      <c r="J303" s="14"/>
      <c r="K303" s="448"/>
    </row>
    <row r="304" spans="1:11" ht="27" customHeight="1" thickBot="1" x14ac:dyDescent="0.3">
      <c r="A304" s="357" t="s">
        <v>2342</v>
      </c>
      <c r="K304" s="456" t="s">
        <v>2350</v>
      </c>
    </row>
    <row r="305" spans="1:11" ht="21" customHeight="1" thickTop="1" x14ac:dyDescent="0.3">
      <c r="A305" s="735" t="s">
        <v>205</v>
      </c>
      <c r="B305" s="746" t="s">
        <v>1</v>
      </c>
      <c r="C305" s="746"/>
      <c r="D305" s="746"/>
      <c r="E305" s="746" t="s">
        <v>2</v>
      </c>
      <c r="F305" s="746"/>
      <c r="G305" s="746"/>
      <c r="H305" s="746" t="s">
        <v>4</v>
      </c>
      <c r="I305" s="746"/>
      <c r="J305" s="746"/>
      <c r="K305" s="735" t="s">
        <v>206</v>
      </c>
    </row>
    <row r="306" spans="1:11" ht="21" customHeight="1" x14ac:dyDescent="0.3">
      <c r="A306" s="736"/>
      <c r="B306" s="747" t="s">
        <v>6</v>
      </c>
      <c r="C306" s="747"/>
      <c r="D306" s="747"/>
      <c r="E306" s="747" t="s">
        <v>7</v>
      </c>
      <c r="F306" s="747"/>
      <c r="G306" s="747"/>
      <c r="H306" s="747" t="s">
        <v>9</v>
      </c>
      <c r="I306" s="747"/>
      <c r="J306" s="747"/>
      <c r="K306" s="736"/>
    </row>
    <row r="307" spans="1:11" ht="21" customHeight="1" x14ac:dyDescent="0.3">
      <c r="A307" s="736"/>
      <c r="B307" s="457" t="s">
        <v>574</v>
      </c>
      <c r="C307" s="457" t="s">
        <v>113</v>
      </c>
      <c r="D307" s="457" t="s">
        <v>12</v>
      </c>
      <c r="E307" s="457" t="s">
        <v>574</v>
      </c>
      <c r="F307" s="457" t="s">
        <v>113</v>
      </c>
      <c r="G307" s="457" t="s">
        <v>12</v>
      </c>
      <c r="H307" s="457" t="s">
        <v>574</v>
      </c>
      <c r="I307" s="457" t="s">
        <v>113</v>
      </c>
      <c r="J307" s="457" t="s">
        <v>12</v>
      </c>
      <c r="K307" s="736"/>
    </row>
    <row r="308" spans="1:11" ht="21" customHeight="1" thickBot="1" x14ac:dyDescent="0.35">
      <c r="A308" s="737"/>
      <c r="B308" s="458" t="s">
        <v>13</v>
      </c>
      <c r="C308" s="458" t="s">
        <v>14</v>
      </c>
      <c r="D308" s="458" t="s">
        <v>9</v>
      </c>
      <c r="E308" s="458" t="s">
        <v>13</v>
      </c>
      <c r="F308" s="458" t="s">
        <v>14</v>
      </c>
      <c r="G308" s="458" t="s">
        <v>9</v>
      </c>
      <c r="H308" s="458" t="s">
        <v>13</v>
      </c>
      <c r="I308" s="458" t="s">
        <v>14</v>
      </c>
      <c r="J308" s="458" t="s">
        <v>9</v>
      </c>
      <c r="K308" s="737"/>
    </row>
    <row r="309" spans="1:11" ht="19.5" customHeight="1" x14ac:dyDescent="0.25">
      <c r="A309" s="8" t="s">
        <v>2257</v>
      </c>
      <c r="B309" s="8"/>
      <c r="C309" s="8"/>
      <c r="D309" s="8"/>
      <c r="E309" s="8"/>
      <c r="F309" s="8"/>
      <c r="G309" s="8"/>
      <c r="H309" s="8"/>
      <c r="I309" s="8"/>
      <c r="J309" s="8"/>
      <c r="K309" s="446" t="s">
        <v>2258</v>
      </c>
    </row>
    <row r="310" spans="1:11" ht="19.5" customHeight="1" x14ac:dyDescent="0.25">
      <c r="A310" s="8" t="s">
        <v>437</v>
      </c>
      <c r="B310" s="8">
        <v>173</v>
      </c>
      <c r="C310" s="8">
        <v>171</v>
      </c>
      <c r="D310" s="8">
        <v>344</v>
      </c>
      <c r="E310" s="8">
        <v>0</v>
      </c>
      <c r="F310" s="8">
        <v>0</v>
      </c>
      <c r="G310" s="8">
        <v>0</v>
      </c>
      <c r="H310" s="8">
        <v>173</v>
      </c>
      <c r="I310" s="8">
        <v>171</v>
      </c>
      <c r="J310" s="8">
        <v>344</v>
      </c>
      <c r="K310" s="446" t="s">
        <v>209</v>
      </c>
    </row>
    <row r="311" spans="1:11" ht="19.5" customHeight="1" x14ac:dyDescent="0.25">
      <c r="A311" s="8" t="s">
        <v>212</v>
      </c>
      <c r="B311" s="8">
        <v>77</v>
      </c>
      <c r="C311" s="8">
        <v>103</v>
      </c>
      <c r="D311" s="8">
        <v>180</v>
      </c>
      <c r="E311" s="8">
        <v>0</v>
      </c>
      <c r="F311" s="8">
        <v>0</v>
      </c>
      <c r="G311" s="8">
        <v>0</v>
      </c>
      <c r="H311" s="8">
        <v>77</v>
      </c>
      <c r="I311" s="8">
        <v>103</v>
      </c>
      <c r="J311" s="8">
        <v>180</v>
      </c>
      <c r="K311" s="446" t="s">
        <v>213</v>
      </c>
    </row>
    <row r="312" spans="1:11" ht="19.5" customHeight="1" x14ac:dyDescent="0.25">
      <c r="A312" s="8" t="s">
        <v>534</v>
      </c>
      <c r="B312" s="8">
        <v>67</v>
      </c>
      <c r="C312" s="8">
        <v>14</v>
      </c>
      <c r="D312" s="8">
        <v>81</v>
      </c>
      <c r="E312" s="8">
        <v>0</v>
      </c>
      <c r="F312" s="8">
        <v>0</v>
      </c>
      <c r="G312" s="8">
        <v>0</v>
      </c>
      <c r="H312" s="8">
        <v>67</v>
      </c>
      <c r="I312" s="8">
        <v>14</v>
      </c>
      <c r="J312" s="8">
        <v>81</v>
      </c>
      <c r="K312" s="446" t="s">
        <v>217</v>
      </c>
    </row>
    <row r="313" spans="1:11" ht="19.5" customHeight="1" x14ac:dyDescent="0.25">
      <c r="A313" s="8" t="s">
        <v>2259</v>
      </c>
      <c r="B313" s="8">
        <v>317</v>
      </c>
      <c r="C313" s="8">
        <v>288</v>
      </c>
      <c r="D313" s="8">
        <v>605</v>
      </c>
      <c r="E313" s="8">
        <v>0</v>
      </c>
      <c r="F313" s="8">
        <v>0</v>
      </c>
      <c r="G313" s="8">
        <v>0</v>
      </c>
      <c r="H313" s="8">
        <v>317</v>
      </c>
      <c r="I313" s="8">
        <v>288</v>
      </c>
      <c r="J313" s="8">
        <v>605</v>
      </c>
      <c r="K313" s="446" t="s">
        <v>2260</v>
      </c>
    </row>
    <row r="314" spans="1:11" ht="19.5" customHeight="1" x14ac:dyDescent="0.25">
      <c r="A314" s="8" t="s">
        <v>2261</v>
      </c>
      <c r="B314" s="8">
        <v>194</v>
      </c>
      <c r="C314" s="8">
        <v>405</v>
      </c>
      <c r="D314" s="8">
        <v>599</v>
      </c>
      <c r="E314" s="8">
        <v>0</v>
      </c>
      <c r="F314" s="8">
        <v>0</v>
      </c>
      <c r="G314" s="8">
        <v>0</v>
      </c>
      <c r="H314" s="8">
        <v>194</v>
      </c>
      <c r="I314" s="8">
        <v>405</v>
      </c>
      <c r="J314" s="8">
        <v>599</v>
      </c>
      <c r="K314" s="466" t="s">
        <v>2262</v>
      </c>
    </row>
    <row r="315" spans="1:11" ht="19.5" customHeight="1" x14ac:dyDescent="0.25">
      <c r="A315" s="8" t="s">
        <v>2263</v>
      </c>
      <c r="B315" s="8"/>
      <c r="C315" s="8"/>
      <c r="D315" s="8"/>
      <c r="E315" s="8">
        <v>0</v>
      </c>
      <c r="F315" s="8">
        <v>0</v>
      </c>
      <c r="G315" s="8">
        <v>0</v>
      </c>
      <c r="H315" s="8"/>
      <c r="I315" s="8"/>
      <c r="J315" s="8"/>
      <c r="K315" s="446" t="s">
        <v>2264</v>
      </c>
    </row>
    <row r="316" spans="1:11" ht="19.5" customHeight="1" x14ac:dyDescent="0.25">
      <c r="A316" s="8" t="s">
        <v>212</v>
      </c>
      <c r="B316" s="8">
        <v>93</v>
      </c>
      <c r="C316" s="8">
        <v>144</v>
      </c>
      <c r="D316" s="8">
        <v>237</v>
      </c>
      <c r="E316" s="8">
        <v>0</v>
      </c>
      <c r="F316" s="8">
        <v>0</v>
      </c>
      <c r="G316" s="8">
        <v>0</v>
      </c>
      <c r="H316" s="8">
        <v>93</v>
      </c>
      <c r="I316" s="8">
        <v>144</v>
      </c>
      <c r="J316" s="8">
        <v>237</v>
      </c>
      <c r="K316" s="446" t="s">
        <v>213</v>
      </c>
    </row>
    <row r="317" spans="1:11" ht="19.5" customHeight="1" x14ac:dyDescent="0.25">
      <c r="A317" s="8" t="s">
        <v>414</v>
      </c>
      <c r="B317" s="8">
        <v>78</v>
      </c>
      <c r="C317" s="8">
        <v>159</v>
      </c>
      <c r="D317" s="8">
        <v>237</v>
      </c>
      <c r="E317" s="8">
        <v>0</v>
      </c>
      <c r="F317" s="8">
        <v>0</v>
      </c>
      <c r="G317" s="8">
        <v>0</v>
      </c>
      <c r="H317" s="8">
        <v>78</v>
      </c>
      <c r="I317" s="8">
        <v>159</v>
      </c>
      <c r="J317" s="8">
        <v>237</v>
      </c>
      <c r="K317" s="446" t="s">
        <v>215</v>
      </c>
    </row>
    <row r="318" spans="1:11" ht="19.5" customHeight="1" x14ac:dyDescent="0.25">
      <c r="A318" s="8" t="s">
        <v>2265</v>
      </c>
      <c r="B318" s="8">
        <v>50</v>
      </c>
      <c r="C318" s="8">
        <v>7</v>
      </c>
      <c r="D318" s="8">
        <v>57</v>
      </c>
      <c r="E318" s="8">
        <v>0</v>
      </c>
      <c r="F318" s="8">
        <v>0</v>
      </c>
      <c r="G318" s="8">
        <v>0</v>
      </c>
      <c r="H318" s="8">
        <v>50</v>
      </c>
      <c r="I318" s="8">
        <v>7</v>
      </c>
      <c r="J318" s="8">
        <v>57</v>
      </c>
      <c r="K318" s="446" t="s">
        <v>2266</v>
      </c>
    </row>
    <row r="319" spans="1:11" ht="19.5" customHeight="1" x14ac:dyDescent="0.25">
      <c r="A319" s="8" t="s">
        <v>2230</v>
      </c>
      <c r="B319" s="8">
        <v>127</v>
      </c>
      <c r="C319" s="8">
        <v>121</v>
      </c>
      <c r="D319" s="8">
        <v>248</v>
      </c>
      <c r="E319" s="8">
        <v>0</v>
      </c>
      <c r="F319" s="8">
        <v>0</v>
      </c>
      <c r="G319" s="8">
        <v>0</v>
      </c>
      <c r="H319" s="8">
        <v>127</v>
      </c>
      <c r="I319" s="8">
        <v>121</v>
      </c>
      <c r="J319" s="8">
        <v>248</v>
      </c>
      <c r="K319" s="459" t="s">
        <v>2231</v>
      </c>
    </row>
    <row r="320" spans="1:11" ht="19.5" customHeight="1" x14ac:dyDescent="0.25">
      <c r="A320" s="8" t="s">
        <v>1114</v>
      </c>
      <c r="B320" s="8">
        <v>78</v>
      </c>
      <c r="C320" s="8">
        <v>9</v>
      </c>
      <c r="D320" s="8">
        <v>87</v>
      </c>
      <c r="E320" s="8">
        <v>0</v>
      </c>
      <c r="F320" s="8">
        <v>0</v>
      </c>
      <c r="G320" s="8">
        <v>0</v>
      </c>
      <c r="H320" s="8">
        <v>78</v>
      </c>
      <c r="I320" s="8">
        <v>9</v>
      </c>
      <c r="J320" s="8">
        <v>87</v>
      </c>
      <c r="K320" s="446" t="s">
        <v>2267</v>
      </c>
    </row>
    <row r="321" spans="1:11" ht="19.5" customHeight="1" x14ac:dyDescent="0.25">
      <c r="A321" s="8" t="s">
        <v>2268</v>
      </c>
      <c r="B321" s="533">
        <v>426</v>
      </c>
      <c r="C321" s="533">
        <v>440</v>
      </c>
      <c r="D321" s="533">
        <v>866</v>
      </c>
      <c r="E321" s="533">
        <v>0</v>
      </c>
      <c r="F321" s="533">
        <v>0</v>
      </c>
      <c r="G321" s="533">
        <v>0</v>
      </c>
      <c r="H321" s="533">
        <v>426</v>
      </c>
      <c r="I321" s="533">
        <v>440</v>
      </c>
      <c r="J321" s="533">
        <v>866</v>
      </c>
      <c r="K321" s="446" t="s">
        <v>2269</v>
      </c>
    </row>
    <row r="322" spans="1:11" ht="19.5" customHeight="1" x14ac:dyDescent="0.25">
      <c r="A322" s="8" t="s">
        <v>2270</v>
      </c>
      <c r="B322" s="533">
        <v>2</v>
      </c>
      <c r="C322" s="533"/>
      <c r="D322" s="533">
        <v>2</v>
      </c>
      <c r="E322" s="533">
        <v>0</v>
      </c>
      <c r="F322" s="533">
        <v>0</v>
      </c>
      <c r="G322" s="533">
        <v>0</v>
      </c>
      <c r="H322" s="533">
        <v>2</v>
      </c>
      <c r="I322" s="533"/>
      <c r="J322" s="533">
        <v>2</v>
      </c>
      <c r="K322" s="22" t="s">
        <v>2271</v>
      </c>
    </row>
    <row r="323" spans="1:11" ht="19.5" customHeight="1" x14ac:dyDescent="0.25">
      <c r="A323" s="8" t="s">
        <v>2272</v>
      </c>
      <c r="B323" s="533">
        <v>149</v>
      </c>
      <c r="C323" s="533">
        <v>43</v>
      </c>
      <c r="D323" s="533">
        <v>192</v>
      </c>
      <c r="E323" s="533">
        <v>0</v>
      </c>
      <c r="F323" s="533">
        <v>0</v>
      </c>
      <c r="G323" s="533">
        <v>0</v>
      </c>
      <c r="H323" s="533">
        <v>149</v>
      </c>
      <c r="I323" s="533">
        <v>43</v>
      </c>
      <c r="J323" s="533">
        <v>192</v>
      </c>
      <c r="K323" s="22" t="s">
        <v>2273</v>
      </c>
    </row>
    <row r="324" spans="1:11" ht="19.5" customHeight="1" thickBot="1" x14ac:dyDescent="0.3">
      <c r="A324" s="8" t="s">
        <v>2274</v>
      </c>
      <c r="B324" s="14">
        <v>23</v>
      </c>
      <c r="C324" s="14">
        <v>2</v>
      </c>
      <c r="D324" s="14">
        <v>25</v>
      </c>
      <c r="E324" s="14">
        <v>0</v>
      </c>
      <c r="F324" s="14">
        <v>0</v>
      </c>
      <c r="G324" s="14">
        <v>0</v>
      </c>
      <c r="H324" s="14">
        <v>23</v>
      </c>
      <c r="I324" s="14">
        <v>2</v>
      </c>
      <c r="J324" s="14">
        <v>25</v>
      </c>
      <c r="K324" s="448" t="s">
        <v>2275</v>
      </c>
    </row>
    <row r="325" spans="1:11" ht="19.5" customHeight="1" thickBot="1" x14ac:dyDescent="0.3">
      <c r="A325" s="23" t="s">
        <v>90</v>
      </c>
      <c r="B325" s="89">
        <f>B324+B323+B322+B321+B314+B313+B301+B300+B295+B288+B280+B266+B257+B256+B255+B239+B237+B236+B235+B234+B233+B232+B231+B230+B211+B210+B209+B208+B207+B196+B195+B194+B193+B178+B177+B176+B175+B174+B173+B172+B171+B86+B85+B77+B70+B69+B60+B19+B18+B17+B16+B15+B14+B13+B12+B11+B10+B9</f>
        <v>24258</v>
      </c>
      <c r="C325" s="89">
        <f>C324+C323+C322+C321+C314+C313+C301+C300+C295+C288+C280+C266+C257+C256+C255+C239+C237+C236+C235+C234+C233+C232+C231+C230+C211+C210+C209+C208+C207+C196+C195+C194+C193+C178+C177+C176+C175+C174+C173+C172+C171+C86+C85+C77+C70+C69+C60+C19+C18+C17+C16+C15+C14+C13+C12+C11+C10+C9</f>
        <v>17312</v>
      </c>
      <c r="D325" s="89">
        <f>D324+D323+D322+D321+D314+D313+D301+D300+D295+D288+D280+D266+D257+D256+D255+D239+D237+D236+D235+D234+D233+D232+D231+D230+D211+D210+D209+D208+D207+D196+D195+D194+D193+D178+D177+D176+D175+D174+D173+D172+D171+D86+D85+D77+D70+D69+D60+D19+D18+D17+D16+D15+D14+D13+D12+D11+D10+D9</f>
        <v>41570</v>
      </c>
      <c r="E325" s="89">
        <v>10</v>
      </c>
      <c r="F325" s="89">
        <v>9</v>
      </c>
      <c r="G325" s="89">
        <f>SUM(E325:F325)</f>
        <v>19</v>
      </c>
      <c r="H325" s="89">
        <f>H324+H323+H322+H321+H314+H313+H301+H300+H295+H288+H280+H266+H257+H256+H255+H239+H237+H236+H235+H234+H233+H232+H231+H230+H211+H210+H209+H208+H207+H196+H195+H194+H193+H178+H177+H176+H175+H174+H173+H172+H171+H86+H85+H77+H70+H69+H60+H19+H18+H17+H16+H15+H14+H13+H12+H11+H10+H9</f>
        <v>24268</v>
      </c>
      <c r="I325" s="89">
        <f>I324+I323+I322+I321+I314+I313+I301+I300+I295+I288+I280+I266+I257+I256+I255+I239+I237+I236+I235+I234+I233+I232+I231+I230+I211+I210+I209+I208+I207+I196+I195+I194+I193+I178+I177+I176+I175+I174+I173+I172+I171+I86+I85+I77+I70+I69+I60+I19+I18+I17+I16+I15+I14+I13+I12+I11+I10+I9</f>
        <v>17321</v>
      </c>
      <c r="J325" s="89">
        <f>J324+J323+J322+J321+J314+J313+J301+J300+J295+J288+J280+J266+J257+J256+J255+J239+J237+J236+J235+J234+J233+J232+J231+J230+J211+J210+J209+J208+J207+J196+J195+J194+J193+J178+J177+J176+J175+J174+J173+J172+J171+J86+J85+J77+J70+J69+J60+J19+J18+J17+J16+J15+J14+J13+J12+J11+J10+J9</f>
        <v>41589</v>
      </c>
      <c r="K325" s="447" t="s">
        <v>91</v>
      </c>
    </row>
    <row r="326" spans="1:11" ht="22.5" customHeight="1" thickTop="1" x14ac:dyDescent="0.25">
      <c r="A326" s="14"/>
      <c r="B326" s="339"/>
      <c r="C326" s="339"/>
      <c r="D326" s="339"/>
      <c r="E326" s="339"/>
      <c r="F326" s="339"/>
      <c r="G326" s="339"/>
      <c r="H326" s="339"/>
      <c r="I326" s="339"/>
      <c r="J326" s="339"/>
      <c r="K326" s="448"/>
    </row>
    <row r="327" spans="1:11" ht="22.5" customHeight="1" x14ac:dyDescent="0.25">
      <c r="A327" s="14"/>
      <c r="B327" s="339"/>
      <c r="C327" s="339"/>
      <c r="D327" s="339"/>
      <c r="E327" s="339"/>
      <c r="F327" s="339"/>
      <c r="G327" s="339"/>
      <c r="H327" s="339"/>
      <c r="I327" s="339"/>
      <c r="J327" s="339"/>
      <c r="K327" s="448"/>
    </row>
    <row r="328" spans="1:11" s="659" customFormat="1" ht="22.5" customHeight="1" x14ac:dyDescent="0.25">
      <c r="A328" s="668"/>
      <c r="B328" s="339"/>
      <c r="C328" s="339"/>
      <c r="D328" s="339"/>
      <c r="E328" s="339"/>
      <c r="F328" s="339"/>
      <c r="G328" s="339"/>
      <c r="H328" s="339"/>
      <c r="I328" s="339"/>
      <c r="J328" s="339"/>
      <c r="K328" s="664"/>
    </row>
    <row r="329" spans="1:11" ht="22.5" customHeight="1" x14ac:dyDescent="0.25">
      <c r="A329" s="14"/>
      <c r="B329" s="339"/>
      <c r="C329" s="339"/>
      <c r="D329" s="339"/>
      <c r="E329" s="339"/>
      <c r="F329" s="339"/>
      <c r="G329" s="339"/>
      <c r="H329" s="339"/>
      <c r="I329" s="339"/>
      <c r="J329" s="339"/>
      <c r="K329" s="448"/>
    </row>
    <row r="330" spans="1:11" ht="22.5" customHeight="1" x14ac:dyDescent="0.25">
      <c r="A330" s="14"/>
      <c r="B330" s="339"/>
      <c r="C330" s="339"/>
      <c r="D330" s="339"/>
      <c r="E330" s="339"/>
      <c r="F330" s="339"/>
      <c r="G330" s="339"/>
      <c r="H330" s="339"/>
      <c r="I330" s="339"/>
      <c r="J330" s="339"/>
      <c r="K330" s="448"/>
    </row>
    <row r="331" spans="1:11" ht="13.5" customHeight="1" x14ac:dyDescent="0.25">
      <c r="A331" s="14"/>
      <c r="B331" s="339"/>
      <c r="C331" s="339"/>
      <c r="D331" s="339"/>
      <c r="E331" s="339"/>
      <c r="F331" s="339"/>
      <c r="G331" s="339"/>
      <c r="H331" s="339"/>
      <c r="I331" s="339"/>
      <c r="J331" s="339"/>
      <c r="K331" s="448"/>
    </row>
    <row r="332" spans="1:11" s="659" customFormat="1" ht="13.5" customHeight="1" x14ac:dyDescent="0.25">
      <c r="A332" s="668"/>
      <c r="B332" s="339"/>
      <c r="C332" s="339"/>
      <c r="D332" s="339"/>
      <c r="E332" s="339"/>
      <c r="F332" s="339"/>
      <c r="G332" s="339"/>
      <c r="H332" s="339"/>
      <c r="I332" s="339"/>
      <c r="J332" s="339"/>
      <c r="K332" s="664"/>
    </row>
    <row r="333" spans="1:11" ht="20.25" customHeight="1" thickBot="1" x14ac:dyDescent="0.3">
      <c r="A333" s="357" t="s">
        <v>2342</v>
      </c>
      <c r="K333" s="456" t="s">
        <v>2350</v>
      </c>
    </row>
    <row r="334" spans="1:11" ht="20.25" customHeight="1" thickTop="1" x14ac:dyDescent="0.3">
      <c r="A334" s="735" t="s">
        <v>205</v>
      </c>
      <c r="B334" s="746" t="s">
        <v>1</v>
      </c>
      <c r="C334" s="746"/>
      <c r="D334" s="746"/>
      <c r="E334" s="746" t="s">
        <v>2</v>
      </c>
      <c r="F334" s="746"/>
      <c r="G334" s="746"/>
      <c r="H334" s="746" t="s">
        <v>4</v>
      </c>
      <c r="I334" s="746"/>
      <c r="J334" s="746"/>
      <c r="K334" s="735" t="s">
        <v>206</v>
      </c>
    </row>
    <row r="335" spans="1:11" ht="20.25" customHeight="1" x14ac:dyDescent="0.3">
      <c r="A335" s="736"/>
      <c r="B335" s="747" t="s">
        <v>6</v>
      </c>
      <c r="C335" s="747"/>
      <c r="D335" s="747"/>
      <c r="E335" s="747" t="s">
        <v>7</v>
      </c>
      <c r="F335" s="747"/>
      <c r="G335" s="747"/>
      <c r="H335" s="747" t="s">
        <v>9</v>
      </c>
      <c r="I335" s="747"/>
      <c r="J335" s="747"/>
      <c r="K335" s="736"/>
    </row>
    <row r="336" spans="1:11" ht="20.25" customHeight="1" x14ac:dyDescent="0.3">
      <c r="A336" s="736"/>
      <c r="B336" s="457" t="s">
        <v>574</v>
      </c>
      <c r="C336" s="457" t="s">
        <v>113</v>
      </c>
      <c r="D336" s="457" t="s">
        <v>12</v>
      </c>
      <c r="E336" s="457" t="s">
        <v>574</v>
      </c>
      <c r="F336" s="457" t="s">
        <v>113</v>
      </c>
      <c r="G336" s="457" t="s">
        <v>12</v>
      </c>
      <c r="H336" s="457" t="s">
        <v>574</v>
      </c>
      <c r="I336" s="457" t="s">
        <v>113</v>
      </c>
      <c r="J336" s="457" t="s">
        <v>12</v>
      </c>
      <c r="K336" s="736"/>
    </row>
    <row r="337" spans="1:11" ht="20.25" customHeight="1" thickBot="1" x14ac:dyDescent="0.35">
      <c r="A337" s="737"/>
      <c r="B337" s="458" t="s">
        <v>13</v>
      </c>
      <c r="C337" s="458" t="s">
        <v>14</v>
      </c>
      <c r="D337" s="458" t="s">
        <v>9</v>
      </c>
      <c r="E337" s="458" t="s">
        <v>13</v>
      </c>
      <c r="F337" s="458" t="s">
        <v>14</v>
      </c>
      <c r="G337" s="458" t="s">
        <v>9</v>
      </c>
      <c r="H337" s="458" t="s">
        <v>13</v>
      </c>
      <c r="I337" s="458" t="s">
        <v>14</v>
      </c>
      <c r="J337" s="458" t="s">
        <v>9</v>
      </c>
      <c r="K337" s="737"/>
    </row>
    <row r="338" spans="1:11" ht="20.25" customHeight="1" x14ac:dyDescent="0.25">
      <c r="A338" s="8" t="s">
        <v>412</v>
      </c>
      <c r="B338" s="8"/>
      <c r="C338" s="8"/>
      <c r="D338" s="8"/>
      <c r="E338" s="8"/>
      <c r="F338" s="8"/>
      <c r="G338" s="8"/>
      <c r="H338" s="8"/>
      <c r="I338" s="8"/>
      <c r="J338" s="8"/>
      <c r="K338" s="446" t="s">
        <v>93</v>
      </c>
    </row>
    <row r="339" spans="1:11" ht="20.25" customHeight="1" x14ac:dyDescent="0.25">
      <c r="A339" s="8" t="s">
        <v>2047</v>
      </c>
      <c r="B339" s="8">
        <v>160</v>
      </c>
      <c r="C339" s="8">
        <v>67</v>
      </c>
      <c r="D339" s="8">
        <v>227</v>
      </c>
      <c r="E339" s="8">
        <v>0</v>
      </c>
      <c r="F339" s="8">
        <v>0</v>
      </c>
      <c r="G339" s="8">
        <v>0</v>
      </c>
      <c r="H339" s="8">
        <f>H611</f>
        <v>17159</v>
      </c>
      <c r="I339" s="8">
        <v>67</v>
      </c>
      <c r="J339" s="8">
        <v>227</v>
      </c>
      <c r="K339" s="446" t="s">
        <v>2048</v>
      </c>
    </row>
    <row r="340" spans="1:11" ht="20.25" customHeight="1" x14ac:dyDescent="0.25">
      <c r="A340" s="8" t="s">
        <v>2049</v>
      </c>
      <c r="B340" s="8">
        <v>236</v>
      </c>
      <c r="C340" s="8">
        <v>71</v>
      </c>
      <c r="D340" s="8">
        <v>307</v>
      </c>
      <c r="E340" s="8">
        <v>0</v>
      </c>
      <c r="F340" s="8">
        <v>0</v>
      </c>
      <c r="G340" s="8">
        <v>0</v>
      </c>
      <c r="H340" s="8">
        <v>236</v>
      </c>
      <c r="I340" s="8">
        <v>71</v>
      </c>
      <c r="J340" s="8">
        <v>307</v>
      </c>
      <c r="K340" s="446" t="s">
        <v>2050</v>
      </c>
    </row>
    <row r="341" spans="1:11" ht="20.25" customHeight="1" x14ac:dyDescent="0.25">
      <c r="A341" s="8" t="s">
        <v>2051</v>
      </c>
      <c r="B341" s="8">
        <v>225</v>
      </c>
      <c r="C341" s="8">
        <v>101</v>
      </c>
      <c r="D341" s="8">
        <v>326</v>
      </c>
      <c r="E341" s="8">
        <v>0</v>
      </c>
      <c r="F341" s="8">
        <v>0</v>
      </c>
      <c r="G341" s="8">
        <v>0</v>
      </c>
      <c r="H341" s="8">
        <v>225</v>
      </c>
      <c r="I341" s="8">
        <v>101</v>
      </c>
      <c r="J341" s="8">
        <v>326</v>
      </c>
      <c r="K341" s="446" t="s">
        <v>2052</v>
      </c>
    </row>
    <row r="342" spans="1:11" ht="20.25" customHeight="1" x14ac:dyDescent="0.25">
      <c r="A342" s="8" t="s">
        <v>2053</v>
      </c>
      <c r="B342" s="8">
        <v>145</v>
      </c>
      <c r="C342" s="8">
        <v>65</v>
      </c>
      <c r="D342" s="8">
        <v>210</v>
      </c>
      <c r="E342" s="8">
        <v>1</v>
      </c>
      <c r="F342" s="8">
        <v>0</v>
      </c>
      <c r="G342" s="8">
        <v>1</v>
      </c>
      <c r="H342" s="8">
        <v>146</v>
      </c>
      <c r="I342" s="8">
        <v>65</v>
      </c>
      <c r="J342" s="8">
        <v>211</v>
      </c>
      <c r="K342" s="446" t="s">
        <v>2054</v>
      </c>
    </row>
    <row r="343" spans="1:11" ht="20.25" customHeight="1" x14ac:dyDescent="0.25">
      <c r="A343" s="8" t="s">
        <v>2057</v>
      </c>
      <c r="B343" s="8">
        <v>305</v>
      </c>
      <c r="C343" s="8">
        <v>56</v>
      </c>
      <c r="D343" s="8">
        <v>361</v>
      </c>
      <c r="E343" s="8">
        <v>0</v>
      </c>
      <c r="F343" s="8">
        <v>0</v>
      </c>
      <c r="G343" s="8">
        <v>0</v>
      </c>
      <c r="H343" s="8">
        <f t="shared" ref="H343:J347" si="13">SUM(B343,E343)</f>
        <v>305</v>
      </c>
      <c r="I343" s="8">
        <f t="shared" si="13"/>
        <v>56</v>
      </c>
      <c r="J343" s="8">
        <f t="shared" si="13"/>
        <v>361</v>
      </c>
      <c r="K343" s="446" t="s">
        <v>2058</v>
      </c>
    </row>
    <row r="344" spans="1:11" ht="20.25" customHeight="1" x14ac:dyDescent="0.25">
      <c r="A344" s="8" t="s">
        <v>2059</v>
      </c>
      <c r="B344" s="8">
        <v>149</v>
      </c>
      <c r="C344" s="8">
        <v>45</v>
      </c>
      <c r="D344" s="8">
        <v>194</v>
      </c>
      <c r="E344" s="8">
        <v>0</v>
      </c>
      <c r="F344" s="8">
        <v>0</v>
      </c>
      <c r="G344" s="8">
        <v>0</v>
      </c>
      <c r="H344" s="8">
        <f t="shared" si="13"/>
        <v>149</v>
      </c>
      <c r="I344" s="8">
        <f t="shared" si="13"/>
        <v>45</v>
      </c>
      <c r="J344" s="8">
        <f t="shared" si="13"/>
        <v>194</v>
      </c>
      <c r="K344" s="446" t="s">
        <v>2060</v>
      </c>
    </row>
    <row r="345" spans="1:11" ht="20.25" customHeight="1" x14ac:dyDescent="0.25">
      <c r="A345" s="8" t="s">
        <v>2061</v>
      </c>
      <c r="B345" s="8">
        <v>54</v>
      </c>
      <c r="C345" s="8">
        <v>6</v>
      </c>
      <c r="D345" s="8">
        <v>60</v>
      </c>
      <c r="E345" s="8">
        <v>0</v>
      </c>
      <c r="F345" s="8">
        <v>0</v>
      </c>
      <c r="G345" s="8">
        <v>0</v>
      </c>
      <c r="H345" s="8">
        <f t="shared" si="13"/>
        <v>54</v>
      </c>
      <c r="I345" s="8">
        <f t="shared" si="13"/>
        <v>6</v>
      </c>
      <c r="J345" s="8">
        <f t="shared" si="13"/>
        <v>60</v>
      </c>
      <c r="K345" s="446" t="s">
        <v>2062</v>
      </c>
    </row>
    <row r="346" spans="1:11" ht="20.25" customHeight="1" x14ac:dyDescent="0.25">
      <c r="A346" s="8" t="s">
        <v>2063</v>
      </c>
      <c r="B346" s="8">
        <v>561</v>
      </c>
      <c r="C346" s="8">
        <v>93</v>
      </c>
      <c r="D346" s="8">
        <v>654</v>
      </c>
      <c r="E346" s="8">
        <v>0</v>
      </c>
      <c r="F346" s="8">
        <v>0</v>
      </c>
      <c r="G346" s="8">
        <v>0</v>
      </c>
      <c r="H346" s="8">
        <f t="shared" si="13"/>
        <v>561</v>
      </c>
      <c r="I346" s="8">
        <f t="shared" si="13"/>
        <v>93</v>
      </c>
      <c r="J346" s="8">
        <f t="shared" si="13"/>
        <v>654</v>
      </c>
      <c r="K346" s="446" t="s">
        <v>2064</v>
      </c>
    </row>
    <row r="347" spans="1:11" ht="20.25" customHeight="1" x14ac:dyDescent="0.25">
      <c r="A347" s="8" t="s">
        <v>2065</v>
      </c>
      <c r="B347" s="8">
        <v>553</v>
      </c>
      <c r="C347" s="8">
        <v>124</v>
      </c>
      <c r="D347" s="8">
        <v>677</v>
      </c>
      <c r="E347" s="8">
        <v>1</v>
      </c>
      <c r="F347" s="8">
        <v>0</v>
      </c>
      <c r="G347" s="8">
        <v>1</v>
      </c>
      <c r="H347" s="8">
        <f t="shared" si="13"/>
        <v>554</v>
      </c>
      <c r="I347" s="8">
        <f t="shared" si="13"/>
        <v>124</v>
      </c>
      <c r="J347" s="8">
        <f t="shared" si="13"/>
        <v>678</v>
      </c>
      <c r="K347" s="446" t="s">
        <v>2066</v>
      </c>
    </row>
    <row r="348" spans="1:11" ht="20.25" customHeight="1" x14ac:dyDescent="0.25">
      <c r="A348" s="340" t="s">
        <v>2276</v>
      </c>
      <c r="B348" s="340"/>
      <c r="C348" s="340"/>
      <c r="D348" s="340"/>
      <c r="E348" s="340"/>
      <c r="F348" s="340"/>
      <c r="G348" s="340"/>
      <c r="H348" s="340"/>
      <c r="I348" s="340"/>
      <c r="J348" s="340"/>
      <c r="K348" s="329" t="s">
        <v>2277</v>
      </c>
    </row>
    <row r="349" spans="1:11" ht="20.25" customHeight="1" x14ac:dyDescent="0.25">
      <c r="A349" s="8" t="s">
        <v>2072</v>
      </c>
      <c r="B349" s="8">
        <v>7</v>
      </c>
      <c r="C349" s="8">
        <v>8</v>
      </c>
      <c r="D349" s="8">
        <v>15</v>
      </c>
      <c r="E349" s="8">
        <v>0</v>
      </c>
      <c r="F349" s="8">
        <v>0</v>
      </c>
      <c r="G349" s="8">
        <v>0</v>
      </c>
      <c r="H349" s="8">
        <f t="shared" ref="H349:J354" si="14">SUM(B349,E349)</f>
        <v>7</v>
      </c>
      <c r="I349" s="8">
        <f t="shared" si="14"/>
        <v>8</v>
      </c>
      <c r="J349" s="8">
        <f t="shared" si="14"/>
        <v>15</v>
      </c>
      <c r="K349" s="446" t="s">
        <v>2073</v>
      </c>
    </row>
    <row r="350" spans="1:11" ht="20.25" customHeight="1" x14ac:dyDescent="0.25">
      <c r="A350" s="8" t="s">
        <v>2070</v>
      </c>
      <c r="B350" s="8">
        <v>90</v>
      </c>
      <c r="C350" s="8">
        <v>4</v>
      </c>
      <c r="D350" s="8">
        <f>C350+B350</f>
        <v>94</v>
      </c>
      <c r="E350" s="8">
        <v>0</v>
      </c>
      <c r="F350" s="8">
        <v>0</v>
      </c>
      <c r="G350" s="8">
        <v>0</v>
      </c>
      <c r="H350" s="8">
        <f t="shared" si="14"/>
        <v>90</v>
      </c>
      <c r="I350" s="8">
        <f t="shared" si="14"/>
        <v>4</v>
      </c>
      <c r="J350" s="8">
        <f t="shared" si="14"/>
        <v>94</v>
      </c>
      <c r="K350" s="446" t="s">
        <v>2278</v>
      </c>
    </row>
    <row r="351" spans="1:11" ht="20.25" customHeight="1" x14ac:dyDescent="0.25">
      <c r="A351" s="8" t="s">
        <v>2074</v>
      </c>
      <c r="B351" s="8">
        <v>15</v>
      </c>
      <c r="C351" s="8">
        <v>7</v>
      </c>
      <c r="D351" s="8">
        <v>22</v>
      </c>
      <c r="E351" s="8">
        <v>0</v>
      </c>
      <c r="F351" s="8">
        <v>0</v>
      </c>
      <c r="G351" s="8">
        <v>0</v>
      </c>
      <c r="H351" s="8">
        <f t="shared" si="14"/>
        <v>15</v>
      </c>
      <c r="I351" s="8">
        <f t="shared" si="14"/>
        <v>7</v>
      </c>
      <c r="J351" s="8">
        <f t="shared" si="14"/>
        <v>22</v>
      </c>
      <c r="K351" s="446" t="s">
        <v>2279</v>
      </c>
    </row>
    <row r="352" spans="1:11" ht="20.25" customHeight="1" x14ac:dyDescent="0.25">
      <c r="A352" s="8" t="s">
        <v>2076</v>
      </c>
      <c r="B352" s="8">
        <v>88</v>
      </c>
      <c r="C352" s="8">
        <v>12</v>
      </c>
      <c r="D352" s="8">
        <v>100</v>
      </c>
      <c r="E352" s="8">
        <v>0</v>
      </c>
      <c r="F352" s="8">
        <v>0</v>
      </c>
      <c r="G352" s="8">
        <v>0</v>
      </c>
      <c r="H352" s="8">
        <f t="shared" si="14"/>
        <v>88</v>
      </c>
      <c r="I352" s="8">
        <f t="shared" si="14"/>
        <v>12</v>
      </c>
      <c r="J352" s="8">
        <f t="shared" si="14"/>
        <v>100</v>
      </c>
      <c r="K352" s="446" t="s">
        <v>2280</v>
      </c>
    </row>
    <row r="353" spans="1:11" ht="20.25" customHeight="1" x14ac:dyDescent="0.25">
      <c r="A353" s="8" t="s">
        <v>2078</v>
      </c>
      <c r="B353" s="8">
        <v>150</v>
      </c>
      <c r="C353" s="8">
        <v>13</v>
      </c>
      <c r="D353" s="8">
        <v>163</v>
      </c>
      <c r="E353" s="8">
        <v>0</v>
      </c>
      <c r="F353" s="8">
        <v>0</v>
      </c>
      <c r="G353" s="8">
        <v>0</v>
      </c>
      <c r="H353" s="8">
        <f t="shared" si="14"/>
        <v>150</v>
      </c>
      <c r="I353" s="8">
        <f t="shared" si="14"/>
        <v>13</v>
      </c>
      <c r="J353" s="8">
        <f t="shared" si="14"/>
        <v>163</v>
      </c>
      <c r="K353" s="446" t="s">
        <v>2281</v>
      </c>
    </row>
    <row r="354" spans="1:11" ht="20.25" customHeight="1" x14ac:dyDescent="0.25">
      <c r="A354" s="8" t="s">
        <v>2080</v>
      </c>
      <c r="B354" s="8">
        <v>25</v>
      </c>
      <c r="C354" s="8">
        <v>16</v>
      </c>
      <c r="D354" s="8">
        <v>41</v>
      </c>
      <c r="E354" s="8">
        <v>0</v>
      </c>
      <c r="F354" s="8">
        <v>0</v>
      </c>
      <c r="G354" s="8">
        <v>0</v>
      </c>
      <c r="H354" s="8">
        <f t="shared" si="14"/>
        <v>25</v>
      </c>
      <c r="I354" s="8">
        <f t="shared" si="14"/>
        <v>16</v>
      </c>
      <c r="J354" s="8">
        <f t="shared" si="14"/>
        <v>41</v>
      </c>
      <c r="K354" s="446" t="s">
        <v>2089</v>
      </c>
    </row>
    <row r="355" spans="1:11" ht="20.25" customHeight="1" thickBot="1" x14ac:dyDescent="0.3">
      <c r="A355" s="477" t="s">
        <v>2282</v>
      </c>
      <c r="B355" s="477">
        <v>375</v>
      </c>
      <c r="C355" s="477">
        <v>60</v>
      </c>
      <c r="D355" s="11">
        <v>435</v>
      </c>
      <c r="E355" s="477">
        <v>0</v>
      </c>
      <c r="F355" s="477">
        <v>0</v>
      </c>
      <c r="G355" s="477">
        <v>0</v>
      </c>
      <c r="H355" s="477">
        <v>25</v>
      </c>
      <c r="I355" s="477">
        <v>16</v>
      </c>
      <c r="J355" s="11">
        <f>SUM(D355,G355)</f>
        <v>435</v>
      </c>
      <c r="K355" s="500" t="s">
        <v>2283</v>
      </c>
    </row>
    <row r="356" spans="1:11" ht="20.25" customHeight="1" thickTop="1" x14ac:dyDescent="0.25">
      <c r="A356" s="339"/>
      <c r="B356" s="339"/>
      <c r="C356" s="339"/>
      <c r="D356" s="14"/>
      <c r="E356" s="339"/>
      <c r="F356" s="339"/>
      <c r="G356" s="339"/>
      <c r="H356" s="339"/>
      <c r="I356" s="339"/>
      <c r="J356" s="14"/>
      <c r="K356" s="516"/>
    </row>
    <row r="357" spans="1:11" s="659" customFormat="1" ht="20.25" customHeight="1" x14ac:dyDescent="0.25">
      <c r="A357" s="339"/>
      <c r="B357" s="339"/>
      <c r="C357" s="339"/>
      <c r="D357" s="668"/>
      <c r="E357" s="339"/>
      <c r="F357" s="339"/>
      <c r="G357" s="339"/>
      <c r="H357" s="339"/>
      <c r="I357" s="339"/>
      <c r="J357" s="668"/>
      <c r="K357" s="516"/>
    </row>
    <row r="358" spans="1:11" s="659" customFormat="1" ht="20.25" customHeight="1" x14ac:dyDescent="0.25">
      <c r="A358" s="339"/>
      <c r="B358" s="339"/>
      <c r="C358" s="339"/>
      <c r="D358" s="668"/>
      <c r="E358" s="339"/>
      <c r="F358" s="339"/>
      <c r="G358" s="339"/>
      <c r="H358" s="339"/>
      <c r="I358" s="339"/>
      <c r="J358" s="668"/>
      <c r="K358" s="516"/>
    </row>
    <row r="359" spans="1:11" s="659" customFormat="1" ht="20.25" customHeight="1" x14ac:dyDescent="0.25">
      <c r="A359" s="339"/>
      <c r="B359" s="339"/>
      <c r="C359" s="339"/>
      <c r="D359" s="668"/>
      <c r="E359" s="339"/>
      <c r="F359" s="339"/>
      <c r="G359" s="339"/>
      <c r="H359" s="339"/>
      <c r="I359" s="339"/>
      <c r="J359" s="668"/>
      <c r="K359" s="516"/>
    </row>
    <row r="360" spans="1:11" ht="20.25" customHeight="1" x14ac:dyDescent="0.25">
      <c r="A360" s="339"/>
      <c r="B360" s="339"/>
      <c r="C360" s="339"/>
      <c r="D360" s="14"/>
      <c r="E360" s="339"/>
      <c r="F360" s="339"/>
      <c r="G360" s="339"/>
      <c r="H360" s="339"/>
      <c r="I360" s="339"/>
      <c r="J360" s="14"/>
      <c r="K360" s="516"/>
    </row>
    <row r="361" spans="1:11" ht="20.25" customHeight="1" x14ac:dyDescent="0.25">
      <c r="A361" s="339"/>
      <c r="B361" s="339"/>
      <c r="C361" s="339"/>
      <c r="D361" s="14"/>
      <c r="E361" s="339"/>
      <c r="F361" s="339"/>
      <c r="G361" s="339"/>
      <c r="H361" s="339"/>
      <c r="I361" s="339"/>
      <c r="J361" s="14"/>
      <c r="K361" s="516"/>
    </row>
    <row r="362" spans="1:11" ht="20.25" customHeight="1" thickBot="1" x14ac:dyDescent="0.3">
      <c r="A362" s="357" t="s">
        <v>2342</v>
      </c>
      <c r="K362" s="456" t="s">
        <v>2350</v>
      </c>
    </row>
    <row r="363" spans="1:11" ht="20.25" customHeight="1" thickTop="1" x14ac:dyDescent="0.3">
      <c r="A363" s="735" t="s">
        <v>205</v>
      </c>
      <c r="B363" s="746" t="s">
        <v>1</v>
      </c>
      <c r="C363" s="746"/>
      <c r="D363" s="746"/>
      <c r="E363" s="746" t="s">
        <v>2</v>
      </c>
      <c r="F363" s="746"/>
      <c r="G363" s="746"/>
      <c r="H363" s="746" t="s">
        <v>4</v>
      </c>
      <c r="I363" s="746"/>
      <c r="J363" s="746"/>
      <c r="K363" s="735" t="s">
        <v>206</v>
      </c>
    </row>
    <row r="364" spans="1:11" ht="20.25" customHeight="1" x14ac:dyDescent="0.3">
      <c r="A364" s="736"/>
      <c r="B364" s="747" t="s">
        <v>6</v>
      </c>
      <c r="C364" s="747"/>
      <c r="D364" s="747"/>
      <c r="E364" s="747" t="s">
        <v>7</v>
      </c>
      <c r="F364" s="747"/>
      <c r="G364" s="747"/>
      <c r="H364" s="747" t="s">
        <v>9</v>
      </c>
      <c r="I364" s="747"/>
      <c r="J364" s="747"/>
      <c r="K364" s="736"/>
    </row>
    <row r="365" spans="1:11" ht="20.25" customHeight="1" x14ac:dyDescent="0.3">
      <c r="A365" s="736"/>
      <c r="B365" s="457" t="s">
        <v>574</v>
      </c>
      <c r="C365" s="457" t="s">
        <v>113</v>
      </c>
      <c r="D365" s="457" t="s">
        <v>12</v>
      </c>
      <c r="E365" s="457" t="s">
        <v>574</v>
      </c>
      <c r="F365" s="457" t="s">
        <v>113</v>
      </c>
      <c r="G365" s="457" t="s">
        <v>12</v>
      </c>
      <c r="H365" s="457" t="s">
        <v>574</v>
      </c>
      <c r="I365" s="457" t="s">
        <v>113</v>
      </c>
      <c r="J365" s="457" t="s">
        <v>12</v>
      </c>
      <c r="K365" s="736"/>
    </row>
    <row r="366" spans="1:11" ht="20.25" customHeight="1" thickBot="1" x14ac:dyDescent="0.35">
      <c r="A366" s="737"/>
      <c r="B366" s="458" t="s">
        <v>13</v>
      </c>
      <c r="C366" s="458" t="s">
        <v>14</v>
      </c>
      <c r="D366" s="458" t="s">
        <v>9</v>
      </c>
      <c r="E366" s="458" t="s">
        <v>13</v>
      </c>
      <c r="F366" s="458" t="s">
        <v>14</v>
      </c>
      <c r="G366" s="458" t="s">
        <v>9</v>
      </c>
      <c r="H366" s="458" t="s">
        <v>13</v>
      </c>
      <c r="I366" s="458" t="s">
        <v>14</v>
      </c>
      <c r="J366" s="458" t="s">
        <v>9</v>
      </c>
      <c r="K366" s="737"/>
    </row>
    <row r="367" spans="1:11" ht="20.25" customHeight="1" x14ac:dyDescent="0.25">
      <c r="A367" s="340" t="s">
        <v>2084</v>
      </c>
      <c r="B367" s="340"/>
      <c r="C367" s="340"/>
      <c r="D367" s="340"/>
      <c r="E367" s="340"/>
      <c r="F367" s="340"/>
      <c r="G367" s="340"/>
      <c r="H367" s="340"/>
      <c r="I367" s="340"/>
      <c r="J367" s="340"/>
      <c r="K367" s="329" t="s">
        <v>2277</v>
      </c>
    </row>
    <row r="368" spans="1:11" ht="20.25" customHeight="1" x14ac:dyDescent="0.25">
      <c r="A368" s="340" t="s">
        <v>2086</v>
      </c>
      <c r="B368" s="340">
        <v>24</v>
      </c>
      <c r="C368" s="340">
        <v>5</v>
      </c>
      <c r="D368" s="340">
        <v>29</v>
      </c>
      <c r="E368" s="340">
        <v>0</v>
      </c>
      <c r="F368" s="340">
        <v>0</v>
      </c>
      <c r="G368" s="340">
        <v>0</v>
      </c>
      <c r="H368" s="340">
        <v>24</v>
      </c>
      <c r="I368" s="340">
        <v>5</v>
      </c>
      <c r="J368" s="340">
        <v>29</v>
      </c>
      <c r="K368" s="446" t="s">
        <v>2284</v>
      </c>
    </row>
    <row r="369" spans="1:11" ht="20.25" customHeight="1" x14ac:dyDescent="0.25">
      <c r="A369" s="340" t="s">
        <v>2074</v>
      </c>
      <c r="B369" s="340">
        <v>6</v>
      </c>
      <c r="C369" s="340">
        <v>2</v>
      </c>
      <c r="D369" s="340">
        <v>8</v>
      </c>
      <c r="E369" s="340">
        <v>0</v>
      </c>
      <c r="F369" s="340">
        <v>0</v>
      </c>
      <c r="G369" s="340">
        <v>0</v>
      </c>
      <c r="H369" s="340">
        <v>6</v>
      </c>
      <c r="I369" s="340">
        <v>2</v>
      </c>
      <c r="J369" s="340">
        <v>8</v>
      </c>
      <c r="K369" s="219" t="s">
        <v>2075</v>
      </c>
    </row>
    <row r="370" spans="1:11" ht="20.25" customHeight="1" x14ac:dyDescent="0.25">
      <c r="A370" s="340" t="s">
        <v>2078</v>
      </c>
      <c r="B370" s="340">
        <v>88</v>
      </c>
      <c r="C370" s="340">
        <v>13</v>
      </c>
      <c r="D370" s="340">
        <v>101</v>
      </c>
      <c r="E370" s="340">
        <v>0</v>
      </c>
      <c r="F370" s="340">
        <v>0</v>
      </c>
      <c r="G370" s="340">
        <v>0</v>
      </c>
      <c r="H370" s="340">
        <v>88</v>
      </c>
      <c r="I370" s="340">
        <v>13</v>
      </c>
      <c r="J370" s="340">
        <v>101</v>
      </c>
      <c r="K370" s="219" t="s">
        <v>2088</v>
      </c>
    </row>
    <row r="371" spans="1:11" ht="20.25" customHeight="1" x14ac:dyDescent="0.25">
      <c r="A371" s="340" t="s">
        <v>2080</v>
      </c>
      <c r="B371" s="340">
        <v>61</v>
      </c>
      <c r="C371" s="340">
        <v>34</v>
      </c>
      <c r="D371" s="340">
        <v>95</v>
      </c>
      <c r="E371" s="340">
        <v>0</v>
      </c>
      <c r="F371" s="340">
        <v>0</v>
      </c>
      <c r="G371" s="340">
        <v>0</v>
      </c>
      <c r="H371" s="340">
        <v>61</v>
      </c>
      <c r="I371" s="340">
        <v>34</v>
      </c>
      <c r="J371" s="340">
        <v>95</v>
      </c>
      <c r="K371" s="446" t="s">
        <v>2089</v>
      </c>
    </row>
    <row r="372" spans="1:11" ht="20.25" customHeight="1" x14ac:dyDescent="0.25">
      <c r="A372" s="340" t="s">
        <v>2090</v>
      </c>
      <c r="B372" s="340">
        <v>179</v>
      </c>
      <c r="C372" s="340">
        <v>54</v>
      </c>
      <c r="D372" s="340">
        <v>233</v>
      </c>
      <c r="E372" s="340">
        <v>0</v>
      </c>
      <c r="F372" s="340">
        <v>0</v>
      </c>
      <c r="G372" s="340">
        <v>0</v>
      </c>
      <c r="H372" s="340">
        <v>179</v>
      </c>
      <c r="I372" s="340">
        <v>54</v>
      </c>
      <c r="J372" s="340">
        <v>233</v>
      </c>
      <c r="K372" s="468" t="s">
        <v>2283</v>
      </c>
    </row>
    <row r="373" spans="1:11" ht="20.25" customHeight="1" x14ac:dyDescent="0.25">
      <c r="A373" s="8" t="s">
        <v>2092</v>
      </c>
      <c r="B373" s="8"/>
      <c r="C373" s="8"/>
      <c r="D373" s="8"/>
      <c r="E373" s="8"/>
      <c r="F373" s="8"/>
      <c r="G373" s="8"/>
      <c r="H373" s="8"/>
      <c r="I373" s="8"/>
      <c r="J373" s="340"/>
      <c r="K373" s="329" t="s">
        <v>2277</v>
      </c>
    </row>
    <row r="374" spans="1:11" ht="20.25" customHeight="1" x14ac:dyDescent="0.25">
      <c r="A374" s="8" t="s">
        <v>2086</v>
      </c>
      <c r="B374" s="8">
        <v>56</v>
      </c>
      <c r="C374" s="8">
        <v>5</v>
      </c>
      <c r="D374" s="8">
        <v>61</v>
      </c>
      <c r="E374" s="8">
        <v>0</v>
      </c>
      <c r="F374" s="8">
        <v>0</v>
      </c>
      <c r="G374" s="8">
        <v>0</v>
      </c>
      <c r="H374" s="8">
        <v>56</v>
      </c>
      <c r="I374" s="8">
        <v>5</v>
      </c>
      <c r="J374" s="340">
        <v>61</v>
      </c>
      <c r="K374" s="446" t="s">
        <v>2284</v>
      </c>
    </row>
    <row r="375" spans="1:11" ht="20.25" customHeight="1" x14ac:dyDescent="0.25">
      <c r="A375" s="8" t="s">
        <v>2074</v>
      </c>
      <c r="B375" s="8">
        <v>2</v>
      </c>
      <c r="C375" s="8">
        <v>9</v>
      </c>
      <c r="D375" s="8">
        <v>11</v>
      </c>
      <c r="E375" s="8">
        <v>0</v>
      </c>
      <c r="F375" s="8">
        <v>0</v>
      </c>
      <c r="G375" s="8">
        <v>0</v>
      </c>
      <c r="H375" s="8">
        <v>2</v>
      </c>
      <c r="I375" s="8">
        <v>9</v>
      </c>
      <c r="J375" s="340">
        <v>11</v>
      </c>
      <c r="K375" s="219" t="s">
        <v>2075</v>
      </c>
    </row>
    <row r="376" spans="1:11" ht="20.25" customHeight="1" x14ac:dyDescent="0.25">
      <c r="A376" s="340" t="s">
        <v>2078</v>
      </c>
      <c r="B376" s="340">
        <v>96</v>
      </c>
      <c r="C376" s="340">
        <v>3</v>
      </c>
      <c r="D376" s="8">
        <v>99</v>
      </c>
      <c r="E376" s="340">
        <v>0</v>
      </c>
      <c r="F376" s="340">
        <v>0</v>
      </c>
      <c r="G376" s="340">
        <v>0</v>
      </c>
      <c r="H376" s="340">
        <v>96</v>
      </c>
      <c r="I376" s="340">
        <v>3</v>
      </c>
      <c r="J376" s="340">
        <v>99</v>
      </c>
      <c r="K376" s="446" t="s">
        <v>2281</v>
      </c>
    </row>
    <row r="377" spans="1:11" ht="20.25" customHeight="1" x14ac:dyDescent="0.25">
      <c r="A377" s="8" t="s">
        <v>2080</v>
      </c>
      <c r="B377" s="8">
        <v>92</v>
      </c>
      <c r="C377" s="8">
        <v>25</v>
      </c>
      <c r="D377" s="8">
        <v>117</v>
      </c>
      <c r="E377" s="8">
        <v>0</v>
      </c>
      <c r="F377" s="8">
        <v>0</v>
      </c>
      <c r="G377" s="8">
        <v>0</v>
      </c>
      <c r="H377" s="8">
        <v>92</v>
      </c>
      <c r="I377" s="8">
        <v>25</v>
      </c>
      <c r="J377" s="340">
        <v>117</v>
      </c>
      <c r="K377" s="446" t="s">
        <v>2089</v>
      </c>
    </row>
    <row r="378" spans="1:11" ht="20.25" customHeight="1" x14ac:dyDescent="0.25">
      <c r="A378" s="8" t="s">
        <v>2094</v>
      </c>
      <c r="B378" s="8">
        <f>B377+B376+B375+B374</f>
        <v>246</v>
      </c>
      <c r="C378" s="8">
        <f>C377+C376+C375+C374</f>
        <v>42</v>
      </c>
      <c r="D378" s="8">
        <f>D377+D376+D375+D374</f>
        <v>288</v>
      </c>
      <c r="E378" s="8">
        <v>0</v>
      </c>
      <c r="F378" s="8">
        <v>0</v>
      </c>
      <c r="G378" s="8">
        <v>0</v>
      </c>
      <c r="H378" s="8">
        <f>H377+H376+H375+H374</f>
        <v>246</v>
      </c>
      <c r="I378" s="8">
        <f>I377+I376+I375+I374</f>
        <v>42</v>
      </c>
      <c r="J378" s="340">
        <f>J377+J376+J375+J374</f>
        <v>288</v>
      </c>
      <c r="K378" s="468" t="s">
        <v>2283</v>
      </c>
    </row>
    <row r="379" spans="1:11" ht="20.25" customHeight="1" x14ac:dyDescent="0.25">
      <c r="A379" s="8" t="s">
        <v>2096</v>
      </c>
      <c r="B379" s="8"/>
      <c r="C379" s="8"/>
      <c r="D379" s="8"/>
      <c r="E379" s="8"/>
      <c r="F379" s="8"/>
      <c r="G379" s="8"/>
      <c r="H379" s="8"/>
      <c r="I379" s="8"/>
      <c r="J379" s="340"/>
      <c r="K379" s="468" t="s">
        <v>2283</v>
      </c>
    </row>
    <row r="380" spans="1:11" ht="20.25" customHeight="1" x14ac:dyDescent="0.25">
      <c r="A380" s="8" t="s">
        <v>2086</v>
      </c>
      <c r="B380" s="8">
        <v>170</v>
      </c>
      <c r="C380" s="8">
        <v>14</v>
      </c>
      <c r="D380" s="8">
        <v>184</v>
      </c>
      <c r="E380" s="8">
        <v>0</v>
      </c>
      <c r="F380" s="8">
        <v>0</v>
      </c>
      <c r="G380" s="8">
        <v>0</v>
      </c>
      <c r="H380" s="8">
        <v>170</v>
      </c>
      <c r="I380" s="8">
        <v>14</v>
      </c>
      <c r="J380" s="340">
        <v>184</v>
      </c>
      <c r="K380" s="446" t="s">
        <v>2073</v>
      </c>
    </row>
    <row r="381" spans="1:11" ht="20.25" customHeight="1" x14ac:dyDescent="0.25">
      <c r="A381" s="8" t="s">
        <v>2072</v>
      </c>
      <c r="B381" s="8">
        <v>7</v>
      </c>
      <c r="C381" s="8">
        <v>8</v>
      </c>
      <c r="D381" s="8">
        <v>15</v>
      </c>
      <c r="E381" s="8">
        <v>0</v>
      </c>
      <c r="F381" s="8">
        <v>0</v>
      </c>
      <c r="G381" s="8">
        <v>0</v>
      </c>
      <c r="H381" s="8">
        <v>7</v>
      </c>
      <c r="I381" s="8">
        <v>8</v>
      </c>
      <c r="J381" s="340">
        <v>15</v>
      </c>
      <c r="K381" s="446" t="s">
        <v>2073</v>
      </c>
    </row>
    <row r="382" spans="1:11" ht="20.25" customHeight="1" x14ac:dyDescent="0.25">
      <c r="A382" s="8" t="s">
        <v>2074</v>
      </c>
      <c r="B382" s="8">
        <v>23</v>
      </c>
      <c r="C382" s="8">
        <v>18</v>
      </c>
      <c r="D382" s="8">
        <v>41</v>
      </c>
      <c r="E382" s="8">
        <v>0</v>
      </c>
      <c r="F382" s="8">
        <v>0</v>
      </c>
      <c r="G382" s="8">
        <v>0</v>
      </c>
      <c r="H382" s="8">
        <v>23</v>
      </c>
      <c r="I382" s="8">
        <v>18</v>
      </c>
      <c r="J382" s="340">
        <v>41</v>
      </c>
      <c r="K382" s="219" t="s">
        <v>2285</v>
      </c>
    </row>
    <row r="383" spans="1:11" ht="20.25" customHeight="1" x14ac:dyDescent="0.25">
      <c r="A383" s="8" t="s">
        <v>2076</v>
      </c>
      <c r="B383" s="8">
        <v>88</v>
      </c>
      <c r="C383" s="8">
        <v>12</v>
      </c>
      <c r="D383" s="8">
        <v>100</v>
      </c>
      <c r="E383" s="8">
        <v>0</v>
      </c>
      <c r="F383" s="8">
        <v>0</v>
      </c>
      <c r="G383" s="8">
        <v>0</v>
      </c>
      <c r="H383" s="8">
        <v>88</v>
      </c>
      <c r="I383" s="8">
        <v>12</v>
      </c>
      <c r="J383" s="340">
        <v>100</v>
      </c>
      <c r="K383" s="446" t="s">
        <v>2280</v>
      </c>
    </row>
    <row r="384" spans="1:11" ht="20.25" customHeight="1" x14ac:dyDescent="0.25">
      <c r="A384" s="340" t="s">
        <v>2078</v>
      </c>
      <c r="B384" s="340">
        <v>334</v>
      </c>
      <c r="C384" s="340">
        <v>29</v>
      </c>
      <c r="D384" s="8">
        <v>363</v>
      </c>
      <c r="E384" s="340">
        <v>0</v>
      </c>
      <c r="F384" s="340">
        <v>0</v>
      </c>
      <c r="G384" s="340">
        <v>0</v>
      </c>
      <c r="H384" s="340">
        <v>334</v>
      </c>
      <c r="I384" s="340">
        <v>29</v>
      </c>
      <c r="J384" s="340">
        <v>363</v>
      </c>
      <c r="K384" s="219" t="s">
        <v>2088</v>
      </c>
    </row>
    <row r="385" spans="1:11" ht="20.25" customHeight="1" x14ac:dyDescent="0.25">
      <c r="A385" s="8" t="s">
        <v>2080</v>
      </c>
      <c r="B385" s="8">
        <v>178</v>
      </c>
      <c r="C385" s="8">
        <v>75</v>
      </c>
      <c r="D385" s="8">
        <v>253</v>
      </c>
      <c r="E385" s="8">
        <v>0</v>
      </c>
      <c r="F385" s="8">
        <v>0</v>
      </c>
      <c r="G385" s="8">
        <v>0</v>
      </c>
      <c r="H385" s="8">
        <v>178</v>
      </c>
      <c r="I385" s="8">
        <v>75</v>
      </c>
      <c r="J385" s="340">
        <v>253</v>
      </c>
      <c r="K385" s="446" t="s">
        <v>2089</v>
      </c>
    </row>
    <row r="386" spans="1:11" ht="20.25" customHeight="1" thickBot="1" x14ac:dyDescent="0.3">
      <c r="A386" s="11" t="s">
        <v>2098</v>
      </c>
      <c r="B386" s="11">
        <v>800</v>
      </c>
      <c r="C386" s="11">
        <v>156</v>
      </c>
      <c r="D386" s="11">
        <v>956</v>
      </c>
      <c r="E386" s="11">
        <v>0</v>
      </c>
      <c r="F386" s="11">
        <v>0</v>
      </c>
      <c r="G386" s="11">
        <v>0</v>
      </c>
      <c r="H386" s="11">
        <v>800</v>
      </c>
      <c r="I386" s="11">
        <v>156</v>
      </c>
      <c r="J386" s="477">
        <v>956</v>
      </c>
      <c r="K386" s="500" t="s">
        <v>2283</v>
      </c>
    </row>
    <row r="387" spans="1:11" s="659" customFormat="1" ht="20.25" customHeight="1" thickTop="1" x14ac:dyDescent="0.25">
      <c r="A387" s="668"/>
      <c r="B387" s="668"/>
      <c r="C387" s="668"/>
      <c r="D387" s="668"/>
      <c r="E387" s="668"/>
      <c r="F387" s="668"/>
      <c r="G387" s="668"/>
      <c r="H387" s="668"/>
      <c r="I387" s="668"/>
      <c r="J387" s="339"/>
      <c r="K387" s="516"/>
    </row>
    <row r="388" spans="1:11" s="659" customFormat="1" ht="20.25" customHeight="1" x14ac:dyDescent="0.25">
      <c r="A388" s="668"/>
      <c r="B388" s="668"/>
      <c r="C388" s="668"/>
      <c r="D388" s="668"/>
      <c r="E388" s="668"/>
      <c r="F388" s="668"/>
      <c r="G388" s="668"/>
      <c r="H388" s="668"/>
      <c r="I388" s="668"/>
      <c r="J388" s="339"/>
      <c r="K388" s="516"/>
    </row>
    <row r="389" spans="1:11" ht="20.25" customHeight="1" x14ac:dyDescent="0.25">
      <c r="A389" s="14"/>
      <c r="B389" s="14"/>
      <c r="C389" s="14"/>
      <c r="D389" s="14"/>
      <c r="E389" s="14"/>
      <c r="F389" s="14"/>
      <c r="G389" s="14"/>
      <c r="H389" s="14"/>
      <c r="I389" s="14"/>
      <c r="J389" s="339"/>
      <c r="K389" s="516"/>
    </row>
    <row r="390" spans="1:11" ht="20.25" customHeight="1" x14ac:dyDescent="0.25">
      <c r="A390" s="14"/>
      <c r="B390" s="14"/>
      <c r="C390" s="14"/>
      <c r="D390" s="14"/>
      <c r="E390" s="14"/>
      <c r="F390" s="14"/>
      <c r="G390" s="14"/>
      <c r="H390" s="14"/>
      <c r="I390" s="14"/>
      <c r="J390" s="339"/>
      <c r="K390" s="516"/>
    </row>
    <row r="391" spans="1:11" ht="20.25" customHeight="1" thickBot="1" x14ac:dyDescent="0.3">
      <c r="A391" s="357" t="s">
        <v>2342</v>
      </c>
      <c r="K391" s="456" t="s">
        <v>2350</v>
      </c>
    </row>
    <row r="392" spans="1:11" ht="20.25" customHeight="1" thickTop="1" x14ac:dyDescent="0.3">
      <c r="A392" s="735" t="s">
        <v>205</v>
      </c>
      <c r="B392" s="746" t="s">
        <v>1</v>
      </c>
      <c r="C392" s="746"/>
      <c r="D392" s="746"/>
      <c r="E392" s="746" t="s">
        <v>2</v>
      </c>
      <c r="F392" s="746"/>
      <c r="G392" s="746"/>
      <c r="H392" s="746" t="s">
        <v>4</v>
      </c>
      <c r="I392" s="746"/>
      <c r="J392" s="746"/>
      <c r="K392" s="735" t="s">
        <v>206</v>
      </c>
    </row>
    <row r="393" spans="1:11" ht="20.25" customHeight="1" x14ac:dyDescent="0.3">
      <c r="A393" s="736"/>
      <c r="B393" s="747" t="s">
        <v>6</v>
      </c>
      <c r="C393" s="747"/>
      <c r="D393" s="747"/>
      <c r="E393" s="747" t="s">
        <v>7</v>
      </c>
      <c r="F393" s="747"/>
      <c r="G393" s="747"/>
      <c r="H393" s="747" t="s">
        <v>9</v>
      </c>
      <c r="I393" s="747"/>
      <c r="J393" s="747"/>
      <c r="K393" s="736"/>
    </row>
    <row r="394" spans="1:11" ht="20.25" customHeight="1" x14ac:dyDescent="0.3">
      <c r="A394" s="736"/>
      <c r="B394" s="457" t="s">
        <v>574</v>
      </c>
      <c r="C394" s="457" t="s">
        <v>113</v>
      </c>
      <c r="D394" s="457" t="s">
        <v>12</v>
      </c>
      <c r="E394" s="457" t="s">
        <v>574</v>
      </c>
      <c r="F394" s="457" t="s">
        <v>113</v>
      </c>
      <c r="G394" s="457" t="s">
        <v>12</v>
      </c>
      <c r="H394" s="457" t="s">
        <v>574</v>
      </c>
      <c r="I394" s="457" t="s">
        <v>113</v>
      </c>
      <c r="J394" s="457" t="s">
        <v>12</v>
      </c>
      <c r="K394" s="736"/>
    </row>
    <row r="395" spans="1:11" ht="20.25" customHeight="1" thickBot="1" x14ac:dyDescent="0.35">
      <c r="A395" s="737"/>
      <c r="B395" s="458" t="s">
        <v>13</v>
      </c>
      <c r="C395" s="458" t="s">
        <v>14</v>
      </c>
      <c r="D395" s="458" t="s">
        <v>9</v>
      </c>
      <c r="E395" s="458" t="s">
        <v>13</v>
      </c>
      <c r="F395" s="458" t="s">
        <v>14</v>
      </c>
      <c r="G395" s="458" t="s">
        <v>9</v>
      </c>
      <c r="H395" s="458" t="s">
        <v>13</v>
      </c>
      <c r="I395" s="458" t="s">
        <v>14</v>
      </c>
      <c r="J395" s="458" t="s">
        <v>9</v>
      </c>
      <c r="K395" s="737"/>
    </row>
    <row r="396" spans="1:11" ht="20.25" customHeight="1" x14ac:dyDescent="0.25">
      <c r="A396" s="8" t="s">
        <v>2099</v>
      </c>
      <c r="B396" s="8">
        <v>1058</v>
      </c>
      <c r="C396" s="8">
        <v>190</v>
      </c>
      <c r="D396" s="8">
        <v>1248</v>
      </c>
      <c r="E396" s="8">
        <v>0</v>
      </c>
      <c r="F396" s="8">
        <v>0</v>
      </c>
      <c r="G396" s="8">
        <v>0</v>
      </c>
      <c r="H396" s="8">
        <f t="shared" ref="H396:J397" si="15">SUM(B396,E396)</f>
        <v>1058</v>
      </c>
      <c r="I396" s="8">
        <f t="shared" si="15"/>
        <v>190</v>
      </c>
      <c r="J396" s="8">
        <f t="shared" si="15"/>
        <v>1248</v>
      </c>
      <c r="K396" s="446" t="s">
        <v>2081</v>
      </c>
    </row>
    <row r="397" spans="1:11" ht="20.25" customHeight="1" x14ac:dyDescent="0.25">
      <c r="A397" s="8" t="s">
        <v>2101</v>
      </c>
      <c r="B397" s="8">
        <v>88</v>
      </c>
      <c r="C397" s="8">
        <v>36</v>
      </c>
      <c r="D397" s="8">
        <v>124</v>
      </c>
      <c r="E397" s="8">
        <v>0</v>
      </c>
      <c r="F397" s="8">
        <v>0</v>
      </c>
      <c r="G397" s="8">
        <v>0</v>
      </c>
      <c r="H397" s="8">
        <f t="shared" si="15"/>
        <v>88</v>
      </c>
      <c r="I397" s="8">
        <f t="shared" si="15"/>
        <v>36</v>
      </c>
      <c r="J397" s="8">
        <f t="shared" si="15"/>
        <v>124</v>
      </c>
      <c r="K397" s="446" t="s">
        <v>2286</v>
      </c>
    </row>
    <row r="398" spans="1:11" ht="20.25" customHeight="1" x14ac:dyDescent="0.25">
      <c r="A398" s="8" t="s">
        <v>2287</v>
      </c>
      <c r="B398" s="8"/>
      <c r="C398" s="8"/>
      <c r="D398" s="8"/>
      <c r="E398" s="8"/>
      <c r="F398" s="8"/>
      <c r="G398" s="8"/>
      <c r="H398" s="8"/>
      <c r="I398" s="8"/>
      <c r="J398" s="8"/>
      <c r="K398" s="446" t="s">
        <v>2104</v>
      </c>
    </row>
    <row r="399" spans="1:11" ht="20.25" customHeight="1" x14ac:dyDescent="0.25">
      <c r="A399" s="340" t="s">
        <v>2070</v>
      </c>
      <c r="B399" s="8">
        <v>39</v>
      </c>
      <c r="C399" s="8">
        <v>6</v>
      </c>
      <c r="D399" s="8">
        <v>45</v>
      </c>
      <c r="E399" s="8">
        <v>0</v>
      </c>
      <c r="F399" s="8">
        <v>0</v>
      </c>
      <c r="G399" s="8">
        <v>0</v>
      </c>
      <c r="H399" s="8">
        <v>39</v>
      </c>
      <c r="I399" s="8">
        <v>6</v>
      </c>
      <c r="J399" s="8">
        <v>45</v>
      </c>
      <c r="K399" s="446" t="s">
        <v>2073</v>
      </c>
    </row>
    <row r="400" spans="1:11" ht="20.25" customHeight="1" x14ac:dyDescent="0.25">
      <c r="A400" s="340" t="s">
        <v>2106</v>
      </c>
      <c r="B400" s="8">
        <v>69</v>
      </c>
      <c r="C400" s="8">
        <v>76</v>
      </c>
      <c r="D400" s="8">
        <v>145</v>
      </c>
      <c r="E400" s="8">
        <v>0</v>
      </c>
      <c r="F400" s="8">
        <v>0</v>
      </c>
      <c r="G400" s="8">
        <v>0</v>
      </c>
      <c r="H400" s="8">
        <v>69</v>
      </c>
      <c r="I400" s="8">
        <v>76</v>
      </c>
      <c r="J400" s="8">
        <v>145</v>
      </c>
      <c r="K400" s="446" t="s">
        <v>2107</v>
      </c>
    </row>
    <row r="401" spans="1:11" ht="20.25" customHeight="1" x14ac:dyDescent="0.25">
      <c r="A401" s="340" t="s">
        <v>541</v>
      </c>
      <c r="B401" s="8">
        <v>19</v>
      </c>
      <c r="C401" s="8">
        <v>2</v>
      </c>
      <c r="D401" s="8">
        <v>21</v>
      </c>
      <c r="E401" s="8">
        <v>0</v>
      </c>
      <c r="F401" s="8">
        <v>0</v>
      </c>
      <c r="G401" s="8">
        <v>0</v>
      </c>
      <c r="H401" s="8">
        <v>19</v>
      </c>
      <c r="I401" s="8">
        <v>2</v>
      </c>
      <c r="J401" s="8">
        <v>21</v>
      </c>
      <c r="K401" s="446" t="s">
        <v>249</v>
      </c>
    </row>
    <row r="402" spans="1:11" ht="20.25" customHeight="1" x14ac:dyDescent="0.25">
      <c r="A402" s="340" t="s">
        <v>2108</v>
      </c>
      <c r="B402" s="8">
        <v>127</v>
      </c>
      <c r="C402" s="8">
        <v>84</v>
      </c>
      <c r="D402" s="8">
        <v>211</v>
      </c>
      <c r="E402" s="8">
        <v>0</v>
      </c>
      <c r="F402" s="8">
        <v>0</v>
      </c>
      <c r="G402" s="8">
        <v>0</v>
      </c>
      <c r="H402" s="8">
        <v>127</v>
      </c>
      <c r="I402" s="8">
        <v>84</v>
      </c>
      <c r="J402" s="8">
        <v>211</v>
      </c>
      <c r="K402" s="446" t="s">
        <v>2288</v>
      </c>
    </row>
    <row r="403" spans="1:11" ht="20.25" customHeight="1" x14ac:dyDescent="0.25">
      <c r="A403" s="8" t="s">
        <v>2110</v>
      </c>
      <c r="B403" s="8"/>
      <c r="C403" s="8"/>
      <c r="D403" s="8"/>
      <c r="E403" s="8"/>
      <c r="F403" s="8"/>
      <c r="G403" s="8"/>
      <c r="H403" s="8"/>
      <c r="I403" s="8"/>
      <c r="J403" s="8"/>
      <c r="K403" s="446" t="s">
        <v>2111</v>
      </c>
    </row>
    <row r="404" spans="1:11" ht="20.25" customHeight="1" x14ac:dyDescent="0.25">
      <c r="A404" s="8" t="s">
        <v>2112</v>
      </c>
      <c r="B404" s="8">
        <v>19</v>
      </c>
      <c r="C404" s="8">
        <v>10</v>
      </c>
      <c r="D404" s="8">
        <v>29</v>
      </c>
      <c r="E404" s="8">
        <v>0</v>
      </c>
      <c r="F404" s="8">
        <v>1</v>
      </c>
      <c r="G404" s="8">
        <f>SUM(E404:F404)</f>
        <v>1</v>
      </c>
      <c r="H404" s="8">
        <v>19</v>
      </c>
      <c r="I404" s="8">
        <v>11</v>
      </c>
      <c r="J404" s="8">
        <v>30</v>
      </c>
      <c r="K404" s="446" t="s">
        <v>2113</v>
      </c>
    </row>
    <row r="405" spans="1:11" ht="20.25" customHeight="1" x14ac:dyDescent="0.25">
      <c r="A405" s="8" t="s">
        <v>2289</v>
      </c>
      <c r="B405" s="8">
        <v>26</v>
      </c>
      <c r="C405" s="8">
        <v>7</v>
      </c>
      <c r="D405" s="8">
        <v>33</v>
      </c>
      <c r="E405" s="8">
        <v>0</v>
      </c>
      <c r="F405" s="8">
        <v>0</v>
      </c>
      <c r="G405" s="8">
        <v>0</v>
      </c>
      <c r="H405" s="8">
        <v>26</v>
      </c>
      <c r="I405" s="8">
        <v>7</v>
      </c>
      <c r="J405" s="8">
        <v>33</v>
      </c>
      <c r="K405" s="446" t="s">
        <v>2290</v>
      </c>
    </row>
    <row r="406" spans="1:11" ht="20.25" customHeight="1" x14ac:dyDescent="0.25">
      <c r="A406" s="8" t="s">
        <v>2115</v>
      </c>
      <c r="B406" s="8">
        <v>38</v>
      </c>
      <c r="C406" s="8">
        <v>5</v>
      </c>
      <c r="D406" s="8">
        <v>43</v>
      </c>
      <c r="E406" s="8">
        <v>0</v>
      </c>
      <c r="F406" s="8">
        <v>0</v>
      </c>
      <c r="G406" s="8">
        <v>0</v>
      </c>
      <c r="H406" s="8">
        <v>38</v>
      </c>
      <c r="I406" s="8">
        <v>5</v>
      </c>
      <c r="J406" s="8">
        <v>43</v>
      </c>
      <c r="K406" s="446" t="s">
        <v>2116</v>
      </c>
    </row>
    <row r="407" spans="1:11" ht="20.25" customHeight="1" x14ac:dyDescent="0.25">
      <c r="A407" s="8" t="s">
        <v>2121</v>
      </c>
      <c r="B407" s="8">
        <v>4</v>
      </c>
      <c r="C407" s="8">
        <v>5</v>
      </c>
      <c r="D407" s="8">
        <v>9</v>
      </c>
      <c r="E407" s="8">
        <v>0</v>
      </c>
      <c r="F407" s="8">
        <v>0</v>
      </c>
      <c r="G407" s="8">
        <v>0</v>
      </c>
      <c r="H407" s="8">
        <f>SUM(B407,E407)</f>
        <v>4</v>
      </c>
      <c r="I407" s="8">
        <f>SUM(C407,F407)</f>
        <v>5</v>
      </c>
      <c r="J407" s="8">
        <f>SUM(D407,G407)</f>
        <v>9</v>
      </c>
      <c r="K407" s="446" t="s">
        <v>2107</v>
      </c>
    </row>
    <row r="408" spans="1:11" ht="20.25" customHeight="1" x14ac:dyDescent="0.25">
      <c r="A408" s="340" t="s">
        <v>2122</v>
      </c>
      <c r="B408" s="340">
        <v>87</v>
      </c>
      <c r="C408" s="340">
        <v>27</v>
      </c>
      <c r="D408" s="340">
        <v>114</v>
      </c>
      <c r="E408" s="340">
        <v>0</v>
      </c>
      <c r="F408" s="340">
        <f>SUM(F404:F407)</f>
        <v>1</v>
      </c>
      <c r="G408" s="340">
        <f>SUM(G404:G407)</f>
        <v>1</v>
      </c>
      <c r="H408" s="340">
        <v>87</v>
      </c>
      <c r="I408" s="340">
        <f>SUM(I404:I407)</f>
        <v>28</v>
      </c>
      <c r="J408" s="340">
        <f>SUM(H408:I408)</f>
        <v>115</v>
      </c>
      <c r="K408" s="329" t="s">
        <v>2123</v>
      </c>
    </row>
    <row r="409" spans="1:11" ht="20.25" customHeight="1" x14ac:dyDescent="0.25">
      <c r="A409" s="8" t="s">
        <v>2124</v>
      </c>
      <c r="B409" s="8">
        <v>147</v>
      </c>
      <c r="C409" s="8">
        <v>126</v>
      </c>
      <c r="D409" s="8">
        <f>C409+B409</f>
        <v>273</v>
      </c>
      <c r="E409" s="8">
        <v>0</v>
      </c>
      <c r="F409" s="8">
        <v>0</v>
      </c>
      <c r="G409" s="8">
        <v>0</v>
      </c>
      <c r="H409" s="8">
        <v>147</v>
      </c>
      <c r="I409" s="8">
        <v>126</v>
      </c>
      <c r="J409" s="8">
        <f>SUM(H409:I409)</f>
        <v>273</v>
      </c>
      <c r="K409" s="446" t="s">
        <v>2125</v>
      </c>
    </row>
    <row r="410" spans="1:11" ht="20.25" customHeight="1" x14ac:dyDescent="0.25">
      <c r="A410" s="17" t="s">
        <v>2126</v>
      </c>
      <c r="B410" s="17"/>
      <c r="C410" s="17"/>
      <c r="D410" s="17"/>
      <c r="E410" s="17"/>
      <c r="F410" s="17"/>
      <c r="G410" s="17"/>
      <c r="H410" s="17"/>
      <c r="I410" s="17"/>
      <c r="J410" s="17"/>
      <c r="K410" s="19" t="s">
        <v>2127</v>
      </c>
    </row>
    <row r="411" spans="1:11" ht="20.25" customHeight="1" x14ac:dyDescent="0.25">
      <c r="A411" s="8" t="s">
        <v>2128</v>
      </c>
      <c r="B411" s="8">
        <v>84</v>
      </c>
      <c r="C411" s="8">
        <v>8</v>
      </c>
      <c r="D411" s="8">
        <f>C411+B411</f>
        <v>92</v>
      </c>
      <c r="E411" s="8">
        <v>0</v>
      </c>
      <c r="F411" s="8">
        <v>0</v>
      </c>
      <c r="G411" s="8">
        <v>0</v>
      </c>
      <c r="H411" s="8">
        <f t="shared" ref="H411:J415" si="16">SUM(E411,B411)</f>
        <v>84</v>
      </c>
      <c r="I411" s="8">
        <f t="shared" si="16"/>
        <v>8</v>
      </c>
      <c r="J411" s="8">
        <f t="shared" si="16"/>
        <v>92</v>
      </c>
      <c r="K411" s="446" t="s">
        <v>1262</v>
      </c>
    </row>
    <row r="412" spans="1:11" ht="20.25" customHeight="1" x14ac:dyDescent="0.25">
      <c r="A412" s="8" t="s">
        <v>1438</v>
      </c>
      <c r="B412" s="8">
        <v>130</v>
      </c>
      <c r="C412" s="8">
        <v>40</v>
      </c>
      <c r="D412" s="8">
        <f>C412+B412</f>
        <v>170</v>
      </c>
      <c r="E412" s="8">
        <v>0</v>
      </c>
      <c r="F412" s="8">
        <v>0</v>
      </c>
      <c r="G412" s="8">
        <v>0</v>
      </c>
      <c r="H412" s="8">
        <f t="shared" si="16"/>
        <v>130</v>
      </c>
      <c r="I412" s="8">
        <f t="shared" si="16"/>
        <v>40</v>
      </c>
      <c r="J412" s="8">
        <f t="shared" si="16"/>
        <v>170</v>
      </c>
      <c r="K412" s="446" t="s">
        <v>243</v>
      </c>
    </row>
    <row r="413" spans="1:11" ht="20.25" customHeight="1" x14ac:dyDescent="0.25">
      <c r="A413" s="8" t="s">
        <v>248</v>
      </c>
      <c r="B413" s="8">
        <v>242</v>
      </c>
      <c r="C413" s="8">
        <v>103</v>
      </c>
      <c r="D413" s="8">
        <f>C413+B413</f>
        <v>345</v>
      </c>
      <c r="E413" s="8">
        <v>0</v>
      </c>
      <c r="F413" s="8">
        <v>0</v>
      </c>
      <c r="G413" s="8">
        <v>0</v>
      </c>
      <c r="H413" s="8">
        <f t="shared" si="16"/>
        <v>242</v>
      </c>
      <c r="I413" s="8">
        <f t="shared" si="16"/>
        <v>103</v>
      </c>
      <c r="J413" s="8">
        <f t="shared" si="16"/>
        <v>345</v>
      </c>
      <c r="K413" s="446" t="s">
        <v>249</v>
      </c>
    </row>
    <row r="414" spans="1:11" ht="20.25" customHeight="1" x14ac:dyDescent="0.25">
      <c r="A414" s="8" t="s">
        <v>2129</v>
      </c>
      <c r="B414" s="8">
        <v>166</v>
      </c>
      <c r="C414" s="8">
        <v>36</v>
      </c>
      <c r="D414" s="8">
        <f>C414+B414</f>
        <v>202</v>
      </c>
      <c r="E414" s="8">
        <v>0</v>
      </c>
      <c r="F414" s="8">
        <v>0</v>
      </c>
      <c r="G414" s="8">
        <v>0</v>
      </c>
      <c r="H414" s="8">
        <f t="shared" si="16"/>
        <v>166</v>
      </c>
      <c r="I414" s="8">
        <f t="shared" si="16"/>
        <v>36</v>
      </c>
      <c r="J414" s="8">
        <f t="shared" si="16"/>
        <v>202</v>
      </c>
      <c r="K414" s="446" t="s">
        <v>2130</v>
      </c>
    </row>
    <row r="415" spans="1:11" ht="20.25" customHeight="1" thickBot="1" x14ac:dyDescent="0.3">
      <c r="A415" s="11" t="s">
        <v>2291</v>
      </c>
      <c r="B415" s="11">
        <f>B414+B413+B412+B411</f>
        <v>622</v>
      </c>
      <c r="C415" s="11">
        <f>C414+C413+C412+C411</f>
        <v>187</v>
      </c>
      <c r="D415" s="11">
        <f>D414+D413+D412+D411</f>
        <v>809</v>
      </c>
      <c r="E415" s="11">
        <v>0</v>
      </c>
      <c r="F415" s="11">
        <v>0</v>
      </c>
      <c r="G415" s="11">
        <v>0</v>
      </c>
      <c r="H415" s="11">
        <f t="shared" si="16"/>
        <v>622</v>
      </c>
      <c r="I415" s="11">
        <f t="shared" si="16"/>
        <v>187</v>
      </c>
      <c r="J415" s="11">
        <f t="shared" si="16"/>
        <v>809</v>
      </c>
      <c r="K415" s="13" t="s">
        <v>2292</v>
      </c>
    </row>
    <row r="416" spans="1:11" s="659" customFormat="1" ht="20.25" customHeight="1" thickTop="1" x14ac:dyDescent="0.25">
      <c r="A416" s="668"/>
      <c r="B416" s="668"/>
      <c r="C416" s="668"/>
      <c r="D416" s="668"/>
      <c r="E416" s="668"/>
      <c r="F416" s="668"/>
      <c r="G416" s="668"/>
      <c r="H416" s="668"/>
      <c r="I416" s="668"/>
      <c r="J416" s="668"/>
      <c r="K416" s="664"/>
    </row>
    <row r="417" spans="1:11" s="659" customFormat="1" ht="20.25" customHeight="1" x14ac:dyDescent="0.25">
      <c r="A417" s="668"/>
      <c r="B417" s="668"/>
      <c r="C417" s="668"/>
      <c r="D417" s="668"/>
      <c r="E417" s="668"/>
      <c r="F417" s="668"/>
      <c r="G417" s="668"/>
      <c r="H417" s="668"/>
      <c r="I417" s="668"/>
      <c r="J417" s="668"/>
      <c r="K417" s="664"/>
    </row>
    <row r="418" spans="1:11" s="659" customFormat="1" ht="20.25" customHeight="1" x14ac:dyDescent="0.25">
      <c r="A418" s="668"/>
      <c r="B418" s="668"/>
      <c r="C418" s="668"/>
      <c r="D418" s="668"/>
      <c r="E418" s="668"/>
      <c r="F418" s="668"/>
      <c r="G418" s="668"/>
      <c r="H418" s="668"/>
      <c r="I418" s="668"/>
      <c r="J418" s="668"/>
      <c r="K418" s="664"/>
    </row>
    <row r="419" spans="1:11" s="659" customFormat="1" ht="20.25" customHeight="1" x14ac:dyDescent="0.25">
      <c r="A419" s="668"/>
      <c r="B419" s="668"/>
      <c r="C419" s="668"/>
      <c r="D419" s="668"/>
      <c r="E419" s="668"/>
      <c r="F419" s="668"/>
      <c r="G419" s="668"/>
      <c r="H419" s="668"/>
      <c r="I419" s="668"/>
      <c r="J419" s="668"/>
      <c r="K419" s="664"/>
    </row>
    <row r="420" spans="1:11" ht="20.25" customHeight="1" x14ac:dyDescent="0.25">
      <c r="A420" s="17"/>
      <c r="B420" s="17"/>
      <c r="C420" s="17"/>
      <c r="D420" s="17"/>
      <c r="E420" s="17"/>
      <c r="F420" s="17"/>
      <c r="G420" s="17"/>
      <c r="H420" s="17"/>
      <c r="I420" s="17"/>
      <c r="J420" s="17"/>
      <c r="K420" s="19"/>
    </row>
    <row r="421" spans="1:11" ht="20.25" customHeight="1" thickBot="1" x14ac:dyDescent="0.3">
      <c r="A421" s="357" t="s">
        <v>2342</v>
      </c>
      <c r="K421" s="456" t="s">
        <v>2350</v>
      </c>
    </row>
    <row r="422" spans="1:11" ht="19.5" customHeight="1" thickTop="1" x14ac:dyDescent="0.3">
      <c r="A422" s="735" t="s">
        <v>205</v>
      </c>
      <c r="B422" s="746" t="s">
        <v>1</v>
      </c>
      <c r="C422" s="746"/>
      <c r="D422" s="746"/>
      <c r="E422" s="746" t="s">
        <v>2</v>
      </c>
      <c r="F422" s="746"/>
      <c r="G422" s="746"/>
      <c r="H422" s="746" t="s">
        <v>4</v>
      </c>
      <c r="I422" s="746"/>
      <c r="J422" s="746"/>
      <c r="K422" s="735" t="s">
        <v>206</v>
      </c>
    </row>
    <row r="423" spans="1:11" ht="19.5" customHeight="1" x14ac:dyDescent="0.3">
      <c r="A423" s="736"/>
      <c r="B423" s="747" t="s">
        <v>6</v>
      </c>
      <c r="C423" s="747"/>
      <c r="D423" s="747"/>
      <c r="E423" s="747" t="s">
        <v>7</v>
      </c>
      <c r="F423" s="747"/>
      <c r="G423" s="747"/>
      <c r="H423" s="747" t="s">
        <v>9</v>
      </c>
      <c r="I423" s="747"/>
      <c r="J423" s="747"/>
      <c r="K423" s="736"/>
    </row>
    <row r="424" spans="1:11" ht="19.5" customHeight="1" x14ac:dyDescent="0.3">
      <c r="A424" s="736"/>
      <c r="B424" s="457" t="s">
        <v>574</v>
      </c>
      <c r="C424" s="457" t="s">
        <v>113</v>
      </c>
      <c r="D424" s="457" t="s">
        <v>12</v>
      </c>
      <c r="E424" s="457" t="s">
        <v>574</v>
      </c>
      <c r="F424" s="457" t="s">
        <v>113</v>
      </c>
      <c r="G424" s="457" t="s">
        <v>12</v>
      </c>
      <c r="H424" s="457" t="s">
        <v>574</v>
      </c>
      <c r="I424" s="457" t="s">
        <v>113</v>
      </c>
      <c r="J424" s="457" t="s">
        <v>12</v>
      </c>
      <c r="K424" s="736"/>
    </row>
    <row r="425" spans="1:11" ht="19.5" customHeight="1" thickBot="1" x14ac:dyDescent="0.35">
      <c r="A425" s="737"/>
      <c r="B425" s="458" t="s">
        <v>13</v>
      </c>
      <c r="C425" s="458" t="s">
        <v>14</v>
      </c>
      <c r="D425" s="458" t="s">
        <v>9</v>
      </c>
      <c r="E425" s="458" t="s">
        <v>13</v>
      </c>
      <c r="F425" s="458" t="s">
        <v>14</v>
      </c>
      <c r="G425" s="458" t="s">
        <v>9</v>
      </c>
      <c r="H425" s="458" t="s">
        <v>13</v>
      </c>
      <c r="I425" s="458" t="s">
        <v>14</v>
      </c>
      <c r="J425" s="458" t="s">
        <v>9</v>
      </c>
      <c r="K425" s="737"/>
    </row>
    <row r="426" spans="1:11" ht="20.25" customHeight="1" x14ac:dyDescent="0.25">
      <c r="A426" s="62" t="s">
        <v>2133</v>
      </c>
      <c r="B426" s="8"/>
      <c r="C426" s="8"/>
      <c r="D426" s="8"/>
      <c r="E426" s="8"/>
      <c r="F426" s="8"/>
      <c r="G426" s="8"/>
      <c r="H426" s="8"/>
      <c r="I426" s="8"/>
      <c r="J426" s="8"/>
      <c r="K426" s="446" t="s">
        <v>2134</v>
      </c>
    </row>
    <row r="427" spans="1:11" ht="20.25" customHeight="1" x14ac:dyDescent="0.25">
      <c r="A427" s="8" t="s">
        <v>1438</v>
      </c>
      <c r="B427" s="8">
        <v>50</v>
      </c>
      <c r="C427" s="8">
        <v>20</v>
      </c>
      <c r="D427" s="8">
        <f>C427+B427</f>
        <v>70</v>
      </c>
      <c r="E427" s="8">
        <v>0</v>
      </c>
      <c r="F427" s="8">
        <v>0</v>
      </c>
      <c r="G427" s="8">
        <v>0</v>
      </c>
      <c r="H427" s="8">
        <f t="shared" ref="H427:J428" si="17">SUM(E427,B427)</f>
        <v>50</v>
      </c>
      <c r="I427" s="8">
        <f t="shared" si="17"/>
        <v>20</v>
      </c>
      <c r="J427" s="8">
        <f t="shared" si="17"/>
        <v>70</v>
      </c>
      <c r="K427" s="446" t="s">
        <v>243</v>
      </c>
    </row>
    <row r="428" spans="1:11" ht="20.25" customHeight="1" x14ac:dyDescent="0.25">
      <c r="A428" s="8" t="s">
        <v>248</v>
      </c>
      <c r="B428" s="8">
        <v>22</v>
      </c>
      <c r="C428" s="8">
        <v>5</v>
      </c>
      <c r="D428" s="8">
        <f>C428+B428</f>
        <v>27</v>
      </c>
      <c r="E428" s="8">
        <v>0</v>
      </c>
      <c r="F428" s="8">
        <v>0</v>
      </c>
      <c r="G428" s="8">
        <v>0</v>
      </c>
      <c r="H428" s="8">
        <f t="shared" si="17"/>
        <v>22</v>
      </c>
      <c r="I428" s="8">
        <f t="shared" si="17"/>
        <v>5</v>
      </c>
      <c r="J428" s="8">
        <f t="shared" si="17"/>
        <v>27</v>
      </c>
      <c r="K428" s="446" t="s">
        <v>249</v>
      </c>
    </row>
    <row r="429" spans="1:11" ht="20.25" customHeight="1" x14ac:dyDescent="0.25">
      <c r="A429" s="62" t="s">
        <v>2293</v>
      </c>
      <c r="B429" s="8">
        <v>72</v>
      </c>
      <c r="C429" s="8">
        <v>25</v>
      </c>
      <c r="D429" s="8">
        <f>C429+B429</f>
        <v>97</v>
      </c>
      <c r="E429" s="8">
        <v>0</v>
      </c>
      <c r="F429" s="8">
        <v>0</v>
      </c>
      <c r="G429" s="8">
        <v>0</v>
      </c>
      <c r="H429" s="8">
        <f>SUM(H427:H428)</f>
        <v>72</v>
      </c>
      <c r="I429" s="8">
        <f>SUM(I427:I428)</f>
        <v>25</v>
      </c>
      <c r="J429" s="8">
        <f>SUM(J427:J428)</f>
        <v>97</v>
      </c>
      <c r="K429" s="446" t="s">
        <v>2294</v>
      </c>
    </row>
    <row r="430" spans="1:11" ht="20.25" customHeight="1" x14ac:dyDescent="0.25">
      <c r="A430" s="8" t="s">
        <v>2136</v>
      </c>
      <c r="B430" s="8"/>
      <c r="C430" s="8"/>
      <c r="D430" s="8"/>
      <c r="E430" s="8"/>
      <c r="F430" s="8"/>
      <c r="G430" s="8"/>
      <c r="H430" s="8"/>
      <c r="I430" s="8"/>
      <c r="J430" s="8"/>
      <c r="K430" s="446" t="s">
        <v>2137</v>
      </c>
    </row>
    <row r="431" spans="1:11" ht="20.25" customHeight="1" x14ac:dyDescent="0.25">
      <c r="A431" s="8" t="s">
        <v>2142</v>
      </c>
      <c r="B431" s="8">
        <v>28</v>
      </c>
      <c r="C431" s="8">
        <v>8</v>
      </c>
      <c r="D431" s="8">
        <f>C431+B431</f>
        <v>36</v>
      </c>
      <c r="E431" s="8">
        <v>0</v>
      </c>
      <c r="F431" s="8">
        <v>0</v>
      </c>
      <c r="G431" s="8">
        <v>0</v>
      </c>
      <c r="H431" s="8">
        <v>28</v>
      </c>
      <c r="I431" s="8">
        <v>8</v>
      </c>
      <c r="J431" s="8">
        <f>I431+H431</f>
        <v>36</v>
      </c>
      <c r="K431" s="446" t="s">
        <v>2139</v>
      </c>
    </row>
    <row r="432" spans="1:11" ht="20.25" customHeight="1" x14ac:dyDescent="0.25">
      <c r="A432" s="62" t="s">
        <v>2129</v>
      </c>
      <c r="B432" s="8">
        <v>41</v>
      </c>
      <c r="C432" s="8">
        <v>11</v>
      </c>
      <c r="D432" s="8">
        <f>C432+B432</f>
        <v>52</v>
      </c>
      <c r="E432" s="8">
        <v>0</v>
      </c>
      <c r="F432" s="8">
        <v>0</v>
      </c>
      <c r="G432" s="8">
        <v>0</v>
      </c>
      <c r="H432" s="8">
        <v>41</v>
      </c>
      <c r="I432" s="8">
        <v>11</v>
      </c>
      <c r="J432" s="8">
        <f>I432+H432</f>
        <v>52</v>
      </c>
      <c r="K432" s="446" t="s">
        <v>2130</v>
      </c>
    </row>
    <row r="433" spans="1:11" s="511" customFormat="1" ht="18" customHeight="1" x14ac:dyDescent="0.3">
      <c r="A433" s="464" t="s">
        <v>1438</v>
      </c>
      <c r="B433" s="464">
        <v>79</v>
      </c>
      <c r="C433" s="464">
        <v>28</v>
      </c>
      <c r="D433" s="464">
        <f>C433+B433</f>
        <v>107</v>
      </c>
      <c r="E433" s="464">
        <v>0</v>
      </c>
      <c r="F433" s="464">
        <v>0</v>
      </c>
      <c r="G433" s="464">
        <v>0</v>
      </c>
      <c r="H433" s="464">
        <v>79</v>
      </c>
      <c r="I433" s="464">
        <v>28</v>
      </c>
      <c r="J433" s="464">
        <f>I433+H433</f>
        <v>107</v>
      </c>
      <c r="K433" s="60" t="s">
        <v>243</v>
      </c>
    </row>
    <row r="434" spans="1:11" s="511" customFormat="1" ht="18" customHeight="1" x14ac:dyDescent="0.3">
      <c r="A434" s="464" t="s">
        <v>248</v>
      </c>
      <c r="B434" s="464">
        <v>73</v>
      </c>
      <c r="C434" s="464">
        <v>3</v>
      </c>
      <c r="D434" s="464">
        <f>C434+B434</f>
        <v>76</v>
      </c>
      <c r="E434" s="464">
        <v>0</v>
      </c>
      <c r="F434" s="464">
        <v>0</v>
      </c>
      <c r="G434" s="464">
        <v>0</v>
      </c>
      <c r="H434" s="464">
        <v>73</v>
      </c>
      <c r="I434" s="464">
        <v>3</v>
      </c>
      <c r="J434" s="464">
        <f>I434+H434</f>
        <v>76</v>
      </c>
      <c r="K434" s="60" t="s">
        <v>249</v>
      </c>
    </row>
    <row r="435" spans="1:11" s="511" customFormat="1" ht="18" customHeight="1" x14ac:dyDescent="0.3">
      <c r="A435" s="512" t="s">
        <v>2295</v>
      </c>
      <c r="B435" s="464">
        <v>221</v>
      </c>
      <c r="C435" s="464">
        <v>50</v>
      </c>
      <c r="D435" s="464">
        <f>C435+B435</f>
        <v>271</v>
      </c>
      <c r="E435" s="464">
        <v>0</v>
      </c>
      <c r="F435" s="464">
        <v>0</v>
      </c>
      <c r="G435" s="464">
        <v>0</v>
      </c>
      <c r="H435" s="464">
        <v>221</v>
      </c>
      <c r="I435" s="464">
        <v>50</v>
      </c>
      <c r="J435" s="464">
        <f>I435+H435</f>
        <v>271</v>
      </c>
      <c r="K435" s="60" t="s">
        <v>2296</v>
      </c>
    </row>
    <row r="436" spans="1:11" s="511" customFormat="1" ht="18" customHeight="1" x14ac:dyDescent="0.3">
      <c r="A436" s="464" t="s">
        <v>2140</v>
      </c>
      <c r="B436" s="464"/>
      <c r="C436" s="464"/>
      <c r="D436" s="464"/>
      <c r="E436" s="464"/>
      <c r="F436" s="464"/>
      <c r="G436" s="464"/>
      <c r="H436" s="464"/>
      <c r="I436" s="464"/>
      <c r="J436" s="464"/>
      <c r="K436" s="60" t="s">
        <v>2141</v>
      </c>
    </row>
    <row r="437" spans="1:11" s="511" customFormat="1" ht="18" customHeight="1" x14ac:dyDescent="0.3">
      <c r="A437" s="464" t="s">
        <v>2128</v>
      </c>
      <c r="B437" s="464">
        <v>40</v>
      </c>
      <c r="C437" s="464">
        <v>3</v>
      </c>
      <c r="D437" s="464">
        <f>C437+B437</f>
        <v>43</v>
      </c>
      <c r="E437" s="464">
        <v>0</v>
      </c>
      <c r="F437" s="464">
        <v>0</v>
      </c>
      <c r="G437" s="464">
        <v>0</v>
      </c>
      <c r="H437" s="464">
        <f>SUM(E437,B437)</f>
        <v>40</v>
      </c>
      <c r="I437" s="464">
        <f>SUM(F437,C437)</f>
        <v>3</v>
      </c>
      <c r="J437" s="464">
        <f>SUM(G437,D437)</f>
        <v>43</v>
      </c>
      <c r="K437" s="60" t="s">
        <v>1262</v>
      </c>
    </row>
    <row r="438" spans="1:11" s="511" customFormat="1" ht="18" customHeight="1" x14ac:dyDescent="0.3">
      <c r="A438" s="464" t="s">
        <v>2142</v>
      </c>
      <c r="B438" s="464">
        <v>10</v>
      </c>
      <c r="C438" s="464">
        <v>3</v>
      </c>
      <c r="D438" s="464">
        <f>C438+B438</f>
        <v>13</v>
      </c>
      <c r="E438" s="464">
        <v>0</v>
      </c>
      <c r="F438" s="464">
        <v>0</v>
      </c>
      <c r="G438" s="464">
        <v>0</v>
      </c>
      <c r="H438" s="464">
        <v>10</v>
      </c>
      <c r="I438" s="464">
        <v>3</v>
      </c>
      <c r="J438" s="464">
        <v>13</v>
      </c>
      <c r="K438" s="60" t="s">
        <v>2139</v>
      </c>
    </row>
    <row r="439" spans="1:11" s="511" customFormat="1" ht="18" customHeight="1" x14ac:dyDescent="0.3">
      <c r="A439" s="464" t="s">
        <v>2129</v>
      </c>
      <c r="B439" s="464">
        <v>7</v>
      </c>
      <c r="C439" s="464"/>
      <c r="D439" s="464">
        <f>C439+B439</f>
        <v>7</v>
      </c>
      <c r="E439" s="464">
        <v>0</v>
      </c>
      <c r="F439" s="464">
        <v>0</v>
      </c>
      <c r="G439" s="464">
        <v>0</v>
      </c>
      <c r="H439" s="464">
        <f t="shared" ref="H439:J441" si="18">SUM(E439,B439)</f>
        <v>7</v>
      </c>
      <c r="I439" s="464">
        <f t="shared" si="18"/>
        <v>0</v>
      </c>
      <c r="J439" s="464">
        <f t="shared" si="18"/>
        <v>7</v>
      </c>
      <c r="K439" s="60" t="s">
        <v>2130</v>
      </c>
    </row>
    <row r="440" spans="1:11" s="511" customFormat="1" ht="18" customHeight="1" x14ac:dyDescent="0.3">
      <c r="A440" s="464" t="s">
        <v>1438</v>
      </c>
      <c r="B440" s="464">
        <v>52</v>
      </c>
      <c r="C440" s="464">
        <v>18</v>
      </c>
      <c r="D440" s="464">
        <f>C440+B440</f>
        <v>70</v>
      </c>
      <c r="E440" s="464">
        <v>0</v>
      </c>
      <c r="F440" s="464">
        <v>0</v>
      </c>
      <c r="G440" s="464">
        <v>0</v>
      </c>
      <c r="H440" s="464">
        <f t="shared" si="18"/>
        <v>52</v>
      </c>
      <c r="I440" s="464">
        <f t="shared" si="18"/>
        <v>18</v>
      </c>
      <c r="J440" s="464">
        <f t="shared" si="18"/>
        <v>70</v>
      </c>
      <c r="K440" s="60" t="s">
        <v>243</v>
      </c>
    </row>
    <row r="441" spans="1:11" s="511" customFormat="1" ht="18" customHeight="1" x14ac:dyDescent="0.3">
      <c r="A441" s="464" t="s">
        <v>541</v>
      </c>
      <c r="B441" s="464">
        <v>55</v>
      </c>
      <c r="C441" s="464">
        <v>7</v>
      </c>
      <c r="D441" s="464">
        <f>C441+B441</f>
        <v>62</v>
      </c>
      <c r="E441" s="464">
        <v>0</v>
      </c>
      <c r="F441" s="464">
        <v>0</v>
      </c>
      <c r="G441" s="464">
        <v>0</v>
      </c>
      <c r="H441" s="464">
        <f t="shared" si="18"/>
        <v>55</v>
      </c>
      <c r="I441" s="464">
        <f t="shared" si="18"/>
        <v>7</v>
      </c>
      <c r="J441" s="464">
        <f t="shared" si="18"/>
        <v>62</v>
      </c>
      <c r="K441" s="60" t="s">
        <v>249</v>
      </c>
    </row>
    <row r="442" spans="1:11" s="511" customFormat="1" ht="18" customHeight="1" x14ac:dyDescent="0.3">
      <c r="A442" s="464" t="s">
        <v>2297</v>
      </c>
      <c r="B442" s="464">
        <f>B441+B440+B439+B438+B437</f>
        <v>164</v>
      </c>
      <c r="C442" s="464">
        <f>C441+C440+C439+C438+C437</f>
        <v>31</v>
      </c>
      <c r="D442" s="464">
        <f>D441+D440+D439+D438+D437</f>
        <v>195</v>
      </c>
      <c r="E442" s="464">
        <v>0</v>
      </c>
      <c r="F442" s="464">
        <v>0</v>
      </c>
      <c r="G442" s="464">
        <v>0</v>
      </c>
      <c r="H442" s="464">
        <f>H441+H440+H439+H438+H437</f>
        <v>164</v>
      </c>
      <c r="I442" s="464">
        <f>I441+I440+I439+I438+I437</f>
        <v>31</v>
      </c>
      <c r="J442" s="464">
        <f>J441+J440+J439+J438+J437</f>
        <v>195</v>
      </c>
      <c r="K442" s="60" t="s">
        <v>2298</v>
      </c>
    </row>
    <row r="443" spans="1:11" s="511" customFormat="1" ht="18" customHeight="1" x14ac:dyDescent="0.3">
      <c r="A443" s="464" t="s">
        <v>2143</v>
      </c>
      <c r="B443" s="464"/>
      <c r="C443" s="464"/>
      <c r="D443" s="464"/>
      <c r="E443" s="464"/>
      <c r="F443" s="464"/>
      <c r="G443" s="464"/>
      <c r="H443" s="464"/>
      <c r="I443" s="464"/>
      <c r="J443" s="464"/>
      <c r="K443" s="60" t="s">
        <v>2144</v>
      </c>
    </row>
    <row r="444" spans="1:11" s="511" customFormat="1" ht="18" customHeight="1" x14ac:dyDescent="0.3">
      <c r="A444" s="464" t="s">
        <v>2128</v>
      </c>
      <c r="B444" s="464">
        <v>130</v>
      </c>
      <c r="C444" s="464">
        <v>7</v>
      </c>
      <c r="D444" s="464">
        <f>C444+B444</f>
        <v>137</v>
      </c>
      <c r="E444" s="464">
        <v>0</v>
      </c>
      <c r="F444" s="464">
        <v>0</v>
      </c>
      <c r="G444" s="464">
        <v>0</v>
      </c>
      <c r="H444" s="464">
        <f t="shared" ref="H444:J447" si="19">SUM(E444,B444)</f>
        <v>130</v>
      </c>
      <c r="I444" s="464">
        <f t="shared" si="19"/>
        <v>7</v>
      </c>
      <c r="J444" s="464">
        <f t="shared" si="19"/>
        <v>137</v>
      </c>
      <c r="K444" s="60" t="s">
        <v>1262</v>
      </c>
    </row>
    <row r="445" spans="1:11" s="511" customFormat="1" ht="18" customHeight="1" x14ac:dyDescent="0.3">
      <c r="A445" s="59" t="s">
        <v>2129</v>
      </c>
      <c r="B445" s="464">
        <v>8</v>
      </c>
      <c r="C445" s="464">
        <v>3</v>
      </c>
      <c r="D445" s="464">
        <f>C445+B445</f>
        <v>11</v>
      </c>
      <c r="E445" s="464">
        <v>0</v>
      </c>
      <c r="F445" s="464">
        <v>0</v>
      </c>
      <c r="G445" s="464">
        <v>0</v>
      </c>
      <c r="H445" s="464">
        <f t="shared" si="19"/>
        <v>8</v>
      </c>
      <c r="I445" s="464">
        <f t="shared" si="19"/>
        <v>3</v>
      </c>
      <c r="J445" s="464">
        <f t="shared" si="19"/>
        <v>11</v>
      </c>
      <c r="K445" s="60" t="s">
        <v>2130</v>
      </c>
    </row>
    <row r="446" spans="1:11" s="511" customFormat="1" ht="18" customHeight="1" x14ac:dyDescent="0.3">
      <c r="A446" s="464" t="s">
        <v>1438</v>
      </c>
      <c r="B446" s="464">
        <v>62</v>
      </c>
      <c r="C446" s="464">
        <v>11</v>
      </c>
      <c r="D446" s="464">
        <f>C446+B446</f>
        <v>73</v>
      </c>
      <c r="E446" s="464">
        <v>0</v>
      </c>
      <c r="F446" s="464">
        <v>0</v>
      </c>
      <c r="G446" s="464">
        <v>0</v>
      </c>
      <c r="H446" s="464">
        <f t="shared" si="19"/>
        <v>62</v>
      </c>
      <c r="I446" s="464">
        <f t="shared" si="19"/>
        <v>11</v>
      </c>
      <c r="J446" s="464">
        <f t="shared" si="19"/>
        <v>73</v>
      </c>
      <c r="K446" s="60" t="s">
        <v>243</v>
      </c>
    </row>
    <row r="447" spans="1:11" s="511" customFormat="1" ht="18" customHeight="1" thickBot="1" x14ac:dyDescent="0.35">
      <c r="A447" s="59" t="s">
        <v>541</v>
      </c>
      <c r="B447" s="59">
        <v>34</v>
      </c>
      <c r="C447" s="59">
        <v>5</v>
      </c>
      <c r="D447" s="464">
        <f>C447+B447</f>
        <v>39</v>
      </c>
      <c r="E447" s="464">
        <v>0</v>
      </c>
      <c r="F447" s="464">
        <v>0</v>
      </c>
      <c r="G447" s="59">
        <v>0</v>
      </c>
      <c r="H447" s="59">
        <f t="shared" si="19"/>
        <v>34</v>
      </c>
      <c r="I447" s="59">
        <f t="shared" si="19"/>
        <v>5</v>
      </c>
      <c r="J447" s="59">
        <f t="shared" si="19"/>
        <v>39</v>
      </c>
      <c r="K447" s="60" t="s">
        <v>249</v>
      </c>
    </row>
    <row r="448" spans="1:11" s="511" customFormat="1" ht="18" customHeight="1" thickBot="1" x14ac:dyDescent="0.35">
      <c r="A448" s="515" t="s">
        <v>2299</v>
      </c>
      <c r="B448" s="513">
        <f>B447+B446+B445+B444</f>
        <v>234</v>
      </c>
      <c r="C448" s="513">
        <f>C447+C446+C445+C444</f>
        <v>26</v>
      </c>
      <c r="D448" s="513">
        <f>D447+D446+D445+D444</f>
        <v>260</v>
      </c>
      <c r="E448" s="513">
        <v>0</v>
      </c>
      <c r="F448" s="513">
        <v>0</v>
      </c>
      <c r="G448" s="513">
        <v>0</v>
      </c>
      <c r="H448" s="513">
        <f>SUM(H444:H447)</f>
        <v>234</v>
      </c>
      <c r="I448" s="513">
        <f>SUM(I444:I447)</f>
        <v>26</v>
      </c>
      <c r="J448" s="513">
        <f>SUM(J444:J447)</f>
        <v>260</v>
      </c>
      <c r="K448" s="514" t="s">
        <v>2300</v>
      </c>
    </row>
    <row r="449" spans="1:11" ht="20.25" customHeight="1" thickTop="1" x14ac:dyDescent="0.25">
      <c r="A449" s="85"/>
      <c r="B449" s="14"/>
      <c r="C449" s="14"/>
      <c r="D449" s="14"/>
      <c r="E449" s="14"/>
      <c r="F449" s="14"/>
      <c r="G449" s="14"/>
      <c r="H449" s="14"/>
      <c r="I449" s="14"/>
      <c r="J449" s="14"/>
      <c r="K449" s="448"/>
    </row>
    <row r="450" spans="1:11" ht="20.25" customHeight="1" x14ac:dyDescent="0.25">
      <c r="A450" s="85"/>
      <c r="B450" s="14"/>
      <c r="C450" s="14"/>
      <c r="D450" s="14"/>
      <c r="E450" s="14"/>
      <c r="F450" s="14"/>
      <c r="G450" s="14"/>
      <c r="H450" s="14"/>
      <c r="I450" s="14"/>
      <c r="J450" s="14"/>
      <c r="K450" s="448"/>
    </row>
    <row r="451" spans="1:11" ht="20.25" customHeight="1" thickBot="1" x14ac:dyDescent="0.3">
      <c r="A451" s="357" t="s">
        <v>2640</v>
      </c>
      <c r="K451" s="456" t="s">
        <v>2350</v>
      </c>
    </row>
    <row r="452" spans="1:11" ht="20.25" customHeight="1" thickTop="1" x14ac:dyDescent="0.3">
      <c r="A452" s="735" t="s">
        <v>205</v>
      </c>
      <c r="B452" s="746" t="s">
        <v>1</v>
      </c>
      <c r="C452" s="746"/>
      <c r="D452" s="746"/>
      <c r="E452" s="746" t="s">
        <v>2</v>
      </c>
      <c r="F452" s="746"/>
      <c r="G452" s="746"/>
      <c r="H452" s="746" t="s">
        <v>4</v>
      </c>
      <c r="I452" s="746"/>
      <c r="J452" s="746"/>
      <c r="K452" s="735" t="s">
        <v>206</v>
      </c>
    </row>
    <row r="453" spans="1:11" ht="20.25" customHeight="1" x14ac:dyDescent="0.3">
      <c r="A453" s="736"/>
      <c r="B453" s="747" t="s">
        <v>6</v>
      </c>
      <c r="C453" s="747"/>
      <c r="D453" s="747"/>
      <c r="E453" s="747" t="s">
        <v>7</v>
      </c>
      <c r="F453" s="747"/>
      <c r="G453" s="747"/>
      <c r="H453" s="747" t="s">
        <v>9</v>
      </c>
      <c r="I453" s="747"/>
      <c r="J453" s="747"/>
      <c r="K453" s="736"/>
    </row>
    <row r="454" spans="1:11" ht="20.25" customHeight="1" x14ac:dyDescent="0.3">
      <c r="A454" s="736"/>
      <c r="B454" s="457" t="s">
        <v>574</v>
      </c>
      <c r="C454" s="457" t="s">
        <v>113</v>
      </c>
      <c r="D454" s="457" t="s">
        <v>12</v>
      </c>
      <c r="E454" s="457" t="s">
        <v>574</v>
      </c>
      <c r="F454" s="457" t="s">
        <v>113</v>
      </c>
      <c r="G454" s="457" t="s">
        <v>12</v>
      </c>
      <c r="H454" s="457" t="s">
        <v>574</v>
      </c>
      <c r="I454" s="457" t="s">
        <v>113</v>
      </c>
      <c r="J454" s="457" t="s">
        <v>12</v>
      </c>
      <c r="K454" s="736"/>
    </row>
    <row r="455" spans="1:11" ht="20.25" customHeight="1" thickBot="1" x14ac:dyDescent="0.35">
      <c r="A455" s="737"/>
      <c r="B455" s="458" t="s">
        <v>13</v>
      </c>
      <c r="C455" s="458" t="s">
        <v>14</v>
      </c>
      <c r="D455" s="458" t="s">
        <v>9</v>
      </c>
      <c r="E455" s="458" t="s">
        <v>13</v>
      </c>
      <c r="F455" s="458" t="s">
        <v>14</v>
      </c>
      <c r="G455" s="458" t="s">
        <v>9</v>
      </c>
      <c r="H455" s="458" t="s">
        <v>13</v>
      </c>
      <c r="I455" s="458" t="s">
        <v>14</v>
      </c>
      <c r="J455" s="458" t="s">
        <v>9</v>
      </c>
      <c r="K455" s="737"/>
    </row>
    <row r="456" spans="1:11" ht="20.25" customHeight="1" x14ac:dyDescent="0.25">
      <c r="A456" s="62" t="s">
        <v>2145</v>
      </c>
      <c r="B456" s="8"/>
      <c r="C456" s="8"/>
      <c r="D456" s="8"/>
      <c r="E456" s="8"/>
      <c r="F456" s="8"/>
      <c r="G456" s="8"/>
      <c r="H456" s="8"/>
      <c r="I456" s="8"/>
      <c r="J456" s="8"/>
      <c r="K456" s="446" t="s">
        <v>2146</v>
      </c>
    </row>
    <row r="457" spans="1:11" ht="20.25" customHeight="1" x14ac:dyDescent="0.25">
      <c r="A457" s="8" t="s">
        <v>2128</v>
      </c>
      <c r="B457" s="8">
        <v>242</v>
      </c>
      <c r="C457" s="8">
        <v>11</v>
      </c>
      <c r="D457" s="8">
        <f>C457+B457</f>
        <v>253</v>
      </c>
      <c r="E457" s="8">
        <v>0</v>
      </c>
      <c r="F457" s="8">
        <v>0</v>
      </c>
      <c r="G457" s="8">
        <v>0</v>
      </c>
      <c r="H457" s="8">
        <v>242</v>
      </c>
      <c r="I457" s="8">
        <v>11</v>
      </c>
      <c r="J457" s="8">
        <v>253</v>
      </c>
      <c r="K457" s="446" t="s">
        <v>1262</v>
      </c>
    </row>
    <row r="458" spans="1:11" ht="20.25" customHeight="1" x14ac:dyDescent="0.25">
      <c r="A458" s="8" t="s">
        <v>2142</v>
      </c>
      <c r="B458" s="8">
        <v>6</v>
      </c>
      <c r="C458" s="8">
        <v>4</v>
      </c>
      <c r="D458" s="8">
        <f>C458+B458</f>
        <v>10</v>
      </c>
      <c r="E458" s="533">
        <v>0</v>
      </c>
      <c r="F458" s="8">
        <v>0</v>
      </c>
      <c r="G458" s="8">
        <v>0</v>
      </c>
      <c r="H458" s="8">
        <v>6</v>
      </c>
      <c r="I458" s="8">
        <v>4</v>
      </c>
      <c r="J458" s="8">
        <v>10</v>
      </c>
      <c r="K458" s="446" t="s">
        <v>2139</v>
      </c>
    </row>
    <row r="459" spans="1:11" ht="20.25" customHeight="1" x14ac:dyDescent="0.25">
      <c r="A459" s="8" t="s">
        <v>2129</v>
      </c>
      <c r="B459" s="8">
        <v>17</v>
      </c>
      <c r="C459" s="8">
        <v>6</v>
      </c>
      <c r="D459" s="8">
        <f>C459+B459</f>
        <v>23</v>
      </c>
      <c r="E459" s="533">
        <v>0</v>
      </c>
      <c r="F459" s="8">
        <v>0</v>
      </c>
      <c r="G459" s="8">
        <v>0</v>
      </c>
      <c r="H459" s="8">
        <v>17</v>
      </c>
      <c r="I459" s="8">
        <v>6</v>
      </c>
      <c r="J459" s="8">
        <v>23</v>
      </c>
      <c r="K459" s="446" t="s">
        <v>2130</v>
      </c>
    </row>
    <row r="460" spans="1:11" ht="20.25" customHeight="1" x14ac:dyDescent="0.25">
      <c r="A460" s="8" t="s">
        <v>1438</v>
      </c>
      <c r="B460" s="8">
        <v>47</v>
      </c>
      <c r="C460" s="8">
        <v>11</v>
      </c>
      <c r="D460" s="8">
        <f>C460+B460</f>
        <v>58</v>
      </c>
      <c r="E460" s="533">
        <v>0</v>
      </c>
      <c r="F460" s="8">
        <v>0</v>
      </c>
      <c r="G460" s="8">
        <v>0</v>
      </c>
      <c r="H460" s="8">
        <v>47</v>
      </c>
      <c r="I460" s="8">
        <v>11</v>
      </c>
      <c r="J460" s="8">
        <v>58</v>
      </c>
      <c r="K460" s="446" t="s">
        <v>243</v>
      </c>
    </row>
    <row r="461" spans="1:11" ht="20.25" customHeight="1" x14ac:dyDescent="0.25">
      <c r="A461" s="8" t="s">
        <v>248</v>
      </c>
      <c r="B461" s="8">
        <v>24</v>
      </c>
      <c r="C461" s="8">
        <v>8</v>
      </c>
      <c r="D461" s="8">
        <f>C461+B461</f>
        <v>32</v>
      </c>
      <c r="E461" s="8">
        <v>0</v>
      </c>
      <c r="F461" s="8">
        <v>0</v>
      </c>
      <c r="G461" s="8">
        <v>0</v>
      </c>
      <c r="H461" s="8">
        <v>24</v>
      </c>
      <c r="I461" s="8">
        <v>8</v>
      </c>
      <c r="J461" s="8">
        <v>32</v>
      </c>
      <c r="K461" s="446" t="s">
        <v>249</v>
      </c>
    </row>
    <row r="462" spans="1:11" ht="20.25" customHeight="1" x14ac:dyDescent="0.25">
      <c r="A462" s="8" t="s">
        <v>2301</v>
      </c>
      <c r="B462" s="8">
        <f>B461+B460+B459+B458+B457</f>
        <v>336</v>
      </c>
      <c r="C462" s="8">
        <f>C461+C460+C459+C458+C457</f>
        <v>40</v>
      </c>
      <c r="D462" s="8">
        <f>D461+D460+D459+D458+D457</f>
        <v>376</v>
      </c>
      <c r="E462" s="8">
        <v>0</v>
      </c>
      <c r="F462" s="8">
        <v>0</v>
      </c>
      <c r="G462" s="8">
        <v>0</v>
      </c>
      <c r="H462" s="8">
        <v>336</v>
      </c>
      <c r="I462" s="8">
        <v>40</v>
      </c>
      <c r="J462" s="8">
        <v>376</v>
      </c>
      <c r="K462" s="446" t="s">
        <v>2302</v>
      </c>
    </row>
    <row r="463" spans="1:11" ht="20.25" customHeight="1" x14ac:dyDescent="0.25">
      <c r="A463" s="8" t="s">
        <v>2147</v>
      </c>
      <c r="B463" s="8"/>
      <c r="C463" s="8"/>
      <c r="D463" s="8"/>
      <c r="E463" s="8"/>
      <c r="F463" s="8"/>
      <c r="G463" s="8"/>
      <c r="H463" s="8"/>
      <c r="I463" s="8"/>
      <c r="J463" s="8"/>
      <c r="K463" s="446" t="s">
        <v>2148</v>
      </c>
    </row>
    <row r="464" spans="1:11" ht="20.25" customHeight="1" x14ac:dyDescent="0.25">
      <c r="A464" s="8" t="s">
        <v>2128</v>
      </c>
      <c r="B464" s="8">
        <v>119</v>
      </c>
      <c r="C464" s="8">
        <v>3</v>
      </c>
      <c r="D464" s="8">
        <v>122</v>
      </c>
      <c r="E464" s="8">
        <v>0</v>
      </c>
      <c r="F464" s="8">
        <v>0</v>
      </c>
      <c r="G464" s="8">
        <v>0</v>
      </c>
      <c r="H464" s="8">
        <f t="shared" ref="H464:J467" si="20">SUM(E464,B464)</f>
        <v>119</v>
      </c>
      <c r="I464" s="8">
        <f t="shared" si="20"/>
        <v>3</v>
      </c>
      <c r="J464" s="8">
        <f t="shared" si="20"/>
        <v>122</v>
      </c>
      <c r="K464" s="446" t="s">
        <v>1262</v>
      </c>
    </row>
    <row r="465" spans="1:11" ht="20.25" customHeight="1" x14ac:dyDescent="0.25">
      <c r="A465" s="8" t="s">
        <v>2129</v>
      </c>
      <c r="B465" s="8">
        <v>164</v>
      </c>
      <c r="C465" s="8">
        <v>24</v>
      </c>
      <c r="D465" s="8">
        <v>188</v>
      </c>
      <c r="E465" s="8">
        <v>0</v>
      </c>
      <c r="F465" s="8">
        <v>0</v>
      </c>
      <c r="G465" s="8">
        <v>0</v>
      </c>
      <c r="H465" s="8">
        <f t="shared" si="20"/>
        <v>164</v>
      </c>
      <c r="I465" s="8">
        <f t="shared" si="20"/>
        <v>24</v>
      </c>
      <c r="J465" s="8">
        <f t="shared" si="20"/>
        <v>188</v>
      </c>
      <c r="K465" s="446" t="s">
        <v>2130</v>
      </c>
    </row>
    <row r="466" spans="1:11" ht="20.25" customHeight="1" x14ac:dyDescent="0.25">
      <c r="A466" s="8" t="s">
        <v>1438</v>
      </c>
      <c r="B466" s="8">
        <v>72</v>
      </c>
      <c r="C466" s="8">
        <v>20</v>
      </c>
      <c r="D466" s="8">
        <v>92</v>
      </c>
      <c r="E466" s="8">
        <v>0</v>
      </c>
      <c r="F466" s="8">
        <v>0</v>
      </c>
      <c r="G466" s="8">
        <v>0</v>
      </c>
      <c r="H466" s="8">
        <f t="shared" si="20"/>
        <v>72</v>
      </c>
      <c r="I466" s="8">
        <f t="shared" si="20"/>
        <v>20</v>
      </c>
      <c r="J466" s="8">
        <f t="shared" si="20"/>
        <v>92</v>
      </c>
      <c r="K466" s="446" t="s">
        <v>243</v>
      </c>
    </row>
    <row r="467" spans="1:11" ht="20.25" customHeight="1" x14ac:dyDescent="0.25">
      <c r="A467" s="8" t="s">
        <v>248</v>
      </c>
      <c r="B467" s="8">
        <v>18</v>
      </c>
      <c r="C467" s="8">
        <v>2</v>
      </c>
      <c r="D467" s="8">
        <v>20</v>
      </c>
      <c r="E467" s="8">
        <v>0</v>
      </c>
      <c r="F467" s="8">
        <v>0</v>
      </c>
      <c r="G467" s="8">
        <v>0</v>
      </c>
      <c r="H467" s="8">
        <f t="shared" si="20"/>
        <v>18</v>
      </c>
      <c r="I467" s="8">
        <f t="shared" si="20"/>
        <v>2</v>
      </c>
      <c r="J467" s="8">
        <f t="shared" si="20"/>
        <v>20</v>
      </c>
      <c r="K467" s="446" t="s">
        <v>249</v>
      </c>
    </row>
    <row r="468" spans="1:11" ht="20.25" customHeight="1" x14ac:dyDescent="0.25">
      <c r="A468" s="8" t="s">
        <v>2303</v>
      </c>
      <c r="B468" s="8">
        <v>373</v>
      </c>
      <c r="C468" s="8">
        <v>49</v>
      </c>
      <c r="D468" s="8">
        <v>422</v>
      </c>
      <c r="E468" s="8">
        <v>0</v>
      </c>
      <c r="F468" s="8">
        <v>0</v>
      </c>
      <c r="G468" s="8">
        <v>0</v>
      </c>
      <c r="H468" s="8">
        <f>SUM(H464:H467)</f>
        <v>373</v>
      </c>
      <c r="I468" s="8">
        <f>SUM(I464:I467)</f>
        <v>49</v>
      </c>
      <c r="J468" s="8">
        <f>SUM(J464:J467)</f>
        <v>422</v>
      </c>
      <c r="K468" s="446" t="s">
        <v>2304</v>
      </c>
    </row>
    <row r="469" spans="1:11" ht="20.25" customHeight="1" x14ac:dyDescent="0.25">
      <c r="A469" s="62" t="s">
        <v>2149</v>
      </c>
      <c r="B469" s="8"/>
      <c r="C469" s="8"/>
      <c r="D469" s="8"/>
      <c r="E469" s="8"/>
      <c r="F469" s="8"/>
      <c r="G469" s="8"/>
      <c r="H469" s="8"/>
      <c r="I469" s="8"/>
      <c r="J469" s="8"/>
      <c r="K469" s="446" t="s">
        <v>2150</v>
      </c>
    </row>
    <row r="470" spans="1:11" ht="20.25" customHeight="1" x14ac:dyDescent="0.25">
      <c r="A470" s="8" t="s">
        <v>2128</v>
      </c>
      <c r="B470" s="8">
        <v>57</v>
      </c>
      <c r="C470" s="8">
        <v>2</v>
      </c>
      <c r="D470" s="8">
        <v>59</v>
      </c>
      <c r="E470" s="8">
        <v>0</v>
      </c>
      <c r="F470" s="8">
        <v>0</v>
      </c>
      <c r="G470" s="8">
        <v>0</v>
      </c>
      <c r="H470" s="8">
        <f t="shared" ref="H470:J473" si="21">SUM(E470,B470)</f>
        <v>57</v>
      </c>
      <c r="I470" s="8">
        <f t="shared" si="21"/>
        <v>2</v>
      </c>
      <c r="J470" s="8">
        <f t="shared" si="21"/>
        <v>59</v>
      </c>
      <c r="K470" s="446" t="s">
        <v>1262</v>
      </c>
    </row>
    <row r="471" spans="1:11" ht="20.25" customHeight="1" x14ac:dyDescent="0.25">
      <c r="A471" s="8" t="s">
        <v>1438</v>
      </c>
      <c r="B471" s="8">
        <v>128</v>
      </c>
      <c r="C471" s="8">
        <v>19</v>
      </c>
      <c r="D471" s="8">
        <v>147</v>
      </c>
      <c r="E471" s="8">
        <v>0</v>
      </c>
      <c r="F471" s="8">
        <v>0</v>
      </c>
      <c r="G471" s="8">
        <v>0</v>
      </c>
      <c r="H471" s="8">
        <f t="shared" si="21"/>
        <v>128</v>
      </c>
      <c r="I471" s="8">
        <f t="shared" si="21"/>
        <v>19</v>
      </c>
      <c r="J471" s="8">
        <f t="shared" si="21"/>
        <v>147</v>
      </c>
      <c r="K471" s="446" t="s">
        <v>243</v>
      </c>
    </row>
    <row r="472" spans="1:11" ht="20.25" customHeight="1" x14ac:dyDescent="0.25">
      <c r="A472" s="8" t="s">
        <v>248</v>
      </c>
      <c r="B472" s="8">
        <v>34</v>
      </c>
      <c r="C472" s="8">
        <v>6</v>
      </c>
      <c r="D472" s="8">
        <v>40</v>
      </c>
      <c r="E472" s="8">
        <v>0</v>
      </c>
      <c r="F472" s="8">
        <v>0</v>
      </c>
      <c r="G472" s="8">
        <v>0</v>
      </c>
      <c r="H472" s="8">
        <f t="shared" si="21"/>
        <v>34</v>
      </c>
      <c r="I472" s="8">
        <f t="shared" si="21"/>
        <v>6</v>
      </c>
      <c r="J472" s="8">
        <f t="shared" si="21"/>
        <v>40</v>
      </c>
      <c r="K472" s="446" t="s">
        <v>249</v>
      </c>
    </row>
    <row r="473" spans="1:11" ht="20.25" customHeight="1" thickBot="1" x14ac:dyDescent="0.3">
      <c r="A473" s="11" t="s">
        <v>2305</v>
      </c>
      <c r="B473" s="11">
        <v>219</v>
      </c>
      <c r="C473" s="11">
        <v>27</v>
      </c>
      <c r="D473" s="11">
        <v>246</v>
      </c>
      <c r="E473" s="11">
        <v>0</v>
      </c>
      <c r="F473" s="11">
        <v>0</v>
      </c>
      <c r="G473" s="11">
        <v>0</v>
      </c>
      <c r="H473" s="11">
        <f t="shared" si="21"/>
        <v>219</v>
      </c>
      <c r="I473" s="11">
        <f t="shared" si="21"/>
        <v>27</v>
      </c>
      <c r="J473" s="11">
        <f t="shared" si="21"/>
        <v>246</v>
      </c>
      <c r="K473" s="13" t="s">
        <v>2306</v>
      </c>
    </row>
    <row r="474" spans="1:11" ht="20.25" customHeight="1" thickTop="1" x14ac:dyDescent="0.25">
      <c r="A474" s="14"/>
      <c r="B474" s="14"/>
      <c r="C474" s="14"/>
      <c r="D474" s="14"/>
      <c r="E474" s="14"/>
      <c r="F474" s="14"/>
      <c r="G474" s="14"/>
      <c r="H474" s="14"/>
      <c r="I474" s="14"/>
      <c r="J474" s="14"/>
      <c r="K474" s="527"/>
    </row>
    <row r="475" spans="1:11" s="659" customFormat="1" ht="20.25" customHeight="1" x14ac:dyDescent="0.25">
      <c r="A475" s="668"/>
      <c r="B475" s="668"/>
      <c r="C475" s="668"/>
      <c r="D475" s="668"/>
      <c r="E475" s="668"/>
      <c r="F475" s="668"/>
      <c r="G475" s="668"/>
      <c r="H475" s="668"/>
      <c r="I475" s="668"/>
      <c r="J475" s="668"/>
      <c r="K475" s="664"/>
    </row>
    <row r="476" spans="1:11" s="659" customFormat="1" ht="20.25" customHeight="1" x14ac:dyDescent="0.25">
      <c r="A476" s="668"/>
      <c r="B476" s="668"/>
      <c r="C476" s="668"/>
      <c r="D476" s="668"/>
      <c r="E476" s="668"/>
      <c r="F476" s="668"/>
      <c r="G476" s="668"/>
      <c r="H476" s="668"/>
      <c r="I476" s="668"/>
      <c r="J476" s="668"/>
      <c r="K476" s="664"/>
    </row>
    <row r="477" spans="1:11" ht="20.25" customHeight="1" x14ac:dyDescent="0.25">
      <c r="A477" s="14"/>
      <c r="B477" s="14"/>
      <c r="C477" s="14"/>
      <c r="D477" s="14"/>
      <c r="E477" s="14"/>
      <c r="F477" s="14"/>
      <c r="G477" s="14"/>
      <c r="H477" s="14"/>
      <c r="I477" s="14"/>
      <c r="J477" s="14"/>
      <c r="K477" s="527"/>
    </row>
    <row r="478" spans="1:11" ht="20.25" customHeight="1" x14ac:dyDescent="0.25">
      <c r="A478" s="14"/>
      <c r="B478" s="14"/>
      <c r="C478" s="14"/>
      <c r="D478" s="14"/>
      <c r="E478" s="14"/>
      <c r="F478" s="14"/>
      <c r="G478" s="14"/>
      <c r="H478" s="14"/>
      <c r="I478" s="14"/>
      <c r="J478" s="14"/>
      <c r="K478" s="527"/>
    </row>
    <row r="479" spans="1:11" ht="20.25" customHeight="1" x14ac:dyDescent="0.25">
      <c r="A479" s="14"/>
      <c r="B479" s="14"/>
      <c r="C479" s="14"/>
      <c r="D479" s="14"/>
      <c r="E479" s="14"/>
      <c r="F479" s="14"/>
      <c r="G479" s="14"/>
      <c r="H479" s="14"/>
      <c r="I479" s="14"/>
      <c r="J479" s="14"/>
      <c r="K479" s="448"/>
    </row>
    <row r="480" spans="1:11" ht="20.25" customHeight="1" thickBot="1" x14ac:dyDescent="0.3">
      <c r="A480" s="357" t="s">
        <v>2342</v>
      </c>
      <c r="K480" s="456" t="s">
        <v>2350</v>
      </c>
    </row>
    <row r="481" spans="1:11" ht="20.25" customHeight="1" thickTop="1" x14ac:dyDescent="0.3">
      <c r="A481" s="735" t="s">
        <v>205</v>
      </c>
      <c r="B481" s="746" t="s">
        <v>1</v>
      </c>
      <c r="C481" s="746"/>
      <c r="D481" s="746"/>
      <c r="E481" s="746" t="s">
        <v>2</v>
      </c>
      <c r="F481" s="746"/>
      <c r="G481" s="746"/>
      <c r="H481" s="746" t="s">
        <v>4</v>
      </c>
      <c r="I481" s="746"/>
      <c r="J481" s="746"/>
      <c r="K481" s="735" t="s">
        <v>206</v>
      </c>
    </row>
    <row r="482" spans="1:11" ht="20.25" customHeight="1" x14ac:dyDescent="0.3">
      <c r="A482" s="736"/>
      <c r="B482" s="747" t="s">
        <v>6</v>
      </c>
      <c r="C482" s="747"/>
      <c r="D482" s="747"/>
      <c r="E482" s="747" t="s">
        <v>7</v>
      </c>
      <c r="F482" s="747"/>
      <c r="G482" s="747"/>
      <c r="H482" s="747" t="s">
        <v>9</v>
      </c>
      <c r="I482" s="747"/>
      <c r="J482" s="747"/>
      <c r="K482" s="736"/>
    </row>
    <row r="483" spans="1:11" ht="20.25" customHeight="1" x14ac:dyDescent="0.3">
      <c r="A483" s="736"/>
      <c r="B483" s="457" t="s">
        <v>574</v>
      </c>
      <c r="C483" s="457" t="s">
        <v>113</v>
      </c>
      <c r="D483" s="457" t="s">
        <v>12</v>
      </c>
      <c r="E483" s="457" t="s">
        <v>574</v>
      </c>
      <c r="F483" s="457" t="s">
        <v>113</v>
      </c>
      <c r="G483" s="457" t="s">
        <v>12</v>
      </c>
      <c r="H483" s="457" t="s">
        <v>574</v>
      </c>
      <c r="I483" s="457" t="s">
        <v>113</v>
      </c>
      <c r="J483" s="457" t="s">
        <v>12</v>
      </c>
      <c r="K483" s="736"/>
    </row>
    <row r="484" spans="1:11" ht="20.25" customHeight="1" thickBot="1" x14ac:dyDescent="0.35">
      <c r="A484" s="737"/>
      <c r="B484" s="458" t="s">
        <v>13</v>
      </c>
      <c r="C484" s="458" t="s">
        <v>14</v>
      </c>
      <c r="D484" s="458" t="s">
        <v>9</v>
      </c>
      <c r="E484" s="458" t="s">
        <v>13</v>
      </c>
      <c r="F484" s="458" t="s">
        <v>14</v>
      </c>
      <c r="G484" s="458" t="s">
        <v>9</v>
      </c>
      <c r="H484" s="458" t="s">
        <v>13</v>
      </c>
      <c r="I484" s="458" t="s">
        <v>14</v>
      </c>
      <c r="J484" s="458" t="s">
        <v>9</v>
      </c>
      <c r="K484" s="737"/>
    </row>
    <row r="485" spans="1:11" ht="20.25" customHeight="1" x14ac:dyDescent="0.25">
      <c r="A485" s="8" t="s">
        <v>2151</v>
      </c>
      <c r="B485" s="8"/>
      <c r="C485" s="8"/>
      <c r="D485" s="8"/>
      <c r="E485" s="8"/>
      <c r="F485" s="8"/>
      <c r="G485" s="8"/>
      <c r="H485" s="8"/>
      <c r="I485" s="8"/>
      <c r="J485" s="8"/>
      <c r="K485" s="446" t="s">
        <v>2152</v>
      </c>
    </row>
    <row r="486" spans="1:11" ht="20.25" customHeight="1" x14ac:dyDescent="0.25">
      <c r="A486" s="8" t="s">
        <v>2128</v>
      </c>
      <c r="B486" s="8">
        <v>672</v>
      </c>
      <c r="C486" s="8">
        <v>34</v>
      </c>
      <c r="D486" s="8">
        <v>706</v>
      </c>
      <c r="E486" s="8">
        <v>0</v>
      </c>
      <c r="F486" s="8">
        <v>0</v>
      </c>
      <c r="G486" s="8">
        <v>0</v>
      </c>
      <c r="H486" s="8">
        <v>672</v>
      </c>
      <c r="I486" s="8">
        <v>34</v>
      </c>
      <c r="J486" s="8">
        <v>706</v>
      </c>
      <c r="K486" s="446" t="s">
        <v>1262</v>
      </c>
    </row>
    <row r="487" spans="1:11" ht="20.25" customHeight="1" x14ac:dyDescent="0.25">
      <c r="A487" s="8" t="s">
        <v>2142</v>
      </c>
      <c r="B487" s="8">
        <v>44</v>
      </c>
      <c r="C487" s="8">
        <v>15</v>
      </c>
      <c r="D487" s="8">
        <v>59</v>
      </c>
      <c r="E487" s="8">
        <v>0</v>
      </c>
      <c r="F487" s="8">
        <v>0</v>
      </c>
      <c r="G487" s="8">
        <v>0</v>
      </c>
      <c r="H487" s="8">
        <v>44</v>
      </c>
      <c r="I487" s="8">
        <v>15</v>
      </c>
      <c r="J487" s="8">
        <v>59</v>
      </c>
      <c r="K487" s="446" t="s">
        <v>2139</v>
      </c>
    </row>
    <row r="488" spans="1:11" ht="20.25" customHeight="1" x14ac:dyDescent="0.25">
      <c r="A488" s="8" t="s">
        <v>2129</v>
      </c>
      <c r="B488" s="8">
        <v>367</v>
      </c>
      <c r="C488" s="8">
        <v>84</v>
      </c>
      <c r="D488" s="8">
        <v>451</v>
      </c>
      <c r="E488" s="8">
        <v>0</v>
      </c>
      <c r="F488" s="8">
        <v>0</v>
      </c>
      <c r="G488" s="8">
        <v>0</v>
      </c>
      <c r="H488" s="8">
        <v>367</v>
      </c>
      <c r="I488" s="8">
        <v>84</v>
      </c>
      <c r="J488" s="8">
        <v>451</v>
      </c>
      <c r="K488" s="446" t="s">
        <v>2130</v>
      </c>
    </row>
    <row r="489" spans="1:11" ht="20.25" customHeight="1" x14ac:dyDescent="0.25">
      <c r="A489" s="8" t="s">
        <v>1438</v>
      </c>
      <c r="B489" s="8">
        <v>732</v>
      </c>
      <c r="C489" s="8">
        <v>230</v>
      </c>
      <c r="D489" s="8">
        <v>962</v>
      </c>
      <c r="E489" s="8">
        <v>0</v>
      </c>
      <c r="F489" s="8">
        <v>0</v>
      </c>
      <c r="G489" s="8">
        <v>0</v>
      </c>
      <c r="H489" s="8">
        <v>732</v>
      </c>
      <c r="I489" s="8">
        <v>230</v>
      </c>
      <c r="J489" s="8">
        <v>962</v>
      </c>
      <c r="K489" s="446" t="s">
        <v>243</v>
      </c>
    </row>
    <row r="490" spans="1:11" ht="20.25" customHeight="1" x14ac:dyDescent="0.25">
      <c r="A490" s="8" t="s">
        <v>248</v>
      </c>
      <c r="B490" s="8">
        <v>426</v>
      </c>
      <c r="C490" s="8">
        <v>72</v>
      </c>
      <c r="D490" s="8">
        <v>498</v>
      </c>
      <c r="E490" s="8">
        <v>0</v>
      </c>
      <c r="F490" s="8">
        <v>0</v>
      </c>
      <c r="G490" s="8">
        <v>0</v>
      </c>
      <c r="H490" s="8">
        <v>426</v>
      </c>
      <c r="I490" s="8">
        <v>72</v>
      </c>
      <c r="J490" s="8">
        <v>498</v>
      </c>
      <c r="K490" s="446" t="s">
        <v>249</v>
      </c>
    </row>
    <row r="491" spans="1:11" ht="20.25" customHeight="1" x14ac:dyDescent="0.25">
      <c r="A491" s="340" t="s">
        <v>2307</v>
      </c>
      <c r="B491" s="340">
        <v>2241</v>
      </c>
      <c r="C491" s="340">
        <v>435</v>
      </c>
      <c r="D491" s="340">
        <v>2676</v>
      </c>
      <c r="E491" s="340">
        <v>0</v>
      </c>
      <c r="F491" s="340">
        <v>0</v>
      </c>
      <c r="G491" s="340">
        <v>0</v>
      </c>
      <c r="H491" s="340">
        <v>2241</v>
      </c>
      <c r="I491" s="340">
        <v>435</v>
      </c>
      <c r="J491" s="340">
        <v>2676</v>
      </c>
      <c r="K491" s="329" t="s">
        <v>2308</v>
      </c>
    </row>
    <row r="492" spans="1:11" ht="20.25" customHeight="1" x14ac:dyDescent="0.25">
      <c r="A492" s="8" t="s">
        <v>2154</v>
      </c>
      <c r="B492" s="8">
        <v>152</v>
      </c>
      <c r="C492" s="8">
        <v>75</v>
      </c>
      <c r="D492" s="8">
        <v>227</v>
      </c>
      <c r="E492" s="8">
        <v>0</v>
      </c>
      <c r="F492" s="8">
        <v>0</v>
      </c>
      <c r="G492" s="8">
        <v>0</v>
      </c>
      <c r="H492" s="8">
        <f t="shared" ref="H492:J498" si="22">SUM(E492,B492)</f>
        <v>152</v>
      </c>
      <c r="I492" s="8">
        <f t="shared" si="22"/>
        <v>75</v>
      </c>
      <c r="J492" s="8">
        <f t="shared" si="22"/>
        <v>227</v>
      </c>
      <c r="K492" s="446" t="s">
        <v>2155</v>
      </c>
    </row>
    <row r="493" spans="1:11" ht="20.25" customHeight="1" x14ac:dyDescent="0.25">
      <c r="A493" s="8" t="s">
        <v>2156</v>
      </c>
      <c r="B493" s="8">
        <v>70</v>
      </c>
      <c r="C493" s="8">
        <v>5</v>
      </c>
      <c r="D493" s="8">
        <v>75</v>
      </c>
      <c r="E493" s="8">
        <v>0</v>
      </c>
      <c r="F493" s="8">
        <v>0</v>
      </c>
      <c r="G493" s="8">
        <v>0</v>
      </c>
      <c r="H493" s="8">
        <f t="shared" si="22"/>
        <v>70</v>
      </c>
      <c r="I493" s="8">
        <f t="shared" si="22"/>
        <v>5</v>
      </c>
      <c r="J493" s="8">
        <f t="shared" si="22"/>
        <v>75</v>
      </c>
      <c r="K493" s="446" t="s">
        <v>2157</v>
      </c>
    </row>
    <row r="494" spans="1:11" ht="20.25" customHeight="1" x14ac:dyDescent="0.25">
      <c r="A494" s="8" t="s">
        <v>2158</v>
      </c>
      <c r="B494" s="8">
        <v>16</v>
      </c>
      <c r="C494" s="8">
        <v>15</v>
      </c>
      <c r="D494" s="8">
        <v>31</v>
      </c>
      <c r="E494" s="8">
        <v>0</v>
      </c>
      <c r="F494" s="8">
        <v>0</v>
      </c>
      <c r="G494" s="8">
        <v>0</v>
      </c>
      <c r="H494" s="8">
        <f t="shared" si="22"/>
        <v>16</v>
      </c>
      <c r="I494" s="8">
        <f t="shared" si="22"/>
        <v>15</v>
      </c>
      <c r="J494" s="8">
        <f t="shared" si="22"/>
        <v>31</v>
      </c>
      <c r="K494" s="446" t="s">
        <v>2159</v>
      </c>
    </row>
    <row r="495" spans="1:11" ht="20.25" customHeight="1" x14ac:dyDescent="0.25">
      <c r="A495" s="8" t="s">
        <v>2160</v>
      </c>
      <c r="B495" s="8">
        <v>293</v>
      </c>
      <c r="C495" s="8">
        <v>96</v>
      </c>
      <c r="D495" s="8">
        <v>389</v>
      </c>
      <c r="E495" s="8">
        <v>0</v>
      </c>
      <c r="F495" s="8">
        <v>0</v>
      </c>
      <c r="G495" s="8">
        <v>0</v>
      </c>
      <c r="H495" s="8">
        <f t="shared" si="22"/>
        <v>293</v>
      </c>
      <c r="I495" s="8">
        <f t="shared" si="22"/>
        <v>96</v>
      </c>
      <c r="J495" s="8">
        <f t="shared" si="22"/>
        <v>389</v>
      </c>
      <c r="K495" s="446" t="s">
        <v>2161</v>
      </c>
    </row>
    <row r="496" spans="1:11" ht="20.25" customHeight="1" x14ac:dyDescent="0.25">
      <c r="A496" s="8" t="s">
        <v>2162</v>
      </c>
      <c r="B496" s="8">
        <v>33</v>
      </c>
      <c r="C496" s="8">
        <v>7</v>
      </c>
      <c r="D496" s="8">
        <v>40</v>
      </c>
      <c r="E496" s="8">
        <v>0</v>
      </c>
      <c r="F496" s="8">
        <v>0</v>
      </c>
      <c r="G496" s="8">
        <v>0</v>
      </c>
      <c r="H496" s="8">
        <f t="shared" si="22"/>
        <v>33</v>
      </c>
      <c r="I496" s="8">
        <f t="shared" si="22"/>
        <v>7</v>
      </c>
      <c r="J496" s="8">
        <f t="shared" si="22"/>
        <v>40</v>
      </c>
      <c r="K496" s="446" t="s">
        <v>2163</v>
      </c>
    </row>
    <row r="497" spans="1:11" ht="20.25" customHeight="1" x14ac:dyDescent="0.25">
      <c r="A497" s="8" t="s">
        <v>2164</v>
      </c>
      <c r="B497" s="8">
        <v>191</v>
      </c>
      <c r="C497" s="8">
        <v>75</v>
      </c>
      <c r="D497" s="8">
        <v>266</v>
      </c>
      <c r="E497" s="8">
        <v>0</v>
      </c>
      <c r="F497" s="8">
        <v>0</v>
      </c>
      <c r="G497" s="8">
        <v>0</v>
      </c>
      <c r="H497" s="8">
        <f t="shared" si="22"/>
        <v>191</v>
      </c>
      <c r="I497" s="8">
        <f t="shared" si="22"/>
        <v>75</v>
      </c>
      <c r="J497" s="8">
        <f t="shared" si="22"/>
        <v>266</v>
      </c>
      <c r="K497" s="446" t="s">
        <v>2165</v>
      </c>
    </row>
    <row r="498" spans="1:11" ht="20.25" customHeight="1" x14ac:dyDescent="0.25">
      <c r="A498" s="8" t="s">
        <v>2166</v>
      </c>
      <c r="B498" s="8">
        <v>1251</v>
      </c>
      <c r="C498" s="8">
        <v>278</v>
      </c>
      <c r="D498" s="8">
        <v>1529</v>
      </c>
      <c r="E498" s="8">
        <v>0</v>
      </c>
      <c r="F498" s="8">
        <v>0</v>
      </c>
      <c r="G498" s="8">
        <v>0</v>
      </c>
      <c r="H498" s="8">
        <f t="shared" si="22"/>
        <v>1251</v>
      </c>
      <c r="I498" s="8">
        <f t="shared" si="22"/>
        <v>278</v>
      </c>
      <c r="J498" s="8">
        <f t="shared" si="22"/>
        <v>1529</v>
      </c>
      <c r="K498" s="446" t="s">
        <v>2167</v>
      </c>
    </row>
    <row r="499" spans="1:11" ht="20.25" customHeight="1" x14ac:dyDescent="0.25">
      <c r="A499" s="465" t="s">
        <v>1897</v>
      </c>
      <c r="B499" s="17">
        <v>332</v>
      </c>
      <c r="C499" s="17">
        <v>74</v>
      </c>
      <c r="D499" s="17">
        <v>406</v>
      </c>
      <c r="E499" s="17">
        <v>0</v>
      </c>
      <c r="F499" s="17">
        <v>0</v>
      </c>
      <c r="G499" s="17">
        <v>0</v>
      </c>
      <c r="H499" s="17">
        <f t="shared" ref="H499:J503" si="23">SUM(E499,B499)</f>
        <v>332</v>
      </c>
      <c r="I499" s="17">
        <f t="shared" si="23"/>
        <v>74</v>
      </c>
      <c r="J499" s="17">
        <f t="shared" si="23"/>
        <v>406</v>
      </c>
      <c r="K499" s="19" t="s">
        <v>2168</v>
      </c>
    </row>
    <row r="500" spans="1:11" ht="20.25" customHeight="1" x14ac:dyDescent="0.25">
      <c r="A500" s="465" t="s">
        <v>2169</v>
      </c>
      <c r="B500" s="17">
        <v>326</v>
      </c>
      <c r="C500" s="17">
        <v>65</v>
      </c>
      <c r="D500" s="17">
        <v>391</v>
      </c>
      <c r="E500" s="17">
        <v>0</v>
      </c>
      <c r="F500" s="17">
        <v>0</v>
      </c>
      <c r="G500" s="17">
        <v>0</v>
      </c>
      <c r="H500" s="17">
        <f t="shared" si="23"/>
        <v>326</v>
      </c>
      <c r="I500" s="17">
        <f t="shared" si="23"/>
        <v>65</v>
      </c>
      <c r="J500" s="17">
        <f t="shared" si="23"/>
        <v>391</v>
      </c>
      <c r="K500" s="446" t="s">
        <v>2170</v>
      </c>
    </row>
    <row r="501" spans="1:11" ht="20.25" customHeight="1" x14ac:dyDescent="0.25">
      <c r="A501" s="17" t="s">
        <v>2171</v>
      </c>
      <c r="B501" s="17">
        <v>149</v>
      </c>
      <c r="C501" s="17">
        <v>107</v>
      </c>
      <c r="D501" s="17">
        <v>256</v>
      </c>
      <c r="E501" s="17">
        <v>0</v>
      </c>
      <c r="F501" s="17">
        <v>0</v>
      </c>
      <c r="G501" s="17">
        <v>0</v>
      </c>
      <c r="H501" s="17">
        <f t="shared" si="23"/>
        <v>149</v>
      </c>
      <c r="I501" s="17">
        <f t="shared" si="23"/>
        <v>107</v>
      </c>
      <c r="J501" s="17">
        <f t="shared" si="23"/>
        <v>256</v>
      </c>
      <c r="K501" s="19" t="s">
        <v>2172</v>
      </c>
    </row>
    <row r="502" spans="1:11" ht="20.25" customHeight="1" x14ac:dyDescent="0.25">
      <c r="A502" s="8" t="s">
        <v>2173</v>
      </c>
      <c r="B502" s="8">
        <v>867</v>
      </c>
      <c r="C502" s="8">
        <v>249</v>
      </c>
      <c r="D502" s="8">
        <v>1116</v>
      </c>
      <c r="E502" s="8">
        <v>0</v>
      </c>
      <c r="F502" s="8">
        <v>0</v>
      </c>
      <c r="G502" s="8">
        <v>0</v>
      </c>
      <c r="H502" s="8">
        <f t="shared" si="23"/>
        <v>867</v>
      </c>
      <c r="I502" s="8">
        <f t="shared" si="23"/>
        <v>249</v>
      </c>
      <c r="J502" s="8">
        <f t="shared" si="23"/>
        <v>1116</v>
      </c>
      <c r="K502" s="446" t="s">
        <v>2174</v>
      </c>
    </row>
    <row r="503" spans="1:11" ht="20.25" customHeight="1" thickBot="1" x14ac:dyDescent="0.3">
      <c r="A503" s="11" t="s">
        <v>2175</v>
      </c>
      <c r="B503" s="11">
        <v>139</v>
      </c>
      <c r="C503" s="11">
        <v>35</v>
      </c>
      <c r="D503" s="11">
        <v>174</v>
      </c>
      <c r="E503" s="11">
        <v>0</v>
      </c>
      <c r="F503" s="11">
        <v>0</v>
      </c>
      <c r="G503" s="11">
        <v>0</v>
      </c>
      <c r="H503" s="11">
        <f t="shared" si="23"/>
        <v>139</v>
      </c>
      <c r="I503" s="11">
        <f t="shared" si="23"/>
        <v>35</v>
      </c>
      <c r="J503" s="11">
        <f t="shared" si="23"/>
        <v>174</v>
      </c>
      <c r="K503" s="13" t="s">
        <v>2176</v>
      </c>
    </row>
    <row r="504" spans="1:11" ht="20.25" customHeight="1" thickTop="1" x14ac:dyDescent="0.25">
      <c r="A504" s="14"/>
      <c r="B504" s="14"/>
      <c r="C504" s="14"/>
      <c r="D504" s="14"/>
      <c r="E504" s="14"/>
      <c r="F504" s="14"/>
      <c r="G504" s="14"/>
      <c r="H504" s="14"/>
      <c r="I504" s="14"/>
      <c r="J504" s="14"/>
      <c r="K504" s="448"/>
    </row>
    <row r="505" spans="1:11" s="659" customFormat="1" ht="20.25" customHeight="1" x14ac:dyDescent="0.25">
      <c r="A505" s="668"/>
      <c r="B505" s="668"/>
      <c r="C505" s="668"/>
      <c r="D505" s="668"/>
      <c r="E505" s="668"/>
      <c r="F505" s="668"/>
      <c r="G505" s="668"/>
      <c r="H505" s="668"/>
      <c r="I505" s="668"/>
      <c r="J505" s="668"/>
      <c r="K505" s="664"/>
    </row>
    <row r="506" spans="1:11" s="659" customFormat="1" ht="20.25" customHeight="1" x14ac:dyDescent="0.25">
      <c r="A506" s="668"/>
      <c r="B506" s="668"/>
      <c r="C506" s="668"/>
      <c r="D506" s="668"/>
      <c r="E506" s="668"/>
      <c r="F506" s="668"/>
      <c r="G506" s="668"/>
      <c r="H506" s="668"/>
      <c r="I506" s="668"/>
      <c r="J506" s="668"/>
      <c r="K506" s="664"/>
    </row>
    <row r="507" spans="1:11" s="659" customFormat="1" ht="20.25" customHeight="1" x14ac:dyDescent="0.25">
      <c r="A507" s="668"/>
      <c r="B507" s="668"/>
      <c r="C507" s="668"/>
      <c r="D507" s="668"/>
      <c r="E507" s="668"/>
      <c r="F507" s="668"/>
      <c r="G507" s="668"/>
      <c r="H507" s="668"/>
      <c r="I507" s="668"/>
      <c r="J507" s="668"/>
      <c r="K507" s="664"/>
    </row>
    <row r="508" spans="1:11" ht="20.25" customHeight="1" x14ac:dyDescent="0.25">
      <c r="A508" s="14"/>
      <c r="B508" s="14"/>
      <c r="C508" s="14"/>
      <c r="D508" s="14"/>
      <c r="E508" s="14"/>
      <c r="F508" s="14"/>
      <c r="G508" s="14"/>
      <c r="H508" s="14"/>
      <c r="I508" s="14"/>
      <c r="J508" s="14"/>
      <c r="K508" s="448"/>
    </row>
    <row r="509" spans="1:11" ht="6" customHeight="1" x14ac:dyDescent="0.25">
      <c r="A509" s="14"/>
      <c r="B509" s="14"/>
      <c r="C509" s="14"/>
      <c r="D509" s="14"/>
      <c r="E509" s="14"/>
      <c r="F509" s="14"/>
      <c r="G509" s="14"/>
      <c r="H509" s="14"/>
      <c r="I509" s="14"/>
      <c r="J509" s="14"/>
      <c r="K509" s="448"/>
    </row>
    <row r="510" spans="1:11" ht="20.25" customHeight="1" thickBot="1" x14ac:dyDescent="0.3">
      <c r="A510" s="357" t="s">
        <v>2342</v>
      </c>
      <c r="K510" s="456" t="s">
        <v>2350</v>
      </c>
    </row>
    <row r="511" spans="1:11" ht="20.25" customHeight="1" thickTop="1" x14ac:dyDescent="0.3">
      <c r="A511" s="735" t="s">
        <v>205</v>
      </c>
      <c r="B511" s="746" t="s">
        <v>1</v>
      </c>
      <c r="C511" s="746"/>
      <c r="D511" s="746"/>
      <c r="E511" s="746" t="s">
        <v>2</v>
      </c>
      <c r="F511" s="746"/>
      <c r="G511" s="746"/>
      <c r="H511" s="746" t="s">
        <v>4</v>
      </c>
      <c r="I511" s="746"/>
      <c r="J511" s="746"/>
      <c r="K511" s="735" t="s">
        <v>206</v>
      </c>
    </row>
    <row r="512" spans="1:11" ht="20.25" customHeight="1" x14ac:dyDescent="0.3">
      <c r="A512" s="736"/>
      <c r="B512" s="747" t="s">
        <v>6</v>
      </c>
      <c r="C512" s="747"/>
      <c r="D512" s="747"/>
      <c r="E512" s="747" t="s">
        <v>7</v>
      </c>
      <c r="F512" s="747"/>
      <c r="G512" s="747"/>
      <c r="H512" s="747" t="s">
        <v>9</v>
      </c>
      <c r="I512" s="747"/>
      <c r="J512" s="747"/>
      <c r="K512" s="736"/>
    </row>
    <row r="513" spans="1:14" ht="20.25" customHeight="1" x14ac:dyDescent="0.3">
      <c r="A513" s="736"/>
      <c r="B513" s="457" t="s">
        <v>574</v>
      </c>
      <c r="C513" s="457" t="s">
        <v>113</v>
      </c>
      <c r="D513" s="457" t="s">
        <v>12</v>
      </c>
      <c r="E513" s="457" t="s">
        <v>574</v>
      </c>
      <c r="F513" s="457" t="s">
        <v>113</v>
      </c>
      <c r="G513" s="457" t="s">
        <v>12</v>
      </c>
      <c r="H513" s="457" t="s">
        <v>574</v>
      </c>
      <c r="I513" s="457" t="s">
        <v>113</v>
      </c>
      <c r="J513" s="457" t="s">
        <v>12</v>
      </c>
      <c r="K513" s="736"/>
    </row>
    <row r="514" spans="1:14" ht="20.25" customHeight="1" thickBot="1" x14ac:dyDescent="0.35">
      <c r="A514" s="737"/>
      <c r="B514" s="458" t="s">
        <v>13</v>
      </c>
      <c r="C514" s="458" t="s">
        <v>14</v>
      </c>
      <c r="D514" s="458" t="s">
        <v>9</v>
      </c>
      <c r="E514" s="458" t="s">
        <v>13</v>
      </c>
      <c r="F514" s="458" t="s">
        <v>14</v>
      </c>
      <c r="G514" s="458" t="s">
        <v>9</v>
      </c>
      <c r="H514" s="458" t="s">
        <v>13</v>
      </c>
      <c r="I514" s="458" t="s">
        <v>14</v>
      </c>
      <c r="J514" s="458" t="s">
        <v>9</v>
      </c>
      <c r="K514" s="737"/>
    </row>
    <row r="515" spans="1:14" ht="20.25" customHeight="1" x14ac:dyDescent="0.25">
      <c r="A515" s="17" t="s">
        <v>2177</v>
      </c>
      <c r="B515" s="17"/>
      <c r="C515" s="17"/>
      <c r="D515" s="17"/>
      <c r="E515" s="17"/>
      <c r="F515" s="17"/>
      <c r="G515" s="17"/>
      <c r="H515" s="17"/>
      <c r="I515" s="17"/>
      <c r="J515" s="17"/>
      <c r="K515" s="19" t="s">
        <v>2178</v>
      </c>
    </row>
    <row r="516" spans="1:14" ht="20.25" customHeight="1" x14ac:dyDescent="0.25">
      <c r="A516" s="8" t="s">
        <v>216</v>
      </c>
      <c r="B516" s="8">
        <v>82</v>
      </c>
      <c r="C516" s="8">
        <v>20</v>
      </c>
      <c r="D516" s="8">
        <f t="shared" ref="D516:D522" si="24">SUM(B516:C516)</f>
        <v>102</v>
      </c>
      <c r="E516" s="8">
        <v>0</v>
      </c>
      <c r="F516" s="8">
        <v>0</v>
      </c>
      <c r="G516" s="8">
        <v>0</v>
      </c>
      <c r="H516" s="8">
        <v>82</v>
      </c>
      <c r="I516" s="8">
        <v>20</v>
      </c>
      <c r="J516" s="8">
        <f t="shared" ref="J516:J522" si="25">SUM(H516:I516)</f>
        <v>102</v>
      </c>
      <c r="K516" s="446" t="s">
        <v>217</v>
      </c>
    </row>
    <row r="517" spans="1:14" ht="20.25" customHeight="1" x14ac:dyDescent="0.25">
      <c r="A517" s="8" t="s">
        <v>218</v>
      </c>
      <c r="B517" s="8">
        <v>121</v>
      </c>
      <c r="C517" s="8">
        <v>5</v>
      </c>
      <c r="D517" s="8">
        <f t="shared" si="24"/>
        <v>126</v>
      </c>
      <c r="E517" s="8">
        <v>0</v>
      </c>
      <c r="F517" s="8">
        <v>0</v>
      </c>
      <c r="G517" s="8">
        <v>0</v>
      </c>
      <c r="H517" s="8">
        <v>121</v>
      </c>
      <c r="I517" s="8">
        <v>5</v>
      </c>
      <c r="J517" s="8">
        <f t="shared" si="25"/>
        <v>126</v>
      </c>
      <c r="K517" s="446" t="s">
        <v>2179</v>
      </c>
    </row>
    <row r="518" spans="1:14" ht="20.25" customHeight="1" x14ac:dyDescent="0.25">
      <c r="A518" s="8" t="s">
        <v>2180</v>
      </c>
      <c r="B518" s="8">
        <v>52</v>
      </c>
      <c r="C518" s="8">
        <v>15</v>
      </c>
      <c r="D518" s="8">
        <f t="shared" si="24"/>
        <v>67</v>
      </c>
      <c r="E518" s="8">
        <v>0</v>
      </c>
      <c r="F518" s="8">
        <v>0</v>
      </c>
      <c r="G518" s="8">
        <v>0</v>
      </c>
      <c r="H518" s="8">
        <v>52</v>
      </c>
      <c r="I518" s="8">
        <v>15</v>
      </c>
      <c r="J518" s="8">
        <f t="shared" si="25"/>
        <v>67</v>
      </c>
      <c r="K518" s="446" t="s">
        <v>2309</v>
      </c>
    </row>
    <row r="519" spans="1:14" ht="20.25" customHeight="1" x14ac:dyDescent="0.25">
      <c r="A519" s="8" t="s">
        <v>2182</v>
      </c>
      <c r="B519" s="8">
        <v>79</v>
      </c>
      <c r="C519" s="8">
        <v>27</v>
      </c>
      <c r="D519" s="8">
        <f t="shared" si="24"/>
        <v>106</v>
      </c>
      <c r="E519" s="8">
        <v>0</v>
      </c>
      <c r="F519" s="8">
        <v>0</v>
      </c>
      <c r="G519" s="8">
        <v>0</v>
      </c>
      <c r="H519" s="8">
        <v>79</v>
      </c>
      <c r="I519" s="8">
        <v>27</v>
      </c>
      <c r="J519" s="8">
        <f t="shared" si="25"/>
        <v>106</v>
      </c>
      <c r="K519" s="446" t="s">
        <v>2183</v>
      </c>
    </row>
    <row r="520" spans="1:14" ht="20.25" customHeight="1" x14ac:dyDescent="0.25">
      <c r="A520" s="8" t="s">
        <v>2184</v>
      </c>
      <c r="B520" s="8">
        <v>40</v>
      </c>
      <c r="C520" s="8">
        <v>10</v>
      </c>
      <c r="D520" s="8">
        <f t="shared" si="24"/>
        <v>50</v>
      </c>
      <c r="E520" s="8">
        <v>0</v>
      </c>
      <c r="F520" s="8">
        <v>0</v>
      </c>
      <c r="G520" s="8">
        <v>0</v>
      </c>
      <c r="H520" s="8">
        <v>40</v>
      </c>
      <c r="I520" s="8">
        <v>10</v>
      </c>
      <c r="J520" s="8">
        <f t="shared" si="25"/>
        <v>50</v>
      </c>
      <c r="K520" s="446" t="s">
        <v>2310</v>
      </c>
      <c r="L520" s="538"/>
      <c r="M520" s="538"/>
      <c r="N520" s="538"/>
    </row>
    <row r="521" spans="1:14" ht="18.899999999999999" customHeight="1" x14ac:dyDescent="0.25">
      <c r="A521" s="8" t="s">
        <v>319</v>
      </c>
      <c r="B521" s="8">
        <v>72</v>
      </c>
      <c r="C521" s="8">
        <v>12</v>
      </c>
      <c r="D521" s="8">
        <f t="shared" si="24"/>
        <v>84</v>
      </c>
      <c r="E521" s="8">
        <v>0</v>
      </c>
      <c r="F521" s="8">
        <v>0</v>
      </c>
      <c r="G521" s="8">
        <v>0</v>
      </c>
      <c r="H521" s="8">
        <v>72</v>
      </c>
      <c r="I521" s="8">
        <v>12</v>
      </c>
      <c r="J521" s="8">
        <f t="shared" si="25"/>
        <v>84</v>
      </c>
      <c r="K521" s="446" t="s">
        <v>2311</v>
      </c>
    </row>
    <row r="522" spans="1:14" ht="18.899999999999999" customHeight="1" x14ac:dyDescent="0.25">
      <c r="A522" s="8" t="s">
        <v>2186</v>
      </c>
      <c r="B522" s="8">
        <v>205</v>
      </c>
      <c r="C522" s="8">
        <v>15</v>
      </c>
      <c r="D522" s="8">
        <f t="shared" si="24"/>
        <v>220</v>
      </c>
      <c r="E522" s="8">
        <v>0</v>
      </c>
      <c r="F522" s="8">
        <v>0</v>
      </c>
      <c r="G522" s="8">
        <v>0</v>
      </c>
      <c r="H522" s="8">
        <v>205</v>
      </c>
      <c r="I522" s="8">
        <v>15</v>
      </c>
      <c r="J522" s="8">
        <f t="shared" si="25"/>
        <v>220</v>
      </c>
      <c r="K522" s="446" t="s">
        <v>2312</v>
      </c>
    </row>
    <row r="523" spans="1:14" s="473" customFormat="1" ht="18.899999999999999" customHeight="1" x14ac:dyDescent="0.25">
      <c r="A523" s="471" t="s">
        <v>2313</v>
      </c>
      <c r="B523" s="472">
        <v>651</v>
      </c>
      <c r="C523" s="472">
        <f>SUM(C516:C522)</f>
        <v>104</v>
      </c>
      <c r="D523" s="472">
        <f>SUM(D516:D522)</f>
        <v>755</v>
      </c>
      <c r="E523" s="533">
        <v>0</v>
      </c>
      <c r="F523" s="533">
        <v>0</v>
      </c>
      <c r="G523" s="533">
        <v>0</v>
      </c>
      <c r="H523" s="472">
        <f>SUM(H516:H522)</f>
        <v>651</v>
      </c>
      <c r="I523" s="472">
        <f>SUM(I516:I522)</f>
        <v>104</v>
      </c>
      <c r="J523" s="472">
        <f>SUM(J516:J522)</f>
        <v>755</v>
      </c>
      <c r="K523" s="446" t="s">
        <v>2314</v>
      </c>
    </row>
    <row r="524" spans="1:14" ht="18.899999999999999" customHeight="1" x14ac:dyDescent="0.25">
      <c r="A524" s="8" t="s">
        <v>2190</v>
      </c>
      <c r="B524" s="8">
        <v>452</v>
      </c>
      <c r="C524" s="8">
        <v>86</v>
      </c>
      <c r="D524" s="8">
        <v>538</v>
      </c>
      <c r="E524" s="8">
        <v>0</v>
      </c>
      <c r="F524" s="8">
        <v>0</v>
      </c>
      <c r="G524" s="8">
        <v>0</v>
      </c>
      <c r="H524" s="8">
        <v>452</v>
      </c>
      <c r="I524" s="533">
        <v>86</v>
      </c>
      <c r="J524" s="8">
        <f>SUM(H524:I524)</f>
        <v>538</v>
      </c>
      <c r="K524" s="446" t="s">
        <v>2191</v>
      </c>
    </row>
    <row r="525" spans="1:14" ht="18.899999999999999" customHeight="1" x14ac:dyDescent="0.25">
      <c r="A525" s="8" t="s">
        <v>2192</v>
      </c>
      <c r="B525" s="8">
        <v>251</v>
      </c>
      <c r="C525" s="8">
        <v>85</v>
      </c>
      <c r="D525" s="8">
        <v>336</v>
      </c>
      <c r="E525" s="8">
        <v>0</v>
      </c>
      <c r="F525" s="8">
        <v>1</v>
      </c>
      <c r="G525" s="8">
        <v>1</v>
      </c>
      <c r="H525" s="8">
        <v>251</v>
      </c>
      <c r="I525" s="537">
        <v>86</v>
      </c>
      <c r="J525" s="8">
        <f>SUM(H525:I525)</f>
        <v>337</v>
      </c>
      <c r="K525" s="446" t="s">
        <v>2193</v>
      </c>
    </row>
    <row r="526" spans="1:14" ht="18.899999999999999" customHeight="1" x14ac:dyDescent="0.25">
      <c r="A526" s="8" t="s">
        <v>2194</v>
      </c>
      <c r="B526" s="8">
        <v>407</v>
      </c>
      <c r="C526" s="8">
        <v>70</v>
      </c>
      <c r="D526" s="8">
        <v>477</v>
      </c>
      <c r="E526" s="8">
        <v>0</v>
      </c>
      <c r="F526" s="8">
        <v>0</v>
      </c>
      <c r="G526" s="8">
        <v>0</v>
      </c>
      <c r="H526" s="8">
        <v>407</v>
      </c>
      <c r="I526" s="533">
        <v>70</v>
      </c>
      <c r="J526" s="8">
        <f>SUM(H526:I526)</f>
        <v>477</v>
      </c>
      <c r="K526" s="446" t="s">
        <v>2195</v>
      </c>
    </row>
    <row r="527" spans="1:14" ht="18.899999999999999" customHeight="1" x14ac:dyDescent="0.25">
      <c r="A527" s="8" t="s">
        <v>2196</v>
      </c>
      <c r="B527" s="8">
        <v>89</v>
      </c>
      <c r="C527" s="8">
        <v>37</v>
      </c>
      <c r="D527" s="8">
        <v>126</v>
      </c>
      <c r="E527" s="8">
        <v>0</v>
      </c>
      <c r="F527" s="8">
        <v>0</v>
      </c>
      <c r="G527" s="8">
        <v>0</v>
      </c>
      <c r="H527" s="8">
        <v>89</v>
      </c>
      <c r="I527" s="8">
        <v>37</v>
      </c>
      <c r="J527" s="8">
        <f>SUM(H527:I527)</f>
        <v>126</v>
      </c>
      <c r="K527" s="446" t="s">
        <v>2197</v>
      </c>
    </row>
    <row r="528" spans="1:14" ht="18.899999999999999" customHeight="1" x14ac:dyDescent="0.25">
      <c r="A528" s="8" t="s">
        <v>2198</v>
      </c>
      <c r="B528" s="8"/>
      <c r="C528" s="8"/>
      <c r="D528" s="8"/>
      <c r="E528" s="8"/>
      <c r="F528" s="8"/>
      <c r="G528" s="8"/>
      <c r="H528" s="8"/>
      <c r="I528" s="8"/>
      <c r="J528" s="8"/>
      <c r="K528" s="446" t="s">
        <v>2199</v>
      </c>
    </row>
    <row r="529" spans="1:11" ht="18.899999999999999" customHeight="1" x14ac:dyDescent="0.25">
      <c r="A529" s="20" t="s">
        <v>2200</v>
      </c>
      <c r="B529" s="20">
        <v>42</v>
      </c>
      <c r="C529" s="20">
        <v>6</v>
      </c>
      <c r="D529" s="20">
        <f t="shared" ref="D529:D534" si="26">SUM(B529:C529)</f>
        <v>48</v>
      </c>
      <c r="E529" s="20">
        <v>0</v>
      </c>
      <c r="F529" s="20">
        <v>0</v>
      </c>
      <c r="G529" s="20">
        <v>0</v>
      </c>
      <c r="H529" s="20">
        <v>42</v>
      </c>
      <c r="I529" s="20">
        <v>6</v>
      </c>
      <c r="J529" s="20">
        <f t="shared" ref="J529:J534" si="27">SUM(H529:I529)</f>
        <v>48</v>
      </c>
      <c r="K529" s="446" t="s">
        <v>2278</v>
      </c>
    </row>
    <row r="530" spans="1:11" ht="18.899999999999999" customHeight="1" x14ac:dyDescent="0.25">
      <c r="A530" s="20" t="s">
        <v>2201</v>
      </c>
      <c r="B530" s="20">
        <v>80</v>
      </c>
      <c r="C530" s="20">
        <v>34</v>
      </c>
      <c r="D530" s="20">
        <f t="shared" si="26"/>
        <v>114</v>
      </c>
      <c r="E530" s="20">
        <v>0</v>
      </c>
      <c r="F530" s="20">
        <v>0</v>
      </c>
      <c r="G530" s="20">
        <v>0</v>
      </c>
      <c r="H530" s="20">
        <v>80</v>
      </c>
      <c r="I530" s="20">
        <v>34</v>
      </c>
      <c r="J530" s="20">
        <f t="shared" si="27"/>
        <v>114</v>
      </c>
      <c r="K530" s="446" t="s">
        <v>2073</v>
      </c>
    </row>
    <row r="531" spans="1:11" ht="18.899999999999999" customHeight="1" x14ac:dyDescent="0.25">
      <c r="A531" s="20" t="s">
        <v>2202</v>
      </c>
      <c r="B531" s="20">
        <v>30</v>
      </c>
      <c r="C531" s="20">
        <v>31</v>
      </c>
      <c r="D531" s="20">
        <f t="shared" si="26"/>
        <v>61</v>
      </c>
      <c r="E531" s="20">
        <v>0</v>
      </c>
      <c r="F531" s="20">
        <v>0</v>
      </c>
      <c r="G531" s="20">
        <v>0</v>
      </c>
      <c r="H531" s="20">
        <v>30</v>
      </c>
      <c r="I531" s="20">
        <v>31</v>
      </c>
      <c r="J531" s="20">
        <f t="shared" si="27"/>
        <v>61</v>
      </c>
      <c r="K531" s="466" t="s">
        <v>2203</v>
      </c>
    </row>
    <row r="532" spans="1:11" ht="18.899999999999999" customHeight="1" x14ac:dyDescent="0.25">
      <c r="A532" s="20" t="s">
        <v>2204</v>
      </c>
      <c r="B532" s="20">
        <v>185</v>
      </c>
      <c r="C532" s="20">
        <v>74</v>
      </c>
      <c r="D532" s="20">
        <f t="shared" si="26"/>
        <v>259</v>
      </c>
      <c r="E532" s="20">
        <v>0</v>
      </c>
      <c r="F532" s="20">
        <v>0</v>
      </c>
      <c r="G532" s="20">
        <v>0</v>
      </c>
      <c r="H532" s="20">
        <v>185</v>
      </c>
      <c r="I532" s="20">
        <v>74</v>
      </c>
      <c r="J532" s="20">
        <f t="shared" si="27"/>
        <v>259</v>
      </c>
      <c r="K532" s="219" t="s">
        <v>2075</v>
      </c>
    </row>
    <row r="533" spans="1:11" ht="18.899999999999999" customHeight="1" x14ac:dyDescent="0.25">
      <c r="A533" s="20" t="s">
        <v>2206</v>
      </c>
      <c r="B533" s="20">
        <v>90</v>
      </c>
      <c r="C533" s="20">
        <v>15</v>
      </c>
      <c r="D533" s="20">
        <f t="shared" si="26"/>
        <v>105</v>
      </c>
      <c r="E533" s="20">
        <v>0</v>
      </c>
      <c r="F533" s="20">
        <v>0</v>
      </c>
      <c r="G533" s="20">
        <v>0</v>
      </c>
      <c r="H533" s="20">
        <v>90</v>
      </c>
      <c r="I533" s="20">
        <v>15</v>
      </c>
      <c r="J533" s="20">
        <f t="shared" si="27"/>
        <v>105</v>
      </c>
      <c r="K533" s="446" t="s">
        <v>2280</v>
      </c>
    </row>
    <row r="534" spans="1:11" ht="18.899999999999999" customHeight="1" x14ac:dyDescent="0.25">
      <c r="A534" s="20" t="s">
        <v>2207</v>
      </c>
      <c r="B534" s="20">
        <v>170</v>
      </c>
      <c r="C534" s="20">
        <v>52</v>
      </c>
      <c r="D534" s="20">
        <f t="shared" si="26"/>
        <v>222</v>
      </c>
      <c r="E534" s="20">
        <v>0</v>
      </c>
      <c r="F534" s="20">
        <v>0</v>
      </c>
      <c r="G534" s="20">
        <v>0</v>
      </c>
      <c r="H534" s="20">
        <v>170</v>
      </c>
      <c r="I534" s="20">
        <v>52</v>
      </c>
      <c r="J534" s="20">
        <f t="shared" si="27"/>
        <v>222</v>
      </c>
      <c r="K534" s="446" t="s">
        <v>249</v>
      </c>
    </row>
    <row r="535" spans="1:11" ht="22.5" customHeight="1" thickBot="1" x14ac:dyDescent="0.3">
      <c r="A535" s="11" t="s">
        <v>2209</v>
      </c>
      <c r="B535" s="11">
        <f>SUM(B529:B534)</f>
        <v>597</v>
      </c>
      <c r="C535" s="11">
        <f>SUM(C529:C534)</f>
        <v>212</v>
      </c>
      <c r="D535" s="11">
        <f>SUM(D529:D534)</f>
        <v>809</v>
      </c>
      <c r="E535" s="11">
        <v>0</v>
      </c>
      <c r="F535" s="11">
        <v>0</v>
      </c>
      <c r="G535" s="11">
        <v>0</v>
      </c>
      <c r="H535" s="11">
        <f>SUM(H529:H534)</f>
        <v>597</v>
      </c>
      <c r="I535" s="11">
        <f>SUM(I529:I534)</f>
        <v>212</v>
      </c>
      <c r="J535" s="11">
        <f>SUM(J529:J534)</f>
        <v>809</v>
      </c>
      <c r="K535" s="13" t="s">
        <v>2315</v>
      </c>
    </row>
    <row r="536" spans="1:11" s="659" customFormat="1" ht="22.5" customHeight="1" thickTop="1" x14ac:dyDescent="0.25">
      <c r="A536" s="668"/>
      <c r="B536" s="668"/>
      <c r="C536" s="668"/>
      <c r="D536" s="668"/>
      <c r="E536" s="668"/>
      <c r="F536" s="668"/>
      <c r="G536" s="668"/>
      <c r="H536" s="668"/>
      <c r="I536" s="668"/>
      <c r="J536" s="668"/>
      <c r="K536" s="664"/>
    </row>
    <row r="537" spans="1:11" s="659" customFormat="1" ht="22.5" customHeight="1" x14ac:dyDescent="0.25">
      <c r="A537" s="668"/>
      <c r="B537" s="668"/>
      <c r="C537" s="668"/>
      <c r="D537" s="668"/>
      <c r="E537" s="668"/>
      <c r="F537" s="668"/>
      <c r="G537" s="668"/>
      <c r="H537" s="668"/>
      <c r="I537" s="668"/>
      <c r="J537" s="668"/>
      <c r="K537" s="664"/>
    </row>
    <row r="538" spans="1:11" s="659" customFormat="1" ht="22.5" customHeight="1" x14ac:dyDescent="0.25">
      <c r="A538" s="668"/>
      <c r="B538" s="668"/>
      <c r="C538" s="668"/>
      <c r="D538" s="668"/>
      <c r="E538" s="668"/>
      <c r="F538" s="668"/>
      <c r="G538" s="668"/>
      <c r="H538" s="668"/>
      <c r="I538" s="668"/>
      <c r="J538" s="668"/>
      <c r="K538" s="664"/>
    </row>
    <row r="539" spans="1:11" ht="18.899999999999999" customHeight="1" x14ac:dyDescent="0.25">
      <c r="A539" s="14"/>
      <c r="B539" s="14"/>
      <c r="C539" s="14"/>
      <c r="D539" s="14"/>
      <c r="E539" s="14"/>
      <c r="F539" s="14"/>
      <c r="G539" s="14"/>
      <c r="H539" s="14"/>
      <c r="I539" s="14"/>
      <c r="J539" s="14"/>
      <c r="K539" s="448"/>
    </row>
    <row r="540" spans="1:11" s="569" customFormat="1" ht="10.5" customHeight="1" x14ac:dyDescent="0.25">
      <c r="A540" s="579"/>
      <c r="B540" s="579"/>
      <c r="C540" s="579"/>
      <c r="D540" s="579"/>
      <c r="E540" s="579"/>
      <c r="F540" s="579"/>
      <c r="G540" s="579"/>
      <c r="H540" s="579"/>
      <c r="I540" s="579"/>
      <c r="J540" s="579"/>
      <c r="K540" s="574"/>
    </row>
    <row r="541" spans="1:11" ht="20.25" customHeight="1" thickBot="1" x14ac:dyDescent="0.3">
      <c r="A541" s="357" t="s">
        <v>2342</v>
      </c>
      <c r="K541" s="456" t="s">
        <v>2350</v>
      </c>
    </row>
    <row r="542" spans="1:11" ht="20.25" customHeight="1" thickTop="1" x14ac:dyDescent="0.3">
      <c r="A542" s="735" t="s">
        <v>205</v>
      </c>
      <c r="B542" s="746" t="s">
        <v>1</v>
      </c>
      <c r="C542" s="746"/>
      <c r="D542" s="746"/>
      <c r="E542" s="746" t="s">
        <v>2</v>
      </c>
      <c r="F542" s="746"/>
      <c r="G542" s="746"/>
      <c r="H542" s="746" t="s">
        <v>4</v>
      </c>
      <c r="I542" s="746"/>
      <c r="J542" s="746"/>
      <c r="K542" s="735" t="s">
        <v>206</v>
      </c>
    </row>
    <row r="543" spans="1:11" ht="20.25" customHeight="1" x14ac:dyDescent="0.3">
      <c r="A543" s="736"/>
      <c r="B543" s="747" t="s">
        <v>6</v>
      </c>
      <c r="C543" s="747"/>
      <c r="D543" s="747"/>
      <c r="E543" s="747" t="s">
        <v>7</v>
      </c>
      <c r="F543" s="747"/>
      <c r="G543" s="747"/>
      <c r="H543" s="747" t="s">
        <v>9</v>
      </c>
      <c r="I543" s="747"/>
      <c r="J543" s="747"/>
      <c r="K543" s="736"/>
    </row>
    <row r="544" spans="1:11" ht="20.25" customHeight="1" x14ac:dyDescent="0.3">
      <c r="A544" s="736"/>
      <c r="B544" s="457" t="s">
        <v>574</v>
      </c>
      <c r="C544" s="457" t="s">
        <v>113</v>
      </c>
      <c r="D544" s="457" t="s">
        <v>12</v>
      </c>
      <c r="E544" s="457" t="s">
        <v>574</v>
      </c>
      <c r="F544" s="457" t="s">
        <v>113</v>
      </c>
      <c r="G544" s="457" t="s">
        <v>12</v>
      </c>
      <c r="H544" s="457" t="s">
        <v>574</v>
      </c>
      <c r="I544" s="457" t="s">
        <v>113</v>
      </c>
      <c r="J544" s="457" t="s">
        <v>12</v>
      </c>
      <c r="K544" s="736"/>
    </row>
    <row r="545" spans="1:11" ht="20.25" customHeight="1" thickBot="1" x14ac:dyDescent="0.35">
      <c r="A545" s="737"/>
      <c r="B545" s="458" t="s">
        <v>13</v>
      </c>
      <c r="C545" s="458" t="s">
        <v>14</v>
      </c>
      <c r="D545" s="458" t="s">
        <v>9</v>
      </c>
      <c r="E545" s="458" t="s">
        <v>13</v>
      </c>
      <c r="F545" s="458" t="s">
        <v>14</v>
      </c>
      <c r="G545" s="458" t="s">
        <v>9</v>
      </c>
      <c r="H545" s="458" t="s">
        <v>13</v>
      </c>
      <c r="I545" s="458" t="s">
        <v>14</v>
      </c>
      <c r="J545" s="458" t="s">
        <v>9</v>
      </c>
      <c r="K545" s="737"/>
    </row>
    <row r="546" spans="1:11" ht="20.25" customHeight="1" x14ac:dyDescent="0.25">
      <c r="A546" s="20" t="s">
        <v>2211</v>
      </c>
      <c r="B546" s="20">
        <v>336</v>
      </c>
      <c r="C546" s="20">
        <v>32</v>
      </c>
      <c r="D546" s="20">
        <f>SUM(B546:C546)</f>
        <v>368</v>
      </c>
      <c r="E546" s="20">
        <v>0</v>
      </c>
      <c r="F546" s="20">
        <v>0</v>
      </c>
      <c r="G546" s="20">
        <v>0</v>
      </c>
      <c r="H546" s="20">
        <f t="shared" ref="H546:J553" si="28">SUM(E546,B546)</f>
        <v>336</v>
      </c>
      <c r="I546" s="20">
        <f t="shared" si="28"/>
        <v>32</v>
      </c>
      <c r="J546" s="20">
        <f t="shared" si="28"/>
        <v>368</v>
      </c>
      <c r="K546" s="22" t="s">
        <v>2316</v>
      </c>
    </row>
    <row r="547" spans="1:11" ht="20.25" customHeight="1" x14ac:dyDescent="0.25">
      <c r="A547" s="20" t="s">
        <v>2213</v>
      </c>
      <c r="B547" s="20">
        <v>298</v>
      </c>
      <c r="C547" s="20">
        <v>123</v>
      </c>
      <c r="D547" s="20">
        <f>SUM(B547:C547)</f>
        <v>421</v>
      </c>
      <c r="E547" s="20">
        <v>0</v>
      </c>
      <c r="F547" s="20">
        <v>0</v>
      </c>
      <c r="G547" s="20">
        <v>0</v>
      </c>
      <c r="H547" s="20">
        <f t="shared" si="28"/>
        <v>298</v>
      </c>
      <c r="I547" s="20">
        <f t="shared" si="28"/>
        <v>123</v>
      </c>
      <c r="J547" s="20">
        <f t="shared" si="28"/>
        <v>421</v>
      </c>
      <c r="K547" s="22" t="s">
        <v>2214</v>
      </c>
    </row>
    <row r="548" spans="1:11" ht="20.25" customHeight="1" x14ac:dyDescent="0.25">
      <c r="A548" s="20" t="s">
        <v>2215</v>
      </c>
      <c r="B548" s="20">
        <v>61</v>
      </c>
      <c r="C548" s="20">
        <v>30</v>
      </c>
      <c r="D548" s="20">
        <f>SUM(B548:C548)</f>
        <v>91</v>
      </c>
      <c r="E548" s="20">
        <v>0</v>
      </c>
      <c r="F548" s="20">
        <v>0</v>
      </c>
      <c r="G548" s="20">
        <v>0</v>
      </c>
      <c r="H548" s="20">
        <f t="shared" si="28"/>
        <v>61</v>
      </c>
      <c r="I548" s="20">
        <f t="shared" si="28"/>
        <v>30</v>
      </c>
      <c r="J548" s="20">
        <f>SUM(H548:I548)</f>
        <v>91</v>
      </c>
      <c r="K548" s="22" t="s">
        <v>2216</v>
      </c>
    </row>
    <row r="549" spans="1:11" ht="20.25" customHeight="1" x14ac:dyDescent="0.25">
      <c r="A549" s="8" t="s">
        <v>2217</v>
      </c>
      <c r="B549" s="8">
        <v>68</v>
      </c>
      <c r="C549" s="8">
        <v>10</v>
      </c>
      <c r="D549" s="8">
        <f>SUM(B549:C549)</f>
        <v>78</v>
      </c>
      <c r="E549" s="8">
        <v>0</v>
      </c>
      <c r="F549" s="8">
        <v>0</v>
      </c>
      <c r="G549" s="8">
        <v>0</v>
      </c>
      <c r="H549" s="8">
        <f t="shared" si="28"/>
        <v>68</v>
      </c>
      <c r="I549" s="8">
        <f t="shared" si="28"/>
        <v>10</v>
      </c>
      <c r="J549" s="8">
        <f>SUM(G549,D549)</f>
        <v>78</v>
      </c>
      <c r="K549" s="446" t="s">
        <v>2218</v>
      </c>
    </row>
    <row r="550" spans="1:11" ht="20.25" customHeight="1" x14ac:dyDescent="0.25">
      <c r="A550" s="8" t="s">
        <v>2221</v>
      </c>
      <c r="B550" s="8">
        <v>38</v>
      </c>
      <c r="C550" s="8">
        <v>31</v>
      </c>
      <c r="D550" s="8">
        <f>SUM(B550:C550)</f>
        <v>69</v>
      </c>
      <c r="E550" s="8">
        <v>0</v>
      </c>
      <c r="F550" s="8">
        <v>0</v>
      </c>
      <c r="G550" s="8">
        <v>0</v>
      </c>
      <c r="H550" s="8">
        <f t="shared" si="28"/>
        <v>38</v>
      </c>
      <c r="I550" s="8">
        <f t="shared" si="28"/>
        <v>31</v>
      </c>
      <c r="J550" s="8">
        <f>SUM(G550,D550)</f>
        <v>69</v>
      </c>
      <c r="K550" s="446" t="s">
        <v>2222</v>
      </c>
    </row>
    <row r="551" spans="1:11" ht="20.25" customHeight="1" x14ac:dyDescent="0.25">
      <c r="A551" s="8" t="s">
        <v>2223</v>
      </c>
      <c r="B551" s="8">
        <v>516</v>
      </c>
      <c r="C551" s="8">
        <v>168</v>
      </c>
      <c r="D551" s="8">
        <f>C551+B551</f>
        <v>684</v>
      </c>
      <c r="E551" s="8">
        <v>0</v>
      </c>
      <c r="F551" s="8">
        <v>0</v>
      </c>
      <c r="G551" s="8">
        <v>0</v>
      </c>
      <c r="H551" s="8">
        <f t="shared" si="28"/>
        <v>516</v>
      </c>
      <c r="I551" s="8">
        <f t="shared" si="28"/>
        <v>168</v>
      </c>
      <c r="J551" s="8">
        <f>SUM(G551,D551)</f>
        <v>684</v>
      </c>
      <c r="K551" s="446" t="s">
        <v>2224</v>
      </c>
    </row>
    <row r="552" spans="1:11" ht="20.25" customHeight="1" x14ac:dyDescent="0.25">
      <c r="A552" s="8" t="s">
        <v>1899</v>
      </c>
      <c r="B552" s="340">
        <v>62</v>
      </c>
      <c r="C552" s="340">
        <v>12</v>
      </c>
      <c r="D552" s="8">
        <f>C552+B552</f>
        <v>74</v>
      </c>
      <c r="E552" s="8">
        <v>0</v>
      </c>
      <c r="F552" s="8">
        <v>0</v>
      </c>
      <c r="G552" s="8">
        <v>0</v>
      </c>
      <c r="H552" s="8">
        <f t="shared" si="28"/>
        <v>62</v>
      </c>
      <c r="I552" s="8">
        <f t="shared" si="28"/>
        <v>12</v>
      </c>
      <c r="J552" s="8">
        <f>SUM(G552,D552)</f>
        <v>74</v>
      </c>
      <c r="K552" s="446" t="s">
        <v>2225</v>
      </c>
    </row>
    <row r="553" spans="1:11" ht="20.25" customHeight="1" x14ac:dyDescent="0.25">
      <c r="A553" s="8" t="s">
        <v>2226</v>
      </c>
      <c r="B553" s="8">
        <v>592</v>
      </c>
      <c r="C553" s="8">
        <v>95</v>
      </c>
      <c r="D553" s="8">
        <f>C553+B553</f>
        <v>687</v>
      </c>
      <c r="E553" s="8">
        <v>0</v>
      </c>
      <c r="F553" s="8">
        <v>0</v>
      </c>
      <c r="G553" s="8">
        <v>0</v>
      </c>
      <c r="H553" s="8">
        <f t="shared" si="28"/>
        <v>592</v>
      </c>
      <c r="I553" s="8">
        <f t="shared" si="28"/>
        <v>95</v>
      </c>
      <c r="J553" s="8">
        <f>SUM(G553,D553)</f>
        <v>687</v>
      </c>
      <c r="K553" s="446" t="s">
        <v>2227</v>
      </c>
    </row>
    <row r="554" spans="1:11" ht="20.25" customHeight="1" x14ac:dyDescent="0.25">
      <c r="A554" s="8" t="s">
        <v>2228</v>
      </c>
      <c r="B554" s="8"/>
      <c r="C554" s="8"/>
      <c r="D554" s="8"/>
      <c r="E554" s="8"/>
      <c r="F554" s="8"/>
      <c r="G554" s="8"/>
      <c r="H554" s="8"/>
      <c r="I554" s="8"/>
      <c r="J554" s="8"/>
      <c r="K554" s="449" t="s">
        <v>2229</v>
      </c>
    </row>
    <row r="555" spans="1:11" ht="20.25" customHeight="1" x14ac:dyDescent="0.25">
      <c r="A555" s="8" t="s">
        <v>534</v>
      </c>
      <c r="B555" s="8">
        <v>87</v>
      </c>
      <c r="C555" s="8">
        <v>48</v>
      </c>
      <c r="D555" s="8">
        <f>C555+B555</f>
        <v>135</v>
      </c>
      <c r="E555" s="8">
        <v>0</v>
      </c>
      <c r="F555" s="8">
        <v>0</v>
      </c>
      <c r="G555" s="8">
        <v>0</v>
      </c>
      <c r="H555" s="8">
        <f>SUM(E555,B555)</f>
        <v>87</v>
      </c>
      <c r="I555" s="8">
        <f>SUM(F555,C555)</f>
        <v>48</v>
      </c>
      <c r="J555" s="8">
        <f>SUM(H555:I555)</f>
        <v>135</v>
      </c>
      <c r="K555" s="446" t="s">
        <v>217</v>
      </c>
    </row>
    <row r="556" spans="1:11" ht="20.25" customHeight="1" x14ac:dyDescent="0.25">
      <c r="A556" s="8" t="s">
        <v>2317</v>
      </c>
      <c r="B556" s="8">
        <v>41</v>
      </c>
      <c r="C556" s="8">
        <v>17</v>
      </c>
      <c r="D556" s="8">
        <f>C556+B556</f>
        <v>58</v>
      </c>
      <c r="E556" s="8">
        <v>0</v>
      </c>
      <c r="F556" s="8">
        <v>0</v>
      </c>
      <c r="G556" s="8">
        <v>0</v>
      </c>
      <c r="H556" s="8">
        <v>41</v>
      </c>
      <c r="I556" s="8">
        <v>17</v>
      </c>
      <c r="J556" s="8">
        <f>SUM(H556:I556)</f>
        <v>58</v>
      </c>
      <c r="K556" s="446" t="s">
        <v>2139</v>
      </c>
    </row>
    <row r="557" spans="1:11" ht="20.25" customHeight="1" x14ac:dyDescent="0.25">
      <c r="A557" s="8" t="s">
        <v>1890</v>
      </c>
      <c r="B557" s="8">
        <f>B556+B555</f>
        <v>128</v>
      </c>
      <c r="C557" s="8">
        <f>C556+C555</f>
        <v>65</v>
      </c>
      <c r="D557" s="8">
        <f>D556+D555</f>
        <v>193</v>
      </c>
      <c r="E557" s="8">
        <v>0</v>
      </c>
      <c r="F557" s="8">
        <v>0</v>
      </c>
      <c r="G557" s="8">
        <v>0</v>
      </c>
      <c r="H557" s="8">
        <f t="shared" ref="H557:J558" si="29">SUM(E557,B557)</f>
        <v>128</v>
      </c>
      <c r="I557" s="8">
        <f t="shared" si="29"/>
        <v>65</v>
      </c>
      <c r="J557" s="8">
        <f t="shared" si="29"/>
        <v>193</v>
      </c>
      <c r="K557" s="449" t="s">
        <v>2232</v>
      </c>
    </row>
    <row r="558" spans="1:11" ht="20.25" customHeight="1" x14ac:dyDescent="0.25">
      <c r="A558" s="340" t="s">
        <v>1891</v>
      </c>
      <c r="B558" s="340">
        <v>138</v>
      </c>
      <c r="C558" s="340">
        <v>37</v>
      </c>
      <c r="D558" s="340">
        <v>175</v>
      </c>
      <c r="E558" s="340">
        <v>0</v>
      </c>
      <c r="F558" s="340">
        <v>0</v>
      </c>
      <c r="G558" s="340">
        <v>0</v>
      </c>
      <c r="H558" s="340">
        <f t="shared" si="29"/>
        <v>138</v>
      </c>
      <c r="I558" s="340">
        <f t="shared" si="29"/>
        <v>37</v>
      </c>
      <c r="J558" s="340">
        <f t="shared" si="29"/>
        <v>175</v>
      </c>
      <c r="K558" s="329" t="s">
        <v>2233</v>
      </c>
    </row>
    <row r="559" spans="1:11" ht="20.25" customHeight="1" x14ac:dyDescent="0.25">
      <c r="A559" s="468" t="s">
        <v>2234</v>
      </c>
      <c r="B559" s="340">
        <v>93</v>
      </c>
      <c r="C559" s="340">
        <v>33</v>
      </c>
      <c r="D559" s="340">
        <v>126</v>
      </c>
      <c r="E559" s="340">
        <v>0</v>
      </c>
      <c r="F559" s="340">
        <v>0</v>
      </c>
      <c r="G559" s="340">
        <v>0</v>
      </c>
      <c r="H559" s="340">
        <f>SUM(B559,E559)</f>
        <v>93</v>
      </c>
      <c r="I559" s="340">
        <f>SUM(C559,F559)</f>
        <v>33</v>
      </c>
      <c r="J559" s="340">
        <f>SUM(D559,G559)</f>
        <v>126</v>
      </c>
      <c r="K559" s="329" t="s">
        <v>2235</v>
      </c>
    </row>
    <row r="560" spans="1:11" ht="20.25" customHeight="1" x14ac:dyDescent="0.25">
      <c r="A560" s="8" t="s">
        <v>1886</v>
      </c>
      <c r="B560" s="8"/>
      <c r="C560" s="8"/>
      <c r="D560" s="8"/>
      <c r="E560" s="8"/>
      <c r="F560" s="8"/>
      <c r="G560" s="8"/>
      <c r="H560" s="8"/>
      <c r="I560" s="8"/>
      <c r="J560" s="8"/>
      <c r="K560" s="446" t="s">
        <v>2236</v>
      </c>
    </row>
    <row r="561" spans="1:11" ht="20.25" customHeight="1" x14ac:dyDescent="0.25">
      <c r="A561" s="8" t="s">
        <v>265</v>
      </c>
      <c r="B561" s="8">
        <v>14</v>
      </c>
      <c r="C561" s="8">
        <v>3</v>
      </c>
      <c r="D561" s="8">
        <f>SUM(B561:C561)</f>
        <v>17</v>
      </c>
      <c r="E561" s="8">
        <v>0</v>
      </c>
      <c r="F561" s="8">
        <v>0</v>
      </c>
      <c r="G561" s="8">
        <v>0</v>
      </c>
      <c r="H561" s="8">
        <f t="shared" ref="H561:J562" si="30">SUM(E561,B561)</f>
        <v>14</v>
      </c>
      <c r="I561" s="8">
        <f t="shared" si="30"/>
        <v>3</v>
      </c>
      <c r="J561" s="8">
        <f t="shared" si="30"/>
        <v>17</v>
      </c>
      <c r="K561" s="446" t="s">
        <v>219</v>
      </c>
    </row>
    <row r="562" spans="1:11" ht="20.25" customHeight="1" x14ac:dyDescent="0.25">
      <c r="A562" s="8" t="s">
        <v>2230</v>
      </c>
      <c r="B562" s="8">
        <v>31</v>
      </c>
      <c r="C562" s="8">
        <v>68</v>
      </c>
      <c r="D562" s="8">
        <f>SUM(B562:C562)</f>
        <v>99</v>
      </c>
      <c r="E562" s="8">
        <v>0</v>
      </c>
      <c r="F562" s="8">
        <v>0</v>
      </c>
      <c r="G562" s="8">
        <v>0</v>
      </c>
      <c r="H562" s="8">
        <f t="shared" si="30"/>
        <v>31</v>
      </c>
      <c r="I562" s="8">
        <f t="shared" si="30"/>
        <v>68</v>
      </c>
      <c r="J562" s="8">
        <f t="shared" si="30"/>
        <v>99</v>
      </c>
      <c r="K562" s="446" t="s">
        <v>2139</v>
      </c>
    </row>
    <row r="563" spans="1:11" ht="20.25" customHeight="1" x14ac:dyDescent="0.25">
      <c r="A563" s="20" t="s">
        <v>230</v>
      </c>
      <c r="B563" s="20">
        <v>19</v>
      </c>
      <c r="C563" s="20">
        <v>15</v>
      </c>
      <c r="D563" s="20">
        <f>SUM(B563:C563)</f>
        <v>34</v>
      </c>
      <c r="E563" s="20">
        <v>0</v>
      </c>
      <c r="F563" s="20">
        <v>0</v>
      </c>
      <c r="G563" s="20">
        <v>0</v>
      </c>
      <c r="H563" s="20">
        <v>19</v>
      </c>
      <c r="I563" s="20">
        <v>15</v>
      </c>
      <c r="J563" s="20">
        <f>SUM(H563:I563)</f>
        <v>34</v>
      </c>
      <c r="K563" s="22" t="s">
        <v>2247</v>
      </c>
    </row>
    <row r="564" spans="1:11" ht="20.25" customHeight="1" x14ac:dyDescent="0.25">
      <c r="A564" s="20" t="s">
        <v>541</v>
      </c>
      <c r="B564" s="20">
        <v>30</v>
      </c>
      <c r="C564" s="20">
        <v>18</v>
      </c>
      <c r="D564" s="20">
        <f>SUM(B564:C564)</f>
        <v>48</v>
      </c>
      <c r="E564" s="20">
        <v>0</v>
      </c>
      <c r="F564" s="20">
        <v>0</v>
      </c>
      <c r="G564" s="20">
        <v>0</v>
      </c>
      <c r="H564" s="20">
        <v>30</v>
      </c>
      <c r="I564" s="20">
        <v>18</v>
      </c>
      <c r="J564" s="20">
        <f>SUM(H564:I564)</f>
        <v>48</v>
      </c>
      <c r="K564" s="446" t="s">
        <v>249</v>
      </c>
    </row>
    <row r="565" spans="1:11" ht="20.25" customHeight="1" thickBot="1" x14ac:dyDescent="0.3">
      <c r="A565" s="20" t="s">
        <v>1806</v>
      </c>
      <c r="B565" s="20">
        <v>5</v>
      </c>
      <c r="C565" s="20">
        <v>9</v>
      </c>
      <c r="D565" s="20">
        <f>SUM(B565:C565)</f>
        <v>14</v>
      </c>
      <c r="E565" s="20">
        <v>0</v>
      </c>
      <c r="F565" s="20">
        <v>0</v>
      </c>
      <c r="G565" s="20">
        <v>0</v>
      </c>
      <c r="H565" s="20">
        <v>5</v>
      </c>
      <c r="I565" s="20">
        <v>9</v>
      </c>
      <c r="J565" s="20">
        <f>SUM(G565,D565)</f>
        <v>14</v>
      </c>
      <c r="K565" s="22" t="s">
        <v>1807</v>
      </c>
    </row>
    <row r="566" spans="1:11" ht="17.25" customHeight="1" thickBot="1" x14ac:dyDescent="0.3">
      <c r="A566" s="89" t="s">
        <v>1887</v>
      </c>
      <c r="B566" s="89">
        <f>SUM(B561:B565)</f>
        <v>99</v>
      </c>
      <c r="C566" s="89">
        <f>SUM(C561:C565)</f>
        <v>113</v>
      </c>
      <c r="D566" s="89">
        <f>SUM(D561:D565)</f>
        <v>212</v>
      </c>
      <c r="E566" s="89">
        <v>0</v>
      </c>
      <c r="F566" s="89">
        <v>0</v>
      </c>
      <c r="G566" s="89">
        <v>0</v>
      </c>
      <c r="H566" s="89">
        <f>SUM(H561:H565)</f>
        <v>99</v>
      </c>
      <c r="I566" s="89">
        <f>SUM(I561:I565)</f>
        <v>113</v>
      </c>
      <c r="J566" s="89">
        <f>SUM(J561:J565)</f>
        <v>212</v>
      </c>
      <c r="K566" s="56" t="s">
        <v>2239</v>
      </c>
    </row>
    <row r="567" spans="1:11" ht="20.25" customHeight="1" thickTop="1" x14ac:dyDescent="0.25">
      <c r="A567" s="339"/>
      <c r="B567" s="339"/>
      <c r="C567" s="339"/>
      <c r="D567" s="339"/>
      <c r="E567" s="339"/>
      <c r="F567" s="339"/>
      <c r="G567" s="339"/>
      <c r="H567" s="339"/>
      <c r="I567" s="339"/>
      <c r="J567" s="339"/>
      <c r="K567" s="58"/>
    </row>
    <row r="568" spans="1:11" s="659" customFormat="1" ht="20.25" customHeight="1" x14ac:dyDescent="0.25">
      <c r="A568" s="339"/>
      <c r="B568" s="339"/>
      <c r="C568" s="339"/>
      <c r="D568" s="339"/>
      <c r="E568" s="339"/>
      <c r="F568" s="339"/>
      <c r="G568" s="339"/>
      <c r="H568" s="339"/>
      <c r="I568" s="339"/>
      <c r="J568" s="339"/>
      <c r="K568" s="58"/>
    </row>
    <row r="569" spans="1:11" ht="20.25" customHeight="1" x14ac:dyDescent="0.25">
      <c r="A569" s="339"/>
      <c r="B569" s="339"/>
      <c r="C569" s="339"/>
      <c r="D569" s="339"/>
      <c r="E569" s="339"/>
      <c r="F569" s="339"/>
      <c r="G569" s="339"/>
      <c r="H569" s="339"/>
      <c r="I569" s="339"/>
      <c r="J569" s="339"/>
      <c r="K569" s="58"/>
    </row>
    <row r="570" spans="1:11" ht="22.5" customHeight="1" thickBot="1" x14ac:dyDescent="0.3">
      <c r="A570" s="357" t="s">
        <v>2342</v>
      </c>
      <c r="K570" s="456" t="s">
        <v>2350</v>
      </c>
    </row>
    <row r="571" spans="1:11" ht="21" customHeight="1" thickTop="1" x14ac:dyDescent="0.3">
      <c r="A571" s="735" t="s">
        <v>205</v>
      </c>
      <c r="B571" s="746" t="s">
        <v>1</v>
      </c>
      <c r="C571" s="746"/>
      <c r="D571" s="746"/>
      <c r="E571" s="746" t="s">
        <v>2</v>
      </c>
      <c r="F571" s="746"/>
      <c r="G571" s="746"/>
      <c r="H571" s="746" t="s">
        <v>4</v>
      </c>
      <c r="I571" s="746"/>
      <c r="J571" s="746"/>
      <c r="K571" s="735" t="s">
        <v>206</v>
      </c>
    </row>
    <row r="572" spans="1:11" ht="21" customHeight="1" x14ac:dyDescent="0.3">
      <c r="A572" s="736"/>
      <c r="B572" s="747" t="s">
        <v>6</v>
      </c>
      <c r="C572" s="747"/>
      <c r="D572" s="747"/>
      <c r="E572" s="747" t="s">
        <v>7</v>
      </c>
      <c r="F572" s="747"/>
      <c r="G572" s="747"/>
      <c r="H572" s="747" t="s">
        <v>9</v>
      </c>
      <c r="I572" s="747"/>
      <c r="J572" s="747"/>
      <c r="K572" s="736"/>
    </row>
    <row r="573" spans="1:11" ht="21" customHeight="1" x14ac:dyDescent="0.3">
      <c r="A573" s="736"/>
      <c r="B573" s="457" t="s">
        <v>574</v>
      </c>
      <c r="C573" s="457" t="s">
        <v>113</v>
      </c>
      <c r="D573" s="457" t="s">
        <v>12</v>
      </c>
      <c r="E573" s="457" t="s">
        <v>574</v>
      </c>
      <c r="F573" s="457" t="s">
        <v>113</v>
      </c>
      <c r="G573" s="457" t="s">
        <v>12</v>
      </c>
      <c r="H573" s="457" t="s">
        <v>574</v>
      </c>
      <c r="I573" s="457" t="s">
        <v>113</v>
      </c>
      <c r="J573" s="457" t="s">
        <v>12</v>
      </c>
      <c r="K573" s="736"/>
    </row>
    <row r="574" spans="1:11" ht="21" customHeight="1" thickBot="1" x14ac:dyDescent="0.35">
      <c r="A574" s="737"/>
      <c r="B574" s="458" t="s">
        <v>13</v>
      </c>
      <c r="C574" s="458" t="s">
        <v>14</v>
      </c>
      <c r="D574" s="458" t="s">
        <v>9</v>
      </c>
      <c r="E574" s="458" t="s">
        <v>13</v>
      </c>
      <c r="F574" s="458" t="s">
        <v>14</v>
      </c>
      <c r="G574" s="458" t="s">
        <v>9</v>
      </c>
      <c r="H574" s="458" t="s">
        <v>13</v>
      </c>
      <c r="I574" s="458" t="s">
        <v>14</v>
      </c>
      <c r="J574" s="458" t="s">
        <v>9</v>
      </c>
      <c r="K574" s="737"/>
    </row>
    <row r="575" spans="1:11" ht="18.899999999999999" customHeight="1" x14ac:dyDescent="0.25">
      <c r="A575" s="339" t="s">
        <v>1901</v>
      </c>
      <c r="B575" s="340">
        <v>227</v>
      </c>
      <c r="C575" s="340">
        <v>77</v>
      </c>
      <c r="D575" s="340">
        <f>SUM(B575:C575)</f>
        <v>304</v>
      </c>
      <c r="E575" s="340">
        <v>0</v>
      </c>
      <c r="F575" s="340">
        <v>0</v>
      </c>
      <c r="G575" s="340">
        <v>0</v>
      </c>
      <c r="H575" s="340">
        <f>SUM(E575,B575)</f>
        <v>227</v>
      </c>
      <c r="I575" s="340">
        <f>SUM(F575,C575)</f>
        <v>77</v>
      </c>
      <c r="J575" s="340">
        <f>SUM(G575,D575)</f>
        <v>304</v>
      </c>
      <c r="K575" s="329" t="s">
        <v>2318</v>
      </c>
    </row>
    <row r="576" spans="1:11" ht="18.899999999999999" customHeight="1" x14ac:dyDescent="0.25">
      <c r="A576" s="340" t="s">
        <v>1892</v>
      </c>
      <c r="B576" s="340"/>
      <c r="C576" s="340"/>
      <c r="D576" s="340"/>
      <c r="E576" s="340"/>
      <c r="F576" s="340"/>
      <c r="G576" s="340"/>
      <c r="H576" s="340"/>
      <c r="I576" s="340"/>
      <c r="J576" s="340"/>
      <c r="K576" s="329" t="s">
        <v>2241</v>
      </c>
    </row>
    <row r="577" spans="1:11" ht="18.899999999999999" customHeight="1" x14ac:dyDescent="0.25">
      <c r="A577" s="340" t="s">
        <v>1893</v>
      </c>
      <c r="B577" s="340">
        <v>4</v>
      </c>
      <c r="C577" s="340">
        <v>10</v>
      </c>
      <c r="D577" s="340">
        <f>SUM(B577:C577)</f>
        <v>14</v>
      </c>
      <c r="E577" s="340">
        <v>0</v>
      </c>
      <c r="F577" s="340">
        <v>0</v>
      </c>
      <c r="G577" s="340">
        <v>0</v>
      </c>
      <c r="H577" s="340">
        <f t="shared" ref="H577:J579" si="31">SUM(E577,B577)</f>
        <v>4</v>
      </c>
      <c r="I577" s="340">
        <f t="shared" si="31"/>
        <v>10</v>
      </c>
      <c r="J577" s="340">
        <f t="shared" si="31"/>
        <v>14</v>
      </c>
      <c r="K577" s="329" t="s">
        <v>2242</v>
      </c>
    </row>
    <row r="578" spans="1:11" ht="18.899999999999999" customHeight="1" x14ac:dyDescent="0.25">
      <c r="A578" s="340" t="s">
        <v>541</v>
      </c>
      <c r="B578" s="340">
        <v>57</v>
      </c>
      <c r="C578" s="340">
        <v>29</v>
      </c>
      <c r="D578" s="340">
        <f>SUM(B578:C578)</f>
        <v>86</v>
      </c>
      <c r="E578" s="340">
        <v>0</v>
      </c>
      <c r="F578" s="340">
        <v>0</v>
      </c>
      <c r="G578" s="340">
        <v>0</v>
      </c>
      <c r="H578" s="340">
        <f t="shared" si="31"/>
        <v>57</v>
      </c>
      <c r="I578" s="340">
        <f t="shared" si="31"/>
        <v>29</v>
      </c>
      <c r="J578" s="340">
        <f t="shared" si="31"/>
        <v>86</v>
      </c>
      <c r="K578" s="329" t="s">
        <v>249</v>
      </c>
    </row>
    <row r="579" spans="1:11" ht="18.899999999999999" customHeight="1" x14ac:dyDescent="0.25">
      <c r="A579" s="340" t="s">
        <v>1894</v>
      </c>
      <c r="B579" s="340">
        <v>36</v>
      </c>
      <c r="C579" s="340">
        <v>19</v>
      </c>
      <c r="D579" s="340">
        <f>SUM(B579:C579)</f>
        <v>55</v>
      </c>
      <c r="E579" s="340">
        <v>0</v>
      </c>
      <c r="F579" s="340">
        <v>0</v>
      </c>
      <c r="G579" s="340">
        <v>0</v>
      </c>
      <c r="H579" s="340">
        <f t="shared" si="31"/>
        <v>36</v>
      </c>
      <c r="I579" s="340">
        <f t="shared" si="31"/>
        <v>19</v>
      </c>
      <c r="J579" s="340">
        <f t="shared" si="31"/>
        <v>55</v>
      </c>
      <c r="K579" s="329" t="s">
        <v>2319</v>
      </c>
    </row>
    <row r="580" spans="1:11" ht="18.899999999999999" customHeight="1" x14ac:dyDescent="0.25">
      <c r="A580" s="340" t="s">
        <v>1895</v>
      </c>
      <c r="B580" s="340">
        <f>SUM(B577:B579)</f>
        <v>97</v>
      </c>
      <c r="C580" s="340">
        <f>SUM(C577:C579)</f>
        <v>58</v>
      </c>
      <c r="D580" s="340">
        <f>SUM(D577:D579)</f>
        <v>155</v>
      </c>
      <c r="E580" s="340">
        <v>0</v>
      </c>
      <c r="F580" s="340">
        <v>0</v>
      </c>
      <c r="G580" s="340">
        <v>0</v>
      </c>
      <c r="H580" s="340">
        <f>SUM(H577:H579)</f>
        <v>97</v>
      </c>
      <c r="I580" s="340">
        <f>SUM(I577:I579)</f>
        <v>58</v>
      </c>
      <c r="J580" s="340">
        <f>SUM(J577:J579)</f>
        <v>155</v>
      </c>
      <c r="K580" s="329" t="s">
        <v>2244</v>
      </c>
    </row>
    <row r="581" spans="1:11" ht="18.899999999999999" customHeight="1" x14ac:dyDescent="0.25">
      <c r="A581" s="8" t="s">
        <v>2245</v>
      </c>
      <c r="B581" s="8"/>
      <c r="C581" s="8"/>
      <c r="D581" s="8"/>
      <c r="E581" s="8"/>
      <c r="F581" s="8"/>
      <c r="G581" s="8"/>
      <c r="H581" s="8"/>
      <c r="I581" s="8"/>
      <c r="J581" s="8"/>
      <c r="K581" s="446" t="s">
        <v>2246</v>
      </c>
    </row>
    <row r="582" spans="1:11" ht="18.899999999999999" customHeight="1" x14ac:dyDescent="0.25">
      <c r="A582" s="8" t="s">
        <v>265</v>
      </c>
      <c r="B582" s="8">
        <v>62</v>
      </c>
      <c r="C582" s="8">
        <v>3</v>
      </c>
      <c r="D582" s="8">
        <f>SUM(B582:C582)</f>
        <v>65</v>
      </c>
      <c r="E582" s="8">
        <v>0</v>
      </c>
      <c r="F582" s="8">
        <v>0</v>
      </c>
      <c r="G582" s="8">
        <v>0</v>
      </c>
      <c r="H582" s="8">
        <f t="shared" ref="H582:J583" si="32">SUM(E582,B582)</f>
        <v>62</v>
      </c>
      <c r="I582" s="8">
        <f t="shared" si="32"/>
        <v>3</v>
      </c>
      <c r="J582" s="8">
        <f t="shared" si="32"/>
        <v>65</v>
      </c>
      <c r="K582" s="446" t="s">
        <v>219</v>
      </c>
    </row>
    <row r="583" spans="1:11" ht="18.899999999999999" customHeight="1" x14ac:dyDescent="0.25">
      <c r="A583" s="8" t="s">
        <v>2238</v>
      </c>
      <c r="B583" s="8">
        <v>42</v>
      </c>
      <c r="C583" s="8">
        <v>13</v>
      </c>
      <c r="D583" s="8">
        <f>SUM(B583:C583)</f>
        <v>55</v>
      </c>
      <c r="E583" s="8">
        <v>0</v>
      </c>
      <c r="F583" s="8">
        <v>0</v>
      </c>
      <c r="G583" s="8">
        <v>0</v>
      </c>
      <c r="H583" s="8">
        <f t="shared" si="32"/>
        <v>42</v>
      </c>
      <c r="I583" s="8">
        <f t="shared" si="32"/>
        <v>13</v>
      </c>
      <c r="J583" s="8">
        <f t="shared" si="32"/>
        <v>55</v>
      </c>
      <c r="K583" s="446" t="s">
        <v>2247</v>
      </c>
    </row>
    <row r="584" spans="1:11" ht="18.899999999999999" customHeight="1" x14ac:dyDescent="0.25">
      <c r="A584" s="8" t="s">
        <v>248</v>
      </c>
      <c r="B584" s="8">
        <v>55</v>
      </c>
      <c r="C584" s="8">
        <v>15</v>
      </c>
      <c r="D584" s="8">
        <f>SUM(B584:C584)</f>
        <v>70</v>
      </c>
      <c r="E584" s="8">
        <v>0</v>
      </c>
      <c r="F584" s="8">
        <v>0</v>
      </c>
      <c r="G584" s="8">
        <v>0</v>
      </c>
      <c r="H584" s="8">
        <v>55</v>
      </c>
      <c r="I584" s="8">
        <v>15</v>
      </c>
      <c r="J584" s="8">
        <f>SUM(H584:I584)</f>
        <v>70</v>
      </c>
      <c r="K584" s="446" t="s">
        <v>249</v>
      </c>
    </row>
    <row r="585" spans="1:11" ht="18.899999999999999" customHeight="1" x14ac:dyDescent="0.25">
      <c r="A585" s="8" t="s">
        <v>2320</v>
      </c>
      <c r="B585" s="8">
        <v>32</v>
      </c>
      <c r="C585" s="8">
        <v>12</v>
      </c>
      <c r="D585" s="8">
        <f>SUM(B585:C585)</f>
        <v>44</v>
      </c>
      <c r="E585" s="8">
        <v>0</v>
      </c>
      <c r="F585" s="8">
        <v>0</v>
      </c>
      <c r="G585" s="8">
        <v>0</v>
      </c>
      <c r="H585" s="8">
        <f>SUM(E585,B585)</f>
        <v>32</v>
      </c>
      <c r="I585" s="8">
        <f>SUM(F585,C585)</f>
        <v>12</v>
      </c>
      <c r="J585" s="8">
        <f>SUM(G585,D585)</f>
        <v>44</v>
      </c>
      <c r="K585" s="446" t="s">
        <v>2089</v>
      </c>
    </row>
    <row r="586" spans="1:11" ht="18.899999999999999" customHeight="1" x14ac:dyDescent="0.25">
      <c r="A586" s="8" t="s">
        <v>2248</v>
      </c>
      <c r="B586" s="8">
        <f>SUM(B582:B585)</f>
        <v>191</v>
      </c>
      <c r="C586" s="8">
        <f>SUM(C582:C585)</f>
        <v>43</v>
      </c>
      <c r="D586" s="8">
        <f>SUM(D582:D585)</f>
        <v>234</v>
      </c>
      <c r="E586" s="8">
        <v>0</v>
      </c>
      <c r="F586" s="8">
        <v>0</v>
      </c>
      <c r="G586" s="8">
        <v>0</v>
      </c>
      <c r="H586" s="8">
        <f>SUM(H582:H585)</f>
        <v>191</v>
      </c>
      <c r="I586" s="8">
        <f>SUM(I582:I585)</f>
        <v>43</v>
      </c>
      <c r="J586" s="8">
        <f>SUM(J582:J585)</f>
        <v>234</v>
      </c>
      <c r="K586" s="446" t="s">
        <v>2249</v>
      </c>
    </row>
    <row r="587" spans="1:11" ht="18.899999999999999" customHeight="1" x14ac:dyDescent="0.25">
      <c r="A587" s="8" t="s">
        <v>2250</v>
      </c>
      <c r="B587" s="8"/>
      <c r="C587" s="8"/>
      <c r="D587" s="8"/>
      <c r="E587" s="8"/>
      <c r="F587" s="8"/>
      <c r="G587" s="8"/>
      <c r="H587" s="8"/>
      <c r="I587" s="8"/>
      <c r="J587" s="8"/>
      <c r="K587" s="446" t="s">
        <v>2251</v>
      </c>
    </row>
    <row r="588" spans="1:11" ht="18.899999999999999" customHeight="1" x14ac:dyDescent="0.25">
      <c r="A588" s="8" t="s">
        <v>1438</v>
      </c>
      <c r="B588" s="8">
        <v>36</v>
      </c>
      <c r="C588" s="8">
        <v>2</v>
      </c>
      <c r="D588" s="8">
        <f>SUM(B588:C588)</f>
        <v>38</v>
      </c>
      <c r="E588" s="8">
        <v>0</v>
      </c>
      <c r="F588" s="8">
        <v>0</v>
      </c>
      <c r="G588" s="8">
        <v>0</v>
      </c>
      <c r="H588" s="8">
        <f t="shared" ref="H588:J590" si="33">SUM(E588,B588)</f>
        <v>36</v>
      </c>
      <c r="I588" s="8">
        <f t="shared" si="33"/>
        <v>2</v>
      </c>
      <c r="J588" s="8">
        <f t="shared" si="33"/>
        <v>38</v>
      </c>
      <c r="K588" s="446" t="s">
        <v>243</v>
      </c>
    </row>
    <row r="589" spans="1:11" ht="18.899999999999999" customHeight="1" x14ac:dyDescent="0.25">
      <c r="A589" s="8" t="s">
        <v>248</v>
      </c>
      <c r="B589" s="8">
        <v>12</v>
      </c>
      <c r="C589" s="8">
        <v>2</v>
      </c>
      <c r="D589" s="8">
        <f>SUM(B589:C589)</f>
        <v>14</v>
      </c>
      <c r="E589" s="8">
        <v>0</v>
      </c>
      <c r="F589" s="8">
        <v>0</v>
      </c>
      <c r="G589" s="8">
        <v>0</v>
      </c>
      <c r="H589" s="8">
        <f t="shared" si="33"/>
        <v>12</v>
      </c>
      <c r="I589" s="8">
        <f t="shared" si="33"/>
        <v>2</v>
      </c>
      <c r="J589" s="8">
        <f t="shared" si="33"/>
        <v>14</v>
      </c>
      <c r="K589" s="446" t="s">
        <v>249</v>
      </c>
    </row>
    <row r="590" spans="1:11" ht="18.899999999999999" customHeight="1" x14ac:dyDescent="0.25">
      <c r="A590" s="8" t="s">
        <v>949</v>
      </c>
      <c r="B590" s="8">
        <v>40</v>
      </c>
      <c r="C590" s="8">
        <v>22</v>
      </c>
      <c r="D590" s="8">
        <f>SUM(B590:C590)</f>
        <v>62</v>
      </c>
      <c r="E590" s="8">
        <v>0</v>
      </c>
      <c r="F590" s="8">
        <v>0</v>
      </c>
      <c r="G590" s="8">
        <v>0</v>
      </c>
      <c r="H590" s="8">
        <f t="shared" si="33"/>
        <v>40</v>
      </c>
      <c r="I590" s="8">
        <f t="shared" si="33"/>
        <v>22</v>
      </c>
      <c r="J590" s="8">
        <f t="shared" si="33"/>
        <v>62</v>
      </c>
      <c r="K590" s="466" t="s">
        <v>2252</v>
      </c>
    </row>
    <row r="591" spans="1:11" ht="18.899999999999999" customHeight="1" x14ac:dyDescent="0.25">
      <c r="A591" s="8" t="s">
        <v>2253</v>
      </c>
      <c r="B591" s="8">
        <f>SUM(B588:B590)</f>
        <v>88</v>
      </c>
      <c r="C591" s="8">
        <f>SUM(C588:C590)</f>
        <v>26</v>
      </c>
      <c r="D591" s="8">
        <f>SUM(D588:D590)</f>
        <v>114</v>
      </c>
      <c r="E591" s="8">
        <v>0</v>
      </c>
      <c r="F591" s="8">
        <v>0</v>
      </c>
      <c r="G591" s="8">
        <v>0</v>
      </c>
      <c r="H591" s="8">
        <f>SUM(H588:H590)</f>
        <v>88</v>
      </c>
      <c r="I591" s="8">
        <f>SUM(I588:I590)</f>
        <v>26</v>
      </c>
      <c r="J591" s="8">
        <f>SUM(J588:J590)</f>
        <v>114</v>
      </c>
      <c r="K591" s="446" t="s">
        <v>2254</v>
      </c>
    </row>
    <row r="592" spans="1:11" ht="18.899999999999999" customHeight="1" thickBot="1" x14ac:dyDescent="0.3">
      <c r="A592" s="11" t="s">
        <v>2255</v>
      </c>
      <c r="B592" s="11">
        <v>23</v>
      </c>
      <c r="C592" s="11">
        <v>10</v>
      </c>
      <c r="D592" s="11">
        <f>SUM(B592:C592)</f>
        <v>33</v>
      </c>
      <c r="E592" s="11">
        <v>0</v>
      </c>
      <c r="F592" s="11">
        <v>0</v>
      </c>
      <c r="G592" s="11">
        <v>0</v>
      </c>
      <c r="H592" s="11">
        <f>SUM(E592,B592)</f>
        <v>23</v>
      </c>
      <c r="I592" s="11">
        <f>SUM(F592,C592)</f>
        <v>10</v>
      </c>
      <c r="J592" s="11">
        <f>SUM(G592,D592)</f>
        <v>33</v>
      </c>
      <c r="K592" s="13" t="s">
        <v>2256</v>
      </c>
    </row>
    <row r="593" spans="1:11" ht="18.899999999999999" customHeight="1" thickTop="1" x14ac:dyDescent="0.25">
      <c r="A593" s="14"/>
      <c r="B593" s="14"/>
      <c r="C593" s="14"/>
      <c r="D593" s="14"/>
      <c r="E593" s="14"/>
      <c r="F593" s="14"/>
      <c r="G593" s="14"/>
      <c r="H593" s="14"/>
      <c r="I593" s="14"/>
      <c r="J593" s="14"/>
      <c r="K593" s="448"/>
    </row>
    <row r="594" spans="1:11" ht="18.899999999999999" customHeight="1" x14ac:dyDescent="0.25">
      <c r="A594" s="14"/>
      <c r="B594" s="14"/>
      <c r="C594" s="14"/>
      <c r="D594" s="14"/>
      <c r="E594" s="14"/>
      <c r="F594" s="14"/>
      <c r="G594" s="14"/>
      <c r="H594" s="14"/>
      <c r="I594" s="14"/>
      <c r="J594" s="14"/>
      <c r="K594" s="448"/>
    </row>
    <row r="595" spans="1:11" ht="18.899999999999999" customHeight="1" x14ac:dyDescent="0.25">
      <c r="A595" s="14"/>
      <c r="B595" s="14"/>
      <c r="C595" s="14"/>
      <c r="D595" s="14"/>
      <c r="E595" s="14"/>
      <c r="F595" s="14"/>
      <c r="G595" s="14"/>
      <c r="H595" s="14"/>
      <c r="I595" s="14"/>
      <c r="J595" s="14"/>
      <c r="K595" s="448"/>
    </row>
    <row r="596" spans="1:11" ht="18.899999999999999" customHeight="1" x14ac:dyDescent="0.25">
      <c r="A596" s="14"/>
      <c r="B596" s="14"/>
      <c r="C596" s="14"/>
      <c r="D596" s="14"/>
      <c r="E596" s="14"/>
      <c r="F596" s="14"/>
      <c r="G596" s="14"/>
      <c r="H596" s="14"/>
      <c r="I596" s="14"/>
      <c r="J596" s="14"/>
      <c r="K596" s="448"/>
    </row>
    <row r="597" spans="1:11" ht="18.899999999999999" customHeight="1" x14ac:dyDescent="0.25">
      <c r="A597" s="14"/>
      <c r="B597" s="14"/>
      <c r="C597" s="14"/>
      <c r="D597" s="14"/>
      <c r="E597" s="14"/>
      <c r="F597" s="14"/>
      <c r="G597" s="14"/>
      <c r="H597" s="14"/>
      <c r="I597" s="14"/>
      <c r="J597" s="14"/>
      <c r="K597" s="448"/>
    </row>
    <row r="598" spans="1:11" ht="22.5" customHeight="1" thickBot="1" x14ac:dyDescent="0.3">
      <c r="A598" s="357" t="s">
        <v>2342</v>
      </c>
      <c r="K598" s="456" t="s">
        <v>2350</v>
      </c>
    </row>
    <row r="599" spans="1:11" ht="18.899999999999999" customHeight="1" thickTop="1" x14ac:dyDescent="0.3">
      <c r="A599" s="735" t="s">
        <v>205</v>
      </c>
      <c r="B599" s="746" t="s">
        <v>1</v>
      </c>
      <c r="C599" s="746"/>
      <c r="D599" s="746"/>
      <c r="E599" s="746" t="s">
        <v>2</v>
      </c>
      <c r="F599" s="746"/>
      <c r="G599" s="746"/>
      <c r="H599" s="746" t="s">
        <v>4</v>
      </c>
      <c r="I599" s="746"/>
      <c r="J599" s="746"/>
      <c r="K599" s="735" t="s">
        <v>206</v>
      </c>
    </row>
    <row r="600" spans="1:11" ht="18.899999999999999" customHeight="1" x14ac:dyDescent="0.3">
      <c r="A600" s="736"/>
      <c r="B600" s="747" t="s">
        <v>6</v>
      </c>
      <c r="C600" s="747"/>
      <c r="D600" s="747"/>
      <c r="E600" s="747" t="s">
        <v>7</v>
      </c>
      <c r="F600" s="747"/>
      <c r="G600" s="747"/>
      <c r="H600" s="747" t="s">
        <v>9</v>
      </c>
      <c r="I600" s="747"/>
      <c r="J600" s="747"/>
      <c r="K600" s="736"/>
    </row>
    <row r="601" spans="1:11" ht="18.899999999999999" customHeight="1" x14ac:dyDescent="0.3">
      <c r="A601" s="736"/>
      <c r="B601" s="457" t="s">
        <v>574</v>
      </c>
      <c r="C601" s="457" t="s">
        <v>113</v>
      </c>
      <c r="D601" s="457" t="s">
        <v>12</v>
      </c>
      <c r="E601" s="457" t="s">
        <v>574</v>
      </c>
      <c r="F601" s="457" t="s">
        <v>113</v>
      </c>
      <c r="G601" s="457" t="s">
        <v>12</v>
      </c>
      <c r="H601" s="457" t="s">
        <v>574</v>
      </c>
      <c r="I601" s="457" t="s">
        <v>113</v>
      </c>
      <c r="J601" s="457" t="s">
        <v>12</v>
      </c>
      <c r="K601" s="736"/>
    </row>
    <row r="602" spans="1:11" ht="18.899999999999999" customHeight="1" thickBot="1" x14ac:dyDescent="0.35">
      <c r="A602" s="737"/>
      <c r="B602" s="458" t="s">
        <v>13</v>
      </c>
      <c r="C602" s="458" t="s">
        <v>14</v>
      </c>
      <c r="D602" s="458" t="s">
        <v>9</v>
      </c>
      <c r="E602" s="458" t="s">
        <v>13</v>
      </c>
      <c r="F602" s="458" t="s">
        <v>14</v>
      </c>
      <c r="G602" s="458" t="s">
        <v>9</v>
      </c>
      <c r="H602" s="458" t="s">
        <v>13</v>
      </c>
      <c r="I602" s="458" t="s">
        <v>14</v>
      </c>
      <c r="J602" s="458" t="s">
        <v>9</v>
      </c>
      <c r="K602" s="737"/>
    </row>
    <row r="603" spans="1:11" ht="20.25" customHeight="1" x14ac:dyDescent="0.25">
      <c r="A603" s="8" t="s">
        <v>2261</v>
      </c>
      <c r="B603" s="8">
        <v>6</v>
      </c>
      <c r="C603" s="8">
        <v>11</v>
      </c>
      <c r="D603" s="8">
        <f>SUM(B603:C603)</f>
        <v>17</v>
      </c>
      <c r="E603" s="8">
        <v>0</v>
      </c>
      <c r="F603" s="8">
        <v>0</v>
      </c>
      <c r="G603" s="8">
        <v>0</v>
      </c>
      <c r="H603" s="8">
        <f>SUM(E603,B603)</f>
        <v>6</v>
      </c>
      <c r="I603" s="8">
        <f>SUM(F603,C603)</f>
        <v>11</v>
      </c>
      <c r="J603" s="8">
        <f>SUM(G603,D603)</f>
        <v>17</v>
      </c>
      <c r="K603" s="466" t="s">
        <v>2262</v>
      </c>
    </row>
    <row r="604" spans="1:11" ht="20.25" customHeight="1" x14ac:dyDescent="0.25">
      <c r="A604" s="8" t="s">
        <v>2263</v>
      </c>
      <c r="B604" s="8"/>
      <c r="C604" s="8"/>
      <c r="D604" s="8"/>
      <c r="E604" s="8"/>
      <c r="F604" s="8"/>
      <c r="G604" s="8"/>
      <c r="H604" s="8"/>
      <c r="I604" s="8"/>
      <c r="J604" s="8"/>
      <c r="K604" s="446" t="s">
        <v>2264</v>
      </c>
    </row>
    <row r="605" spans="1:11" ht="20.25" customHeight="1" x14ac:dyDescent="0.25">
      <c r="A605" s="8" t="s">
        <v>2265</v>
      </c>
      <c r="B605" s="8">
        <v>125</v>
      </c>
      <c r="C605" s="8">
        <v>2</v>
      </c>
      <c r="D605" s="8">
        <f>SUM(B605:C605)</f>
        <v>127</v>
      </c>
      <c r="E605" s="8">
        <v>0</v>
      </c>
      <c r="F605" s="8">
        <v>0</v>
      </c>
      <c r="G605" s="8">
        <v>0</v>
      </c>
      <c r="H605" s="8">
        <f t="shared" ref="H605:J607" si="34">SUM(E605,B605)</f>
        <v>125</v>
      </c>
      <c r="I605" s="8">
        <f t="shared" si="34"/>
        <v>2</v>
      </c>
      <c r="J605" s="8">
        <f t="shared" si="34"/>
        <v>127</v>
      </c>
      <c r="K605" s="446" t="s">
        <v>2266</v>
      </c>
    </row>
    <row r="606" spans="1:11" ht="20.25" customHeight="1" x14ac:dyDescent="0.25">
      <c r="A606" s="8" t="s">
        <v>2317</v>
      </c>
      <c r="B606" s="8">
        <v>77</v>
      </c>
      <c r="C606" s="8">
        <v>40</v>
      </c>
      <c r="D606" s="8">
        <f>SUM(B606:C606)</f>
        <v>117</v>
      </c>
      <c r="E606" s="8">
        <v>0</v>
      </c>
      <c r="F606" s="8">
        <v>0</v>
      </c>
      <c r="G606" s="8">
        <v>0</v>
      </c>
      <c r="H606" s="8">
        <f t="shared" si="34"/>
        <v>77</v>
      </c>
      <c r="I606" s="8">
        <f t="shared" si="34"/>
        <v>40</v>
      </c>
      <c r="J606" s="8">
        <f t="shared" si="34"/>
        <v>117</v>
      </c>
      <c r="K606" s="446" t="s">
        <v>2139</v>
      </c>
    </row>
    <row r="607" spans="1:11" ht="20.25" customHeight="1" x14ac:dyDescent="0.25">
      <c r="A607" s="8" t="s">
        <v>238</v>
      </c>
      <c r="B607" s="8">
        <v>130</v>
      </c>
      <c r="C607" s="8">
        <v>8</v>
      </c>
      <c r="D607" s="8">
        <f>SUM(B607:C607)</f>
        <v>138</v>
      </c>
      <c r="E607" s="8">
        <v>0</v>
      </c>
      <c r="F607" s="8">
        <v>0</v>
      </c>
      <c r="G607" s="8">
        <v>0</v>
      </c>
      <c r="H607" s="8">
        <f t="shared" si="34"/>
        <v>130</v>
      </c>
      <c r="I607" s="8">
        <f t="shared" si="34"/>
        <v>8</v>
      </c>
      <c r="J607" s="8">
        <f t="shared" si="34"/>
        <v>138</v>
      </c>
      <c r="K607" s="446" t="s">
        <v>2267</v>
      </c>
    </row>
    <row r="608" spans="1:11" ht="20.25" customHeight="1" x14ac:dyDescent="0.25">
      <c r="A608" s="8" t="s">
        <v>2268</v>
      </c>
      <c r="B608" s="8">
        <f>SUM(B605:B607)</f>
        <v>332</v>
      </c>
      <c r="C608" s="8">
        <f>SUM(C605:C607)</f>
        <v>50</v>
      </c>
      <c r="D608" s="8">
        <f>SUM(D605:D607)</f>
        <v>382</v>
      </c>
      <c r="E608" s="8">
        <v>0</v>
      </c>
      <c r="F608" s="8">
        <v>0</v>
      </c>
      <c r="G608" s="8">
        <v>0</v>
      </c>
      <c r="H608" s="8">
        <f>SUM(H605:H607)</f>
        <v>332</v>
      </c>
      <c r="I608" s="8">
        <f>SUM(I605:I607)</f>
        <v>50</v>
      </c>
      <c r="J608" s="8">
        <f>SUM(J605:J607)</f>
        <v>382</v>
      </c>
      <c r="K608" s="446" t="s">
        <v>2269</v>
      </c>
    </row>
    <row r="609" spans="1:11" ht="20.25" customHeight="1" x14ac:dyDescent="0.25">
      <c r="A609" s="20" t="s">
        <v>2272</v>
      </c>
      <c r="B609" s="20">
        <v>438</v>
      </c>
      <c r="C609" s="20">
        <v>15</v>
      </c>
      <c r="D609" s="20">
        <f>SUM(B609:C609)</f>
        <v>453</v>
      </c>
      <c r="E609" s="20">
        <v>0</v>
      </c>
      <c r="F609" s="20">
        <v>0</v>
      </c>
      <c r="G609" s="20">
        <v>0</v>
      </c>
      <c r="H609" s="20">
        <v>438</v>
      </c>
      <c r="I609" s="20">
        <v>15</v>
      </c>
      <c r="J609" s="20">
        <f>SUM(H609:I609)</f>
        <v>453</v>
      </c>
      <c r="K609" s="22" t="s">
        <v>2273</v>
      </c>
    </row>
    <row r="610" spans="1:11" ht="20.25" customHeight="1" thickBot="1" x14ac:dyDescent="0.3">
      <c r="A610" s="20" t="s">
        <v>2274</v>
      </c>
      <c r="B610" s="20">
        <v>124</v>
      </c>
      <c r="C610" s="20">
        <v>3</v>
      </c>
      <c r="D610" s="20">
        <f>SUM(B610:C610)</f>
        <v>127</v>
      </c>
      <c r="E610" s="20">
        <v>0</v>
      </c>
      <c r="F610" s="20">
        <v>0</v>
      </c>
      <c r="G610" s="20">
        <v>0</v>
      </c>
      <c r="H610" s="20">
        <f>SUM(E610,B610)</f>
        <v>124</v>
      </c>
      <c r="I610" s="20">
        <f>SUM(F610,C610)</f>
        <v>3</v>
      </c>
      <c r="J610" s="20">
        <f>SUM(G610,D610)</f>
        <v>127</v>
      </c>
      <c r="K610" s="448" t="s">
        <v>2275</v>
      </c>
    </row>
    <row r="611" spans="1:11" ht="20.25" customHeight="1" thickBot="1" x14ac:dyDescent="0.3">
      <c r="A611" s="83" t="s">
        <v>127</v>
      </c>
      <c r="B611" s="474">
        <f>SUM(B610,B609,B608,B603,B592,B591,B586,B580,B575,B566,B559,B558,B557,B553,B552,B551,B550,B549,B548,B547,B546,B535,B527,B526,B525,B524,B523,B503,B502,B501,B500,B499,B498,B497,B496,B495,B494,B493,B492,B491,B409,B408,B402,B397,B396,B386,B347,B346,B345,B344,B343,B342,B341,B340,B339)</f>
        <v>17157</v>
      </c>
      <c r="C611" s="474">
        <f>SUM(C610,C609,C608,C603,C592,C591,C586,C580,C575,C566,C559,C558,C557,C553,C552,C551,C550,C549,C548,C547,C546,C535,C527,C526,C525,C524,C523,C503,C502,C501,C500,C499,C498,C497,C496,C495,C494,C493,C492,C491,C409,C408,C402,C397,C396,C386,C347,C346,C345,C344,C343,C342,C341,C340,C339)</f>
        <v>4399</v>
      </c>
      <c r="D611" s="474">
        <f>SUM(D610,D609,D608,D603,D592,D591,D586,D580,D575,D566,D559,D558,D557,D553,D552,D551,D550,D549,D548,D547,D546,D535,D527,D526,D525,D524,D523,D503,D502,D501,D500,D499,D498,D497,D496,D495,D494,D493,D492,D491,D409,D408,D402,D397,D396,D386,D347,D346,D345,D344,D343,D342,D341,D340,D339)</f>
        <v>21556</v>
      </c>
      <c r="E611" s="474">
        <f>SUM(E610,E609,E608,E603,E592,E591,E586,E580,E575,E566,E559,E558,E557,E553,E552,E551,E550,E549,E548,E547,E546,E535,E527,E526,E525,E524,L520,E503,E502,E501,E500,E499,E498,E497,E496,E495,E494,E493,E492,E491,E409,E408,E402,E397,E396,E386,E347,E346,E345,E344,E343,E342,E341,E340,E339)</f>
        <v>2</v>
      </c>
      <c r="F611" s="474">
        <f>SUM(F610,F609,F608,F603,F592,F591,F586,F580,F575,F566,F559,F558,F557,F553,F552,F551,F550,F549,F548,F547,F546,F535,F527,F526,F525,F524,M520,F503,F502,F501,F500,F499,F498,F497,F496,F495,F494,F493,F492,F491,F409,F408,F402,F397,F396,F386,F347,F346,F345,F344,F343,F342,F341,F340,F339)</f>
        <v>2</v>
      </c>
      <c r="G611" s="474">
        <f>SUM(G610,G609,G608,G603,G592,G591,G586,G580,G575,G566,G559,G558,G557,G553,G552,G551,G550,G549,G548,G547,G546,G535,G527,G526,G525,G524,N520,G503,G502,G501,G500,G499,G498,G497,G496,G495,G494,G493,G492,G491,G409,G408,G402,G397,G396,G386,G347,G346,G345,G344,G343,G342,G341,G340,G339)</f>
        <v>4</v>
      </c>
      <c r="H611" s="474">
        <v>17159</v>
      </c>
      <c r="I611" s="474">
        <f>SUM(I610,I609,I608,I603,I592,I591,I586,I580,I575,I566,I559,I558,I557,I553,I552,I551,I550,I549,I548,I547,I546,I535,I527,I526,I525,I524,I523,I503,I502,I501,I500,I499,I498,I497,I496,I495,I494,I493,I492,I491,I409,I408,I402,I397,I396,I386,I347,I346,I345,I344,I343,I342,I341,I340,I339)</f>
        <v>4401</v>
      </c>
      <c r="J611" s="474">
        <f>SUM(J610,J609,J608,J603,J592,J591,J586,J580,J575,J566,J559,J558,J557,J553,J552,J551,J550,J549,J548,J547,J546,J535,J527,J526,J525,J524,J523,J503,J502,J501,J500,J499,J498,J497,J496,J495,J494,J493,J492,J491,J409,J408,J402,J397,J396,J386,J347,J346,J345,J344,J343,J342,J341,J340,J339)</f>
        <v>21560</v>
      </c>
      <c r="K611" s="196" t="s">
        <v>103</v>
      </c>
    </row>
    <row r="612" spans="1:11" ht="20.25" customHeight="1" thickBot="1" x14ac:dyDescent="0.3">
      <c r="A612" s="23" t="s">
        <v>104</v>
      </c>
      <c r="B612" s="487">
        <f t="shared" ref="B612:J612" si="35">SUM(B611+B325)</f>
        <v>41415</v>
      </c>
      <c r="C612" s="487">
        <f t="shared" si="35"/>
        <v>21711</v>
      </c>
      <c r="D612" s="487">
        <f t="shared" si="35"/>
        <v>63126</v>
      </c>
      <c r="E612" s="487">
        <f t="shared" si="35"/>
        <v>12</v>
      </c>
      <c r="F612" s="487">
        <f t="shared" si="35"/>
        <v>11</v>
      </c>
      <c r="G612" s="487">
        <f t="shared" si="35"/>
        <v>23</v>
      </c>
      <c r="H612" s="487">
        <f t="shared" si="35"/>
        <v>41427</v>
      </c>
      <c r="I612" s="487">
        <f t="shared" si="35"/>
        <v>21722</v>
      </c>
      <c r="J612" s="487">
        <f t="shared" si="35"/>
        <v>63149</v>
      </c>
      <c r="K612" s="447" t="s">
        <v>9</v>
      </c>
    </row>
    <row r="613" spans="1:11" ht="20.25" customHeight="1" thickTop="1" x14ac:dyDescent="0.25">
      <c r="A613" s="14"/>
      <c r="B613" s="14"/>
      <c r="C613" s="14"/>
      <c r="D613" s="14"/>
      <c r="E613" s="14"/>
      <c r="F613" s="14"/>
      <c r="G613" s="14"/>
      <c r="H613" s="14"/>
      <c r="I613" s="14"/>
      <c r="J613" s="14"/>
      <c r="K613" s="448"/>
    </row>
    <row r="614" spans="1:11" ht="20.25" customHeight="1" x14ac:dyDescent="0.25">
      <c r="A614" s="14"/>
    </row>
    <row r="615" spans="1:11" ht="20.25" customHeight="1" x14ac:dyDescent="0.25">
      <c r="A615" s="14"/>
    </row>
    <row r="616" spans="1:11" ht="20.25" customHeight="1" x14ac:dyDescent="0.25">
      <c r="A616" s="14"/>
      <c r="B616" s="14"/>
      <c r="C616" s="14"/>
      <c r="D616" s="14"/>
      <c r="E616" s="14"/>
      <c r="F616" s="14"/>
      <c r="G616" s="14"/>
      <c r="H616" s="14"/>
      <c r="I616" s="14"/>
      <c r="J616" s="14"/>
    </row>
    <row r="617" spans="1:11" ht="20.25" customHeight="1" x14ac:dyDescent="0.25">
      <c r="A617" s="14"/>
      <c r="B617" s="14"/>
      <c r="C617" s="14"/>
      <c r="D617" s="14"/>
      <c r="E617" s="14"/>
      <c r="F617" s="14"/>
      <c r="G617" s="14"/>
      <c r="H617" s="14"/>
      <c r="I617" s="14"/>
      <c r="J617" s="14"/>
    </row>
    <row r="618" spans="1:11" ht="20.25" customHeight="1" x14ac:dyDescent="0.25">
      <c r="A618" s="14"/>
      <c r="B618" s="14"/>
      <c r="C618" s="14"/>
      <c r="D618" s="14"/>
      <c r="E618" s="14"/>
      <c r="F618" s="14"/>
      <c r="G618" s="14"/>
      <c r="H618" s="14"/>
      <c r="I618" s="14"/>
      <c r="J618" s="14"/>
    </row>
    <row r="619" spans="1:11" ht="20.25" customHeight="1" x14ac:dyDescent="0.25">
      <c r="A619" s="14"/>
      <c r="B619" s="14"/>
      <c r="C619" s="14"/>
      <c r="D619" s="14"/>
      <c r="E619" s="14"/>
      <c r="F619" s="14"/>
      <c r="G619" s="14"/>
      <c r="H619" s="14"/>
      <c r="I619" s="14"/>
      <c r="J619" s="14"/>
    </row>
    <row r="620" spans="1:11" ht="20.25" customHeight="1" x14ac:dyDescent="0.25">
      <c r="A620" s="14"/>
      <c r="B620" s="14"/>
      <c r="C620" s="14"/>
      <c r="D620" s="14"/>
      <c r="E620" s="14"/>
      <c r="F620" s="14"/>
      <c r="G620" s="14"/>
      <c r="H620" s="14"/>
      <c r="I620" s="14"/>
      <c r="J620" s="14"/>
    </row>
    <row r="621" spans="1:11" s="659" customFormat="1" ht="20.25" customHeight="1" x14ac:dyDescent="0.25">
      <c r="A621" s="668"/>
      <c r="B621" s="668"/>
      <c r="C621" s="668"/>
      <c r="D621" s="668"/>
      <c r="E621" s="668"/>
      <c r="F621" s="668"/>
      <c r="G621" s="668"/>
      <c r="H621" s="668"/>
      <c r="I621" s="668"/>
      <c r="J621" s="668"/>
    </row>
    <row r="622" spans="1:11" s="659" customFormat="1" ht="20.25" customHeight="1" x14ac:dyDescent="0.25">
      <c r="A622" s="668"/>
      <c r="B622" s="668"/>
      <c r="C622" s="668"/>
      <c r="D622" s="668"/>
      <c r="E622" s="668"/>
      <c r="F622" s="668"/>
      <c r="G622" s="668"/>
      <c r="H622" s="668"/>
      <c r="I622" s="668"/>
      <c r="J622" s="668"/>
    </row>
    <row r="623" spans="1:11" s="659" customFormat="1" ht="20.25" customHeight="1" x14ac:dyDescent="0.25">
      <c r="A623" s="668"/>
      <c r="B623" s="668"/>
      <c r="C623" s="668"/>
      <c r="D623" s="668"/>
      <c r="E623" s="668"/>
      <c r="F623" s="668"/>
      <c r="G623" s="668"/>
      <c r="H623" s="668"/>
      <c r="I623" s="668"/>
      <c r="J623" s="668"/>
    </row>
    <row r="624" spans="1:11" s="659" customFormat="1" ht="20.25" customHeight="1" x14ac:dyDescent="0.25">
      <c r="A624" s="668"/>
      <c r="B624" s="668"/>
      <c r="C624" s="668"/>
      <c r="D624" s="668"/>
      <c r="E624" s="668"/>
      <c r="F624" s="668"/>
      <c r="G624" s="668"/>
      <c r="H624" s="668"/>
      <c r="I624" s="668"/>
      <c r="J624" s="668"/>
    </row>
    <row r="625" spans="1:11" ht="20.25" customHeight="1" x14ac:dyDescent="0.25">
      <c r="A625" s="14"/>
      <c r="B625" s="14"/>
      <c r="C625" s="14"/>
      <c r="D625" s="14"/>
      <c r="E625" s="14"/>
      <c r="F625" s="14"/>
      <c r="G625" s="14"/>
      <c r="H625" s="14"/>
      <c r="I625" s="14"/>
      <c r="J625" s="14"/>
    </row>
    <row r="626" spans="1:11" ht="20.25" customHeight="1" x14ac:dyDescent="0.25">
      <c r="A626" s="14"/>
      <c r="B626" s="14"/>
      <c r="C626" s="14"/>
      <c r="D626" s="14"/>
      <c r="E626" s="14"/>
      <c r="F626" s="14"/>
      <c r="G626" s="14"/>
      <c r="H626" s="14"/>
      <c r="I626" s="14"/>
      <c r="J626" s="14"/>
    </row>
    <row r="627" spans="1:11" ht="20.25" customHeight="1" x14ac:dyDescent="0.25">
      <c r="A627" s="14"/>
      <c r="B627" s="14"/>
      <c r="C627" s="14"/>
      <c r="D627" s="14"/>
      <c r="E627" s="14"/>
      <c r="F627" s="14"/>
      <c r="G627" s="14"/>
      <c r="H627" s="14"/>
      <c r="I627" s="14"/>
      <c r="J627" s="14"/>
    </row>
    <row r="628" spans="1:11" ht="20.25" customHeight="1" x14ac:dyDescent="0.25">
      <c r="A628" s="14"/>
      <c r="B628" s="14"/>
      <c r="C628" s="14"/>
      <c r="D628" s="14"/>
      <c r="E628" s="14"/>
      <c r="F628" s="14"/>
      <c r="G628" s="14"/>
      <c r="H628" s="14"/>
      <c r="I628" s="14"/>
      <c r="J628" s="14"/>
    </row>
    <row r="629" spans="1:11" ht="20.25" customHeight="1" x14ac:dyDescent="0.25">
      <c r="A629" s="738" t="s">
        <v>2321</v>
      </c>
      <c r="B629" s="738"/>
      <c r="C629" s="738"/>
      <c r="D629" s="738"/>
      <c r="E629" s="738"/>
      <c r="F629" s="738"/>
      <c r="G629" s="738"/>
      <c r="H629" s="738"/>
      <c r="I629" s="738"/>
      <c r="J629" s="738"/>
      <c r="K629" s="738"/>
    </row>
    <row r="630" spans="1:11" ht="25.5" customHeight="1" x14ac:dyDescent="0.25">
      <c r="A630" s="742" t="s">
        <v>2322</v>
      </c>
      <c r="B630" s="742"/>
      <c r="C630" s="742"/>
      <c r="D630" s="742"/>
      <c r="E630" s="742"/>
      <c r="F630" s="742"/>
      <c r="G630" s="742"/>
      <c r="H630" s="742"/>
      <c r="I630" s="742"/>
      <c r="J630" s="742"/>
      <c r="K630" s="742"/>
    </row>
    <row r="631" spans="1:11" ht="20.25" customHeight="1" thickBot="1" x14ac:dyDescent="0.3">
      <c r="A631" s="357" t="s">
        <v>2641</v>
      </c>
      <c r="K631" s="456" t="s">
        <v>2642</v>
      </c>
    </row>
    <row r="632" spans="1:11" ht="20.25" customHeight="1" thickTop="1" x14ac:dyDescent="0.3">
      <c r="A632" s="735" t="s">
        <v>205</v>
      </c>
      <c r="B632" s="746" t="s">
        <v>1</v>
      </c>
      <c r="C632" s="746"/>
      <c r="D632" s="746"/>
      <c r="E632" s="746" t="s">
        <v>2</v>
      </c>
      <c r="F632" s="746"/>
      <c r="G632" s="746"/>
      <c r="H632" s="746" t="s">
        <v>4</v>
      </c>
      <c r="I632" s="746"/>
      <c r="J632" s="746"/>
      <c r="K632" s="735" t="s">
        <v>206</v>
      </c>
    </row>
    <row r="633" spans="1:11" ht="20.25" customHeight="1" x14ac:dyDescent="0.3">
      <c r="A633" s="736"/>
      <c r="B633" s="747" t="s">
        <v>6</v>
      </c>
      <c r="C633" s="747"/>
      <c r="D633" s="747"/>
      <c r="E633" s="747" t="s">
        <v>7</v>
      </c>
      <c r="F633" s="747"/>
      <c r="G633" s="747"/>
      <c r="H633" s="747" t="s">
        <v>9</v>
      </c>
      <c r="I633" s="747"/>
      <c r="J633" s="747"/>
      <c r="K633" s="736"/>
    </row>
    <row r="634" spans="1:11" ht="20.25" customHeight="1" x14ac:dyDescent="0.3">
      <c r="A634" s="736"/>
      <c r="B634" s="457" t="s">
        <v>574</v>
      </c>
      <c r="C634" s="457" t="s">
        <v>113</v>
      </c>
      <c r="D634" s="457" t="s">
        <v>12</v>
      </c>
      <c r="E634" s="457" t="s">
        <v>574</v>
      </c>
      <c r="F634" s="457" t="s">
        <v>113</v>
      </c>
      <c r="G634" s="457" t="s">
        <v>12</v>
      </c>
      <c r="H634" s="457" t="s">
        <v>574</v>
      </c>
      <c r="I634" s="457" t="s">
        <v>113</v>
      </c>
      <c r="J634" s="457" t="s">
        <v>12</v>
      </c>
      <c r="K634" s="736"/>
    </row>
    <row r="635" spans="1:11" ht="20.25" customHeight="1" thickBot="1" x14ac:dyDescent="0.35">
      <c r="A635" s="737"/>
      <c r="B635" s="458" t="s">
        <v>13</v>
      </c>
      <c r="C635" s="458" t="s">
        <v>14</v>
      </c>
      <c r="D635" s="458" t="s">
        <v>9</v>
      </c>
      <c r="E635" s="458" t="s">
        <v>13</v>
      </c>
      <c r="F635" s="458" t="s">
        <v>14</v>
      </c>
      <c r="G635" s="458" t="s">
        <v>9</v>
      </c>
      <c r="H635" s="458" t="s">
        <v>13</v>
      </c>
      <c r="I635" s="458" t="s">
        <v>14</v>
      </c>
      <c r="J635" s="458" t="s">
        <v>9</v>
      </c>
      <c r="K635" s="737"/>
    </row>
    <row r="636" spans="1:11" ht="20.25" customHeight="1" x14ac:dyDescent="0.25">
      <c r="A636" s="533" t="s">
        <v>413</v>
      </c>
      <c r="B636" s="8"/>
      <c r="C636" s="8"/>
      <c r="D636" s="8"/>
      <c r="E636" s="8"/>
      <c r="F636" s="8"/>
      <c r="G636" s="8"/>
      <c r="H636" s="8"/>
      <c r="I636" s="8"/>
      <c r="J636" s="8"/>
      <c r="K636" s="446" t="s">
        <v>16</v>
      </c>
    </row>
    <row r="637" spans="1:11" ht="20.25" customHeight="1" x14ac:dyDescent="0.25">
      <c r="A637" s="8" t="s">
        <v>2045</v>
      </c>
      <c r="B637" s="8">
        <v>1499</v>
      </c>
      <c r="C637" s="8">
        <v>938</v>
      </c>
      <c r="D637" s="8">
        <v>2437</v>
      </c>
      <c r="E637" s="8">
        <v>2</v>
      </c>
      <c r="F637" s="8">
        <v>3</v>
      </c>
      <c r="G637" s="8">
        <v>5</v>
      </c>
      <c r="H637" s="8">
        <v>1501</v>
      </c>
      <c r="I637" s="8">
        <v>941</v>
      </c>
      <c r="J637" s="8">
        <f t="shared" ref="J637:J647" si="36">I637+H637</f>
        <v>2442</v>
      </c>
      <c r="K637" s="446" t="s">
        <v>2046</v>
      </c>
    </row>
    <row r="638" spans="1:11" ht="20.25" customHeight="1" x14ac:dyDescent="0.25">
      <c r="A638" s="8" t="s">
        <v>2047</v>
      </c>
      <c r="B638" s="8">
        <v>2253</v>
      </c>
      <c r="C638" s="8">
        <v>1200</v>
      </c>
      <c r="D638" s="8">
        <v>3453</v>
      </c>
      <c r="E638" s="8">
        <v>1</v>
      </c>
      <c r="F638" s="8">
        <v>1</v>
      </c>
      <c r="G638" s="8">
        <v>2</v>
      </c>
      <c r="H638" s="8">
        <v>2254</v>
      </c>
      <c r="I638" s="8">
        <v>1201</v>
      </c>
      <c r="J638" s="8">
        <f t="shared" si="36"/>
        <v>3455</v>
      </c>
      <c r="K638" s="446" t="s">
        <v>2048</v>
      </c>
    </row>
    <row r="639" spans="1:11" ht="20.25" customHeight="1" x14ac:dyDescent="0.25">
      <c r="A639" s="8" t="s">
        <v>2049</v>
      </c>
      <c r="B639" s="8">
        <v>3494</v>
      </c>
      <c r="C639" s="8">
        <v>2400</v>
      </c>
      <c r="D639" s="8">
        <v>5894</v>
      </c>
      <c r="E639" s="8">
        <v>7</v>
      </c>
      <c r="F639" s="8">
        <v>4</v>
      </c>
      <c r="G639" s="8">
        <v>11</v>
      </c>
      <c r="H639" s="8">
        <v>3501</v>
      </c>
      <c r="I639" s="8">
        <v>2404</v>
      </c>
      <c r="J639" s="8">
        <f t="shared" si="36"/>
        <v>5905</v>
      </c>
      <c r="K639" s="446" t="s">
        <v>2050</v>
      </c>
    </row>
    <row r="640" spans="1:11" ht="20.25" customHeight="1" x14ac:dyDescent="0.25">
      <c r="A640" s="8" t="s">
        <v>2051</v>
      </c>
      <c r="B640" s="8">
        <v>2933</v>
      </c>
      <c r="C640" s="8">
        <v>1642</v>
      </c>
      <c r="D640" s="8">
        <v>4575</v>
      </c>
      <c r="E640" s="8">
        <v>4</v>
      </c>
      <c r="F640" s="8">
        <v>4</v>
      </c>
      <c r="G640" s="8">
        <v>8</v>
      </c>
      <c r="H640" s="8">
        <v>2937</v>
      </c>
      <c r="I640" s="8">
        <v>1646</v>
      </c>
      <c r="J640" s="8">
        <f t="shared" si="36"/>
        <v>4583</v>
      </c>
      <c r="K640" s="446" t="s">
        <v>2052</v>
      </c>
    </row>
    <row r="641" spans="1:11" ht="20.25" customHeight="1" x14ac:dyDescent="0.25">
      <c r="A641" s="8" t="s">
        <v>2053</v>
      </c>
      <c r="B641" s="8">
        <v>2223</v>
      </c>
      <c r="C641" s="8">
        <v>1026</v>
      </c>
      <c r="D641" s="8">
        <v>3249</v>
      </c>
      <c r="E641" s="8">
        <v>2</v>
      </c>
      <c r="F641" s="8">
        <v>1</v>
      </c>
      <c r="G641" s="8">
        <v>3</v>
      </c>
      <c r="H641" s="8">
        <v>2225</v>
      </c>
      <c r="I641" s="8">
        <v>1027</v>
      </c>
      <c r="J641" s="8">
        <f t="shared" si="36"/>
        <v>3252</v>
      </c>
      <c r="K641" s="446" t="s">
        <v>2054</v>
      </c>
    </row>
    <row r="642" spans="1:11" ht="20.25" customHeight="1" x14ac:dyDescent="0.25">
      <c r="A642" s="8" t="s">
        <v>2055</v>
      </c>
      <c r="B642" s="8">
        <v>272</v>
      </c>
      <c r="C642" s="8">
        <v>614</v>
      </c>
      <c r="D642" s="8">
        <v>886</v>
      </c>
      <c r="E642" s="8">
        <v>0</v>
      </c>
      <c r="F642" s="8">
        <v>1</v>
      </c>
      <c r="G642" s="8">
        <v>1</v>
      </c>
      <c r="H642" s="8">
        <v>272</v>
      </c>
      <c r="I642" s="8">
        <v>615</v>
      </c>
      <c r="J642" s="8">
        <f t="shared" si="36"/>
        <v>887</v>
      </c>
      <c r="K642" s="446" t="s">
        <v>2056</v>
      </c>
    </row>
    <row r="643" spans="1:11" ht="20.25" customHeight="1" x14ac:dyDescent="0.25">
      <c r="A643" s="8" t="s">
        <v>2057</v>
      </c>
      <c r="B643" s="8">
        <v>572</v>
      </c>
      <c r="C643" s="8">
        <v>277</v>
      </c>
      <c r="D643" s="8">
        <v>849</v>
      </c>
      <c r="E643" s="8">
        <v>0</v>
      </c>
      <c r="F643" s="8">
        <v>0</v>
      </c>
      <c r="G643" s="8">
        <v>0</v>
      </c>
      <c r="H643" s="8">
        <v>572</v>
      </c>
      <c r="I643" s="8">
        <v>277</v>
      </c>
      <c r="J643" s="8">
        <f t="shared" si="36"/>
        <v>849</v>
      </c>
      <c r="K643" s="446" t="s">
        <v>2058</v>
      </c>
    </row>
    <row r="644" spans="1:11" ht="20.25" customHeight="1" x14ac:dyDescent="0.25">
      <c r="A644" s="8" t="s">
        <v>2059</v>
      </c>
      <c r="B644" s="8">
        <v>1624</v>
      </c>
      <c r="C644" s="8">
        <v>801</v>
      </c>
      <c r="D644" s="8">
        <v>2425</v>
      </c>
      <c r="E644" s="8">
        <v>0</v>
      </c>
      <c r="F644" s="8">
        <v>0</v>
      </c>
      <c r="G644" s="8">
        <v>0</v>
      </c>
      <c r="H644" s="8">
        <v>1624</v>
      </c>
      <c r="I644" s="8">
        <v>801</v>
      </c>
      <c r="J644" s="8">
        <f t="shared" si="36"/>
        <v>2425</v>
      </c>
      <c r="K644" s="446" t="s">
        <v>2060</v>
      </c>
    </row>
    <row r="645" spans="1:11" ht="20.25" customHeight="1" x14ac:dyDescent="0.25">
      <c r="A645" s="8" t="s">
        <v>2061</v>
      </c>
      <c r="B645" s="8">
        <v>761</v>
      </c>
      <c r="C645" s="8">
        <v>752</v>
      </c>
      <c r="D645" s="8">
        <v>1513</v>
      </c>
      <c r="E645" s="8">
        <v>0</v>
      </c>
      <c r="F645" s="8">
        <v>0</v>
      </c>
      <c r="G645" s="8">
        <v>0</v>
      </c>
      <c r="H645" s="8">
        <v>761</v>
      </c>
      <c r="I645" s="8">
        <v>752</v>
      </c>
      <c r="J645" s="8">
        <f t="shared" si="36"/>
        <v>1513</v>
      </c>
      <c r="K645" s="446" t="s">
        <v>2062</v>
      </c>
    </row>
    <row r="646" spans="1:11" ht="20.25" customHeight="1" x14ac:dyDescent="0.25">
      <c r="A646" s="8" t="s">
        <v>2063</v>
      </c>
      <c r="B646" s="8">
        <v>2179</v>
      </c>
      <c r="C646" s="8">
        <v>724</v>
      </c>
      <c r="D646" s="8">
        <v>2903</v>
      </c>
      <c r="E646" s="8">
        <v>0</v>
      </c>
      <c r="F646" s="8">
        <v>0</v>
      </c>
      <c r="G646" s="8">
        <v>0</v>
      </c>
      <c r="H646" s="8">
        <v>2179</v>
      </c>
      <c r="I646" s="8">
        <v>724</v>
      </c>
      <c r="J646" s="8">
        <f t="shared" si="36"/>
        <v>2903</v>
      </c>
      <c r="K646" s="446" t="s">
        <v>2064</v>
      </c>
    </row>
    <row r="647" spans="1:11" ht="20.25" customHeight="1" x14ac:dyDescent="0.25">
      <c r="A647" s="8" t="s">
        <v>2065</v>
      </c>
      <c r="B647" s="8">
        <v>3753</v>
      </c>
      <c r="C647" s="8">
        <v>1894</v>
      </c>
      <c r="D647" s="8">
        <v>5647</v>
      </c>
      <c r="E647" s="8">
        <v>4</v>
      </c>
      <c r="F647" s="8">
        <v>2</v>
      </c>
      <c r="G647" s="8">
        <v>6</v>
      </c>
      <c r="H647" s="8">
        <v>3757</v>
      </c>
      <c r="I647" s="8">
        <v>1896</v>
      </c>
      <c r="J647" s="8">
        <f t="shared" si="36"/>
        <v>5653</v>
      </c>
      <c r="K647" s="446" t="s">
        <v>2066</v>
      </c>
    </row>
    <row r="648" spans="1:11" ht="20.25" customHeight="1" x14ac:dyDescent="0.25">
      <c r="A648" s="340" t="s">
        <v>2067</v>
      </c>
      <c r="B648" s="340"/>
      <c r="C648" s="340"/>
      <c r="D648" s="340"/>
      <c r="E648" s="340"/>
      <c r="F648" s="340"/>
      <c r="G648" s="340"/>
      <c r="H648" s="340"/>
      <c r="I648" s="340"/>
      <c r="J648" s="340"/>
      <c r="K648" s="329" t="s">
        <v>2079</v>
      </c>
    </row>
    <row r="649" spans="1:11" ht="20.25" customHeight="1" x14ac:dyDescent="0.25">
      <c r="A649" s="340" t="s">
        <v>1132</v>
      </c>
      <c r="B649" s="340">
        <v>21</v>
      </c>
      <c r="C649" s="340">
        <v>21</v>
      </c>
      <c r="D649" s="340">
        <f t="shared" ref="D649:D667" si="37">C649+B649</f>
        <v>42</v>
      </c>
      <c r="E649" s="340">
        <v>0</v>
      </c>
      <c r="F649" s="340">
        <v>0</v>
      </c>
      <c r="G649" s="340">
        <v>0</v>
      </c>
      <c r="H649" s="340">
        <v>21</v>
      </c>
      <c r="I649" s="340">
        <v>21</v>
      </c>
      <c r="J649" s="340">
        <v>42</v>
      </c>
      <c r="K649" s="446" t="s">
        <v>213</v>
      </c>
    </row>
    <row r="650" spans="1:11" ht="20.25" customHeight="1" x14ac:dyDescent="0.25">
      <c r="A650" s="340" t="s">
        <v>414</v>
      </c>
      <c r="B650" s="340">
        <v>48</v>
      </c>
      <c r="C650" s="340">
        <v>59</v>
      </c>
      <c r="D650" s="340">
        <f t="shared" si="37"/>
        <v>107</v>
      </c>
      <c r="E650" s="340">
        <v>0</v>
      </c>
      <c r="F650" s="340">
        <v>0</v>
      </c>
      <c r="G650" s="340">
        <v>0</v>
      </c>
      <c r="H650" s="340">
        <v>48</v>
      </c>
      <c r="I650" s="340">
        <v>59</v>
      </c>
      <c r="J650" s="340">
        <v>107</v>
      </c>
      <c r="K650" s="446" t="s">
        <v>215</v>
      </c>
    </row>
    <row r="651" spans="1:11" ht="20.25" customHeight="1" x14ac:dyDescent="0.25">
      <c r="A651" s="8" t="s">
        <v>2070</v>
      </c>
      <c r="B651" s="8">
        <v>355</v>
      </c>
      <c r="C651" s="8">
        <v>99</v>
      </c>
      <c r="D651" s="340">
        <f t="shared" si="37"/>
        <v>454</v>
      </c>
      <c r="E651" s="8">
        <v>0</v>
      </c>
      <c r="F651" s="8">
        <v>0</v>
      </c>
      <c r="G651" s="8">
        <v>0</v>
      </c>
      <c r="H651" s="8">
        <v>355</v>
      </c>
      <c r="I651" s="8">
        <v>99</v>
      </c>
      <c r="J651" s="8">
        <v>454</v>
      </c>
      <c r="K651" s="446" t="s">
        <v>2278</v>
      </c>
    </row>
    <row r="652" spans="1:11" ht="20.25" customHeight="1" thickBot="1" x14ac:dyDescent="0.3">
      <c r="A652" s="11" t="s">
        <v>2072</v>
      </c>
      <c r="B652" s="11">
        <v>252</v>
      </c>
      <c r="C652" s="11">
        <v>173</v>
      </c>
      <c r="D652" s="477">
        <f t="shared" si="37"/>
        <v>425</v>
      </c>
      <c r="E652" s="11">
        <v>0</v>
      </c>
      <c r="F652" s="11">
        <v>0</v>
      </c>
      <c r="G652" s="11">
        <v>0</v>
      </c>
      <c r="H652" s="11">
        <v>252</v>
      </c>
      <c r="I652" s="11">
        <v>173</v>
      </c>
      <c r="J652" s="11">
        <v>425</v>
      </c>
      <c r="K652" s="13" t="s">
        <v>2073</v>
      </c>
    </row>
    <row r="653" spans="1:11" s="659" customFormat="1" ht="20.25" customHeight="1" thickTop="1" x14ac:dyDescent="0.25">
      <c r="A653" s="668"/>
      <c r="B653" s="668"/>
      <c r="C653" s="668"/>
      <c r="D653" s="339"/>
      <c r="E653" s="668"/>
      <c r="F653" s="668"/>
      <c r="G653" s="668"/>
      <c r="H653" s="668"/>
      <c r="I653" s="668"/>
      <c r="J653" s="668"/>
      <c r="K653" s="664"/>
    </row>
    <row r="654" spans="1:11" s="659" customFormat="1" ht="20.25" customHeight="1" x14ac:dyDescent="0.25">
      <c r="A654" s="668"/>
      <c r="B654" s="668"/>
      <c r="C654" s="668"/>
      <c r="D654" s="339"/>
      <c r="E654" s="668"/>
      <c r="F654" s="668"/>
      <c r="G654" s="668"/>
      <c r="H654" s="668"/>
      <c r="I654" s="668"/>
      <c r="J654" s="668"/>
      <c r="K654" s="664"/>
    </row>
    <row r="655" spans="1:11" s="659" customFormat="1" ht="20.25" customHeight="1" x14ac:dyDescent="0.25">
      <c r="A655" s="668"/>
      <c r="B655" s="668"/>
      <c r="C655" s="668"/>
      <c r="D655" s="339"/>
      <c r="E655" s="668"/>
      <c r="F655" s="668"/>
      <c r="G655" s="668"/>
      <c r="H655" s="668"/>
      <c r="I655" s="668"/>
      <c r="J655" s="668"/>
      <c r="K655" s="664"/>
    </row>
    <row r="656" spans="1:11" s="659" customFormat="1" ht="20.25" customHeight="1" thickBot="1" x14ac:dyDescent="0.3">
      <c r="A656" s="668"/>
      <c r="B656" s="668"/>
      <c r="C656" s="668"/>
      <c r="D656" s="339"/>
      <c r="E656" s="668"/>
      <c r="F656" s="668"/>
      <c r="G656" s="668"/>
      <c r="H656" s="668"/>
      <c r="I656" s="668"/>
      <c r="J656" s="668"/>
      <c r="K656" s="664"/>
    </row>
    <row r="657" spans="1:11" ht="20.25" customHeight="1" thickTop="1" x14ac:dyDescent="0.25">
      <c r="A657" s="532"/>
      <c r="B657" s="532"/>
      <c r="C657" s="532"/>
      <c r="D657" s="525"/>
      <c r="E657" s="532"/>
      <c r="F657" s="532"/>
      <c r="G657" s="532"/>
      <c r="H657" s="532"/>
      <c r="I657" s="532"/>
      <c r="J657" s="532"/>
      <c r="K657" s="531"/>
    </row>
    <row r="658" spans="1:11" ht="10.5" customHeight="1" x14ac:dyDescent="0.25">
      <c r="A658" s="14"/>
      <c r="B658" s="14"/>
      <c r="C658" s="14"/>
      <c r="D658" s="339"/>
      <c r="E658" s="14"/>
      <c r="F658" s="14"/>
      <c r="G658" s="14"/>
      <c r="H658" s="14"/>
      <c r="I658" s="14"/>
      <c r="J658" s="14"/>
      <c r="K658" s="527"/>
    </row>
    <row r="659" spans="1:11" ht="22.5" customHeight="1" thickBot="1" x14ac:dyDescent="0.3">
      <c r="A659" s="357" t="s">
        <v>2644</v>
      </c>
      <c r="K659" s="456" t="s">
        <v>2645</v>
      </c>
    </row>
    <row r="660" spans="1:11" ht="20.25" customHeight="1" thickTop="1" x14ac:dyDescent="0.3">
      <c r="A660" s="735" t="s">
        <v>205</v>
      </c>
      <c r="B660" s="746" t="s">
        <v>1</v>
      </c>
      <c r="C660" s="746"/>
      <c r="D660" s="746"/>
      <c r="E660" s="746" t="s">
        <v>2</v>
      </c>
      <c r="F660" s="746"/>
      <c r="G660" s="746"/>
      <c r="H660" s="746" t="s">
        <v>4</v>
      </c>
      <c r="I660" s="746"/>
      <c r="J660" s="746"/>
      <c r="K660" s="735" t="s">
        <v>206</v>
      </c>
    </row>
    <row r="661" spans="1:11" ht="20.25" customHeight="1" x14ac:dyDescent="0.3">
      <c r="A661" s="736"/>
      <c r="B661" s="747" t="s">
        <v>6</v>
      </c>
      <c r="C661" s="747"/>
      <c r="D661" s="747"/>
      <c r="E661" s="747" t="s">
        <v>7</v>
      </c>
      <c r="F661" s="747"/>
      <c r="G661" s="747"/>
      <c r="H661" s="747" t="s">
        <v>9</v>
      </c>
      <c r="I661" s="747"/>
      <c r="J661" s="747"/>
      <c r="K661" s="736"/>
    </row>
    <row r="662" spans="1:11" ht="20.25" customHeight="1" x14ac:dyDescent="0.3">
      <c r="A662" s="736"/>
      <c r="B662" s="457" t="s">
        <v>574</v>
      </c>
      <c r="C662" s="457" t="s">
        <v>113</v>
      </c>
      <c r="D662" s="457" t="s">
        <v>12</v>
      </c>
      <c r="E662" s="457" t="s">
        <v>574</v>
      </c>
      <c r="F662" s="457" t="s">
        <v>113</v>
      </c>
      <c r="G662" s="457" t="s">
        <v>12</v>
      </c>
      <c r="H662" s="457" t="s">
        <v>574</v>
      </c>
      <c r="I662" s="457" t="s">
        <v>113</v>
      </c>
      <c r="J662" s="457" t="s">
        <v>12</v>
      </c>
      <c r="K662" s="736"/>
    </row>
    <row r="663" spans="1:11" ht="20.25" customHeight="1" thickBot="1" x14ac:dyDescent="0.35">
      <c r="A663" s="737"/>
      <c r="B663" s="458" t="s">
        <v>13</v>
      </c>
      <c r="C663" s="458" t="s">
        <v>14</v>
      </c>
      <c r="D663" s="458" t="s">
        <v>9</v>
      </c>
      <c r="E663" s="458" t="s">
        <v>13</v>
      </c>
      <c r="F663" s="458" t="s">
        <v>14</v>
      </c>
      <c r="G663" s="458" t="s">
        <v>9</v>
      </c>
      <c r="H663" s="458" t="s">
        <v>13</v>
      </c>
      <c r="I663" s="458" t="s">
        <v>14</v>
      </c>
      <c r="J663" s="458" t="s">
        <v>9</v>
      </c>
      <c r="K663" s="737"/>
    </row>
    <row r="664" spans="1:11" ht="20.25" customHeight="1" x14ac:dyDescent="0.25">
      <c r="A664" s="8" t="s">
        <v>2074</v>
      </c>
      <c r="B664" s="8">
        <v>337</v>
      </c>
      <c r="C664" s="8">
        <v>358</v>
      </c>
      <c r="D664" s="340">
        <f t="shared" si="37"/>
        <v>695</v>
      </c>
      <c r="E664" s="8">
        <v>0</v>
      </c>
      <c r="F664" s="8">
        <v>0</v>
      </c>
      <c r="G664" s="8">
        <v>0</v>
      </c>
      <c r="H664" s="8">
        <v>337</v>
      </c>
      <c r="I664" s="8">
        <v>358</v>
      </c>
      <c r="J664" s="8">
        <v>695</v>
      </c>
      <c r="K664" s="446" t="s">
        <v>2279</v>
      </c>
    </row>
    <row r="665" spans="1:11" ht="20.25" customHeight="1" x14ac:dyDescent="0.25">
      <c r="A665" s="8" t="s">
        <v>2076</v>
      </c>
      <c r="B665" s="8">
        <v>106</v>
      </c>
      <c r="C665" s="8">
        <v>12</v>
      </c>
      <c r="D665" s="340">
        <f t="shared" si="37"/>
        <v>118</v>
      </c>
      <c r="E665" s="8">
        <v>0</v>
      </c>
      <c r="F665" s="8">
        <v>0</v>
      </c>
      <c r="G665" s="8">
        <v>0</v>
      </c>
      <c r="H665" s="8">
        <v>106</v>
      </c>
      <c r="I665" s="8">
        <v>12</v>
      </c>
      <c r="J665" s="8">
        <v>118</v>
      </c>
      <c r="K665" s="446" t="s">
        <v>2280</v>
      </c>
    </row>
    <row r="666" spans="1:11" ht="20.25" customHeight="1" x14ac:dyDescent="0.25">
      <c r="A666" s="8" t="s">
        <v>2078</v>
      </c>
      <c r="B666" s="8">
        <v>1034</v>
      </c>
      <c r="C666" s="8">
        <v>217</v>
      </c>
      <c r="D666" s="340">
        <f t="shared" si="37"/>
        <v>1251</v>
      </c>
      <c r="E666" s="8">
        <v>0</v>
      </c>
      <c r="F666" s="8">
        <v>0</v>
      </c>
      <c r="G666" s="8">
        <v>0</v>
      </c>
      <c r="H666" s="8">
        <v>1034</v>
      </c>
      <c r="I666" s="8">
        <v>217</v>
      </c>
      <c r="J666" s="8">
        <v>1251</v>
      </c>
      <c r="K666" s="219" t="s">
        <v>2088</v>
      </c>
    </row>
    <row r="667" spans="1:11" ht="20.25" customHeight="1" x14ac:dyDescent="0.25">
      <c r="A667" s="8" t="s">
        <v>2080</v>
      </c>
      <c r="B667" s="8">
        <v>382</v>
      </c>
      <c r="C667" s="8">
        <v>391</v>
      </c>
      <c r="D667" s="340">
        <f t="shared" si="37"/>
        <v>773</v>
      </c>
      <c r="E667" s="8">
        <v>0</v>
      </c>
      <c r="F667" s="8">
        <v>0</v>
      </c>
      <c r="G667" s="8">
        <v>0</v>
      </c>
      <c r="H667" s="8">
        <v>382</v>
      </c>
      <c r="I667" s="8">
        <v>391</v>
      </c>
      <c r="J667" s="8">
        <v>773</v>
      </c>
      <c r="K667" s="329" t="s">
        <v>2290</v>
      </c>
    </row>
    <row r="668" spans="1:11" ht="20.25" customHeight="1" x14ac:dyDescent="0.25">
      <c r="A668" s="340" t="s">
        <v>2323</v>
      </c>
      <c r="B668" s="340">
        <f>B667+B666+B665+B664+B652+B651+B650++B649</f>
        <v>2535</v>
      </c>
      <c r="C668" s="340">
        <f>C667+C666+C665+C664+C652+C651+C650++C649</f>
        <v>1330</v>
      </c>
      <c r="D668" s="340">
        <f>D667+D666+D665+D664+D652+D651+D650++D649</f>
        <v>3865</v>
      </c>
      <c r="E668" s="340">
        <v>0</v>
      </c>
      <c r="F668" s="340">
        <v>0</v>
      </c>
      <c r="G668" s="340">
        <v>0</v>
      </c>
      <c r="H668" s="340">
        <f>H667+H666+H665+H664+H652+H651+H650++H649</f>
        <v>2535</v>
      </c>
      <c r="I668" s="340">
        <f>I667+I666+I665+I664+I652+I651+I650++I649</f>
        <v>1330</v>
      </c>
      <c r="J668" s="340">
        <f>J667+J666+J665+J664+J652+J651+J650++J649</f>
        <v>3865</v>
      </c>
      <c r="K668" s="329" t="s">
        <v>2079</v>
      </c>
    </row>
    <row r="669" spans="1:11" ht="20.25" customHeight="1" x14ac:dyDescent="0.25">
      <c r="A669" s="340" t="s">
        <v>2324</v>
      </c>
      <c r="B669" s="340"/>
      <c r="C669" s="340"/>
      <c r="D669" s="340"/>
      <c r="E669" s="340"/>
      <c r="F669" s="340"/>
      <c r="G669" s="340"/>
      <c r="H669" s="340"/>
      <c r="I669" s="340"/>
      <c r="J669" s="340"/>
      <c r="K669" s="446" t="s">
        <v>2089</v>
      </c>
    </row>
    <row r="670" spans="1:11" ht="20.25" customHeight="1" x14ac:dyDescent="0.25">
      <c r="A670" s="340" t="s">
        <v>2086</v>
      </c>
      <c r="B670" s="340">
        <v>29</v>
      </c>
      <c r="C670" s="340">
        <v>12</v>
      </c>
      <c r="D670" s="340">
        <v>41</v>
      </c>
      <c r="E670" s="340">
        <v>0</v>
      </c>
      <c r="F670" s="340">
        <v>0</v>
      </c>
      <c r="G670" s="340">
        <v>0</v>
      </c>
      <c r="H670" s="340">
        <v>29</v>
      </c>
      <c r="I670" s="340">
        <v>12</v>
      </c>
      <c r="J670" s="340">
        <v>41</v>
      </c>
      <c r="K670" s="446" t="s">
        <v>2284</v>
      </c>
    </row>
    <row r="671" spans="1:11" ht="20.25" customHeight="1" x14ac:dyDescent="0.25">
      <c r="A671" s="340" t="s">
        <v>2072</v>
      </c>
      <c r="B671" s="340">
        <v>39</v>
      </c>
      <c r="C671" s="340">
        <v>64</v>
      </c>
      <c r="D671" s="340">
        <v>103</v>
      </c>
      <c r="E671" s="340">
        <v>0</v>
      </c>
      <c r="F671" s="340">
        <v>0</v>
      </c>
      <c r="G671" s="340">
        <v>0</v>
      </c>
      <c r="H671" s="340">
        <v>39</v>
      </c>
      <c r="I671" s="340">
        <v>64</v>
      </c>
      <c r="J671" s="340">
        <v>103</v>
      </c>
      <c r="K671" s="446" t="s">
        <v>2073</v>
      </c>
    </row>
    <row r="672" spans="1:11" ht="20.25" customHeight="1" x14ac:dyDescent="0.25">
      <c r="A672" s="340" t="s">
        <v>2074</v>
      </c>
      <c r="B672" s="340">
        <v>34</v>
      </c>
      <c r="C672" s="340">
        <v>37</v>
      </c>
      <c r="D672" s="340">
        <v>71</v>
      </c>
      <c r="E672" s="340">
        <v>0</v>
      </c>
      <c r="F672" s="340">
        <v>0</v>
      </c>
      <c r="G672" s="340">
        <v>0</v>
      </c>
      <c r="H672" s="340">
        <v>34</v>
      </c>
      <c r="I672" s="340">
        <v>37</v>
      </c>
      <c r="J672" s="340">
        <v>71</v>
      </c>
      <c r="K672" s="219" t="s">
        <v>2075</v>
      </c>
    </row>
    <row r="673" spans="1:11" ht="20.25" customHeight="1" x14ac:dyDescent="0.25">
      <c r="A673" s="340" t="s">
        <v>2078</v>
      </c>
      <c r="B673" s="340">
        <v>58</v>
      </c>
      <c r="C673" s="340">
        <v>20</v>
      </c>
      <c r="D673" s="340">
        <v>78</v>
      </c>
      <c r="E673" s="340">
        <v>0</v>
      </c>
      <c r="F673" s="340">
        <v>0</v>
      </c>
      <c r="G673" s="340">
        <v>0</v>
      </c>
      <c r="H673" s="340">
        <v>58</v>
      </c>
      <c r="I673" s="340">
        <v>20</v>
      </c>
      <c r="J673" s="340">
        <v>78</v>
      </c>
      <c r="K673" s="219" t="s">
        <v>2088</v>
      </c>
    </row>
    <row r="674" spans="1:11" ht="20.25" customHeight="1" x14ac:dyDescent="0.25">
      <c r="A674" s="340" t="s">
        <v>2080</v>
      </c>
      <c r="B674" s="340">
        <v>21</v>
      </c>
      <c r="C674" s="340">
        <v>28</v>
      </c>
      <c r="D674" s="340">
        <v>49</v>
      </c>
      <c r="E674" s="340">
        <v>0</v>
      </c>
      <c r="F674" s="340">
        <v>0</v>
      </c>
      <c r="G674" s="340">
        <v>0</v>
      </c>
      <c r="H674" s="340">
        <v>21</v>
      </c>
      <c r="I674" s="340">
        <v>28</v>
      </c>
      <c r="J674" s="340">
        <v>49</v>
      </c>
      <c r="K674" s="329" t="s">
        <v>2290</v>
      </c>
    </row>
    <row r="675" spans="1:11" ht="20.25" customHeight="1" x14ac:dyDescent="0.25">
      <c r="A675" s="340" t="s">
        <v>2325</v>
      </c>
      <c r="B675" s="340">
        <v>181</v>
      </c>
      <c r="C675" s="340">
        <v>161</v>
      </c>
      <c r="D675" s="340">
        <v>342</v>
      </c>
      <c r="E675" s="340">
        <v>0</v>
      </c>
      <c r="F675" s="340">
        <v>0</v>
      </c>
      <c r="G675" s="340">
        <v>0</v>
      </c>
      <c r="H675" s="340">
        <v>181</v>
      </c>
      <c r="I675" s="340">
        <v>161</v>
      </c>
      <c r="J675" s="340">
        <v>342</v>
      </c>
      <c r="K675" s="446" t="s">
        <v>2326</v>
      </c>
    </row>
    <row r="676" spans="1:11" ht="20.25" customHeight="1" x14ac:dyDescent="0.25">
      <c r="A676" s="340" t="s">
        <v>2327</v>
      </c>
      <c r="B676" s="340"/>
      <c r="C676" s="340"/>
      <c r="D676" s="340"/>
      <c r="E676" s="340"/>
      <c r="F676" s="340"/>
      <c r="G676" s="340"/>
      <c r="H676" s="340"/>
      <c r="I676" s="340"/>
      <c r="J676" s="340"/>
      <c r="K676" s="329" t="s">
        <v>2328</v>
      </c>
    </row>
    <row r="677" spans="1:11" ht="20.25" customHeight="1" x14ac:dyDescent="0.25">
      <c r="A677" s="340" t="s">
        <v>2086</v>
      </c>
      <c r="B677" s="340">
        <v>23</v>
      </c>
      <c r="C677" s="340">
        <v>3</v>
      </c>
      <c r="D677" s="340">
        <f>C677+B677</f>
        <v>26</v>
      </c>
      <c r="E677" s="340">
        <v>0</v>
      </c>
      <c r="F677" s="340">
        <v>0</v>
      </c>
      <c r="G677" s="340">
        <v>0</v>
      </c>
      <c r="H677" s="340">
        <v>23</v>
      </c>
      <c r="I677" s="340">
        <v>3</v>
      </c>
      <c r="J677" s="340">
        <v>26</v>
      </c>
      <c r="K677" s="446" t="s">
        <v>2284</v>
      </c>
    </row>
    <row r="678" spans="1:11" ht="20.25" customHeight="1" x14ac:dyDescent="0.25">
      <c r="A678" s="340" t="s">
        <v>2072</v>
      </c>
      <c r="B678" s="340">
        <v>9</v>
      </c>
      <c r="C678" s="340">
        <v>9</v>
      </c>
      <c r="D678" s="340">
        <f>C678+B678</f>
        <v>18</v>
      </c>
      <c r="E678" s="340">
        <v>0</v>
      </c>
      <c r="F678" s="340">
        <v>0</v>
      </c>
      <c r="G678" s="340">
        <v>0</v>
      </c>
      <c r="H678" s="340">
        <v>9</v>
      </c>
      <c r="I678" s="340">
        <v>9</v>
      </c>
      <c r="J678" s="340">
        <v>18</v>
      </c>
      <c r="K678" s="446" t="s">
        <v>2073</v>
      </c>
    </row>
    <row r="679" spans="1:11" ht="20.25" customHeight="1" x14ac:dyDescent="0.25">
      <c r="A679" s="340" t="s">
        <v>2074</v>
      </c>
      <c r="B679" s="340">
        <v>24</v>
      </c>
      <c r="C679" s="340">
        <v>28</v>
      </c>
      <c r="D679" s="340">
        <f>C679+B679</f>
        <v>52</v>
      </c>
      <c r="E679" s="340">
        <v>0</v>
      </c>
      <c r="F679" s="340">
        <v>0</v>
      </c>
      <c r="G679" s="340">
        <v>0</v>
      </c>
      <c r="H679" s="340">
        <v>24</v>
      </c>
      <c r="I679" s="340">
        <v>28</v>
      </c>
      <c r="J679" s="340">
        <v>52</v>
      </c>
      <c r="K679" s="219" t="s">
        <v>2075</v>
      </c>
    </row>
    <row r="680" spans="1:11" ht="20.25" customHeight="1" x14ac:dyDescent="0.25">
      <c r="A680" s="340" t="s">
        <v>2080</v>
      </c>
      <c r="B680" s="340">
        <v>33</v>
      </c>
      <c r="C680" s="340">
        <v>20</v>
      </c>
      <c r="D680" s="340">
        <f>C680+B680</f>
        <v>53</v>
      </c>
      <c r="E680" s="340">
        <v>0</v>
      </c>
      <c r="F680" s="340">
        <v>0</v>
      </c>
      <c r="G680" s="340">
        <v>0</v>
      </c>
      <c r="H680" s="340">
        <v>33</v>
      </c>
      <c r="I680" s="340">
        <v>20</v>
      </c>
      <c r="J680" s="340">
        <v>53</v>
      </c>
      <c r="K680" s="329" t="s">
        <v>2290</v>
      </c>
    </row>
    <row r="681" spans="1:11" ht="20.25" customHeight="1" x14ac:dyDescent="0.25">
      <c r="A681" s="340" t="s">
        <v>2329</v>
      </c>
      <c r="B681" s="340">
        <f>B680+B679+B678+B677</f>
        <v>89</v>
      </c>
      <c r="C681" s="340">
        <f>C680+C679+C678+C677</f>
        <v>60</v>
      </c>
      <c r="D681" s="340">
        <f>C681+B681</f>
        <v>149</v>
      </c>
      <c r="E681" s="340">
        <v>0</v>
      </c>
      <c r="F681" s="340">
        <v>0</v>
      </c>
      <c r="G681" s="340">
        <v>0</v>
      </c>
      <c r="H681" s="340">
        <v>89</v>
      </c>
      <c r="I681" s="340">
        <v>60</v>
      </c>
      <c r="J681" s="340">
        <v>149</v>
      </c>
      <c r="K681" s="446" t="s">
        <v>2326</v>
      </c>
    </row>
    <row r="682" spans="1:11" ht="20.25" customHeight="1" x14ac:dyDescent="0.25">
      <c r="A682" s="340" t="s">
        <v>2330</v>
      </c>
      <c r="B682" s="340"/>
      <c r="C682" s="340"/>
      <c r="D682" s="340"/>
      <c r="E682" s="340"/>
      <c r="F682" s="340"/>
      <c r="G682" s="340"/>
      <c r="H682" s="340"/>
      <c r="I682" s="340"/>
      <c r="J682" s="340"/>
      <c r="K682" s="446" t="s">
        <v>2326</v>
      </c>
    </row>
    <row r="683" spans="1:11" ht="20.25" customHeight="1" x14ac:dyDescent="0.25">
      <c r="A683" s="340" t="s">
        <v>1132</v>
      </c>
      <c r="B683" s="340">
        <v>21</v>
      </c>
      <c r="C683" s="340">
        <v>21</v>
      </c>
      <c r="D683" s="340">
        <v>42</v>
      </c>
      <c r="E683" s="340">
        <v>0</v>
      </c>
      <c r="F683" s="340">
        <v>0</v>
      </c>
      <c r="G683" s="340">
        <v>0</v>
      </c>
      <c r="H683" s="340">
        <v>21</v>
      </c>
      <c r="I683" s="340">
        <v>21</v>
      </c>
      <c r="J683" s="340">
        <v>42</v>
      </c>
      <c r="K683" s="446" t="s">
        <v>213</v>
      </c>
    </row>
    <row r="684" spans="1:11" ht="20.25" customHeight="1" thickBot="1" x14ac:dyDescent="0.3">
      <c r="A684" s="477" t="s">
        <v>414</v>
      </c>
      <c r="B684" s="477">
        <v>48</v>
      </c>
      <c r="C684" s="477">
        <v>59</v>
      </c>
      <c r="D684" s="477">
        <v>107</v>
      </c>
      <c r="E684" s="477">
        <v>0</v>
      </c>
      <c r="F684" s="477">
        <v>0</v>
      </c>
      <c r="G684" s="477">
        <v>0</v>
      </c>
      <c r="H684" s="477">
        <v>48</v>
      </c>
      <c r="I684" s="477">
        <v>59</v>
      </c>
      <c r="J684" s="477">
        <v>107</v>
      </c>
      <c r="K684" s="13" t="s">
        <v>215</v>
      </c>
    </row>
    <row r="685" spans="1:11" s="659" customFormat="1" ht="20.25" customHeight="1" thickTop="1" x14ac:dyDescent="0.25">
      <c r="A685" s="339"/>
      <c r="B685" s="339"/>
      <c r="C685" s="339"/>
      <c r="D685" s="339"/>
      <c r="E685" s="339"/>
      <c r="F685" s="339"/>
      <c r="G685" s="339"/>
      <c r="H685" s="339"/>
      <c r="I685" s="339"/>
      <c r="J685" s="339"/>
      <c r="K685" s="664"/>
    </row>
    <row r="686" spans="1:11" s="659" customFormat="1" ht="20.25" customHeight="1" thickBot="1" x14ac:dyDescent="0.3">
      <c r="A686" s="339"/>
      <c r="B686" s="339"/>
      <c r="C686" s="339"/>
      <c r="D686" s="339"/>
      <c r="E686" s="339"/>
      <c r="F686" s="339"/>
      <c r="G686" s="339"/>
      <c r="H686" s="339"/>
      <c r="I686" s="339"/>
      <c r="J686" s="339"/>
      <c r="K686" s="664"/>
    </row>
    <row r="687" spans="1:11" ht="20.25" customHeight="1" thickTop="1" x14ac:dyDescent="0.25">
      <c r="A687" s="525"/>
      <c r="B687" s="525"/>
      <c r="C687" s="525"/>
      <c r="D687" s="525"/>
      <c r="E687" s="525"/>
      <c r="F687" s="525"/>
      <c r="G687" s="525"/>
      <c r="H687" s="525"/>
      <c r="I687" s="525"/>
      <c r="J687" s="525"/>
      <c r="K687" s="531"/>
    </row>
    <row r="688" spans="1:11" ht="17.25" customHeight="1" thickBot="1" x14ac:dyDescent="0.3">
      <c r="A688" s="357" t="s">
        <v>2644</v>
      </c>
      <c r="K688" s="456" t="s">
        <v>2645</v>
      </c>
    </row>
    <row r="689" spans="1:11" ht="20.25" customHeight="1" thickTop="1" x14ac:dyDescent="0.3">
      <c r="A689" s="735" t="s">
        <v>205</v>
      </c>
      <c r="B689" s="746" t="s">
        <v>1</v>
      </c>
      <c r="C689" s="746"/>
      <c r="D689" s="746"/>
      <c r="E689" s="746" t="s">
        <v>2</v>
      </c>
      <c r="F689" s="746"/>
      <c r="G689" s="746"/>
      <c r="H689" s="746" t="s">
        <v>4</v>
      </c>
      <c r="I689" s="746"/>
      <c r="J689" s="746"/>
      <c r="K689" s="735" t="s">
        <v>206</v>
      </c>
    </row>
    <row r="690" spans="1:11" ht="20.25" customHeight="1" x14ac:dyDescent="0.3">
      <c r="A690" s="736"/>
      <c r="B690" s="747" t="s">
        <v>6</v>
      </c>
      <c r="C690" s="747"/>
      <c r="D690" s="747"/>
      <c r="E690" s="747" t="s">
        <v>7</v>
      </c>
      <c r="F690" s="747"/>
      <c r="G690" s="747"/>
      <c r="H690" s="747" t="s">
        <v>9</v>
      </c>
      <c r="I690" s="747"/>
      <c r="J690" s="747"/>
      <c r="K690" s="736"/>
    </row>
    <row r="691" spans="1:11" ht="20.25" customHeight="1" x14ac:dyDescent="0.3">
      <c r="A691" s="736"/>
      <c r="B691" s="457" t="s">
        <v>574</v>
      </c>
      <c r="C691" s="457" t="s">
        <v>113</v>
      </c>
      <c r="D691" s="457" t="s">
        <v>12</v>
      </c>
      <c r="E691" s="457" t="s">
        <v>574</v>
      </c>
      <c r="F691" s="457" t="s">
        <v>113</v>
      </c>
      <c r="G691" s="457" t="s">
        <v>12</v>
      </c>
      <c r="H691" s="457" t="s">
        <v>574</v>
      </c>
      <c r="I691" s="457" t="s">
        <v>113</v>
      </c>
      <c r="J691" s="457" t="s">
        <v>12</v>
      </c>
      <c r="K691" s="736"/>
    </row>
    <row r="692" spans="1:11" ht="20.25" customHeight="1" thickBot="1" x14ac:dyDescent="0.35">
      <c r="A692" s="737"/>
      <c r="B692" s="458" t="s">
        <v>13</v>
      </c>
      <c r="C692" s="458" t="s">
        <v>14</v>
      </c>
      <c r="D692" s="458" t="s">
        <v>9</v>
      </c>
      <c r="E692" s="458" t="s">
        <v>13</v>
      </c>
      <c r="F692" s="458" t="s">
        <v>14</v>
      </c>
      <c r="G692" s="458" t="s">
        <v>9</v>
      </c>
      <c r="H692" s="458" t="s">
        <v>13</v>
      </c>
      <c r="I692" s="458" t="s">
        <v>14</v>
      </c>
      <c r="J692" s="458" t="s">
        <v>9</v>
      </c>
      <c r="K692" s="737"/>
    </row>
    <row r="693" spans="1:11" ht="20.25" customHeight="1" x14ac:dyDescent="0.25">
      <c r="A693" s="340" t="s">
        <v>2086</v>
      </c>
      <c r="B693" s="340">
        <v>407</v>
      </c>
      <c r="C693" s="340">
        <v>114</v>
      </c>
      <c r="D693" s="340">
        <v>521</v>
      </c>
      <c r="E693" s="340">
        <v>0</v>
      </c>
      <c r="F693" s="340">
        <v>0</v>
      </c>
      <c r="G693" s="340">
        <v>0</v>
      </c>
      <c r="H693" s="340">
        <v>407</v>
      </c>
      <c r="I693" s="340">
        <v>114</v>
      </c>
      <c r="J693" s="340">
        <v>521</v>
      </c>
      <c r="K693" s="446" t="s">
        <v>2073</v>
      </c>
    </row>
    <row r="694" spans="1:11" ht="20.25" customHeight="1" x14ac:dyDescent="0.25">
      <c r="A694" s="340" t="s">
        <v>2072</v>
      </c>
      <c r="B694" s="340">
        <v>300</v>
      </c>
      <c r="C694" s="340">
        <v>246</v>
      </c>
      <c r="D694" s="340">
        <v>546</v>
      </c>
      <c r="E694" s="340">
        <v>0</v>
      </c>
      <c r="F694" s="340">
        <v>0</v>
      </c>
      <c r="G694" s="340">
        <v>0</v>
      </c>
      <c r="H694" s="340">
        <v>300</v>
      </c>
      <c r="I694" s="340">
        <v>246</v>
      </c>
      <c r="J694" s="340">
        <v>546</v>
      </c>
      <c r="K694" s="446" t="s">
        <v>2073</v>
      </c>
    </row>
    <row r="695" spans="1:11" ht="20.25" customHeight="1" x14ac:dyDescent="0.25">
      <c r="A695" s="340" t="s">
        <v>2074</v>
      </c>
      <c r="B695" s="340">
        <v>395</v>
      </c>
      <c r="C695" s="340">
        <v>423</v>
      </c>
      <c r="D695" s="340">
        <v>818</v>
      </c>
      <c r="E695" s="340">
        <v>0</v>
      </c>
      <c r="F695" s="340">
        <v>0</v>
      </c>
      <c r="G695" s="340">
        <v>0</v>
      </c>
      <c r="H695" s="340">
        <v>395</v>
      </c>
      <c r="I695" s="340">
        <v>423</v>
      </c>
      <c r="J695" s="340">
        <v>818</v>
      </c>
      <c r="K695" s="219" t="s">
        <v>2075</v>
      </c>
    </row>
    <row r="696" spans="1:11" ht="20.25" customHeight="1" x14ac:dyDescent="0.25">
      <c r="A696" s="340" t="s">
        <v>2076</v>
      </c>
      <c r="B696" s="340">
        <v>106</v>
      </c>
      <c r="C696" s="340">
        <v>12</v>
      </c>
      <c r="D696" s="340">
        <v>118</v>
      </c>
      <c r="E696" s="340">
        <v>0</v>
      </c>
      <c r="F696" s="340">
        <v>0</v>
      </c>
      <c r="G696" s="340">
        <v>0</v>
      </c>
      <c r="H696" s="340">
        <v>106</v>
      </c>
      <c r="I696" s="340">
        <v>12</v>
      </c>
      <c r="J696" s="340">
        <v>118</v>
      </c>
      <c r="K696" s="446" t="s">
        <v>2280</v>
      </c>
    </row>
    <row r="697" spans="1:11" ht="20.25" customHeight="1" x14ac:dyDescent="0.25">
      <c r="A697" s="340" t="s">
        <v>2078</v>
      </c>
      <c r="B697" s="340">
        <v>1092</v>
      </c>
      <c r="C697" s="340">
        <v>237</v>
      </c>
      <c r="D697" s="340">
        <v>1329</v>
      </c>
      <c r="E697" s="340">
        <v>0</v>
      </c>
      <c r="F697" s="340">
        <v>0</v>
      </c>
      <c r="G697" s="340">
        <v>0</v>
      </c>
      <c r="H697" s="340">
        <v>1092</v>
      </c>
      <c r="I697" s="340">
        <v>237</v>
      </c>
      <c r="J697" s="340">
        <v>1329</v>
      </c>
      <c r="K697" s="219" t="s">
        <v>2088</v>
      </c>
    </row>
    <row r="698" spans="1:11" ht="20.25" customHeight="1" x14ac:dyDescent="0.25">
      <c r="A698" s="340" t="s">
        <v>2080</v>
      </c>
      <c r="B698" s="340">
        <v>436</v>
      </c>
      <c r="C698" s="340">
        <v>439</v>
      </c>
      <c r="D698" s="340">
        <v>875</v>
      </c>
      <c r="E698" s="340">
        <v>0</v>
      </c>
      <c r="F698" s="340">
        <v>0</v>
      </c>
      <c r="G698" s="340">
        <v>0</v>
      </c>
      <c r="H698" s="340">
        <v>436</v>
      </c>
      <c r="I698" s="340">
        <v>439</v>
      </c>
      <c r="J698" s="340">
        <v>875</v>
      </c>
      <c r="K698" s="329" t="s">
        <v>2290</v>
      </c>
    </row>
    <row r="699" spans="1:11" ht="20.25" customHeight="1" x14ac:dyDescent="0.25">
      <c r="A699" s="340" t="s">
        <v>2331</v>
      </c>
      <c r="B699" s="340">
        <v>2805</v>
      </c>
      <c r="C699" s="340">
        <v>1551</v>
      </c>
      <c r="D699" s="340">
        <v>4356</v>
      </c>
      <c r="E699" s="340">
        <v>0</v>
      </c>
      <c r="F699" s="340">
        <v>0</v>
      </c>
      <c r="G699" s="340">
        <v>0</v>
      </c>
      <c r="H699" s="340">
        <v>2805</v>
      </c>
      <c r="I699" s="340">
        <v>1551</v>
      </c>
      <c r="J699" s="340">
        <v>4356</v>
      </c>
      <c r="K699" s="446" t="s">
        <v>2326</v>
      </c>
    </row>
    <row r="700" spans="1:11" ht="20.25" customHeight="1" x14ac:dyDescent="0.25">
      <c r="A700" s="340" t="s">
        <v>2099</v>
      </c>
      <c r="B700" s="340">
        <v>1212</v>
      </c>
      <c r="C700" s="340">
        <v>630</v>
      </c>
      <c r="D700" s="340">
        <f>C700+B700</f>
        <v>1842</v>
      </c>
      <c r="E700" s="340">
        <v>0</v>
      </c>
      <c r="F700" s="340">
        <v>0</v>
      </c>
      <c r="G700" s="340">
        <v>0</v>
      </c>
      <c r="H700" s="340">
        <f t="shared" ref="H700:J702" si="38">SUM(B700,E700)</f>
        <v>1212</v>
      </c>
      <c r="I700" s="340">
        <f t="shared" si="38"/>
        <v>630</v>
      </c>
      <c r="J700" s="340">
        <f t="shared" si="38"/>
        <v>1842</v>
      </c>
      <c r="K700" s="329" t="s">
        <v>2081</v>
      </c>
    </row>
    <row r="701" spans="1:11" ht="20.25" customHeight="1" x14ac:dyDescent="0.25">
      <c r="A701" s="340" t="s">
        <v>2101</v>
      </c>
      <c r="B701" s="340">
        <v>1181</v>
      </c>
      <c r="C701" s="340">
        <v>918</v>
      </c>
      <c r="D701" s="340">
        <f>C701+B701</f>
        <v>2099</v>
      </c>
      <c r="E701" s="340">
        <v>0</v>
      </c>
      <c r="F701" s="340">
        <v>0</v>
      </c>
      <c r="G701" s="340">
        <v>0</v>
      </c>
      <c r="H701" s="340">
        <f t="shared" si="38"/>
        <v>1181</v>
      </c>
      <c r="I701" s="340">
        <f t="shared" si="38"/>
        <v>918</v>
      </c>
      <c r="J701" s="340">
        <f t="shared" si="38"/>
        <v>2099</v>
      </c>
      <c r="K701" s="329" t="s">
        <v>2286</v>
      </c>
    </row>
    <row r="702" spans="1:11" ht="20.25" customHeight="1" x14ac:dyDescent="0.25">
      <c r="A702" s="340" t="s">
        <v>2287</v>
      </c>
      <c r="B702" s="340"/>
      <c r="C702" s="340"/>
      <c r="D702" s="340"/>
      <c r="E702" s="340"/>
      <c r="F702" s="340"/>
      <c r="G702" s="340"/>
      <c r="H702" s="340">
        <f t="shared" si="38"/>
        <v>0</v>
      </c>
      <c r="I702" s="340">
        <f t="shared" si="38"/>
        <v>0</v>
      </c>
      <c r="J702" s="340">
        <f t="shared" si="38"/>
        <v>0</v>
      </c>
      <c r="K702" s="329" t="s">
        <v>2104</v>
      </c>
    </row>
    <row r="703" spans="1:11" ht="20.25" customHeight="1" x14ac:dyDescent="0.25">
      <c r="A703" s="340" t="s">
        <v>1132</v>
      </c>
      <c r="B703" s="340">
        <v>337</v>
      </c>
      <c r="C703" s="340">
        <v>537</v>
      </c>
      <c r="D703" s="340">
        <f t="shared" ref="D703:D711" si="39">C703+B703</f>
        <v>874</v>
      </c>
      <c r="E703" s="340">
        <v>0</v>
      </c>
      <c r="F703" s="340">
        <v>0</v>
      </c>
      <c r="G703" s="340">
        <v>0</v>
      </c>
      <c r="H703" s="340">
        <v>337</v>
      </c>
      <c r="I703" s="340">
        <v>537</v>
      </c>
      <c r="J703" s="340">
        <f t="shared" ref="J703:J711" si="40">I703+H703</f>
        <v>874</v>
      </c>
      <c r="K703" s="446" t="s">
        <v>213</v>
      </c>
    </row>
    <row r="704" spans="1:11" ht="20.25" customHeight="1" x14ac:dyDescent="0.25">
      <c r="A704" s="340" t="s">
        <v>414</v>
      </c>
      <c r="B704" s="340">
        <v>274</v>
      </c>
      <c r="C704" s="340">
        <v>469</v>
      </c>
      <c r="D704" s="340">
        <f t="shared" si="39"/>
        <v>743</v>
      </c>
      <c r="E704" s="340">
        <v>0</v>
      </c>
      <c r="F704" s="340">
        <v>0</v>
      </c>
      <c r="G704" s="340">
        <v>0</v>
      </c>
      <c r="H704" s="340">
        <v>274</v>
      </c>
      <c r="I704" s="340">
        <v>469</v>
      </c>
      <c r="J704" s="340">
        <f t="shared" si="40"/>
        <v>743</v>
      </c>
      <c r="K704" s="446" t="s">
        <v>215</v>
      </c>
    </row>
    <row r="705" spans="1:11" ht="20.25" customHeight="1" x14ac:dyDescent="0.25">
      <c r="A705" s="340" t="s">
        <v>2070</v>
      </c>
      <c r="B705" s="340">
        <v>166</v>
      </c>
      <c r="C705" s="340">
        <v>82</v>
      </c>
      <c r="D705" s="340">
        <f t="shared" si="39"/>
        <v>248</v>
      </c>
      <c r="E705" s="340">
        <v>0</v>
      </c>
      <c r="F705" s="340">
        <v>0</v>
      </c>
      <c r="G705" s="340">
        <v>0</v>
      </c>
      <c r="H705" s="340">
        <v>166</v>
      </c>
      <c r="I705" s="340">
        <v>82</v>
      </c>
      <c r="J705" s="340">
        <f t="shared" si="40"/>
        <v>248</v>
      </c>
      <c r="K705" s="446" t="s">
        <v>2278</v>
      </c>
    </row>
    <row r="706" spans="1:11" ht="20.25" customHeight="1" x14ac:dyDescent="0.25">
      <c r="A706" s="340" t="s">
        <v>2332</v>
      </c>
      <c r="B706" s="340">
        <v>290</v>
      </c>
      <c r="C706" s="340">
        <v>358</v>
      </c>
      <c r="D706" s="340">
        <f t="shared" si="39"/>
        <v>648</v>
      </c>
      <c r="E706" s="340">
        <v>0</v>
      </c>
      <c r="F706" s="340">
        <v>0</v>
      </c>
      <c r="G706" s="340">
        <v>0</v>
      </c>
      <c r="H706" s="340">
        <v>290</v>
      </c>
      <c r="I706" s="340">
        <v>358</v>
      </c>
      <c r="J706" s="340">
        <f t="shared" si="40"/>
        <v>648</v>
      </c>
      <c r="K706" s="329" t="s">
        <v>2139</v>
      </c>
    </row>
    <row r="707" spans="1:11" ht="20.25" customHeight="1" x14ac:dyDescent="0.25">
      <c r="A707" s="340" t="s">
        <v>541</v>
      </c>
      <c r="B707" s="340">
        <v>184</v>
      </c>
      <c r="C707" s="340">
        <v>69</v>
      </c>
      <c r="D707" s="340">
        <f t="shared" si="39"/>
        <v>253</v>
      </c>
      <c r="E707" s="340">
        <v>0</v>
      </c>
      <c r="F707" s="340">
        <v>0</v>
      </c>
      <c r="G707" s="340">
        <v>0</v>
      </c>
      <c r="H707" s="340">
        <v>184</v>
      </c>
      <c r="I707" s="340">
        <v>69</v>
      </c>
      <c r="J707" s="340">
        <f t="shared" si="40"/>
        <v>253</v>
      </c>
      <c r="K707" s="446" t="s">
        <v>249</v>
      </c>
    </row>
    <row r="708" spans="1:11" ht="20.25" customHeight="1" x14ac:dyDescent="0.25">
      <c r="A708" s="340" t="s">
        <v>2333</v>
      </c>
      <c r="B708" s="340">
        <v>54</v>
      </c>
      <c r="C708" s="340">
        <v>2</v>
      </c>
      <c r="D708" s="340">
        <f t="shared" si="39"/>
        <v>56</v>
      </c>
      <c r="E708" s="340">
        <v>0</v>
      </c>
      <c r="F708" s="340">
        <v>0</v>
      </c>
      <c r="G708" s="340">
        <v>0</v>
      </c>
      <c r="H708" s="340">
        <v>54</v>
      </c>
      <c r="I708" s="340">
        <v>2</v>
      </c>
      <c r="J708" s="340">
        <f t="shared" si="40"/>
        <v>56</v>
      </c>
      <c r="K708" s="459" t="s">
        <v>2334</v>
      </c>
    </row>
    <row r="709" spans="1:11" ht="20.25" customHeight="1" x14ac:dyDescent="0.25">
      <c r="A709" s="340" t="s">
        <v>2335</v>
      </c>
      <c r="B709" s="340">
        <v>85</v>
      </c>
      <c r="C709" s="340">
        <v>22</v>
      </c>
      <c r="D709" s="340">
        <f t="shared" si="39"/>
        <v>107</v>
      </c>
      <c r="E709" s="340">
        <v>0</v>
      </c>
      <c r="F709" s="340">
        <v>0</v>
      </c>
      <c r="G709" s="340">
        <v>0</v>
      </c>
      <c r="H709" s="340">
        <v>85</v>
      </c>
      <c r="I709" s="340">
        <v>22</v>
      </c>
      <c r="J709" s="340">
        <f t="shared" si="40"/>
        <v>107</v>
      </c>
      <c r="K709" s="446" t="s">
        <v>2280</v>
      </c>
    </row>
    <row r="710" spans="1:11" ht="20.25" customHeight="1" x14ac:dyDescent="0.25">
      <c r="A710" s="340" t="s">
        <v>2336</v>
      </c>
      <c r="B710" s="340">
        <v>30</v>
      </c>
      <c r="C710" s="340">
        <v>44</v>
      </c>
      <c r="D710" s="340">
        <f t="shared" si="39"/>
        <v>74</v>
      </c>
      <c r="E710" s="340">
        <v>0</v>
      </c>
      <c r="F710" s="340">
        <v>0</v>
      </c>
      <c r="G710" s="340">
        <v>0</v>
      </c>
      <c r="H710" s="340">
        <v>30</v>
      </c>
      <c r="I710" s="340">
        <v>44</v>
      </c>
      <c r="J710" s="340">
        <f t="shared" si="40"/>
        <v>74</v>
      </c>
      <c r="K710" s="446" t="s">
        <v>2337</v>
      </c>
    </row>
    <row r="711" spans="1:11" ht="20.25" customHeight="1" x14ac:dyDescent="0.25">
      <c r="A711" s="340" t="s">
        <v>2338</v>
      </c>
      <c r="B711" s="340">
        <v>1420</v>
      </c>
      <c r="C711" s="340">
        <v>1583</v>
      </c>
      <c r="D711" s="340">
        <f t="shared" si="39"/>
        <v>3003</v>
      </c>
      <c r="E711" s="340">
        <v>0</v>
      </c>
      <c r="F711" s="340">
        <v>0</v>
      </c>
      <c r="G711" s="340">
        <v>0</v>
      </c>
      <c r="H711" s="340">
        <v>1420</v>
      </c>
      <c r="I711" s="340">
        <v>1583</v>
      </c>
      <c r="J711" s="340">
        <f t="shared" si="40"/>
        <v>3003</v>
      </c>
      <c r="K711" s="459" t="s">
        <v>2109</v>
      </c>
    </row>
    <row r="712" spans="1:11" ht="20.25" customHeight="1" x14ac:dyDescent="0.25">
      <c r="A712" s="340" t="s">
        <v>2110</v>
      </c>
      <c r="B712" s="340"/>
      <c r="C712" s="340"/>
      <c r="D712" s="340"/>
      <c r="E712" s="340">
        <v>0</v>
      </c>
      <c r="F712" s="340">
        <v>0</v>
      </c>
      <c r="G712" s="340">
        <v>0</v>
      </c>
      <c r="H712" s="340"/>
      <c r="I712" s="340"/>
      <c r="J712" s="340"/>
      <c r="K712" s="329" t="s">
        <v>2111</v>
      </c>
    </row>
    <row r="713" spans="1:11" ht="20.25" customHeight="1" thickBot="1" x14ac:dyDescent="0.3">
      <c r="A713" s="477" t="s">
        <v>2112</v>
      </c>
      <c r="B713" s="477">
        <v>174</v>
      </c>
      <c r="C713" s="477">
        <v>202</v>
      </c>
      <c r="D713" s="477">
        <v>376</v>
      </c>
      <c r="E713" s="477">
        <v>1</v>
      </c>
      <c r="F713" s="477">
        <v>0</v>
      </c>
      <c r="G713" s="477">
        <v>1</v>
      </c>
      <c r="H713" s="477">
        <v>175</v>
      </c>
      <c r="I713" s="477">
        <v>202</v>
      </c>
      <c r="J713" s="477">
        <v>377</v>
      </c>
      <c r="K713" s="478" t="s">
        <v>2113</v>
      </c>
    </row>
    <row r="714" spans="1:11" s="659" customFormat="1" ht="20.25" customHeight="1" thickTop="1" thickBot="1" x14ac:dyDescent="0.3">
      <c r="A714" s="339"/>
      <c r="B714" s="339"/>
      <c r="C714" s="339"/>
      <c r="D714" s="339"/>
      <c r="E714" s="339"/>
      <c r="F714" s="339"/>
      <c r="G714" s="339"/>
      <c r="H714" s="339"/>
      <c r="I714" s="339"/>
      <c r="J714" s="339"/>
      <c r="K714" s="58"/>
    </row>
    <row r="715" spans="1:11" ht="20.25" customHeight="1" thickTop="1" x14ac:dyDescent="0.25">
      <c r="A715" s="525"/>
      <c r="B715" s="525"/>
      <c r="C715" s="525"/>
      <c r="D715" s="525"/>
      <c r="E715" s="525"/>
      <c r="F715" s="525"/>
      <c r="G715" s="525"/>
      <c r="H715" s="525"/>
      <c r="I715" s="525"/>
      <c r="J715" s="525"/>
      <c r="K715" s="476"/>
    </row>
    <row r="716" spans="1:11" ht="18" customHeight="1" thickBot="1" x14ac:dyDescent="0.3">
      <c r="A716" s="357" t="s">
        <v>2644</v>
      </c>
      <c r="K716" s="456" t="s">
        <v>2645</v>
      </c>
    </row>
    <row r="717" spans="1:11" ht="18" customHeight="1" thickTop="1" x14ac:dyDescent="0.3">
      <c r="A717" s="735" t="s">
        <v>205</v>
      </c>
      <c r="B717" s="746" t="s">
        <v>1</v>
      </c>
      <c r="C717" s="746"/>
      <c r="D717" s="746"/>
      <c r="E717" s="746" t="s">
        <v>2</v>
      </c>
      <c r="F717" s="746"/>
      <c r="G717" s="746"/>
      <c r="H717" s="746" t="s">
        <v>4</v>
      </c>
      <c r="I717" s="746"/>
      <c r="J717" s="746"/>
      <c r="K717" s="735" t="s">
        <v>206</v>
      </c>
    </row>
    <row r="718" spans="1:11" ht="18" customHeight="1" x14ac:dyDescent="0.3">
      <c r="A718" s="736"/>
      <c r="B718" s="747" t="s">
        <v>6</v>
      </c>
      <c r="C718" s="747"/>
      <c r="D718" s="747"/>
      <c r="E718" s="747" t="s">
        <v>7</v>
      </c>
      <c r="F718" s="747"/>
      <c r="G718" s="747"/>
      <c r="H718" s="747" t="s">
        <v>9</v>
      </c>
      <c r="I718" s="747"/>
      <c r="J718" s="747"/>
      <c r="K718" s="736"/>
    </row>
    <row r="719" spans="1:11" ht="18" customHeight="1" x14ac:dyDescent="0.3">
      <c r="A719" s="736"/>
      <c r="B719" s="457" t="s">
        <v>574</v>
      </c>
      <c r="C719" s="457" t="s">
        <v>113</v>
      </c>
      <c r="D719" s="457" t="s">
        <v>12</v>
      </c>
      <c r="E719" s="457" t="s">
        <v>574</v>
      </c>
      <c r="F719" s="457" t="s">
        <v>113</v>
      </c>
      <c r="G719" s="457" t="s">
        <v>12</v>
      </c>
      <c r="H719" s="457" t="s">
        <v>574</v>
      </c>
      <c r="I719" s="457" t="s">
        <v>113</v>
      </c>
      <c r="J719" s="457" t="s">
        <v>12</v>
      </c>
      <c r="K719" s="736"/>
    </row>
    <row r="720" spans="1:11" ht="18" customHeight="1" thickBot="1" x14ac:dyDescent="0.35">
      <c r="A720" s="737"/>
      <c r="B720" s="458" t="s">
        <v>13</v>
      </c>
      <c r="C720" s="458" t="s">
        <v>14</v>
      </c>
      <c r="D720" s="458" t="s">
        <v>9</v>
      </c>
      <c r="E720" s="458" t="s">
        <v>13</v>
      </c>
      <c r="F720" s="458" t="s">
        <v>14</v>
      </c>
      <c r="G720" s="458" t="s">
        <v>9</v>
      </c>
      <c r="H720" s="458" t="s">
        <v>13</v>
      </c>
      <c r="I720" s="458" t="s">
        <v>14</v>
      </c>
      <c r="J720" s="458" t="s">
        <v>9</v>
      </c>
      <c r="K720" s="737"/>
    </row>
    <row r="721" spans="1:11" ht="18.899999999999999" customHeight="1" x14ac:dyDescent="0.25">
      <c r="A721" s="340" t="s">
        <v>2339</v>
      </c>
      <c r="B721" s="340">
        <v>154</v>
      </c>
      <c r="C721" s="340">
        <v>132</v>
      </c>
      <c r="D721" s="340">
        <v>286</v>
      </c>
      <c r="E721" s="340">
        <v>0</v>
      </c>
      <c r="F721" s="340">
        <v>0</v>
      </c>
      <c r="G721" s="340">
        <v>0</v>
      </c>
      <c r="H721" s="340">
        <v>154</v>
      </c>
      <c r="I721" s="340">
        <v>132</v>
      </c>
      <c r="J721" s="340">
        <v>286</v>
      </c>
      <c r="K721" s="329" t="s">
        <v>2290</v>
      </c>
    </row>
    <row r="722" spans="1:11" ht="18.899999999999999" customHeight="1" x14ac:dyDescent="0.25">
      <c r="A722" s="340" t="s">
        <v>2115</v>
      </c>
      <c r="B722" s="340">
        <v>312</v>
      </c>
      <c r="C722" s="340">
        <v>153</v>
      </c>
      <c r="D722" s="340">
        <v>465</v>
      </c>
      <c r="E722" s="340">
        <v>0</v>
      </c>
      <c r="F722" s="340">
        <v>0</v>
      </c>
      <c r="G722" s="340">
        <v>0</v>
      </c>
      <c r="H722" s="340">
        <v>312</v>
      </c>
      <c r="I722" s="340">
        <v>153</v>
      </c>
      <c r="J722" s="340">
        <v>465</v>
      </c>
      <c r="K722" s="329" t="s">
        <v>2116</v>
      </c>
    </row>
    <row r="723" spans="1:11" ht="18.899999999999999" customHeight="1" x14ac:dyDescent="0.25">
      <c r="A723" s="340" t="s">
        <v>2117</v>
      </c>
      <c r="B723" s="340">
        <v>127</v>
      </c>
      <c r="C723" s="340">
        <v>182</v>
      </c>
      <c r="D723" s="340">
        <v>309</v>
      </c>
      <c r="E723" s="340">
        <v>0</v>
      </c>
      <c r="F723" s="340">
        <v>0</v>
      </c>
      <c r="G723" s="340">
        <v>0</v>
      </c>
      <c r="H723" s="340">
        <v>127</v>
      </c>
      <c r="I723" s="340">
        <v>182</v>
      </c>
      <c r="J723" s="340">
        <v>309</v>
      </c>
      <c r="K723" s="329" t="s">
        <v>2118</v>
      </c>
    </row>
    <row r="724" spans="1:11" ht="18.899999999999999" customHeight="1" x14ac:dyDescent="0.25">
      <c r="A724" s="340" t="s">
        <v>2340</v>
      </c>
      <c r="B724" s="340">
        <v>48</v>
      </c>
      <c r="C724" s="340">
        <v>43</v>
      </c>
      <c r="D724" s="340">
        <v>91</v>
      </c>
      <c r="E724" s="340">
        <v>0</v>
      </c>
      <c r="F724" s="340">
        <v>0</v>
      </c>
      <c r="G724" s="340">
        <v>0</v>
      </c>
      <c r="H724" s="340">
        <v>48</v>
      </c>
      <c r="I724" s="340">
        <v>43</v>
      </c>
      <c r="J724" s="340">
        <v>91</v>
      </c>
      <c r="K724" s="329" t="s">
        <v>2120</v>
      </c>
    </row>
    <row r="725" spans="1:11" ht="18.899999999999999" customHeight="1" x14ac:dyDescent="0.25">
      <c r="A725" s="340" t="s">
        <v>2332</v>
      </c>
      <c r="B725" s="340">
        <v>22</v>
      </c>
      <c r="C725" s="340">
        <v>25</v>
      </c>
      <c r="D725" s="340">
        <v>47</v>
      </c>
      <c r="E725" s="340">
        <v>0</v>
      </c>
      <c r="F725" s="340">
        <v>0</v>
      </c>
      <c r="G725" s="340">
        <v>0</v>
      </c>
      <c r="H725" s="340">
        <v>22</v>
      </c>
      <c r="I725" s="340">
        <v>25</v>
      </c>
      <c r="J725" s="340">
        <v>47</v>
      </c>
      <c r="K725" s="329" t="s">
        <v>2341</v>
      </c>
    </row>
    <row r="726" spans="1:11" ht="18.899999999999999" customHeight="1" x14ac:dyDescent="0.25">
      <c r="A726" s="340" t="s">
        <v>2122</v>
      </c>
      <c r="B726" s="340">
        <v>837</v>
      </c>
      <c r="C726" s="340">
        <v>737</v>
      </c>
      <c r="D726" s="340">
        <v>1574</v>
      </c>
      <c r="E726" s="340">
        <v>1</v>
      </c>
      <c r="F726" s="340">
        <v>0</v>
      </c>
      <c r="G726" s="340">
        <v>1</v>
      </c>
      <c r="H726" s="340">
        <v>838</v>
      </c>
      <c r="I726" s="340">
        <v>737</v>
      </c>
      <c r="J726" s="340">
        <v>1575</v>
      </c>
      <c r="K726" s="329" t="s">
        <v>2123</v>
      </c>
    </row>
    <row r="727" spans="1:11" ht="18.899999999999999" customHeight="1" x14ac:dyDescent="0.25">
      <c r="A727" s="8" t="s">
        <v>2124</v>
      </c>
      <c r="B727" s="8">
        <v>328</v>
      </c>
      <c r="C727" s="8">
        <v>306</v>
      </c>
      <c r="D727" s="8">
        <v>634</v>
      </c>
      <c r="E727" s="8">
        <v>0</v>
      </c>
      <c r="F727" s="8">
        <v>0</v>
      </c>
      <c r="G727" s="8">
        <v>0</v>
      </c>
      <c r="H727" s="8">
        <f>SUM(B727,E727)</f>
        <v>328</v>
      </c>
      <c r="I727" s="8">
        <f>SUM(C727,F727)</f>
        <v>306</v>
      </c>
      <c r="J727" s="8">
        <f>SUM(D727,G727)</f>
        <v>634</v>
      </c>
      <c r="K727" s="446" t="s">
        <v>2125</v>
      </c>
    </row>
    <row r="728" spans="1:11" ht="18.899999999999999" customHeight="1" x14ac:dyDescent="0.25">
      <c r="A728" s="465" t="s">
        <v>2343</v>
      </c>
      <c r="B728" s="17"/>
      <c r="C728" s="17"/>
      <c r="D728" s="17"/>
      <c r="E728" s="17"/>
      <c r="F728" s="17"/>
      <c r="G728" s="17"/>
      <c r="H728" s="17"/>
      <c r="I728" s="17"/>
      <c r="J728" s="17"/>
      <c r="K728" s="19" t="s">
        <v>2344</v>
      </c>
    </row>
    <row r="729" spans="1:11" ht="18.899999999999999" customHeight="1" x14ac:dyDescent="0.25">
      <c r="A729" s="8" t="s">
        <v>2128</v>
      </c>
      <c r="B729" s="8">
        <v>353</v>
      </c>
      <c r="C729" s="8">
        <v>55</v>
      </c>
      <c r="D729" s="8">
        <f>C729+B729</f>
        <v>408</v>
      </c>
      <c r="E729" s="8">
        <v>0</v>
      </c>
      <c r="F729" s="8">
        <v>0</v>
      </c>
      <c r="G729" s="8">
        <f>SUM(E729:F729)</f>
        <v>0</v>
      </c>
      <c r="H729" s="8">
        <f t="shared" ref="H729:J733" si="41">SUM(E729,B729)</f>
        <v>353</v>
      </c>
      <c r="I729" s="8">
        <f t="shared" si="41"/>
        <v>55</v>
      </c>
      <c r="J729" s="8">
        <f t="shared" si="41"/>
        <v>408</v>
      </c>
      <c r="K729" s="446" t="s">
        <v>1262</v>
      </c>
    </row>
    <row r="730" spans="1:11" ht="18.899999999999999" customHeight="1" x14ac:dyDescent="0.25">
      <c r="A730" s="8" t="s">
        <v>2129</v>
      </c>
      <c r="B730" s="8">
        <v>843</v>
      </c>
      <c r="C730" s="8">
        <v>408</v>
      </c>
      <c r="D730" s="8">
        <f>C730+B730</f>
        <v>1251</v>
      </c>
      <c r="E730" s="8">
        <v>0</v>
      </c>
      <c r="F730" s="8">
        <v>0</v>
      </c>
      <c r="G730" s="8">
        <f>SUM(E730:F730)</f>
        <v>0</v>
      </c>
      <c r="H730" s="8">
        <f t="shared" si="41"/>
        <v>843</v>
      </c>
      <c r="I730" s="8">
        <f t="shared" si="41"/>
        <v>408</v>
      </c>
      <c r="J730" s="8">
        <f t="shared" si="41"/>
        <v>1251</v>
      </c>
      <c r="K730" s="446" t="s">
        <v>2130</v>
      </c>
    </row>
    <row r="731" spans="1:11" ht="18.899999999999999" customHeight="1" x14ac:dyDescent="0.25">
      <c r="A731" s="8" t="s">
        <v>1438</v>
      </c>
      <c r="B731" s="8">
        <v>968</v>
      </c>
      <c r="C731" s="8">
        <v>1058</v>
      </c>
      <c r="D731" s="8">
        <f>C731+B731</f>
        <v>2026</v>
      </c>
      <c r="E731" s="8">
        <v>0</v>
      </c>
      <c r="F731" s="8">
        <v>0</v>
      </c>
      <c r="G731" s="8">
        <f>SUM(E731:F731)</f>
        <v>0</v>
      </c>
      <c r="H731" s="8">
        <f t="shared" si="41"/>
        <v>968</v>
      </c>
      <c r="I731" s="8">
        <f t="shared" si="41"/>
        <v>1058</v>
      </c>
      <c r="J731" s="8">
        <f t="shared" si="41"/>
        <v>2026</v>
      </c>
      <c r="K731" s="446" t="s">
        <v>243</v>
      </c>
    </row>
    <row r="732" spans="1:11" ht="18.899999999999999" customHeight="1" x14ac:dyDescent="0.25">
      <c r="A732" s="8" t="s">
        <v>541</v>
      </c>
      <c r="B732" s="8">
        <v>609</v>
      </c>
      <c r="C732" s="8">
        <v>289</v>
      </c>
      <c r="D732" s="8">
        <f>C732+B732</f>
        <v>898</v>
      </c>
      <c r="E732" s="8">
        <v>0</v>
      </c>
      <c r="F732" s="8">
        <v>0</v>
      </c>
      <c r="G732" s="8">
        <f>SUM(E732:F732)</f>
        <v>0</v>
      </c>
      <c r="H732" s="8">
        <f t="shared" si="41"/>
        <v>609</v>
      </c>
      <c r="I732" s="8">
        <f t="shared" si="41"/>
        <v>289</v>
      </c>
      <c r="J732" s="8">
        <f t="shared" si="41"/>
        <v>898</v>
      </c>
      <c r="K732" s="446" t="s">
        <v>249</v>
      </c>
    </row>
    <row r="733" spans="1:11" ht="18.899999999999999" customHeight="1" x14ac:dyDescent="0.25">
      <c r="A733" s="8" t="s">
        <v>2345</v>
      </c>
      <c r="B733" s="8">
        <v>2773</v>
      </c>
      <c r="C733" s="8">
        <v>1810</v>
      </c>
      <c r="D733" s="8">
        <f>C733+B733</f>
        <v>4583</v>
      </c>
      <c r="E733" s="8">
        <v>0</v>
      </c>
      <c r="F733" s="8">
        <v>0</v>
      </c>
      <c r="G733" s="8">
        <f>SUM(E733:F733)</f>
        <v>0</v>
      </c>
      <c r="H733" s="8">
        <f t="shared" si="41"/>
        <v>2773</v>
      </c>
      <c r="I733" s="8">
        <f t="shared" si="41"/>
        <v>1810</v>
      </c>
      <c r="J733" s="8">
        <f t="shared" si="41"/>
        <v>4583</v>
      </c>
      <c r="K733" s="446" t="s">
        <v>2346</v>
      </c>
    </row>
    <row r="734" spans="1:11" ht="18.899999999999999" customHeight="1" x14ac:dyDescent="0.25">
      <c r="A734" s="62" t="s">
        <v>2133</v>
      </c>
      <c r="B734" s="8"/>
      <c r="C734" s="8"/>
      <c r="D734" s="8"/>
      <c r="E734" s="8"/>
      <c r="F734" s="8"/>
      <c r="G734" s="8"/>
      <c r="H734" s="8"/>
      <c r="I734" s="8"/>
      <c r="J734" s="8"/>
      <c r="K734" s="446" t="s">
        <v>2134</v>
      </c>
    </row>
    <row r="735" spans="1:11" ht="18.899999999999999" customHeight="1" x14ac:dyDescent="0.25">
      <c r="A735" s="8" t="s">
        <v>1438</v>
      </c>
      <c r="B735" s="8">
        <v>34</v>
      </c>
      <c r="C735" s="8">
        <v>15</v>
      </c>
      <c r="D735" s="8">
        <v>49</v>
      </c>
      <c r="E735" s="8">
        <v>0</v>
      </c>
      <c r="F735" s="8">
        <v>0</v>
      </c>
      <c r="G735" s="8">
        <f>SUM(E735:F735)</f>
        <v>0</v>
      </c>
      <c r="H735" s="8">
        <f t="shared" ref="H735:J736" si="42">SUM(E735,B735)</f>
        <v>34</v>
      </c>
      <c r="I735" s="8">
        <f t="shared" si="42"/>
        <v>15</v>
      </c>
      <c r="J735" s="8">
        <f t="shared" si="42"/>
        <v>49</v>
      </c>
      <c r="K735" s="446" t="s">
        <v>243</v>
      </c>
    </row>
    <row r="736" spans="1:11" ht="18.899999999999999" customHeight="1" x14ac:dyDescent="0.25">
      <c r="A736" s="8" t="s">
        <v>248</v>
      </c>
      <c r="B736" s="8">
        <v>21</v>
      </c>
      <c r="C736" s="8">
        <v>8</v>
      </c>
      <c r="D736" s="8">
        <v>29</v>
      </c>
      <c r="E736" s="8">
        <v>0</v>
      </c>
      <c r="F736" s="8">
        <v>0</v>
      </c>
      <c r="G736" s="8">
        <f>SUM(E736:F736)</f>
        <v>0</v>
      </c>
      <c r="H736" s="8">
        <f t="shared" si="42"/>
        <v>21</v>
      </c>
      <c r="I736" s="8">
        <f t="shared" si="42"/>
        <v>8</v>
      </c>
      <c r="J736" s="8">
        <f t="shared" si="42"/>
        <v>29</v>
      </c>
      <c r="K736" s="446" t="s">
        <v>249</v>
      </c>
    </row>
    <row r="737" spans="1:11" ht="18.899999999999999" customHeight="1" x14ac:dyDescent="0.25">
      <c r="A737" s="62" t="s">
        <v>2293</v>
      </c>
      <c r="B737" s="8">
        <v>55</v>
      </c>
      <c r="C737" s="8">
        <v>23</v>
      </c>
      <c r="D737" s="8">
        <v>78</v>
      </c>
      <c r="E737" s="8">
        <f t="shared" ref="E737:J737" si="43">SUM(E735:E736)</f>
        <v>0</v>
      </c>
      <c r="F737" s="8">
        <f t="shared" si="43"/>
        <v>0</v>
      </c>
      <c r="G737" s="8">
        <f t="shared" si="43"/>
        <v>0</v>
      </c>
      <c r="H737" s="8">
        <f t="shared" si="43"/>
        <v>55</v>
      </c>
      <c r="I737" s="8">
        <f t="shared" si="43"/>
        <v>23</v>
      </c>
      <c r="J737" s="8">
        <f t="shared" si="43"/>
        <v>78</v>
      </c>
      <c r="K737" s="446" t="s">
        <v>2294</v>
      </c>
    </row>
    <row r="738" spans="1:11" ht="18.899999999999999" customHeight="1" x14ac:dyDescent="0.25">
      <c r="A738" s="62" t="s">
        <v>2136</v>
      </c>
      <c r="B738" s="8"/>
      <c r="C738" s="8"/>
      <c r="D738" s="8"/>
      <c r="E738" s="8"/>
      <c r="F738" s="8"/>
      <c r="G738" s="8"/>
      <c r="H738" s="8"/>
      <c r="I738" s="8"/>
      <c r="J738" s="8"/>
      <c r="K738" s="446" t="s">
        <v>2137</v>
      </c>
    </row>
    <row r="739" spans="1:11" ht="18.899999999999999" customHeight="1" x14ac:dyDescent="0.25">
      <c r="A739" s="62" t="s">
        <v>2230</v>
      </c>
      <c r="B739" s="8">
        <v>12</v>
      </c>
      <c r="C739" s="8">
        <v>15</v>
      </c>
      <c r="D739" s="8">
        <v>27</v>
      </c>
      <c r="E739" s="8"/>
      <c r="F739" s="8"/>
      <c r="G739" s="8"/>
      <c r="H739" s="8">
        <v>12</v>
      </c>
      <c r="I739" s="8">
        <v>15</v>
      </c>
      <c r="J739" s="8">
        <v>27</v>
      </c>
      <c r="K739" s="329" t="s">
        <v>2341</v>
      </c>
    </row>
    <row r="740" spans="1:11" ht="18.899999999999999" customHeight="1" x14ac:dyDescent="0.25">
      <c r="A740" s="8" t="s">
        <v>2129</v>
      </c>
      <c r="B740" s="8">
        <v>39</v>
      </c>
      <c r="C740" s="8">
        <v>13</v>
      </c>
      <c r="D740" s="8">
        <v>52</v>
      </c>
      <c r="E740" s="8">
        <v>0</v>
      </c>
      <c r="F740" s="8">
        <v>0</v>
      </c>
      <c r="G740" s="8">
        <f>SUM(E740:F740)</f>
        <v>0</v>
      </c>
      <c r="H740" s="8">
        <v>39</v>
      </c>
      <c r="I740" s="8">
        <v>13</v>
      </c>
      <c r="J740" s="8">
        <v>52</v>
      </c>
      <c r="K740" s="446" t="s">
        <v>2130</v>
      </c>
    </row>
    <row r="741" spans="1:11" ht="18.899999999999999" customHeight="1" x14ac:dyDescent="0.25">
      <c r="A741" s="8" t="s">
        <v>1438</v>
      </c>
      <c r="B741" s="8">
        <v>21</v>
      </c>
      <c r="C741" s="8">
        <v>35</v>
      </c>
      <c r="D741" s="8">
        <v>56</v>
      </c>
      <c r="E741" s="8">
        <v>0</v>
      </c>
      <c r="F741" s="8">
        <v>0</v>
      </c>
      <c r="G741" s="8">
        <f>SUM(E741:F741)</f>
        <v>0</v>
      </c>
      <c r="H741" s="8">
        <v>21</v>
      </c>
      <c r="I741" s="8">
        <v>35</v>
      </c>
      <c r="J741" s="8">
        <v>56</v>
      </c>
      <c r="K741" s="446" t="s">
        <v>243</v>
      </c>
    </row>
    <row r="742" spans="1:11" ht="18.899999999999999" customHeight="1" x14ac:dyDescent="0.25">
      <c r="A742" s="8" t="s">
        <v>541</v>
      </c>
      <c r="B742" s="8">
        <v>19</v>
      </c>
      <c r="C742" s="8">
        <v>0</v>
      </c>
      <c r="D742" s="8">
        <v>19</v>
      </c>
      <c r="E742" s="8">
        <v>0</v>
      </c>
      <c r="F742" s="8">
        <v>0</v>
      </c>
      <c r="G742" s="8">
        <f>SUM(E742:F742)</f>
        <v>0</v>
      </c>
      <c r="H742" s="8">
        <v>19</v>
      </c>
      <c r="I742" s="8">
        <v>0</v>
      </c>
      <c r="J742" s="8">
        <v>19</v>
      </c>
      <c r="K742" s="446" t="s">
        <v>249</v>
      </c>
    </row>
    <row r="743" spans="1:11" ht="18.899999999999999" customHeight="1" thickBot="1" x14ac:dyDescent="0.3">
      <c r="A743" s="496" t="s">
        <v>2347</v>
      </c>
      <c r="B743" s="11">
        <f>B742+B741+B740+B739</f>
        <v>91</v>
      </c>
      <c r="C743" s="11">
        <f>C742+C741+C740+C739</f>
        <v>63</v>
      </c>
      <c r="D743" s="11">
        <f>D742+D741+D740+D739</f>
        <v>154</v>
      </c>
      <c r="E743" s="11">
        <f>SUM(E740:E742)</f>
        <v>0</v>
      </c>
      <c r="F743" s="11">
        <f>SUM(F740:F742)</f>
        <v>0</v>
      </c>
      <c r="G743" s="11">
        <f>SUM(G740:G742)</f>
        <v>0</v>
      </c>
      <c r="H743" s="11">
        <v>91</v>
      </c>
      <c r="I743" s="11">
        <v>63</v>
      </c>
      <c r="J743" s="11">
        <v>154</v>
      </c>
      <c r="K743" s="13" t="s">
        <v>2296</v>
      </c>
    </row>
    <row r="744" spans="1:11" s="659" customFormat="1" ht="18.899999999999999" customHeight="1" thickTop="1" x14ac:dyDescent="0.25">
      <c r="A744" s="85"/>
      <c r="B744" s="668"/>
      <c r="C744" s="668"/>
      <c r="D744" s="668"/>
      <c r="E744" s="668"/>
      <c r="F744" s="668"/>
      <c r="G744" s="668"/>
      <c r="H744" s="668"/>
      <c r="I744" s="668"/>
      <c r="J744" s="668"/>
      <c r="K744" s="664"/>
    </row>
    <row r="745" spans="1:11" s="659" customFormat="1" ht="18.899999999999999" customHeight="1" x14ac:dyDescent="0.25">
      <c r="A745" s="85"/>
      <c r="B745" s="668"/>
      <c r="C745" s="668"/>
      <c r="D745" s="668"/>
      <c r="E745" s="668"/>
      <c r="F745" s="668"/>
      <c r="G745" s="668"/>
      <c r="H745" s="668"/>
      <c r="I745" s="668"/>
      <c r="J745" s="668"/>
      <c r="K745" s="664"/>
    </row>
    <row r="746" spans="1:11" s="659" customFormat="1" ht="18.899999999999999" customHeight="1" x14ac:dyDescent="0.25">
      <c r="A746" s="85"/>
      <c r="B746" s="668"/>
      <c r="C746" s="668"/>
      <c r="D746" s="668"/>
      <c r="E746" s="668"/>
      <c r="F746" s="668"/>
      <c r="G746" s="668"/>
      <c r="H746" s="668"/>
      <c r="I746" s="668"/>
      <c r="J746" s="668"/>
      <c r="K746" s="664"/>
    </row>
    <row r="747" spans="1:11" s="659" customFormat="1" ht="18.899999999999999" customHeight="1" thickBot="1" x14ac:dyDescent="0.3">
      <c r="A747" s="85"/>
      <c r="B747" s="668"/>
      <c r="C747" s="668"/>
      <c r="D747" s="668"/>
      <c r="E747" s="668"/>
      <c r="F747" s="668"/>
      <c r="G747" s="668"/>
      <c r="H747" s="668"/>
      <c r="I747" s="668"/>
      <c r="J747" s="668"/>
      <c r="K747" s="664"/>
    </row>
    <row r="748" spans="1:11" ht="16.2" thickTop="1" x14ac:dyDescent="0.25">
      <c r="A748" s="539"/>
      <c r="B748" s="532"/>
      <c r="C748" s="532"/>
      <c r="D748" s="532"/>
      <c r="E748" s="532"/>
      <c r="F748" s="532"/>
      <c r="G748" s="532"/>
      <c r="H748" s="532"/>
      <c r="I748" s="532"/>
      <c r="J748" s="532"/>
      <c r="K748" s="531"/>
    </row>
    <row r="749" spans="1:11" ht="17.25" customHeight="1" thickBot="1" x14ac:dyDescent="0.3">
      <c r="A749" s="357" t="s">
        <v>2644</v>
      </c>
      <c r="K749" s="456" t="s">
        <v>2645</v>
      </c>
    </row>
    <row r="750" spans="1:11" ht="17.25" customHeight="1" thickTop="1" x14ac:dyDescent="0.3">
      <c r="A750" s="735" t="s">
        <v>205</v>
      </c>
      <c r="B750" s="746" t="s">
        <v>1</v>
      </c>
      <c r="C750" s="746"/>
      <c r="D750" s="746"/>
      <c r="E750" s="746" t="s">
        <v>2</v>
      </c>
      <c r="F750" s="746"/>
      <c r="G750" s="746"/>
      <c r="H750" s="746" t="s">
        <v>4</v>
      </c>
      <c r="I750" s="746"/>
      <c r="J750" s="746"/>
      <c r="K750" s="735" t="s">
        <v>206</v>
      </c>
    </row>
    <row r="751" spans="1:11" ht="20.25" customHeight="1" x14ac:dyDescent="0.3">
      <c r="A751" s="736"/>
      <c r="B751" s="747" t="s">
        <v>6</v>
      </c>
      <c r="C751" s="747"/>
      <c r="D751" s="747"/>
      <c r="E751" s="747" t="s">
        <v>7</v>
      </c>
      <c r="F751" s="747"/>
      <c r="G751" s="747"/>
      <c r="H751" s="747" t="s">
        <v>9</v>
      </c>
      <c r="I751" s="747"/>
      <c r="J751" s="747"/>
      <c r="K751" s="736"/>
    </row>
    <row r="752" spans="1:11" ht="17.25" customHeight="1" x14ac:dyDescent="0.3">
      <c r="A752" s="736"/>
      <c r="B752" s="457" t="s">
        <v>574</v>
      </c>
      <c r="C752" s="457" t="s">
        <v>113</v>
      </c>
      <c r="D752" s="457" t="s">
        <v>12</v>
      </c>
      <c r="E752" s="457" t="s">
        <v>574</v>
      </c>
      <c r="F752" s="457" t="s">
        <v>113</v>
      </c>
      <c r="G752" s="457" t="s">
        <v>12</v>
      </c>
      <c r="H752" s="457" t="s">
        <v>574</v>
      </c>
      <c r="I752" s="457" t="s">
        <v>113</v>
      </c>
      <c r="J752" s="457" t="s">
        <v>12</v>
      </c>
      <c r="K752" s="736"/>
    </row>
    <row r="753" spans="1:11" ht="20.25" customHeight="1" thickBot="1" x14ac:dyDescent="0.35">
      <c r="A753" s="737"/>
      <c r="B753" s="458" t="s">
        <v>13</v>
      </c>
      <c r="C753" s="458" t="s">
        <v>14</v>
      </c>
      <c r="D753" s="458" t="s">
        <v>9</v>
      </c>
      <c r="E753" s="458" t="s">
        <v>13</v>
      </c>
      <c r="F753" s="458" t="s">
        <v>14</v>
      </c>
      <c r="G753" s="458" t="s">
        <v>9</v>
      </c>
      <c r="H753" s="458" t="s">
        <v>13</v>
      </c>
      <c r="I753" s="458" t="s">
        <v>14</v>
      </c>
      <c r="J753" s="458" t="s">
        <v>9</v>
      </c>
      <c r="K753" s="737"/>
    </row>
    <row r="754" spans="1:11" ht="20.25" customHeight="1" x14ac:dyDescent="0.25">
      <c r="A754" s="8" t="s">
        <v>2140</v>
      </c>
      <c r="B754" s="8"/>
      <c r="C754" s="8"/>
      <c r="D754" s="8"/>
      <c r="E754" s="8"/>
      <c r="F754" s="8"/>
      <c r="G754" s="8"/>
      <c r="H754" s="8"/>
      <c r="I754" s="8"/>
      <c r="J754" s="8"/>
      <c r="K754" s="446" t="s">
        <v>2141</v>
      </c>
    </row>
    <row r="755" spans="1:11" ht="20.25" customHeight="1" x14ac:dyDescent="0.25">
      <c r="A755" s="8" t="s">
        <v>2128</v>
      </c>
      <c r="B755" s="8">
        <v>35</v>
      </c>
      <c r="C755" s="8">
        <v>11</v>
      </c>
      <c r="D755" s="8">
        <f>C755+B755</f>
        <v>46</v>
      </c>
      <c r="E755" s="8">
        <v>0</v>
      </c>
      <c r="F755" s="8">
        <v>0</v>
      </c>
      <c r="G755" s="8">
        <f>SUM(E755:F755)</f>
        <v>0</v>
      </c>
      <c r="H755" s="8">
        <f>SUM(E755,B755)</f>
        <v>35</v>
      </c>
      <c r="I755" s="8">
        <f>SUM(F755,C755)</f>
        <v>11</v>
      </c>
      <c r="J755" s="8">
        <f>SUM(G755,D755)</f>
        <v>46</v>
      </c>
      <c r="K755" s="446" t="s">
        <v>1262</v>
      </c>
    </row>
    <row r="756" spans="1:11" ht="20.25" customHeight="1" x14ac:dyDescent="0.25">
      <c r="A756" s="8" t="s">
        <v>2230</v>
      </c>
      <c r="B756" s="8">
        <v>20</v>
      </c>
      <c r="C756" s="8">
        <v>32</v>
      </c>
      <c r="D756" s="8">
        <f>C756+B756</f>
        <v>52</v>
      </c>
      <c r="E756" s="8">
        <v>0</v>
      </c>
      <c r="F756" s="8">
        <v>0</v>
      </c>
      <c r="G756" s="8">
        <v>0</v>
      </c>
      <c r="H756" s="8">
        <v>20</v>
      </c>
      <c r="I756" s="8">
        <v>32</v>
      </c>
      <c r="J756" s="8">
        <v>52</v>
      </c>
      <c r="K756" s="329" t="s">
        <v>2341</v>
      </c>
    </row>
    <row r="757" spans="1:11" ht="20.25" customHeight="1" x14ac:dyDescent="0.25">
      <c r="A757" s="8" t="s">
        <v>2129</v>
      </c>
      <c r="B757" s="8">
        <v>86</v>
      </c>
      <c r="C757" s="8">
        <v>28</v>
      </c>
      <c r="D757" s="8">
        <f>C757+B757</f>
        <v>114</v>
      </c>
      <c r="E757" s="8">
        <v>0</v>
      </c>
      <c r="F757" s="8">
        <v>0</v>
      </c>
      <c r="G757" s="8">
        <f>SUM(E757:F757)</f>
        <v>0</v>
      </c>
      <c r="H757" s="8">
        <f>SUM(E757,B757)</f>
        <v>86</v>
      </c>
      <c r="I757" s="8">
        <f>SUM(F757,C757)</f>
        <v>28</v>
      </c>
      <c r="J757" s="8">
        <f>SUM(G757,D757)</f>
        <v>114</v>
      </c>
      <c r="K757" s="446" t="s">
        <v>2130</v>
      </c>
    </row>
    <row r="758" spans="1:11" ht="20.25" customHeight="1" x14ac:dyDescent="0.25">
      <c r="A758" s="8" t="s">
        <v>1438</v>
      </c>
      <c r="B758" s="8">
        <v>94</v>
      </c>
      <c r="C758" s="8">
        <v>119</v>
      </c>
      <c r="D758" s="8">
        <f>SUM(B758:C758)</f>
        <v>213</v>
      </c>
      <c r="E758" s="8">
        <v>0</v>
      </c>
      <c r="F758" s="8">
        <v>0</v>
      </c>
      <c r="G758" s="8">
        <v>0</v>
      </c>
      <c r="H758" s="8">
        <v>94</v>
      </c>
      <c r="I758" s="8">
        <v>119</v>
      </c>
      <c r="J758" s="8">
        <f>SUM(H758:I758)</f>
        <v>213</v>
      </c>
      <c r="K758" s="446" t="s">
        <v>243</v>
      </c>
    </row>
    <row r="759" spans="1:11" ht="20.25" customHeight="1" x14ac:dyDescent="0.25">
      <c r="A759" s="8" t="s">
        <v>248</v>
      </c>
      <c r="B759" s="8">
        <v>114</v>
      </c>
      <c r="C759" s="8">
        <v>40</v>
      </c>
      <c r="D759" s="8">
        <f>C759+B759</f>
        <v>154</v>
      </c>
      <c r="E759" s="8">
        <v>0</v>
      </c>
      <c r="F759" s="8">
        <v>0</v>
      </c>
      <c r="G759" s="8">
        <f>SUM(E759:F759)</f>
        <v>0</v>
      </c>
      <c r="H759" s="8">
        <f>SUM(E759,B759)</f>
        <v>114</v>
      </c>
      <c r="I759" s="8">
        <f>SUM(F759,C759)</f>
        <v>40</v>
      </c>
      <c r="J759" s="8">
        <f>SUM(G759,D759)</f>
        <v>154</v>
      </c>
      <c r="K759" s="446" t="s">
        <v>249</v>
      </c>
    </row>
    <row r="760" spans="1:11" ht="20.25" customHeight="1" x14ac:dyDescent="0.25">
      <c r="A760" s="8" t="s">
        <v>2348</v>
      </c>
      <c r="B760" s="8">
        <f t="shared" ref="B760:J760" si="44">B759+B758+B757+B756+B755</f>
        <v>349</v>
      </c>
      <c r="C760" s="8">
        <f t="shared" si="44"/>
        <v>230</v>
      </c>
      <c r="D760" s="8">
        <f t="shared" si="44"/>
        <v>579</v>
      </c>
      <c r="E760" s="8">
        <f t="shared" si="44"/>
        <v>0</v>
      </c>
      <c r="F760" s="8">
        <f t="shared" si="44"/>
        <v>0</v>
      </c>
      <c r="G760" s="8">
        <f t="shared" si="44"/>
        <v>0</v>
      </c>
      <c r="H760" s="8">
        <f t="shared" si="44"/>
        <v>349</v>
      </c>
      <c r="I760" s="8">
        <f t="shared" si="44"/>
        <v>230</v>
      </c>
      <c r="J760" s="8">
        <f t="shared" si="44"/>
        <v>579</v>
      </c>
      <c r="K760" s="446" t="s">
        <v>2298</v>
      </c>
    </row>
    <row r="761" spans="1:11" ht="20.25" customHeight="1" x14ac:dyDescent="0.25">
      <c r="A761" s="8" t="s">
        <v>2143</v>
      </c>
      <c r="B761" s="8"/>
      <c r="C761" s="8"/>
      <c r="D761" s="8"/>
      <c r="E761" s="8"/>
      <c r="F761" s="8"/>
      <c r="G761" s="8"/>
      <c r="H761" s="8"/>
      <c r="I761" s="8"/>
      <c r="J761" s="8"/>
      <c r="K761" s="446" t="s">
        <v>2144</v>
      </c>
    </row>
    <row r="762" spans="1:11" ht="20.25" customHeight="1" x14ac:dyDescent="0.25">
      <c r="A762" s="8" t="s">
        <v>2128</v>
      </c>
      <c r="B762" s="8">
        <v>80</v>
      </c>
      <c r="C762" s="8">
        <v>27</v>
      </c>
      <c r="D762" s="8">
        <v>107</v>
      </c>
      <c r="E762" s="8">
        <v>0</v>
      </c>
      <c r="F762" s="8">
        <v>0</v>
      </c>
      <c r="G762" s="8">
        <f>SUM(E762:F762)</f>
        <v>0</v>
      </c>
      <c r="H762" s="8">
        <f t="shared" ref="H762:J765" si="45">SUM(E762,B762)</f>
        <v>80</v>
      </c>
      <c r="I762" s="8">
        <f t="shared" si="45"/>
        <v>27</v>
      </c>
      <c r="J762" s="8">
        <f t="shared" si="45"/>
        <v>107</v>
      </c>
      <c r="K762" s="446" t="s">
        <v>1262</v>
      </c>
    </row>
    <row r="763" spans="1:11" ht="20.25" customHeight="1" x14ac:dyDescent="0.25">
      <c r="A763" s="20" t="s">
        <v>2129</v>
      </c>
      <c r="B763" s="8">
        <v>40</v>
      </c>
      <c r="C763" s="8">
        <v>26</v>
      </c>
      <c r="D763" s="8">
        <v>66</v>
      </c>
      <c r="E763" s="8">
        <v>0</v>
      </c>
      <c r="F763" s="8">
        <v>0</v>
      </c>
      <c r="G763" s="8">
        <f>SUM(E763:F763)</f>
        <v>0</v>
      </c>
      <c r="H763" s="8">
        <f t="shared" si="45"/>
        <v>40</v>
      </c>
      <c r="I763" s="8">
        <f t="shared" si="45"/>
        <v>26</v>
      </c>
      <c r="J763" s="8">
        <f t="shared" si="45"/>
        <v>66</v>
      </c>
      <c r="K763" s="446" t="s">
        <v>2130</v>
      </c>
    </row>
    <row r="764" spans="1:11" ht="20.25" customHeight="1" x14ac:dyDescent="0.25">
      <c r="A764" s="8" t="s">
        <v>1438</v>
      </c>
      <c r="B764" s="8">
        <v>76</v>
      </c>
      <c r="C764" s="8">
        <v>51</v>
      </c>
      <c r="D764" s="8">
        <v>127</v>
      </c>
      <c r="E764" s="8">
        <v>0</v>
      </c>
      <c r="F764" s="8">
        <v>0</v>
      </c>
      <c r="G764" s="8">
        <f>SUM(E764:F764)</f>
        <v>0</v>
      </c>
      <c r="H764" s="8">
        <f t="shared" si="45"/>
        <v>76</v>
      </c>
      <c r="I764" s="8">
        <f t="shared" si="45"/>
        <v>51</v>
      </c>
      <c r="J764" s="8">
        <f t="shared" si="45"/>
        <v>127</v>
      </c>
      <c r="K764" s="446" t="s">
        <v>243</v>
      </c>
    </row>
    <row r="765" spans="1:11" ht="20.25" customHeight="1" x14ac:dyDescent="0.25">
      <c r="A765" s="20" t="s">
        <v>541</v>
      </c>
      <c r="B765" s="20">
        <v>27</v>
      </c>
      <c r="C765" s="20">
        <v>20</v>
      </c>
      <c r="D765" s="20">
        <v>47</v>
      </c>
      <c r="E765" s="20">
        <v>0</v>
      </c>
      <c r="F765" s="20">
        <v>0</v>
      </c>
      <c r="G765" s="20">
        <f>SUM(E765:F765)</f>
        <v>0</v>
      </c>
      <c r="H765" s="20">
        <f t="shared" si="45"/>
        <v>27</v>
      </c>
      <c r="I765" s="20">
        <f t="shared" si="45"/>
        <v>20</v>
      </c>
      <c r="J765" s="20">
        <f t="shared" si="45"/>
        <v>47</v>
      </c>
      <c r="K765" s="22" t="s">
        <v>249</v>
      </c>
    </row>
    <row r="766" spans="1:11" ht="20.25" customHeight="1" x14ac:dyDescent="0.25">
      <c r="A766" s="8" t="s">
        <v>2349</v>
      </c>
      <c r="B766" s="8">
        <v>223</v>
      </c>
      <c r="C766" s="8">
        <v>124</v>
      </c>
      <c r="D766" s="8">
        <v>347</v>
      </c>
      <c r="E766" s="8">
        <f t="shared" ref="E766:J766" si="46">SUM(E762:E765)</f>
        <v>0</v>
      </c>
      <c r="F766" s="8">
        <f t="shared" si="46"/>
        <v>0</v>
      </c>
      <c r="G766" s="8">
        <f t="shared" si="46"/>
        <v>0</v>
      </c>
      <c r="H766" s="8">
        <f t="shared" si="46"/>
        <v>223</v>
      </c>
      <c r="I766" s="8">
        <f t="shared" si="46"/>
        <v>124</v>
      </c>
      <c r="J766" s="8">
        <f t="shared" si="46"/>
        <v>347</v>
      </c>
      <c r="K766" s="446" t="s">
        <v>2300</v>
      </c>
    </row>
    <row r="767" spans="1:11" ht="20.25" customHeight="1" x14ac:dyDescent="0.25">
      <c r="A767" s="465" t="s">
        <v>2145</v>
      </c>
      <c r="B767" s="17"/>
      <c r="C767" s="17"/>
      <c r="D767" s="17"/>
      <c r="E767" s="17"/>
      <c r="F767" s="17"/>
      <c r="G767" s="17"/>
      <c r="H767" s="17"/>
      <c r="I767" s="17"/>
      <c r="J767" s="17"/>
      <c r="K767" s="19" t="s">
        <v>2146</v>
      </c>
    </row>
    <row r="768" spans="1:11" ht="20.25" customHeight="1" x14ac:dyDescent="0.25">
      <c r="A768" s="62" t="s">
        <v>2128</v>
      </c>
      <c r="B768" s="8">
        <v>35</v>
      </c>
      <c r="C768" s="8">
        <v>5</v>
      </c>
      <c r="D768" s="8">
        <v>40</v>
      </c>
      <c r="E768" s="8">
        <v>0</v>
      </c>
      <c r="F768" s="8">
        <v>0</v>
      </c>
      <c r="G768" s="8">
        <v>0</v>
      </c>
      <c r="H768" s="8">
        <v>35</v>
      </c>
      <c r="I768" s="8">
        <v>5</v>
      </c>
      <c r="J768" s="8">
        <v>40</v>
      </c>
      <c r="K768" s="446" t="s">
        <v>1262</v>
      </c>
    </row>
    <row r="769" spans="1:11" ht="20.25" customHeight="1" x14ac:dyDescent="0.3">
      <c r="A769" s="475" t="s">
        <v>2230</v>
      </c>
      <c r="B769" s="8">
        <v>10</v>
      </c>
      <c r="C769" s="8">
        <v>5</v>
      </c>
      <c r="D769" s="8">
        <v>15</v>
      </c>
      <c r="E769" s="8">
        <v>0</v>
      </c>
      <c r="F769" s="8">
        <v>0</v>
      </c>
      <c r="G769" s="8">
        <v>0</v>
      </c>
      <c r="H769" s="8">
        <v>10</v>
      </c>
      <c r="I769" s="8">
        <v>5</v>
      </c>
      <c r="J769" s="8">
        <v>15</v>
      </c>
      <c r="K769" s="329" t="s">
        <v>2341</v>
      </c>
    </row>
    <row r="770" spans="1:11" ht="20.25" customHeight="1" x14ac:dyDescent="0.3">
      <c r="A770" s="475" t="s">
        <v>2129</v>
      </c>
      <c r="B770" s="8">
        <v>28</v>
      </c>
      <c r="C770" s="8">
        <v>17</v>
      </c>
      <c r="D770" s="8">
        <v>45</v>
      </c>
      <c r="E770" s="8">
        <v>0</v>
      </c>
      <c r="F770" s="8">
        <v>0</v>
      </c>
      <c r="G770" s="8">
        <f>SUM(E770:F770)</f>
        <v>0</v>
      </c>
      <c r="H770" s="8">
        <v>28</v>
      </c>
      <c r="I770" s="8">
        <v>17</v>
      </c>
      <c r="J770" s="8">
        <v>45</v>
      </c>
      <c r="K770" s="446" t="s">
        <v>2130</v>
      </c>
    </row>
    <row r="771" spans="1:11" ht="20.25" customHeight="1" x14ac:dyDescent="0.25">
      <c r="A771" s="8" t="s">
        <v>1438</v>
      </c>
      <c r="B771" s="8">
        <v>50</v>
      </c>
      <c r="C771" s="8">
        <v>28</v>
      </c>
      <c r="D771" s="8">
        <v>78</v>
      </c>
      <c r="E771" s="8">
        <v>0</v>
      </c>
      <c r="F771" s="8">
        <v>0</v>
      </c>
      <c r="G771" s="8">
        <f>SUM(E771:F771)</f>
        <v>0</v>
      </c>
      <c r="H771" s="8">
        <v>50</v>
      </c>
      <c r="I771" s="8">
        <v>28</v>
      </c>
      <c r="J771" s="8">
        <v>78</v>
      </c>
      <c r="K771" s="446" t="s">
        <v>243</v>
      </c>
    </row>
    <row r="772" spans="1:11" ht="20.25" customHeight="1" x14ac:dyDescent="0.25">
      <c r="A772" s="8" t="s">
        <v>248</v>
      </c>
      <c r="B772" s="8">
        <v>22</v>
      </c>
      <c r="C772" s="8">
        <v>3</v>
      </c>
      <c r="D772" s="8">
        <v>25</v>
      </c>
      <c r="E772" s="8">
        <v>0</v>
      </c>
      <c r="F772" s="8">
        <v>0</v>
      </c>
      <c r="G772" s="8">
        <f>SUM(E772:F772)</f>
        <v>0</v>
      </c>
      <c r="H772" s="8">
        <v>22</v>
      </c>
      <c r="I772" s="8">
        <v>3</v>
      </c>
      <c r="J772" s="8">
        <v>25</v>
      </c>
      <c r="K772" s="446" t="s">
        <v>249</v>
      </c>
    </row>
    <row r="773" spans="1:11" ht="20.25" customHeight="1" thickBot="1" x14ac:dyDescent="0.3">
      <c r="A773" s="11" t="s">
        <v>2351</v>
      </c>
      <c r="B773" s="11">
        <f>B772+B771+B770+B769+B768</f>
        <v>145</v>
      </c>
      <c r="C773" s="11">
        <f>C772+C771+C770+C769+C768</f>
        <v>58</v>
      </c>
      <c r="D773" s="11">
        <f>D772+D771+D770+D769+D768</f>
        <v>203</v>
      </c>
      <c r="E773" s="11">
        <v>0</v>
      </c>
      <c r="F773" s="11">
        <v>0</v>
      </c>
      <c r="G773" s="11">
        <f>SUM(E773:F773)</f>
        <v>0</v>
      </c>
      <c r="H773" s="11">
        <f>SUM(E773,B773)</f>
        <v>145</v>
      </c>
      <c r="I773" s="11">
        <f>SUM(F773,C773)</f>
        <v>58</v>
      </c>
      <c r="J773" s="11">
        <f>SUM(G773,D773)</f>
        <v>203</v>
      </c>
      <c r="K773" s="13" t="s">
        <v>2302</v>
      </c>
    </row>
    <row r="774" spans="1:11" s="659" customFormat="1" ht="20.25" customHeight="1" thickTop="1" x14ac:dyDescent="0.25">
      <c r="A774" s="668"/>
      <c r="B774" s="668"/>
      <c r="C774" s="668"/>
      <c r="D774" s="668"/>
      <c r="E774" s="668"/>
      <c r="F774" s="668"/>
      <c r="G774" s="668"/>
      <c r="H774" s="668"/>
      <c r="I774" s="668"/>
      <c r="J774" s="668"/>
      <c r="K774" s="664"/>
    </row>
    <row r="775" spans="1:11" s="659" customFormat="1" ht="20.25" customHeight="1" x14ac:dyDescent="0.25">
      <c r="A775" s="668"/>
      <c r="B775" s="668"/>
      <c r="C775" s="668"/>
      <c r="D775" s="668"/>
      <c r="E775" s="668"/>
      <c r="F775" s="668"/>
      <c r="G775" s="668"/>
      <c r="H775" s="668"/>
      <c r="I775" s="668"/>
      <c r="J775" s="668"/>
      <c r="K775" s="664"/>
    </row>
    <row r="776" spans="1:11" ht="20.25" customHeight="1" x14ac:dyDescent="0.25">
      <c r="A776" s="14"/>
      <c r="B776" s="14"/>
      <c r="C776" s="14"/>
      <c r="D776" s="14"/>
      <c r="E776" s="14"/>
      <c r="F776" s="14"/>
      <c r="G776" s="14"/>
      <c r="H776" s="14"/>
      <c r="I776" s="14"/>
      <c r="J776" s="14"/>
      <c r="K776" s="527"/>
    </row>
    <row r="777" spans="1:11" ht="20.25" customHeight="1" x14ac:dyDescent="0.25">
      <c r="A777" s="14"/>
      <c r="B777" s="14"/>
      <c r="C777" s="14"/>
      <c r="D777" s="14"/>
      <c r="E777" s="14"/>
      <c r="F777" s="14"/>
      <c r="G777" s="14"/>
      <c r="H777" s="14"/>
      <c r="I777" s="14"/>
      <c r="J777" s="14"/>
      <c r="K777" s="527"/>
    </row>
    <row r="778" spans="1:11" ht="17.25" customHeight="1" thickBot="1" x14ac:dyDescent="0.3">
      <c r="A778" s="357" t="s">
        <v>2644</v>
      </c>
      <c r="K778" s="456" t="s">
        <v>2645</v>
      </c>
    </row>
    <row r="779" spans="1:11" ht="17.25" customHeight="1" thickTop="1" x14ac:dyDescent="0.3">
      <c r="A779" s="735" t="s">
        <v>205</v>
      </c>
      <c r="B779" s="746" t="s">
        <v>1</v>
      </c>
      <c r="C779" s="746"/>
      <c r="D779" s="746"/>
      <c r="E779" s="746" t="s">
        <v>2</v>
      </c>
      <c r="F779" s="746"/>
      <c r="G779" s="746"/>
      <c r="H779" s="746" t="s">
        <v>4</v>
      </c>
      <c r="I779" s="746"/>
      <c r="J779" s="746"/>
      <c r="K779" s="735" t="s">
        <v>206</v>
      </c>
    </row>
    <row r="780" spans="1:11" ht="20.25" customHeight="1" x14ac:dyDescent="0.3">
      <c r="A780" s="736"/>
      <c r="B780" s="747" t="s">
        <v>6</v>
      </c>
      <c r="C780" s="747"/>
      <c r="D780" s="747"/>
      <c r="E780" s="747" t="s">
        <v>7</v>
      </c>
      <c r="F780" s="747"/>
      <c r="G780" s="747"/>
      <c r="H780" s="747" t="s">
        <v>9</v>
      </c>
      <c r="I780" s="747"/>
      <c r="J780" s="747"/>
      <c r="K780" s="736"/>
    </row>
    <row r="781" spans="1:11" ht="17.25" customHeight="1" x14ac:dyDescent="0.3">
      <c r="A781" s="736"/>
      <c r="B781" s="457" t="s">
        <v>574</v>
      </c>
      <c r="C781" s="457" t="s">
        <v>113</v>
      </c>
      <c r="D781" s="457" t="s">
        <v>12</v>
      </c>
      <c r="E781" s="457" t="s">
        <v>574</v>
      </c>
      <c r="F781" s="457" t="s">
        <v>113</v>
      </c>
      <c r="G781" s="457" t="s">
        <v>12</v>
      </c>
      <c r="H781" s="457" t="s">
        <v>574</v>
      </c>
      <c r="I781" s="457" t="s">
        <v>113</v>
      </c>
      <c r="J781" s="457" t="s">
        <v>12</v>
      </c>
      <c r="K781" s="736"/>
    </row>
    <row r="782" spans="1:11" ht="20.25" customHeight="1" thickBot="1" x14ac:dyDescent="0.35">
      <c r="A782" s="737"/>
      <c r="B782" s="458" t="s">
        <v>13</v>
      </c>
      <c r="C782" s="458" t="s">
        <v>14</v>
      </c>
      <c r="D782" s="458" t="s">
        <v>9</v>
      </c>
      <c r="E782" s="458" t="s">
        <v>13</v>
      </c>
      <c r="F782" s="458" t="s">
        <v>14</v>
      </c>
      <c r="G782" s="458" t="s">
        <v>9</v>
      </c>
      <c r="H782" s="458" t="s">
        <v>13</v>
      </c>
      <c r="I782" s="458" t="s">
        <v>14</v>
      </c>
      <c r="J782" s="458" t="s">
        <v>9</v>
      </c>
      <c r="K782" s="737"/>
    </row>
    <row r="783" spans="1:11" ht="21" customHeight="1" x14ac:dyDescent="0.25">
      <c r="A783" s="8" t="s">
        <v>2147</v>
      </c>
      <c r="B783" s="8"/>
      <c r="C783" s="8"/>
      <c r="D783" s="8"/>
      <c r="E783" s="8"/>
      <c r="F783" s="8"/>
      <c r="G783" s="8"/>
      <c r="H783" s="8"/>
      <c r="I783" s="8"/>
      <c r="J783" s="8"/>
      <c r="K783" s="446" t="s">
        <v>2148</v>
      </c>
    </row>
    <row r="784" spans="1:11" ht="21" customHeight="1" x14ac:dyDescent="0.25">
      <c r="A784" s="8" t="s">
        <v>2128</v>
      </c>
      <c r="B784" s="8">
        <v>131</v>
      </c>
      <c r="C784" s="8">
        <v>14</v>
      </c>
      <c r="D784" s="8">
        <v>145</v>
      </c>
      <c r="E784" s="8">
        <v>0</v>
      </c>
      <c r="F784" s="8">
        <v>0</v>
      </c>
      <c r="G784" s="8">
        <f>SUM(E784:F784)</f>
        <v>0</v>
      </c>
      <c r="H784" s="8">
        <f t="shared" ref="H784:J787" si="47">SUM(E784,B784)</f>
        <v>131</v>
      </c>
      <c r="I784" s="8">
        <f t="shared" si="47"/>
        <v>14</v>
      </c>
      <c r="J784" s="8">
        <f t="shared" si="47"/>
        <v>145</v>
      </c>
      <c r="K784" s="446" t="s">
        <v>1262</v>
      </c>
    </row>
    <row r="785" spans="1:11" ht="21" customHeight="1" x14ac:dyDescent="0.25">
      <c r="A785" s="8" t="s">
        <v>2129</v>
      </c>
      <c r="B785" s="8">
        <v>307</v>
      </c>
      <c r="C785" s="8">
        <v>60</v>
      </c>
      <c r="D785" s="8">
        <v>367</v>
      </c>
      <c r="E785" s="8">
        <v>0</v>
      </c>
      <c r="F785" s="8">
        <v>0</v>
      </c>
      <c r="G785" s="8">
        <f>SUM(E785:F785)</f>
        <v>0</v>
      </c>
      <c r="H785" s="8">
        <f t="shared" si="47"/>
        <v>307</v>
      </c>
      <c r="I785" s="8">
        <f t="shared" si="47"/>
        <v>60</v>
      </c>
      <c r="J785" s="8">
        <f t="shared" si="47"/>
        <v>367</v>
      </c>
      <c r="K785" s="446" t="s">
        <v>2130</v>
      </c>
    </row>
    <row r="786" spans="1:11" ht="20.25" customHeight="1" x14ac:dyDescent="0.25">
      <c r="A786" s="8" t="s">
        <v>1438</v>
      </c>
      <c r="B786" s="8">
        <v>158</v>
      </c>
      <c r="C786" s="8">
        <v>130</v>
      </c>
      <c r="D786" s="8">
        <v>288</v>
      </c>
      <c r="E786" s="8">
        <v>0</v>
      </c>
      <c r="F786" s="8">
        <v>0</v>
      </c>
      <c r="G786" s="8">
        <f>SUM(E786:F786)</f>
        <v>0</v>
      </c>
      <c r="H786" s="8">
        <f t="shared" si="47"/>
        <v>158</v>
      </c>
      <c r="I786" s="8">
        <f t="shared" si="47"/>
        <v>130</v>
      </c>
      <c r="J786" s="8">
        <f t="shared" si="47"/>
        <v>288</v>
      </c>
      <c r="K786" s="446" t="s">
        <v>243</v>
      </c>
    </row>
    <row r="787" spans="1:11" ht="20.25" customHeight="1" x14ac:dyDescent="0.25">
      <c r="A787" s="8" t="s">
        <v>541</v>
      </c>
      <c r="B787" s="8">
        <v>39</v>
      </c>
      <c r="C787" s="8">
        <v>8</v>
      </c>
      <c r="D787" s="8">
        <v>47</v>
      </c>
      <c r="E787" s="8">
        <v>0</v>
      </c>
      <c r="F787" s="8">
        <v>0</v>
      </c>
      <c r="G787" s="8">
        <f>SUM(E787:F787)</f>
        <v>0</v>
      </c>
      <c r="H787" s="8">
        <f t="shared" si="47"/>
        <v>39</v>
      </c>
      <c r="I787" s="8">
        <f t="shared" si="47"/>
        <v>8</v>
      </c>
      <c r="J787" s="8">
        <f t="shared" si="47"/>
        <v>47</v>
      </c>
      <c r="K787" s="446" t="s">
        <v>249</v>
      </c>
    </row>
    <row r="788" spans="1:11" ht="20.25" customHeight="1" x14ac:dyDescent="0.25">
      <c r="A788" s="8" t="s">
        <v>2352</v>
      </c>
      <c r="B788" s="8">
        <v>635</v>
      </c>
      <c r="C788" s="8">
        <v>212</v>
      </c>
      <c r="D788" s="8">
        <v>847</v>
      </c>
      <c r="E788" s="8">
        <f t="shared" ref="E788:J788" si="48">SUM(E784:E787)</f>
        <v>0</v>
      </c>
      <c r="F788" s="8">
        <f t="shared" si="48"/>
        <v>0</v>
      </c>
      <c r="G788" s="8">
        <f t="shared" si="48"/>
        <v>0</v>
      </c>
      <c r="H788" s="8">
        <f t="shared" si="48"/>
        <v>635</v>
      </c>
      <c r="I788" s="8">
        <f t="shared" si="48"/>
        <v>212</v>
      </c>
      <c r="J788" s="8">
        <f t="shared" si="48"/>
        <v>847</v>
      </c>
      <c r="K788" s="446" t="s">
        <v>2304</v>
      </c>
    </row>
    <row r="789" spans="1:11" ht="20.25" customHeight="1" x14ac:dyDescent="0.25">
      <c r="A789" s="62" t="s">
        <v>2149</v>
      </c>
      <c r="B789" s="8"/>
      <c r="C789" s="8"/>
      <c r="D789" s="8"/>
      <c r="E789" s="8"/>
      <c r="F789" s="8"/>
      <c r="G789" s="8"/>
      <c r="H789" s="8"/>
      <c r="I789" s="8"/>
      <c r="J789" s="8"/>
      <c r="K789" s="446" t="s">
        <v>2150</v>
      </c>
    </row>
    <row r="790" spans="1:11" ht="20.25" customHeight="1" x14ac:dyDescent="0.25">
      <c r="A790" s="8" t="s">
        <v>2128</v>
      </c>
      <c r="B790" s="8">
        <v>37</v>
      </c>
      <c r="C790" s="8">
        <v>25</v>
      </c>
      <c r="D790" s="8">
        <v>62</v>
      </c>
      <c r="E790" s="8">
        <v>0</v>
      </c>
      <c r="F790" s="8">
        <v>0</v>
      </c>
      <c r="G790" s="8">
        <f>SUM(E790:F790)</f>
        <v>0</v>
      </c>
      <c r="H790" s="8">
        <f t="shared" ref="H790:J793" si="49">SUM(E790,B790)</f>
        <v>37</v>
      </c>
      <c r="I790" s="8">
        <f t="shared" si="49"/>
        <v>25</v>
      </c>
      <c r="J790" s="8">
        <f t="shared" si="49"/>
        <v>62</v>
      </c>
      <c r="K790" s="446" t="s">
        <v>1262</v>
      </c>
    </row>
    <row r="791" spans="1:11" ht="20.25" customHeight="1" x14ac:dyDescent="0.25">
      <c r="A791" s="8" t="s">
        <v>1438</v>
      </c>
      <c r="B791" s="8">
        <v>272</v>
      </c>
      <c r="C791" s="8">
        <v>344</v>
      </c>
      <c r="D791" s="8">
        <v>616</v>
      </c>
      <c r="E791" s="8">
        <v>0</v>
      </c>
      <c r="F791" s="8">
        <v>0</v>
      </c>
      <c r="G791" s="8">
        <f>SUM(E791:F791)</f>
        <v>0</v>
      </c>
      <c r="H791" s="8">
        <f t="shared" si="49"/>
        <v>272</v>
      </c>
      <c r="I791" s="8">
        <f t="shared" si="49"/>
        <v>344</v>
      </c>
      <c r="J791" s="8">
        <f t="shared" si="49"/>
        <v>616</v>
      </c>
      <c r="K791" s="446" t="s">
        <v>243</v>
      </c>
    </row>
    <row r="792" spans="1:11" ht="20.25" customHeight="1" x14ac:dyDescent="0.25">
      <c r="A792" s="8" t="s">
        <v>248</v>
      </c>
      <c r="B792" s="8">
        <v>104</v>
      </c>
      <c r="C792" s="8">
        <v>32</v>
      </c>
      <c r="D792" s="8">
        <v>136</v>
      </c>
      <c r="E792" s="8">
        <v>0</v>
      </c>
      <c r="F792" s="8">
        <v>0</v>
      </c>
      <c r="G792" s="8">
        <f>SUM(E792:F792)</f>
        <v>0</v>
      </c>
      <c r="H792" s="8">
        <f t="shared" si="49"/>
        <v>104</v>
      </c>
      <c r="I792" s="8">
        <f t="shared" si="49"/>
        <v>32</v>
      </c>
      <c r="J792" s="8">
        <f t="shared" si="49"/>
        <v>136</v>
      </c>
      <c r="K792" s="446" t="s">
        <v>249</v>
      </c>
    </row>
    <row r="793" spans="1:11" ht="20.25" customHeight="1" x14ac:dyDescent="0.25">
      <c r="A793" s="8" t="s">
        <v>2353</v>
      </c>
      <c r="B793" s="8">
        <v>413</v>
      </c>
      <c r="C793" s="8">
        <v>401</v>
      </c>
      <c r="D793" s="8">
        <v>814</v>
      </c>
      <c r="E793" s="8">
        <v>0</v>
      </c>
      <c r="F793" s="8">
        <v>0</v>
      </c>
      <c r="G793" s="8">
        <f>SUM(E793:F793)</f>
        <v>0</v>
      </c>
      <c r="H793" s="8">
        <f t="shared" si="49"/>
        <v>413</v>
      </c>
      <c r="I793" s="8">
        <f t="shared" si="49"/>
        <v>401</v>
      </c>
      <c r="J793" s="8">
        <f t="shared" si="49"/>
        <v>814</v>
      </c>
      <c r="K793" s="446" t="s">
        <v>2306</v>
      </c>
    </row>
    <row r="794" spans="1:11" ht="20.25" customHeight="1" x14ac:dyDescent="0.25">
      <c r="A794" s="8" t="s">
        <v>2151</v>
      </c>
      <c r="B794" s="8"/>
      <c r="C794" s="8"/>
      <c r="D794" s="8"/>
      <c r="E794" s="8"/>
      <c r="F794" s="8"/>
      <c r="G794" s="8"/>
      <c r="H794" s="8"/>
      <c r="I794" s="8"/>
      <c r="J794" s="8"/>
      <c r="K794" s="446" t="s">
        <v>2152</v>
      </c>
    </row>
    <row r="795" spans="1:11" ht="20.25" customHeight="1" x14ac:dyDescent="0.25">
      <c r="A795" s="8" t="s">
        <v>2128</v>
      </c>
      <c r="B795" s="8">
        <v>671</v>
      </c>
      <c r="C795" s="8">
        <v>137</v>
      </c>
      <c r="D795" s="8">
        <v>808</v>
      </c>
      <c r="E795" s="8">
        <v>0</v>
      </c>
      <c r="F795" s="8">
        <v>0</v>
      </c>
      <c r="G795" s="8">
        <f>SUM(E795:F795)</f>
        <v>0</v>
      </c>
      <c r="H795" s="8">
        <f>SUM(E795,B795)</f>
        <v>671</v>
      </c>
      <c r="I795" s="8">
        <f>SUM(F795,C795)</f>
        <v>137</v>
      </c>
      <c r="J795" s="8">
        <f>SUM(G795,D795)</f>
        <v>808</v>
      </c>
      <c r="K795" s="446" t="s">
        <v>1262</v>
      </c>
    </row>
    <row r="796" spans="1:11" ht="20.25" customHeight="1" x14ac:dyDescent="0.25">
      <c r="A796" s="8" t="s">
        <v>2230</v>
      </c>
      <c r="B796" s="8">
        <v>42</v>
      </c>
      <c r="C796" s="8">
        <v>52</v>
      </c>
      <c r="D796" s="8">
        <v>94</v>
      </c>
      <c r="E796" s="8">
        <v>0</v>
      </c>
      <c r="F796" s="8">
        <v>0</v>
      </c>
      <c r="G796" s="8">
        <f>SUM(E796:F796)</f>
        <v>0</v>
      </c>
      <c r="H796" s="8">
        <v>42</v>
      </c>
      <c r="I796" s="8">
        <v>52</v>
      </c>
      <c r="J796" s="8">
        <f>SUM(G796,D796)</f>
        <v>94</v>
      </c>
      <c r="K796" s="329" t="s">
        <v>2341</v>
      </c>
    </row>
    <row r="797" spans="1:11" ht="20.25" customHeight="1" x14ac:dyDescent="0.25">
      <c r="A797" s="8" t="s">
        <v>2129</v>
      </c>
      <c r="B797" s="8">
        <v>1343</v>
      </c>
      <c r="C797" s="8">
        <v>552</v>
      </c>
      <c r="D797" s="8">
        <v>1895</v>
      </c>
      <c r="E797" s="8">
        <v>0</v>
      </c>
      <c r="F797" s="8">
        <v>0</v>
      </c>
      <c r="G797" s="8">
        <f>SUM(E797:F797)</f>
        <v>0</v>
      </c>
      <c r="H797" s="8">
        <f t="shared" ref="H797:I799" si="50">SUM(E797,B797)</f>
        <v>1343</v>
      </c>
      <c r="I797" s="8">
        <f t="shared" si="50"/>
        <v>552</v>
      </c>
      <c r="J797" s="8">
        <f>SUM(G797,D797)</f>
        <v>1895</v>
      </c>
      <c r="K797" s="446" t="s">
        <v>2130</v>
      </c>
    </row>
    <row r="798" spans="1:11" ht="20.25" customHeight="1" x14ac:dyDescent="0.25">
      <c r="A798" s="8" t="s">
        <v>1438</v>
      </c>
      <c r="B798" s="8">
        <v>1673</v>
      </c>
      <c r="C798" s="8">
        <v>1780</v>
      </c>
      <c r="D798" s="8">
        <v>3453</v>
      </c>
      <c r="E798" s="8">
        <v>0</v>
      </c>
      <c r="F798" s="8">
        <v>0</v>
      </c>
      <c r="G798" s="8">
        <f>SUM(E798:F798)</f>
        <v>0</v>
      </c>
      <c r="H798" s="8">
        <f t="shared" si="50"/>
        <v>1673</v>
      </c>
      <c r="I798" s="8">
        <f t="shared" si="50"/>
        <v>1780</v>
      </c>
      <c r="J798" s="8">
        <f>SUM(G798,D798)</f>
        <v>3453</v>
      </c>
      <c r="K798" s="446" t="s">
        <v>243</v>
      </c>
    </row>
    <row r="799" spans="1:11" ht="20.25" customHeight="1" x14ac:dyDescent="0.25">
      <c r="A799" s="8" t="s">
        <v>541</v>
      </c>
      <c r="B799" s="8">
        <v>955</v>
      </c>
      <c r="C799" s="8">
        <v>400</v>
      </c>
      <c r="D799" s="8">
        <v>1355</v>
      </c>
      <c r="E799" s="8">
        <v>0</v>
      </c>
      <c r="F799" s="8">
        <v>0</v>
      </c>
      <c r="G799" s="8">
        <f>SUM(E799:F799)</f>
        <v>0</v>
      </c>
      <c r="H799" s="8">
        <f t="shared" si="50"/>
        <v>955</v>
      </c>
      <c r="I799" s="8">
        <f t="shared" si="50"/>
        <v>400</v>
      </c>
      <c r="J799" s="8">
        <f>SUM(G799,D799)</f>
        <v>1355</v>
      </c>
      <c r="K799" s="446" t="s">
        <v>249</v>
      </c>
    </row>
    <row r="800" spans="1:11" ht="20.25" customHeight="1" x14ac:dyDescent="0.25">
      <c r="A800" s="340" t="s">
        <v>2307</v>
      </c>
      <c r="B800" s="340">
        <v>4684</v>
      </c>
      <c r="C800" s="340">
        <v>2921</v>
      </c>
      <c r="D800" s="340">
        <v>7605</v>
      </c>
      <c r="E800" s="340">
        <f t="shared" ref="E800:J800" si="51">SUM(E795:E799)</f>
        <v>0</v>
      </c>
      <c r="F800" s="340">
        <f t="shared" si="51"/>
        <v>0</v>
      </c>
      <c r="G800" s="340">
        <f t="shared" si="51"/>
        <v>0</v>
      </c>
      <c r="H800" s="340">
        <f t="shared" si="51"/>
        <v>4684</v>
      </c>
      <c r="I800" s="340">
        <f t="shared" si="51"/>
        <v>2921</v>
      </c>
      <c r="J800" s="340">
        <f t="shared" si="51"/>
        <v>7605</v>
      </c>
      <c r="K800" s="329" t="s">
        <v>2354</v>
      </c>
    </row>
    <row r="801" spans="1:11" ht="20.25" customHeight="1" x14ac:dyDescent="0.25">
      <c r="A801" s="8" t="s">
        <v>2154</v>
      </c>
      <c r="B801" s="8">
        <v>1506</v>
      </c>
      <c r="C801" s="8">
        <v>1826</v>
      </c>
      <c r="D801" s="8">
        <v>3332</v>
      </c>
      <c r="E801" s="8">
        <v>0</v>
      </c>
      <c r="F801" s="8">
        <v>0</v>
      </c>
      <c r="G801" s="8">
        <v>0</v>
      </c>
      <c r="H801" s="8">
        <f t="shared" ref="H801:J817" si="52">SUM(E801,B801)</f>
        <v>1506</v>
      </c>
      <c r="I801" s="8">
        <f t="shared" si="52"/>
        <v>1826</v>
      </c>
      <c r="J801" s="8">
        <f t="shared" si="52"/>
        <v>3332</v>
      </c>
      <c r="K801" s="446" t="s">
        <v>2155</v>
      </c>
    </row>
    <row r="802" spans="1:11" ht="20.25" customHeight="1" x14ac:dyDescent="0.25">
      <c r="A802" s="8" t="s">
        <v>2156</v>
      </c>
      <c r="B802" s="8">
        <v>497</v>
      </c>
      <c r="C802" s="8">
        <v>159</v>
      </c>
      <c r="D802" s="8">
        <v>656</v>
      </c>
      <c r="E802" s="8">
        <v>0</v>
      </c>
      <c r="F802" s="8">
        <v>0</v>
      </c>
      <c r="G802" s="8">
        <v>0</v>
      </c>
      <c r="H802" s="8">
        <f t="shared" si="52"/>
        <v>497</v>
      </c>
      <c r="I802" s="8">
        <f t="shared" si="52"/>
        <v>159</v>
      </c>
      <c r="J802" s="8">
        <f t="shared" si="52"/>
        <v>656</v>
      </c>
      <c r="K802" s="446" t="s">
        <v>2157</v>
      </c>
    </row>
    <row r="803" spans="1:11" ht="20.25" customHeight="1" thickBot="1" x14ac:dyDescent="0.3">
      <c r="A803" s="11" t="s">
        <v>2158</v>
      </c>
      <c r="B803" s="11">
        <v>243</v>
      </c>
      <c r="C803" s="11">
        <v>243</v>
      </c>
      <c r="D803" s="11">
        <v>486</v>
      </c>
      <c r="E803" s="11">
        <v>0</v>
      </c>
      <c r="F803" s="11">
        <v>0</v>
      </c>
      <c r="G803" s="11">
        <v>0</v>
      </c>
      <c r="H803" s="11">
        <f t="shared" si="52"/>
        <v>243</v>
      </c>
      <c r="I803" s="11">
        <f t="shared" si="52"/>
        <v>243</v>
      </c>
      <c r="J803" s="11">
        <f t="shared" si="52"/>
        <v>486</v>
      </c>
      <c r="K803" s="13" t="s">
        <v>2159</v>
      </c>
    </row>
    <row r="804" spans="1:11" s="659" customFormat="1" ht="20.25" customHeight="1" thickTop="1" x14ac:dyDescent="0.25">
      <c r="A804" s="668"/>
      <c r="B804" s="668"/>
      <c r="C804" s="668"/>
      <c r="D804" s="668"/>
      <c r="E804" s="668"/>
      <c r="F804" s="668"/>
      <c r="G804" s="668"/>
      <c r="H804" s="668"/>
      <c r="I804" s="668"/>
      <c r="J804" s="668"/>
      <c r="K804" s="664"/>
    </row>
    <row r="805" spans="1:11" s="659" customFormat="1" ht="20.25" customHeight="1" x14ac:dyDescent="0.25">
      <c r="A805" s="668"/>
      <c r="B805" s="668"/>
      <c r="C805" s="668"/>
      <c r="D805" s="668"/>
      <c r="E805" s="668"/>
      <c r="F805" s="668"/>
      <c r="G805" s="668"/>
      <c r="H805" s="668"/>
      <c r="I805" s="668"/>
      <c r="J805" s="668"/>
      <c r="K805" s="664"/>
    </row>
    <row r="806" spans="1:11" s="659" customFormat="1" ht="20.25" customHeight="1" x14ac:dyDescent="0.25">
      <c r="A806" s="668"/>
      <c r="B806" s="668"/>
      <c r="C806" s="668"/>
      <c r="D806" s="668"/>
      <c r="E806" s="668"/>
      <c r="F806" s="668"/>
      <c r="G806" s="668"/>
      <c r="H806" s="668"/>
      <c r="I806" s="668"/>
      <c r="J806" s="668"/>
      <c r="K806" s="664"/>
    </row>
    <row r="807" spans="1:11" s="659" customFormat="1" ht="20.25" customHeight="1" thickBot="1" x14ac:dyDescent="0.3">
      <c r="A807" s="668"/>
      <c r="B807" s="668"/>
      <c r="C807" s="668"/>
      <c r="D807" s="668"/>
      <c r="E807" s="668"/>
      <c r="F807" s="668"/>
      <c r="G807" s="668"/>
      <c r="H807" s="668"/>
      <c r="I807" s="668"/>
      <c r="J807" s="668"/>
      <c r="K807" s="664"/>
    </row>
    <row r="808" spans="1:11" ht="20.25" customHeight="1" thickTop="1" x14ac:dyDescent="0.25">
      <c r="A808" s="532"/>
      <c r="B808" s="532"/>
      <c r="C808" s="532"/>
      <c r="D808" s="532"/>
      <c r="E808" s="532"/>
      <c r="F808" s="532"/>
      <c r="G808" s="532"/>
      <c r="H808" s="532"/>
      <c r="I808" s="532"/>
      <c r="J808" s="532"/>
      <c r="K808" s="531"/>
    </row>
    <row r="809" spans="1:11" ht="17.25" customHeight="1" thickBot="1" x14ac:dyDescent="0.3">
      <c r="A809" s="357" t="s">
        <v>2644</v>
      </c>
      <c r="K809" s="456" t="s">
        <v>2645</v>
      </c>
    </row>
    <row r="810" spans="1:11" ht="17.25" customHeight="1" thickTop="1" x14ac:dyDescent="0.3">
      <c r="A810" s="735" t="s">
        <v>205</v>
      </c>
      <c r="B810" s="811" t="s">
        <v>1</v>
      </c>
      <c r="C810" s="811"/>
      <c r="D810" s="811"/>
      <c r="E810" s="811" t="s">
        <v>2</v>
      </c>
      <c r="F810" s="811"/>
      <c r="G810" s="811"/>
      <c r="H810" s="811" t="s">
        <v>4</v>
      </c>
      <c r="I810" s="811"/>
      <c r="J810" s="811"/>
      <c r="K810" s="735" t="s">
        <v>206</v>
      </c>
    </row>
    <row r="811" spans="1:11" ht="20.25" customHeight="1" x14ac:dyDescent="0.3">
      <c r="A811" s="736"/>
      <c r="B811" s="812" t="s">
        <v>6</v>
      </c>
      <c r="C811" s="812"/>
      <c r="D811" s="812"/>
      <c r="E811" s="812" t="s">
        <v>7</v>
      </c>
      <c r="F811" s="812"/>
      <c r="G811" s="812"/>
      <c r="H811" s="812" t="s">
        <v>9</v>
      </c>
      <c r="I811" s="812"/>
      <c r="J811" s="812"/>
      <c r="K811" s="736"/>
    </row>
    <row r="812" spans="1:11" ht="17.25" customHeight="1" x14ac:dyDescent="0.3">
      <c r="A812" s="736"/>
      <c r="B812" s="457" t="s">
        <v>574</v>
      </c>
      <c r="C812" s="457" t="s">
        <v>113</v>
      </c>
      <c r="D812" s="457" t="s">
        <v>12</v>
      </c>
      <c r="E812" s="457" t="s">
        <v>574</v>
      </c>
      <c r="F812" s="457" t="s">
        <v>113</v>
      </c>
      <c r="G812" s="457" t="s">
        <v>12</v>
      </c>
      <c r="H812" s="457" t="s">
        <v>574</v>
      </c>
      <c r="I812" s="457" t="s">
        <v>113</v>
      </c>
      <c r="J812" s="457" t="s">
        <v>12</v>
      </c>
      <c r="K812" s="736"/>
    </row>
    <row r="813" spans="1:11" ht="20.25" customHeight="1" thickBot="1" x14ac:dyDescent="0.35">
      <c r="A813" s="737"/>
      <c r="B813" s="458" t="s">
        <v>13</v>
      </c>
      <c r="C813" s="458" t="s">
        <v>14</v>
      </c>
      <c r="D813" s="458" t="s">
        <v>9</v>
      </c>
      <c r="E813" s="458" t="s">
        <v>13</v>
      </c>
      <c r="F813" s="458" t="s">
        <v>14</v>
      </c>
      <c r="G813" s="458" t="s">
        <v>9</v>
      </c>
      <c r="H813" s="458" t="s">
        <v>13</v>
      </c>
      <c r="I813" s="458" t="s">
        <v>14</v>
      </c>
      <c r="J813" s="458" t="s">
        <v>9</v>
      </c>
      <c r="K813" s="737"/>
    </row>
    <row r="814" spans="1:11" ht="20.25" customHeight="1" x14ac:dyDescent="0.25">
      <c r="A814" s="8" t="s">
        <v>2160</v>
      </c>
      <c r="B814" s="8">
        <v>689</v>
      </c>
      <c r="C814" s="8">
        <v>458</v>
      </c>
      <c r="D814" s="8">
        <v>1147</v>
      </c>
      <c r="E814" s="8">
        <v>1</v>
      </c>
      <c r="F814" s="8">
        <v>1</v>
      </c>
      <c r="G814" s="8">
        <v>2</v>
      </c>
      <c r="H814" s="8">
        <f t="shared" si="52"/>
        <v>690</v>
      </c>
      <c r="I814" s="8">
        <f t="shared" si="52"/>
        <v>459</v>
      </c>
      <c r="J814" s="8">
        <f t="shared" si="52"/>
        <v>1149</v>
      </c>
      <c r="K814" s="446" t="s">
        <v>2161</v>
      </c>
    </row>
    <row r="815" spans="1:11" ht="20.25" customHeight="1" x14ac:dyDescent="0.25">
      <c r="A815" s="8" t="s">
        <v>2162</v>
      </c>
      <c r="B815" s="8">
        <v>480</v>
      </c>
      <c r="C815" s="8">
        <v>367</v>
      </c>
      <c r="D815" s="8">
        <v>847</v>
      </c>
      <c r="E815" s="8">
        <v>0</v>
      </c>
      <c r="F815" s="8">
        <v>0</v>
      </c>
      <c r="G815" s="8">
        <v>0</v>
      </c>
      <c r="H815" s="8">
        <f t="shared" si="52"/>
        <v>480</v>
      </c>
      <c r="I815" s="8">
        <f t="shared" si="52"/>
        <v>367</v>
      </c>
      <c r="J815" s="8">
        <f t="shared" si="52"/>
        <v>847</v>
      </c>
      <c r="K815" s="446" t="s">
        <v>2163</v>
      </c>
    </row>
    <row r="816" spans="1:11" ht="20.25" customHeight="1" x14ac:dyDescent="0.25">
      <c r="A816" s="8" t="s">
        <v>2164</v>
      </c>
      <c r="B816" s="8">
        <v>259</v>
      </c>
      <c r="C816" s="8">
        <v>221</v>
      </c>
      <c r="D816" s="8">
        <v>480</v>
      </c>
      <c r="E816" s="8">
        <v>0</v>
      </c>
      <c r="F816" s="8">
        <v>0</v>
      </c>
      <c r="G816" s="8">
        <v>0</v>
      </c>
      <c r="H816" s="8">
        <f t="shared" si="52"/>
        <v>259</v>
      </c>
      <c r="I816" s="8">
        <f t="shared" si="52"/>
        <v>221</v>
      </c>
      <c r="J816" s="8">
        <f t="shared" si="52"/>
        <v>480</v>
      </c>
      <c r="K816" s="446" t="s">
        <v>2165</v>
      </c>
    </row>
    <row r="817" spans="1:11" ht="20.25" customHeight="1" x14ac:dyDescent="0.25">
      <c r="A817" s="8" t="s">
        <v>2166</v>
      </c>
      <c r="B817" s="8">
        <v>3084</v>
      </c>
      <c r="C817" s="8">
        <v>1451</v>
      </c>
      <c r="D817" s="8">
        <v>4535</v>
      </c>
      <c r="E817" s="8">
        <v>0</v>
      </c>
      <c r="F817" s="8">
        <v>0</v>
      </c>
      <c r="G817" s="8">
        <v>0</v>
      </c>
      <c r="H817" s="8">
        <f t="shared" si="52"/>
        <v>3084</v>
      </c>
      <c r="I817" s="8">
        <f t="shared" si="52"/>
        <v>1451</v>
      </c>
      <c r="J817" s="8">
        <f t="shared" si="52"/>
        <v>4535</v>
      </c>
      <c r="K817" s="446" t="s">
        <v>2167</v>
      </c>
    </row>
    <row r="818" spans="1:11" ht="20.25" customHeight="1" x14ac:dyDescent="0.25">
      <c r="A818" s="465" t="s">
        <v>2169</v>
      </c>
      <c r="B818" s="17">
        <v>1462</v>
      </c>
      <c r="C818" s="17">
        <v>755</v>
      </c>
      <c r="D818" s="17">
        <v>2217</v>
      </c>
      <c r="E818" s="17">
        <v>0</v>
      </c>
      <c r="F818" s="17">
        <v>0</v>
      </c>
      <c r="G818" s="17">
        <f>SUM(E818:F818)</f>
        <v>0</v>
      </c>
      <c r="H818" s="17">
        <f t="shared" ref="H818:J821" si="53">SUM(E818,B818)</f>
        <v>1462</v>
      </c>
      <c r="I818" s="17">
        <f t="shared" si="53"/>
        <v>755</v>
      </c>
      <c r="J818" s="17">
        <f t="shared" si="53"/>
        <v>2217</v>
      </c>
      <c r="K818" s="19" t="s">
        <v>2170</v>
      </c>
    </row>
    <row r="819" spans="1:11" ht="20.25" customHeight="1" x14ac:dyDescent="0.25">
      <c r="A819" s="17" t="s">
        <v>2171</v>
      </c>
      <c r="B819" s="17">
        <v>1011</v>
      </c>
      <c r="C819" s="17">
        <v>1221</v>
      </c>
      <c r="D819" s="17">
        <v>2232</v>
      </c>
      <c r="E819" s="17">
        <v>0</v>
      </c>
      <c r="F819" s="17">
        <v>0</v>
      </c>
      <c r="G819" s="17">
        <f>SUM(E819:F819)</f>
        <v>0</v>
      </c>
      <c r="H819" s="17">
        <f t="shared" si="53"/>
        <v>1011</v>
      </c>
      <c r="I819" s="17">
        <f t="shared" si="53"/>
        <v>1221</v>
      </c>
      <c r="J819" s="17">
        <f t="shared" si="53"/>
        <v>2232</v>
      </c>
      <c r="K819" s="19" t="s">
        <v>2172</v>
      </c>
    </row>
    <row r="820" spans="1:11" ht="20.25" customHeight="1" x14ac:dyDescent="0.25">
      <c r="A820" s="8" t="s">
        <v>2173</v>
      </c>
      <c r="B820" s="8">
        <v>6627</v>
      </c>
      <c r="C820" s="8">
        <v>4216</v>
      </c>
      <c r="D820" s="8">
        <v>10843</v>
      </c>
      <c r="E820" s="8">
        <v>3</v>
      </c>
      <c r="F820" s="8">
        <v>4</v>
      </c>
      <c r="G820" s="8">
        <f>SUM(E820:F820)</f>
        <v>7</v>
      </c>
      <c r="H820" s="8">
        <f t="shared" si="53"/>
        <v>6630</v>
      </c>
      <c r="I820" s="8">
        <f t="shared" si="53"/>
        <v>4220</v>
      </c>
      <c r="J820" s="8">
        <f t="shared" si="53"/>
        <v>10850</v>
      </c>
      <c r="K820" s="446" t="s">
        <v>2174</v>
      </c>
    </row>
    <row r="821" spans="1:11" ht="20.25" customHeight="1" x14ac:dyDescent="0.25">
      <c r="A821" s="8" t="s">
        <v>2175</v>
      </c>
      <c r="B821" s="8">
        <v>1405</v>
      </c>
      <c r="C821" s="8">
        <v>1105</v>
      </c>
      <c r="D821" s="8">
        <v>2510</v>
      </c>
      <c r="E821" s="8">
        <v>0</v>
      </c>
      <c r="F821" s="8">
        <v>0</v>
      </c>
      <c r="G821" s="8">
        <v>0</v>
      </c>
      <c r="H821" s="8">
        <f t="shared" si="53"/>
        <v>1405</v>
      </c>
      <c r="I821" s="8">
        <f t="shared" si="53"/>
        <v>1105</v>
      </c>
      <c r="J821" s="8">
        <f t="shared" si="53"/>
        <v>2510</v>
      </c>
      <c r="K821" s="446" t="s">
        <v>2176</v>
      </c>
    </row>
    <row r="822" spans="1:11" ht="20.25" customHeight="1" x14ac:dyDescent="0.25">
      <c r="A822" s="8" t="s">
        <v>2177</v>
      </c>
      <c r="B822" s="8"/>
      <c r="C822" s="8"/>
      <c r="D822" s="8"/>
      <c r="E822" s="8"/>
      <c r="F822" s="8"/>
      <c r="G822" s="8"/>
      <c r="H822" s="8"/>
      <c r="I822" s="8"/>
      <c r="J822" s="8"/>
      <c r="K822" s="446" t="s">
        <v>2178</v>
      </c>
    </row>
    <row r="823" spans="1:11" ht="20.25" customHeight="1" x14ac:dyDescent="0.25">
      <c r="A823" s="8" t="s">
        <v>1132</v>
      </c>
      <c r="B823" s="8">
        <v>315</v>
      </c>
      <c r="C823" s="8">
        <v>346</v>
      </c>
      <c r="D823" s="8">
        <v>661</v>
      </c>
      <c r="E823" s="8">
        <v>0</v>
      </c>
      <c r="F823" s="8">
        <v>0</v>
      </c>
      <c r="G823" s="8">
        <v>0</v>
      </c>
      <c r="H823" s="8">
        <v>315</v>
      </c>
      <c r="I823" s="8">
        <v>346</v>
      </c>
      <c r="J823" s="8">
        <v>661</v>
      </c>
      <c r="K823" s="446" t="s">
        <v>213</v>
      </c>
    </row>
    <row r="824" spans="1:11" ht="20.25" customHeight="1" x14ac:dyDescent="0.25">
      <c r="A824" s="8" t="s">
        <v>414</v>
      </c>
      <c r="B824" s="8">
        <v>175</v>
      </c>
      <c r="C824" s="8">
        <v>213</v>
      </c>
      <c r="D824" s="8">
        <v>388</v>
      </c>
      <c r="E824" s="8">
        <v>0</v>
      </c>
      <c r="F824" s="8">
        <v>1</v>
      </c>
      <c r="G824" s="8">
        <v>1</v>
      </c>
      <c r="H824" s="8">
        <v>175</v>
      </c>
      <c r="I824" s="8">
        <v>214</v>
      </c>
      <c r="J824" s="8">
        <v>389</v>
      </c>
      <c r="K824" s="446" t="s">
        <v>215</v>
      </c>
    </row>
    <row r="825" spans="1:11" ht="20.25" customHeight="1" x14ac:dyDescent="0.25">
      <c r="A825" s="8" t="s">
        <v>216</v>
      </c>
      <c r="B825" s="8">
        <v>58</v>
      </c>
      <c r="C825" s="8">
        <v>11</v>
      </c>
      <c r="D825" s="8">
        <v>69</v>
      </c>
      <c r="E825" s="8">
        <v>0</v>
      </c>
      <c r="F825" s="8">
        <v>0</v>
      </c>
      <c r="G825" s="8">
        <v>0</v>
      </c>
      <c r="H825" s="8">
        <v>58</v>
      </c>
      <c r="I825" s="8">
        <v>11</v>
      </c>
      <c r="J825" s="8">
        <v>69</v>
      </c>
      <c r="K825" s="446" t="s">
        <v>217</v>
      </c>
    </row>
    <row r="826" spans="1:11" ht="20.25" customHeight="1" x14ac:dyDescent="0.25">
      <c r="A826" s="8" t="s">
        <v>218</v>
      </c>
      <c r="B826" s="8">
        <v>66</v>
      </c>
      <c r="C826" s="8">
        <v>8</v>
      </c>
      <c r="D826" s="8">
        <v>74</v>
      </c>
      <c r="E826" s="8">
        <v>0</v>
      </c>
      <c r="F826" s="8">
        <v>0</v>
      </c>
      <c r="G826" s="8">
        <v>0</v>
      </c>
      <c r="H826" s="8">
        <v>66</v>
      </c>
      <c r="I826" s="8">
        <v>8</v>
      </c>
      <c r="J826" s="8">
        <v>74</v>
      </c>
      <c r="K826" s="446" t="s">
        <v>219</v>
      </c>
    </row>
    <row r="827" spans="1:11" ht="20.25" customHeight="1" x14ac:dyDescent="0.25">
      <c r="A827" s="8" t="s">
        <v>2180</v>
      </c>
      <c r="B827" s="8">
        <v>197</v>
      </c>
      <c r="C827" s="8">
        <v>47</v>
      </c>
      <c r="D827" s="8">
        <v>244</v>
      </c>
      <c r="E827" s="8">
        <v>0</v>
      </c>
      <c r="F827" s="8">
        <v>1</v>
      </c>
      <c r="G827" s="8">
        <v>1</v>
      </c>
      <c r="H827" s="8">
        <v>197</v>
      </c>
      <c r="I827" s="8">
        <v>48</v>
      </c>
      <c r="J827" s="8">
        <v>245</v>
      </c>
      <c r="K827" s="446" t="s">
        <v>2309</v>
      </c>
    </row>
    <row r="828" spans="1:11" ht="20.25" customHeight="1" x14ac:dyDescent="0.25">
      <c r="A828" s="8" t="s">
        <v>2182</v>
      </c>
      <c r="B828" s="8">
        <v>654</v>
      </c>
      <c r="C828" s="8">
        <v>364</v>
      </c>
      <c r="D828" s="8">
        <v>1018</v>
      </c>
      <c r="E828" s="8">
        <v>0</v>
      </c>
      <c r="F828" s="8">
        <v>0</v>
      </c>
      <c r="G828" s="8">
        <v>0</v>
      </c>
      <c r="H828" s="8">
        <v>654</v>
      </c>
      <c r="I828" s="8">
        <v>364</v>
      </c>
      <c r="J828" s="8">
        <v>1018</v>
      </c>
      <c r="K828" s="446" t="s">
        <v>2355</v>
      </c>
    </row>
    <row r="829" spans="1:11" ht="20.25" customHeight="1" x14ac:dyDescent="0.25">
      <c r="A829" s="8" t="s">
        <v>2184</v>
      </c>
      <c r="B829" s="8">
        <v>148</v>
      </c>
      <c r="C829" s="8">
        <v>70</v>
      </c>
      <c r="D829" s="8">
        <v>218</v>
      </c>
      <c r="E829" s="8">
        <v>0</v>
      </c>
      <c r="F829" s="8">
        <v>0</v>
      </c>
      <c r="G829" s="8">
        <v>0</v>
      </c>
      <c r="H829" s="8">
        <v>148</v>
      </c>
      <c r="I829" s="8">
        <v>70</v>
      </c>
      <c r="J829" s="8">
        <v>218</v>
      </c>
      <c r="K829" s="446" t="s">
        <v>2130</v>
      </c>
    </row>
    <row r="830" spans="1:11" ht="20.25" customHeight="1" x14ac:dyDescent="0.25">
      <c r="A830" s="8" t="s">
        <v>319</v>
      </c>
      <c r="B830" s="8">
        <v>157</v>
      </c>
      <c r="C830" s="8">
        <v>97</v>
      </c>
      <c r="D830" s="8">
        <v>254</v>
      </c>
      <c r="E830" s="8">
        <v>0</v>
      </c>
      <c r="F830" s="8">
        <v>0</v>
      </c>
      <c r="G830" s="8">
        <v>0</v>
      </c>
      <c r="H830" s="8">
        <v>157</v>
      </c>
      <c r="I830" s="8">
        <v>97</v>
      </c>
      <c r="J830" s="8">
        <v>254</v>
      </c>
      <c r="K830" s="219" t="s">
        <v>2185</v>
      </c>
    </row>
    <row r="831" spans="1:11" ht="20.25" customHeight="1" x14ac:dyDescent="0.25">
      <c r="A831" s="8" t="s">
        <v>2186</v>
      </c>
      <c r="B831" s="8">
        <v>205</v>
      </c>
      <c r="C831" s="8">
        <v>52</v>
      </c>
      <c r="D831" s="8">
        <v>257</v>
      </c>
      <c r="E831" s="8">
        <v>0</v>
      </c>
      <c r="F831" s="8">
        <v>0</v>
      </c>
      <c r="G831" s="8">
        <v>0</v>
      </c>
      <c r="H831" s="8">
        <v>205</v>
      </c>
      <c r="I831" s="8">
        <v>52</v>
      </c>
      <c r="J831" s="8">
        <v>257</v>
      </c>
      <c r="K831" s="446" t="s">
        <v>2312</v>
      </c>
    </row>
    <row r="832" spans="1:11" ht="20.25" customHeight="1" x14ac:dyDescent="0.25">
      <c r="A832" s="8" t="s">
        <v>2356</v>
      </c>
      <c r="B832" s="8">
        <v>1975</v>
      </c>
      <c r="C832" s="8">
        <v>1208</v>
      </c>
      <c r="D832" s="8">
        <v>3183</v>
      </c>
      <c r="E832" s="8">
        <v>0</v>
      </c>
      <c r="F832" s="8">
        <v>2</v>
      </c>
      <c r="G832" s="8">
        <v>2</v>
      </c>
      <c r="H832" s="8">
        <v>1975</v>
      </c>
      <c r="I832" s="8">
        <v>1210</v>
      </c>
      <c r="J832" s="8">
        <v>3185</v>
      </c>
      <c r="K832" s="446" t="s">
        <v>2189</v>
      </c>
    </row>
    <row r="833" spans="1:11" ht="20.25" customHeight="1" x14ac:dyDescent="0.25">
      <c r="A833" s="8" t="s">
        <v>2190</v>
      </c>
      <c r="B833" s="8">
        <v>1091</v>
      </c>
      <c r="C833" s="8">
        <v>692</v>
      </c>
      <c r="D833" s="8">
        <v>1783</v>
      </c>
      <c r="E833" s="8">
        <v>0</v>
      </c>
      <c r="F833" s="8">
        <v>0</v>
      </c>
      <c r="G833" s="8">
        <v>0</v>
      </c>
      <c r="H833" s="8">
        <f t="shared" ref="H833:J843" si="54">SUM(E833,B833)</f>
        <v>1091</v>
      </c>
      <c r="I833" s="8">
        <f t="shared" si="54"/>
        <v>692</v>
      </c>
      <c r="J833" s="8">
        <f t="shared" si="54"/>
        <v>1783</v>
      </c>
      <c r="K833" s="446" t="s">
        <v>2191</v>
      </c>
    </row>
    <row r="834" spans="1:11" ht="20.25" customHeight="1" thickBot="1" x14ac:dyDescent="0.3">
      <c r="A834" s="11" t="s">
        <v>2192</v>
      </c>
      <c r="B834" s="11">
        <v>723</v>
      </c>
      <c r="C834" s="11">
        <v>642</v>
      </c>
      <c r="D834" s="11">
        <v>1365</v>
      </c>
      <c r="E834" s="11">
        <v>0</v>
      </c>
      <c r="F834" s="11">
        <v>0</v>
      </c>
      <c r="G834" s="11">
        <v>0</v>
      </c>
      <c r="H834" s="11">
        <f t="shared" si="54"/>
        <v>723</v>
      </c>
      <c r="I834" s="11">
        <f t="shared" si="54"/>
        <v>642</v>
      </c>
      <c r="J834" s="11">
        <f t="shared" si="54"/>
        <v>1365</v>
      </c>
      <c r="K834" s="13" t="s">
        <v>2193</v>
      </c>
    </row>
    <row r="835" spans="1:11" s="659" customFormat="1" ht="20.25" customHeight="1" thickTop="1" thickBot="1" x14ac:dyDescent="0.3">
      <c r="A835" s="668"/>
      <c r="B835" s="668"/>
      <c r="C835" s="668"/>
      <c r="D835" s="668"/>
      <c r="E835" s="668"/>
      <c r="F835" s="668"/>
      <c r="G835" s="668"/>
      <c r="H835" s="668"/>
      <c r="I835" s="668"/>
      <c r="J835" s="668"/>
      <c r="K835" s="664"/>
    </row>
    <row r="836" spans="1:11" ht="20.25" customHeight="1" thickTop="1" x14ac:dyDescent="0.25">
      <c r="A836" s="532"/>
      <c r="B836" s="532"/>
      <c r="C836" s="532"/>
      <c r="D836" s="532"/>
      <c r="E836" s="532"/>
      <c r="F836" s="532"/>
      <c r="G836" s="532"/>
      <c r="H836" s="532"/>
      <c r="I836" s="532"/>
      <c r="J836" s="532"/>
      <c r="K836" s="531"/>
    </row>
    <row r="837" spans="1:11" ht="17.25" customHeight="1" thickBot="1" x14ac:dyDescent="0.3">
      <c r="A837" s="357" t="s">
        <v>2644</v>
      </c>
      <c r="K837" s="456" t="s">
        <v>2645</v>
      </c>
    </row>
    <row r="838" spans="1:11" ht="17.25" customHeight="1" thickTop="1" x14ac:dyDescent="0.3">
      <c r="A838" s="735" t="s">
        <v>205</v>
      </c>
      <c r="B838" s="746" t="s">
        <v>1</v>
      </c>
      <c r="C838" s="746"/>
      <c r="D838" s="746"/>
      <c r="E838" s="746" t="s">
        <v>2</v>
      </c>
      <c r="F838" s="746"/>
      <c r="G838" s="746"/>
      <c r="H838" s="746" t="s">
        <v>4</v>
      </c>
      <c r="I838" s="746"/>
      <c r="J838" s="746"/>
      <c r="K838" s="735" t="s">
        <v>206</v>
      </c>
    </row>
    <row r="839" spans="1:11" ht="20.25" customHeight="1" x14ac:dyDescent="0.3">
      <c r="A839" s="736"/>
      <c r="B839" s="747" t="s">
        <v>6</v>
      </c>
      <c r="C839" s="747"/>
      <c r="D839" s="747"/>
      <c r="E839" s="747" t="s">
        <v>7</v>
      </c>
      <c r="F839" s="747"/>
      <c r="G839" s="747"/>
      <c r="H839" s="747" t="s">
        <v>9</v>
      </c>
      <c r="I839" s="747"/>
      <c r="J839" s="747"/>
      <c r="K839" s="736"/>
    </row>
    <row r="840" spans="1:11" ht="17.25" customHeight="1" x14ac:dyDescent="0.3">
      <c r="A840" s="736"/>
      <c r="B840" s="457" t="s">
        <v>574</v>
      </c>
      <c r="C840" s="457" t="s">
        <v>113</v>
      </c>
      <c r="D840" s="457" t="s">
        <v>12</v>
      </c>
      <c r="E840" s="457" t="s">
        <v>574</v>
      </c>
      <c r="F840" s="457" t="s">
        <v>113</v>
      </c>
      <c r="G840" s="457" t="s">
        <v>12</v>
      </c>
      <c r="H840" s="457" t="s">
        <v>574</v>
      </c>
      <c r="I840" s="457" t="s">
        <v>113</v>
      </c>
      <c r="J840" s="457" t="s">
        <v>12</v>
      </c>
      <c r="K840" s="736"/>
    </row>
    <row r="841" spans="1:11" ht="20.25" customHeight="1" thickBot="1" x14ac:dyDescent="0.35">
      <c r="A841" s="737"/>
      <c r="B841" s="458" t="s">
        <v>13</v>
      </c>
      <c r="C841" s="458" t="s">
        <v>14</v>
      </c>
      <c r="D841" s="458" t="s">
        <v>9</v>
      </c>
      <c r="E841" s="458" t="s">
        <v>13</v>
      </c>
      <c r="F841" s="458" t="s">
        <v>14</v>
      </c>
      <c r="G841" s="458" t="s">
        <v>9</v>
      </c>
      <c r="H841" s="458" t="s">
        <v>13</v>
      </c>
      <c r="I841" s="458" t="s">
        <v>14</v>
      </c>
      <c r="J841" s="458" t="s">
        <v>9</v>
      </c>
      <c r="K841" s="737"/>
    </row>
    <row r="842" spans="1:11" ht="20.25" customHeight="1" x14ac:dyDescent="0.25">
      <c r="A842" s="8" t="s">
        <v>2194</v>
      </c>
      <c r="B842" s="8">
        <v>1229</v>
      </c>
      <c r="C842" s="8">
        <v>1034</v>
      </c>
      <c r="D842" s="8">
        <v>2263</v>
      </c>
      <c r="E842" s="8">
        <v>0</v>
      </c>
      <c r="F842" s="8">
        <v>0</v>
      </c>
      <c r="G842" s="8">
        <v>0</v>
      </c>
      <c r="H842" s="8">
        <f t="shared" si="54"/>
        <v>1229</v>
      </c>
      <c r="I842" s="8">
        <f t="shared" si="54"/>
        <v>1034</v>
      </c>
      <c r="J842" s="8">
        <f t="shared" si="54"/>
        <v>2263</v>
      </c>
      <c r="K842" s="446" t="s">
        <v>2195</v>
      </c>
    </row>
    <row r="843" spans="1:11" ht="20.25" customHeight="1" x14ac:dyDescent="0.25">
      <c r="A843" s="8" t="s">
        <v>2196</v>
      </c>
      <c r="B843" s="8">
        <v>845</v>
      </c>
      <c r="C843" s="8">
        <v>611</v>
      </c>
      <c r="D843" s="8">
        <v>1456</v>
      </c>
      <c r="E843" s="8">
        <v>1</v>
      </c>
      <c r="F843" s="8">
        <v>0</v>
      </c>
      <c r="G843" s="8">
        <v>1</v>
      </c>
      <c r="H843" s="8">
        <f t="shared" si="54"/>
        <v>846</v>
      </c>
      <c r="I843" s="8">
        <f t="shared" si="54"/>
        <v>611</v>
      </c>
      <c r="J843" s="8">
        <f t="shared" si="54"/>
        <v>1457</v>
      </c>
      <c r="K843" s="446" t="s">
        <v>2197</v>
      </c>
    </row>
    <row r="844" spans="1:11" ht="20.25" customHeight="1" x14ac:dyDescent="0.25">
      <c r="A844" s="8" t="s">
        <v>2198</v>
      </c>
      <c r="B844" s="8"/>
      <c r="C844" s="8"/>
      <c r="D844" s="8"/>
      <c r="E844" s="8"/>
      <c r="F844" s="8"/>
      <c r="G844" s="8"/>
      <c r="H844" s="8"/>
      <c r="I844" s="8"/>
      <c r="J844" s="8"/>
      <c r="K844" s="446" t="s">
        <v>2199</v>
      </c>
    </row>
    <row r="845" spans="1:11" ht="20.25" customHeight="1" x14ac:dyDescent="0.25">
      <c r="A845" s="20" t="s">
        <v>2119</v>
      </c>
      <c r="B845" s="20">
        <v>130</v>
      </c>
      <c r="C845" s="20">
        <v>202</v>
      </c>
      <c r="D845" s="20">
        <v>332</v>
      </c>
      <c r="E845" s="20">
        <v>0</v>
      </c>
      <c r="F845" s="20">
        <v>0</v>
      </c>
      <c r="G845" s="20">
        <v>0</v>
      </c>
      <c r="H845" s="20">
        <v>130</v>
      </c>
      <c r="I845" s="20">
        <v>202</v>
      </c>
      <c r="J845" s="20">
        <v>332</v>
      </c>
      <c r="K845" s="446" t="s">
        <v>213</v>
      </c>
    </row>
    <row r="846" spans="1:11" ht="20.25" customHeight="1" x14ac:dyDescent="0.25">
      <c r="A846" s="20" t="s">
        <v>2117</v>
      </c>
      <c r="B846" s="20">
        <v>125</v>
      </c>
      <c r="C846" s="20">
        <v>323</v>
      </c>
      <c r="D846" s="20">
        <v>448</v>
      </c>
      <c r="E846" s="20">
        <v>0</v>
      </c>
      <c r="F846" s="20">
        <v>0</v>
      </c>
      <c r="G846" s="20">
        <v>0</v>
      </c>
      <c r="H846" s="20">
        <v>125</v>
      </c>
      <c r="I846" s="20">
        <v>323</v>
      </c>
      <c r="J846" s="20">
        <v>448</v>
      </c>
      <c r="K846" s="446" t="s">
        <v>215</v>
      </c>
    </row>
    <row r="847" spans="1:11" ht="20.25" customHeight="1" x14ac:dyDescent="0.25">
      <c r="A847" s="20" t="s">
        <v>2200</v>
      </c>
      <c r="B847" s="20">
        <v>412</v>
      </c>
      <c r="C847" s="20">
        <v>83</v>
      </c>
      <c r="D847" s="20">
        <v>495</v>
      </c>
      <c r="E847" s="20">
        <v>1</v>
      </c>
      <c r="F847" s="20">
        <v>1</v>
      </c>
      <c r="G847" s="20">
        <v>2</v>
      </c>
      <c r="H847" s="20">
        <v>413</v>
      </c>
      <c r="I847" s="20">
        <v>84</v>
      </c>
      <c r="J847" s="20">
        <v>497</v>
      </c>
      <c r="K847" s="446" t="s">
        <v>2309</v>
      </c>
    </row>
    <row r="848" spans="1:11" ht="20.25" customHeight="1" x14ac:dyDescent="0.25">
      <c r="A848" s="20" t="s">
        <v>2201</v>
      </c>
      <c r="B848" s="20">
        <v>500</v>
      </c>
      <c r="C848" s="20">
        <v>457</v>
      </c>
      <c r="D848" s="20">
        <v>957</v>
      </c>
      <c r="E848" s="20">
        <v>0</v>
      </c>
      <c r="F848" s="20">
        <v>1</v>
      </c>
      <c r="G848" s="20">
        <v>1</v>
      </c>
      <c r="H848" s="20">
        <v>500</v>
      </c>
      <c r="I848" s="20">
        <v>458</v>
      </c>
      <c r="J848" s="20">
        <v>958</v>
      </c>
      <c r="K848" s="446" t="s">
        <v>2355</v>
      </c>
    </row>
    <row r="849" spans="1:11" ht="20.25" customHeight="1" x14ac:dyDescent="0.25">
      <c r="A849" s="20" t="s">
        <v>2202</v>
      </c>
      <c r="B849" s="20">
        <v>388</v>
      </c>
      <c r="C849" s="20">
        <v>232</v>
      </c>
      <c r="D849" s="20">
        <v>620</v>
      </c>
      <c r="E849" s="20">
        <v>0</v>
      </c>
      <c r="F849" s="20">
        <v>0</v>
      </c>
      <c r="G849" s="20">
        <v>0</v>
      </c>
      <c r="H849" s="20">
        <v>388</v>
      </c>
      <c r="I849" s="20">
        <v>232</v>
      </c>
      <c r="J849" s="20">
        <v>620</v>
      </c>
      <c r="K849" s="446" t="s">
        <v>2357</v>
      </c>
    </row>
    <row r="850" spans="1:11" ht="20.25" customHeight="1" x14ac:dyDescent="0.25">
      <c r="A850" s="20" t="s">
        <v>2204</v>
      </c>
      <c r="B850" s="20">
        <v>598</v>
      </c>
      <c r="C850" s="20">
        <v>346</v>
      </c>
      <c r="D850" s="20">
        <v>944</v>
      </c>
      <c r="E850" s="20">
        <v>0</v>
      </c>
      <c r="F850" s="20">
        <v>1</v>
      </c>
      <c r="G850" s="20">
        <v>1</v>
      </c>
      <c r="H850" s="20">
        <v>598</v>
      </c>
      <c r="I850" s="20">
        <v>347</v>
      </c>
      <c r="J850" s="20">
        <v>945</v>
      </c>
      <c r="K850" s="446" t="s">
        <v>2358</v>
      </c>
    </row>
    <row r="851" spans="1:11" ht="20.25" customHeight="1" x14ac:dyDescent="0.25">
      <c r="A851" s="20" t="s">
        <v>2206</v>
      </c>
      <c r="B851" s="20">
        <v>297</v>
      </c>
      <c r="C851" s="20">
        <v>65</v>
      </c>
      <c r="D851" s="20">
        <v>362</v>
      </c>
      <c r="E851" s="20">
        <v>0</v>
      </c>
      <c r="F851" s="20">
        <v>0</v>
      </c>
      <c r="G851" s="20">
        <v>0</v>
      </c>
      <c r="H851" s="20">
        <v>297</v>
      </c>
      <c r="I851" s="20">
        <v>65</v>
      </c>
      <c r="J851" s="20">
        <v>362</v>
      </c>
      <c r="K851" s="446" t="s">
        <v>2359</v>
      </c>
    </row>
    <row r="852" spans="1:11" ht="20.25" customHeight="1" x14ac:dyDescent="0.25">
      <c r="A852" s="20" t="s">
        <v>2207</v>
      </c>
      <c r="B852" s="20">
        <v>197</v>
      </c>
      <c r="C852" s="20">
        <v>147</v>
      </c>
      <c r="D852" s="20">
        <v>344</v>
      </c>
      <c r="E852" s="20">
        <v>0</v>
      </c>
      <c r="F852" s="20">
        <v>1</v>
      </c>
      <c r="G852" s="20">
        <v>1</v>
      </c>
      <c r="H852" s="20">
        <v>197</v>
      </c>
      <c r="I852" s="20">
        <v>148</v>
      </c>
      <c r="J852" s="20">
        <v>345</v>
      </c>
      <c r="K852" s="446" t="s">
        <v>2360</v>
      </c>
    </row>
    <row r="853" spans="1:11" ht="20.25" customHeight="1" x14ac:dyDescent="0.25">
      <c r="A853" s="20" t="s">
        <v>2209</v>
      </c>
      <c r="B853" s="20">
        <v>2647</v>
      </c>
      <c r="C853" s="20">
        <v>1855</v>
      </c>
      <c r="D853" s="20">
        <v>4502</v>
      </c>
      <c r="E853" s="20">
        <v>1</v>
      </c>
      <c r="F853" s="20">
        <v>4</v>
      </c>
      <c r="G853" s="20">
        <v>5</v>
      </c>
      <c r="H853" s="20">
        <v>2648</v>
      </c>
      <c r="I853" s="20">
        <v>1859</v>
      </c>
      <c r="J853" s="20">
        <v>4507</v>
      </c>
      <c r="K853" s="446" t="s">
        <v>2361</v>
      </c>
    </row>
    <row r="854" spans="1:11" ht="20.25" customHeight="1" x14ac:dyDescent="0.25">
      <c r="A854" s="20" t="s">
        <v>2211</v>
      </c>
      <c r="B854" s="20">
        <v>584</v>
      </c>
      <c r="C854" s="20">
        <v>354</v>
      </c>
      <c r="D854" s="20">
        <v>938</v>
      </c>
      <c r="E854" s="20">
        <v>0</v>
      </c>
      <c r="F854" s="20">
        <v>0</v>
      </c>
      <c r="G854" s="20">
        <v>0</v>
      </c>
      <c r="H854" s="20">
        <v>584</v>
      </c>
      <c r="I854" s="20">
        <v>354</v>
      </c>
      <c r="J854" s="20">
        <v>938</v>
      </c>
      <c r="K854" s="22" t="s">
        <v>2316</v>
      </c>
    </row>
    <row r="855" spans="1:11" ht="20.25" customHeight="1" x14ac:dyDescent="0.25">
      <c r="A855" s="20" t="s">
        <v>2213</v>
      </c>
      <c r="B855" s="20">
        <v>1958</v>
      </c>
      <c r="C855" s="20">
        <v>1320</v>
      </c>
      <c r="D855" s="20">
        <v>3278</v>
      </c>
      <c r="E855" s="20">
        <v>0</v>
      </c>
      <c r="F855" s="20">
        <v>0</v>
      </c>
      <c r="G855" s="20">
        <v>0</v>
      </c>
      <c r="H855" s="20">
        <v>1958</v>
      </c>
      <c r="I855" s="20">
        <v>1320</v>
      </c>
      <c r="J855" s="20">
        <v>3278</v>
      </c>
      <c r="K855" s="22" t="s">
        <v>2214</v>
      </c>
    </row>
    <row r="856" spans="1:11" ht="20.25" customHeight="1" x14ac:dyDescent="0.25">
      <c r="A856" s="20" t="s">
        <v>2215</v>
      </c>
      <c r="B856" s="20">
        <v>182</v>
      </c>
      <c r="C856" s="20">
        <v>138</v>
      </c>
      <c r="D856" s="20">
        <v>320</v>
      </c>
      <c r="E856" s="20">
        <v>0</v>
      </c>
      <c r="F856" s="20">
        <v>0</v>
      </c>
      <c r="G856" s="20">
        <v>0</v>
      </c>
      <c r="H856" s="20">
        <v>182</v>
      </c>
      <c r="I856" s="20">
        <v>138</v>
      </c>
      <c r="J856" s="20">
        <v>320</v>
      </c>
      <c r="K856" s="22" t="s">
        <v>2216</v>
      </c>
    </row>
    <row r="857" spans="1:11" ht="20.25" customHeight="1" x14ac:dyDescent="0.25">
      <c r="A857" s="8" t="s">
        <v>2217</v>
      </c>
      <c r="B857" s="8">
        <v>111</v>
      </c>
      <c r="C857" s="8">
        <v>52</v>
      </c>
      <c r="D857" s="8">
        <v>163</v>
      </c>
      <c r="E857" s="8">
        <v>0</v>
      </c>
      <c r="F857" s="8">
        <v>0</v>
      </c>
      <c r="G857" s="8">
        <v>0</v>
      </c>
      <c r="H857" s="8">
        <v>111</v>
      </c>
      <c r="I857" s="8">
        <v>52</v>
      </c>
      <c r="J857" s="8">
        <v>163</v>
      </c>
      <c r="K857" s="446" t="s">
        <v>2218</v>
      </c>
    </row>
    <row r="858" spans="1:11" ht="20.25" customHeight="1" x14ac:dyDescent="0.25">
      <c r="A858" s="8" t="s">
        <v>2362</v>
      </c>
      <c r="B858" s="8">
        <v>1016</v>
      </c>
      <c r="C858" s="8">
        <v>1301</v>
      </c>
      <c r="D858" s="8">
        <v>2317</v>
      </c>
      <c r="E858" s="8">
        <v>0</v>
      </c>
      <c r="F858" s="8">
        <v>0</v>
      </c>
      <c r="G858" s="8">
        <v>0</v>
      </c>
      <c r="H858" s="8">
        <v>1016</v>
      </c>
      <c r="I858" s="8">
        <v>1301</v>
      </c>
      <c r="J858" s="8">
        <v>2317</v>
      </c>
      <c r="K858" s="446" t="s">
        <v>2363</v>
      </c>
    </row>
    <row r="859" spans="1:11" ht="20.25" customHeight="1" x14ac:dyDescent="0.25">
      <c r="A859" s="8" t="s">
        <v>2221</v>
      </c>
      <c r="B859" s="8">
        <v>499</v>
      </c>
      <c r="C859" s="8">
        <v>73</v>
      </c>
      <c r="D859" s="8">
        <v>572</v>
      </c>
      <c r="E859" s="8">
        <v>0</v>
      </c>
      <c r="F859" s="8">
        <v>0</v>
      </c>
      <c r="G859" s="8">
        <v>0</v>
      </c>
      <c r="H859" s="8">
        <v>499</v>
      </c>
      <c r="I859" s="8">
        <v>73</v>
      </c>
      <c r="J859" s="8">
        <v>572</v>
      </c>
      <c r="K859" s="446" t="s">
        <v>2222</v>
      </c>
    </row>
    <row r="860" spans="1:11" ht="20.25" customHeight="1" x14ac:dyDescent="0.25">
      <c r="A860" s="8" t="s">
        <v>2223</v>
      </c>
      <c r="B860" s="8">
        <v>1186</v>
      </c>
      <c r="C860" s="8">
        <v>786</v>
      </c>
      <c r="D860" s="8">
        <v>1972</v>
      </c>
      <c r="E860" s="8">
        <v>0</v>
      </c>
      <c r="F860" s="8">
        <v>0</v>
      </c>
      <c r="G860" s="8">
        <v>0</v>
      </c>
      <c r="H860" s="8">
        <v>1186</v>
      </c>
      <c r="I860" s="8">
        <v>786</v>
      </c>
      <c r="J860" s="8">
        <v>1972</v>
      </c>
      <c r="K860" s="446" t="s">
        <v>2224</v>
      </c>
    </row>
    <row r="861" spans="1:11" ht="20.25" customHeight="1" thickBot="1" x14ac:dyDescent="0.3">
      <c r="A861" s="11" t="s">
        <v>2226</v>
      </c>
      <c r="B861" s="11">
        <v>1582</v>
      </c>
      <c r="C861" s="11">
        <v>823</v>
      </c>
      <c r="D861" s="11">
        <v>2405</v>
      </c>
      <c r="E861" s="11">
        <v>0</v>
      </c>
      <c r="F861" s="11">
        <v>0</v>
      </c>
      <c r="G861" s="11">
        <v>0</v>
      </c>
      <c r="H861" s="11">
        <v>1582</v>
      </c>
      <c r="I861" s="11">
        <v>823</v>
      </c>
      <c r="J861" s="11">
        <v>2405</v>
      </c>
      <c r="K861" s="13" t="s">
        <v>2227</v>
      </c>
    </row>
    <row r="862" spans="1:11" s="659" customFormat="1" ht="20.25" customHeight="1" thickTop="1" x14ac:dyDescent="0.25">
      <c r="A862" s="668"/>
      <c r="B862" s="668"/>
      <c r="C862" s="668"/>
      <c r="D862" s="668"/>
      <c r="E862" s="668"/>
      <c r="F862" s="668"/>
      <c r="G862" s="668"/>
      <c r="H862" s="668"/>
      <c r="I862" s="668"/>
      <c r="J862" s="668"/>
      <c r="K862" s="664"/>
    </row>
    <row r="863" spans="1:11" s="659" customFormat="1" ht="20.25" customHeight="1" thickBot="1" x14ac:dyDescent="0.3">
      <c r="A863" s="668"/>
      <c r="B863" s="668"/>
      <c r="C863" s="668"/>
      <c r="D863" s="668"/>
      <c r="E863" s="668"/>
      <c r="F863" s="668"/>
      <c r="G863" s="668"/>
      <c r="H863" s="668"/>
      <c r="I863" s="668"/>
      <c r="J863" s="668"/>
      <c r="K863" s="664"/>
    </row>
    <row r="864" spans="1:11" ht="20.25" customHeight="1" thickTop="1" x14ac:dyDescent="0.25">
      <c r="A864" s="325"/>
      <c r="B864" s="325"/>
      <c r="C864" s="325"/>
      <c r="D864" s="325"/>
      <c r="E864" s="325"/>
      <c r="F864" s="325"/>
      <c r="G864" s="325"/>
      <c r="H864" s="325"/>
      <c r="I864" s="325"/>
      <c r="J864" s="325"/>
      <c r="K864" s="326"/>
    </row>
    <row r="865" spans="1:11" ht="20.25" customHeight="1" x14ac:dyDescent="0.25">
      <c r="A865" s="14"/>
      <c r="B865" s="14"/>
      <c r="C865" s="14"/>
      <c r="D865" s="14"/>
      <c r="E865" s="14"/>
      <c r="F865" s="14"/>
      <c r="G865" s="14"/>
      <c r="H865" s="14"/>
      <c r="I865" s="14"/>
      <c r="J865" s="14"/>
      <c r="K865" s="527"/>
    </row>
    <row r="866" spans="1:11" ht="23.25" customHeight="1" thickBot="1" x14ac:dyDescent="0.3">
      <c r="A866" s="357" t="s">
        <v>2644</v>
      </c>
      <c r="K866" s="456" t="s">
        <v>2645</v>
      </c>
    </row>
    <row r="867" spans="1:11" ht="17.25" customHeight="1" thickTop="1" x14ac:dyDescent="0.3">
      <c r="A867" s="735" t="s">
        <v>205</v>
      </c>
      <c r="B867" s="746" t="s">
        <v>1</v>
      </c>
      <c r="C867" s="746"/>
      <c r="D867" s="746"/>
      <c r="E867" s="746" t="s">
        <v>2</v>
      </c>
      <c r="F867" s="746"/>
      <c r="G867" s="746"/>
      <c r="H867" s="746" t="s">
        <v>4</v>
      </c>
      <c r="I867" s="746"/>
      <c r="J867" s="746"/>
      <c r="K867" s="735" t="s">
        <v>206</v>
      </c>
    </row>
    <row r="868" spans="1:11" ht="20.25" customHeight="1" x14ac:dyDescent="0.3">
      <c r="A868" s="736"/>
      <c r="B868" s="747" t="s">
        <v>6</v>
      </c>
      <c r="C868" s="747"/>
      <c r="D868" s="747"/>
      <c r="E868" s="747" t="s">
        <v>7</v>
      </c>
      <c r="F868" s="747"/>
      <c r="G868" s="747"/>
      <c r="H868" s="747" t="s">
        <v>9</v>
      </c>
      <c r="I868" s="747"/>
      <c r="J868" s="747"/>
      <c r="K868" s="736"/>
    </row>
    <row r="869" spans="1:11" ht="17.25" customHeight="1" x14ac:dyDescent="0.3">
      <c r="A869" s="736"/>
      <c r="B869" s="457" t="s">
        <v>574</v>
      </c>
      <c r="C869" s="457" t="s">
        <v>113</v>
      </c>
      <c r="D869" s="457" t="s">
        <v>12</v>
      </c>
      <c r="E869" s="457" t="s">
        <v>574</v>
      </c>
      <c r="F869" s="457" t="s">
        <v>113</v>
      </c>
      <c r="G869" s="457" t="s">
        <v>12</v>
      </c>
      <c r="H869" s="457" t="s">
        <v>574</v>
      </c>
      <c r="I869" s="457" t="s">
        <v>113</v>
      </c>
      <c r="J869" s="457" t="s">
        <v>12</v>
      </c>
      <c r="K869" s="736"/>
    </row>
    <row r="870" spans="1:11" ht="20.25" customHeight="1" thickBot="1" x14ac:dyDescent="0.35">
      <c r="A870" s="737"/>
      <c r="B870" s="458" t="s">
        <v>13</v>
      </c>
      <c r="C870" s="458" t="s">
        <v>14</v>
      </c>
      <c r="D870" s="458" t="s">
        <v>9</v>
      </c>
      <c r="E870" s="458" t="s">
        <v>13</v>
      </c>
      <c r="F870" s="458" t="s">
        <v>14</v>
      </c>
      <c r="G870" s="458" t="s">
        <v>9</v>
      </c>
      <c r="H870" s="458" t="s">
        <v>13</v>
      </c>
      <c r="I870" s="458" t="s">
        <v>14</v>
      </c>
      <c r="J870" s="458" t="s">
        <v>9</v>
      </c>
      <c r="K870" s="737"/>
    </row>
    <row r="871" spans="1:11" ht="20.25" customHeight="1" x14ac:dyDescent="0.25">
      <c r="A871" s="8" t="s">
        <v>2228</v>
      </c>
      <c r="B871" s="8"/>
      <c r="C871" s="8"/>
      <c r="D871" s="8"/>
      <c r="E871" s="8"/>
      <c r="F871" s="8"/>
      <c r="G871" s="8"/>
      <c r="H871" s="8"/>
      <c r="I871" s="8"/>
      <c r="J871" s="8"/>
      <c r="K871" s="449" t="s">
        <v>2229</v>
      </c>
    </row>
    <row r="872" spans="1:11" ht="20.25" customHeight="1" x14ac:dyDescent="0.25">
      <c r="A872" s="8" t="s">
        <v>1132</v>
      </c>
      <c r="B872" s="8">
        <v>140</v>
      </c>
      <c r="C872" s="8">
        <v>140</v>
      </c>
      <c r="D872" s="8">
        <v>280</v>
      </c>
      <c r="E872" s="8">
        <v>0</v>
      </c>
      <c r="F872" s="8">
        <v>0</v>
      </c>
      <c r="G872" s="8">
        <v>0</v>
      </c>
      <c r="H872" s="8">
        <f t="shared" ref="H872:I874" si="55">SUM(E872,B872)</f>
        <v>140</v>
      </c>
      <c r="I872" s="8">
        <f t="shared" si="55"/>
        <v>140</v>
      </c>
      <c r="J872" s="8">
        <f>SUM(H872:I872)</f>
        <v>280</v>
      </c>
      <c r="K872" s="446" t="s">
        <v>213</v>
      </c>
    </row>
    <row r="873" spans="1:11" ht="20.25" customHeight="1" x14ac:dyDescent="0.25">
      <c r="A873" s="8" t="s">
        <v>414</v>
      </c>
      <c r="B873" s="8">
        <v>125</v>
      </c>
      <c r="C873" s="8">
        <v>174</v>
      </c>
      <c r="D873" s="8">
        <v>299</v>
      </c>
      <c r="E873" s="8">
        <v>0</v>
      </c>
      <c r="F873" s="8">
        <v>0</v>
      </c>
      <c r="G873" s="8">
        <v>0</v>
      </c>
      <c r="H873" s="8">
        <f t="shared" si="55"/>
        <v>125</v>
      </c>
      <c r="I873" s="8">
        <f t="shared" si="55"/>
        <v>174</v>
      </c>
      <c r="J873" s="8">
        <f>SUM(H873:I873)</f>
        <v>299</v>
      </c>
      <c r="K873" s="446" t="s">
        <v>215</v>
      </c>
    </row>
    <row r="874" spans="1:11" ht="20.25" customHeight="1" x14ac:dyDescent="0.25">
      <c r="A874" s="8" t="s">
        <v>534</v>
      </c>
      <c r="B874" s="8">
        <v>95</v>
      </c>
      <c r="C874" s="8">
        <v>52</v>
      </c>
      <c r="D874" s="8">
        <v>147</v>
      </c>
      <c r="E874" s="8">
        <v>0</v>
      </c>
      <c r="F874" s="8">
        <v>0</v>
      </c>
      <c r="G874" s="8">
        <v>0</v>
      </c>
      <c r="H874" s="8">
        <f t="shared" si="55"/>
        <v>95</v>
      </c>
      <c r="I874" s="8">
        <f t="shared" si="55"/>
        <v>52</v>
      </c>
      <c r="J874" s="8">
        <f>SUM(H874:I874)</f>
        <v>147</v>
      </c>
      <c r="K874" s="446" t="s">
        <v>217</v>
      </c>
    </row>
    <row r="875" spans="1:11" ht="20.25" customHeight="1" x14ac:dyDescent="0.25">
      <c r="A875" s="8" t="s">
        <v>2364</v>
      </c>
      <c r="B875" s="8">
        <v>50</v>
      </c>
      <c r="C875" s="8">
        <v>45</v>
      </c>
      <c r="D875" s="8">
        <v>95</v>
      </c>
      <c r="E875" s="8">
        <v>0</v>
      </c>
      <c r="F875" s="8">
        <v>0</v>
      </c>
      <c r="G875" s="8">
        <v>0</v>
      </c>
      <c r="H875" s="8"/>
      <c r="I875" s="8"/>
      <c r="J875" s="8"/>
      <c r="K875" s="329" t="s">
        <v>2341</v>
      </c>
    </row>
    <row r="876" spans="1:11" ht="20.25" customHeight="1" x14ac:dyDescent="0.25">
      <c r="A876" s="467" t="s">
        <v>2365</v>
      </c>
      <c r="B876" s="340">
        <v>410</v>
      </c>
      <c r="C876" s="340">
        <v>411</v>
      </c>
      <c r="D876" s="340">
        <v>821</v>
      </c>
      <c r="E876" s="340">
        <v>0</v>
      </c>
      <c r="F876" s="340">
        <v>0</v>
      </c>
      <c r="G876" s="340">
        <v>0</v>
      </c>
      <c r="H876" s="340">
        <f t="shared" ref="H876:J877" si="56">SUM(E876,B876)</f>
        <v>410</v>
      </c>
      <c r="I876" s="340">
        <f t="shared" si="56"/>
        <v>411</v>
      </c>
      <c r="J876" s="340">
        <f t="shared" si="56"/>
        <v>821</v>
      </c>
      <c r="K876" s="449" t="s">
        <v>2366</v>
      </c>
    </row>
    <row r="877" spans="1:11" ht="20.25" customHeight="1" x14ac:dyDescent="0.25">
      <c r="A877" s="340" t="s">
        <v>1891</v>
      </c>
      <c r="B877" s="340">
        <v>113</v>
      </c>
      <c r="C877" s="340">
        <v>103</v>
      </c>
      <c r="D877" s="340">
        <v>216</v>
      </c>
      <c r="E877" s="340">
        <v>0</v>
      </c>
      <c r="F877" s="340">
        <v>0</v>
      </c>
      <c r="G877" s="340">
        <v>0</v>
      </c>
      <c r="H877" s="340">
        <f t="shared" si="56"/>
        <v>113</v>
      </c>
      <c r="I877" s="340">
        <f t="shared" si="56"/>
        <v>103</v>
      </c>
      <c r="J877" s="340">
        <f t="shared" si="56"/>
        <v>216</v>
      </c>
      <c r="K877" s="329" t="s">
        <v>2233</v>
      </c>
    </row>
    <row r="878" spans="1:11" ht="20.25" customHeight="1" x14ac:dyDescent="0.25">
      <c r="A878" s="468" t="s">
        <v>2234</v>
      </c>
      <c r="B878" s="340">
        <v>363</v>
      </c>
      <c r="C878" s="340">
        <v>170</v>
      </c>
      <c r="D878" s="340">
        <v>533</v>
      </c>
      <c r="E878" s="340">
        <v>0</v>
      </c>
      <c r="F878" s="340">
        <v>0</v>
      </c>
      <c r="G878" s="340">
        <v>0</v>
      </c>
      <c r="H878" s="340">
        <f>SUM(B878,E878)</f>
        <v>363</v>
      </c>
      <c r="I878" s="340">
        <f>SUM(C878,F878)</f>
        <v>170</v>
      </c>
      <c r="J878" s="340">
        <f>SUM(D878,G878)</f>
        <v>533</v>
      </c>
      <c r="K878" s="329" t="s">
        <v>2235</v>
      </c>
    </row>
    <row r="879" spans="1:11" ht="20.25" customHeight="1" x14ac:dyDescent="0.25">
      <c r="A879" s="340" t="s">
        <v>1886</v>
      </c>
      <c r="B879" s="340"/>
      <c r="C879" s="340"/>
      <c r="D879" s="340"/>
      <c r="E879" s="340"/>
      <c r="F879" s="340"/>
      <c r="G879" s="340"/>
      <c r="H879" s="340"/>
      <c r="I879" s="340"/>
      <c r="J879" s="340"/>
      <c r="K879" s="329" t="s">
        <v>2236</v>
      </c>
    </row>
    <row r="880" spans="1:11" ht="20.25" customHeight="1" x14ac:dyDescent="0.25">
      <c r="A880" s="340" t="s">
        <v>212</v>
      </c>
      <c r="B880" s="340">
        <v>275</v>
      </c>
      <c r="C880" s="340">
        <v>412</v>
      </c>
      <c r="D880" s="340">
        <v>687</v>
      </c>
      <c r="E880" s="340">
        <v>0</v>
      </c>
      <c r="F880" s="340">
        <v>0</v>
      </c>
      <c r="G880" s="340">
        <v>0</v>
      </c>
      <c r="H880" s="340">
        <v>275</v>
      </c>
      <c r="I880" s="340">
        <v>412</v>
      </c>
      <c r="J880" s="340">
        <f t="shared" ref="J880:J886" si="57">SUM(H880:I880)</f>
        <v>687</v>
      </c>
      <c r="K880" s="329" t="s">
        <v>213</v>
      </c>
    </row>
    <row r="881" spans="1:11" ht="20.25" customHeight="1" x14ac:dyDescent="0.25">
      <c r="A881" s="340" t="s">
        <v>414</v>
      </c>
      <c r="B881" s="340">
        <v>310</v>
      </c>
      <c r="C881" s="340">
        <v>484</v>
      </c>
      <c r="D881" s="340">
        <v>794</v>
      </c>
      <c r="E881" s="340">
        <v>0</v>
      </c>
      <c r="F881" s="340">
        <v>0</v>
      </c>
      <c r="G881" s="340">
        <v>0</v>
      </c>
      <c r="H881" s="340">
        <v>310</v>
      </c>
      <c r="I881" s="340">
        <v>484</v>
      </c>
      <c r="J881" s="340">
        <f t="shared" si="57"/>
        <v>794</v>
      </c>
      <c r="K881" s="329" t="s">
        <v>215</v>
      </c>
    </row>
    <row r="882" spans="1:11" ht="20.25" customHeight="1" x14ac:dyDescent="0.25">
      <c r="A882" s="340" t="s">
        <v>265</v>
      </c>
      <c r="B882" s="340">
        <v>62</v>
      </c>
      <c r="C882" s="340">
        <v>44</v>
      </c>
      <c r="D882" s="340">
        <v>106</v>
      </c>
      <c r="E882" s="340">
        <v>0</v>
      </c>
      <c r="F882" s="340">
        <v>0</v>
      </c>
      <c r="G882" s="340">
        <v>0</v>
      </c>
      <c r="H882" s="340">
        <v>62</v>
      </c>
      <c r="I882" s="340">
        <v>44</v>
      </c>
      <c r="J882" s="340">
        <f t="shared" si="57"/>
        <v>106</v>
      </c>
      <c r="K882" s="446" t="s">
        <v>440</v>
      </c>
    </row>
    <row r="883" spans="1:11" ht="20.25" customHeight="1" x14ac:dyDescent="0.25">
      <c r="A883" s="340" t="s">
        <v>2230</v>
      </c>
      <c r="B883" s="340">
        <v>271</v>
      </c>
      <c r="C883" s="340">
        <v>393</v>
      </c>
      <c r="D883" s="340">
        <v>664</v>
      </c>
      <c r="E883" s="340">
        <v>0</v>
      </c>
      <c r="F883" s="340">
        <v>0</v>
      </c>
      <c r="G883" s="340">
        <v>0</v>
      </c>
      <c r="H883" s="340">
        <v>271</v>
      </c>
      <c r="I883" s="340">
        <v>393</v>
      </c>
      <c r="J883" s="340">
        <f t="shared" si="57"/>
        <v>664</v>
      </c>
      <c r="K883" s="329" t="s">
        <v>2341</v>
      </c>
    </row>
    <row r="884" spans="1:11" ht="20.25" customHeight="1" x14ac:dyDescent="0.25">
      <c r="A884" s="340" t="s">
        <v>230</v>
      </c>
      <c r="B884" s="340">
        <v>194</v>
      </c>
      <c r="C884" s="340">
        <v>156</v>
      </c>
      <c r="D884" s="340">
        <v>350</v>
      </c>
      <c r="E884" s="340">
        <v>0</v>
      </c>
      <c r="F884" s="340">
        <v>0</v>
      </c>
      <c r="G884" s="340">
        <v>0</v>
      </c>
      <c r="H884" s="340">
        <v>194</v>
      </c>
      <c r="I884" s="340">
        <v>156</v>
      </c>
      <c r="J884" s="340">
        <f t="shared" si="57"/>
        <v>350</v>
      </c>
      <c r="K884" s="446" t="s">
        <v>2357</v>
      </c>
    </row>
    <row r="885" spans="1:11" ht="20.25" customHeight="1" x14ac:dyDescent="0.25">
      <c r="A885" s="469" t="s">
        <v>541</v>
      </c>
      <c r="B885" s="340">
        <v>209</v>
      </c>
      <c r="C885" s="340">
        <v>99</v>
      </c>
      <c r="D885" s="340">
        <v>308</v>
      </c>
      <c r="E885" s="340">
        <v>0</v>
      </c>
      <c r="F885" s="340">
        <v>0</v>
      </c>
      <c r="G885" s="340">
        <v>0</v>
      </c>
      <c r="H885" s="340">
        <v>209</v>
      </c>
      <c r="I885" s="340">
        <v>99</v>
      </c>
      <c r="J885" s="340">
        <f t="shared" si="57"/>
        <v>308</v>
      </c>
      <c r="K885" s="446" t="s">
        <v>249</v>
      </c>
    </row>
    <row r="886" spans="1:11" ht="20.25" customHeight="1" x14ac:dyDescent="0.25">
      <c r="A886" s="339" t="s">
        <v>1806</v>
      </c>
      <c r="B886" s="339">
        <v>34</v>
      </c>
      <c r="C886" s="339">
        <v>26</v>
      </c>
      <c r="D886" s="339">
        <v>60</v>
      </c>
      <c r="E886" s="339">
        <v>0</v>
      </c>
      <c r="F886" s="339">
        <v>0</v>
      </c>
      <c r="G886" s="339">
        <v>0</v>
      </c>
      <c r="H886" s="339">
        <v>34</v>
      </c>
      <c r="I886" s="339">
        <v>26</v>
      </c>
      <c r="J886" s="339">
        <f t="shared" si="57"/>
        <v>60</v>
      </c>
      <c r="K886" s="470" t="s">
        <v>1807</v>
      </c>
    </row>
    <row r="887" spans="1:11" ht="20.25" customHeight="1" x14ac:dyDescent="0.25">
      <c r="A887" s="340" t="s">
        <v>1887</v>
      </c>
      <c r="B887" s="340">
        <f>SUM(B880:B886)</f>
        <v>1355</v>
      </c>
      <c r="C887" s="340">
        <f>SUM(C880:C886)</f>
        <v>1614</v>
      </c>
      <c r="D887" s="340">
        <f>SUM(D880:D886)</f>
        <v>2969</v>
      </c>
      <c r="E887" s="340">
        <v>0</v>
      </c>
      <c r="F887" s="340">
        <v>0</v>
      </c>
      <c r="G887" s="340">
        <v>0</v>
      </c>
      <c r="H887" s="340">
        <f>SUM(H880:H886)</f>
        <v>1355</v>
      </c>
      <c r="I887" s="340">
        <f>SUM(I880:I886)</f>
        <v>1614</v>
      </c>
      <c r="J887" s="340">
        <f>SUM(J880:J886)</f>
        <v>2969</v>
      </c>
      <c r="K887" s="329" t="s">
        <v>2239</v>
      </c>
    </row>
    <row r="888" spans="1:11" ht="20.25" customHeight="1" x14ac:dyDescent="0.25">
      <c r="A888" s="339" t="s">
        <v>1901</v>
      </c>
      <c r="B888" s="499">
        <v>291</v>
      </c>
      <c r="C888" s="499">
        <v>219</v>
      </c>
      <c r="D888" s="499">
        <f>SUM(B888:C888)</f>
        <v>510</v>
      </c>
      <c r="E888" s="499">
        <v>0</v>
      </c>
      <c r="F888" s="499">
        <v>0</v>
      </c>
      <c r="G888" s="499">
        <f>SUM(E888:F888)</f>
        <v>0</v>
      </c>
      <c r="H888" s="499">
        <f>SUM(E888,B888)</f>
        <v>291</v>
      </c>
      <c r="I888" s="499">
        <f>SUM(F888,C888)</f>
        <v>219</v>
      </c>
      <c r="J888" s="499">
        <f>SUM(G888,D888)</f>
        <v>510</v>
      </c>
      <c r="K888" s="19" t="s">
        <v>2240</v>
      </c>
    </row>
    <row r="889" spans="1:11" ht="20.25" customHeight="1" x14ac:dyDescent="0.25">
      <c r="A889" s="8" t="s">
        <v>1892</v>
      </c>
      <c r="B889" s="8"/>
      <c r="C889" s="8"/>
      <c r="D889" s="8"/>
      <c r="E889" s="8"/>
      <c r="F889" s="8"/>
      <c r="G889" s="8"/>
      <c r="H889" s="8"/>
      <c r="I889" s="8"/>
      <c r="J889" s="8"/>
      <c r="K889" s="446" t="s">
        <v>2241</v>
      </c>
    </row>
    <row r="890" spans="1:11" ht="20.25" customHeight="1" x14ac:dyDescent="0.25">
      <c r="A890" s="8" t="s">
        <v>212</v>
      </c>
      <c r="B890" s="8">
        <v>98</v>
      </c>
      <c r="C890" s="8">
        <v>103</v>
      </c>
      <c r="D890" s="8">
        <f t="shared" ref="D890:D902" si="58">C890+B890</f>
        <v>201</v>
      </c>
      <c r="E890" s="8">
        <v>0</v>
      </c>
      <c r="F890" s="8">
        <v>0</v>
      </c>
      <c r="G890" s="8">
        <f t="shared" ref="G890:G901" si="59">SUM(E890:F890)</f>
        <v>0</v>
      </c>
      <c r="H890" s="8">
        <f t="shared" ref="H890:J901" si="60">SUM(E890,B890)</f>
        <v>98</v>
      </c>
      <c r="I890" s="8">
        <f t="shared" si="60"/>
        <v>103</v>
      </c>
      <c r="J890" s="8">
        <f t="shared" si="60"/>
        <v>201</v>
      </c>
      <c r="K890" s="446" t="s">
        <v>213</v>
      </c>
    </row>
    <row r="891" spans="1:11" ht="20.25" customHeight="1" thickBot="1" x14ac:dyDescent="0.3">
      <c r="A891" s="11" t="s">
        <v>414</v>
      </c>
      <c r="B891" s="11">
        <v>236</v>
      </c>
      <c r="C891" s="11">
        <v>342</v>
      </c>
      <c r="D891" s="11">
        <f t="shared" si="58"/>
        <v>578</v>
      </c>
      <c r="E891" s="11">
        <v>0</v>
      </c>
      <c r="F891" s="11">
        <v>0</v>
      </c>
      <c r="G891" s="11">
        <f t="shared" si="59"/>
        <v>0</v>
      </c>
      <c r="H891" s="11">
        <f t="shared" si="60"/>
        <v>236</v>
      </c>
      <c r="I891" s="11">
        <f t="shared" si="60"/>
        <v>342</v>
      </c>
      <c r="J891" s="11">
        <f t="shared" si="60"/>
        <v>578</v>
      </c>
      <c r="K891" s="13" t="s">
        <v>215</v>
      </c>
    </row>
    <row r="892" spans="1:11" ht="20.25" customHeight="1" thickTop="1" x14ac:dyDescent="0.25">
      <c r="A892" s="532"/>
      <c r="B892" s="532"/>
      <c r="C892" s="532"/>
      <c r="D892" s="532"/>
      <c r="E892" s="532"/>
      <c r="F892" s="532"/>
      <c r="G892" s="532"/>
      <c r="H892" s="532"/>
      <c r="I892" s="532"/>
      <c r="J892" s="532"/>
      <c r="K892" s="531"/>
    </row>
    <row r="893" spans="1:11" ht="23.25" customHeight="1" thickBot="1" x14ac:dyDescent="0.3">
      <c r="A893" s="357" t="s">
        <v>2644</v>
      </c>
      <c r="K893" s="456" t="s">
        <v>2645</v>
      </c>
    </row>
    <row r="894" spans="1:11" ht="17.25" customHeight="1" thickTop="1" x14ac:dyDescent="0.3">
      <c r="A894" s="735" t="s">
        <v>205</v>
      </c>
      <c r="B894" s="746" t="s">
        <v>1</v>
      </c>
      <c r="C894" s="746"/>
      <c r="D894" s="746"/>
      <c r="E894" s="746" t="s">
        <v>2</v>
      </c>
      <c r="F894" s="746"/>
      <c r="G894" s="746"/>
      <c r="H894" s="746" t="s">
        <v>4</v>
      </c>
      <c r="I894" s="746"/>
      <c r="J894" s="746"/>
      <c r="K894" s="735" t="s">
        <v>206</v>
      </c>
    </row>
    <row r="895" spans="1:11" ht="20.25" customHeight="1" x14ac:dyDescent="0.3">
      <c r="A895" s="736"/>
      <c r="B895" s="747" t="s">
        <v>6</v>
      </c>
      <c r="C895" s="747"/>
      <c r="D895" s="747"/>
      <c r="E895" s="747" t="s">
        <v>7</v>
      </c>
      <c r="F895" s="747"/>
      <c r="G895" s="747"/>
      <c r="H895" s="747" t="s">
        <v>9</v>
      </c>
      <c r="I895" s="747"/>
      <c r="J895" s="747"/>
      <c r="K895" s="736"/>
    </row>
    <row r="896" spans="1:11" ht="17.25" customHeight="1" x14ac:dyDescent="0.3">
      <c r="A896" s="736"/>
      <c r="B896" s="457" t="s">
        <v>574</v>
      </c>
      <c r="C896" s="457" t="s">
        <v>113</v>
      </c>
      <c r="D896" s="457" t="s">
        <v>12</v>
      </c>
      <c r="E896" s="457" t="s">
        <v>574</v>
      </c>
      <c r="F896" s="457" t="s">
        <v>113</v>
      </c>
      <c r="G896" s="457" t="s">
        <v>12</v>
      </c>
      <c r="H896" s="457" t="s">
        <v>574</v>
      </c>
      <c r="I896" s="457" t="s">
        <v>113</v>
      </c>
      <c r="J896" s="457" t="s">
        <v>12</v>
      </c>
      <c r="K896" s="736"/>
    </row>
    <row r="897" spans="1:11" ht="20.25" customHeight="1" thickBot="1" x14ac:dyDescent="0.35">
      <c r="A897" s="737"/>
      <c r="B897" s="458" t="s">
        <v>13</v>
      </c>
      <c r="C897" s="458" t="s">
        <v>14</v>
      </c>
      <c r="D897" s="458" t="s">
        <v>9</v>
      </c>
      <c r="E897" s="458" t="s">
        <v>13</v>
      </c>
      <c r="F897" s="458" t="s">
        <v>14</v>
      </c>
      <c r="G897" s="458" t="s">
        <v>9</v>
      </c>
      <c r="H897" s="458" t="s">
        <v>13</v>
      </c>
      <c r="I897" s="458" t="s">
        <v>14</v>
      </c>
      <c r="J897" s="458" t="s">
        <v>9</v>
      </c>
      <c r="K897" s="737"/>
    </row>
    <row r="898" spans="1:11" ht="20.25" customHeight="1" x14ac:dyDescent="0.25">
      <c r="A898" s="8" t="s">
        <v>534</v>
      </c>
      <c r="B898" s="8">
        <v>169</v>
      </c>
      <c r="C898" s="8">
        <v>108</v>
      </c>
      <c r="D898" s="8">
        <f t="shared" si="58"/>
        <v>277</v>
      </c>
      <c r="E898" s="8">
        <v>0</v>
      </c>
      <c r="F898" s="8">
        <v>0</v>
      </c>
      <c r="G898" s="8">
        <f t="shared" si="59"/>
        <v>0</v>
      </c>
      <c r="H898" s="8">
        <f t="shared" si="60"/>
        <v>169</v>
      </c>
      <c r="I898" s="8">
        <f t="shared" si="60"/>
        <v>108</v>
      </c>
      <c r="J898" s="8">
        <f t="shared" si="60"/>
        <v>277</v>
      </c>
      <c r="K898" s="446" t="s">
        <v>217</v>
      </c>
    </row>
    <row r="899" spans="1:11" ht="20.25" customHeight="1" x14ac:dyDescent="0.25">
      <c r="A899" s="8" t="s">
        <v>1893</v>
      </c>
      <c r="B899" s="8">
        <v>159</v>
      </c>
      <c r="C899" s="8">
        <v>185</v>
      </c>
      <c r="D899" s="8">
        <f t="shared" si="58"/>
        <v>344</v>
      </c>
      <c r="E899" s="8">
        <v>0</v>
      </c>
      <c r="F899" s="8">
        <v>0</v>
      </c>
      <c r="G899" s="8">
        <f t="shared" si="59"/>
        <v>0</v>
      </c>
      <c r="H899" s="8">
        <f t="shared" si="60"/>
        <v>159</v>
      </c>
      <c r="I899" s="8">
        <f t="shared" si="60"/>
        <v>185</v>
      </c>
      <c r="J899" s="8">
        <f t="shared" si="60"/>
        <v>344</v>
      </c>
      <c r="K899" s="446" t="s">
        <v>2242</v>
      </c>
    </row>
    <row r="900" spans="1:11" ht="20.25" customHeight="1" x14ac:dyDescent="0.25">
      <c r="A900" s="8" t="s">
        <v>541</v>
      </c>
      <c r="B900" s="8">
        <v>146</v>
      </c>
      <c r="C900" s="8">
        <v>113</v>
      </c>
      <c r="D900" s="8">
        <f t="shared" si="58"/>
        <v>259</v>
      </c>
      <c r="E900" s="8">
        <v>0</v>
      </c>
      <c r="F900" s="8">
        <v>0</v>
      </c>
      <c r="G900" s="8">
        <f t="shared" si="59"/>
        <v>0</v>
      </c>
      <c r="H900" s="8">
        <f t="shared" si="60"/>
        <v>146</v>
      </c>
      <c r="I900" s="8">
        <f t="shared" si="60"/>
        <v>113</v>
      </c>
      <c r="J900" s="8">
        <f t="shared" si="60"/>
        <v>259</v>
      </c>
      <c r="K900" s="446" t="s">
        <v>249</v>
      </c>
    </row>
    <row r="901" spans="1:11" ht="20.25" customHeight="1" x14ac:dyDescent="0.25">
      <c r="A901" s="8" t="s">
        <v>1894</v>
      </c>
      <c r="B901" s="8">
        <v>219</v>
      </c>
      <c r="C901" s="8">
        <v>153</v>
      </c>
      <c r="D901" s="8">
        <f t="shared" si="58"/>
        <v>372</v>
      </c>
      <c r="E901" s="8">
        <v>0</v>
      </c>
      <c r="F901" s="8">
        <v>0</v>
      </c>
      <c r="G901" s="8">
        <f t="shared" si="59"/>
        <v>0</v>
      </c>
      <c r="H901" s="8">
        <f t="shared" si="60"/>
        <v>219</v>
      </c>
      <c r="I901" s="8">
        <f t="shared" si="60"/>
        <v>153</v>
      </c>
      <c r="J901" s="8">
        <f t="shared" si="60"/>
        <v>372</v>
      </c>
      <c r="K901" s="446" t="s">
        <v>2319</v>
      </c>
    </row>
    <row r="902" spans="1:11" ht="20.25" customHeight="1" x14ac:dyDescent="0.25">
      <c r="A902" s="340" t="s">
        <v>1895</v>
      </c>
      <c r="B902" s="340">
        <v>1027</v>
      </c>
      <c r="C902" s="340">
        <v>1004</v>
      </c>
      <c r="D902" s="8">
        <f t="shared" si="58"/>
        <v>2031</v>
      </c>
      <c r="E902" s="340">
        <f t="shared" ref="E902:J902" si="61">SUM(E890:E901)</f>
        <v>0</v>
      </c>
      <c r="F902" s="340">
        <f t="shared" si="61"/>
        <v>0</v>
      </c>
      <c r="G902" s="340">
        <f t="shared" si="61"/>
        <v>0</v>
      </c>
      <c r="H902" s="340">
        <f t="shared" si="61"/>
        <v>1027</v>
      </c>
      <c r="I902" s="340">
        <f t="shared" si="61"/>
        <v>1004</v>
      </c>
      <c r="J902" s="340">
        <f t="shared" si="61"/>
        <v>2031</v>
      </c>
      <c r="K902" s="329" t="s">
        <v>2244</v>
      </c>
    </row>
    <row r="903" spans="1:11" ht="20.25" customHeight="1" x14ac:dyDescent="0.25">
      <c r="A903" s="8" t="s">
        <v>2245</v>
      </c>
      <c r="B903" s="8"/>
      <c r="C903" s="8"/>
      <c r="D903" s="8"/>
      <c r="E903" s="8"/>
      <c r="F903" s="8"/>
      <c r="G903" s="8"/>
      <c r="H903" s="8"/>
      <c r="I903" s="8"/>
      <c r="J903" s="8"/>
      <c r="K903" s="446" t="s">
        <v>2246</v>
      </c>
    </row>
    <row r="904" spans="1:11" ht="20.25" customHeight="1" x14ac:dyDescent="0.25">
      <c r="A904" s="8" t="s">
        <v>534</v>
      </c>
      <c r="B904" s="8">
        <v>246</v>
      </c>
      <c r="C904" s="8">
        <v>102</v>
      </c>
      <c r="D904" s="8">
        <v>348</v>
      </c>
      <c r="E904" s="8">
        <v>0</v>
      </c>
      <c r="F904" s="8">
        <v>0</v>
      </c>
      <c r="G904" s="8">
        <f>SUM(E904:F904)</f>
        <v>0</v>
      </c>
      <c r="H904" s="8">
        <v>246</v>
      </c>
      <c r="I904" s="8">
        <v>102</v>
      </c>
      <c r="J904" s="8">
        <v>348</v>
      </c>
      <c r="K904" s="446" t="s">
        <v>217</v>
      </c>
    </row>
    <row r="905" spans="1:11" ht="20.25" customHeight="1" x14ac:dyDescent="0.25">
      <c r="A905" s="8" t="s">
        <v>265</v>
      </c>
      <c r="B905" s="8">
        <v>266</v>
      </c>
      <c r="C905" s="8">
        <v>134</v>
      </c>
      <c r="D905" s="8">
        <v>400</v>
      </c>
      <c r="E905" s="8">
        <v>0</v>
      </c>
      <c r="F905" s="8">
        <v>0</v>
      </c>
      <c r="G905" s="8">
        <f>SUM(E905:F905)</f>
        <v>0</v>
      </c>
      <c r="H905" s="8">
        <v>266</v>
      </c>
      <c r="I905" s="8">
        <v>134</v>
      </c>
      <c r="J905" s="8">
        <v>400</v>
      </c>
      <c r="K905" s="446" t="s">
        <v>219</v>
      </c>
    </row>
    <row r="906" spans="1:11" ht="20.25" customHeight="1" x14ac:dyDescent="0.25">
      <c r="A906" s="8" t="s">
        <v>230</v>
      </c>
      <c r="B906" s="8">
        <v>340</v>
      </c>
      <c r="C906" s="8">
        <v>198</v>
      </c>
      <c r="D906" s="8">
        <v>538</v>
      </c>
      <c r="E906" s="8">
        <v>0</v>
      </c>
      <c r="F906" s="8">
        <v>0</v>
      </c>
      <c r="G906" s="8">
        <f>SUM(E906:F906)</f>
        <v>0</v>
      </c>
      <c r="H906" s="8">
        <v>340</v>
      </c>
      <c r="I906" s="8">
        <v>198</v>
      </c>
      <c r="J906" s="8">
        <v>538</v>
      </c>
      <c r="K906" s="446" t="s">
        <v>2247</v>
      </c>
    </row>
    <row r="907" spans="1:11" ht="20.25" customHeight="1" x14ac:dyDescent="0.25">
      <c r="A907" s="8" t="s">
        <v>541</v>
      </c>
      <c r="B907" s="8">
        <v>247</v>
      </c>
      <c r="C907" s="8">
        <v>98</v>
      </c>
      <c r="D907" s="8">
        <v>345</v>
      </c>
      <c r="E907" s="8">
        <v>0</v>
      </c>
      <c r="F907" s="8">
        <v>0</v>
      </c>
      <c r="G907" s="8">
        <f>SUM(E907:F907)</f>
        <v>0</v>
      </c>
      <c r="H907" s="8">
        <v>247</v>
      </c>
      <c r="I907" s="8">
        <v>98</v>
      </c>
      <c r="J907" s="8">
        <v>345</v>
      </c>
      <c r="K907" s="446" t="s">
        <v>249</v>
      </c>
    </row>
    <row r="908" spans="1:11" ht="20.25" customHeight="1" x14ac:dyDescent="0.25">
      <c r="A908" s="8" t="s">
        <v>2320</v>
      </c>
      <c r="B908" s="8">
        <v>34</v>
      </c>
      <c r="C908" s="8">
        <v>57</v>
      </c>
      <c r="D908" s="8">
        <v>91</v>
      </c>
      <c r="E908" s="8">
        <v>0</v>
      </c>
      <c r="F908" s="8">
        <v>0</v>
      </c>
      <c r="G908" s="8">
        <f>SUM(E908:F908)</f>
        <v>0</v>
      </c>
      <c r="H908" s="8">
        <v>34</v>
      </c>
      <c r="I908" s="8">
        <v>57</v>
      </c>
      <c r="J908" s="8">
        <v>91</v>
      </c>
      <c r="K908" s="329" t="s">
        <v>2290</v>
      </c>
    </row>
    <row r="909" spans="1:11" ht="20.25" customHeight="1" x14ac:dyDescent="0.25">
      <c r="A909" s="8" t="s">
        <v>2248</v>
      </c>
      <c r="B909" s="8">
        <v>1133</v>
      </c>
      <c r="C909" s="8">
        <v>589</v>
      </c>
      <c r="D909" s="8">
        <v>1722</v>
      </c>
      <c r="E909" s="8">
        <f>SUM(E904:E908)</f>
        <v>0</v>
      </c>
      <c r="F909" s="8">
        <f>SUM(F904:F908)</f>
        <v>0</v>
      </c>
      <c r="G909" s="8">
        <f>SUM(G904:G908)</f>
        <v>0</v>
      </c>
      <c r="H909" s="8">
        <v>1133</v>
      </c>
      <c r="I909" s="8">
        <v>589</v>
      </c>
      <c r="J909" s="8">
        <v>1722</v>
      </c>
      <c r="K909" s="446" t="s">
        <v>2249</v>
      </c>
    </row>
    <row r="910" spans="1:11" ht="20.25" customHeight="1" x14ac:dyDescent="0.25">
      <c r="A910" s="8" t="s">
        <v>2250</v>
      </c>
      <c r="B910" s="8"/>
      <c r="C910" s="8"/>
      <c r="D910" s="8"/>
      <c r="E910" s="8"/>
      <c r="F910" s="8"/>
      <c r="G910" s="8"/>
      <c r="H910" s="8"/>
      <c r="I910" s="8"/>
      <c r="J910" s="8"/>
      <c r="K910" s="446" t="s">
        <v>2251</v>
      </c>
    </row>
    <row r="911" spans="1:11" ht="20.25" customHeight="1" x14ac:dyDescent="0.25">
      <c r="A911" s="8" t="s">
        <v>1438</v>
      </c>
      <c r="B911" s="8">
        <v>44</v>
      </c>
      <c r="C911" s="8">
        <v>10</v>
      </c>
      <c r="D911" s="8">
        <v>54</v>
      </c>
      <c r="E911" s="8">
        <v>0</v>
      </c>
      <c r="F911" s="8">
        <v>0</v>
      </c>
      <c r="G911" s="8">
        <f>SUM(E911:F911)</f>
        <v>0</v>
      </c>
      <c r="H911" s="8">
        <f t="shared" ref="H911:J913" si="62">SUM(E911,B911)</f>
        <v>44</v>
      </c>
      <c r="I911" s="8">
        <f t="shared" si="62"/>
        <v>10</v>
      </c>
      <c r="J911" s="8">
        <f t="shared" si="62"/>
        <v>54</v>
      </c>
      <c r="K911" s="446" t="s">
        <v>243</v>
      </c>
    </row>
    <row r="912" spans="1:11" ht="20.25" customHeight="1" x14ac:dyDescent="0.25">
      <c r="A912" s="8" t="s">
        <v>248</v>
      </c>
      <c r="B912" s="8">
        <v>12</v>
      </c>
      <c r="C912" s="8">
        <v>27</v>
      </c>
      <c r="D912" s="8">
        <v>39</v>
      </c>
      <c r="E912" s="8">
        <v>0</v>
      </c>
      <c r="F912" s="8">
        <v>0</v>
      </c>
      <c r="G912" s="8">
        <f>SUM(E912:F912)</f>
        <v>0</v>
      </c>
      <c r="H912" s="8">
        <f t="shared" si="62"/>
        <v>12</v>
      </c>
      <c r="I912" s="8">
        <f t="shared" si="62"/>
        <v>27</v>
      </c>
      <c r="J912" s="8">
        <f t="shared" si="62"/>
        <v>39</v>
      </c>
      <c r="K912" s="446" t="s">
        <v>249</v>
      </c>
    </row>
    <row r="913" spans="1:11" ht="20.25" customHeight="1" x14ac:dyDescent="0.25">
      <c r="A913" s="8" t="s">
        <v>949</v>
      </c>
      <c r="B913" s="8">
        <v>43</v>
      </c>
      <c r="C913" s="8">
        <v>90</v>
      </c>
      <c r="D913" s="8">
        <v>133</v>
      </c>
      <c r="E913" s="8">
        <v>0</v>
      </c>
      <c r="F913" s="8">
        <v>0</v>
      </c>
      <c r="G913" s="8">
        <f>SUM(E913:F913)</f>
        <v>0</v>
      </c>
      <c r="H913" s="8">
        <f t="shared" si="62"/>
        <v>43</v>
      </c>
      <c r="I913" s="8">
        <f t="shared" si="62"/>
        <v>90</v>
      </c>
      <c r="J913" s="8">
        <f t="shared" si="62"/>
        <v>133</v>
      </c>
      <c r="K913" s="446" t="s">
        <v>2367</v>
      </c>
    </row>
    <row r="914" spans="1:11" ht="20.25" customHeight="1" x14ac:dyDescent="0.25">
      <c r="A914" s="8" t="s">
        <v>2253</v>
      </c>
      <c r="B914" s="8">
        <v>99</v>
      </c>
      <c r="C914" s="8">
        <v>127</v>
      </c>
      <c r="D914" s="8">
        <v>226</v>
      </c>
      <c r="E914" s="8">
        <f t="shared" ref="E914:J914" si="63">SUM(E911:E913)</f>
        <v>0</v>
      </c>
      <c r="F914" s="8">
        <f t="shared" si="63"/>
        <v>0</v>
      </c>
      <c r="G914" s="8">
        <f t="shared" si="63"/>
        <v>0</v>
      </c>
      <c r="H914" s="8">
        <f t="shared" si="63"/>
        <v>99</v>
      </c>
      <c r="I914" s="8">
        <f t="shared" si="63"/>
        <v>127</v>
      </c>
      <c r="J914" s="8">
        <f t="shared" si="63"/>
        <v>226</v>
      </c>
      <c r="K914" s="446" t="s">
        <v>2254</v>
      </c>
    </row>
    <row r="915" spans="1:11" ht="20.25" customHeight="1" x14ac:dyDescent="0.25">
      <c r="A915" s="8" t="s">
        <v>2255</v>
      </c>
      <c r="B915" s="8">
        <v>180</v>
      </c>
      <c r="C915" s="8">
        <v>311</v>
      </c>
      <c r="D915" s="8">
        <v>491</v>
      </c>
      <c r="E915" s="8">
        <v>0</v>
      </c>
      <c r="F915" s="8">
        <v>0</v>
      </c>
      <c r="G915" s="8">
        <f>SUM(E915:F915)</f>
        <v>0</v>
      </c>
      <c r="H915" s="8">
        <f>SUM(E915,B915)</f>
        <v>180</v>
      </c>
      <c r="I915" s="8">
        <f>SUM(F915,C915)</f>
        <v>311</v>
      </c>
      <c r="J915" s="8">
        <f>SUM(G915,D915)</f>
        <v>491</v>
      </c>
      <c r="K915" s="446" t="s">
        <v>2256</v>
      </c>
    </row>
    <row r="916" spans="1:11" ht="20.25" customHeight="1" x14ac:dyDescent="0.25">
      <c r="A916" s="8" t="s">
        <v>2257</v>
      </c>
      <c r="B916" s="8"/>
      <c r="C916" s="8"/>
      <c r="D916" s="8"/>
      <c r="E916" s="8"/>
      <c r="F916" s="8"/>
      <c r="G916" s="8"/>
      <c r="H916" s="8"/>
      <c r="I916" s="8"/>
      <c r="J916" s="8"/>
      <c r="K916" s="446" t="s">
        <v>2258</v>
      </c>
    </row>
    <row r="917" spans="1:11" ht="20.25" customHeight="1" thickBot="1" x14ac:dyDescent="0.3">
      <c r="A917" s="11" t="s">
        <v>437</v>
      </c>
      <c r="B917" s="11">
        <v>274</v>
      </c>
      <c r="C917" s="11">
        <v>247</v>
      </c>
      <c r="D917" s="11">
        <v>521</v>
      </c>
      <c r="E917" s="11">
        <v>0</v>
      </c>
      <c r="F917" s="11">
        <v>0</v>
      </c>
      <c r="G917" s="11">
        <f>SUM(E917:F917)</f>
        <v>0</v>
      </c>
      <c r="H917" s="11">
        <f t="shared" ref="H917:J930" si="64">SUM(E917,B917)</f>
        <v>274</v>
      </c>
      <c r="I917" s="11">
        <f t="shared" si="64"/>
        <v>247</v>
      </c>
      <c r="J917" s="11">
        <f t="shared" si="64"/>
        <v>521</v>
      </c>
      <c r="K917" s="13" t="s">
        <v>209</v>
      </c>
    </row>
    <row r="918" spans="1:11" s="659" customFormat="1" ht="20.25" customHeight="1" thickTop="1" x14ac:dyDescent="0.25">
      <c r="A918" s="668"/>
      <c r="B918" s="668"/>
      <c r="C918" s="668"/>
      <c r="D918" s="668"/>
      <c r="E918" s="668"/>
      <c r="F918" s="668"/>
      <c r="G918" s="668"/>
      <c r="H918" s="668"/>
      <c r="I918" s="668"/>
      <c r="J918" s="668"/>
      <c r="K918" s="664"/>
    </row>
    <row r="919" spans="1:11" ht="20.25" customHeight="1" x14ac:dyDescent="0.25">
      <c r="A919" s="14"/>
      <c r="B919" s="14"/>
      <c r="C919" s="14"/>
      <c r="D919" s="14"/>
      <c r="E919" s="14"/>
      <c r="F919" s="14"/>
      <c r="G919" s="14"/>
      <c r="H919" s="14"/>
      <c r="I919" s="14"/>
      <c r="J919" s="14"/>
      <c r="K919" s="448"/>
    </row>
    <row r="920" spans="1:11" s="659" customFormat="1" ht="20.25" customHeight="1" x14ac:dyDescent="0.25">
      <c r="A920" s="668"/>
      <c r="B920" s="668"/>
      <c r="C920" s="668"/>
      <c r="D920" s="668"/>
      <c r="E920" s="668"/>
      <c r="F920" s="668"/>
      <c r="G920" s="668"/>
      <c r="H920" s="668"/>
      <c r="I920" s="668"/>
      <c r="J920" s="668"/>
      <c r="K920" s="664"/>
    </row>
    <row r="921" spans="1:11" ht="20.25" customHeight="1" x14ac:dyDescent="0.25">
      <c r="A921" s="14"/>
      <c r="B921" s="14"/>
      <c r="C921" s="14"/>
      <c r="D921" s="14"/>
      <c r="E921" s="14"/>
      <c r="F921" s="14"/>
      <c r="G921" s="14"/>
      <c r="H921" s="14"/>
      <c r="I921" s="14"/>
      <c r="J921" s="14"/>
      <c r="K921" s="448"/>
    </row>
    <row r="922" spans="1:11" s="526" customFormat="1" ht="20.25" customHeight="1" x14ac:dyDescent="0.25">
      <c r="A922" s="14"/>
      <c r="B922" s="14"/>
      <c r="C922" s="14"/>
      <c r="D922" s="14"/>
      <c r="E922" s="14"/>
      <c r="F922" s="14"/>
      <c r="G922" s="14"/>
      <c r="H922" s="14"/>
      <c r="I922" s="14"/>
      <c r="J922" s="14"/>
      <c r="K922" s="527"/>
    </row>
    <row r="923" spans="1:11" ht="23.25" customHeight="1" thickBot="1" x14ac:dyDescent="0.3">
      <c r="A923" s="357" t="s">
        <v>2644</v>
      </c>
      <c r="K923" s="456" t="s">
        <v>2645</v>
      </c>
    </row>
    <row r="924" spans="1:11" ht="17.25" customHeight="1" thickTop="1" x14ac:dyDescent="0.3">
      <c r="A924" s="735" t="s">
        <v>205</v>
      </c>
      <c r="B924" s="746" t="s">
        <v>1</v>
      </c>
      <c r="C924" s="746"/>
      <c r="D924" s="746"/>
      <c r="E924" s="746" t="s">
        <v>2</v>
      </c>
      <c r="F924" s="746"/>
      <c r="G924" s="746"/>
      <c r="H924" s="746" t="s">
        <v>4</v>
      </c>
      <c r="I924" s="746"/>
      <c r="J924" s="746"/>
      <c r="K924" s="735" t="s">
        <v>206</v>
      </c>
    </row>
    <row r="925" spans="1:11" ht="20.25" customHeight="1" x14ac:dyDescent="0.3">
      <c r="A925" s="736"/>
      <c r="B925" s="747" t="s">
        <v>6</v>
      </c>
      <c r="C925" s="747"/>
      <c r="D925" s="747"/>
      <c r="E925" s="747" t="s">
        <v>7</v>
      </c>
      <c r="F925" s="747"/>
      <c r="G925" s="747"/>
      <c r="H925" s="747" t="s">
        <v>9</v>
      </c>
      <c r="I925" s="747"/>
      <c r="J925" s="747"/>
      <c r="K925" s="736"/>
    </row>
    <row r="926" spans="1:11" ht="17.25" customHeight="1" x14ac:dyDescent="0.3">
      <c r="A926" s="736"/>
      <c r="B926" s="457" t="s">
        <v>574</v>
      </c>
      <c r="C926" s="457" t="s">
        <v>113</v>
      </c>
      <c r="D926" s="457" t="s">
        <v>12</v>
      </c>
      <c r="E926" s="457" t="s">
        <v>574</v>
      </c>
      <c r="F926" s="457" t="s">
        <v>113</v>
      </c>
      <c r="G926" s="457" t="s">
        <v>12</v>
      </c>
      <c r="H926" s="457" t="s">
        <v>574</v>
      </c>
      <c r="I926" s="457" t="s">
        <v>113</v>
      </c>
      <c r="J926" s="457" t="s">
        <v>12</v>
      </c>
      <c r="K926" s="736"/>
    </row>
    <row r="927" spans="1:11" ht="20.25" customHeight="1" thickBot="1" x14ac:dyDescent="0.35">
      <c r="A927" s="737"/>
      <c r="B927" s="458" t="s">
        <v>13</v>
      </c>
      <c r="C927" s="458" t="s">
        <v>14</v>
      </c>
      <c r="D927" s="458" t="s">
        <v>9</v>
      </c>
      <c r="E927" s="458" t="s">
        <v>13</v>
      </c>
      <c r="F927" s="458" t="s">
        <v>14</v>
      </c>
      <c r="G927" s="458" t="s">
        <v>9</v>
      </c>
      <c r="H927" s="458" t="s">
        <v>13</v>
      </c>
      <c r="I927" s="458" t="s">
        <v>14</v>
      </c>
      <c r="J927" s="458" t="s">
        <v>9</v>
      </c>
      <c r="K927" s="737"/>
    </row>
    <row r="928" spans="1:11" ht="20.25" customHeight="1" x14ac:dyDescent="0.25">
      <c r="A928" s="8"/>
      <c r="B928" s="8"/>
      <c r="C928" s="8"/>
      <c r="D928" s="8"/>
      <c r="E928" s="8"/>
      <c r="F928" s="8"/>
      <c r="G928" s="8"/>
      <c r="H928" s="8"/>
      <c r="I928" s="8"/>
      <c r="J928" s="8"/>
      <c r="K928" s="446"/>
    </row>
    <row r="929" spans="1:11" ht="20.25" customHeight="1" x14ac:dyDescent="0.25">
      <c r="A929" s="8" t="s">
        <v>212</v>
      </c>
      <c r="B929" s="8">
        <v>146</v>
      </c>
      <c r="C929" s="8">
        <v>232</v>
      </c>
      <c r="D929" s="8">
        <v>378</v>
      </c>
      <c r="E929" s="8">
        <v>0</v>
      </c>
      <c r="F929" s="8">
        <v>0</v>
      </c>
      <c r="G929" s="8">
        <f>SUM(E929:F929)</f>
        <v>0</v>
      </c>
      <c r="H929" s="8">
        <f t="shared" si="64"/>
        <v>146</v>
      </c>
      <c r="I929" s="8">
        <f t="shared" si="64"/>
        <v>232</v>
      </c>
      <c r="J929" s="8">
        <f t="shared" si="64"/>
        <v>378</v>
      </c>
      <c r="K929" s="446" t="s">
        <v>213</v>
      </c>
    </row>
    <row r="930" spans="1:11" ht="20.25" customHeight="1" x14ac:dyDescent="0.25">
      <c r="A930" s="8" t="s">
        <v>534</v>
      </c>
      <c r="B930" s="8">
        <v>205</v>
      </c>
      <c r="C930" s="8">
        <v>40</v>
      </c>
      <c r="D930" s="8">
        <v>245</v>
      </c>
      <c r="E930" s="8">
        <v>0</v>
      </c>
      <c r="F930" s="8">
        <v>0</v>
      </c>
      <c r="G930" s="8">
        <f>SUM(E930:F930)</f>
        <v>0</v>
      </c>
      <c r="H930" s="8">
        <f t="shared" si="64"/>
        <v>205</v>
      </c>
      <c r="I930" s="8">
        <f t="shared" si="64"/>
        <v>40</v>
      </c>
      <c r="J930" s="8">
        <f t="shared" si="64"/>
        <v>245</v>
      </c>
      <c r="K930" s="446" t="s">
        <v>217</v>
      </c>
    </row>
    <row r="931" spans="1:11" ht="20.25" customHeight="1" x14ac:dyDescent="0.25">
      <c r="A931" s="8" t="s">
        <v>2259</v>
      </c>
      <c r="B931" s="8">
        <v>625</v>
      </c>
      <c r="C931" s="8">
        <v>519</v>
      </c>
      <c r="D931" s="8">
        <v>1144</v>
      </c>
      <c r="E931" s="8">
        <f t="shared" ref="E931:J931" si="65">SUM(E917:E930)</f>
        <v>0</v>
      </c>
      <c r="F931" s="8">
        <f t="shared" si="65"/>
        <v>0</v>
      </c>
      <c r="G931" s="8">
        <f t="shared" si="65"/>
        <v>0</v>
      </c>
      <c r="H931" s="8">
        <f t="shared" si="65"/>
        <v>625</v>
      </c>
      <c r="I931" s="8">
        <f t="shared" si="65"/>
        <v>519</v>
      </c>
      <c r="J931" s="8">
        <f t="shared" si="65"/>
        <v>1144</v>
      </c>
      <c r="K931" s="446" t="s">
        <v>2260</v>
      </c>
    </row>
    <row r="932" spans="1:11" ht="20.25" customHeight="1" x14ac:dyDescent="0.25">
      <c r="A932" s="8" t="s">
        <v>2261</v>
      </c>
      <c r="B932" s="8">
        <v>480</v>
      </c>
      <c r="C932" s="8">
        <v>744</v>
      </c>
      <c r="D932" s="8">
        <v>1224</v>
      </c>
      <c r="E932" s="8">
        <f>SUM(E929:E931)</f>
        <v>0</v>
      </c>
      <c r="F932" s="8">
        <f>SUM(F929:F931)</f>
        <v>0</v>
      </c>
      <c r="G932" s="8">
        <f>SUM(G929:G931)</f>
        <v>0</v>
      </c>
      <c r="H932" s="8">
        <f>SUM(E932,B932)</f>
        <v>480</v>
      </c>
      <c r="I932" s="8">
        <f>SUM(F932,C932)</f>
        <v>744</v>
      </c>
      <c r="J932" s="8">
        <f>SUM(G932,D932)</f>
        <v>1224</v>
      </c>
      <c r="K932" s="446" t="s">
        <v>2368</v>
      </c>
    </row>
    <row r="933" spans="1:11" ht="20.25" customHeight="1" x14ac:dyDescent="0.25">
      <c r="A933" s="8" t="s">
        <v>2263</v>
      </c>
      <c r="B933" s="8"/>
      <c r="C933" s="8"/>
      <c r="D933" s="8"/>
      <c r="E933" s="8"/>
      <c r="F933" s="8"/>
      <c r="G933" s="8"/>
      <c r="H933" s="8"/>
      <c r="I933" s="8"/>
      <c r="J933" s="8"/>
      <c r="K933" s="446" t="s">
        <v>2264</v>
      </c>
    </row>
    <row r="934" spans="1:11" ht="20.25" customHeight="1" x14ac:dyDescent="0.25">
      <c r="A934" s="8" t="s">
        <v>212</v>
      </c>
      <c r="B934" s="8">
        <v>166</v>
      </c>
      <c r="C934" s="8">
        <v>237</v>
      </c>
      <c r="D934" s="8">
        <v>403</v>
      </c>
      <c r="E934" s="8">
        <v>0</v>
      </c>
      <c r="F934" s="8">
        <v>0</v>
      </c>
      <c r="G934" s="8">
        <f>SUM(E934:F934)</f>
        <v>0</v>
      </c>
      <c r="H934" s="8">
        <f t="shared" ref="H934:J936" si="66">SUM(E934,B934)</f>
        <v>166</v>
      </c>
      <c r="I934" s="8">
        <f t="shared" si="66"/>
        <v>237</v>
      </c>
      <c r="J934" s="8">
        <f t="shared" si="66"/>
        <v>403</v>
      </c>
      <c r="K934" s="446" t="s">
        <v>213</v>
      </c>
    </row>
    <row r="935" spans="1:11" ht="20.25" customHeight="1" x14ac:dyDescent="0.25">
      <c r="A935" s="8" t="s">
        <v>414</v>
      </c>
      <c r="B935" s="8">
        <v>129</v>
      </c>
      <c r="C935" s="8">
        <v>262</v>
      </c>
      <c r="D935" s="8">
        <v>391</v>
      </c>
      <c r="E935" s="8">
        <v>0</v>
      </c>
      <c r="F935" s="8">
        <v>0</v>
      </c>
      <c r="G935" s="8">
        <f>SUM(E935:F935)</f>
        <v>0</v>
      </c>
      <c r="H935" s="8">
        <f t="shared" si="66"/>
        <v>129</v>
      </c>
      <c r="I935" s="8">
        <f t="shared" si="66"/>
        <v>262</v>
      </c>
      <c r="J935" s="8">
        <f t="shared" si="66"/>
        <v>391</v>
      </c>
      <c r="K935" s="446" t="s">
        <v>215</v>
      </c>
    </row>
    <row r="936" spans="1:11" ht="20.25" customHeight="1" x14ac:dyDescent="0.25">
      <c r="A936" s="8" t="s">
        <v>2265</v>
      </c>
      <c r="B936" s="8">
        <v>78</v>
      </c>
      <c r="C936" s="8">
        <v>14</v>
      </c>
      <c r="D936" s="8">
        <v>92</v>
      </c>
      <c r="E936" s="8">
        <v>0</v>
      </c>
      <c r="F936" s="8">
        <v>0</v>
      </c>
      <c r="G936" s="8">
        <f>SUM(E936:F936)</f>
        <v>0</v>
      </c>
      <c r="H936" s="8">
        <f t="shared" si="66"/>
        <v>78</v>
      </c>
      <c r="I936" s="8">
        <f t="shared" si="66"/>
        <v>14</v>
      </c>
      <c r="J936" s="8">
        <f t="shared" si="66"/>
        <v>92</v>
      </c>
      <c r="K936" s="446" t="s">
        <v>2266</v>
      </c>
    </row>
    <row r="937" spans="1:11" ht="20.25" customHeight="1" x14ac:dyDescent="0.25">
      <c r="A937" s="8" t="s">
        <v>2317</v>
      </c>
      <c r="B937" s="8">
        <v>127</v>
      </c>
      <c r="C937" s="8">
        <v>121</v>
      </c>
      <c r="D937" s="8">
        <v>248</v>
      </c>
      <c r="E937" s="8">
        <v>0</v>
      </c>
      <c r="F937" s="8">
        <v>0</v>
      </c>
      <c r="G937" s="8">
        <v>0</v>
      </c>
      <c r="H937" s="8">
        <v>127</v>
      </c>
      <c r="I937" s="8">
        <v>121</v>
      </c>
      <c r="J937" s="8">
        <v>248</v>
      </c>
      <c r="K937" s="329" t="s">
        <v>2341</v>
      </c>
    </row>
    <row r="938" spans="1:11" ht="20.25" customHeight="1" x14ac:dyDescent="0.25">
      <c r="A938" s="8" t="s">
        <v>1114</v>
      </c>
      <c r="B938" s="8">
        <v>78</v>
      </c>
      <c r="C938" s="8">
        <v>9</v>
      </c>
      <c r="D938" s="8">
        <v>87</v>
      </c>
      <c r="E938" s="8">
        <v>0</v>
      </c>
      <c r="F938" s="8">
        <v>0</v>
      </c>
      <c r="G938" s="8">
        <v>0</v>
      </c>
      <c r="H938" s="8">
        <v>78</v>
      </c>
      <c r="I938" s="8">
        <v>9</v>
      </c>
      <c r="J938" s="8">
        <v>87</v>
      </c>
      <c r="K938" s="446" t="s">
        <v>2267</v>
      </c>
    </row>
    <row r="939" spans="1:11" ht="20.25" customHeight="1" x14ac:dyDescent="0.25">
      <c r="A939" s="8" t="s">
        <v>2268</v>
      </c>
      <c r="B939" s="8">
        <v>578</v>
      </c>
      <c r="C939" s="8">
        <v>643</v>
      </c>
      <c r="D939" s="8">
        <v>1221</v>
      </c>
      <c r="E939" s="8">
        <f>SUM(E934:E938)</f>
        <v>0</v>
      </c>
      <c r="F939" s="8">
        <f>SUM(F934:F938)</f>
        <v>0</v>
      </c>
      <c r="G939" s="8">
        <f>SUM(G934:G936)</f>
        <v>0</v>
      </c>
      <c r="H939" s="8">
        <v>578</v>
      </c>
      <c r="I939" s="8">
        <v>643</v>
      </c>
      <c r="J939" s="8">
        <v>1221</v>
      </c>
      <c r="K939" s="446" t="s">
        <v>2269</v>
      </c>
    </row>
    <row r="940" spans="1:11" ht="20.25" customHeight="1" x14ac:dyDescent="0.25">
      <c r="A940" s="20" t="s">
        <v>2270</v>
      </c>
      <c r="B940" s="20">
        <v>21</v>
      </c>
      <c r="C940" s="20">
        <v>7</v>
      </c>
      <c r="D940" s="20">
        <v>28</v>
      </c>
      <c r="E940" s="20">
        <v>0</v>
      </c>
      <c r="F940" s="20">
        <v>0</v>
      </c>
      <c r="G940" s="20">
        <f>SUM(E940:F940)</f>
        <v>0</v>
      </c>
      <c r="H940" s="20">
        <f>SUM(E940,B940)</f>
        <v>21</v>
      </c>
      <c r="I940" s="20">
        <f>SUM(F940,C940)</f>
        <v>7</v>
      </c>
      <c r="J940" s="20">
        <f>SUM(G940,D940)</f>
        <v>28</v>
      </c>
      <c r="K940" s="22" t="s">
        <v>2271</v>
      </c>
    </row>
    <row r="941" spans="1:11" ht="20.25" customHeight="1" x14ac:dyDescent="0.25">
      <c r="A941" s="14" t="s">
        <v>2272</v>
      </c>
      <c r="B941" s="14">
        <v>149</v>
      </c>
      <c r="C941" s="14">
        <v>43</v>
      </c>
      <c r="D941" s="14">
        <v>192</v>
      </c>
      <c r="E941" s="14">
        <v>0</v>
      </c>
      <c r="F941" s="14">
        <v>0</v>
      </c>
      <c r="G941" s="14">
        <v>0</v>
      </c>
      <c r="H941" s="14">
        <v>149</v>
      </c>
      <c r="I941" s="14">
        <v>43</v>
      </c>
      <c r="J941" s="14">
        <v>192</v>
      </c>
      <c r="K941" s="22" t="s">
        <v>2273</v>
      </c>
    </row>
    <row r="942" spans="1:11" ht="20.25" customHeight="1" thickBot="1" x14ac:dyDescent="0.3">
      <c r="A942" s="14" t="s">
        <v>2274</v>
      </c>
      <c r="B942" s="14">
        <v>23</v>
      </c>
      <c r="C942" s="14">
        <v>2</v>
      </c>
      <c r="D942" s="14">
        <v>25</v>
      </c>
      <c r="E942" s="14">
        <v>0</v>
      </c>
      <c r="F942" s="14">
        <v>0</v>
      </c>
      <c r="G942" s="14">
        <v>0</v>
      </c>
      <c r="H942" s="14">
        <v>23</v>
      </c>
      <c r="I942" s="14">
        <v>2</v>
      </c>
      <c r="J942" s="14">
        <v>25</v>
      </c>
      <c r="K942" s="448" t="s">
        <v>2275</v>
      </c>
    </row>
    <row r="943" spans="1:11" ht="20.25" customHeight="1" thickBot="1" x14ac:dyDescent="0.3">
      <c r="A943" s="23" t="s">
        <v>90</v>
      </c>
      <c r="B943" s="23">
        <v>73768</v>
      </c>
      <c r="C943" s="23">
        <v>50331</v>
      </c>
      <c r="D943" s="23">
        <v>124099</v>
      </c>
      <c r="E943" s="23">
        <v>27</v>
      </c>
      <c r="F943" s="23">
        <v>27</v>
      </c>
      <c r="G943" s="23">
        <v>54</v>
      </c>
      <c r="H943" s="23">
        <v>73795</v>
      </c>
      <c r="I943" s="23">
        <v>50358</v>
      </c>
      <c r="J943" s="23">
        <v>124153</v>
      </c>
      <c r="K943" s="447" t="s">
        <v>91</v>
      </c>
    </row>
    <row r="944" spans="1:11" ht="20.25" customHeight="1" thickTop="1" x14ac:dyDescent="0.25">
      <c r="A944" s="14"/>
      <c r="B944" s="14"/>
      <c r="C944" s="14"/>
      <c r="D944" s="14"/>
      <c r="E944" s="14"/>
      <c r="F944" s="14"/>
      <c r="G944" s="14"/>
      <c r="H944" s="14"/>
      <c r="I944" s="14"/>
      <c r="J944" s="14"/>
      <c r="K944" s="448"/>
    </row>
    <row r="945" spans="1:11" ht="20.25" customHeight="1" x14ac:dyDescent="0.25">
      <c r="A945" s="14"/>
      <c r="B945" s="14"/>
      <c r="C945" s="14"/>
      <c r="D945" s="14"/>
      <c r="E945" s="14"/>
      <c r="F945" s="14"/>
      <c r="G945" s="14"/>
      <c r="H945" s="14"/>
      <c r="I945" s="14"/>
      <c r="J945" s="14"/>
      <c r="K945" s="448"/>
    </row>
    <row r="946" spans="1:11" s="659" customFormat="1" ht="20.25" customHeight="1" x14ac:dyDescent="0.25">
      <c r="A946" s="668"/>
      <c r="B946" s="668"/>
      <c r="C946" s="668"/>
      <c r="D946" s="668"/>
      <c r="E946" s="668"/>
      <c r="F946" s="668"/>
      <c r="G946" s="668"/>
      <c r="H946" s="668"/>
      <c r="I946" s="668"/>
      <c r="J946" s="668"/>
      <c r="K946" s="664"/>
    </row>
    <row r="947" spans="1:11" s="659" customFormat="1" ht="20.25" customHeight="1" x14ac:dyDescent="0.25">
      <c r="A947" s="668"/>
      <c r="B947" s="668"/>
      <c r="C947" s="668"/>
      <c r="D947" s="668"/>
      <c r="E947" s="668"/>
      <c r="F947" s="668"/>
      <c r="G947" s="668"/>
      <c r="H947" s="668"/>
      <c r="I947" s="668"/>
      <c r="J947" s="668"/>
      <c r="K947" s="664"/>
    </row>
    <row r="948" spans="1:11" ht="20.25" customHeight="1" x14ac:dyDescent="0.25">
      <c r="A948" s="14"/>
      <c r="B948" s="14"/>
      <c r="C948" s="14"/>
      <c r="D948" s="14"/>
      <c r="E948" s="14"/>
      <c r="F948" s="14"/>
      <c r="G948" s="14"/>
      <c r="H948" s="14"/>
      <c r="I948" s="14"/>
      <c r="J948" s="14"/>
      <c r="K948" s="448"/>
    </row>
    <row r="949" spans="1:11" ht="20.25" customHeight="1" x14ac:dyDescent="0.25">
      <c r="A949" s="14"/>
      <c r="B949" s="14"/>
      <c r="C949" s="14"/>
      <c r="D949" s="14"/>
      <c r="E949" s="14"/>
      <c r="F949" s="14"/>
      <c r="G949" s="14"/>
      <c r="H949" s="14"/>
      <c r="I949" s="14"/>
      <c r="J949" s="14"/>
      <c r="K949" s="448"/>
    </row>
    <row r="950" spans="1:11" ht="20.25" customHeight="1" x14ac:dyDescent="0.25">
      <c r="A950" s="14"/>
      <c r="B950" s="14"/>
      <c r="C950" s="14"/>
      <c r="D950" s="14"/>
      <c r="E950" s="14"/>
      <c r="F950" s="14"/>
      <c r="G950" s="14"/>
      <c r="H950" s="14"/>
      <c r="I950" s="14"/>
      <c r="J950" s="14"/>
      <c r="K950" s="448"/>
    </row>
    <row r="951" spans="1:11" ht="20.25" customHeight="1" x14ac:dyDescent="0.25">
      <c r="A951" s="14"/>
      <c r="B951" s="14"/>
      <c r="C951" s="14"/>
      <c r="D951" s="14"/>
      <c r="E951" s="14"/>
      <c r="F951" s="14"/>
      <c r="G951" s="14"/>
      <c r="H951" s="14"/>
      <c r="I951" s="14"/>
      <c r="J951" s="14"/>
      <c r="K951" s="448"/>
    </row>
    <row r="952" spans="1:11" ht="20.25" customHeight="1" thickBot="1" x14ac:dyDescent="0.3">
      <c r="A952" s="357" t="s">
        <v>2513</v>
      </c>
      <c r="K952" s="456" t="s">
        <v>2643</v>
      </c>
    </row>
    <row r="953" spans="1:11" ht="20.25" customHeight="1" thickTop="1" x14ac:dyDescent="0.3">
      <c r="A953" s="735" t="s">
        <v>205</v>
      </c>
      <c r="B953" s="746" t="s">
        <v>1</v>
      </c>
      <c r="C953" s="746"/>
      <c r="D953" s="746"/>
      <c r="E953" s="746" t="s">
        <v>2</v>
      </c>
      <c r="F953" s="746"/>
      <c r="G953" s="746"/>
      <c r="H953" s="746" t="s">
        <v>4</v>
      </c>
      <c r="I953" s="746"/>
      <c r="J953" s="746"/>
      <c r="K953" s="735" t="s">
        <v>206</v>
      </c>
    </row>
    <row r="954" spans="1:11" ht="20.25" customHeight="1" x14ac:dyDescent="0.3">
      <c r="A954" s="736"/>
      <c r="B954" s="747" t="s">
        <v>6</v>
      </c>
      <c r="C954" s="747"/>
      <c r="D954" s="747"/>
      <c r="E954" s="747" t="s">
        <v>7</v>
      </c>
      <c r="F954" s="747"/>
      <c r="G954" s="747"/>
      <c r="H954" s="747" t="s">
        <v>9</v>
      </c>
      <c r="I954" s="747"/>
      <c r="J954" s="747"/>
      <c r="K954" s="736"/>
    </row>
    <row r="955" spans="1:11" ht="20.25" customHeight="1" x14ac:dyDescent="0.3">
      <c r="A955" s="736"/>
      <c r="B955" s="457" t="s">
        <v>574</v>
      </c>
      <c r="C955" s="457" t="s">
        <v>113</v>
      </c>
      <c r="D955" s="457" t="s">
        <v>12</v>
      </c>
      <c r="E955" s="457" t="s">
        <v>574</v>
      </c>
      <c r="F955" s="457" t="s">
        <v>113</v>
      </c>
      <c r="G955" s="457" t="s">
        <v>12</v>
      </c>
      <c r="H955" s="457" t="s">
        <v>574</v>
      </c>
      <c r="I955" s="457" t="s">
        <v>113</v>
      </c>
      <c r="J955" s="457" t="s">
        <v>12</v>
      </c>
      <c r="K955" s="736"/>
    </row>
    <row r="956" spans="1:11" ht="20.25" customHeight="1" thickBot="1" x14ac:dyDescent="0.35">
      <c r="A956" s="737"/>
      <c r="B956" s="458" t="s">
        <v>13</v>
      </c>
      <c r="C956" s="458" t="s">
        <v>14</v>
      </c>
      <c r="D956" s="458" t="s">
        <v>9</v>
      </c>
      <c r="E956" s="458" t="s">
        <v>13</v>
      </c>
      <c r="F956" s="458" t="s">
        <v>14</v>
      </c>
      <c r="G956" s="458" t="s">
        <v>9</v>
      </c>
      <c r="H956" s="458" t="s">
        <v>13</v>
      </c>
      <c r="I956" s="458" t="s">
        <v>14</v>
      </c>
      <c r="J956" s="458" t="s">
        <v>9</v>
      </c>
      <c r="K956" s="737"/>
    </row>
    <row r="957" spans="1:11" ht="20.25" customHeight="1" x14ac:dyDescent="0.25">
      <c r="A957" s="8" t="s">
        <v>412</v>
      </c>
      <c r="B957" s="8"/>
      <c r="C957" s="8"/>
      <c r="D957" s="8"/>
      <c r="E957" s="8"/>
      <c r="F957" s="8"/>
      <c r="G957" s="8"/>
      <c r="H957" s="8"/>
      <c r="I957" s="8"/>
      <c r="J957" s="8"/>
      <c r="K957" s="446" t="s">
        <v>93</v>
      </c>
    </row>
    <row r="958" spans="1:11" ht="20.25" customHeight="1" x14ac:dyDescent="0.25">
      <c r="A958" s="8" t="s">
        <v>2047</v>
      </c>
      <c r="B958" s="8">
        <v>958</v>
      </c>
      <c r="C958" s="8">
        <v>350</v>
      </c>
      <c r="D958" s="8">
        <f t="shared" ref="D958:D966" si="67">SUM(B958:C958)</f>
        <v>1308</v>
      </c>
      <c r="E958" s="8">
        <v>2</v>
      </c>
      <c r="F958" s="8">
        <v>0</v>
      </c>
      <c r="G958" s="8">
        <f>SUM(E958:F958)</f>
        <v>2</v>
      </c>
      <c r="H958" s="8">
        <v>960</v>
      </c>
      <c r="I958" s="8">
        <v>350</v>
      </c>
      <c r="J958" s="8">
        <v>1310</v>
      </c>
      <c r="K958" s="446" t="s">
        <v>2048</v>
      </c>
    </row>
    <row r="959" spans="1:11" ht="20.25" customHeight="1" x14ac:dyDescent="0.25">
      <c r="A959" s="8" t="s">
        <v>2049</v>
      </c>
      <c r="B959" s="8">
        <v>1247</v>
      </c>
      <c r="C959" s="8">
        <v>395</v>
      </c>
      <c r="D959" s="8">
        <f t="shared" si="67"/>
        <v>1642</v>
      </c>
      <c r="E959" s="8">
        <v>2</v>
      </c>
      <c r="F959" s="8">
        <v>0</v>
      </c>
      <c r="G959" s="8">
        <f>SUM(E959:F959)</f>
        <v>2</v>
      </c>
      <c r="H959" s="8">
        <v>1249</v>
      </c>
      <c r="I959" s="8">
        <v>395</v>
      </c>
      <c r="J959" s="8">
        <v>1644</v>
      </c>
      <c r="K959" s="446" t="s">
        <v>2050</v>
      </c>
    </row>
    <row r="960" spans="1:11" ht="20.25" customHeight="1" x14ac:dyDescent="0.25">
      <c r="A960" s="8" t="s">
        <v>2051</v>
      </c>
      <c r="B960" s="8">
        <v>1443</v>
      </c>
      <c r="C960" s="8">
        <v>492</v>
      </c>
      <c r="D960" s="8">
        <f t="shared" si="67"/>
        <v>1935</v>
      </c>
      <c r="E960" s="8">
        <v>0</v>
      </c>
      <c r="F960" s="8">
        <v>0</v>
      </c>
      <c r="G960" s="8">
        <v>0</v>
      </c>
      <c r="H960" s="8">
        <v>1443</v>
      </c>
      <c r="I960" s="8">
        <v>492</v>
      </c>
      <c r="J960" s="8">
        <v>1935</v>
      </c>
      <c r="K960" s="446" t="s">
        <v>2052</v>
      </c>
    </row>
    <row r="961" spans="1:11" ht="20.25" customHeight="1" x14ac:dyDescent="0.25">
      <c r="A961" s="8" t="s">
        <v>2053</v>
      </c>
      <c r="B961" s="8">
        <v>704</v>
      </c>
      <c r="C961" s="8">
        <v>325</v>
      </c>
      <c r="D961" s="8">
        <f t="shared" si="67"/>
        <v>1029</v>
      </c>
      <c r="E961" s="8">
        <v>3</v>
      </c>
      <c r="F961" s="8">
        <v>0</v>
      </c>
      <c r="G961" s="8">
        <f>SUM(E961:F961)</f>
        <v>3</v>
      </c>
      <c r="H961" s="8">
        <v>707</v>
      </c>
      <c r="I961" s="8">
        <v>325</v>
      </c>
      <c r="J961" s="8">
        <v>1032</v>
      </c>
      <c r="K961" s="446" t="s">
        <v>2054</v>
      </c>
    </row>
    <row r="962" spans="1:11" ht="20.25" customHeight="1" x14ac:dyDescent="0.25">
      <c r="A962" s="8" t="s">
        <v>2057</v>
      </c>
      <c r="B962" s="8">
        <v>781</v>
      </c>
      <c r="C962" s="8">
        <v>93</v>
      </c>
      <c r="D962" s="8">
        <f t="shared" si="67"/>
        <v>874</v>
      </c>
      <c r="E962" s="8">
        <v>0</v>
      </c>
      <c r="F962" s="8">
        <v>0</v>
      </c>
      <c r="G962" s="8">
        <v>0</v>
      </c>
      <c r="H962" s="8">
        <v>781</v>
      </c>
      <c r="I962" s="8">
        <v>93</v>
      </c>
      <c r="J962" s="8">
        <f>SUM(H962:I962)</f>
        <v>874</v>
      </c>
      <c r="K962" s="446" t="s">
        <v>2058</v>
      </c>
    </row>
    <row r="963" spans="1:11" ht="20.25" customHeight="1" x14ac:dyDescent="0.25">
      <c r="A963" s="8" t="s">
        <v>2059</v>
      </c>
      <c r="B963" s="8">
        <v>868</v>
      </c>
      <c r="C963" s="8">
        <v>276</v>
      </c>
      <c r="D963" s="8">
        <f t="shared" si="67"/>
        <v>1144</v>
      </c>
      <c r="E963" s="8">
        <v>0</v>
      </c>
      <c r="F963" s="8">
        <v>0</v>
      </c>
      <c r="G963" s="8">
        <v>0</v>
      </c>
      <c r="H963" s="8">
        <v>868</v>
      </c>
      <c r="I963" s="8">
        <v>276</v>
      </c>
      <c r="J963" s="8">
        <f>SUM(H963:I963)</f>
        <v>1144</v>
      </c>
      <c r="K963" s="446" t="s">
        <v>2060</v>
      </c>
    </row>
    <row r="964" spans="1:11" ht="20.25" customHeight="1" x14ac:dyDescent="0.25">
      <c r="A964" s="8" t="s">
        <v>2061</v>
      </c>
      <c r="B964" s="8">
        <v>184</v>
      </c>
      <c r="C964" s="8">
        <v>23</v>
      </c>
      <c r="D964" s="8">
        <f t="shared" si="67"/>
        <v>207</v>
      </c>
      <c r="E964" s="8">
        <v>0</v>
      </c>
      <c r="F964" s="8">
        <v>0</v>
      </c>
      <c r="G964" s="8">
        <v>0</v>
      </c>
      <c r="H964" s="8">
        <v>184</v>
      </c>
      <c r="I964" s="8">
        <v>23</v>
      </c>
      <c r="J964" s="8">
        <f>SUM(H964:I964)</f>
        <v>207</v>
      </c>
      <c r="K964" s="446" t="s">
        <v>2062</v>
      </c>
    </row>
    <row r="965" spans="1:11" ht="20.25" customHeight="1" x14ac:dyDescent="0.25">
      <c r="A965" s="8" t="s">
        <v>2063</v>
      </c>
      <c r="B965" s="8">
        <v>1626</v>
      </c>
      <c r="C965" s="8">
        <v>217</v>
      </c>
      <c r="D965" s="8">
        <f t="shared" si="67"/>
        <v>1843</v>
      </c>
      <c r="E965" s="8">
        <v>0</v>
      </c>
      <c r="F965" s="8">
        <v>0</v>
      </c>
      <c r="G965" s="8">
        <v>0</v>
      </c>
      <c r="H965" s="8">
        <v>1626</v>
      </c>
      <c r="I965" s="8">
        <v>217</v>
      </c>
      <c r="J965" s="8">
        <f>SUM(H965:I965)</f>
        <v>1843</v>
      </c>
      <c r="K965" s="446" t="s">
        <v>2064</v>
      </c>
    </row>
    <row r="966" spans="1:11" ht="20.25" customHeight="1" x14ac:dyDescent="0.25">
      <c r="A966" s="8" t="s">
        <v>2065</v>
      </c>
      <c r="B966" s="8">
        <v>1544</v>
      </c>
      <c r="C966" s="8">
        <v>389</v>
      </c>
      <c r="D966" s="8">
        <f t="shared" si="67"/>
        <v>1933</v>
      </c>
      <c r="E966" s="8">
        <v>2</v>
      </c>
      <c r="F966" s="8">
        <v>0</v>
      </c>
      <c r="G966" s="8">
        <f>SUM(E966:F966)</f>
        <v>2</v>
      </c>
      <c r="H966" s="8">
        <v>1546</v>
      </c>
      <c r="I966" s="8">
        <v>389</v>
      </c>
      <c r="J966" s="8">
        <v>1935</v>
      </c>
      <c r="K966" s="446" t="s">
        <v>2066</v>
      </c>
    </row>
    <row r="967" spans="1:11" ht="20.25" customHeight="1" x14ac:dyDescent="0.25">
      <c r="A967" s="340" t="s">
        <v>2369</v>
      </c>
      <c r="B967" s="340"/>
      <c r="C967" s="340"/>
      <c r="D967" s="340"/>
      <c r="E967" s="340"/>
      <c r="F967" s="340"/>
      <c r="G967" s="340"/>
      <c r="H967" s="340"/>
      <c r="I967" s="340"/>
      <c r="J967" s="340"/>
      <c r="K967" s="329" t="s">
        <v>2079</v>
      </c>
    </row>
    <row r="968" spans="1:11" ht="20.25" customHeight="1" x14ac:dyDescent="0.25">
      <c r="A968" s="8" t="s">
        <v>2070</v>
      </c>
      <c r="B968" s="8">
        <v>397</v>
      </c>
      <c r="C968" s="8">
        <v>24</v>
      </c>
      <c r="D968" s="8">
        <v>421</v>
      </c>
      <c r="E968" s="8">
        <v>0</v>
      </c>
      <c r="F968" s="8">
        <v>0</v>
      </c>
      <c r="G968" s="8">
        <f t="shared" ref="G968:G973" si="68">SUM(E968:F968)</f>
        <v>0</v>
      </c>
      <c r="H968" s="8">
        <f t="shared" ref="H968:J973" si="69">SUM(B968,E968)</f>
        <v>397</v>
      </c>
      <c r="I968" s="8">
        <f t="shared" si="69"/>
        <v>24</v>
      </c>
      <c r="J968" s="8">
        <f t="shared" si="69"/>
        <v>421</v>
      </c>
      <c r="K968" s="446" t="s">
        <v>2278</v>
      </c>
    </row>
    <row r="969" spans="1:11" ht="20.25" customHeight="1" x14ac:dyDescent="0.25">
      <c r="A969" s="8" t="s">
        <v>2370</v>
      </c>
      <c r="B969" s="8">
        <v>42</v>
      </c>
      <c r="C969" s="8">
        <v>33</v>
      </c>
      <c r="D969" s="8">
        <v>75</v>
      </c>
      <c r="E969" s="8">
        <v>0</v>
      </c>
      <c r="F969" s="8">
        <v>0</v>
      </c>
      <c r="G969" s="8">
        <f t="shared" si="68"/>
        <v>0</v>
      </c>
      <c r="H969" s="8">
        <f t="shared" si="69"/>
        <v>42</v>
      </c>
      <c r="I969" s="8">
        <f t="shared" si="69"/>
        <v>33</v>
      </c>
      <c r="J969" s="8">
        <f t="shared" si="69"/>
        <v>75</v>
      </c>
      <c r="K969" s="446" t="s">
        <v>2073</v>
      </c>
    </row>
    <row r="970" spans="1:11" ht="20.25" customHeight="1" x14ac:dyDescent="0.25">
      <c r="A970" s="8" t="s">
        <v>2074</v>
      </c>
      <c r="B970" s="8">
        <v>115</v>
      </c>
      <c r="C970" s="8">
        <v>71</v>
      </c>
      <c r="D970" s="8">
        <v>186</v>
      </c>
      <c r="E970" s="8">
        <v>0</v>
      </c>
      <c r="F970" s="8">
        <v>0</v>
      </c>
      <c r="G970" s="8">
        <f t="shared" si="68"/>
        <v>0</v>
      </c>
      <c r="H970" s="8">
        <f t="shared" si="69"/>
        <v>115</v>
      </c>
      <c r="I970" s="8">
        <f t="shared" si="69"/>
        <v>71</v>
      </c>
      <c r="J970" s="8">
        <f t="shared" si="69"/>
        <v>186</v>
      </c>
      <c r="K970" s="446" t="s">
        <v>2279</v>
      </c>
    </row>
    <row r="971" spans="1:11" ht="20.25" customHeight="1" x14ac:dyDescent="0.25">
      <c r="A971" s="8" t="s">
        <v>2076</v>
      </c>
      <c r="B971" s="8">
        <v>179</v>
      </c>
      <c r="C971" s="8">
        <v>20</v>
      </c>
      <c r="D971" s="8">
        <v>199</v>
      </c>
      <c r="E971" s="8">
        <v>0</v>
      </c>
      <c r="F971" s="8">
        <v>0</v>
      </c>
      <c r="G971" s="8">
        <f t="shared" si="68"/>
        <v>0</v>
      </c>
      <c r="H971" s="8">
        <f t="shared" si="69"/>
        <v>179</v>
      </c>
      <c r="I971" s="8">
        <f t="shared" si="69"/>
        <v>20</v>
      </c>
      <c r="J971" s="8">
        <f t="shared" si="69"/>
        <v>199</v>
      </c>
      <c r="K971" s="446" t="s">
        <v>2280</v>
      </c>
    </row>
    <row r="972" spans="1:11" ht="20.25" customHeight="1" x14ac:dyDescent="0.25">
      <c r="A972" s="8" t="s">
        <v>2078</v>
      </c>
      <c r="B972" s="8">
        <v>514</v>
      </c>
      <c r="C972" s="8">
        <v>43</v>
      </c>
      <c r="D972" s="8">
        <v>557</v>
      </c>
      <c r="E972" s="8">
        <v>0</v>
      </c>
      <c r="F972" s="8">
        <v>0</v>
      </c>
      <c r="G972" s="8">
        <f t="shared" si="68"/>
        <v>0</v>
      </c>
      <c r="H972" s="8">
        <f t="shared" si="69"/>
        <v>514</v>
      </c>
      <c r="I972" s="8">
        <f t="shared" si="69"/>
        <v>43</v>
      </c>
      <c r="J972" s="8">
        <f t="shared" si="69"/>
        <v>557</v>
      </c>
      <c r="K972" s="446" t="s">
        <v>2281</v>
      </c>
    </row>
    <row r="973" spans="1:11" ht="20.25" customHeight="1" x14ac:dyDescent="0.25">
      <c r="A973" s="8" t="s">
        <v>2080</v>
      </c>
      <c r="B973" s="8">
        <v>543</v>
      </c>
      <c r="C973" s="8">
        <v>207</v>
      </c>
      <c r="D973" s="8">
        <v>750</v>
      </c>
      <c r="E973" s="8">
        <v>0</v>
      </c>
      <c r="F973" s="8">
        <v>0</v>
      </c>
      <c r="G973" s="8">
        <f t="shared" si="68"/>
        <v>0</v>
      </c>
      <c r="H973" s="8">
        <f t="shared" si="69"/>
        <v>543</v>
      </c>
      <c r="I973" s="8">
        <f t="shared" si="69"/>
        <v>207</v>
      </c>
      <c r="J973" s="8">
        <f t="shared" si="69"/>
        <v>750</v>
      </c>
      <c r="K973" s="446" t="s">
        <v>2089</v>
      </c>
    </row>
    <row r="974" spans="1:11" ht="20.25" customHeight="1" thickBot="1" x14ac:dyDescent="0.3">
      <c r="A974" s="477" t="s">
        <v>2371</v>
      </c>
      <c r="B974" s="477">
        <v>1790</v>
      </c>
      <c r="C974" s="477">
        <v>398</v>
      </c>
      <c r="D974" s="477">
        <v>2188</v>
      </c>
      <c r="E974" s="477">
        <f t="shared" ref="E974:J974" si="70">SUM(E968:E973)</f>
        <v>0</v>
      </c>
      <c r="F974" s="477">
        <f t="shared" si="70"/>
        <v>0</v>
      </c>
      <c r="G974" s="477">
        <f t="shared" si="70"/>
        <v>0</v>
      </c>
      <c r="H974" s="477">
        <f t="shared" si="70"/>
        <v>1790</v>
      </c>
      <c r="I974" s="477">
        <f t="shared" si="70"/>
        <v>398</v>
      </c>
      <c r="J974" s="477">
        <f t="shared" si="70"/>
        <v>2188</v>
      </c>
      <c r="K974" s="478" t="s">
        <v>2372</v>
      </c>
    </row>
    <row r="975" spans="1:11" ht="20.25" customHeight="1" thickTop="1" x14ac:dyDescent="0.25">
      <c r="A975" s="339"/>
      <c r="B975" s="339"/>
      <c r="C975" s="339"/>
      <c r="D975" s="339"/>
      <c r="E975" s="339"/>
      <c r="F975" s="339"/>
      <c r="G975" s="339"/>
      <c r="H975" s="339"/>
      <c r="I975" s="339"/>
      <c r="J975" s="339"/>
      <c r="K975" s="58"/>
    </row>
    <row r="976" spans="1:11" s="659" customFormat="1" ht="20.25" customHeight="1" x14ac:dyDescent="0.25">
      <c r="A976" s="339"/>
      <c r="B976" s="339"/>
      <c r="C976" s="339"/>
      <c r="D976" s="339"/>
      <c r="E976" s="339"/>
      <c r="F976" s="339"/>
      <c r="G976" s="339"/>
      <c r="H976" s="339"/>
      <c r="I976" s="339"/>
      <c r="J976" s="339"/>
      <c r="K976" s="58"/>
    </row>
    <row r="977" spans="1:11" s="659" customFormat="1" ht="20.25" customHeight="1" x14ac:dyDescent="0.25">
      <c r="A977" s="339"/>
      <c r="B977" s="339"/>
      <c r="C977" s="339"/>
      <c r="D977" s="339"/>
      <c r="E977" s="339"/>
      <c r="F977" s="339"/>
      <c r="G977" s="339"/>
      <c r="H977" s="339"/>
      <c r="I977" s="339"/>
      <c r="J977" s="339"/>
      <c r="K977" s="58"/>
    </row>
    <row r="978" spans="1:11" ht="20.25" customHeight="1" x14ac:dyDescent="0.25">
      <c r="A978" s="339"/>
      <c r="B978" s="339"/>
      <c r="C978" s="339"/>
      <c r="D978" s="339"/>
      <c r="E978" s="339"/>
      <c r="F978" s="339"/>
      <c r="G978" s="339"/>
      <c r="H978" s="339"/>
      <c r="I978" s="339"/>
      <c r="J978" s="339"/>
      <c r="K978" s="58"/>
    </row>
    <row r="979" spans="1:11" ht="20.25" customHeight="1" x14ac:dyDescent="0.25">
      <c r="A979" s="339"/>
      <c r="B979" s="339"/>
      <c r="C979" s="339"/>
      <c r="D979" s="339"/>
      <c r="E979" s="339"/>
      <c r="F979" s="339"/>
      <c r="G979" s="339"/>
      <c r="H979" s="339"/>
      <c r="I979" s="339"/>
      <c r="J979" s="339"/>
      <c r="K979" s="58"/>
    </row>
    <row r="980" spans="1:11" ht="15" customHeight="1" x14ac:dyDescent="0.25">
      <c r="A980" s="339"/>
      <c r="B980" s="339"/>
      <c r="C980" s="339"/>
      <c r="D980" s="339"/>
      <c r="E980" s="339"/>
      <c r="F980" s="339"/>
      <c r="G980" s="339"/>
      <c r="H980" s="339"/>
      <c r="I980" s="339"/>
      <c r="J980" s="339"/>
      <c r="K980" s="58"/>
    </row>
    <row r="981" spans="1:11" ht="20.25" customHeight="1" thickBot="1" x14ac:dyDescent="0.3">
      <c r="A981" s="357" t="s">
        <v>2513</v>
      </c>
      <c r="K981" s="456" t="s">
        <v>2514</v>
      </c>
    </row>
    <row r="982" spans="1:11" ht="20.25" customHeight="1" thickTop="1" x14ac:dyDescent="0.3">
      <c r="A982" s="735" t="s">
        <v>205</v>
      </c>
      <c r="B982" s="746" t="s">
        <v>1</v>
      </c>
      <c r="C982" s="746"/>
      <c r="D982" s="746"/>
      <c r="E982" s="746" t="s">
        <v>2</v>
      </c>
      <c r="F982" s="746"/>
      <c r="G982" s="746"/>
      <c r="H982" s="746" t="s">
        <v>4</v>
      </c>
      <c r="I982" s="746"/>
      <c r="J982" s="746"/>
      <c r="K982" s="735" t="s">
        <v>206</v>
      </c>
    </row>
    <row r="983" spans="1:11" ht="20.25" customHeight="1" x14ac:dyDescent="0.3">
      <c r="A983" s="736"/>
      <c r="B983" s="747" t="s">
        <v>6</v>
      </c>
      <c r="C983" s="747"/>
      <c r="D983" s="747"/>
      <c r="E983" s="747" t="s">
        <v>7</v>
      </c>
      <c r="F983" s="747"/>
      <c r="G983" s="747"/>
      <c r="H983" s="747" t="s">
        <v>9</v>
      </c>
      <c r="I983" s="747"/>
      <c r="J983" s="747"/>
      <c r="K983" s="736"/>
    </row>
    <row r="984" spans="1:11" ht="20.25" customHeight="1" x14ac:dyDescent="0.3">
      <c r="A984" s="736"/>
      <c r="B984" s="457" t="s">
        <v>574</v>
      </c>
      <c r="C984" s="457" t="s">
        <v>113</v>
      </c>
      <c r="D984" s="457" t="s">
        <v>12</v>
      </c>
      <c r="E984" s="457" t="s">
        <v>574</v>
      </c>
      <c r="F984" s="457" t="s">
        <v>113</v>
      </c>
      <c r="G984" s="457" t="s">
        <v>12</v>
      </c>
      <c r="H984" s="457" t="s">
        <v>574</v>
      </c>
      <c r="I984" s="457" t="s">
        <v>113</v>
      </c>
      <c r="J984" s="457" t="s">
        <v>12</v>
      </c>
      <c r="K984" s="736"/>
    </row>
    <row r="985" spans="1:11" ht="20.25" customHeight="1" thickBot="1" x14ac:dyDescent="0.35">
      <c r="A985" s="737"/>
      <c r="B985" s="458" t="s">
        <v>13</v>
      </c>
      <c r="C985" s="458" t="s">
        <v>14</v>
      </c>
      <c r="D985" s="458" t="s">
        <v>9</v>
      </c>
      <c r="E985" s="458" t="s">
        <v>13</v>
      </c>
      <c r="F985" s="458" t="s">
        <v>14</v>
      </c>
      <c r="G985" s="458" t="s">
        <v>9</v>
      </c>
      <c r="H985" s="458" t="s">
        <v>13</v>
      </c>
      <c r="I985" s="458" t="s">
        <v>14</v>
      </c>
      <c r="J985" s="458" t="s">
        <v>9</v>
      </c>
      <c r="K985" s="737"/>
    </row>
    <row r="986" spans="1:11" ht="20.25" customHeight="1" x14ac:dyDescent="0.25">
      <c r="A986" s="340" t="s">
        <v>2084</v>
      </c>
      <c r="B986" s="340"/>
      <c r="C986" s="340"/>
      <c r="D986" s="340"/>
      <c r="E986" s="340"/>
      <c r="F986" s="340"/>
      <c r="G986" s="340"/>
      <c r="H986" s="340"/>
      <c r="I986" s="340"/>
      <c r="J986" s="340"/>
      <c r="K986" s="329" t="s">
        <v>2079</v>
      </c>
    </row>
    <row r="987" spans="1:11" ht="20.25" customHeight="1" x14ac:dyDescent="0.25">
      <c r="A987" s="340" t="s">
        <v>2086</v>
      </c>
      <c r="B987" s="340">
        <v>24</v>
      </c>
      <c r="C987" s="340">
        <v>5</v>
      </c>
      <c r="D987" s="340">
        <v>29</v>
      </c>
      <c r="E987" s="340">
        <v>0</v>
      </c>
      <c r="F987" s="340">
        <v>0</v>
      </c>
      <c r="G987" s="340">
        <v>0</v>
      </c>
      <c r="H987" s="340">
        <v>24</v>
      </c>
      <c r="I987" s="340">
        <v>5</v>
      </c>
      <c r="J987" s="340">
        <v>29</v>
      </c>
      <c r="K987" s="446" t="s">
        <v>2373</v>
      </c>
    </row>
    <row r="988" spans="1:11" ht="20.25" customHeight="1" x14ac:dyDescent="0.25">
      <c r="A988" s="340" t="s">
        <v>2074</v>
      </c>
      <c r="B988" s="340">
        <v>6</v>
      </c>
      <c r="C988" s="340">
        <v>2</v>
      </c>
      <c r="D988" s="340">
        <v>8</v>
      </c>
      <c r="E988" s="340">
        <v>0</v>
      </c>
      <c r="F988" s="340">
        <v>0</v>
      </c>
      <c r="G988" s="340">
        <v>0</v>
      </c>
      <c r="H988" s="340">
        <v>6</v>
      </c>
      <c r="I988" s="340">
        <v>2</v>
      </c>
      <c r="J988" s="340">
        <v>8</v>
      </c>
      <c r="K988" s="446" t="s">
        <v>2281</v>
      </c>
    </row>
    <row r="989" spans="1:11" ht="20.25" customHeight="1" x14ac:dyDescent="0.25">
      <c r="A989" s="340" t="s">
        <v>2078</v>
      </c>
      <c r="B989" s="340">
        <v>88</v>
      </c>
      <c r="C989" s="340">
        <v>13</v>
      </c>
      <c r="D989" s="340">
        <v>101</v>
      </c>
      <c r="E989" s="340">
        <v>0</v>
      </c>
      <c r="F989" s="340">
        <v>0</v>
      </c>
      <c r="G989" s="340">
        <v>0</v>
      </c>
      <c r="H989" s="340">
        <v>88</v>
      </c>
      <c r="I989" s="340">
        <v>13</v>
      </c>
      <c r="J989" s="340">
        <v>101</v>
      </c>
      <c r="K989" s="446" t="s">
        <v>2089</v>
      </c>
    </row>
    <row r="990" spans="1:11" ht="20.25" customHeight="1" x14ac:dyDescent="0.25">
      <c r="A990" s="340" t="s">
        <v>2080</v>
      </c>
      <c r="B990" s="340">
        <v>61</v>
      </c>
      <c r="C990" s="340">
        <v>34</v>
      </c>
      <c r="D990" s="340">
        <v>95</v>
      </c>
      <c r="E990" s="340">
        <v>0</v>
      </c>
      <c r="F990" s="340">
        <v>0</v>
      </c>
      <c r="G990" s="340">
        <v>0</v>
      </c>
      <c r="H990" s="340">
        <v>61</v>
      </c>
      <c r="I990" s="340">
        <v>34</v>
      </c>
      <c r="J990" s="340">
        <v>95</v>
      </c>
      <c r="K990" s="446" t="s">
        <v>2089</v>
      </c>
    </row>
    <row r="991" spans="1:11" ht="20.25" customHeight="1" x14ac:dyDescent="0.25">
      <c r="A991" s="340" t="s">
        <v>2090</v>
      </c>
      <c r="B991" s="340">
        <v>179</v>
      </c>
      <c r="C991" s="340">
        <v>54</v>
      </c>
      <c r="D991" s="340">
        <v>233</v>
      </c>
      <c r="E991" s="340">
        <v>0</v>
      </c>
      <c r="F991" s="340">
        <v>0</v>
      </c>
      <c r="G991" s="340">
        <v>0</v>
      </c>
      <c r="H991" s="340">
        <v>179</v>
      </c>
      <c r="I991" s="340">
        <v>54</v>
      </c>
      <c r="J991" s="340">
        <v>233</v>
      </c>
      <c r="K991" s="329" t="s">
        <v>2372</v>
      </c>
    </row>
    <row r="992" spans="1:11" ht="20.25" customHeight="1" x14ac:dyDescent="0.25">
      <c r="A992" s="340" t="s">
        <v>2092</v>
      </c>
      <c r="B992" s="340"/>
      <c r="C992" s="340"/>
      <c r="D992" s="340"/>
      <c r="E992" s="340"/>
      <c r="F992" s="340"/>
      <c r="G992" s="340"/>
      <c r="H992" s="340"/>
      <c r="I992" s="340"/>
      <c r="J992" s="340"/>
      <c r="K992" s="329" t="s">
        <v>2079</v>
      </c>
    </row>
    <row r="993" spans="1:11" ht="20.25" customHeight="1" x14ac:dyDescent="0.25">
      <c r="A993" s="340" t="s">
        <v>2086</v>
      </c>
      <c r="B993" s="340">
        <v>56</v>
      </c>
      <c r="C993" s="340">
        <v>5</v>
      </c>
      <c r="D993" s="340">
        <v>61</v>
      </c>
      <c r="E993" s="340">
        <v>0</v>
      </c>
      <c r="F993" s="340">
        <v>0</v>
      </c>
      <c r="G993" s="340">
        <v>0</v>
      </c>
      <c r="H993" s="340">
        <v>56</v>
      </c>
      <c r="I993" s="340">
        <v>5</v>
      </c>
      <c r="J993" s="340">
        <v>61</v>
      </c>
      <c r="K993" s="446" t="s">
        <v>2373</v>
      </c>
    </row>
    <row r="994" spans="1:11" ht="20.25" customHeight="1" x14ac:dyDescent="0.25">
      <c r="A994" s="8" t="s">
        <v>2074</v>
      </c>
      <c r="B994" s="8">
        <v>2</v>
      </c>
      <c r="C994" s="8">
        <v>9</v>
      </c>
      <c r="D994" s="8">
        <v>11</v>
      </c>
      <c r="E994" s="8">
        <v>0</v>
      </c>
      <c r="F994" s="8">
        <v>0</v>
      </c>
      <c r="G994" s="8">
        <f>SUM(E994:F994)</f>
        <v>0</v>
      </c>
      <c r="H994" s="8">
        <v>2</v>
      </c>
      <c r="I994" s="8">
        <v>9</v>
      </c>
      <c r="J994" s="8">
        <v>11</v>
      </c>
      <c r="K994" s="446" t="s">
        <v>2279</v>
      </c>
    </row>
    <row r="995" spans="1:11" ht="20.25" customHeight="1" x14ac:dyDescent="0.25">
      <c r="A995" s="8" t="s">
        <v>2078</v>
      </c>
      <c r="B995" s="8">
        <v>96</v>
      </c>
      <c r="C995" s="8">
        <v>3</v>
      </c>
      <c r="D995" s="8">
        <v>99</v>
      </c>
      <c r="E995" s="8">
        <v>0</v>
      </c>
      <c r="F995" s="8">
        <v>0</v>
      </c>
      <c r="G995" s="8">
        <f>SUM(E995:F995)</f>
        <v>0</v>
      </c>
      <c r="H995" s="8">
        <v>96</v>
      </c>
      <c r="I995" s="8">
        <v>3</v>
      </c>
      <c r="J995" s="8">
        <v>99</v>
      </c>
      <c r="K995" s="219" t="s">
        <v>2088</v>
      </c>
    </row>
    <row r="996" spans="1:11" ht="20.25" customHeight="1" x14ac:dyDescent="0.25">
      <c r="A996" s="8" t="s">
        <v>2080</v>
      </c>
      <c r="B996" s="8">
        <v>92</v>
      </c>
      <c r="C996" s="8">
        <v>25</v>
      </c>
      <c r="D996" s="8">
        <v>117</v>
      </c>
      <c r="E996" s="8">
        <v>0</v>
      </c>
      <c r="F996" s="8">
        <v>0</v>
      </c>
      <c r="G996" s="8">
        <v>0</v>
      </c>
      <c r="H996" s="8">
        <v>92</v>
      </c>
      <c r="I996" s="8">
        <v>25</v>
      </c>
      <c r="J996" s="8">
        <v>117</v>
      </c>
      <c r="K996" s="446" t="s">
        <v>2089</v>
      </c>
    </row>
    <row r="997" spans="1:11" ht="20.25" customHeight="1" x14ac:dyDescent="0.25">
      <c r="A997" s="8" t="s">
        <v>2094</v>
      </c>
      <c r="B997" s="8">
        <v>246</v>
      </c>
      <c r="C997" s="8">
        <v>42</v>
      </c>
      <c r="D997" s="8">
        <v>288</v>
      </c>
      <c r="E997" s="8">
        <v>0</v>
      </c>
      <c r="F997" s="8">
        <v>0</v>
      </c>
      <c r="G997" s="8">
        <v>0</v>
      </c>
      <c r="H997" s="8">
        <v>246</v>
      </c>
      <c r="I997" s="8">
        <v>42</v>
      </c>
      <c r="J997" s="8">
        <v>288</v>
      </c>
      <c r="K997" s="329" t="s">
        <v>2372</v>
      </c>
    </row>
    <row r="998" spans="1:11" ht="20.25" customHeight="1" x14ac:dyDescent="0.25">
      <c r="A998" s="8" t="s">
        <v>2374</v>
      </c>
      <c r="B998" s="8"/>
      <c r="C998" s="8"/>
      <c r="D998" s="8"/>
      <c r="E998" s="8"/>
      <c r="F998" s="8"/>
      <c r="G998" s="8"/>
      <c r="H998" s="8"/>
      <c r="I998" s="8"/>
      <c r="J998" s="8"/>
      <c r="K998" s="446" t="s">
        <v>2326</v>
      </c>
    </row>
    <row r="999" spans="1:11" ht="20.25" customHeight="1" x14ac:dyDescent="0.25">
      <c r="A999" s="8" t="s">
        <v>2086</v>
      </c>
      <c r="B999" s="8">
        <v>477</v>
      </c>
      <c r="C999" s="8">
        <v>34</v>
      </c>
      <c r="D999" s="8">
        <v>511</v>
      </c>
      <c r="E999" s="8">
        <v>0</v>
      </c>
      <c r="F999" s="8">
        <v>0</v>
      </c>
      <c r="G999" s="8">
        <v>0</v>
      </c>
      <c r="H999" s="8">
        <v>477</v>
      </c>
      <c r="I999" s="8">
        <v>34</v>
      </c>
      <c r="J999" s="8">
        <v>511</v>
      </c>
      <c r="K999" s="446" t="s">
        <v>2373</v>
      </c>
    </row>
    <row r="1000" spans="1:11" ht="20.25" customHeight="1" x14ac:dyDescent="0.25">
      <c r="A1000" s="8" t="s">
        <v>2072</v>
      </c>
      <c r="B1000" s="8">
        <v>42</v>
      </c>
      <c r="C1000" s="8">
        <v>33</v>
      </c>
      <c r="D1000" s="8">
        <v>75</v>
      </c>
      <c r="E1000" s="8">
        <v>0</v>
      </c>
      <c r="F1000" s="8">
        <v>0</v>
      </c>
      <c r="G1000" s="8">
        <v>0</v>
      </c>
      <c r="H1000" s="8">
        <v>42</v>
      </c>
      <c r="I1000" s="8">
        <v>33</v>
      </c>
      <c r="J1000" s="8">
        <v>75</v>
      </c>
      <c r="K1000" s="446" t="s">
        <v>2073</v>
      </c>
    </row>
    <row r="1001" spans="1:11" ht="20.25" customHeight="1" x14ac:dyDescent="0.25">
      <c r="A1001" s="8" t="s">
        <v>2074</v>
      </c>
      <c r="B1001" s="8">
        <v>123</v>
      </c>
      <c r="C1001" s="8">
        <v>82</v>
      </c>
      <c r="D1001" s="8">
        <f>SUM(B1001:C1001)</f>
        <v>205</v>
      </c>
      <c r="E1001" s="8">
        <v>0</v>
      </c>
      <c r="F1001" s="8">
        <v>0</v>
      </c>
      <c r="G1001" s="8">
        <v>0</v>
      </c>
      <c r="H1001" s="8">
        <v>123</v>
      </c>
      <c r="I1001" s="8">
        <v>82</v>
      </c>
      <c r="J1001" s="8">
        <f>SUM(H1001:I1001)</f>
        <v>205</v>
      </c>
      <c r="K1001" s="446" t="s">
        <v>2279</v>
      </c>
    </row>
    <row r="1002" spans="1:11" ht="20.25" customHeight="1" x14ac:dyDescent="0.25">
      <c r="A1002" s="8" t="s">
        <v>2076</v>
      </c>
      <c r="B1002" s="8">
        <v>179</v>
      </c>
      <c r="C1002" s="8">
        <v>20</v>
      </c>
      <c r="D1002" s="8">
        <v>199</v>
      </c>
      <c r="E1002" s="8">
        <v>0</v>
      </c>
      <c r="F1002" s="8">
        <v>0</v>
      </c>
      <c r="G1002" s="8">
        <v>0</v>
      </c>
      <c r="H1002" s="8">
        <v>179</v>
      </c>
      <c r="I1002" s="8">
        <v>20</v>
      </c>
      <c r="J1002" s="8">
        <v>199</v>
      </c>
      <c r="K1002" s="446" t="s">
        <v>2280</v>
      </c>
    </row>
    <row r="1003" spans="1:11" ht="20.25" customHeight="1" x14ac:dyDescent="0.25">
      <c r="A1003" s="8" t="s">
        <v>2078</v>
      </c>
      <c r="B1003" s="8">
        <v>698</v>
      </c>
      <c r="C1003" s="8">
        <v>59</v>
      </c>
      <c r="D1003" s="8">
        <v>757</v>
      </c>
      <c r="E1003" s="8">
        <v>0</v>
      </c>
      <c r="F1003" s="8">
        <v>0</v>
      </c>
      <c r="G1003" s="8">
        <v>0</v>
      </c>
      <c r="H1003" s="8">
        <v>698</v>
      </c>
      <c r="I1003" s="8">
        <v>59</v>
      </c>
      <c r="J1003" s="8">
        <v>757</v>
      </c>
      <c r="K1003" s="446" t="s">
        <v>2281</v>
      </c>
    </row>
    <row r="1004" spans="1:11" ht="20.25" customHeight="1" x14ac:dyDescent="0.25">
      <c r="A1004" s="8" t="s">
        <v>2080</v>
      </c>
      <c r="B1004" s="8">
        <v>696</v>
      </c>
      <c r="C1004" s="8">
        <v>266</v>
      </c>
      <c r="D1004" s="8">
        <v>962</v>
      </c>
      <c r="E1004" s="8">
        <v>0</v>
      </c>
      <c r="F1004" s="8">
        <v>0</v>
      </c>
      <c r="G1004" s="8">
        <v>0</v>
      </c>
      <c r="H1004" s="8">
        <v>696</v>
      </c>
      <c r="I1004" s="8">
        <v>266</v>
      </c>
      <c r="J1004" s="8">
        <v>962</v>
      </c>
      <c r="K1004" s="329" t="s">
        <v>2290</v>
      </c>
    </row>
    <row r="1005" spans="1:11" ht="20.25" customHeight="1" thickBot="1" x14ac:dyDescent="0.3">
      <c r="A1005" s="11" t="s">
        <v>2374</v>
      </c>
      <c r="B1005" s="11">
        <v>2215</v>
      </c>
      <c r="C1005" s="11">
        <v>494</v>
      </c>
      <c r="D1005" s="11">
        <v>2709</v>
      </c>
      <c r="E1005" s="11">
        <v>0</v>
      </c>
      <c r="F1005" s="11">
        <v>0</v>
      </c>
      <c r="G1005" s="11">
        <v>0</v>
      </c>
      <c r="H1005" s="11">
        <v>2215</v>
      </c>
      <c r="I1005" s="11">
        <v>494</v>
      </c>
      <c r="J1005" s="11">
        <v>2709</v>
      </c>
      <c r="K1005" s="13" t="s">
        <v>2326</v>
      </c>
    </row>
    <row r="1006" spans="1:11" s="659" customFormat="1" ht="20.25" customHeight="1" thickTop="1" x14ac:dyDescent="0.25">
      <c r="A1006" s="668"/>
      <c r="B1006" s="668"/>
      <c r="C1006" s="668"/>
      <c r="D1006" s="668"/>
      <c r="E1006" s="668"/>
      <c r="F1006" s="668"/>
      <c r="G1006" s="668"/>
      <c r="H1006" s="668"/>
      <c r="I1006" s="668"/>
      <c r="J1006" s="668"/>
      <c r="K1006" s="664"/>
    </row>
    <row r="1007" spans="1:11" s="659" customFormat="1" ht="20.25" customHeight="1" x14ac:dyDescent="0.25">
      <c r="A1007" s="668"/>
      <c r="B1007" s="668"/>
      <c r="C1007" s="668"/>
      <c r="D1007" s="668"/>
      <c r="E1007" s="668"/>
      <c r="F1007" s="668"/>
      <c r="G1007" s="668"/>
      <c r="H1007" s="668"/>
      <c r="I1007" s="668"/>
      <c r="J1007" s="668"/>
      <c r="K1007" s="664"/>
    </row>
    <row r="1008" spans="1:11" s="659" customFormat="1" ht="20.25" customHeight="1" thickBot="1" x14ac:dyDescent="0.3">
      <c r="A1008" s="668"/>
      <c r="B1008" s="668"/>
      <c r="C1008" s="668"/>
      <c r="D1008" s="668"/>
      <c r="E1008" s="668"/>
      <c r="F1008" s="668"/>
      <c r="G1008" s="668"/>
      <c r="H1008" s="668"/>
      <c r="I1008" s="668"/>
      <c r="J1008" s="668"/>
      <c r="K1008" s="664"/>
    </row>
    <row r="1009" spans="1:11" ht="20.25" customHeight="1" thickTop="1" x14ac:dyDescent="0.25">
      <c r="A1009" s="532"/>
      <c r="B1009" s="532"/>
      <c r="C1009" s="532"/>
      <c r="D1009" s="532"/>
      <c r="E1009" s="532"/>
      <c r="F1009" s="532"/>
      <c r="G1009" s="532"/>
      <c r="H1009" s="532"/>
      <c r="I1009" s="532"/>
      <c r="J1009" s="532"/>
      <c r="K1009" s="531"/>
    </row>
    <row r="1010" spans="1:11" s="479" customFormat="1" ht="9" customHeight="1" x14ac:dyDescent="0.25">
      <c r="A1010" s="339"/>
      <c r="B1010" s="339"/>
      <c r="C1010" s="339"/>
      <c r="D1010" s="339"/>
      <c r="E1010" s="339"/>
      <c r="F1010" s="339"/>
      <c r="G1010" s="339"/>
      <c r="H1010" s="339"/>
      <c r="I1010" s="339"/>
      <c r="J1010" s="339"/>
      <c r="K1010" s="58"/>
    </row>
    <row r="1011" spans="1:11" ht="23.25" customHeight="1" thickBot="1" x14ac:dyDescent="0.3">
      <c r="A1011" s="357" t="s">
        <v>2644</v>
      </c>
      <c r="K1011" s="456" t="s">
        <v>2645</v>
      </c>
    </row>
    <row r="1012" spans="1:11" ht="18.75" customHeight="1" thickTop="1" x14ac:dyDescent="0.3">
      <c r="A1012" s="735" t="s">
        <v>205</v>
      </c>
      <c r="B1012" s="746" t="s">
        <v>1</v>
      </c>
      <c r="C1012" s="746"/>
      <c r="D1012" s="746"/>
      <c r="E1012" s="746" t="s">
        <v>2</v>
      </c>
      <c r="F1012" s="746"/>
      <c r="G1012" s="746"/>
      <c r="H1012" s="746" t="s">
        <v>4</v>
      </c>
      <c r="I1012" s="746"/>
      <c r="J1012" s="746"/>
      <c r="K1012" s="735" t="s">
        <v>206</v>
      </c>
    </row>
    <row r="1013" spans="1:11" ht="18.75" customHeight="1" x14ac:dyDescent="0.3">
      <c r="A1013" s="736"/>
      <c r="B1013" s="747" t="s">
        <v>6</v>
      </c>
      <c r="C1013" s="747"/>
      <c r="D1013" s="747"/>
      <c r="E1013" s="747" t="s">
        <v>7</v>
      </c>
      <c r="F1013" s="747"/>
      <c r="G1013" s="747"/>
      <c r="H1013" s="747" t="s">
        <v>9</v>
      </c>
      <c r="I1013" s="747"/>
      <c r="J1013" s="747"/>
      <c r="K1013" s="736"/>
    </row>
    <row r="1014" spans="1:11" ht="18.75" customHeight="1" x14ac:dyDescent="0.3">
      <c r="A1014" s="736"/>
      <c r="B1014" s="457" t="s">
        <v>574</v>
      </c>
      <c r="C1014" s="457" t="s">
        <v>113</v>
      </c>
      <c r="D1014" s="457" t="s">
        <v>12</v>
      </c>
      <c r="E1014" s="457" t="s">
        <v>574</v>
      </c>
      <c r="F1014" s="457" t="s">
        <v>113</v>
      </c>
      <c r="G1014" s="457" t="s">
        <v>12</v>
      </c>
      <c r="H1014" s="457" t="s">
        <v>574</v>
      </c>
      <c r="I1014" s="457" t="s">
        <v>113</v>
      </c>
      <c r="J1014" s="457" t="s">
        <v>12</v>
      </c>
      <c r="K1014" s="736"/>
    </row>
    <row r="1015" spans="1:11" ht="18.75" customHeight="1" thickBot="1" x14ac:dyDescent="0.35">
      <c r="A1015" s="737"/>
      <c r="B1015" s="458" t="s">
        <v>13</v>
      </c>
      <c r="C1015" s="458" t="s">
        <v>14</v>
      </c>
      <c r="D1015" s="458" t="s">
        <v>9</v>
      </c>
      <c r="E1015" s="458" t="s">
        <v>13</v>
      </c>
      <c r="F1015" s="458" t="s">
        <v>14</v>
      </c>
      <c r="G1015" s="458" t="s">
        <v>9</v>
      </c>
      <c r="H1015" s="458" t="s">
        <v>13</v>
      </c>
      <c r="I1015" s="458" t="s">
        <v>14</v>
      </c>
      <c r="J1015" s="458" t="s">
        <v>9</v>
      </c>
      <c r="K1015" s="737"/>
    </row>
    <row r="1016" spans="1:11" ht="18.75" customHeight="1" x14ac:dyDescent="0.25">
      <c r="A1016" s="17" t="s">
        <v>2099</v>
      </c>
      <c r="B1016" s="17">
        <v>1984</v>
      </c>
      <c r="C1016" s="17">
        <v>492</v>
      </c>
      <c r="D1016" s="17">
        <v>2476</v>
      </c>
      <c r="E1016" s="17">
        <v>0</v>
      </c>
      <c r="F1016" s="17">
        <v>0</v>
      </c>
      <c r="G1016" s="17">
        <v>0</v>
      </c>
      <c r="H1016" s="17">
        <v>1984</v>
      </c>
      <c r="I1016" s="17">
        <v>492</v>
      </c>
      <c r="J1016" s="17">
        <v>2476</v>
      </c>
      <c r="K1016" s="480" t="s">
        <v>2081</v>
      </c>
    </row>
    <row r="1017" spans="1:11" ht="18.75" customHeight="1" x14ac:dyDescent="0.25">
      <c r="A1017" s="8" t="s">
        <v>2101</v>
      </c>
      <c r="B1017" s="8">
        <v>474</v>
      </c>
      <c r="C1017" s="8">
        <v>175</v>
      </c>
      <c r="D1017" s="8">
        <v>649</v>
      </c>
      <c r="E1017" s="8">
        <v>0</v>
      </c>
      <c r="F1017" s="8">
        <v>0</v>
      </c>
      <c r="G1017" s="8">
        <v>0</v>
      </c>
      <c r="H1017" s="8">
        <v>474</v>
      </c>
      <c r="I1017" s="8">
        <v>175</v>
      </c>
      <c r="J1017" s="8">
        <v>649</v>
      </c>
      <c r="K1017" s="329" t="s">
        <v>2286</v>
      </c>
    </row>
    <row r="1018" spans="1:11" ht="18.75" customHeight="1" x14ac:dyDescent="0.25">
      <c r="A1018" s="340" t="s">
        <v>2375</v>
      </c>
      <c r="B1018" s="340"/>
      <c r="C1018" s="340"/>
      <c r="D1018" s="340"/>
      <c r="E1018" s="340"/>
      <c r="F1018" s="340"/>
      <c r="G1018" s="340"/>
      <c r="H1018" s="340"/>
      <c r="I1018" s="340"/>
      <c r="J1018" s="340"/>
      <c r="K1018" s="329" t="s">
        <v>2104</v>
      </c>
    </row>
    <row r="1019" spans="1:11" ht="18.75" customHeight="1" x14ac:dyDescent="0.25">
      <c r="A1019" s="8" t="s">
        <v>2070</v>
      </c>
      <c r="B1019" s="8">
        <v>114</v>
      </c>
      <c r="C1019" s="8">
        <v>13</v>
      </c>
      <c r="D1019" s="8">
        <v>127</v>
      </c>
      <c r="E1019" s="8">
        <v>0</v>
      </c>
      <c r="F1019" s="8">
        <v>0</v>
      </c>
      <c r="G1019" s="8">
        <v>0</v>
      </c>
      <c r="H1019" s="8">
        <v>114</v>
      </c>
      <c r="I1019" s="8">
        <v>13</v>
      </c>
      <c r="J1019" s="8">
        <v>127</v>
      </c>
      <c r="K1019" s="446" t="s">
        <v>2278</v>
      </c>
    </row>
    <row r="1020" spans="1:11" ht="18.75" customHeight="1" x14ac:dyDescent="0.25">
      <c r="A1020" s="8" t="s">
        <v>2332</v>
      </c>
      <c r="B1020" s="8">
        <v>177</v>
      </c>
      <c r="C1020" s="8">
        <v>156</v>
      </c>
      <c r="D1020" s="8">
        <v>333</v>
      </c>
      <c r="E1020" s="8">
        <v>0</v>
      </c>
      <c r="F1020" s="8">
        <v>0</v>
      </c>
      <c r="G1020" s="8">
        <v>0</v>
      </c>
      <c r="H1020" s="8">
        <v>177</v>
      </c>
      <c r="I1020" s="8">
        <v>156</v>
      </c>
      <c r="J1020" s="8">
        <v>333</v>
      </c>
      <c r="K1020" s="329" t="s">
        <v>2139</v>
      </c>
    </row>
    <row r="1021" spans="1:11" ht="18.75" customHeight="1" x14ac:dyDescent="0.25">
      <c r="A1021" s="8" t="s">
        <v>541</v>
      </c>
      <c r="B1021" s="8">
        <v>92</v>
      </c>
      <c r="C1021" s="8">
        <v>14</v>
      </c>
      <c r="D1021" s="8">
        <v>106</v>
      </c>
      <c r="E1021" s="8">
        <v>0</v>
      </c>
      <c r="F1021" s="8">
        <v>0</v>
      </c>
      <c r="G1021" s="8">
        <v>0</v>
      </c>
      <c r="H1021" s="8">
        <v>92</v>
      </c>
      <c r="I1021" s="8">
        <v>14</v>
      </c>
      <c r="J1021" s="8">
        <v>106</v>
      </c>
      <c r="K1021" s="446" t="s">
        <v>249</v>
      </c>
    </row>
    <row r="1022" spans="1:11" ht="18.75" customHeight="1" x14ac:dyDescent="0.25">
      <c r="A1022" s="8" t="s">
        <v>2333</v>
      </c>
      <c r="B1022" s="8">
        <v>61</v>
      </c>
      <c r="C1022" s="8">
        <v>11</v>
      </c>
      <c r="D1022" s="8">
        <v>72</v>
      </c>
      <c r="E1022" s="8">
        <v>0</v>
      </c>
      <c r="F1022" s="8">
        <v>0</v>
      </c>
      <c r="G1022" s="8">
        <v>0</v>
      </c>
      <c r="H1022" s="8">
        <v>61</v>
      </c>
      <c r="I1022" s="8">
        <v>11</v>
      </c>
      <c r="J1022" s="8">
        <v>72</v>
      </c>
      <c r="K1022" s="446" t="s">
        <v>2278</v>
      </c>
    </row>
    <row r="1023" spans="1:11" ht="18.75" customHeight="1" x14ac:dyDescent="0.25">
      <c r="A1023" s="8" t="s">
        <v>2335</v>
      </c>
      <c r="B1023" s="8">
        <v>54</v>
      </c>
      <c r="C1023" s="8">
        <v>10</v>
      </c>
      <c r="D1023" s="8">
        <v>64</v>
      </c>
      <c r="E1023" s="8">
        <v>0</v>
      </c>
      <c r="F1023" s="8">
        <v>0</v>
      </c>
      <c r="G1023" s="8">
        <v>0</v>
      </c>
      <c r="H1023" s="8">
        <v>54</v>
      </c>
      <c r="I1023" s="8">
        <v>10</v>
      </c>
      <c r="J1023" s="8">
        <v>64</v>
      </c>
      <c r="K1023" s="446" t="s">
        <v>2280</v>
      </c>
    </row>
    <row r="1024" spans="1:11" ht="18.75" customHeight="1" x14ac:dyDescent="0.25">
      <c r="A1024" s="8" t="s">
        <v>2336</v>
      </c>
      <c r="B1024" s="8">
        <v>55</v>
      </c>
      <c r="C1024" s="8">
        <v>38</v>
      </c>
      <c r="D1024" s="8">
        <v>93</v>
      </c>
      <c r="E1024" s="8">
        <v>0</v>
      </c>
      <c r="F1024" s="8">
        <v>0</v>
      </c>
      <c r="G1024" s="8">
        <v>0</v>
      </c>
      <c r="H1024" s="8">
        <v>55</v>
      </c>
      <c r="I1024" s="8">
        <v>38</v>
      </c>
      <c r="J1024" s="8">
        <v>93</v>
      </c>
      <c r="K1024" s="446" t="s">
        <v>2337</v>
      </c>
    </row>
    <row r="1025" spans="1:11" ht="18.75" customHeight="1" x14ac:dyDescent="0.25">
      <c r="A1025" s="8" t="s">
        <v>2338</v>
      </c>
      <c r="B1025" s="8">
        <v>553</v>
      </c>
      <c r="C1025" s="8">
        <v>242</v>
      </c>
      <c r="D1025" s="8">
        <v>795</v>
      </c>
      <c r="E1025" s="8">
        <v>0</v>
      </c>
      <c r="F1025" s="8">
        <v>0</v>
      </c>
      <c r="G1025" s="8">
        <v>0</v>
      </c>
      <c r="H1025" s="8">
        <v>553</v>
      </c>
      <c r="I1025" s="8">
        <v>242</v>
      </c>
      <c r="J1025" s="8">
        <v>795</v>
      </c>
      <c r="K1025" s="459" t="s">
        <v>2109</v>
      </c>
    </row>
    <row r="1026" spans="1:11" ht="18.75" customHeight="1" x14ac:dyDescent="0.25">
      <c r="A1026" s="8" t="s">
        <v>2376</v>
      </c>
      <c r="B1026" s="8"/>
      <c r="C1026" s="8"/>
      <c r="D1026" s="8"/>
      <c r="E1026" s="8"/>
      <c r="F1026" s="8"/>
      <c r="G1026" s="8"/>
      <c r="H1026" s="8"/>
      <c r="I1026" s="8"/>
      <c r="J1026" s="8"/>
      <c r="K1026" s="329" t="s">
        <v>2111</v>
      </c>
    </row>
    <row r="1027" spans="1:11" ht="18.75" customHeight="1" x14ac:dyDescent="0.25">
      <c r="A1027" s="8" t="s">
        <v>2112</v>
      </c>
      <c r="B1027" s="8">
        <v>100</v>
      </c>
      <c r="C1027" s="8">
        <v>30</v>
      </c>
      <c r="D1027" s="8">
        <v>130</v>
      </c>
      <c r="E1027" s="8">
        <v>0</v>
      </c>
      <c r="F1027" s="8">
        <v>1</v>
      </c>
      <c r="G1027" s="8">
        <v>1</v>
      </c>
      <c r="H1027" s="8">
        <v>100</v>
      </c>
      <c r="I1027" s="8">
        <v>31</v>
      </c>
      <c r="J1027" s="8">
        <f>SUM(H1027:I1027)</f>
        <v>131</v>
      </c>
      <c r="K1027" s="329" t="s">
        <v>2113</v>
      </c>
    </row>
    <row r="1028" spans="1:11" ht="18.75" customHeight="1" x14ac:dyDescent="0.25">
      <c r="A1028" s="8" t="s">
        <v>2339</v>
      </c>
      <c r="B1028" s="8">
        <v>153</v>
      </c>
      <c r="C1028" s="8">
        <v>61</v>
      </c>
      <c r="D1028" s="8">
        <v>214</v>
      </c>
      <c r="E1028" s="8">
        <v>0</v>
      </c>
      <c r="F1028" s="8">
        <v>0</v>
      </c>
      <c r="G1028" s="8">
        <v>0</v>
      </c>
      <c r="H1028" s="8">
        <v>153</v>
      </c>
      <c r="I1028" s="8">
        <v>61</v>
      </c>
      <c r="J1028" s="8">
        <f>SUM(H1028:I1028)</f>
        <v>214</v>
      </c>
      <c r="K1028" s="329" t="s">
        <v>2290</v>
      </c>
    </row>
    <row r="1029" spans="1:11" ht="18.75" customHeight="1" x14ac:dyDescent="0.25">
      <c r="A1029" s="8" t="s">
        <v>2115</v>
      </c>
      <c r="B1029" s="8">
        <v>141</v>
      </c>
      <c r="C1029" s="8">
        <v>33</v>
      </c>
      <c r="D1029" s="8">
        <v>174</v>
      </c>
      <c r="E1029" s="533">
        <v>0</v>
      </c>
      <c r="F1029" s="533">
        <v>0</v>
      </c>
      <c r="G1029" s="533">
        <v>0</v>
      </c>
      <c r="H1029" s="8">
        <v>141</v>
      </c>
      <c r="I1029" s="8">
        <v>33</v>
      </c>
      <c r="J1029" s="8">
        <f>SUM(H1029:I1029)</f>
        <v>174</v>
      </c>
      <c r="K1029" s="446" t="s">
        <v>2116</v>
      </c>
    </row>
    <row r="1030" spans="1:11" ht="18.75" customHeight="1" x14ac:dyDescent="0.25">
      <c r="A1030" s="8" t="s">
        <v>2332</v>
      </c>
      <c r="B1030" s="8">
        <v>15</v>
      </c>
      <c r="C1030" s="8">
        <v>8</v>
      </c>
      <c r="D1030" s="8">
        <v>23</v>
      </c>
      <c r="E1030" s="8">
        <v>0</v>
      </c>
      <c r="F1030" s="8">
        <v>0</v>
      </c>
      <c r="G1030" s="8">
        <v>0</v>
      </c>
      <c r="H1030" s="8">
        <v>15</v>
      </c>
      <c r="I1030" s="8">
        <v>8</v>
      </c>
      <c r="J1030" s="8">
        <v>23</v>
      </c>
      <c r="K1030" s="329" t="s">
        <v>2341</v>
      </c>
    </row>
    <row r="1031" spans="1:11" ht="18.75" customHeight="1" x14ac:dyDescent="0.25">
      <c r="A1031" s="8" t="s">
        <v>2122</v>
      </c>
      <c r="B1031" s="8">
        <f t="shared" ref="B1031:J1031" si="71">SUM(B1027:B1030)</f>
        <v>409</v>
      </c>
      <c r="C1031" s="8">
        <f t="shared" si="71"/>
        <v>132</v>
      </c>
      <c r="D1031" s="8">
        <f t="shared" si="71"/>
        <v>541</v>
      </c>
      <c r="E1031" s="8">
        <f t="shared" si="71"/>
        <v>0</v>
      </c>
      <c r="F1031" s="8">
        <f t="shared" si="71"/>
        <v>1</v>
      </c>
      <c r="G1031" s="8">
        <f t="shared" si="71"/>
        <v>1</v>
      </c>
      <c r="H1031" s="8">
        <f t="shared" si="71"/>
        <v>409</v>
      </c>
      <c r="I1031" s="8">
        <f t="shared" si="71"/>
        <v>133</v>
      </c>
      <c r="J1031" s="8">
        <f t="shared" si="71"/>
        <v>542</v>
      </c>
      <c r="K1031" s="329" t="s">
        <v>2123</v>
      </c>
    </row>
    <row r="1032" spans="1:11" ht="18.75" customHeight="1" x14ac:dyDescent="0.25">
      <c r="A1032" s="8" t="s">
        <v>2377</v>
      </c>
      <c r="B1032" s="8">
        <v>263</v>
      </c>
      <c r="C1032" s="8">
        <v>161</v>
      </c>
      <c r="D1032" s="8">
        <v>424</v>
      </c>
      <c r="E1032" s="8">
        <v>1</v>
      </c>
      <c r="F1032" s="8">
        <v>0</v>
      </c>
      <c r="G1032" s="8">
        <v>1</v>
      </c>
      <c r="H1032" s="8">
        <v>264</v>
      </c>
      <c r="I1032" s="8">
        <v>161</v>
      </c>
      <c r="J1032" s="8">
        <v>425</v>
      </c>
      <c r="K1032" s="446" t="s">
        <v>2125</v>
      </c>
    </row>
    <row r="1033" spans="1:11" ht="18.75" customHeight="1" x14ac:dyDescent="0.25">
      <c r="A1033" s="8" t="s">
        <v>2126</v>
      </c>
      <c r="B1033" s="8"/>
      <c r="C1033" s="8"/>
      <c r="D1033" s="8"/>
      <c r="E1033" s="8"/>
      <c r="F1033" s="8"/>
      <c r="G1033" s="8"/>
      <c r="H1033" s="8"/>
      <c r="I1033" s="8"/>
      <c r="J1033" s="8"/>
      <c r="K1033" s="19" t="s">
        <v>2344</v>
      </c>
    </row>
    <row r="1034" spans="1:11" ht="18.75" customHeight="1" x14ac:dyDescent="0.25">
      <c r="A1034" s="8" t="s">
        <v>2128</v>
      </c>
      <c r="B1034" s="8">
        <v>165</v>
      </c>
      <c r="C1034" s="8">
        <v>15</v>
      </c>
      <c r="D1034" s="8">
        <v>180</v>
      </c>
      <c r="E1034" s="8">
        <v>0</v>
      </c>
      <c r="F1034" s="8">
        <v>0</v>
      </c>
      <c r="G1034" s="8">
        <f>SUM(E1034:F1034)</f>
        <v>0</v>
      </c>
      <c r="H1034" s="8">
        <v>165</v>
      </c>
      <c r="I1034" s="8">
        <v>15</v>
      </c>
      <c r="J1034" s="8">
        <f>SUM(H1034:I1034)</f>
        <v>180</v>
      </c>
      <c r="K1034" s="446" t="s">
        <v>1262</v>
      </c>
    </row>
    <row r="1035" spans="1:11" ht="18.75" customHeight="1" x14ac:dyDescent="0.25">
      <c r="A1035" s="8" t="s">
        <v>2129</v>
      </c>
      <c r="B1035" s="8">
        <v>252</v>
      </c>
      <c r="C1035" s="8">
        <v>69</v>
      </c>
      <c r="D1035" s="8">
        <v>321</v>
      </c>
      <c r="E1035" s="8">
        <v>0</v>
      </c>
      <c r="F1035" s="8">
        <v>0</v>
      </c>
      <c r="G1035" s="8">
        <f>SUM(E1035:F1035)</f>
        <v>0</v>
      </c>
      <c r="H1035" s="8">
        <v>252</v>
      </c>
      <c r="I1035" s="8">
        <v>69</v>
      </c>
      <c r="J1035" s="8">
        <f>SUM(H1035:I1035)</f>
        <v>321</v>
      </c>
      <c r="K1035" s="446" t="s">
        <v>2130</v>
      </c>
    </row>
    <row r="1036" spans="1:11" ht="16.5" customHeight="1" x14ac:dyDescent="0.25">
      <c r="A1036" s="8" t="s">
        <v>1438</v>
      </c>
      <c r="B1036" s="8">
        <v>836</v>
      </c>
      <c r="C1036" s="8">
        <v>421</v>
      </c>
      <c r="D1036" s="8">
        <v>1257</v>
      </c>
      <c r="E1036" s="8">
        <v>0</v>
      </c>
      <c r="F1036" s="8">
        <v>0</v>
      </c>
      <c r="G1036" s="8">
        <f>SUM(E1036:F1036)</f>
        <v>0</v>
      </c>
      <c r="H1036" s="8">
        <v>836</v>
      </c>
      <c r="I1036" s="8">
        <v>421</v>
      </c>
      <c r="J1036" s="8">
        <f>SUM(H1036:I1036)</f>
        <v>1257</v>
      </c>
      <c r="K1036" s="446" t="s">
        <v>243</v>
      </c>
    </row>
    <row r="1037" spans="1:11" ht="16.5" customHeight="1" x14ac:dyDescent="0.25">
      <c r="A1037" s="20" t="s">
        <v>541</v>
      </c>
      <c r="B1037" s="20">
        <v>696</v>
      </c>
      <c r="C1037" s="20">
        <v>169</v>
      </c>
      <c r="D1037" s="20">
        <v>865</v>
      </c>
      <c r="E1037" s="20">
        <v>0</v>
      </c>
      <c r="F1037" s="20">
        <v>0</v>
      </c>
      <c r="G1037" s="20">
        <f>SUM(E1037:F1037)</f>
        <v>0</v>
      </c>
      <c r="H1037" s="20">
        <v>696</v>
      </c>
      <c r="I1037" s="20">
        <v>169</v>
      </c>
      <c r="J1037" s="20">
        <f>SUM(H1037:I1037)</f>
        <v>865</v>
      </c>
      <c r="K1037" s="22" t="s">
        <v>249</v>
      </c>
    </row>
    <row r="1038" spans="1:11" ht="18.75" customHeight="1" thickBot="1" x14ac:dyDescent="0.3">
      <c r="A1038" s="481" t="s">
        <v>2345</v>
      </c>
      <c r="B1038" s="481">
        <f t="shared" ref="B1038:J1038" si="72">B1037+B1036+B1035+B1034</f>
        <v>1949</v>
      </c>
      <c r="C1038" s="481">
        <f t="shared" si="72"/>
        <v>674</v>
      </c>
      <c r="D1038" s="481">
        <f t="shared" si="72"/>
        <v>2623</v>
      </c>
      <c r="E1038" s="481">
        <f t="shared" si="72"/>
        <v>0</v>
      </c>
      <c r="F1038" s="481">
        <f t="shared" si="72"/>
        <v>0</v>
      </c>
      <c r="G1038" s="481">
        <f t="shared" si="72"/>
        <v>0</v>
      </c>
      <c r="H1038" s="481">
        <f t="shared" si="72"/>
        <v>1949</v>
      </c>
      <c r="I1038" s="481">
        <f t="shared" si="72"/>
        <v>674</v>
      </c>
      <c r="J1038" s="481">
        <f t="shared" si="72"/>
        <v>2623</v>
      </c>
      <c r="K1038" s="482" t="s">
        <v>2346</v>
      </c>
    </row>
    <row r="1039" spans="1:11" ht="18.75" customHeight="1" thickTop="1" x14ac:dyDescent="0.25">
      <c r="A1039" s="14"/>
      <c r="B1039" s="14"/>
      <c r="C1039" s="14"/>
      <c r="D1039" s="14"/>
      <c r="E1039" s="14"/>
      <c r="F1039" s="14"/>
      <c r="G1039" s="14"/>
      <c r="H1039" s="14"/>
      <c r="I1039" s="14"/>
      <c r="J1039" s="14"/>
      <c r="K1039" s="448"/>
    </row>
    <row r="1040" spans="1:11" s="659" customFormat="1" ht="18.75" customHeight="1" x14ac:dyDescent="0.25">
      <c r="A1040" s="668"/>
      <c r="B1040" s="668"/>
      <c r="C1040" s="668"/>
      <c r="D1040" s="668"/>
      <c r="E1040" s="668"/>
      <c r="F1040" s="668"/>
      <c r="G1040" s="668"/>
      <c r="H1040" s="668"/>
      <c r="I1040" s="668"/>
      <c r="J1040" s="668"/>
      <c r="K1040" s="664"/>
    </row>
    <row r="1041" spans="1:11" ht="18.75" customHeight="1" x14ac:dyDescent="0.25">
      <c r="A1041" s="14"/>
      <c r="B1041" s="14"/>
      <c r="C1041" s="14"/>
      <c r="D1041" s="14"/>
      <c r="E1041" s="14"/>
      <c r="F1041" s="14"/>
      <c r="G1041" s="14"/>
      <c r="H1041" s="14"/>
      <c r="I1041" s="14"/>
      <c r="J1041" s="14"/>
      <c r="K1041" s="448"/>
    </row>
    <row r="1042" spans="1:11" ht="23.25" customHeight="1" thickBot="1" x14ac:dyDescent="0.3">
      <c r="A1042" s="357" t="s">
        <v>2644</v>
      </c>
      <c r="K1042" s="456" t="s">
        <v>2645</v>
      </c>
    </row>
    <row r="1043" spans="1:11" ht="18.75" customHeight="1" thickTop="1" x14ac:dyDescent="0.3">
      <c r="A1043" s="735" t="s">
        <v>205</v>
      </c>
      <c r="B1043" s="746" t="s">
        <v>1</v>
      </c>
      <c r="C1043" s="746"/>
      <c r="D1043" s="746"/>
      <c r="E1043" s="746" t="s">
        <v>2</v>
      </c>
      <c r="F1043" s="746"/>
      <c r="G1043" s="746"/>
      <c r="H1043" s="746" t="s">
        <v>4</v>
      </c>
      <c r="I1043" s="746"/>
      <c r="J1043" s="746"/>
      <c r="K1043" s="735" t="s">
        <v>206</v>
      </c>
    </row>
    <row r="1044" spans="1:11" ht="18.75" customHeight="1" x14ac:dyDescent="0.3">
      <c r="A1044" s="736"/>
      <c r="B1044" s="747" t="s">
        <v>6</v>
      </c>
      <c r="C1044" s="747"/>
      <c r="D1044" s="747"/>
      <c r="E1044" s="747" t="s">
        <v>7</v>
      </c>
      <c r="F1044" s="747"/>
      <c r="G1044" s="747"/>
      <c r="H1044" s="747" t="s">
        <v>9</v>
      </c>
      <c r="I1044" s="747"/>
      <c r="J1044" s="747"/>
      <c r="K1044" s="736"/>
    </row>
    <row r="1045" spans="1:11" ht="18.75" customHeight="1" x14ac:dyDescent="0.3">
      <c r="A1045" s="736"/>
      <c r="B1045" s="457" t="s">
        <v>574</v>
      </c>
      <c r="C1045" s="457" t="s">
        <v>113</v>
      </c>
      <c r="D1045" s="457" t="s">
        <v>12</v>
      </c>
      <c r="E1045" s="457" t="s">
        <v>574</v>
      </c>
      <c r="F1045" s="457" t="s">
        <v>113</v>
      </c>
      <c r="G1045" s="457" t="s">
        <v>12</v>
      </c>
      <c r="H1045" s="457" t="s">
        <v>574</v>
      </c>
      <c r="I1045" s="457" t="s">
        <v>113</v>
      </c>
      <c r="J1045" s="457" t="s">
        <v>12</v>
      </c>
      <c r="K1045" s="736"/>
    </row>
    <row r="1046" spans="1:11" ht="18.75" customHeight="1" thickBot="1" x14ac:dyDescent="0.35">
      <c r="A1046" s="737"/>
      <c r="B1046" s="458" t="s">
        <v>13</v>
      </c>
      <c r="C1046" s="458" t="s">
        <v>14</v>
      </c>
      <c r="D1046" s="458" t="s">
        <v>9</v>
      </c>
      <c r="E1046" s="458" t="s">
        <v>13</v>
      </c>
      <c r="F1046" s="458" t="s">
        <v>14</v>
      </c>
      <c r="G1046" s="458" t="s">
        <v>9</v>
      </c>
      <c r="H1046" s="458" t="s">
        <v>13</v>
      </c>
      <c r="I1046" s="458" t="s">
        <v>14</v>
      </c>
      <c r="J1046" s="458" t="s">
        <v>9</v>
      </c>
      <c r="K1046" s="737"/>
    </row>
    <row r="1047" spans="1:11" ht="23.25" customHeight="1" x14ac:dyDescent="0.25">
      <c r="A1047" s="465" t="s">
        <v>2133</v>
      </c>
      <c r="B1047" s="17"/>
      <c r="C1047" s="17"/>
      <c r="D1047" s="17"/>
      <c r="E1047" s="17"/>
      <c r="F1047" s="17"/>
      <c r="G1047" s="17"/>
      <c r="H1047" s="17"/>
      <c r="I1047" s="17"/>
      <c r="J1047" s="17"/>
      <c r="K1047" s="19" t="s">
        <v>2134</v>
      </c>
    </row>
    <row r="1048" spans="1:11" ht="20.25" customHeight="1" x14ac:dyDescent="0.25">
      <c r="A1048" s="8" t="s">
        <v>1438</v>
      </c>
      <c r="B1048" s="8">
        <v>108</v>
      </c>
      <c r="C1048" s="8">
        <v>41</v>
      </c>
      <c r="D1048" s="8">
        <v>149</v>
      </c>
      <c r="E1048" s="8">
        <v>0</v>
      </c>
      <c r="F1048" s="8">
        <v>0</v>
      </c>
      <c r="G1048" s="8">
        <f>SUM(E1048:F1048)</f>
        <v>0</v>
      </c>
      <c r="H1048" s="8">
        <v>108</v>
      </c>
      <c r="I1048" s="8">
        <v>41</v>
      </c>
      <c r="J1048" s="8">
        <v>149</v>
      </c>
      <c r="K1048" s="446" t="s">
        <v>243</v>
      </c>
    </row>
    <row r="1049" spans="1:11" ht="20.25" customHeight="1" x14ac:dyDescent="0.25">
      <c r="A1049" s="8" t="s">
        <v>248</v>
      </c>
      <c r="B1049" s="8">
        <v>55</v>
      </c>
      <c r="C1049" s="8">
        <v>9</v>
      </c>
      <c r="D1049" s="8">
        <v>64</v>
      </c>
      <c r="E1049" s="8">
        <v>0</v>
      </c>
      <c r="F1049" s="8">
        <v>0</v>
      </c>
      <c r="G1049" s="8">
        <f>SUM(E1049:F1049)</f>
        <v>0</v>
      </c>
      <c r="H1049" s="8">
        <v>55</v>
      </c>
      <c r="I1049" s="8">
        <v>9</v>
      </c>
      <c r="J1049" s="8">
        <v>64</v>
      </c>
      <c r="K1049" s="446" t="s">
        <v>249</v>
      </c>
    </row>
    <row r="1050" spans="1:11" ht="20.25" customHeight="1" x14ac:dyDescent="0.25">
      <c r="A1050" s="62" t="s">
        <v>2293</v>
      </c>
      <c r="B1050" s="8">
        <v>163</v>
      </c>
      <c r="C1050" s="8">
        <v>50</v>
      </c>
      <c r="D1050" s="8">
        <v>213</v>
      </c>
      <c r="E1050" s="8">
        <f>SUM(E1048:E1049)</f>
        <v>0</v>
      </c>
      <c r="F1050" s="8">
        <f>SUM(F1048:F1049)</f>
        <v>0</v>
      </c>
      <c r="G1050" s="8">
        <f>SUM(G1048:G1049)</f>
        <v>0</v>
      </c>
      <c r="H1050" s="8">
        <v>163</v>
      </c>
      <c r="I1050" s="8">
        <v>50</v>
      </c>
      <c r="J1050" s="8">
        <v>213</v>
      </c>
      <c r="K1050" s="446" t="s">
        <v>2294</v>
      </c>
    </row>
    <row r="1051" spans="1:11" ht="20.25" customHeight="1" x14ac:dyDescent="0.25">
      <c r="A1051" s="62" t="s">
        <v>2136</v>
      </c>
      <c r="B1051" s="8">
        <f t="shared" ref="B1051:J1051" si="73">SUM(B1048:B1050)</f>
        <v>326</v>
      </c>
      <c r="C1051" s="8">
        <f t="shared" si="73"/>
        <v>100</v>
      </c>
      <c r="D1051" s="8">
        <f t="shared" si="73"/>
        <v>426</v>
      </c>
      <c r="E1051" s="8">
        <f t="shared" si="73"/>
        <v>0</v>
      </c>
      <c r="F1051" s="8">
        <f t="shared" si="73"/>
        <v>0</v>
      </c>
      <c r="G1051" s="8">
        <f t="shared" si="73"/>
        <v>0</v>
      </c>
      <c r="H1051" s="8">
        <f t="shared" si="73"/>
        <v>326</v>
      </c>
      <c r="I1051" s="8">
        <f t="shared" si="73"/>
        <v>100</v>
      </c>
      <c r="J1051" s="8">
        <f t="shared" si="73"/>
        <v>426</v>
      </c>
      <c r="K1051" s="446" t="s">
        <v>2137</v>
      </c>
    </row>
    <row r="1052" spans="1:11" ht="20.25" customHeight="1" x14ac:dyDescent="0.25">
      <c r="A1052" s="62" t="s">
        <v>2230</v>
      </c>
      <c r="B1052" s="8">
        <v>28</v>
      </c>
      <c r="C1052" s="8">
        <v>8</v>
      </c>
      <c r="D1052" s="8">
        <v>36</v>
      </c>
      <c r="E1052" s="8"/>
      <c r="F1052" s="8"/>
      <c r="G1052" s="8"/>
      <c r="H1052" s="8">
        <v>28</v>
      </c>
      <c r="I1052" s="8">
        <v>8</v>
      </c>
      <c r="J1052" s="8">
        <v>36</v>
      </c>
      <c r="K1052" s="329" t="s">
        <v>2341</v>
      </c>
    </row>
    <row r="1053" spans="1:11" ht="20.25" customHeight="1" x14ac:dyDescent="0.25">
      <c r="A1053" s="62" t="s">
        <v>2129</v>
      </c>
      <c r="B1053" s="8">
        <v>61</v>
      </c>
      <c r="C1053" s="8">
        <v>19</v>
      </c>
      <c r="D1053" s="8">
        <v>80</v>
      </c>
      <c r="E1053" s="8"/>
      <c r="F1053" s="8"/>
      <c r="G1053" s="8"/>
      <c r="H1053" s="8">
        <v>61</v>
      </c>
      <c r="I1053" s="8">
        <v>19</v>
      </c>
      <c r="J1053" s="8">
        <v>80</v>
      </c>
      <c r="K1053" s="446" t="s">
        <v>2130</v>
      </c>
    </row>
    <row r="1054" spans="1:11" ht="20.25" customHeight="1" x14ac:dyDescent="0.25">
      <c r="A1054" s="8" t="s">
        <v>1438</v>
      </c>
      <c r="B1054" s="8">
        <v>185</v>
      </c>
      <c r="C1054" s="8">
        <v>64</v>
      </c>
      <c r="D1054" s="8">
        <v>249</v>
      </c>
      <c r="E1054" s="8">
        <v>0</v>
      </c>
      <c r="F1054" s="8">
        <v>0</v>
      </c>
      <c r="G1054" s="8">
        <f>SUM(E1054:F1054)</f>
        <v>0</v>
      </c>
      <c r="H1054" s="8">
        <v>185</v>
      </c>
      <c r="I1054" s="8">
        <v>64</v>
      </c>
      <c r="J1054" s="8">
        <v>249</v>
      </c>
      <c r="K1054" s="446" t="s">
        <v>243</v>
      </c>
    </row>
    <row r="1055" spans="1:11" ht="20.25" customHeight="1" x14ac:dyDescent="0.25">
      <c r="A1055" s="8" t="s">
        <v>541</v>
      </c>
      <c r="B1055" s="8">
        <v>167</v>
      </c>
      <c r="C1055" s="8">
        <v>10</v>
      </c>
      <c r="D1055" s="8">
        <v>177</v>
      </c>
      <c r="E1055" s="8">
        <v>0</v>
      </c>
      <c r="F1055" s="8">
        <v>0</v>
      </c>
      <c r="G1055" s="8">
        <f>SUM(E1055:F1055)</f>
        <v>0</v>
      </c>
      <c r="H1055" s="8">
        <v>167</v>
      </c>
      <c r="I1055" s="8">
        <v>10</v>
      </c>
      <c r="J1055" s="8">
        <v>177</v>
      </c>
      <c r="K1055" s="446" t="s">
        <v>249</v>
      </c>
    </row>
    <row r="1056" spans="1:11" ht="20.25" customHeight="1" x14ac:dyDescent="0.25">
      <c r="A1056" s="62" t="s">
        <v>2347</v>
      </c>
      <c r="B1056" s="8">
        <f>B1055+B1054+B1053++B1052</f>
        <v>441</v>
      </c>
      <c r="C1056" s="8">
        <f>C1055+C1054+C1053++C1052</f>
        <v>101</v>
      </c>
      <c r="D1056" s="8">
        <f>D1055+D1054+D1053++D1052</f>
        <v>542</v>
      </c>
      <c r="E1056" s="8">
        <f>SUM(E1054:E1055)</f>
        <v>0</v>
      </c>
      <c r="F1056" s="8">
        <f>SUM(F1054:F1055)</f>
        <v>0</v>
      </c>
      <c r="G1056" s="8">
        <f>SUM(G1054:G1055)</f>
        <v>0</v>
      </c>
      <c r="H1056" s="8">
        <f>H1055+H1054+H1053++H1052</f>
        <v>441</v>
      </c>
      <c r="I1056" s="8">
        <f>I1055+I1054+I1053++I1052</f>
        <v>101</v>
      </c>
      <c r="J1056" s="8">
        <f>J1055+J1054+J1053++J1052</f>
        <v>542</v>
      </c>
      <c r="K1056" s="446" t="s">
        <v>2296</v>
      </c>
    </row>
    <row r="1057" spans="1:11" ht="20.25" customHeight="1" x14ac:dyDescent="0.25">
      <c r="A1057" s="8" t="s">
        <v>2140</v>
      </c>
      <c r="B1057" s="8"/>
      <c r="C1057" s="8"/>
      <c r="D1057" s="8"/>
      <c r="E1057" s="8"/>
      <c r="F1057" s="8"/>
      <c r="G1057" s="8"/>
      <c r="H1057" s="8"/>
      <c r="I1057" s="8"/>
      <c r="J1057" s="8"/>
      <c r="K1057" s="446" t="s">
        <v>2141</v>
      </c>
    </row>
    <row r="1058" spans="1:11" ht="20.25" customHeight="1" x14ac:dyDescent="0.25">
      <c r="A1058" s="8" t="s">
        <v>2128</v>
      </c>
      <c r="B1058" s="8">
        <v>64</v>
      </c>
      <c r="C1058" s="8">
        <v>5</v>
      </c>
      <c r="D1058" s="8">
        <v>69</v>
      </c>
      <c r="E1058" s="8">
        <v>0</v>
      </c>
      <c r="F1058" s="8">
        <v>0</v>
      </c>
      <c r="G1058" s="8">
        <f>SUM(E1058:F1058)</f>
        <v>0</v>
      </c>
      <c r="H1058" s="8">
        <f>SUM(E1058,B1058)</f>
        <v>64</v>
      </c>
      <c r="I1058" s="8">
        <f>SUM(F1058,C1058)</f>
        <v>5</v>
      </c>
      <c r="J1058" s="8">
        <f>SUM(G1058,D1058)</f>
        <v>69</v>
      </c>
      <c r="K1058" s="446" t="s">
        <v>1262</v>
      </c>
    </row>
    <row r="1059" spans="1:11" ht="20.25" customHeight="1" x14ac:dyDescent="0.25">
      <c r="A1059" s="62" t="s">
        <v>2230</v>
      </c>
      <c r="B1059" s="8">
        <v>10</v>
      </c>
      <c r="C1059" s="8">
        <v>3</v>
      </c>
      <c r="D1059" s="8">
        <v>13</v>
      </c>
      <c r="E1059" s="8"/>
      <c r="F1059" s="8"/>
      <c r="G1059" s="8"/>
      <c r="H1059" s="8">
        <v>10</v>
      </c>
      <c r="I1059" s="8">
        <v>3</v>
      </c>
      <c r="J1059" s="8">
        <v>13</v>
      </c>
      <c r="K1059" s="329" t="s">
        <v>2341</v>
      </c>
    </row>
    <row r="1060" spans="1:11" ht="20.25" customHeight="1" x14ac:dyDescent="0.25">
      <c r="A1060" s="8" t="s">
        <v>2129</v>
      </c>
      <c r="B1060" s="8">
        <v>11</v>
      </c>
      <c r="C1060" s="8"/>
      <c r="D1060" s="8">
        <v>11</v>
      </c>
      <c r="E1060" s="8">
        <v>0</v>
      </c>
      <c r="F1060" s="8">
        <v>0</v>
      </c>
      <c r="G1060" s="8">
        <f>SUM(E1060:F1060)</f>
        <v>0</v>
      </c>
      <c r="H1060" s="8">
        <f t="shared" ref="H1060:J1062" si="74">SUM(E1060,B1060)</f>
        <v>11</v>
      </c>
      <c r="I1060" s="8">
        <f t="shared" si="74"/>
        <v>0</v>
      </c>
      <c r="J1060" s="8">
        <f t="shared" si="74"/>
        <v>11</v>
      </c>
      <c r="K1060" s="446" t="s">
        <v>2130</v>
      </c>
    </row>
    <row r="1061" spans="1:11" ht="20.25" customHeight="1" x14ac:dyDescent="0.25">
      <c r="A1061" s="8" t="s">
        <v>1438</v>
      </c>
      <c r="B1061" s="8">
        <v>53</v>
      </c>
      <c r="C1061" s="8">
        <v>20</v>
      </c>
      <c r="D1061" s="8">
        <v>73</v>
      </c>
      <c r="E1061" s="8">
        <v>0</v>
      </c>
      <c r="F1061" s="8">
        <v>0</v>
      </c>
      <c r="G1061" s="8">
        <f>SUM(E1061:F1061)</f>
        <v>0</v>
      </c>
      <c r="H1061" s="8">
        <f t="shared" si="74"/>
        <v>53</v>
      </c>
      <c r="I1061" s="8">
        <f t="shared" si="74"/>
        <v>20</v>
      </c>
      <c r="J1061" s="8">
        <f t="shared" si="74"/>
        <v>73</v>
      </c>
      <c r="K1061" s="446" t="s">
        <v>243</v>
      </c>
    </row>
    <row r="1062" spans="1:11" ht="20.25" customHeight="1" x14ac:dyDescent="0.25">
      <c r="A1062" s="8" t="s">
        <v>541</v>
      </c>
      <c r="B1062" s="8">
        <v>75</v>
      </c>
      <c r="C1062" s="8">
        <v>9</v>
      </c>
      <c r="D1062" s="8">
        <v>84</v>
      </c>
      <c r="E1062" s="8">
        <v>0</v>
      </c>
      <c r="F1062" s="8">
        <v>0</v>
      </c>
      <c r="G1062" s="8">
        <f>SUM(E1062:F1062)</f>
        <v>0</v>
      </c>
      <c r="H1062" s="8">
        <f t="shared" si="74"/>
        <v>75</v>
      </c>
      <c r="I1062" s="8">
        <f t="shared" si="74"/>
        <v>9</v>
      </c>
      <c r="J1062" s="8">
        <f t="shared" si="74"/>
        <v>84</v>
      </c>
      <c r="K1062" s="446" t="s">
        <v>249</v>
      </c>
    </row>
    <row r="1063" spans="1:11" ht="27" customHeight="1" thickBot="1" x14ac:dyDescent="0.3">
      <c r="A1063" s="11" t="s">
        <v>2378</v>
      </c>
      <c r="B1063" s="11">
        <f>B1062+B1061+B1060+B1059+B1058</f>
        <v>213</v>
      </c>
      <c r="C1063" s="11">
        <f>C1062+C1061+C1060+C1059+C1058</f>
        <v>37</v>
      </c>
      <c r="D1063" s="11">
        <f>D1062+D1061+D1060+D1059+D1058</f>
        <v>250</v>
      </c>
      <c r="E1063" s="11">
        <f t="shared" ref="E1063:J1063" si="75">SUM(E1058:E1062)</f>
        <v>0</v>
      </c>
      <c r="F1063" s="11">
        <f t="shared" si="75"/>
        <v>0</v>
      </c>
      <c r="G1063" s="11">
        <f t="shared" si="75"/>
        <v>0</v>
      </c>
      <c r="H1063" s="11">
        <f t="shared" si="75"/>
        <v>213</v>
      </c>
      <c r="I1063" s="11">
        <f t="shared" si="75"/>
        <v>37</v>
      </c>
      <c r="J1063" s="11">
        <f t="shared" si="75"/>
        <v>250</v>
      </c>
      <c r="K1063" s="13" t="s">
        <v>2298</v>
      </c>
    </row>
    <row r="1064" spans="1:11" ht="20.25" customHeight="1" thickTop="1" x14ac:dyDescent="0.25">
      <c r="A1064" s="14"/>
      <c r="B1064" s="14"/>
      <c r="C1064" s="14"/>
      <c r="D1064" s="14"/>
      <c r="E1064" s="14"/>
      <c r="F1064" s="14"/>
      <c r="G1064" s="14"/>
      <c r="H1064" s="14"/>
      <c r="I1064" s="14"/>
      <c r="J1064" s="14"/>
      <c r="K1064" s="448"/>
    </row>
    <row r="1065" spans="1:11" s="659" customFormat="1" ht="20.25" customHeight="1" x14ac:dyDescent="0.25">
      <c r="A1065" s="668"/>
      <c r="B1065" s="668"/>
      <c r="C1065" s="668"/>
      <c r="D1065" s="668"/>
      <c r="E1065" s="668"/>
      <c r="F1065" s="668"/>
      <c r="G1065" s="668"/>
      <c r="H1065" s="668"/>
      <c r="I1065" s="668"/>
      <c r="J1065" s="668"/>
      <c r="K1065" s="664"/>
    </row>
    <row r="1066" spans="1:11" s="659" customFormat="1" ht="20.25" customHeight="1" x14ac:dyDescent="0.25">
      <c r="A1066" s="668"/>
      <c r="B1066" s="668"/>
      <c r="C1066" s="668"/>
      <c r="D1066" s="668"/>
      <c r="E1066" s="668"/>
      <c r="F1066" s="668"/>
      <c r="G1066" s="668"/>
      <c r="H1066" s="668"/>
      <c r="I1066" s="668"/>
      <c r="J1066" s="668"/>
      <c r="K1066" s="664"/>
    </row>
    <row r="1067" spans="1:11" s="659" customFormat="1" ht="20.25" customHeight="1" x14ac:dyDescent="0.25">
      <c r="A1067" s="668"/>
      <c r="B1067" s="668"/>
      <c r="C1067" s="668"/>
      <c r="D1067" s="668"/>
      <c r="E1067" s="668"/>
      <c r="F1067" s="668"/>
      <c r="G1067" s="668"/>
      <c r="H1067" s="668"/>
      <c r="I1067" s="668"/>
      <c r="J1067" s="668"/>
      <c r="K1067" s="664"/>
    </row>
    <row r="1068" spans="1:11" s="659" customFormat="1" ht="20.25" customHeight="1" x14ac:dyDescent="0.25">
      <c r="A1068" s="668"/>
      <c r="B1068" s="668"/>
      <c r="C1068" s="668"/>
      <c r="D1068" s="668"/>
      <c r="E1068" s="668"/>
      <c r="F1068" s="668"/>
      <c r="G1068" s="668"/>
      <c r="H1068" s="668"/>
      <c r="I1068" s="668"/>
      <c r="J1068" s="668"/>
      <c r="K1068" s="664"/>
    </row>
    <row r="1069" spans="1:11" ht="20.25" customHeight="1" x14ac:dyDescent="0.25">
      <c r="A1069" s="14"/>
      <c r="B1069" s="14"/>
      <c r="C1069" s="14"/>
      <c r="D1069" s="14"/>
      <c r="E1069" s="14"/>
      <c r="F1069" s="14"/>
      <c r="G1069" s="14"/>
      <c r="H1069" s="14"/>
      <c r="I1069" s="14"/>
      <c r="J1069" s="14"/>
      <c r="K1069" s="448"/>
    </row>
    <row r="1070" spans="1:11" ht="20.25" customHeight="1" x14ac:dyDescent="0.25">
      <c r="A1070" s="14"/>
      <c r="B1070" s="14"/>
      <c r="C1070" s="14"/>
      <c r="D1070" s="14"/>
      <c r="E1070" s="14"/>
      <c r="F1070" s="14"/>
      <c r="G1070" s="14"/>
      <c r="H1070" s="14"/>
      <c r="I1070" s="14"/>
      <c r="J1070" s="14"/>
      <c r="K1070" s="448"/>
    </row>
    <row r="1071" spans="1:11" ht="20.25" customHeight="1" x14ac:dyDescent="0.25">
      <c r="A1071" s="14"/>
      <c r="B1071" s="14"/>
      <c r="C1071" s="14"/>
      <c r="D1071" s="14"/>
      <c r="E1071" s="14"/>
      <c r="F1071" s="14"/>
      <c r="G1071" s="14"/>
      <c r="H1071" s="14"/>
      <c r="I1071" s="14"/>
      <c r="J1071" s="14"/>
      <c r="K1071" s="448"/>
    </row>
    <row r="1072" spans="1:11" ht="23.25" customHeight="1" thickBot="1" x14ac:dyDescent="0.3">
      <c r="A1072" s="357" t="s">
        <v>2644</v>
      </c>
      <c r="K1072" s="456" t="s">
        <v>2645</v>
      </c>
    </row>
    <row r="1073" spans="1:11" ht="20.25" customHeight="1" thickTop="1" x14ac:dyDescent="0.3">
      <c r="A1073" s="735" t="s">
        <v>205</v>
      </c>
      <c r="B1073" s="746" t="s">
        <v>1</v>
      </c>
      <c r="C1073" s="746"/>
      <c r="D1073" s="746"/>
      <c r="E1073" s="746" t="s">
        <v>2</v>
      </c>
      <c r="F1073" s="746"/>
      <c r="G1073" s="746"/>
      <c r="H1073" s="746" t="s">
        <v>4</v>
      </c>
      <c r="I1073" s="746"/>
      <c r="J1073" s="746"/>
      <c r="K1073" s="735" t="s">
        <v>206</v>
      </c>
    </row>
    <row r="1074" spans="1:11" ht="20.25" customHeight="1" x14ac:dyDescent="0.3">
      <c r="A1074" s="736"/>
      <c r="B1074" s="747" t="s">
        <v>6</v>
      </c>
      <c r="C1074" s="747"/>
      <c r="D1074" s="747"/>
      <c r="E1074" s="747" t="s">
        <v>7</v>
      </c>
      <c r="F1074" s="747"/>
      <c r="G1074" s="747"/>
      <c r="H1074" s="747" t="s">
        <v>9</v>
      </c>
      <c r="I1074" s="747"/>
      <c r="J1074" s="747"/>
      <c r="K1074" s="736"/>
    </row>
    <row r="1075" spans="1:11" ht="20.25" customHeight="1" x14ac:dyDescent="0.3">
      <c r="A1075" s="736"/>
      <c r="B1075" s="457" t="s">
        <v>574</v>
      </c>
      <c r="C1075" s="457" t="s">
        <v>113</v>
      </c>
      <c r="D1075" s="457" t="s">
        <v>12</v>
      </c>
      <c r="E1075" s="457" t="s">
        <v>574</v>
      </c>
      <c r="F1075" s="457" t="s">
        <v>113</v>
      </c>
      <c r="G1075" s="457" t="s">
        <v>12</v>
      </c>
      <c r="H1075" s="457" t="s">
        <v>574</v>
      </c>
      <c r="I1075" s="457" t="s">
        <v>113</v>
      </c>
      <c r="J1075" s="457" t="s">
        <v>12</v>
      </c>
      <c r="K1075" s="736"/>
    </row>
    <row r="1076" spans="1:11" ht="20.25" customHeight="1" thickBot="1" x14ac:dyDescent="0.35">
      <c r="A1076" s="737"/>
      <c r="B1076" s="458" t="s">
        <v>13</v>
      </c>
      <c r="C1076" s="458" t="s">
        <v>14</v>
      </c>
      <c r="D1076" s="458" t="s">
        <v>9</v>
      </c>
      <c r="E1076" s="458" t="s">
        <v>13</v>
      </c>
      <c r="F1076" s="458" t="s">
        <v>14</v>
      </c>
      <c r="G1076" s="458" t="s">
        <v>9</v>
      </c>
      <c r="H1076" s="458" t="s">
        <v>13</v>
      </c>
      <c r="I1076" s="458" t="s">
        <v>14</v>
      </c>
      <c r="J1076" s="458" t="s">
        <v>9</v>
      </c>
      <c r="K1076" s="737"/>
    </row>
    <row r="1077" spans="1:11" ht="20.25" customHeight="1" x14ac:dyDescent="0.25">
      <c r="A1077" s="8" t="s">
        <v>2143</v>
      </c>
      <c r="B1077" s="8"/>
      <c r="C1077" s="8"/>
      <c r="D1077" s="8"/>
      <c r="E1077" s="8"/>
      <c r="F1077" s="8"/>
      <c r="G1077" s="8"/>
      <c r="H1077" s="8"/>
      <c r="I1077" s="8"/>
      <c r="J1077" s="8"/>
      <c r="K1077" s="446" t="s">
        <v>2144</v>
      </c>
    </row>
    <row r="1078" spans="1:11" ht="20.25" customHeight="1" x14ac:dyDescent="0.25">
      <c r="A1078" s="8" t="s">
        <v>2128</v>
      </c>
      <c r="B1078" s="8">
        <v>207</v>
      </c>
      <c r="C1078" s="8">
        <v>8</v>
      </c>
      <c r="D1078" s="8">
        <v>215</v>
      </c>
      <c r="E1078" s="8">
        <v>0</v>
      </c>
      <c r="F1078" s="8">
        <v>0</v>
      </c>
      <c r="G1078" s="8">
        <f>SUM(E1078:F1078)</f>
        <v>0</v>
      </c>
      <c r="H1078" s="8">
        <f t="shared" ref="H1078:J1081" si="76">SUM(E1078,B1078)</f>
        <v>207</v>
      </c>
      <c r="I1078" s="8">
        <f t="shared" si="76"/>
        <v>8</v>
      </c>
      <c r="J1078" s="8">
        <f t="shared" si="76"/>
        <v>215</v>
      </c>
      <c r="K1078" s="446" t="s">
        <v>1262</v>
      </c>
    </row>
    <row r="1079" spans="1:11" ht="20.25" customHeight="1" x14ac:dyDescent="0.25">
      <c r="A1079" s="20" t="s">
        <v>2129</v>
      </c>
      <c r="B1079" s="8">
        <v>15</v>
      </c>
      <c r="C1079" s="8">
        <v>5</v>
      </c>
      <c r="D1079" s="8">
        <v>20</v>
      </c>
      <c r="E1079" s="8">
        <v>0</v>
      </c>
      <c r="F1079" s="8">
        <v>0</v>
      </c>
      <c r="G1079" s="8">
        <f>SUM(E1079:F1079)</f>
        <v>0</v>
      </c>
      <c r="H1079" s="8">
        <f t="shared" si="76"/>
        <v>15</v>
      </c>
      <c r="I1079" s="8">
        <f t="shared" si="76"/>
        <v>5</v>
      </c>
      <c r="J1079" s="8">
        <f t="shared" si="76"/>
        <v>20</v>
      </c>
      <c r="K1079" s="446" t="s">
        <v>2130</v>
      </c>
    </row>
    <row r="1080" spans="1:11" ht="20.25" customHeight="1" x14ac:dyDescent="0.25">
      <c r="A1080" s="8" t="s">
        <v>1438</v>
      </c>
      <c r="B1080" s="8">
        <v>162</v>
      </c>
      <c r="C1080" s="8">
        <v>30</v>
      </c>
      <c r="D1080" s="8">
        <v>192</v>
      </c>
      <c r="E1080" s="8">
        <v>0</v>
      </c>
      <c r="F1080" s="8">
        <v>0</v>
      </c>
      <c r="G1080" s="8">
        <f>SUM(E1080:F1080)</f>
        <v>0</v>
      </c>
      <c r="H1080" s="8">
        <f t="shared" si="76"/>
        <v>162</v>
      </c>
      <c r="I1080" s="8">
        <f t="shared" si="76"/>
        <v>30</v>
      </c>
      <c r="J1080" s="8">
        <f t="shared" si="76"/>
        <v>192</v>
      </c>
      <c r="K1080" s="446" t="s">
        <v>243</v>
      </c>
    </row>
    <row r="1081" spans="1:11" ht="20.25" customHeight="1" x14ac:dyDescent="0.25">
      <c r="A1081" s="20" t="s">
        <v>541</v>
      </c>
      <c r="B1081" s="20">
        <v>52</v>
      </c>
      <c r="C1081" s="20">
        <v>10</v>
      </c>
      <c r="D1081" s="20">
        <v>62</v>
      </c>
      <c r="E1081" s="20">
        <v>0</v>
      </c>
      <c r="F1081" s="20">
        <v>0</v>
      </c>
      <c r="G1081" s="20">
        <f>SUM(E1081:F1081)</f>
        <v>0</v>
      </c>
      <c r="H1081" s="20">
        <f t="shared" si="76"/>
        <v>52</v>
      </c>
      <c r="I1081" s="20">
        <f t="shared" si="76"/>
        <v>10</v>
      </c>
      <c r="J1081" s="20">
        <f t="shared" si="76"/>
        <v>62</v>
      </c>
      <c r="K1081" s="22" t="s">
        <v>249</v>
      </c>
    </row>
    <row r="1082" spans="1:11" ht="20.25" customHeight="1" x14ac:dyDescent="0.25">
      <c r="A1082" s="8" t="s">
        <v>2379</v>
      </c>
      <c r="B1082" s="8">
        <f>B1081+B1080+B1079+B1078</f>
        <v>436</v>
      </c>
      <c r="C1082" s="8">
        <f>C1081+C1080+C1079+C1078</f>
        <v>53</v>
      </c>
      <c r="D1082" s="8">
        <f>D1081+D1080+D1079+D1078</f>
        <v>489</v>
      </c>
      <c r="E1082" s="8">
        <f t="shared" ref="E1082:J1082" si="77">SUM(E1078:E1081)</f>
        <v>0</v>
      </c>
      <c r="F1082" s="8">
        <f t="shared" si="77"/>
        <v>0</v>
      </c>
      <c r="G1082" s="8">
        <f t="shared" si="77"/>
        <v>0</v>
      </c>
      <c r="H1082" s="8">
        <f t="shared" si="77"/>
        <v>436</v>
      </c>
      <c r="I1082" s="8">
        <f t="shared" si="77"/>
        <v>53</v>
      </c>
      <c r="J1082" s="8">
        <f t="shared" si="77"/>
        <v>489</v>
      </c>
      <c r="K1082" s="446" t="s">
        <v>2300</v>
      </c>
    </row>
    <row r="1083" spans="1:11" ht="20.25" customHeight="1" x14ac:dyDescent="0.25">
      <c r="A1083" s="465" t="s">
        <v>2145</v>
      </c>
      <c r="B1083" s="17"/>
      <c r="C1083" s="17"/>
      <c r="D1083" s="17"/>
      <c r="E1083" s="17"/>
      <c r="F1083" s="17"/>
      <c r="G1083" s="17"/>
      <c r="H1083" s="17"/>
      <c r="I1083" s="17"/>
      <c r="J1083" s="17"/>
      <c r="K1083" s="19" t="s">
        <v>2146</v>
      </c>
    </row>
    <row r="1084" spans="1:11" ht="20.25" customHeight="1" x14ac:dyDescent="0.25">
      <c r="A1084" s="8" t="s">
        <v>2128</v>
      </c>
      <c r="B1084" s="8">
        <v>329</v>
      </c>
      <c r="C1084" s="8">
        <v>13</v>
      </c>
      <c r="D1084" s="8">
        <v>342</v>
      </c>
      <c r="E1084" s="8">
        <v>0</v>
      </c>
      <c r="F1084" s="8">
        <v>0</v>
      </c>
      <c r="G1084" s="8">
        <f>SUM(E1084:F1084)</f>
        <v>0</v>
      </c>
      <c r="H1084" s="8">
        <f>SUM(E1084,B1084)</f>
        <v>329</v>
      </c>
      <c r="I1084" s="8">
        <f>SUM(F1084,C1084)</f>
        <v>13</v>
      </c>
      <c r="J1084" s="8">
        <f>SUM(G1084,D1084)</f>
        <v>342</v>
      </c>
      <c r="K1084" s="446" t="s">
        <v>1262</v>
      </c>
    </row>
    <row r="1085" spans="1:11" ht="20.25" customHeight="1" x14ac:dyDescent="0.25">
      <c r="A1085" s="62" t="s">
        <v>2230</v>
      </c>
      <c r="B1085" s="8">
        <v>6</v>
      </c>
      <c r="C1085" s="8">
        <v>4</v>
      </c>
      <c r="D1085" s="8">
        <v>10</v>
      </c>
      <c r="E1085" s="8">
        <v>0</v>
      </c>
      <c r="F1085" s="8">
        <v>0</v>
      </c>
      <c r="G1085" s="8">
        <v>0</v>
      </c>
      <c r="H1085" s="8">
        <v>6</v>
      </c>
      <c r="I1085" s="8">
        <v>4</v>
      </c>
      <c r="J1085" s="8">
        <v>10</v>
      </c>
      <c r="K1085" s="329" t="s">
        <v>2341</v>
      </c>
    </row>
    <row r="1086" spans="1:11" ht="20.25" customHeight="1" x14ac:dyDescent="0.25">
      <c r="A1086" s="20" t="s">
        <v>2129</v>
      </c>
      <c r="B1086" s="8">
        <v>17</v>
      </c>
      <c r="C1086" s="8">
        <v>6</v>
      </c>
      <c r="D1086" s="8">
        <v>23</v>
      </c>
      <c r="E1086" s="8">
        <v>0</v>
      </c>
      <c r="F1086" s="8">
        <v>0</v>
      </c>
      <c r="G1086" s="8">
        <v>0</v>
      </c>
      <c r="H1086" s="8">
        <v>17</v>
      </c>
      <c r="I1086" s="8">
        <v>6</v>
      </c>
      <c r="J1086" s="8">
        <v>23</v>
      </c>
      <c r="K1086" s="446" t="s">
        <v>2310</v>
      </c>
    </row>
    <row r="1087" spans="1:11" ht="20.25" customHeight="1" x14ac:dyDescent="0.25">
      <c r="A1087" s="8" t="s">
        <v>1438</v>
      </c>
      <c r="B1087" s="8">
        <v>83</v>
      </c>
      <c r="C1087" s="8">
        <v>28</v>
      </c>
      <c r="D1087" s="8">
        <v>111</v>
      </c>
      <c r="E1087" s="8">
        <v>0</v>
      </c>
      <c r="F1087" s="8">
        <v>0</v>
      </c>
      <c r="G1087" s="8">
        <f>SUM(E1087:F1087)</f>
        <v>0</v>
      </c>
      <c r="H1087" s="8">
        <f t="shared" ref="H1087:J1089" si="78">SUM(E1087,B1087)</f>
        <v>83</v>
      </c>
      <c r="I1087" s="8">
        <f t="shared" si="78"/>
        <v>28</v>
      </c>
      <c r="J1087" s="8">
        <f t="shared" si="78"/>
        <v>111</v>
      </c>
      <c r="K1087" s="446" t="s">
        <v>243</v>
      </c>
    </row>
    <row r="1088" spans="1:11" ht="20.25" customHeight="1" x14ac:dyDescent="0.25">
      <c r="A1088" s="8" t="s">
        <v>248</v>
      </c>
      <c r="B1088" s="8">
        <v>54</v>
      </c>
      <c r="C1088" s="8">
        <v>14</v>
      </c>
      <c r="D1088" s="8">
        <v>68</v>
      </c>
      <c r="E1088" s="8">
        <v>0</v>
      </c>
      <c r="F1088" s="8">
        <v>0</v>
      </c>
      <c r="G1088" s="8">
        <f>SUM(E1088:F1088)</f>
        <v>0</v>
      </c>
      <c r="H1088" s="8">
        <f t="shared" si="78"/>
        <v>54</v>
      </c>
      <c r="I1088" s="8">
        <f t="shared" si="78"/>
        <v>14</v>
      </c>
      <c r="J1088" s="8">
        <f t="shared" si="78"/>
        <v>68</v>
      </c>
      <c r="K1088" s="446" t="s">
        <v>249</v>
      </c>
    </row>
    <row r="1089" spans="1:11" ht="20.25" customHeight="1" x14ac:dyDescent="0.25">
      <c r="A1089" s="8" t="s">
        <v>2131</v>
      </c>
      <c r="B1089" s="8">
        <f>B1088+B1087+B1086+B1085+B1084</f>
        <v>489</v>
      </c>
      <c r="C1089" s="8">
        <f>C1088+C1087+C1086+C1085+C1084</f>
        <v>65</v>
      </c>
      <c r="D1089" s="8">
        <f>D1088+D1087+D1086+D1085+D1084</f>
        <v>554</v>
      </c>
      <c r="E1089" s="8">
        <v>0</v>
      </c>
      <c r="F1089" s="8">
        <v>0</v>
      </c>
      <c r="G1089" s="8">
        <f>SUM(E1089:F1089)</f>
        <v>0</v>
      </c>
      <c r="H1089" s="8">
        <f t="shared" si="78"/>
        <v>489</v>
      </c>
      <c r="I1089" s="8">
        <f t="shared" si="78"/>
        <v>65</v>
      </c>
      <c r="J1089" s="8">
        <f t="shared" si="78"/>
        <v>554</v>
      </c>
      <c r="K1089" s="446" t="s">
        <v>2380</v>
      </c>
    </row>
    <row r="1090" spans="1:11" ht="20.25" customHeight="1" x14ac:dyDescent="0.25">
      <c r="A1090" s="8" t="s">
        <v>2147</v>
      </c>
      <c r="B1090" s="8"/>
      <c r="C1090" s="8"/>
      <c r="D1090" s="8"/>
      <c r="E1090" s="8"/>
      <c r="F1090" s="8"/>
      <c r="G1090" s="8"/>
      <c r="H1090" s="8"/>
      <c r="I1090" s="8"/>
      <c r="J1090" s="8"/>
      <c r="K1090" s="446" t="s">
        <v>2148</v>
      </c>
    </row>
    <row r="1091" spans="1:11" ht="20.25" customHeight="1" x14ac:dyDescent="0.25">
      <c r="A1091" s="8" t="s">
        <v>2128</v>
      </c>
      <c r="B1091" s="8">
        <v>221</v>
      </c>
      <c r="C1091" s="8">
        <v>5</v>
      </c>
      <c r="D1091" s="8">
        <v>226</v>
      </c>
      <c r="E1091" s="8">
        <v>0</v>
      </c>
      <c r="F1091" s="8">
        <v>0</v>
      </c>
      <c r="G1091" s="8">
        <f>SUM(E1091:F1091)</f>
        <v>0</v>
      </c>
      <c r="H1091" s="8">
        <f t="shared" ref="H1091:J1094" si="79">SUM(E1091,B1091)</f>
        <v>221</v>
      </c>
      <c r="I1091" s="8">
        <f t="shared" si="79"/>
        <v>5</v>
      </c>
      <c r="J1091" s="8">
        <f t="shared" si="79"/>
        <v>226</v>
      </c>
      <c r="K1091" s="446" t="s">
        <v>1262</v>
      </c>
    </row>
    <row r="1092" spans="1:11" ht="20.25" customHeight="1" x14ac:dyDescent="0.25">
      <c r="A1092" s="8" t="s">
        <v>2129</v>
      </c>
      <c r="B1092" s="8">
        <v>244</v>
      </c>
      <c r="C1092" s="8">
        <v>36</v>
      </c>
      <c r="D1092" s="8">
        <v>280</v>
      </c>
      <c r="E1092" s="8">
        <v>0</v>
      </c>
      <c r="F1092" s="8">
        <v>0</v>
      </c>
      <c r="G1092" s="8">
        <f>SUM(E1092:F1092)</f>
        <v>0</v>
      </c>
      <c r="H1092" s="8">
        <f t="shared" si="79"/>
        <v>244</v>
      </c>
      <c r="I1092" s="8">
        <f t="shared" si="79"/>
        <v>36</v>
      </c>
      <c r="J1092" s="8">
        <f t="shared" si="79"/>
        <v>280</v>
      </c>
      <c r="K1092" s="446" t="s">
        <v>2130</v>
      </c>
    </row>
    <row r="1093" spans="1:11" ht="20.25" customHeight="1" x14ac:dyDescent="0.25">
      <c r="A1093" s="8" t="s">
        <v>1438</v>
      </c>
      <c r="B1093" s="8">
        <v>184</v>
      </c>
      <c r="C1093" s="8">
        <v>46</v>
      </c>
      <c r="D1093" s="8">
        <v>230</v>
      </c>
      <c r="E1093" s="8">
        <v>0</v>
      </c>
      <c r="F1093" s="8">
        <v>0</v>
      </c>
      <c r="G1093" s="8">
        <f>SUM(E1093:F1093)</f>
        <v>0</v>
      </c>
      <c r="H1093" s="8">
        <f t="shared" si="79"/>
        <v>184</v>
      </c>
      <c r="I1093" s="8">
        <f t="shared" si="79"/>
        <v>46</v>
      </c>
      <c r="J1093" s="8">
        <f t="shared" si="79"/>
        <v>230</v>
      </c>
      <c r="K1093" s="446" t="s">
        <v>243</v>
      </c>
    </row>
    <row r="1094" spans="1:11" ht="20.25" customHeight="1" x14ac:dyDescent="0.25">
      <c r="A1094" s="8" t="s">
        <v>541</v>
      </c>
      <c r="B1094" s="8">
        <v>39</v>
      </c>
      <c r="C1094" s="8">
        <v>3</v>
      </c>
      <c r="D1094" s="8">
        <v>42</v>
      </c>
      <c r="E1094" s="8">
        <v>0</v>
      </c>
      <c r="F1094" s="8">
        <v>0</v>
      </c>
      <c r="G1094" s="8">
        <f>SUM(E1094:F1094)</f>
        <v>0</v>
      </c>
      <c r="H1094" s="8">
        <f t="shared" si="79"/>
        <v>39</v>
      </c>
      <c r="I1094" s="8">
        <f t="shared" si="79"/>
        <v>3</v>
      </c>
      <c r="J1094" s="8">
        <f t="shared" si="79"/>
        <v>42</v>
      </c>
      <c r="K1094" s="446" t="s">
        <v>249</v>
      </c>
    </row>
    <row r="1095" spans="1:11" ht="20.25" customHeight="1" thickBot="1" x14ac:dyDescent="0.3">
      <c r="A1095" s="11" t="s">
        <v>2303</v>
      </c>
      <c r="B1095" s="11">
        <v>688</v>
      </c>
      <c r="C1095" s="11">
        <v>90</v>
      </c>
      <c r="D1095" s="11">
        <v>778</v>
      </c>
      <c r="E1095" s="11">
        <f t="shared" ref="E1095:J1095" si="80">SUM(E1091:E1094)</f>
        <v>0</v>
      </c>
      <c r="F1095" s="11">
        <f t="shared" si="80"/>
        <v>0</v>
      </c>
      <c r="G1095" s="11">
        <f t="shared" si="80"/>
        <v>0</v>
      </c>
      <c r="H1095" s="11">
        <f t="shared" si="80"/>
        <v>688</v>
      </c>
      <c r="I1095" s="11">
        <f t="shared" si="80"/>
        <v>90</v>
      </c>
      <c r="J1095" s="11">
        <f t="shared" si="80"/>
        <v>778</v>
      </c>
      <c r="K1095" s="13" t="s">
        <v>2304</v>
      </c>
    </row>
    <row r="1096" spans="1:11" ht="20.25" customHeight="1" thickTop="1" x14ac:dyDescent="0.25">
      <c r="A1096" s="14"/>
      <c r="B1096" s="14"/>
      <c r="C1096" s="14"/>
      <c r="D1096" s="14"/>
      <c r="E1096" s="14"/>
      <c r="F1096" s="14"/>
      <c r="G1096" s="14"/>
      <c r="H1096" s="14"/>
      <c r="I1096" s="14"/>
      <c r="J1096" s="14"/>
      <c r="K1096" s="448"/>
    </row>
    <row r="1097" spans="1:11" s="659" customFormat="1" ht="20.25" customHeight="1" x14ac:dyDescent="0.25">
      <c r="A1097" s="668"/>
      <c r="B1097" s="668"/>
      <c r="C1097" s="668"/>
      <c r="D1097" s="668"/>
      <c r="E1097" s="668"/>
      <c r="F1097" s="668"/>
      <c r="G1097" s="668"/>
      <c r="H1097" s="668"/>
      <c r="I1097" s="668"/>
      <c r="J1097" s="668"/>
      <c r="K1097" s="664"/>
    </row>
    <row r="1098" spans="1:11" ht="20.25" customHeight="1" x14ac:dyDescent="0.25">
      <c r="A1098" s="14"/>
      <c r="B1098" s="14"/>
      <c r="C1098" s="14"/>
      <c r="D1098" s="14"/>
      <c r="E1098" s="14"/>
      <c r="F1098" s="14"/>
      <c r="G1098" s="14"/>
      <c r="H1098" s="14"/>
      <c r="I1098" s="14"/>
      <c r="J1098" s="14"/>
      <c r="K1098" s="448"/>
    </row>
    <row r="1099" spans="1:11" ht="20.25" customHeight="1" x14ac:dyDescent="0.25">
      <c r="A1099" s="14"/>
      <c r="B1099" s="14"/>
      <c r="C1099" s="14"/>
      <c r="D1099" s="14"/>
      <c r="E1099" s="14"/>
      <c r="F1099" s="14"/>
      <c r="G1099" s="14"/>
      <c r="H1099" s="14"/>
      <c r="I1099" s="14"/>
      <c r="J1099" s="14"/>
      <c r="K1099" s="448"/>
    </row>
    <row r="1100" spans="1:11" ht="23.25" customHeight="1" thickBot="1" x14ac:dyDescent="0.3">
      <c r="A1100" s="357" t="s">
        <v>2644</v>
      </c>
      <c r="K1100" s="456" t="s">
        <v>2645</v>
      </c>
    </row>
    <row r="1101" spans="1:11" ht="20.25" customHeight="1" thickTop="1" x14ac:dyDescent="0.3">
      <c r="A1101" s="735" t="s">
        <v>205</v>
      </c>
      <c r="B1101" s="746" t="s">
        <v>1</v>
      </c>
      <c r="C1101" s="746"/>
      <c r="D1101" s="746"/>
      <c r="E1101" s="746" t="s">
        <v>2</v>
      </c>
      <c r="F1101" s="746"/>
      <c r="G1101" s="746"/>
      <c r="H1101" s="746" t="s">
        <v>4</v>
      </c>
      <c r="I1101" s="746"/>
      <c r="J1101" s="746"/>
      <c r="K1101" s="735" t="s">
        <v>206</v>
      </c>
    </row>
    <row r="1102" spans="1:11" ht="20.25" customHeight="1" x14ac:dyDescent="0.3">
      <c r="A1102" s="736"/>
      <c r="B1102" s="747" t="s">
        <v>6</v>
      </c>
      <c r="C1102" s="747"/>
      <c r="D1102" s="747"/>
      <c r="E1102" s="747" t="s">
        <v>7</v>
      </c>
      <c r="F1102" s="747"/>
      <c r="G1102" s="747"/>
      <c r="H1102" s="747" t="s">
        <v>9</v>
      </c>
      <c r="I1102" s="747"/>
      <c r="J1102" s="747"/>
      <c r="K1102" s="736"/>
    </row>
    <row r="1103" spans="1:11" ht="20.25" customHeight="1" x14ac:dyDescent="0.3">
      <c r="A1103" s="736"/>
      <c r="B1103" s="457" t="s">
        <v>574</v>
      </c>
      <c r="C1103" s="457" t="s">
        <v>113</v>
      </c>
      <c r="D1103" s="457" t="s">
        <v>12</v>
      </c>
      <c r="E1103" s="457" t="s">
        <v>574</v>
      </c>
      <c r="F1103" s="457" t="s">
        <v>113</v>
      </c>
      <c r="G1103" s="457" t="s">
        <v>12</v>
      </c>
      <c r="H1103" s="457" t="s">
        <v>574</v>
      </c>
      <c r="I1103" s="457" t="s">
        <v>113</v>
      </c>
      <c r="J1103" s="457" t="s">
        <v>12</v>
      </c>
      <c r="K1103" s="736"/>
    </row>
    <row r="1104" spans="1:11" ht="20.25" customHeight="1" thickBot="1" x14ac:dyDescent="0.35">
      <c r="A1104" s="737"/>
      <c r="B1104" s="458" t="s">
        <v>13</v>
      </c>
      <c r="C1104" s="458" t="s">
        <v>14</v>
      </c>
      <c r="D1104" s="458" t="s">
        <v>9</v>
      </c>
      <c r="E1104" s="458" t="s">
        <v>13</v>
      </c>
      <c r="F1104" s="458" t="s">
        <v>14</v>
      </c>
      <c r="G1104" s="458" t="s">
        <v>9</v>
      </c>
      <c r="H1104" s="458" t="s">
        <v>13</v>
      </c>
      <c r="I1104" s="458" t="s">
        <v>14</v>
      </c>
      <c r="J1104" s="458" t="s">
        <v>9</v>
      </c>
      <c r="K1104" s="737"/>
    </row>
    <row r="1105" spans="1:11" ht="24" customHeight="1" x14ac:dyDescent="0.25">
      <c r="A1105" s="465" t="s">
        <v>2149</v>
      </c>
      <c r="B1105" s="17"/>
      <c r="C1105" s="17"/>
      <c r="D1105" s="17"/>
      <c r="E1105" s="17"/>
      <c r="F1105" s="17"/>
      <c r="G1105" s="17"/>
      <c r="H1105" s="17"/>
      <c r="I1105" s="17"/>
      <c r="J1105" s="17"/>
      <c r="K1105" s="19" t="s">
        <v>2150</v>
      </c>
    </row>
    <row r="1106" spans="1:11" ht="20.25" customHeight="1" x14ac:dyDescent="0.25">
      <c r="A1106" s="8" t="s">
        <v>2128</v>
      </c>
      <c r="B1106" s="8">
        <v>65</v>
      </c>
      <c r="C1106" s="8">
        <v>2</v>
      </c>
      <c r="D1106" s="8">
        <v>67</v>
      </c>
      <c r="E1106" s="8">
        <v>0</v>
      </c>
      <c r="F1106" s="8">
        <v>0</v>
      </c>
      <c r="G1106" s="8">
        <f>SUM(E1106:F1106)</f>
        <v>0</v>
      </c>
      <c r="H1106" s="8">
        <f t="shared" ref="H1106:J1109" si="81">SUM(E1106,B1106)</f>
        <v>65</v>
      </c>
      <c r="I1106" s="8">
        <f t="shared" si="81"/>
        <v>2</v>
      </c>
      <c r="J1106" s="8">
        <f t="shared" si="81"/>
        <v>67</v>
      </c>
      <c r="K1106" s="446" t="s">
        <v>1262</v>
      </c>
    </row>
    <row r="1107" spans="1:11" ht="20.25" customHeight="1" x14ac:dyDescent="0.25">
      <c r="A1107" s="8" t="s">
        <v>1438</v>
      </c>
      <c r="B1107" s="8">
        <v>257</v>
      </c>
      <c r="C1107" s="8">
        <v>59</v>
      </c>
      <c r="D1107" s="8">
        <v>316</v>
      </c>
      <c r="E1107" s="8">
        <v>0</v>
      </c>
      <c r="F1107" s="8">
        <v>0</v>
      </c>
      <c r="G1107" s="8">
        <f>SUM(E1107:F1107)</f>
        <v>0</v>
      </c>
      <c r="H1107" s="8">
        <f t="shared" si="81"/>
        <v>257</v>
      </c>
      <c r="I1107" s="8">
        <f t="shared" si="81"/>
        <v>59</v>
      </c>
      <c r="J1107" s="8">
        <f t="shared" si="81"/>
        <v>316</v>
      </c>
      <c r="K1107" s="446" t="s">
        <v>243</v>
      </c>
    </row>
    <row r="1108" spans="1:11" ht="20.25" customHeight="1" x14ac:dyDescent="0.25">
      <c r="A1108" s="8" t="s">
        <v>248</v>
      </c>
      <c r="B1108" s="8">
        <v>68</v>
      </c>
      <c r="C1108" s="8">
        <v>8</v>
      </c>
      <c r="D1108" s="8">
        <v>76</v>
      </c>
      <c r="E1108" s="8">
        <v>0</v>
      </c>
      <c r="F1108" s="8">
        <v>0</v>
      </c>
      <c r="G1108" s="8">
        <f>SUM(E1108:F1108)</f>
        <v>0</v>
      </c>
      <c r="H1108" s="8">
        <f t="shared" si="81"/>
        <v>68</v>
      </c>
      <c r="I1108" s="8">
        <f t="shared" si="81"/>
        <v>8</v>
      </c>
      <c r="J1108" s="8">
        <f t="shared" si="81"/>
        <v>76</v>
      </c>
      <c r="K1108" s="446" t="s">
        <v>249</v>
      </c>
    </row>
    <row r="1109" spans="1:11" ht="20.25" customHeight="1" x14ac:dyDescent="0.25">
      <c r="A1109" s="8" t="s">
        <v>2381</v>
      </c>
      <c r="B1109" s="8">
        <f>B1108+B1107+B1106</f>
        <v>390</v>
      </c>
      <c r="C1109" s="8">
        <f>C1108+C1107+C1106</f>
        <v>69</v>
      </c>
      <c r="D1109" s="8">
        <f>D1108+D1107+D1106</f>
        <v>459</v>
      </c>
      <c r="E1109" s="8">
        <v>0</v>
      </c>
      <c r="F1109" s="8">
        <v>0</v>
      </c>
      <c r="G1109" s="8">
        <f>SUM(E1109:F1109)</f>
        <v>0</v>
      </c>
      <c r="H1109" s="8">
        <f t="shared" si="81"/>
        <v>390</v>
      </c>
      <c r="I1109" s="8">
        <f t="shared" si="81"/>
        <v>69</v>
      </c>
      <c r="J1109" s="8">
        <f t="shared" si="81"/>
        <v>459</v>
      </c>
      <c r="K1109" s="446" t="s">
        <v>2306</v>
      </c>
    </row>
    <row r="1110" spans="1:11" ht="20.25" customHeight="1" x14ac:dyDescent="0.25">
      <c r="A1110" s="8" t="s">
        <v>2151</v>
      </c>
      <c r="B1110" s="8"/>
      <c r="C1110" s="8"/>
      <c r="D1110" s="8"/>
      <c r="E1110" s="8"/>
      <c r="F1110" s="8"/>
      <c r="G1110" s="8"/>
      <c r="H1110" s="8"/>
      <c r="I1110" s="8"/>
      <c r="J1110" s="8"/>
      <c r="K1110" s="446" t="s">
        <v>2152</v>
      </c>
    </row>
    <row r="1111" spans="1:11" ht="20.25" customHeight="1" x14ac:dyDescent="0.25">
      <c r="A1111" s="8" t="s">
        <v>2128</v>
      </c>
      <c r="B1111" s="8">
        <v>1051</v>
      </c>
      <c r="C1111" s="8">
        <v>48</v>
      </c>
      <c r="D1111" s="8">
        <v>1099</v>
      </c>
      <c r="E1111" s="8">
        <v>0</v>
      </c>
      <c r="F1111" s="8">
        <v>0</v>
      </c>
      <c r="G1111" s="8">
        <f>SUM(E1111:F1111)</f>
        <v>0</v>
      </c>
      <c r="H1111" s="8">
        <f>SUM(E1111,B1111)</f>
        <v>1051</v>
      </c>
      <c r="I1111" s="8">
        <f>SUM(F1111,C1111)</f>
        <v>48</v>
      </c>
      <c r="J1111" s="8">
        <f>SUM(G1111,D1111)</f>
        <v>1099</v>
      </c>
      <c r="K1111" s="446" t="s">
        <v>1262</v>
      </c>
    </row>
    <row r="1112" spans="1:11" ht="20.25" customHeight="1" x14ac:dyDescent="0.25">
      <c r="A1112" s="62" t="s">
        <v>2230</v>
      </c>
      <c r="B1112" s="8">
        <v>44</v>
      </c>
      <c r="C1112" s="8">
        <v>15</v>
      </c>
      <c r="D1112" s="8">
        <v>59</v>
      </c>
      <c r="E1112" s="8">
        <v>0</v>
      </c>
      <c r="F1112" s="8">
        <v>0</v>
      </c>
      <c r="G1112" s="8">
        <f>SUM(E1112:F1112)</f>
        <v>0</v>
      </c>
      <c r="H1112" s="8">
        <v>44</v>
      </c>
      <c r="I1112" s="8">
        <v>15</v>
      </c>
      <c r="J1112" s="8">
        <v>59</v>
      </c>
      <c r="K1112" s="329" t="s">
        <v>2341</v>
      </c>
    </row>
    <row r="1113" spans="1:11" ht="20.25" customHeight="1" x14ac:dyDescent="0.25">
      <c r="A1113" s="8" t="s">
        <v>2129</v>
      </c>
      <c r="B1113" s="8">
        <v>600</v>
      </c>
      <c r="C1113" s="8">
        <v>135</v>
      </c>
      <c r="D1113" s="8">
        <v>735</v>
      </c>
      <c r="E1113" s="8">
        <v>0</v>
      </c>
      <c r="F1113" s="8">
        <v>0</v>
      </c>
      <c r="G1113" s="8">
        <f>SUM(E1113:F1113)</f>
        <v>0</v>
      </c>
      <c r="H1113" s="8">
        <f t="shared" ref="H1113:J1115" si="82">SUM(E1113,B1113)</f>
        <v>600</v>
      </c>
      <c r="I1113" s="8">
        <f t="shared" si="82"/>
        <v>135</v>
      </c>
      <c r="J1113" s="8">
        <f t="shared" si="82"/>
        <v>735</v>
      </c>
      <c r="K1113" s="446" t="s">
        <v>2130</v>
      </c>
    </row>
    <row r="1114" spans="1:11" ht="20.25" customHeight="1" x14ac:dyDescent="0.25">
      <c r="A1114" s="8" t="s">
        <v>1438</v>
      </c>
      <c r="B1114" s="8">
        <v>1868</v>
      </c>
      <c r="C1114" s="8">
        <v>709</v>
      </c>
      <c r="D1114" s="8">
        <v>2577</v>
      </c>
      <c r="E1114" s="8">
        <v>0</v>
      </c>
      <c r="F1114" s="8">
        <v>0</v>
      </c>
      <c r="G1114" s="8">
        <f>SUM(E1114:F1114)</f>
        <v>0</v>
      </c>
      <c r="H1114" s="8">
        <f t="shared" si="82"/>
        <v>1868</v>
      </c>
      <c r="I1114" s="8">
        <f t="shared" si="82"/>
        <v>709</v>
      </c>
      <c r="J1114" s="8">
        <f t="shared" si="82"/>
        <v>2577</v>
      </c>
      <c r="K1114" s="446" t="s">
        <v>243</v>
      </c>
    </row>
    <row r="1115" spans="1:11" ht="20.25" customHeight="1" x14ac:dyDescent="0.25">
      <c r="A1115" s="8" t="s">
        <v>248</v>
      </c>
      <c r="B1115" s="8">
        <v>1206</v>
      </c>
      <c r="C1115" s="8">
        <v>232</v>
      </c>
      <c r="D1115" s="8">
        <v>1438</v>
      </c>
      <c r="E1115" s="8">
        <v>0</v>
      </c>
      <c r="F1115" s="8">
        <v>0</v>
      </c>
      <c r="G1115" s="8">
        <f>SUM(E1115:F1115)</f>
        <v>0</v>
      </c>
      <c r="H1115" s="8">
        <f t="shared" si="82"/>
        <v>1206</v>
      </c>
      <c r="I1115" s="8">
        <f t="shared" si="82"/>
        <v>232</v>
      </c>
      <c r="J1115" s="8">
        <f t="shared" si="82"/>
        <v>1438</v>
      </c>
      <c r="K1115" s="446" t="s">
        <v>249</v>
      </c>
    </row>
    <row r="1116" spans="1:11" ht="20.25" customHeight="1" x14ac:dyDescent="0.25">
      <c r="A1116" s="340" t="s">
        <v>2382</v>
      </c>
      <c r="B1116" s="340">
        <v>4769</v>
      </c>
      <c r="C1116" s="340">
        <v>1139</v>
      </c>
      <c r="D1116" s="340">
        <v>5908</v>
      </c>
      <c r="E1116" s="340">
        <f t="shared" ref="E1116:J1116" si="83">SUM(E1111:E1115)</f>
        <v>0</v>
      </c>
      <c r="F1116" s="340">
        <f t="shared" si="83"/>
        <v>0</v>
      </c>
      <c r="G1116" s="340">
        <f t="shared" si="83"/>
        <v>0</v>
      </c>
      <c r="H1116" s="340">
        <f t="shared" si="83"/>
        <v>4769</v>
      </c>
      <c r="I1116" s="340">
        <f t="shared" si="83"/>
        <v>1139</v>
      </c>
      <c r="J1116" s="340">
        <f t="shared" si="83"/>
        <v>5908</v>
      </c>
      <c r="K1116" s="329" t="s">
        <v>2132</v>
      </c>
    </row>
    <row r="1117" spans="1:11" ht="20.25" customHeight="1" x14ac:dyDescent="0.25">
      <c r="A1117" s="8" t="s">
        <v>2154</v>
      </c>
      <c r="B1117" s="8">
        <v>550</v>
      </c>
      <c r="C1117" s="8">
        <v>217</v>
      </c>
      <c r="D1117" s="8">
        <f t="shared" ref="D1117:D1123" si="84">C1117+B1117</f>
        <v>767</v>
      </c>
      <c r="E1117" s="8">
        <v>0</v>
      </c>
      <c r="F1117" s="8">
        <v>0</v>
      </c>
      <c r="G1117" s="8">
        <f t="shared" ref="G1117:G1123" si="85">SUM(E1117:F1117)</f>
        <v>0</v>
      </c>
      <c r="H1117" s="8">
        <f t="shared" ref="H1117:J1123" si="86">SUM(E1117,B1117)</f>
        <v>550</v>
      </c>
      <c r="I1117" s="8">
        <f t="shared" si="86"/>
        <v>217</v>
      </c>
      <c r="J1117" s="8">
        <f t="shared" si="86"/>
        <v>767</v>
      </c>
      <c r="K1117" s="446" t="s">
        <v>2155</v>
      </c>
    </row>
    <row r="1118" spans="1:11" ht="20.25" customHeight="1" x14ac:dyDescent="0.25">
      <c r="A1118" s="8" t="s">
        <v>2156</v>
      </c>
      <c r="B1118" s="8">
        <v>204</v>
      </c>
      <c r="C1118" s="8">
        <v>26</v>
      </c>
      <c r="D1118" s="8">
        <f t="shared" si="84"/>
        <v>230</v>
      </c>
      <c r="E1118" s="8">
        <v>0</v>
      </c>
      <c r="F1118" s="8">
        <v>0</v>
      </c>
      <c r="G1118" s="8">
        <f t="shared" si="85"/>
        <v>0</v>
      </c>
      <c r="H1118" s="8">
        <f t="shared" si="86"/>
        <v>204</v>
      </c>
      <c r="I1118" s="8">
        <f t="shared" si="86"/>
        <v>26</v>
      </c>
      <c r="J1118" s="8">
        <f t="shared" si="86"/>
        <v>230</v>
      </c>
      <c r="K1118" s="446" t="s">
        <v>2157</v>
      </c>
    </row>
    <row r="1119" spans="1:11" ht="20.25" customHeight="1" x14ac:dyDescent="0.25">
      <c r="A1119" s="8" t="s">
        <v>2158</v>
      </c>
      <c r="B1119" s="8">
        <v>93</v>
      </c>
      <c r="C1119" s="8">
        <v>39</v>
      </c>
      <c r="D1119" s="8">
        <f t="shared" si="84"/>
        <v>132</v>
      </c>
      <c r="E1119" s="8">
        <v>0</v>
      </c>
      <c r="F1119" s="8">
        <v>0</v>
      </c>
      <c r="G1119" s="8">
        <f t="shared" si="85"/>
        <v>0</v>
      </c>
      <c r="H1119" s="8">
        <f t="shared" si="86"/>
        <v>93</v>
      </c>
      <c r="I1119" s="8">
        <f t="shared" si="86"/>
        <v>39</v>
      </c>
      <c r="J1119" s="8">
        <f t="shared" si="86"/>
        <v>132</v>
      </c>
      <c r="K1119" s="446" t="s">
        <v>2159</v>
      </c>
    </row>
    <row r="1120" spans="1:11" ht="20.25" customHeight="1" x14ac:dyDescent="0.25">
      <c r="A1120" s="8" t="s">
        <v>2160</v>
      </c>
      <c r="B1120" s="8">
        <v>648</v>
      </c>
      <c r="C1120" s="8">
        <v>184</v>
      </c>
      <c r="D1120" s="8">
        <f t="shared" si="84"/>
        <v>832</v>
      </c>
      <c r="E1120" s="8">
        <v>2</v>
      </c>
      <c r="F1120" s="8">
        <v>0</v>
      </c>
      <c r="G1120" s="8">
        <f t="shared" si="85"/>
        <v>2</v>
      </c>
      <c r="H1120" s="8">
        <f t="shared" si="86"/>
        <v>650</v>
      </c>
      <c r="I1120" s="8">
        <f t="shared" si="86"/>
        <v>184</v>
      </c>
      <c r="J1120" s="8">
        <f t="shared" si="86"/>
        <v>834</v>
      </c>
      <c r="K1120" s="446" t="s">
        <v>2161</v>
      </c>
    </row>
    <row r="1121" spans="1:11" ht="20.25" customHeight="1" x14ac:dyDescent="0.25">
      <c r="A1121" s="8" t="s">
        <v>2162</v>
      </c>
      <c r="B1121" s="8">
        <v>75</v>
      </c>
      <c r="C1121" s="8">
        <v>14</v>
      </c>
      <c r="D1121" s="8">
        <f t="shared" si="84"/>
        <v>89</v>
      </c>
      <c r="E1121" s="8">
        <v>0</v>
      </c>
      <c r="F1121" s="8">
        <v>0</v>
      </c>
      <c r="G1121" s="8">
        <f t="shared" si="85"/>
        <v>0</v>
      </c>
      <c r="H1121" s="8">
        <f t="shared" si="86"/>
        <v>75</v>
      </c>
      <c r="I1121" s="8">
        <f t="shared" si="86"/>
        <v>14</v>
      </c>
      <c r="J1121" s="8">
        <f t="shared" si="86"/>
        <v>89</v>
      </c>
      <c r="K1121" s="446" t="s">
        <v>2163</v>
      </c>
    </row>
    <row r="1122" spans="1:11" ht="20.25" customHeight="1" x14ac:dyDescent="0.25">
      <c r="A1122" s="8" t="s">
        <v>2164</v>
      </c>
      <c r="B1122" s="8">
        <v>354</v>
      </c>
      <c r="C1122" s="8">
        <v>139</v>
      </c>
      <c r="D1122" s="8">
        <f t="shared" si="84"/>
        <v>493</v>
      </c>
      <c r="E1122" s="8">
        <v>0</v>
      </c>
      <c r="F1122" s="8">
        <v>0</v>
      </c>
      <c r="G1122" s="8">
        <f t="shared" si="85"/>
        <v>0</v>
      </c>
      <c r="H1122" s="8">
        <f t="shared" si="86"/>
        <v>354</v>
      </c>
      <c r="I1122" s="8">
        <f t="shared" si="86"/>
        <v>139</v>
      </c>
      <c r="J1122" s="8">
        <f t="shared" si="86"/>
        <v>493</v>
      </c>
      <c r="K1122" s="446" t="s">
        <v>2165</v>
      </c>
    </row>
    <row r="1123" spans="1:11" ht="20.25" customHeight="1" thickBot="1" x14ac:dyDescent="0.3">
      <c r="A1123" s="11" t="s">
        <v>2166</v>
      </c>
      <c r="B1123" s="11">
        <v>2876</v>
      </c>
      <c r="C1123" s="11">
        <v>677</v>
      </c>
      <c r="D1123" s="11">
        <f t="shared" si="84"/>
        <v>3553</v>
      </c>
      <c r="E1123" s="11">
        <v>0</v>
      </c>
      <c r="F1123" s="11">
        <v>0</v>
      </c>
      <c r="G1123" s="11">
        <f t="shared" si="85"/>
        <v>0</v>
      </c>
      <c r="H1123" s="11">
        <f t="shared" si="86"/>
        <v>2876</v>
      </c>
      <c r="I1123" s="11">
        <f t="shared" si="86"/>
        <v>677</v>
      </c>
      <c r="J1123" s="11">
        <f t="shared" si="86"/>
        <v>3553</v>
      </c>
      <c r="K1123" s="13" t="s">
        <v>2167</v>
      </c>
    </row>
    <row r="1124" spans="1:11" ht="20.25" customHeight="1" thickTop="1" x14ac:dyDescent="0.25">
      <c r="A1124" s="14"/>
      <c r="B1124" s="14"/>
      <c r="C1124" s="14"/>
      <c r="D1124" s="14"/>
      <c r="E1124" s="14"/>
      <c r="F1124" s="14"/>
      <c r="G1124" s="14"/>
      <c r="H1124" s="14"/>
      <c r="I1124" s="14"/>
      <c r="J1124" s="14"/>
      <c r="K1124" s="448"/>
    </row>
    <row r="1125" spans="1:11" s="659" customFormat="1" ht="20.25" customHeight="1" x14ac:dyDescent="0.25">
      <c r="A1125" s="668"/>
      <c r="B1125" s="668"/>
      <c r="C1125" s="668"/>
      <c r="D1125" s="668"/>
      <c r="E1125" s="668"/>
      <c r="F1125" s="668"/>
      <c r="G1125" s="668"/>
      <c r="H1125" s="668"/>
      <c r="I1125" s="668"/>
      <c r="J1125" s="668"/>
      <c r="K1125" s="664"/>
    </row>
    <row r="1126" spans="1:11" s="659" customFormat="1" ht="20.25" customHeight="1" x14ac:dyDescent="0.25">
      <c r="A1126" s="668"/>
      <c r="B1126" s="668"/>
      <c r="C1126" s="668"/>
      <c r="D1126" s="668"/>
      <c r="E1126" s="668"/>
      <c r="F1126" s="668"/>
      <c r="G1126" s="668"/>
      <c r="H1126" s="668"/>
      <c r="I1126" s="668"/>
      <c r="J1126" s="668"/>
      <c r="K1126" s="664"/>
    </row>
    <row r="1127" spans="1:11" s="569" customFormat="1" ht="20.25" customHeight="1" x14ac:dyDescent="0.25">
      <c r="A1127" s="579"/>
      <c r="B1127" s="579"/>
      <c r="C1127" s="579"/>
      <c r="D1127" s="579"/>
      <c r="E1127" s="579"/>
      <c r="F1127" s="579"/>
      <c r="G1127" s="579"/>
      <c r="H1127" s="579"/>
      <c r="I1127" s="579"/>
      <c r="J1127" s="579"/>
      <c r="K1127" s="574"/>
    </row>
    <row r="1128" spans="1:11" s="569" customFormat="1" ht="20.25" customHeight="1" x14ac:dyDescent="0.25">
      <c r="A1128" s="579"/>
      <c r="B1128" s="579"/>
      <c r="C1128" s="579"/>
      <c r="D1128" s="579"/>
      <c r="E1128" s="579"/>
      <c r="F1128" s="579"/>
      <c r="G1128" s="579"/>
      <c r="H1128" s="579"/>
      <c r="I1128" s="579"/>
      <c r="J1128" s="579"/>
      <c r="K1128" s="574"/>
    </row>
    <row r="1129" spans="1:11" ht="23.25" customHeight="1" thickBot="1" x14ac:dyDescent="0.3">
      <c r="A1129" s="357" t="s">
        <v>2644</v>
      </c>
      <c r="K1129" s="456" t="s">
        <v>2645</v>
      </c>
    </row>
    <row r="1130" spans="1:11" ht="20.25" customHeight="1" thickTop="1" x14ac:dyDescent="0.3">
      <c r="A1130" s="735" t="s">
        <v>205</v>
      </c>
      <c r="B1130" s="746" t="s">
        <v>1</v>
      </c>
      <c r="C1130" s="746"/>
      <c r="D1130" s="746"/>
      <c r="E1130" s="746" t="s">
        <v>2</v>
      </c>
      <c r="F1130" s="746"/>
      <c r="G1130" s="746"/>
      <c r="H1130" s="746" t="s">
        <v>4</v>
      </c>
      <c r="I1130" s="746"/>
      <c r="J1130" s="746"/>
      <c r="K1130" s="735" t="s">
        <v>206</v>
      </c>
    </row>
    <row r="1131" spans="1:11" ht="20.25" customHeight="1" x14ac:dyDescent="0.3">
      <c r="A1131" s="736"/>
      <c r="B1131" s="747" t="s">
        <v>6</v>
      </c>
      <c r="C1131" s="747"/>
      <c r="D1131" s="747"/>
      <c r="E1131" s="747" t="s">
        <v>7</v>
      </c>
      <c r="F1131" s="747"/>
      <c r="G1131" s="747"/>
      <c r="H1131" s="747" t="s">
        <v>9</v>
      </c>
      <c r="I1131" s="747"/>
      <c r="J1131" s="747"/>
      <c r="K1131" s="736"/>
    </row>
    <row r="1132" spans="1:11" ht="20.25" customHeight="1" x14ac:dyDescent="0.3">
      <c r="A1132" s="736"/>
      <c r="B1132" s="457" t="s">
        <v>574</v>
      </c>
      <c r="C1132" s="457" t="s">
        <v>113</v>
      </c>
      <c r="D1132" s="457" t="s">
        <v>12</v>
      </c>
      <c r="E1132" s="457" t="s">
        <v>574</v>
      </c>
      <c r="F1132" s="457" t="s">
        <v>113</v>
      </c>
      <c r="G1132" s="457" t="s">
        <v>12</v>
      </c>
      <c r="H1132" s="457" t="s">
        <v>574</v>
      </c>
      <c r="I1132" s="457" t="s">
        <v>113</v>
      </c>
      <c r="J1132" s="457" t="s">
        <v>12</v>
      </c>
      <c r="K1132" s="736"/>
    </row>
    <row r="1133" spans="1:11" ht="20.25" customHeight="1" thickBot="1" x14ac:dyDescent="0.35">
      <c r="A1133" s="737"/>
      <c r="B1133" s="458" t="s">
        <v>13</v>
      </c>
      <c r="C1133" s="458" t="s">
        <v>14</v>
      </c>
      <c r="D1133" s="458" t="s">
        <v>9</v>
      </c>
      <c r="E1133" s="458" t="s">
        <v>13</v>
      </c>
      <c r="F1133" s="458" t="s">
        <v>14</v>
      </c>
      <c r="G1133" s="458" t="s">
        <v>9</v>
      </c>
      <c r="H1133" s="458" t="s">
        <v>13</v>
      </c>
      <c r="I1133" s="458" t="s">
        <v>14</v>
      </c>
      <c r="J1133" s="458" t="s">
        <v>9</v>
      </c>
      <c r="K1133" s="737"/>
    </row>
    <row r="1134" spans="1:11" ht="20.25" customHeight="1" x14ac:dyDescent="0.25">
      <c r="A1134" s="62" t="s">
        <v>1897</v>
      </c>
      <c r="B1134" s="8">
        <v>931</v>
      </c>
      <c r="C1134" s="8">
        <v>295</v>
      </c>
      <c r="D1134" s="17">
        <f>C1134+B1134</f>
        <v>1226</v>
      </c>
      <c r="E1134" s="17">
        <v>0</v>
      </c>
      <c r="F1134" s="17">
        <v>0</v>
      </c>
      <c r="G1134" s="17">
        <f t="shared" ref="G1134:G1138" si="87">SUM(E1134:F1134)</f>
        <v>0</v>
      </c>
      <c r="H1134" s="17">
        <f t="shared" ref="H1134:J1138" si="88">SUM(E1134,B1134)</f>
        <v>931</v>
      </c>
      <c r="I1134" s="17">
        <f t="shared" si="88"/>
        <v>295</v>
      </c>
      <c r="J1134" s="17">
        <f t="shared" si="88"/>
        <v>1226</v>
      </c>
      <c r="K1134" s="446" t="s">
        <v>2168</v>
      </c>
    </row>
    <row r="1135" spans="1:11" ht="20.25" customHeight="1" x14ac:dyDescent="0.25">
      <c r="A1135" s="465" t="s">
        <v>2169</v>
      </c>
      <c r="B1135" s="17">
        <v>976</v>
      </c>
      <c r="C1135" s="17">
        <v>213</v>
      </c>
      <c r="D1135" s="17">
        <f>C1135+B1135</f>
        <v>1189</v>
      </c>
      <c r="E1135" s="17">
        <v>0</v>
      </c>
      <c r="F1135" s="17">
        <v>0</v>
      </c>
      <c r="G1135" s="17">
        <f t="shared" si="87"/>
        <v>0</v>
      </c>
      <c r="H1135" s="17">
        <f t="shared" si="88"/>
        <v>976</v>
      </c>
      <c r="I1135" s="17">
        <f t="shared" si="88"/>
        <v>213</v>
      </c>
      <c r="J1135" s="17">
        <f t="shared" si="88"/>
        <v>1189</v>
      </c>
      <c r="K1135" s="446" t="s">
        <v>2170</v>
      </c>
    </row>
    <row r="1136" spans="1:11" ht="20.25" customHeight="1" x14ac:dyDescent="0.25">
      <c r="A1136" s="17" t="s">
        <v>2171</v>
      </c>
      <c r="B1136" s="17">
        <v>496</v>
      </c>
      <c r="C1136" s="17">
        <v>287</v>
      </c>
      <c r="D1136" s="17">
        <f>C1136+B1136</f>
        <v>783</v>
      </c>
      <c r="E1136" s="17">
        <v>0</v>
      </c>
      <c r="F1136" s="17">
        <v>0</v>
      </c>
      <c r="G1136" s="17">
        <f t="shared" si="87"/>
        <v>0</v>
      </c>
      <c r="H1136" s="17">
        <f t="shared" si="88"/>
        <v>496</v>
      </c>
      <c r="I1136" s="17">
        <f t="shared" si="88"/>
        <v>287</v>
      </c>
      <c r="J1136" s="17">
        <f t="shared" si="88"/>
        <v>783</v>
      </c>
      <c r="K1136" s="19" t="s">
        <v>2172</v>
      </c>
    </row>
    <row r="1137" spans="1:11" ht="20.25" customHeight="1" x14ac:dyDescent="0.25">
      <c r="A1137" s="8" t="s">
        <v>2173</v>
      </c>
      <c r="B1137" s="8">
        <v>2521</v>
      </c>
      <c r="C1137" s="8">
        <v>1021</v>
      </c>
      <c r="D1137" s="17">
        <f>C1137+B1137</f>
        <v>3542</v>
      </c>
      <c r="E1137" s="8">
        <v>0</v>
      </c>
      <c r="F1137" s="8">
        <v>0</v>
      </c>
      <c r="G1137" s="8">
        <f t="shared" si="87"/>
        <v>0</v>
      </c>
      <c r="H1137" s="8">
        <f t="shared" si="88"/>
        <v>2521</v>
      </c>
      <c r="I1137" s="8">
        <f t="shared" si="88"/>
        <v>1021</v>
      </c>
      <c r="J1137" s="8">
        <f t="shared" si="88"/>
        <v>3542</v>
      </c>
      <c r="K1137" s="446" t="s">
        <v>2174</v>
      </c>
    </row>
    <row r="1138" spans="1:11" ht="20.25" customHeight="1" x14ac:dyDescent="0.25">
      <c r="A1138" s="8" t="s">
        <v>2175</v>
      </c>
      <c r="B1138" s="8">
        <v>319</v>
      </c>
      <c r="C1138" s="8">
        <v>93</v>
      </c>
      <c r="D1138" s="17">
        <f>C1138+B1138</f>
        <v>412</v>
      </c>
      <c r="E1138" s="8">
        <v>0</v>
      </c>
      <c r="F1138" s="8">
        <v>0</v>
      </c>
      <c r="G1138" s="8">
        <f t="shared" si="87"/>
        <v>0</v>
      </c>
      <c r="H1138" s="8">
        <f t="shared" si="88"/>
        <v>319</v>
      </c>
      <c r="I1138" s="8">
        <f t="shared" si="88"/>
        <v>93</v>
      </c>
      <c r="J1138" s="8">
        <f t="shared" si="88"/>
        <v>412</v>
      </c>
      <c r="K1138" s="446" t="s">
        <v>2176</v>
      </c>
    </row>
    <row r="1139" spans="1:11" ht="20.25" customHeight="1" x14ac:dyDescent="0.25">
      <c r="A1139" s="8" t="s">
        <v>2177</v>
      </c>
      <c r="B1139" s="8"/>
      <c r="C1139" s="8"/>
      <c r="D1139" s="8"/>
      <c r="E1139" s="8"/>
      <c r="F1139" s="8"/>
      <c r="G1139" s="8"/>
      <c r="H1139" s="8"/>
      <c r="I1139" s="8"/>
      <c r="J1139" s="8"/>
      <c r="K1139" s="446" t="s">
        <v>2178</v>
      </c>
    </row>
    <row r="1140" spans="1:11" ht="20.25" customHeight="1" x14ac:dyDescent="0.25">
      <c r="A1140" s="8" t="s">
        <v>216</v>
      </c>
      <c r="B1140" s="8">
        <v>82</v>
      </c>
      <c r="C1140" s="8">
        <v>20</v>
      </c>
      <c r="D1140" s="8">
        <v>102</v>
      </c>
      <c r="E1140" s="8">
        <v>0</v>
      </c>
      <c r="F1140" s="8">
        <v>0</v>
      </c>
      <c r="G1140" s="8">
        <v>0</v>
      </c>
      <c r="H1140" s="8">
        <v>82</v>
      </c>
      <c r="I1140" s="8">
        <v>20</v>
      </c>
      <c r="J1140" s="8">
        <v>102</v>
      </c>
      <c r="K1140" s="446" t="s">
        <v>217</v>
      </c>
    </row>
    <row r="1141" spans="1:11" ht="20.25" customHeight="1" x14ac:dyDescent="0.25">
      <c r="A1141" s="8" t="s">
        <v>218</v>
      </c>
      <c r="B1141" s="8">
        <v>131</v>
      </c>
      <c r="C1141" s="8">
        <v>5</v>
      </c>
      <c r="D1141" s="8">
        <v>136</v>
      </c>
      <c r="E1141" s="8">
        <v>0</v>
      </c>
      <c r="F1141" s="8">
        <v>0</v>
      </c>
      <c r="G1141" s="8">
        <v>0</v>
      </c>
      <c r="H1141" s="8">
        <v>131</v>
      </c>
      <c r="I1141" s="8">
        <v>5</v>
      </c>
      <c r="J1141" s="8">
        <v>136</v>
      </c>
      <c r="K1141" s="446" t="s">
        <v>219</v>
      </c>
    </row>
    <row r="1142" spans="1:11" ht="20.25" customHeight="1" x14ac:dyDescent="0.25">
      <c r="A1142" s="8" t="s">
        <v>2180</v>
      </c>
      <c r="B1142" s="8">
        <v>98</v>
      </c>
      <c r="C1142" s="8">
        <v>17</v>
      </c>
      <c r="D1142" s="8">
        <v>115</v>
      </c>
      <c r="E1142" s="8">
        <v>0</v>
      </c>
      <c r="F1142" s="8">
        <v>0</v>
      </c>
      <c r="G1142" s="8">
        <v>0</v>
      </c>
      <c r="H1142" s="8">
        <v>98</v>
      </c>
      <c r="I1142" s="8">
        <v>17</v>
      </c>
      <c r="J1142" s="8">
        <v>115</v>
      </c>
      <c r="K1142" s="446" t="s">
        <v>2309</v>
      </c>
    </row>
    <row r="1143" spans="1:11" ht="20.25" customHeight="1" x14ac:dyDescent="0.25">
      <c r="A1143" s="8" t="s">
        <v>2182</v>
      </c>
      <c r="B1143" s="8">
        <v>108</v>
      </c>
      <c r="C1143" s="8">
        <v>36</v>
      </c>
      <c r="D1143" s="8">
        <v>144</v>
      </c>
      <c r="E1143" s="8">
        <v>0</v>
      </c>
      <c r="F1143" s="8">
        <v>0</v>
      </c>
      <c r="G1143" s="8">
        <v>0</v>
      </c>
      <c r="H1143" s="8">
        <v>108</v>
      </c>
      <c r="I1143" s="8">
        <v>36</v>
      </c>
      <c r="J1143" s="8">
        <v>144</v>
      </c>
      <c r="K1143" s="446" t="s">
        <v>2073</v>
      </c>
    </row>
    <row r="1144" spans="1:11" ht="20.25" customHeight="1" x14ac:dyDescent="0.25">
      <c r="A1144" s="8" t="s">
        <v>2184</v>
      </c>
      <c r="B1144" s="8">
        <v>90</v>
      </c>
      <c r="C1144" s="8">
        <v>22</v>
      </c>
      <c r="D1144" s="8">
        <v>112</v>
      </c>
      <c r="E1144" s="8">
        <v>0</v>
      </c>
      <c r="F1144" s="8">
        <v>0</v>
      </c>
      <c r="G1144" s="8">
        <v>0</v>
      </c>
      <c r="H1144" s="8">
        <v>90</v>
      </c>
      <c r="I1144" s="8">
        <v>22</v>
      </c>
      <c r="J1144" s="8">
        <v>112</v>
      </c>
      <c r="K1144" s="446" t="s">
        <v>2130</v>
      </c>
    </row>
    <row r="1145" spans="1:11" ht="20.25" customHeight="1" x14ac:dyDescent="0.25">
      <c r="A1145" s="8" t="s">
        <v>319</v>
      </c>
      <c r="B1145" s="8">
        <v>81</v>
      </c>
      <c r="C1145" s="8">
        <v>15</v>
      </c>
      <c r="D1145" s="8">
        <v>96</v>
      </c>
      <c r="E1145" s="8">
        <v>0</v>
      </c>
      <c r="F1145" s="8">
        <v>0</v>
      </c>
      <c r="G1145" s="8">
        <v>0</v>
      </c>
      <c r="H1145" s="8">
        <v>81</v>
      </c>
      <c r="I1145" s="8">
        <v>15</v>
      </c>
      <c r="J1145" s="8">
        <v>96</v>
      </c>
      <c r="K1145" s="446" t="s">
        <v>2279</v>
      </c>
    </row>
    <row r="1146" spans="1:11" ht="20.25" customHeight="1" x14ac:dyDescent="0.25">
      <c r="A1146" s="8" t="s">
        <v>2186</v>
      </c>
      <c r="B1146" s="8">
        <v>390</v>
      </c>
      <c r="C1146" s="8">
        <v>41</v>
      </c>
      <c r="D1146" s="8">
        <v>431</v>
      </c>
      <c r="E1146" s="8">
        <v>0</v>
      </c>
      <c r="F1146" s="8">
        <v>0</v>
      </c>
      <c r="G1146" s="8">
        <v>0</v>
      </c>
      <c r="H1146" s="8">
        <v>390</v>
      </c>
      <c r="I1146" s="8">
        <v>41</v>
      </c>
      <c r="J1146" s="8">
        <v>431</v>
      </c>
      <c r="K1146" s="446" t="s">
        <v>2312</v>
      </c>
    </row>
    <row r="1147" spans="1:11" ht="20.25" customHeight="1" x14ac:dyDescent="0.25">
      <c r="A1147" s="8" t="s">
        <v>2383</v>
      </c>
      <c r="B1147" s="8">
        <f>B1146+B1145+B1144+B1143+B1142+B1141+B1140</f>
        <v>980</v>
      </c>
      <c r="C1147" s="8">
        <f>C1146+C1145+C1144+C1143+C1142+C1141+C1140</f>
        <v>156</v>
      </c>
      <c r="D1147" s="8">
        <f>D1146+D1145+D1144+D1143+D1142+D1141+D1140</f>
        <v>1136</v>
      </c>
      <c r="E1147" s="8">
        <v>0</v>
      </c>
      <c r="F1147" s="8">
        <v>0</v>
      </c>
      <c r="G1147" s="8">
        <v>0</v>
      </c>
      <c r="H1147" s="8">
        <f>H1146+H1145+H1144+H1143+H1142+H1141+H1140</f>
        <v>980</v>
      </c>
      <c r="I1147" s="8">
        <f>I1146+I1145+I1144+I1143+I1142+I1141+I1140</f>
        <v>156</v>
      </c>
      <c r="J1147" s="8">
        <f>J1146+J1145+J1144+J1143+J1142+J1141+J1140</f>
        <v>1136</v>
      </c>
      <c r="K1147" s="446" t="s">
        <v>2384</v>
      </c>
    </row>
    <row r="1148" spans="1:11" ht="20.25" customHeight="1" x14ac:dyDescent="0.25">
      <c r="A1148" s="8" t="s">
        <v>2190</v>
      </c>
      <c r="B1148" s="8">
        <v>870</v>
      </c>
      <c r="C1148" s="8">
        <v>237</v>
      </c>
      <c r="D1148" s="8">
        <v>1107</v>
      </c>
      <c r="E1148" s="8">
        <v>0</v>
      </c>
      <c r="F1148" s="8">
        <v>0</v>
      </c>
      <c r="G1148" s="8">
        <f>SUM(E1148:F1148)</f>
        <v>0</v>
      </c>
      <c r="H1148" s="8">
        <v>870</v>
      </c>
      <c r="I1148" s="8">
        <v>237</v>
      </c>
      <c r="J1148" s="8">
        <v>1107</v>
      </c>
      <c r="K1148" s="446" t="s">
        <v>2191</v>
      </c>
    </row>
    <row r="1149" spans="1:11" ht="20.25" customHeight="1" x14ac:dyDescent="0.25">
      <c r="A1149" s="8" t="s">
        <v>2192</v>
      </c>
      <c r="B1149" s="8">
        <v>634</v>
      </c>
      <c r="C1149" s="8">
        <v>273</v>
      </c>
      <c r="D1149" s="8">
        <v>907</v>
      </c>
      <c r="E1149" s="8">
        <v>1</v>
      </c>
      <c r="F1149" s="8">
        <v>1</v>
      </c>
      <c r="G1149" s="8">
        <v>2</v>
      </c>
      <c r="H1149" s="8">
        <v>635</v>
      </c>
      <c r="I1149" s="8">
        <v>274</v>
      </c>
      <c r="J1149" s="8">
        <v>909</v>
      </c>
      <c r="K1149" s="446" t="s">
        <v>2193</v>
      </c>
    </row>
    <row r="1150" spans="1:11" ht="20.25" customHeight="1" x14ac:dyDescent="0.25">
      <c r="A1150" s="8" t="s">
        <v>2194</v>
      </c>
      <c r="B1150" s="8">
        <v>1271</v>
      </c>
      <c r="C1150" s="8">
        <v>394</v>
      </c>
      <c r="D1150" s="8">
        <v>1665</v>
      </c>
      <c r="E1150" s="8">
        <v>0</v>
      </c>
      <c r="F1150" s="8">
        <v>0</v>
      </c>
      <c r="G1150" s="8">
        <f>SUM(E1150:F1150)</f>
        <v>0</v>
      </c>
      <c r="H1150" s="8">
        <v>1271</v>
      </c>
      <c r="I1150" s="8">
        <v>394</v>
      </c>
      <c r="J1150" s="8">
        <v>1665</v>
      </c>
      <c r="K1150" s="446" t="s">
        <v>2195</v>
      </c>
    </row>
    <row r="1151" spans="1:11" ht="20.25" customHeight="1" x14ac:dyDescent="0.25">
      <c r="A1151" s="8" t="s">
        <v>2196</v>
      </c>
      <c r="B1151" s="8">
        <v>336</v>
      </c>
      <c r="C1151" s="8">
        <v>88</v>
      </c>
      <c r="D1151" s="8">
        <v>424</v>
      </c>
      <c r="E1151" s="8">
        <v>0</v>
      </c>
      <c r="F1151" s="8">
        <v>0</v>
      </c>
      <c r="G1151" s="8">
        <f>SUM(E1151:F1151)</f>
        <v>0</v>
      </c>
      <c r="H1151" s="8">
        <v>336</v>
      </c>
      <c r="I1151" s="8">
        <v>88</v>
      </c>
      <c r="J1151" s="8">
        <v>424</v>
      </c>
      <c r="K1151" s="446" t="s">
        <v>2197</v>
      </c>
    </row>
    <row r="1152" spans="1:11" ht="20.25" customHeight="1" x14ac:dyDescent="0.25">
      <c r="A1152" s="8" t="s">
        <v>2198</v>
      </c>
      <c r="B1152" s="8"/>
      <c r="C1152" s="8"/>
      <c r="D1152" s="8"/>
      <c r="E1152" s="8"/>
      <c r="F1152" s="8"/>
      <c r="G1152" s="8"/>
      <c r="H1152" s="8"/>
      <c r="I1152" s="8"/>
      <c r="J1152" s="8"/>
      <c r="K1152" s="446" t="s">
        <v>2199</v>
      </c>
    </row>
    <row r="1153" spans="1:11" ht="20.25" customHeight="1" thickBot="1" x14ac:dyDescent="0.3">
      <c r="A1153" s="11" t="s">
        <v>2200</v>
      </c>
      <c r="B1153" s="11">
        <v>74</v>
      </c>
      <c r="C1153" s="11">
        <v>8</v>
      </c>
      <c r="D1153" s="11">
        <v>82</v>
      </c>
      <c r="E1153" s="11">
        <v>0</v>
      </c>
      <c r="F1153" s="11">
        <v>0</v>
      </c>
      <c r="G1153" s="11">
        <f>SUM(E1153:F1153)</f>
        <v>0</v>
      </c>
      <c r="H1153" s="11">
        <v>74</v>
      </c>
      <c r="I1153" s="11">
        <v>8</v>
      </c>
      <c r="J1153" s="11">
        <f>I1153+H1153</f>
        <v>82</v>
      </c>
      <c r="K1153" s="13" t="s">
        <v>2309</v>
      </c>
    </row>
    <row r="1154" spans="1:11" s="659" customFormat="1" ht="20.25" customHeight="1" thickTop="1" x14ac:dyDescent="0.25">
      <c r="A1154" s="668"/>
      <c r="B1154" s="668"/>
      <c r="C1154" s="668"/>
      <c r="D1154" s="668"/>
      <c r="E1154" s="668"/>
      <c r="F1154" s="668"/>
      <c r="G1154" s="668"/>
      <c r="H1154" s="668"/>
      <c r="I1154" s="668"/>
      <c r="J1154" s="668"/>
      <c r="K1154" s="664"/>
    </row>
    <row r="1155" spans="1:11" s="659" customFormat="1" ht="20.25" customHeight="1" thickBot="1" x14ac:dyDescent="0.3">
      <c r="A1155" s="668"/>
      <c r="B1155" s="668"/>
      <c r="C1155" s="668"/>
      <c r="D1155" s="668"/>
      <c r="E1155" s="668"/>
      <c r="F1155" s="668"/>
      <c r="G1155" s="668"/>
      <c r="H1155" s="668"/>
      <c r="I1155" s="668"/>
      <c r="J1155" s="668"/>
      <c r="K1155" s="664"/>
    </row>
    <row r="1156" spans="1:11" ht="20.25" customHeight="1" thickTop="1" x14ac:dyDescent="0.25">
      <c r="A1156" s="578"/>
      <c r="B1156" s="578"/>
      <c r="C1156" s="578"/>
      <c r="D1156" s="578"/>
      <c r="E1156" s="578"/>
      <c r="F1156" s="578"/>
      <c r="G1156" s="578"/>
      <c r="H1156" s="578"/>
      <c r="I1156" s="578"/>
      <c r="J1156" s="578"/>
      <c r="K1156" s="580"/>
    </row>
    <row r="1157" spans="1:11" ht="20.25" customHeight="1" x14ac:dyDescent="0.25">
      <c r="A1157" s="17"/>
      <c r="B1157" s="17"/>
      <c r="C1157" s="17"/>
      <c r="D1157" s="17"/>
      <c r="E1157" s="17"/>
      <c r="F1157" s="17"/>
      <c r="G1157" s="17"/>
      <c r="H1157" s="17"/>
      <c r="I1157" s="17"/>
      <c r="J1157" s="17"/>
      <c r="K1157" s="19"/>
    </row>
    <row r="1158" spans="1:11" ht="23.25" customHeight="1" thickBot="1" x14ac:dyDescent="0.3">
      <c r="A1158" s="357" t="s">
        <v>2644</v>
      </c>
      <c r="K1158" s="456" t="s">
        <v>2645</v>
      </c>
    </row>
    <row r="1159" spans="1:11" ht="20.25" customHeight="1" thickTop="1" x14ac:dyDescent="0.3">
      <c r="A1159" s="735" t="s">
        <v>205</v>
      </c>
      <c r="B1159" s="746" t="s">
        <v>1</v>
      </c>
      <c r="C1159" s="746"/>
      <c r="D1159" s="746"/>
      <c r="E1159" s="746" t="s">
        <v>2</v>
      </c>
      <c r="F1159" s="746"/>
      <c r="G1159" s="746"/>
      <c r="H1159" s="746" t="s">
        <v>4</v>
      </c>
      <c r="I1159" s="746"/>
      <c r="J1159" s="746"/>
      <c r="K1159" s="735" t="s">
        <v>206</v>
      </c>
    </row>
    <row r="1160" spans="1:11" ht="20.25" customHeight="1" x14ac:dyDescent="0.3">
      <c r="A1160" s="736"/>
      <c r="B1160" s="747" t="s">
        <v>6</v>
      </c>
      <c r="C1160" s="747"/>
      <c r="D1160" s="747"/>
      <c r="E1160" s="747" t="s">
        <v>7</v>
      </c>
      <c r="F1160" s="747"/>
      <c r="G1160" s="747"/>
      <c r="H1160" s="747" t="s">
        <v>9</v>
      </c>
      <c r="I1160" s="747"/>
      <c r="J1160" s="747"/>
      <c r="K1160" s="736"/>
    </row>
    <row r="1161" spans="1:11" ht="20.25" customHeight="1" x14ac:dyDescent="0.3">
      <c r="A1161" s="736"/>
      <c r="B1161" s="457" t="s">
        <v>574</v>
      </c>
      <c r="C1161" s="457" t="s">
        <v>113</v>
      </c>
      <c r="D1161" s="457" t="s">
        <v>12</v>
      </c>
      <c r="E1161" s="457" t="s">
        <v>574</v>
      </c>
      <c r="F1161" s="457" t="s">
        <v>113</v>
      </c>
      <c r="G1161" s="457" t="s">
        <v>12</v>
      </c>
      <c r="H1161" s="457" t="s">
        <v>574</v>
      </c>
      <c r="I1161" s="457" t="s">
        <v>113</v>
      </c>
      <c r="J1161" s="457" t="s">
        <v>12</v>
      </c>
      <c r="K1161" s="736"/>
    </row>
    <row r="1162" spans="1:11" ht="20.25" customHeight="1" thickBot="1" x14ac:dyDescent="0.35">
      <c r="A1162" s="737"/>
      <c r="B1162" s="458" t="s">
        <v>13</v>
      </c>
      <c r="C1162" s="458" t="s">
        <v>14</v>
      </c>
      <c r="D1162" s="458" t="s">
        <v>9</v>
      </c>
      <c r="E1162" s="458" t="s">
        <v>13</v>
      </c>
      <c r="F1162" s="458" t="s">
        <v>14</v>
      </c>
      <c r="G1162" s="458" t="s">
        <v>9</v>
      </c>
      <c r="H1162" s="458" t="s">
        <v>13</v>
      </c>
      <c r="I1162" s="458" t="s">
        <v>14</v>
      </c>
      <c r="J1162" s="458" t="s">
        <v>9</v>
      </c>
      <c r="K1162" s="737"/>
    </row>
    <row r="1163" spans="1:11" s="109" customFormat="1" ht="20.25" customHeight="1" x14ac:dyDescent="0.25">
      <c r="A1163" s="8" t="s">
        <v>2201</v>
      </c>
      <c r="B1163" s="8">
        <v>171</v>
      </c>
      <c r="C1163" s="8">
        <v>82</v>
      </c>
      <c r="D1163" s="8">
        <v>253</v>
      </c>
      <c r="E1163" s="8">
        <v>0</v>
      </c>
      <c r="F1163" s="8">
        <v>0</v>
      </c>
      <c r="G1163" s="8">
        <f t="shared" ref="G1163:G1173" si="89">SUM(E1163:F1163)</f>
        <v>0</v>
      </c>
      <c r="H1163" s="8">
        <v>171</v>
      </c>
      <c r="I1163" s="8">
        <v>82</v>
      </c>
      <c r="J1163" s="8">
        <f t="shared" ref="J1163:J1168" si="90">I1163+H1163</f>
        <v>253</v>
      </c>
      <c r="K1163" s="446" t="s">
        <v>2073</v>
      </c>
    </row>
    <row r="1164" spans="1:11" ht="20.25" customHeight="1" x14ac:dyDescent="0.25">
      <c r="A1164" s="17" t="s">
        <v>2202</v>
      </c>
      <c r="B1164" s="14">
        <v>50</v>
      </c>
      <c r="C1164" s="14">
        <v>41</v>
      </c>
      <c r="D1164" s="14">
        <v>91</v>
      </c>
      <c r="E1164" s="17">
        <v>0</v>
      </c>
      <c r="F1164" s="17">
        <v>0</v>
      </c>
      <c r="G1164" s="17">
        <f t="shared" si="89"/>
        <v>0</v>
      </c>
      <c r="H1164" s="14">
        <v>50</v>
      </c>
      <c r="I1164" s="14">
        <v>41</v>
      </c>
      <c r="J1164" s="14">
        <f t="shared" si="90"/>
        <v>91</v>
      </c>
      <c r="K1164" s="19" t="s">
        <v>2357</v>
      </c>
    </row>
    <row r="1165" spans="1:11" ht="20.25" customHeight="1" x14ac:dyDescent="0.25">
      <c r="A1165" s="8" t="s">
        <v>2204</v>
      </c>
      <c r="B1165" s="20">
        <v>320</v>
      </c>
      <c r="C1165" s="20">
        <v>101</v>
      </c>
      <c r="D1165" s="20">
        <v>421</v>
      </c>
      <c r="E1165" s="8">
        <v>0</v>
      </c>
      <c r="F1165" s="8">
        <v>0</v>
      </c>
      <c r="G1165" s="8">
        <f t="shared" si="89"/>
        <v>0</v>
      </c>
      <c r="H1165" s="20">
        <v>320</v>
      </c>
      <c r="I1165" s="20">
        <v>101</v>
      </c>
      <c r="J1165" s="20">
        <f t="shared" si="90"/>
        <v>421</v>
      </c>
      <c r="K1165" s="446" t="s">
        <v>2279</v>
      </c>
    </row>
    <row r="1166" spans="1:11" ht="20.25" customHeight="1" x14ac:dyDescent="0.25">
      <c r="A1166" s="8" t="s">
        <v>2206</v>
      </c>
      <c r="B1166" s="20">
        <v>106</v>
      </c>
      <c r="C1166" s="20">
        <v>17</v>
      </c>
      <c r="D1166" s="20">
        <v>123</v>
      </c>
      <c r="E1166" s="8">
        <v>0</v>
      </c>
      <c r="F1166" s="8">
        <v>0</v>
      </c>
      <c r="G1166" s="8">
        <f t="shared" si="89"/>
        <v>0</v>
      </c>
      <c r="H1166" s="20">
        <v>106</v>
      </c>
      <c r="I1166" s="20">
        <v>17</v>
      </c>
      <c r="J1166" s="20">
        <f t="shared" si="90"/>
        <v>123</v>
      </c>
      <c r="K1166" s="446" t="s">
        <v>2280</v>
      </c>
    </row>
    <row r="1167" spans="1:11" ht="20.25" customHeight="1" x14ac:dyDescent="0.25">
      <c r="A1167" s="8" t="s">
        <v>2207</v>
      </c>
      <c r="B1167" s="20">
        <v>256</v>
      </c>
      <c r="C1167" s="20">
        <v>83</v>
      </c>
      <c r="D1167" s="20">
        <v>339</v>
      </c>
      <c r="E1167" s="8">
        <v>0</v>
      </c>
      <c r="F1167" s="8">
        <v>0</v>
      </c>
      <c r="G1167" s="8">
        <f t="shared" si="89"/>
        <v>0</v>
      </c>
      <c r="H1167" s="20">
        <v>256</v>
      </c>
      <c r="I1167" s="20">
        <v>83</v>
      </c>
      <c r="J1167" s="20">
        <f t="shared" si="90"/>
        <v>339</v>
      </c>
      <c r="K1167" s="22" t="s">
        <v>542</v>
      </c>
    </row>
    <row r="1168" spans="1:11" ht="20.25" customHeight="1" x14ac:dyDescent="0.25">
      <c r="A1168" s="8" t="s">
        <v>2209</v>
      </c>
      <c r="B1168" s="20">
        <f>B1167+B1166+B1165+B1164+B1163+B1153</f>
        <v>977</v>
      </c>
      <c r="C1168" s="20">
        <f>C1167+C1166+C1165+C1164+C1163+C1153</f>
        <v>332</v>
      </c>
      <c r="D1168" s="20">
        <f>D1167+D1166+D1165+D1164+D1163+D1153</f>
        <v>1309</v>
      </c>
      <c r="E1168" s="8">
        <v>0</v>
      </c>
      <c r="F1168" s="8">
        <v>0</v>
      </c>
      <c r="G1168" s="8">
        <f t="shared" si="89"/>
        <v>0</v>
      </c>
      <c r="H1168" s="20">
        <f>H1167+H1166+H1165+H1164+H1163+H1153</f>
        <v>977</v>
      </c>
      <c r="I1168" s="20">
        <f>I1167+I1166+I1165+I1164+I1163+I1153</f>
        <v>332</v>
      </c>
      <c r="J1168" s="20">
        <f t="shared" si="90"/>
        <v>1309</v>
      </c>
      <c r="K1168" s="446" t="s">
        <v>2210</v>
      </c>
    </row>
    <row r="1169" spans="1:11" ht="20.100000000000001" customHeight="1" x14ac:dyDescent="0.25">
      <c r="A1169" s="8" t="s">
        <v>2211</v>
      </c>
      <c r="B1169" s="20">
        <v>953</v>
      </c>
      <c r="C1169" s="20">
        <v>105</v>
      </c>
      <c r="D1169" s="20">
        <f>C1169+B1169</f>
        <v>1058</v>
      </c>
      <c r="E1169" s="20">
        <v>0</v>
      </c>
      <c r="F1169" s="20">
        <v>0</v>
      </c>
      <c r="G1169" s="20">
        <f t="shared" si="89"/>
        <v>0</v>
      </c>
      <c r="H1169" s="20">
        <f t="shared" ref="H1169:J1170" si="91">SUM(E1169,B1169)</f>
        <v>953</v>
      </c>
      <c r="I1169" s="20">
        <f t="shared" si="91"/>
        <v>105</v>
      </c>
      <c r="J1169" s="20">
        <f t="shared" si="91"/>
        <v>1058</v>
      </c>
      <c r="K1169" s="22" t="s">
        <v>2316</v>
      </c>
    </row>
    <row r="1170" spans="1:11" ht="20.100000000000001" customHeight="1" x14ac:dyDescent="0.25">
      <c r="A1170" s="8" t="s">
        <v>2213</v>
      </c>
      <c r="B1170" s="20">
        <v>736</v>
      </c>
      <c r="C1170" s="20">
        <v>336</v>
      </c>
      <c r="D1170" s="20">
        <f>C1170+B1170</f>
        <v>1072</v>
      </c>
      <c r="E1170" s="20">
        <v>0</v>
      </c>
      <c r="F1170" s="20">
        <v>0</v>
      </c>
      <c r="G1170" s="20">
        <f t="shared" si="89"/>
        <v>0</v>
      </c>
      <c r="H1170" s="20">
        <f t="shared" si="91"/>
        <v>736</v>
      </c>
      <c r="I1170" s="20">
        <f t="shared" si="91"/>
        <v>336</v>
      </c>
      <c r="J1170" s="20">
        <f t="shared" si="91"/>
        <v>1072</v>
      </c>
      <c r="K1170" s="22" t="s">
        <v>2214</v>
      </c>
    </row>
    <row r="1171" spans="1:11" ht="20.100000000000001" customHeight="1" x14ac:dyDescent="0.25">
      <c r="A1171" s="8" t="s">
        <v>2215</v>
      </c>
      <c r="B1171" s="20">
        <v>150</v>
      </c>
      <c r="C1171" s="20">
        <v>68</v>
      </c>
      <c r="D1171" s="20">
        <f>C1171+B1171</f>
        <v>218</v>
      </c>
      <c r="E1171" s="20">
        <v>0</v>
      </c>
      <c r="F1171" s="20">
        <v>0</v>
      </c>
      <c r="G1171" s="20">
        <f t="shared" si="89"/>
        <v>0</v>
      </c>
      <c r="H1171" s="20">
        <f>SUM(E1171,B1171)</f>
        <v>150</v>
      </c>
      <c r="I1171" s="20">
        <f>SUM(F1171,C1171)</f>
        <v>68</v>
      </c>
      <c r="J1171" s="20">
        <f>SUM(H1171:I1171)</f>
        <v>218</v>
      </c>
      <c r="K1171" s="22" t="s">
        <v>2216</v>
      </c>
    </row>
    <row r="1172" spans="1:11" ht="20.100000000000001" customHeight="1" x14ac:dyDescent="0.25">
      <c r="A1172" s="8" t="s">
        <v>2217</v>
      </c>
      <c r="B1172" s="8">
        <v>203</v>
      </c>
      <c r="C1172" s="8">
        <v>24</v>
      </c>
      <c r="D1172" s="20">
        <f>C1172+B1172</f>
        <v>227</v>
      </c>
      <c r="E1172" s="8">
        <v>0</v>
      </c>
      <c r="F1172" s="8">
        <v>0</v>
      </c>
      <c r="G1172" s="8">
        <f t="shared" si="89"/>
        <v>0</v>
      </c>
      <c r="H1172" s="8">
        <f>SUM(E1172,B1172)</f>
        <v>203</v>
      </c>
      <c r="I1172" s="8">
        <f>SUM(F1172,C1172)</f>
        <v>24</v>
      </c>
      <c r="J1172" s="8">
        <f>SUM(G1172,D1172)</f>
        <v>227</v>
      </c>
      <c r="K1172" s="446" t="s">
        <v>2218</v>
      </c>
    </row>
    <row r="1173" spans="1:11" ht="20.100000000000001" customHeight="1" x14ac:dyDescent="0.25">
      <c r="A1173" s="8" t="s">
        <v>2221</v>
      </c>
      <c r="B1173" s="8">
        <v>178</v>
      </c>
      <c r="C1173" s="8">
        <v>94</v>
      </c>
      <c r="D1173" s="8">
        <v>272</v>
      </c>
      <c r="E1173" s="8">
        <v>0</v>
      </c>
      <c r="F1173" s="8">
        <v>0</v>
      </c>
      <c r="G1173" s="8">
        <f t="shared" si="89"/>
        <v>0</v>
      </c>
      <c r="H1173" s="8">
        <v>178</v>
      </c>
      <c r="I1173" s="8">
        <v>94</v>
      </c>
      <c r="J1173" s="8">
        <v>272</v>
      </c>
      <c r="K1173" s="446" t="s">
        <v>2222</v>
      </c>
    </row>
    <row r="1174" spans="1:11" ht="20.100000000000001" customHeight="1" x14ac:dyDescent="0.25">
      <c r="A1174" s="8" t="s">
        <v>2223</v>
      </c>
      <c r="B1174" s="8">
        <v>1252</v>
      </c>
      <c r="C1174" s="8">
        <v>468</v>
      </c>
      <c r="D1174" s="8">
        <v>1720</v>
      </c>
      <c r="E1174" s="8">
        <v>2</v>
      </c>
      <c r="F1174" s="8">
        <v>1</v>
      </c>
      <c r="G1174" s="8">
        <v>3</v>
      </c>
      <c r="H1174" s="8">
        <v>1254</v>
      </c>
      <c r="I1174" s="8">
        <v>469</v>
      </c>
      <c r="J1174" s="8">
        <v>1723</v>
      </c>
      <c r="K1174" s="446" t="s">
        <v>2224</v>
      </c>
    </row>
    <row r="1175" spans="1:11" ht="20.100000000000001" customHeight="1" x14ac:dyDescent="0.25">
      <c r="A1175" s="8" t="s">
        <v>1899</v>
      </c>
      <c r="B1175" s="340">
        <v>197</v>
      </c>
      <c r="C1175" s="340">
        <v>64</v>
      </c>
      <c r="D1175" s="8">
        <v>261</v>
      </c>
      <c r="E1175" s="8">
        <v>0</v>
      </c>
      <c r="F1175" s="8">
        <v>0</v>
      </c>
      <c r="G1175" s="8">
        <v>0</v>
      </c>
      <c r="H1175" s="8">
        <v>197</v>
      </c>
      <c r="I1175" s="8">
        <v>64</v>
      </c>
      <c r="J1175" s="8">
        <v>261</v>
      </c>
      <c r="K1175" s="446" t="s">
        <v>2225</v>
      </c>
    </row>
    <row r="1176" spans="1:11" ht="20.100000000000001" customHeight="1" x14ac:dyDescent="0.25">
      <c r="A1176" s="8" t="s">
        <v>2226</v>
      </c>
      <c r="B1176" s="8">
        <v>865</v>
      </c>
      <c r="C1176" s="8">
        <v>152</v>
      </c>
      <c r="D1176" s="8">
        <v>1017</v>
      </c>
      <c r="E1176" s="8">
        <v>0</v>
      </c>
      <c r="F1176" s="8">
        <v>0</v>
      </c>
      <c r="G1176" s="8">
        <v>0</v>
      </c>
      <c r="H1176" s="8">
        <v>865</v>
      </c>
      <c r="I1176" s="8">
        <v>152</v>
      </c>
      <c r="J1176" s="8">
        <v>1017</v>
      </c>
      <c r="K1176" s="446" t="s">
        <v>2227</v>
      </c>
    </row>
    <row r="1177" spans="1:11" ht="20.100000000000001" customHeight="1" x14ac:dyDescent="0.25">
      <c r="A1177" s="8" t="s">
        <v>2228</v>
      </c>
      <c r="B1177" s="8"/>
      <c r="C1177" s="8"/>
      <c r="D1177" s="8"/>
      <c r="E1177" s="8"/>
      <c r="F1177" s="8"/>
      <c r="G1177" s="8"/>
      <c r="H1177" s="8"/>
      <c r="I1177" s="8"/>
      <c r="J1177" s="8"/>
      <c r="K1177" s="449" t="s">
        <v>2385</v>
      </c>
    </row>
    <row r="1178" spans="1:11" ht="20.25" customHeight="1" x14ac:dyDescent="0.25">
      <c r="A1178" s="8" t="s">
        <v>534</v>
      </c>
      <c r="B1178" s="8">
        <v>87</v>
      </c>
      <c r="C1178" s="8">
        <v>48</v>
      </c>
      <c r="D1178" s="8">
        <v>135</v>
      </c>
      <c r="E1178" s="8">
        <v>0</v>
      </c>
      <c r="F1178" s="8">
        <v>0</v>
      </c>
      <c r="G1178" s="8">
        <f>SUM(E1178:F1178)</f>
        <v>0</v>
      </c>
      <c r="H1178" s="8">
        <f>SUM(E1178,B1178)</f>
        <v>87</v>
      </c>
      <c r="I1178" s="8">
        <f>SUM(F1178,C1178)</f>
        <v>48</v>
      </c>
      <c r="J1178" s="8">
        <f>SUM(H1178:I1178)</f>
        <v>135</v>
      </c>
      <c r="K1178" s="446" t="s">
        <v>217</v>
      </c>
    </row>
    <row r="1179" spans="1:11" ht="20.25" customHeight="1" x14ac:dyDescent="0.25">
      <c r="A1179" s="62" t="s">
        <v>2230</v>
      </c>
      <c r="B1179" s="8">
        <v>41</v>
      </c>
      <c r="C1179" s="8">
        <v>17</v>
      </c>
      <c r="D1179" s="8">
        <v>58</v>
      </c>
      <c r="E1179" s="8">
        <v>0</v>
      </c>
      <c r="F1179" s="8">
        <v>0</v>
      </c>
      <c r="G1179" s="8">
        <v>0</v>
      </c>
      <c r="H1179" s="8">
        <v>41</v>
      </c>
      <c r="I1179" s="8">
        <v>17</v>
      </c>
      <c r="J1179" s="8">
        <v>58</v>
      </c>
      <c r="K1179" s="329" t="s">
        <v>2341</v>
      </c>
    </row>
    <row r="1180" spans="1:11" ht="28.5" customHeight="1" x14ac:dyDescent="0.25">
      <c r="A1180" s="467" t="s">
        <v>1890</v>
      </c>
      <c r="B1180" s="340">
        <v>128</v>
      </c>
      <c r="C1180" s="340">
        <v>65</v>
      </c>
      <c r="D1180" s="340">
        <v>193</v>
      </c>
      <c r="E1180" s="340">
        <v>0</v>
      </c>
      <c r="F1180" s="340">
        <v>0</v>
      </c>
      <c r="G1180" s="340">
        <f>SUM(E1180:F1180)</f>
        <v>0</v>
      </c>
      <c r="H1180" s="340">
        <f t="shared" ref="H1180:J1181" si="92">SUM(E1180,B1180)</f>
        <v>128</v>
      </c>
      <c r="I1180" s="340">
        <f t="shared" si="92"/>
        <v>65</v>
      </c>
      <c r="J1180" s="340">
        <f t="shared" si="92"/>
        <v>193</v>
      </c>
      <c r="K1180" s="329" t="s">
        <v>2386</v>
      </c>
    </row>
    <row r="1181" spans="1:11" ht="20.100000000000001" customHeight="1" thickBot="1" x14ac:dyDescent="0.3">
      <c r="A1181" s="477" t="s">
        <v>1891</v>
      </c>
      <c r="B1181" s="477">
        <v>359</v>
      </c>
      <c r="C1181" s="477">
        <v>93</v>
      </c>
      <c r="D1181" s="477">
        <f>C1181+B1181</f>
        <v>452</v>
      </c>
      <c r="E1181" s="477">
        <v>0</v>
      </c>
      <c r="F1181" s="477">
        <v>0</v>
      </c>
      <c r="G1181" s="477">
        <f>SUM(E1181:F1181)</f>
        <v>0</v>
      </c>
      <c r="H1181" s="477">
        <f t="shared" si="92"/>
        <v>359</v>
      </c>
      <c r="I1181" s="477">
        <f t="shared" si="92"/>
        <v>93</v>
      </c>
      <c r="J1181" s="477">
        <f t="shared" si="92"/>
        <v>452</v>
      </c>
      <c r="K1181" s="478" t="s">
        <v>2233</v>
      </c>
    </row>
    <row r="1182" spans="1:11" s="659" customFormat="1" ht="20.100000000000001" customHeight="1" thickTop="1" x14ac:dyDescent="0.25">
      <c r="A1182" s="339"/>
      <c r="B1182" s="339"/>
      <c r="C1182" s="339"/>
      <c r="D1182" s="339"/>
      <c r="E1182" s="339"/>
      <c r="F1182" s="339"/>
      <c r="G1182" s="339"/>
      <c r="H1182" s="339"/>
      <c r="I1182" s="339"/>
      <c r="J1182" s="339"/>
      <c r="K1182" s="58"/>
    </row>
    <row r="1183" spans="1:11" s="659" customFormat="1" ht="20.100000000000001" customHeight="1" x14ac:dyDescent="0.25">
      <c r="A1183" s="339"/>
      <c r="B1183" s="339"/>
      <c r="C1183" s="339"/>
      <c r="D1183" s="339"/>
      <c r="E1183" s="339"/>
      <c r="F1183" s="339"/>
      <c r="G1183" s="339"/>
      <c r="H1183" s="339"/>
      <c r="I1183" s="339"/>
      <c r="J1183" s="339"/>
      <c r="K1183" s="58"/>
    </row>
    <row r="1184" spans="1:11" s="659" customFormat="1" ht="20.100000000000001" customHeight="1" x14ac:dyDescent="0.25">
      <c r="A1184" s="339"/>
      <c r="B1184" s="339"/>
      <c r="C1184" s="339"/>
      <c r="D1184" s="339"/>
      <c r="E1184" s="339"/>
      <c r="F1184" s="339"/>
      <c r="G1184" s="339"/>
      <c r="H1184" s="339"/>
      <c r="I1184" s="339"/>
      <c r="J1184" s="339"/>
      <c r="K1184" s="58"/>
    </row>
    <row r="1185" spans="1:11" s="659" customFormat="1" ht="20.100000000000001" customHeight="1" x14ac:dyDescent="0.25">
      <c r="A1185" s="339"/>
      <c r="B1185" s="339"/>
      <c r="C1185" s="339"/>
      <c r="D1185" s="339"/>
      <c r="E1185" s="339"/>
      <c r="F1185" s="339"/>
      <c r="G1185" s="339"/>
      <c r="H1185" s="339"/>
      <c r="I1185" s="339"/>
      <c r="J1185" s="339"/>
      <c r="K1185" s="58"/>
    </row>
    <row r="1186" spans="1:11" ht="20.100000000000001" customHeight="1" x14ac:dyDescent="0.25">
      <c r="A1186" s="540"/>
      <c r="B1186" s="339"/>
      <c r="C1186" s="339"/>
      <c r="D1186" s="339"/>
      <c r="E1186" s="339"/>
      <c r="F1186" s="339"/>
      <c r="G1186" s="339"/>
      <c r="H1186" s="339"/>
      <c r="I1186" s="339"/>
      <c r="J1186" s="339"/>
      <c r="K1186" s="58"/>
    </row>
    <row r="1187" spans="1:11" ht="20.100000000000001" customHeight="1" x14ac:dyDescent="0.25">
      <c r="A1187" s="540"/>
      <c r="B1187" s="339"/>
      <c r="C1187" s="339"/>
      <c r="D1187" s="339"/>
      <c r="E1187" s="339"/>
      <c r="F1187" s="339"/>
      <c r="G1187" s="339"/>
      <c r="H1187" s="339"/>
      <c r="I1187" s="339"/>
      <c r="J1187" s="339"/>
      <c r="K1187" s="58"/>
    </row>
    <row r="1188" spans="1:11" ht="23.25" customHeight="1" thickBot="1" x14ac:dyDescent="0.3">
      <c r="A1188" s="357" t="s">
        <v>2644</v>
      </c>
      <c r="K1188" s="456" t="s">
        <v>2645</v>
      </c>
    </row>
    <row r="1189" spans="1:11" ht="20.100000000000001" customHeight="1" thickTop="1" x14ac:dyDescent="0.3">
      <c r="A1189" s="735" t="s">
        <v>205</v>
      </c>
      <c r="B1189" s="746" t="s">
        <v>1</v>
      </c>
      <c r="C1189" s="746"/>
      <c r="D1189" s="746"/>
      <c r="E1189" s="746" t="s">
        <v>2</v>
      </c>
      <c r="F1189" s="746"/>
      <c r="G1189" s="746"/>
      <c r="H1189" s="746" t="s">
        <v>4</v>
      </c>
      <c r="I1189" s="746"/>
      <c r="J1189" s="746"/>
      <c r="K1189" s="735" t="s">
        <v>206</v>
      </c>
    </row>
    <row r="1190" spans="1:11" ht="20.100000000000001" customHeight="1" x14ac:dyDescent="0.3">
      <c r="A1190" s="736"/>
      <c r="B1190" s="747" t="s">
        <v>6</v>
      </c>
      <c r="C1190" s="747"/>
      <c r="D1190" s="747"/>
      <c r="E1190" s="747" t="s">
        <v>7</v>
      </c>
      <c r="F1190" s="747"/>
      <c r="G1190" s="747"/>
      <c r="H1190" s="747" t="s">
        <v>9</v>
      </c>
      <c r="I1190" s="747"/>
      <c r="J1190" s="747"/>
      <c r="K1190" s="736"/>
    </row>
    <row r="1191" spans="1:11" ht="20.100000000000001" customHeight="1" x14ac:dyDescent="0.3">
      <c r="A1191" s="736"/>
      <c r="B1191" s="457" t="s">
        <v>574</v>
      </c>
      <c r="C1191" s="457" t="s">
        <v>113</v>
      </c>
      <c r="D1191" s="457" t="s">
        <v>12</v>
      </c>
      <c r="E1191" s="457" t="s">
        <v>574</v>
      </c>
      <c r="F1191" s="457" t="s">
        <v>113</v>
      </c>
      <c r="G1191" s="457" t="s">
        <v>12</v>
      </c>
      <c r="H1191" s="457" t="s">
        <v>574</v>
      </c>
      <c r="I1191" s="457" t="s">
        <v>113</v>
      </c>
      <c r="J1191" s="457" t="s">
        <v>12</v>
      </c>
      <c r="K1191" s="736"/>
    </row>
    <row r="1192" spans="1:11" ht="20.100000000000001" customHeight="1" thickBot="1" x14ac:dyDescent="0.35">
      <c r="A1192" s="737"/>
      <c r="B1192" s="458" t="s">
        <v>13</v>
      </c>
      <c r="C1192" s="458" t="s">
        <v>14</v>
      </c>
      <c r="D1192" s="458" t="s">
        <v>9</v>
      </c>
      <c r="E1192" s="458" t="s">
        <v>13</v>
      </c>
      <c r="F1192" s="458" t="s">
        <v>14</v>
      </c>
      <c r="G1192" s="458" t="s">
        <v>9</v>
      </c>
      <c r="H1192" s="458" t="s">
        <v>13</v>
      </c>
      <c r="I1192" s="458" t="s">
        <v>14</v>
      </c>
      <c r="J1192" s="458" t="s">
        <v>9</v>
      </c>
      <c r="K1192" s="737"/>
    </row>
    <row r="1193" spans="1:11" ht="20.100000000000001" customHeight="1" x14ac:dyDescent="0.25">
      <c r="A1193" s="468" t="s">
        <v>2234</v>
      </c>
      <c r="B1193" s="340">
        <v>211</v>
      </c>
      <c r="C1193" s="340">
        <v>62</v>
      </c>
      <c r="D1193" s="340">
        <f>C1193+B1193</f>
        <v>273</v>
      </c>
      <c r="E1193" s="340">
        <f>SUM(E1178:E1192)</f>
        <v>0</v>
      </c>
      <c r="F1193" s="340">
        <f>SUM(F1178:F1192)</f>
        <v>0</v>
      </c>
      <c r="G1193" s="340">
        <f>SUM(G1178:G1192)</f>
        <v>0</v>
      </c>
      <c r="H1193" s="340">
        <f>SUM(B1193,E1193)</f>
        <v>211</v>
      </c>
      <c r="I1193" s="340">
        <f>SUM(C1193,F1193)</f>
        <v>62</v>
      </c>
      <c r="J1193" s="340">
        <f>SUM(D1193,G1193)</f>
        <v>273</v>
      </c>
      <c r="K1193" s="329" t="s">
        <v>2235</v>
      </c>
    </row>
    <row r="1194" spans="1:11" ht="20.100000000000001" customHeight="1" x14ac:dyDescent="0.25">
      <c r="A1194" s="8" t="s">
        <v>1886</v>
      </c>
      <c r="B1194" s="8"/>
      <c r="C1194" s="8"/>
      <c r="D1194" s="8"/>
      <c r="E1194" s="8"/>
      <c r="F1194" s="8"/>
      <c r="G1194" s="8"/>
      <c r="H1194" s="8"/>
      <c r="I1194" s="8"/>
      <c r="J1194" s="8"/>
      <c r="K1194" s="446" t="s">
        <v>2236</v>
      </c>
    </row>
    <row r="1195" spans="1:11" ht="20.100000000000001" customHeight="1" x14ac:dyDescent="0.25">
      <c r="A1195" s="8" t="s">
        <v>265</v>
      </c>
      <c r="B1195" s="8">
        <v>19</v>
      </c>
      <c r="C1195" s="8">
        <v>4</v>
      </c>
      <c r="D1195" s="8">
        <f t="shared" ref="D1195:D1201" si="93">C1195+B1195</f>
        <v>23</v>
      </c>
      <c r="E1195" s="8">
        <v>0</v>
      </c>
      <c r="F1195" s="8">
        <v>0</v>
      </c>
      <c r="G1195" s="8">
        <f>SUM(E1195:F1195)</f>
        <v>0</v>
      </c>
      <c r="H1195" s="8">
        <f t="shared" ref="H1195:I1198" si="94">SUM(E1195,B1195)</f>
        <v>19</v>
      </c>
      <c r="I1195" s="8">
        <f t="shared" si="94"/>
        <v>4</v>
      </c>
      <c r="J1195" s="8">
        <f t="shared" ref="J1195:J1200" si="95">I1195+H1195</f>
        <v>23</v>
      </c>
      <c r="K1195" s="446" t="s">
        <v>219</v>
      </c>
    </row>
    <row r="1196" spans="1:11" ht="20.100000000000001" customHeight="1" x14ac:dyDescent="0.25">
      <c r="A1196" s="62" t="s">
        <v>2317</v>
      </c>
      <c r="B1196" s="8">
        <v>135</v>
      </c>
      <c r="C1196" s="8">
        <v>192</v>
      </c>
      <c r="D1196" s="8">
        <f t="shared" si="93"/>
        <v>327</v>
      </c>
      <c r="E1196" s="8">
        <v>0</v>
      </c>
      <c r="F1196" s="8">
        <v>0</v>
      </c>
      <c r="G1196" s="8">
        <f>SUM(E1196:F1196)</f>
        <v>0</v>
      </c>
      <c r="H1196" s="8">
        <f t="shared" si="94"/>
        <v>135</v>
      </c>
      <c r="I1196" s="8">
        <f t="shared" si="94"/>
        <v>192</v>
      </c>
      <c r="J1196" s="8">
        <f t="shared" si="95"/>
        <v>327</v>
      </c>
      <c r="K1196" s="329" t="s">
        <v>2341</v>
      </c>
    </row>
    <row r="1197" spans="1:11" ht="20.100000000000001" customHeight="1" x14ac:dyDescent="0.25">
      <c r="A1197" s="8" t="s">
        <v>2387</v>
      </c>
      <c r="B1197" s="8">
        <v>46</v>
      </c>
      <c r="C1197" s="8">
        <v>47</v>
      </c>
      <c r="D1197" s="8">
        <f t="shared" si="93"/>
        <v>93</v>
      </c>
      <c r="E1197" s="8">
        <v>0</v>
      </c>
      <c r="F1197" s="8">
        <v>0</v>
      </c>
      <c r="G1197" s="8">
        <f>SUM(E1197:F1197)</f>
        <v>0</v>
      </c>
      <c r="H1197" s="8">
        <f t="shared" si="94"/>
        <v>46</v>
      </c>
      <c r="I1197" s="8">
        <f t="shared" si="94"/>
        <v>47</v>
      </c>
      <c r="J1197" s="8">
        <f t="shared" si="95"/>
        <v>93</v>
      </c>
      <c r="K1197" s="446" t="s">
        <v>2247</v>
      </c>
    </row>
    <row r="1198" spans="1:11" ht="20.100000000000001" customHeight="1" x14ac:dyDescent="0.25">
      <c r="A1198" s="62" t="s">
        <v>541</v>
      </c>
      <c r="B1198" s="8">
        <v>74</v>
      </c>
      <c r="C1198" s="8">
        <v>43</v>
      </c>
      <c r="D1198" s="8">
        <f t="shared" si="93"/>
        <v>117</v>
      </c>
      <c r="E1198" s="8">
        <v>0</v>
      </c>
      <c r="F1198" s="8">
        <v>0</v>
      </c>
      <c r="G1198" s="8">
        <f>SUM(E1198:F1198)</f>
        <v>0</v>
      </c>
      <c r="H1198" s="8">
        <f t="shared" si="94"/>
        <v>74</v>
      </c>
      <c r="I1198" s="8">
        <f t="shared" si="94"/>
        <v>43</v>
      </c>
      <c r="J1198" s="8">
        <f t="shared" si="95"/>
        <v>117</v>
      </c>
      <c r="K1198" s="446" t="s">
        <v>249</v>
      </c>
    </row>
    <row r="1199" spans="1:11" ht="20.100000000000001" customHeight="1" x14ac:dyDescent="0.25">
      <c r="A1199" s="20" t="s">
        <v>1806</v>
      </c>
      <c r="B1199" s="20">
        <v>5</v>
      </c>
      <c r="C1199" s="20">
        <v>9</v>
      </c>
      <c r="D1199" s="20">
        <f t="shared" si="93"/>
        <v>14</v>
      </c>
      <c r="E1199" s="20"/>
      <c r="F1199" s="20"/>
      <c r="G1199" s="20"/>
      <c r="H1199" s="20">
        <v>5</v>
      </c>
      <c r="I1199" s="20">
        <v>9</v>
      </c>
      <c r="J1199" s="20">
        <f t="shared" si="95"/>
        <v>14</v>
      </c>
      <c r="K1199" s="470" t="s">
        <v>1807</v>
      </c>
    </row>
    <row r="1200" spans="1:11" ht="20.100000000000001" customHeight="1" x14ac:dyDescent="0.25">
      <c r="A1200" s="340" t="s">
        <v>1887</v>
      </c>
      <c r="B1200" s="340">
        <f>B1199+B1198+B1197+B1196+B1195</f>
        <v>279</v>
      </c>
      <c r="C1200" s="340">
        <f>C1199+C1198+C1197+C1196+C1195</f>
        <v>295</v>
      </c>
      <c r="D1200" s="340">
        <f t="shared" si="93"/>
        <v>574</v>
      </c>
      <c r="E1200" s="340">
        <f>E1199+E1198+E1197+E1196+E1195</f>
        <v>0</v>
      </c>
      <c r="F1200" s="340">
        <f>F1199+F1198+F1197+F1196+F1195</f>
        <v>0</v>
      </c>
      <c r="G1200" s="340">
        <f>G1199+G1198+G1197+G1196+G1195</f>
        <v>0</v>
      </c>
      <c r="H1200" s="340">
        <f>H1199+H1198+H1197+H1196+H1195</f>
        <v>279</v>
      </c>
      <c r="I1200" s="340">
        <f>I1199+I1198+I1197+I1196+I1195</f>
        <v>295</v>
      </c>
      <c r="J1200" s="340">
        <f t="shared" si="95"/>
        <v>574</v>
      </c>
      <c r="K1200" s="329" t="s">
        <v>2239</v>
      </c>
    </row>
    <row r="1201" spans="1:11" ht="20.100000000000001" customHeight="1" x14ac:dyDescent="0.25">
      <c r="A1201" s="339" t="s">
        <v>1901</v>
      </c>
      <c r="B1201" s="340">
        <v>273</v>
      </c>
      <c r="C1201" s="340">
        <v>112</v>
      </c>
      <c r="D1201" s="340">
        <f t="shared" si="93"/>
        <v>385</v>
      </c>
      <c r="E1201" s="340">
        <v>0</v>
      </c>
      <c r="F1201" s="340">
        <v>0</v>
      </c>
      <c r="G1201" s="340">
        <f>SUM(E1201:F1201)</f>
        <v>0</v>
      </c>
      <c r="H1201" s="340">
        <f>SUM(E1201,B1201)</f>
        <v>273</v>
      </c>
      <c r="I1201" s="340">
        <f>SUM(F1201,C1201)</f>
        <v>112</v>
      </c>
      <c r="J1201" s="340">
        <f>SUM(G1201,D1201)</f>
        <v>385</v>
      </c>
      <c r="K1201" s="446" t="s">
        <v>2318</v>
      </c>
    </row>
    <row r="1202" spans="1:11" ht="20.100000000000001" customHeight="1" x14ac:dyDescent="0.25">
      <c r="A1202" s="8" t="s">
        <v>1892</v>
      </c>
      <c r="B1202" s="8"/>
      <c r="C1202" s="8"/>
      <c r="D1202" s="8"/>
      <c r="E1202" s="8"/>
      <c r="F1202" s="8"/>
      <c r="G1202" s="8"/>
      <c r="H1202" s="8"/>
      <c r="I1202" s="8"/>
      <c r="J1202" s="8"/>
      <c r="K1202" s="446" t="s">
        <v>2241</v>
      </c>
    </row>
    <row r="1203" spans="1:11" ht="20.100000000000001" customHeight="1" x14ac:dyDescent="0.25">
      <c r="A1203" s="8" t="s">
        <v>1893</v>
      </c>
      <c r="B1203" s="8">
        <v>7</v>
      </c>
      <c r="C1203" s="8">
        <v>20</v>
      </c>
      <c r="D1203" s="8">
        <f>C1203+B1203</f>
        <v>27</v>
      </c>
      <c r="E1203" s="8">
        <v>0</v>
      </c>
      <c r="F1203" s="8">
        <v>0</v>
      </c>
      <c r="G1203" s="8">
        <f>SUM(E1203:F1203)</f>
        <v>0</v>
      </c>
      <c r="H1203" s="8">
        <f t="shared" ref="H1203:J1205" si="96">SUM(E1203,B1203)</f>
        <v>7</v>
      </c>
      <c r="I1203" s="8">
        <f t="shared" si="96"/>
        <v>20</v>
      </c>
      <c r="J1203" s="8">
        <f t="shared" si="96"/>
        <v>27</v>
      </c>
      <c r="K1203" s="446" t="s">
        <v>2242</v>
      </c>
    </row>
    <row r="1204" spans="1:11" ht="20.100000000000001" customHeight="1" x14ac:dyDescent="0.25">
      <c r="A1204" s="8" t="s">
        <v>1894</v>
      </c>
      <c r="B1204" s="8">
        <v>76</v>
      </c>
      <c r="C1204" s="8">
        <v>38</v>
      </c>
      <c r="D1204" s="8">
        <f>C1204+B1204</f>
        <v>114</v>
      </c>
      <c r="E1204" s="8">
        <v>0</v>
      </c>
      <c r="F1204" s="8">
        <v>0</v>
      </c>
      <c r="G1204" s="8">
        <f>SUM(E1204:F1204)</f>
        <v>0</v>
      </c>
      <c r="H1204" s="8">
        <f t="shared" si="96"/>
        <v>76</v>
      </c>
      <c r="I1204" s="8">
        <f t="shared" si="96"/>
        <v>38</v>
      </c>
      <c r="J1204" s="8">
        <f t="shared" si="96"/>
        <v>114</v>
      </c>
      <c r="K1204" s="446" t="s">
        <v>2319</v>
      </c>
    </row>
    <row r="1205" spans="1:11" ht="20.100000000000001" customHeight="1" x14ac:dyDescent="0.25">
      <c r="A1205" s="8" t="s">
        <v>541</v>
      </c>
      <c r="B1205" s="8">
        <v>62</v>
      </c>
      <c r="C1205" s="8">
        <v>26</v>
      </c>
      <c r="D1205" s="8">
        <f>C1205+B1205</f>
        <v>88</v>
      </c>
      <c r="E1205" s="8">
        <v>0</v>
      </c>
      <c r="F1205" s="8">
        <v>0</v>
      </c>
      <c r="G1205" s="8">
        <f>SUM(E1205:F1205)</f>
        <v>0</v>
      </c>
      <c r="H1205" s="8">
        <f t="shared" si="96"/>
        <v>62</v>
      </c>
      <c r="I1205" s="8">
        <f t="shared" si="96"/>
        <v>26</v>
      </c>
      <c r="J1205" s="8">
        <f t="shared" si="96"/>
        <v>88</v>
      </c>
      <c r="K1205" s="446" t="s">
        <v>249</v>
      </c>
    </row>
    <row r="1206" spans="1:11" ht="20.100000000000001" customHeight="1" x14ac:dyDescent="0.25">
      <c r="A1206" s="340" t="s">
        <v>1895</v>
      </c>
      <c r="B1206" s="340">
        <f>B1205+B1204+B1203</f>
        <v>145</v>
      </c>
      <c r="C1206" s="340">
        <f>C1205+C1204+C1203</f>
        <v>84</v>
      </c>
      <c r="D1206" s="340">
        <f>D1205+D1204+D1203</f>
        <v>229</v>
      </c>
      <c r="E1206" s="340">
        <f t="shared" ref="E1206:J1206" si="97">SUM(E1203:E1205)</f>
        <v>0</v>
      </c>
      <c r="F1206" s="340">
        <f t="shared" si="97"/>
        <v>0</v>
      </c>
      <c r="G1206" s="340">
        <f t="shared" si="97"/>
        <v>0</v>
      </c>
      <c r="H1206" s="340">
        <f t="shared" si="97"/>
        <v>145</v>
      </c>
      <c r="I1206" s="340">
        <f t="shared" si="97"/>
        <v>84</v>
      </c>
      <c r="J1206" s="340">
        <f t="shared" si="97"/>
        <v>229</v>
      </c>
      <c r="K1206" s="329" t="s">
        <v>2244</v>
      </c>
    </row>
    <row r="1207" spans="1:11" ht="20.100000000000001" customHeight="1" x14ac:dyDescent="0.25">
      <c r="A1207" s="17" t="s">
        <v>2245</v>
      </c>
      <c r="B1207" s="17"/>
      <c r="C1207" s="17"/>
      <c r="D1207" s="17"/>
      <c r="E1207" s="17"/>
      <c r="F1207" s="17"/>
      <c r="G1207" s="17"/>
      <c r="H1207" s="17"/>
      <c r="I1207" s="17"/>
      <c r="J1207" s="17"/>
      <c r="K1207" s="19" t="s">
        <v>2246</v>
      </c>
    </row>
    <row r="1208" spans="1:11" ht="20.100000000000001" customHeight="1" x14ac:dyDescent="0.25">
      <c r="A1208" s="8" t="s">
        <v>265</v>
      </c>
      <c r="B1208" s="8">
        <v>105</v>
      </c>
      <c r="C1208" s="8">
        <v>8</v>
      </c>
      <c r="D1208" s="8">
        <f>C1208+B1208</f>
        <v>113</v>
      </c>
      <c r="E1208" s="8">
        <v>0</v>
      </c>
      <c r="F1208" s="8">
        <v>0</v>
      </c>
      <c r="G1208" s="8">
        <f>SUM(E1208:F1208)</f>
        <v>0</v>
      </c>
      <c r="H1208" s="8">
        <f t="shared" ref="H1208:J1210" si="98">SUM(E1208,B1208)</f>
        <v>105</v>
      </c>
      <c r="I1208" s="8">
        <f t="shared" si="98"/>
        <v>8</v>
      </c>
      <c r="J1208" s="8">
        <f t="shared" si="98"/>
        <v>113</v>
      </c>
      <c r="K1208" s="446" t="s">
        <v>219</v>
      </c>
    </row>
    <row r="1209" spans="1:11" ht="20.100000000000001" customHeight="1" x14ac:dyDescent="0.25">
      <c r="A1209" s="8" t="s">
        <v>230</v>
      </c>
      <c r="B1209" s="8">
        <v>68</v>
      </c>
      <c r="C1209" s="8">
        <v>23</v>
      </c>
      <c r="D1209" s="8">
        <f>C1209+B1209</f>
        <v>91</v>
      </c>
      <c r="E1209" s="8">
        <v>0</v>
      </c>
      <c r="F1209" s="8">
        <v>0</v>
      </c>
      <c r="G1209" s="8">
        <f>SUM(E1209:F1209)</f>
        <v>0</v>
      </c>
      <c r="H1209" s="8">
        <f t="shared" si="98"/>
        <v>68</v>
      </c>
      <c r="I1209" s="8">
        <f t="shared" si="98"/>
        <v>23</v>
      </c>
      <c r="J1209" s="8">
        <f t="shared" si="98"/>
        <v>91</v>
      </c>
      <c r="K1209" s="446" t="s">
        <v>2247</v>
      </c>
    </row>
    <row r="1210" spans="1:11" ht="20.100000000000001" customHeight="1" x14ac:dyDescent="0.25">
      <c r="A1210" s="8" t="s">
        <v>541</v>
      </c>
      <c r="B1210" s="8">
        <v>121</v>
      </c>
      <c r="C1210" s="8">
        <v>28</v>
      </c>
      <c r="D1210" s="8">
        <f>C1210+B1210</f>
        <v>149</v>
      </c>
      <c r="E1210" s="8">
        <v>0</v>
      </c>
      <c r="F1210" s="8">
        <v>0</v>
      </c>
      <c r="G1210" s="8">
        <f>SUM(E1210:F1210)</f>
        <v>0</v>
      </c>
      <c r="H1210" s="8">
        <f t="shared" si="98"/>
        <v>121</v>
      </c>
      <c r="I1210" s="8">
        <f t="shared" si="98"/>
        <v>28</v>
      </c>
      <c r="J1210" s="8">
        <f t="shared" si="98"/>
        <v>149</v>
      </c>
      <c r="K1210" s="446" t="s">
        <v>249</v>
      </c>
    </row>
    <row r="1211" spans="1:11" ht="20.100000000000001" customHeight="1" x14ac:dyDescent="0.25">
      <c r="A1211" s="8" t="s">
        <v>2388</v>
      </c>
      <c r="B1211" s="8">
        <v>32</v>
      </c>
      <c r="C1211" s="8">
        <v>12</v>
      </c>
      <c r="D1211" s="8">
        <f>C1211+B1211</f>
        <v>44</v>
      </c>
      <c r="E1211" s="8">
        <v>0</v>
      </c>
      <c r="F1211" s="8">
        <v>0</v>
      </c>
      <c r="G1211" s="8">
        <v>0</v>
      </c>
      <c r="H1211" s="8">
        <v>32</v>
      </c>
      <c r="I1211" s="8">
        <v>12</v>
      </c>
      <c r="J1211" s="8">
        <v>44</v>
      </c>
      <c r="K1211" s="446"/>
    </row>
    <row r="1212" spans="1:11" ht="20.100000000000001" customHeight="1" thickBot="1" x14ac:dyDescent="0.3">
      <c r="A1212" s="11" t="s">
        <v>2248</v>
      </c>
      <c r="B1212" s="11">
        <f t="shared" ref="B1212:J1212" si="99">B1211+B1210+B1209+B1208</f>
        <v>326</v>
      </c>
      <c r="C1212" s="11">
        <f t="shared" si="99"/>
        <v>71</v>
      </c>
      <c r="D1212" s="11">
        <f t="shared" si="99"/>
        <v>397</v>
      </c>
      <c r="E1212" s="11">
        <f t="shared" si="99"/>
        <v>0</v>
      </c>
      <c r="F1212" s="11">
        <f t="shared" si="99"/>
        <v>0</v>
      </c>
      <c r="G1212" s="11">
        <f t="shared" si="99"/>
        <v>0</v>
      </c>
      <c r="H1212" s="11">
        <f t="shared" si="99"/>
        <v>326</v>
      </c>
      <c r="I1212" s="11">
        <f t="shared" si="99"/>
        <v>71</v>
      </c>
      <c r="J1212" s="11">
        <f t="shared" si="99"/>
        <v>397</v>
      </c>
      <c r="K1212" s="13" t="s">
        <v>2249</v>
      </c>
    </row>
    <row r="1213" spans="1:11" ht="20.100000000000001" customHeight="1" thickTop="1" x14ac:dyDescent="0.25">
      <c r="A1213" s="532"/>
      <c r="B1213" s="532"/>
      <c r="C1213" s="532"/>
      <c r="D1213" s="532"/>
      <c r="E1213" s="532"/>
      <c r="F1213" s="532"/>
      <c r="G1213" s="532"/>
      <c r="H1213" s="532"/>
      <c r="I1213" s="532"/>
      <c r="J1213" s="532"/>
      <c r="K1213" s="531"/>
    </row>
    <row r="1214" spans="1:11" ht="20.100000000000001" customHeight="1" x14ac:dyDescent="0.25">
      <c r="A1214" s="14"/>
      <c r="B1214" s="14"/>
      <c r="C1214" s="14"/>
      <c r="D1214" s="14"/>
      <c r="E1214" s="14"/>
      <c r="F1214" s="14"/>
      <c r="G1214" s="14"/>
      <c r="H1214" s="14"/>
      <c r="I1214" s="14"/>
      <c r="J1214" s="14"/>
      <c r="K1214" s="527"/>
    </row>
    <row r="1215" spans="1:11" s="526" customFormat="1" ht="20.100000000000001" customHeight="1" x14ac:dyDescent="0.25">
      <c r="A1215" s="14"/>
      <c r="B1215" s="14"/>
      <c r="C1215" s="14"/>
      <c r="D1215" s="14"/>
      <c r="E1215" s="14"/>
      <c r="F1215" s="14"/>
      <c r="G1215" s="14"/>
      <c r="H1215" s="14"/>
      <c r="I1215" s="14"/>
      <c r="J1215" s="14"/>
      <c r="K1215" s="527"/>
    </row>
    <row r="1216" spans="1:11" ht="23.25" customHeight="1" thickBot="1" x14ac:dyDescent="0.3">
      <c r="A1216" s="357" t="s">
        <v>2644</v>
      </c>
      <c r="K1216" s="456" t="s">
        <v>2645</v>
      </c>
    </row>
    <row r="1217" spans="1:11" ht="20.100000000000001" customHeight="1" thickTop="1" x14ac:dyDescent="0.3">
      <c r="A1217" s="735" t="s">
        <v>205</v>
      </c>
      <c r="B1217" s="746" t="s">
        <v>1</v>
      </c>
      <c r="C1217" s="746"/>
      <c r="D1217" s="746"/>
      <c r="E1217" s="746" t="s">
        <v>2</v>
      </c>
      <c r="F1217" s="746"/>
      <c r="G1217" s="746"/>
      <c r="H1217" s="746" t="s">
        <v>4</v>
      </c>
      <c r="I1217" s="746"/>
      <c r="J1217" s="746"/>
      <c r="K1217" s="735" t="s">
        <v>206</v>
      </c>
    </row>
    <row r="1218" spans="1:11" ht="20.100000000000001" customHeight="1" x14ac:dyDescent="0.3">
      <c r="A1218" s="736"/>
      <c r="B1218" s="747" t="s">
        <v>6</v>
      </c>
      <c r="C1218" s="747"/>
      <c r="D1218" s="747"/>
      <c r="E1218" s="747" t="s">
        <v>7</v>
      </c>
      <c r="F1218" s="747"/>
      <c r="G1218" s="747"/>
      <c r="H1218" s="747" t="s">
        <v>9</v>
      </c>
      <c r="I1218" s="747"/>
      <c r="J1218" s="747"/>
      <c r="K1218" s="736"/>
    </row>
    <row r="1219" spans="1:11" ht="20.100000000000001" customHeight="1" x14ac:dyDescent="0.3">
      <c r="A1219" s="736"/>
      <c r="B1219" s="457" t="s">
        <v>574</v>
      </c>
      <c r="C1219" s="457" t="s">
        <v>113</v>
      </c>
      <c r="D1219" s="457" t="s">
        <v>12</v>
      </c>
      <c r="E1219" s="457" t="s">
        <v>574</v>
      </c>
      <c r="F1219" s="457" t="s">
        <v>113</v>
      </c>
      <c r="G1219" s="457" t="s">
        <v>12</v>
      </c>
      <c r="H1219" s="457" t="s">
        <v>574</v>
      </c>
      <c r="I1219" s="457" t="s">
        <v>113</v>
      </c>
      <c r="J1219" s="457" t="s">
        <v>12</v>
      </c>
      <c r="K1219" s="736"/>
    </row>
    <row r="1220" spans="1:11" ht="20.100000000000001" customHeight="1" thickBot="1" x14ac:dyDescent="0.35">
      <c r="A1220" s="737"/>
      <c r="B1220" s="458" t="s">
        <v>13</v>
      </c>
      <c r="C1220" s="458" t="s">
        <v>14</v>
      </c>
      <c r="D1220" s="458" t="s">
        <v>9</v>
      </c>
      <c r="E1220" s="458" t="s">
        <v>13</v>
      </c>
      <c r="F1220" s="458" t="s">
        <v>14</v>
      </c>
      <c r="G1220" s="458" t="s">
        <v>9</v>
      </c>
      <c r="H1220" s="458" t="s">
        <v>13</v>
      </c>
      <c r="I1220" s="458" t="s">
        <v>14</v>
      </c>
      <c r="J1220" s="458" t="s">
        <v>9</v>
      </c>
      <c r="K1220" s="737"/>
    </row>
    <row r="1221" spans="1:11" ht="20.100000000000001" customHeight="1" x14ac:dyDescent="0.25">
      <c r="A1221" s="8" t="s">
        <v>2250</v>
      </c>
      <c r="B1221" s="8"/>
      <c r="C1221" s="8"/>
      <c r="D1221" s="8"/>
      <c r="E1221" s="8"/>
      <c r="F1221" s="8"/>
      <c r="G1221" s="8"/>
      <c r="H1221" s="8"/>
      <c r="I1221" s="8"/>
      <c r="J1221" s="8"/>
      <c r="K1221" s="446" t="s">
        <v>2251</v>
      </c>
    </row>
    <row r="1222" spans="1:11" ht="20.100000000000001" customHeight="1" x14ac:dyDescent="0.25">
      <c r="A1222" s="8" t="s">
        <v>1438</v>
      </c>
      <c r="B1222" s="8">
        <v>56</v>
      </c>
      <c r="C1222" s="8">
        <v>8</v>
      </c>
      <c r="D1222" s="8">
        <f>C1222+B1222</f>
        <v>64</v>
      </c>
      <c r="E1222" s="8">
        <v>0</v>
      </c>
      <c r="F1222" s="8">
        <v>0</v>
      </c>
      <c r="G1222" s="8">
        <f>SUM(E1222:F1222)</f>
        <v>0</v>
      </c>
      <c r="H1222" s="8">
        <f t="shared" ref="H1222:J1224" si="100">SUM(E1222,B1222)</f>
        <v>56</v>
      </c>
      <c r="I1222" s="8">
        <f t="shared" si="100"/>
        <v>8</v>
      </c>
      <c r="J1222" s="8">
        <f t="shared" si="100"/>
        <v>64</v>
      </c>
      <c r="K1222" s="446" t="s">
        <v>243</v>
      </c>
    </row>
    <row r="1223" spans="1:11" ht="20.100000000000001" customHeight="1" x14ac:dyDescent="0.25">
      <c r="A1223" s="8" t="s">
        <v>248</v>
      </c>
      <c r="B1223" s="8">
        <v>27</v>
      </c>
      <c r="C1223" s="8">
        <v>9</v>
      </c>
      <c r="D1223" s="8">
        <f>C1223+B1223</f>
        <v>36</v>
      </c>
      <c r="E1223" s="8">
        <v>0</v>
      </c>
      <c r="F1223" s="8">
        <v>0</v>
      </c>
      <c r="G1223" s="8">
        <f>SUM(E1223:F1223)</f>
        <v>0</v>
      </c>
      <c r="H1223" s="8">
        <f t="shared" si="100"/>
        <v>27</v>
      </c>
      <c r="I1223" s="8">
        <f t="shared" si="100"/>
        <v>9</v>
      </c>
      <c r="J1223" s="8">
        <f t="shared" si="100"/>
        <v>36</v>
      </c>
      <c r="K1223" s="446" t="s">
        <v>249</v>
      </c>
    </row>
    <row r="1224" spans="1:11" ht="20.100000000000001" customHeight="1" x14ac:dyDescent="0.25">
      <c r="A1224" s="8" t="s">
        <v>949</v>
      </c>
      <c r="B1224" s="8">
        <v>72</v>
      </c>
      <c r="C1224" s="8">
        <v>35</v>
      </c>
      <c r="D1224" s="8">
        <f>C1224+B1224</f>
        <v>107</v>
      </c>
      <c r="E1224" s="8">
        <v>0</v>
      </c>
      <c r="F1224" s="8">
        <v>0</v>
      </c>
      <c r="G1224" s="8">
        <f>SUM(E1224:F1224)</f>
        <v>0</v>
      </c>
      <c r="H1224" s="8">
        <f t="shared" si="100"/>
        <v>72</v>
      </c>
      <c r="I1224" s="8">
        <f t="shared" si="100"/>
        <v>35</v>
      </c>
      <c r="J1224" s="8">
        <f t="shared" si="100"/>
        <v>107</v>
      </c>
      <c r="K1224" s="466" t="s">
        <v>2252</v>
      </c>
    </row>
    <row r="1225" spans="1:11" ht="20.100000000000001" customHeight="1" x14ac:dyDescent="0.25">
      <c r="A1225" s="8" t="s">
        <v>2253</v>
      </c>
      <c r="B1225" s="8">
        <f>B1224+B1223+B1222</f>
        <v>155</v>
      </c>
      <c r="C1225" s="8">
        <f>C1224+C1223+C1222</f>
        <v>52</v>
      </c>
      <c r="D1225" s="8">
        <f>D1224+D1223+D1222</f>
        <v>207</v>
      </c>
      <c r="E1225" s="8">
        <f t="shared" ref="E1225:J1225" si="101">SUM(E1222:E1224)</f>
        <v>0</v>
      </c>
      <c r="F1225" s="8">
        <f t="shared" si="101"/>
        <v>0</v>
      </c>
      <c r="G1225" s="8">
        <f t="shared" si="101"/>
        <v>0</v>
      </c>
      <c r="H1225" s="8">
        <f t="shared" si="101"/>
        <v>155</v>
      </c>
      <c r="I1225" s="8">
        <f t="shared" si="101"/>
        <v>52</v>
      </c>
      <c r="J1225" s="8">
        <f t="shared" si="101"/>
        <v>207</v>
      </c>
      <c r="K1225" s="446" t="s">
        <v>2254</v>
      </c>
    </row>
    <row r="1226" spans="1:11" ht="20.100000000000001" customHeight="1" x14ac:dyDescent="0.25">
      <c r="A1226" s="8" t="s">
        <v>2255</v>
      </c>
      <c r="B1226" s="8">
        <v>26</v>
      </c>
      <c r="C1226" s="8">
        <v>12</v>
      </c>
      <c r="D1226" s="8">
        <f>C1226+B1226</f>
        <v>38</v>
      </c>
      <c r="E1226" s="8">
        <v>0</v>
      </c>
      <c r="F1226" s="8">
        <v>0</v>
      </c>
      <c r="G1226" s="8">
        <f>SUM(E1226:F1226)</f>
        <v>0</v>
      </c>
      <c r="H1226" s="8">
        <f>SUM(E1226,B1226)</f>
        <v>26</v>
      </c>
      <c r="I1226" s="8">
        <f>SUM(F1226,C1226)</f>
        <v>12</v>
      </c>
      <c r="J1226" s="8">
        <f>SUM(G1226,D1226)</f>
        <v>38</v>
      </c>
      <c r="K1226" s="446" t="s">
        <v>2256</v>
      </c>
    </row>
    <row r="1227" spans="1:11" s="485" customFormat="1" ht="20.100000000000001" customHeight="1" x14ac:dyDescent="0.25">
      <c r="A1227" s="483" t="s">
        <v>2261</v>
      </c>
      <c r="B1227" s="483">
        <v>65</v>
      </c>
      <c r="C1227" s="483">
        <v>23</v>
      </c>
      <c r="D1227" s="483">
        <f>C1227+B1227</f>
        <v>88</v>
      </c>
      <c r="E1227" s="483"/>
      <c r="F1227" s="483"/>
      <c r="G1227" s="483"/>
      <c r="H1227" s="483">
        <v>65</v>
      </c>
      <c r="I1227" s="483">
        <v>23</v>
      </c>
      <c r="J1227" s="483">
        <f>SUM(H1227:I1227)</f>
        <v>88</v>
      </c>
      <c r="K1227" s="484" t="s">
        <v>2368</v>
      </c>
    </row>
    <row r="1228" spans="1:11" ht="20.100000000000001" customHeight="1" x14ac:dyDescent="0.25">
      <c r="A1228" s="8" t="s">
        <v>2263</v>
      </c>
      <c r="B1228" s="20"/>
      <c r="C1228" s="8"/>
      <c r="D1228" s="8"/>
      <c r="E1228" s="8"/>
      <c r="F1228" s="8"/>
      <c r="G1228" s="8"/>
      <c r="H1228" s="8"/>
      <c r="I1228" s="8"/>
      <c r="J1228" s="8"/>
      <c r="K1228" s="446" t="s">
        <v>2264</v>
      </c>
    </row>
    <row r="1229" spans="1:11" ht="20.100000000000001" customHeight="1" x14ac:dyDescent="0.25">
      <c r="A1229" s="8" t="s">
        <v>2265</v>
      </c>
      <c r="B1229" s="8">
        <v>125</v>
      </c>
      <c r="C1229" s="8">
        <v>2</v>
      </c>
      <c r="D1229" s="8">
        <f>C1229+B1229</f>
        <v>127</v>
      </c>
      <c r="E1229" s="8">
        <v>0</v>
      </c>
      <c r="F1229" s="8">
        <v>0</v>
      </c>
      <c r="G1229" s="8">
        <f>SUM(E1229:F1229)</f>
        <v>0</v>
      </c>
      <c r="H1229" s="8">
        <f>SUM(E1229,B1229)</f>
        <v>125</v>
      </c>
      <c r="I1229" s="8">
        <f>SUM(F1229,C1229)</f>
        <v>2</v>
      </c>
      <c r="J1229" s="8">
        <f>SUM(G1229,D1229)</f>
        <v>127</v>
      </c>
      <c r="K1229" s="446" t="s">
        <v>2266</v>
      </c>
    </row>
    <row r="1230" spans="1:11" ht="20.100000000000001" customHeight="1" x14ac:dyDescent="0.25">
      <c r="A1230" s="8" t="s">
        <v>2317</v>
      </c>
      <c r="B1230" s="8">
        <v>77</v>
      </c>
      <c r="C1230" s="8">
        <v>40</v>
      </c>
      <c r="D1230" s="8">
        <f>C1230+B1230</f>
        <v>117</v>
      </c>
      <c r="E1230" s="8"/>
      <c r="F1230" s="8"/>
      <c r="G1230" s="8"/>
      <c r="H1230" s="8">
        <v>77</v>
      </c>
      <c r="I1230" s="8">
        <v>40</v>
      </c>
      <c r="J1230" s="8">
        <f>SUM(G1230,D1230)</f>
        <v>117</v>
      </c>
      <c r="K1230" s="329" t="s">
        <v>2341</v>
      </c>
    </row>
    <row r="1231" spans="1:11" ht="20.100000000000001" customHeight="1" x14ac:dyDescent="0.25">
      <c r="A1231" s="8" t="s">
        <v>1114</v>
      </c>
      <c r="B1231" s="8">
        <v>130</v>
      </c>
      <c r="C1231" s="8">
        <v>8</v>
      </c>
      <c r="D1231" s="8">
        <f>C1231+B1231</f>
        <v>138</v>
      </c>
      <c r="E1231" s="8"/>
      <c r="F1231" s="8"/>
      <c r="G1231" s="8"/>
      <c r="H1231" s="8">
        <v>130</v>
      </c>
      <c r="I1231" s="8">
        <v>8</v>
      </c>
      <c r="J1231" s="8">
        <f>SUM(G1231,D1231)</f>
        <v>138</v>
      </c>
      <c r="K1231" s="446"/>
    </row>
    <row r="1232" spans="1:11" ht="20.100000000000001" customHeight="1" x14ac:dyDescent="0.25">
      <c r="A1232" s="8" t="s">
        <v>2268</v>
      </c>
      <c r="B1232" s="8">
        <f t="shared" ref="B1232:J1232" si="102">B1231+B1230+B1229</f>
        <v>332</v>
      </c>
      <c r="C1232" s="8">
        <f t="shared" si="102"/>
        <v>50</v>
      </c>
      <c r="D1232" s="8">
        <f t="shared" si="102"/>
        <v>382</v>
      </c>
      <c r="E1232" s="8">
        <f t="shared" si="102"/>
        <v>0</v>
      </c>
      <c r="F1232" s="8">
        <f t="shared" si="102"/>
        <v>0</v>
      </c>
      <c r="G1232" s="8">
        <f t="shared" si="102"/>
        <v>0</v>
      </c>
      <c r="H1232" s="8">
        <f t="shared" si="102"/>
        <v>332</v>
      </c>
      <c r="I1232" s="8">
        <f t="shared" si="102"/>
        <v>50</v>
      </c>
      <c r="J1232" s="8">
        <f t="shared" si="102"/>
        <v>382</v>
      </c>
      <c r="K1232" s="446" t="s">
        <v>2269</v>
      </c>
    </row>
    <row r="1233" spans="1:11" ht="20.100000000000001" customHeight="1" x14ac:dyDescent="0.25">
      <c r="A1233" s="8" t="s">
        <v>2272</v>
      </c>
      <c r="B1233" s="8">
        <v>438</v>
      </c>
      <c r="C1233" s="8">
        <v>15</v>
      </c>
      <c r="D1233" s="8">
        <f>C1233+B1233</f>
        <v>453</v>
      </c>
      <c r="E1233" s="8"/>
      <c r="F1233" s="8"/>
      <c r="G1233" s="8"/>
      <c r="H1233" s="8">
        <v>438</v>
      </c>
      <c r="I1233" s="8">
        <v>15</v>
      </c>
      <c r="J1233" s="8">
        <f>I1233+H1233</f>
        <v>453</v>
      </c>
      <c r="K1233" s="22" t="s">
        <v>2273</v>
      </c>
    </row>
    <row r="1234" spans="1:11" ht="20.100000000000001" customHeight="1" thickBot="1" x14ac:dyDescent="0.3">
      <c r="A1234" s="8" t="s">
        <v>2274</v>
      </c>
      <c r="B1234" s="8">
        <v>124</v>
      </c>
      <c r="C1234" s="8">
        <v>3</v>
      </c>
      <c r="D1234" s="8">
        <f>C1234+B1234</f>
        <v>127</v>
      </c>
      <c r="E1234" s="8"/>
      <c r="F1234" s="8"/>
      <c r="G1234" s="8"/>
      <c r="H1234" s="14">
        <v>124</v>
      </c>
      <c r="I1234" s="14">
        <v>3</v>
      </c>
      <c r="J1234" s="14">
        <f>I1234+H1234</f>
        <v>127</v>
      </c>
      <c r="K1234" s="448" t="s">
        <v>2275</v>
      </c>
    </row>
    <row r="1235" spans="1:11" ht="20.100000000000001" customHeight="1" thickBot="1" x14ac:dyDescent="0.3">
      <c r="A1235" s="83" t="s">
        <v>127</v>
      </c>
      <c r="B1235" s="486">
        <f t="shared" ref="B1235:J1235" si="103">SUM(B1234,B1233,B1232,B1227,B1226,B1225,B1212,B1206,B1201,B1200,B1193,B1181,B1180,B1176,B1175,B1174,B1173,B1172,B1171,B1170,B1169,B1168,B1151,B1150,B1149,B1148,B1147,B1138,B1137,B1136,B1135,B1134,B1123,B1122,B1121,B1120,B1119,B1118,B1117,B1116,B1032,B1031,B1025,B1017,B1016,B1005,B966,B965,B964,B963,B962,B961,B960,B959,B958)</f>
        <v>42528</v>
      </c>
      <c r="C1235" s="486">
        <f t="shared" si="103"/>
        <v>12328</v>
      </c>
      <c r="D1235" s="486">
        <f t="shared" si="103"/>
        <v>54856</v>
      </c>
      <c r="E1235" s="486">
        <f t="shared" si="103"/>
        <v>15</v>
      </c>
      <c r="F1235" s="486">
        <f t="shared" si="103"/>
        <v>3</v>
      </c>
      <c r="G1235" s="486">
        <f t="shared" si="103"/>
        <v>18</v>
      </c>
      <c r="H1235" s="486">
        <f t="shared" si="103"/>
        <v>42543</v>
      </c>
      <c r="I1235" s="486">
        <f t="shared" si="103"/>
        <v>12331</v>
      </c>
      <c r="J1235" s="486">
        <f t="shared" si="103"/>
        <v>54874</v>
      </c>
      <c r="K1235" s="196" t="s">
        <v>103</v>
      </c>
    </row>
    <row r="1236" spans="1:11" ht="20.100000000000001" customHeight="1" thickBot="1" x14ac:dyDescent="0.3">
      <c r="A1236" s="23" t="s">
        <v>104</v>
      </c>
      <c r="B1236" s="487">
        <f t="shared" ref="B1236:J1236" si="104">SUM(B1235,B943)</f>
        <v>116296</v>
      </c>
      <c r="C1236" s="487">
        <f t="shared" si="104"/>
        <v>62659</v>
      </c>
      <c r="D1236" s="487">
        <f t="shared" si="104"/>
        <v>178955</v>
      </c>
      <c r="E1236" s="487">
        <f t="shared" si="104"/>
        <v>42</v>
      </c>
      <c r="F1236" s="487">
        <f t="shared" si="104"/>
        <v>30</v>
      </c>
      <c r="G1236" s="487">
        <f t="shared" si="104"/>
        <v>72</v>
      </c>
      <c r="H1236" s="487">
        <f t="shared" si="104"/>
        <v>116338</v>
      </c>
      <c r="I1236" s="487">
        <f t="shared" si="104"/>
        <v>62689</v>
      </c>
      <c r="J1236" s="487">
        <f t="shared" si="104"/>
        <v>179027</v>
      </c>
      <c r="K1236" s="447" t="s">
        <v>1220</v>
      </c>
    </row>
    <row r="1237" spans="1:11" ht="20.100000000000001" customHeight="1" thickTop="1" x14ac:dyDescent="0.25"/>
    <row r="1238" spans="1:11" s="659" customFormat="1" ht="20.100000000000001" customHeight="1" x14ac:dyDescent="0.25">
      <c r="B1238" s="455"/>
      <c r="C1238" s="455"/>
      <c r="D1238" s="455"/>
      <c r="E1238" s="455"/>
      <c r="F1238" s="455"/>
      <c r="G1238" s="455"/>
      <c r="H1238" s="455"/>
      <c r="I1238" s="455"/>
      <c r="J1238" s="455"/>
    </row>
    <row r="1239" spans="1:11" s="659" customFormat="1" ht="20.100000000000001" customHeight="1" x14ac:dyDescent="0.25">
      <c r="B1239" s="455"/>
      <c r="C1239" s="455"/>
      <c r="D1239" s="455"/>
      <c r="E1239" s="455"/>
      <c r="F1239" s="455"/>
      <c r="G1239" s="455"/>
      <c r="H1239" s="455"/>
      <c r="I1239" s="455"/>
      <c r="J1239" s="455"/>
    </row>
    <row r="1240" spans="1:11" s="659" customFormat="1" ht="20.100000000000001" customHeight="1" x14ac:dyDescent="0.25">
      <c r="B1240" s="455"/>
      <c r="C1240" s="455"/>
      <c r="D1240" s="455"/>
      <c r="E1240" s="455"/>
      <c r="F1240" s="455"/>
      <c r="G1240" s="455"/>
      <c r="H1240" s="455"/>
      <c r="I1240" s="455"/>
      <c r="J1240" s="455"/>
    </row>
    <row r="1241" spans="1:11" ht="20.100000000000001" customHeight="1" x14ac:dyDescent="0.25"/>
    <row r="1242" spans="1:11" ht="20.100000000000001" customHeight="1" x14ac:dyDescent="0.25"/>
    <row r="1243" spans="1:11" ht="20.100000000000001" customHeight="1" x14ac:dyDescent="0.25"/>
    <row r="1244" spans="1:11" ht="20.100000000000001" customHeight="1" x14ac:dyDescent="0.25"/>
    <row r="1245" spans="1:11" ht="23.25" customHeight="1" x14ac:dyDescent="0.25">
      <c r="A1245" s="738" t="s">
        <v>2389</v>
      </c>
      <c r="B1245" s="738"/>
      <c r="C1245" s="738"/>
      <c r="D1245" s="738"/>
      <c r="E1245" s="738"/>
      <c r="F1245" s="738"/>
      <c r="G1245" s="738"/>
      <c r="H1245" s="738"/>
      <c r="I1245" s="738"/>
      <c r="J1245" s="738"/>
      <c r="K1245" s="738"/>
    </row>
    <row r="1246" spans="1:11" ht="23.25" customHeight="1" x14ac:dyDescent="0.25">
      <c r="A1246" s="742" t="s">
        <v>2390</v>
      </c>
      <c r="B1246" s="742"/>
      <c r="C1246" s="742"/>
      <c r="D1246" s="742"/>
      <c r="E1246" s="742"/>
      <c r="F1246" s="742"/>
      <c r="G1246" s="742"/>
      <c r="H1246" s="742"/>
      <c r="I1246" s="742"/>
      <c r="J1246" s="742"/>
      <c r="K1246" s="742"/>
    </row>
    <row r="1247" spans="1:11" ht="19.5" customHeight="1" thickBot="1" x14ac:dyDescent="0.3">
      <c r="A1247" s="342" t="s">
        <v>2646</v>
      </c>
      <c r="B1247" s="488"/>
      <c r="K1247" s="30" t="s">
        <v>2647</v>
      </c>
    </row>
    <row r="1248" spans="1:11" ht="18" customHeight="1" thickTop="1" x14ac:dyDescent="0.3">
      <c r="A1248" s="735" t="s">
        <v>205</v>
      </c>
      <c r="B1248" s="746" t="s">
        <v>1</v>
      </c>
      <c r="C1248" s="746"/>
      <c r="D1248" s="746"/>
      <c r="E1248" s="746" t="s">
        <v>2</v>
      </c>
      <c r="F1248" s="746"/>
      <c r="G1248" s="746"/>
      <c r="H1248" s="746" t="s">
        <v>4</v>
      </c>
      <c r="I1248" s="746"/>
      <c r="J1248" s="746"/>
      <c r="K1248" s="735" t="s">
        <v>206</v>
      </c>
    </row>
    <row r="1249" spans="1:11" ht="18" customHeight="1" x14ac:dyDescent="0.3">
      <c r="A1249" s="736"/>
      <c r="B1249" s="747" t="s">
        <v>6</v>
      </c>
      <c r="C1249" s="747"/>
      <c r="D1249" s="747"/>
      <c r="E1249" s="747" t="s">
        <v>7</v>
      </c>
      <c r="F1249" s="747"/>
      <c r="G1249" s="747"/>
      <c r="H1249" s="747" t="s">
        <v>9</v>
      </c>
      <c r="I1249" s="747"/>
      <c r="J1249" s="747"/>
      <c r="K1249" s="736"/>
    </row>
    <row r="1250" spans="1:11" ht="18" customHeight="1" x14ac:dyDescent="0.3">
      <c r="A1250" s="736"/>
      <c r="B1250" s="457" t="s">
        <v>574</v>
      </c>
      <c r="C1250" s="457" t="s">
        <v>113</v>
      </c>
      <c r="D1250" s="457" t="s">
        <v>12</v>
      </c>
      <c r="E1250" s="457" t="s">
        <v>574</v>
      </c>
      <c r="F1250" s="457" t="s">
        <v>113</v>
      </c>
      <c r="G1250" s="457" t="s">
        <v>12</v>
      </c>
      <c r="H1250" s="457" t="s">
        <v>574</v>
      </c>
      <c r="I1250" s="457" t="s">
        <v>113</v>
      </c>
      <c r="J1250" s="457" t="s">
        <v>12</v>
      </c>
      <c r="K1250" s="736"/>
    </row>
    <row r="1251" spans="1:11" ht="18" customHeight="1" thickBot="1" x14ac:dyDescent="0.35">
      <c r="A1251" s="737"/>
      <c r="B1251" s="458" t="s">
        <v>13</v>
      </c>
      <c r="C1251" s="458" t="s">
        <v>14</v>
      </c>
      <c r="D1251" s="458" t="s">
        <v>9</v>
      </c>
      <c r="E1251" s="458" t="s">
        <v>13</v>
      </c>
      <c r="F1251" s="458" t="s">
        <v>14</v>
      </c>
      <c r="G1251" s="458" t="s">
        <v>9</v>
      </c>
      <c r="H1251" s="458" t="s">
        <v>13</v>
      </c>
      <c r="I1251" s="458" t="s">
        <v>14</v>
      </c>
      <c r="J1251" s="458" t="s">
        <v>9</v>
      </c>
      <c r="K1251" s="737"/>
    </row>
    <row r="1252" spans="1:11" ht="20.100000000000001" customHeight="1" x14ac:dyDescent="0.25">
      <c r="A1252" s="533" t="s">
        <v>413</v>
      </c>
      <c r="B1252" s="8"/>
      <c r="C1252" s="8"/>
      <c r="D1252" s="8"/>
      <c r="E1252" s="8"/>
      <c r="F1252" s="8"/>
      <c r="G1252" s="8"/>
      <c r="H1252" s="8"/>
      <c r="I1252" s="8"/>
      <c r="J1252" s="8"/>
      <c r="K1252" s="446" t="s">
        <v>16</v>
      </c>
    </row>
    <row r="1253" spans="1:11" ht="20.100000000000001" customHeight="1" x14ac:dyDescent="0.25">
      <c r="A1253" s="8" t="s">
        <v>2045</v>
      </c>
      <c r="B1253" s="8">
        <v>78</v>
      </c>
      <c r="C1253" s="8">
        <v>47</v>
      </c>
      <c r="D1253" s="8">
        <f t="shared" ref="D1253:D1263" si="105">C1253+B1253</f>
        <v>125</v>
      </c>
      <c r="E1253" s="8">
        <v>0</v>
      </c>
      <c r="F1253" s="8">
        <v>0</v>
      </c>
      <c r="G1253" s="8">
        <f>SUM(E1253:F1253)</f>
        <v>0</v>
      </c>
      <c r="H1253" s="8">
        <f>SUM(B1253,E1253)</f>
        <v>78</v>
      </c>
      <c r="I1253" s="533">
        <f t="shared" ref="I1253:J1253" si="106">SUM(C1253,F1253)</f>
        <v>47</v>
      </c>
      <c r="J1253" s="533">
        <f t="shared" si="106"/>
        <v>125</v>
      </c>
      <c r="K1253" s="446" t="s">
        <v>2046</v>
      </c>
    </row>
    <row r="1254" spans="1:11" ht="20.100000000000001" customHeight="1" x14ac:dyDescent="0.25">
      <c r="A1254" s="8" t="s">
        <v>2047</v>
      </c>
      <c r="B1254" s="8">
        <v>67</v>
      </c>
      <c r="C1254" s="8">
        <v>40</v>
      </c>
      <c r="D1254" s="8">
        <f t="shared" si="105"/>
        <v>107</v>
      </c>
      <c r="E1254" s="8">
        <v>0</v>
      </c>
      <c r="F1254" s="8">
        <v>0</v>
      </c>
      <c r="G1254" s="8">
        <f>SUM(E1254:F1254)</f>
        <v>0</v>
      </c>
      <c r="H1254" s="533">
        <f t="shared" ref="H1254:H1271" si="107">SUM(B1254,E1254)</f>
        <v>67</v>
      </c>
      <c r="I1254" s="533">
        <f t="shared" ref="I1254:I1271" si="108">SUM(C1254,F1254)</f>
        <v>40</v>
      </c>
      <c r="J1254" s="533">
        <f t="shared" ref="J1254:J1271" si="109">SUM(D1254,G1254)</f>
        <v>107</v>
      </c>
      <c r="K1254" s="446" t="s">
        <v>2048</v>
      </c>
    </row>
    <row r="1255" spans="1:11" ht="20.100000000000001" customHeight="1" x14ac:dyDescent="0.25">
      <c r="A1255" s="8" t="s">
        <v>2049</v>
      </c>
      <c r="B1255" s="8">
        <v>143</v>
      </c>
      <c r="C1255" s="8">
        <v>83</v>
      </c>
      <c r="D1255" s="8">
        <f t="shared" si="105"/>
        <v>226</v>
      </c>
      <c r="E1255" s="8">
        <v>0</v>
      </c>
      <c r="F1255" s="8">
        <v>1</v>
      </c>
      <c r="G1255" s="8">
        <v>1</v>
      </c>
      <c r="H1255" s="533">
        <f t="shared" si="107"/>
        <v>143</v>
      </c>
      <c r="I1255" s="533">
        <f t="shared" si="108"/>
        <v>84</v>
      </c>
      <c r="J1255" s="533">
        <f t="shared" si="109"/>
        <v>227</v>
      </c>
      <c r="K1255" s="446" t="s">
        <v>2050</v>
      </c>
    </row>
    <row r="1256" spans="1:11" ht="20.100000000000001" customHeight="1" x14ac:dyDescent="0.25">
      <c r="A1256" s="8" t="s">
        <v>2051</v>
      </c>
      <c r="B1256" s="8">
        <v>111</v>
      </c>
      <c r="C1256" s="8">
        <v>36</v>
      </c>
      <c r="D1256" s="8">
        <f t="shared" si="105"/>
        <v>147</v>
      </c>
      <c r="E1256" s="8"/>
      <c r="F1256" s="8">
        <v>1</v>
      </c>
      <c r="G1256" s="8">
        <v>1</v>
      </c>
      <c r="H1256" s="533">
        <f t="shared" si="107"/>
        <v>111</v>
      </c>
      <c r="I1256" s="533">
        <f t="shared" si="108"/>
        <v>37</v>
      </c>
      <c r="J1256" s="533">
        <f t="shared" si="109"/>
        <v>148</v>
      </c>
      <c r="K1256" s="446" t="s">
        <v>2052</v>
      </c>
    </row>
    <row r="1257" spans="1:11" ht="20.100000000000001" customHeight="1" x14ac:dyDescent="0.25">
      <c r="A1257" s="8" t="s">
        <v>2053</v>
      </c>
      <c r="B1257" s="8">
        <v>56</v>
      </c>
      <c r="C1257" s="8">
        <v>32</v>
      </c>
      <c r="D1257" s="8">
        <f t="shared" si="105"/>
        <v>88</v>
      </c>
      <c r="E1257" s="8"/>
      <c r="F1257" s="8"/>
      <c r="G1257" s="8">
        <f>SUM(E1257:F1257)</f>
        <v>0</v>
      </c>
      <c r="H1257" s="533">
        <f t="shared" si="107"/>
        <v>56</v>
      </c>
      <c r="I1257" s="533">
        <f t="shared" si="108"/>
        <v>32</v>
      </c>
      <c r="J1257" s="533">
        <f t="shared" si="109"/>
        <v>88</v>
      </c>
      <c r="K1257" s="446" t="s">
        <v>2054</v>
      </c>
    </row>
    <row r="1258" spans="1:11" ht="20.100000000000001" customHeight="1" x14ac:dyDescent="0.25">
      <c r="A1258" s="8" t="s">
        <v>2055</v>
      </c>
      <c r="B1258" s="8">
        <v>20</v>
      </c>
      <c r="C1258" s="8">
        <v>17</v>
      </c>
      <c r="D1258" s="8">
        <f t="shared" si="105"/>
        <v>37</v>
      </c>
      <c r="E1258" s="8"/>
      <c r="F1258" s="8"/>
      <c r="G1258" s="8">
        <f>SUM(E1258:F1258)</f>
        <v>0</v>
      </c>
      <c r="H1258" s="533">
        <f t="shared" si="107"/>
        <v>20</v>
      </c>
      <c r="I1258" s="533">
        <f t="shared" si="108"/>
        <v>17</v>
      </c>
      <c r="J1258" s="533">
        <f t="shared" si="109"/>
        <v>37</v>
      </c>
      <c r="K1258" s="446" t="s">
        <v>2056</v>
      </c>
    </row>
    <row r="1259" spans="1:11" ht="20.100000000000001" customHeight="1" x14ac:dyDescent="0.25">
      <c r="A1259" s="8" t="s">
        <v>2057</v>
      </c>
      <c r="B1259" s="8">
        <v>65</v>
      </c>
      <c r="C1259" s="8">
        <v>20</v>
      </c>
      <c r="D1259" s="8">
        <f t="shared" si="105"/>
        <v>85</v>
      </c>
      <c r="E1259" s="8"/>
      <c r="F1259" s="8"/>
      <c r="G1259" s="8">
        <f>SUM(E1259:F1259)</f>
        <v>0</v>
      </c>
      <c r="H1259" s="533">
        <f t="shared" si="107"/>
        <v>65</v>
      </c>
      <c r="I1259" s="533">
        <f t="shared" si="108"/>
        <v>20</v>
      </c>
      <c r="J1259" s="533">
        <f t="shared" si="109"/>
        <v>85</v>
      </c>
      <c r="K1259" s="446" t="s">
        <v>2058</v>
      </c>
    </row>
    <row r="1260" spans="1:11" ht="20.100000000000001" customHeight="1" x14ac:dyDescent="0.25">
      <c r="A1260" s="8" t="s">
        <v>2059</v>
      </c>
      <c r="B1260" s="8">
        <v>50</v>
      </c>
      <c r="C1260" s="8">
        <v>6</v>
      </c>
      <c r="D1260" s="8">
        <f t="shared" si="105"/>
        <v>56</v>
      </c>
      <c r="E1260" s="8">
        <v>1</v>
      </c>
      <c r="F1260" s="8">
        <v>0</v>
      </c>
      <c r="G1260" s="8">
        <f>F1260+E1260</f>
        <v>1</v>
      </c>
      <c r="H1260" s="533">
        <f t="shared" si="107"/>
        <v>51</v>
      </c>
      <c r="I1260" s="533">
        <f t="shared" si="108"/>
        <v>6</v>
      </c>
      <c r="J1260" s="533">
        <f t="shared" si="109"/>
        <v>57</v>
      </c>
      <c r="K1260" s="446" t="s">
        <v>2060</v>
      </c>
    </row>
    <row r="1261" spans="1:11" ht="20.100000000000001" customHeight="1" x14ac:dyDescent="0.25">
      <c r="A1261" s="8" t="s">
        <v>2061</v>
      </c>
      <c r="B1261" s="8">
        <v>64</v>
      </c>
      <c r="C1261" s="8">
        <v>29</v>
      </c>
      <c r="D1261" s="8">
        <f t="shared" si="105"/>
        <v>93</v>
      </c>
      <c r="E1261" s="8"/>
      <c r="F1261" s="8"/>
      <c r="G1261" s="8"/>
      <c r="H1261" s="533">
        <f t="shared" si="107"/>
        <v>64</v>
      </c>
      <c r="I1261" s="533">
        <f t="shared" si="108"/>
        <v>29</v>
      </c>
      <c r="J1261" s="533">
        <f t="shared" si="109"/>
        <v>93</v>
      </c>
      <c r="K1261" s="446" t="s">
        <v>2062</v>
      </c>
    </row>
    <row r="1262" spans="1:11" ht="20.100000000000001" customHeight="1" x14ac:dyDescent="0.25">
      <c r="A1262" s="8" t="s">
        <v>2063</v>
      </c>
      <c r="B1262" s="8">
        <v>95</v>
      </c>
      <c r="C1262" s="8">
        <v>16</v>
      </c>
      <c r="D1262" s="8">
        <f t="shared" si="105"/>
        <v>111</v>
      </c>
      <c r="E1262" s="8">
        <v>1</v>
      </c>
      <c r="F1262" s="8">
        <v>0</v>
      </c>
      <c r="G1262" s="8">
        <v>1</v>
      </c>
      <c r="H1262" s="533">
        <f t="shared" si="107"/>
        <v>96</v>
      </c>
      <c r="I1262" s="533">
        <f t="shared" si="108"/>
        <v>16</v>
      </c>
      <c r="J1262" s="533">
        <f t="shared" si="109"/>
        <v>112</v>
      </c>
      <c r="K1262" s="446" t="s">
        <v>2064</v>
      </c>
    </row>
    <row r="1263" spans="1:11" ht="20.100000000000001" customHeight="1" x14ac:dyDescent="0.25">
      <c r="A1263" s="8" t="s">
        <v>2065</v>
      </c>
      <c r="B1263" s="8">
        <v>173</v>
      </c>
      <c r="C1263" s="8">
        <v>91</v>
      </c>
      <c r="D1263" s="8">
        <f t="shared" si="105"/>
        <v>264</v>
      </c>
      <c r="E1263" s="8"/>
      <c r="F1263" s="8"/>
      <c r="G1263" s="8">
        <f>SUM(E1263:F1263)</f>
        <v>0</v>
      </c>
      <c r="H1263" s="533">
        <f t="shared" si="107"/>
        <v>173</v>
      </c>
      <c r="I1263" s="533">
        <f t="shared" si="108"/>
        <v>91</v>
      </c>
      <c r="J1263" s="533">
        <f t="shared" si="109"/>
        <v>264</v>
      </c>
      <c r="K1263" s="446" t="s">
        <v>2066</v>
      </c>
    </row>
    <row r="1264" spans="1:11" ht="18.75" customHeight="1" x14ac:dyDescent="0.25">
      <c r="A1264" s="340" t="s">
        <v>2391</v>
      </c>
      <c r="B1264" s="340"/>
      <c r="C1264" s="340"/>
      <c r="D1264" s="340"/>
      <c r="E1264" s="340"/>
      <c r="F1264" s="340"/>
      <c r="G1264" s="340"/>
      <c r="H1264" s="533">
        <f t="shared" si="107"/>
        <v>0</v>
      </c>
      <c r="I1264" s="533">
        <f t="shared" si="108"/>
        <v>0</v>
      </c>
      <c r="J1264" s="533">
        <f t="shared" si="109"/>
        <v>0</v>
      </c>
      <c r="K1264" s="329" t="s">
        <v>2079</v>
      </c>
    </row>
    <row r="1265" spans="1:11" ht="18.75" customHeight="1" x14ac:dyDescent="0.25">
      <c r="A1265" s="8" t="s">
        <v>2072</v>
      </c>
      <c r="B1265" s="8">
        <v>29</v>
      </c>
      <c r="C1265" s="8">
        <v>13</v>
      </c>
      <c r="D1265" s="8">
        <f t="shared" ref="D1265:D1270" si="110">C1265+B1265</f>
        <v>42</v>
      </c>
      <c r="E1265" s="8">
        <v>0</v>
      </c>
      <c r="F1265" s="8">
        <v>0</v>
      </c>
      <c r="G1265" s="8">
        <f t="shared" ref="G1265:G1270" si="111">SUM(E1265:F1265)</f>
        <v>0</v>
      </c>
      <c r="H1265" s="533">
        <f t="shared" si="107"/>
        <v>29</v>
      </c>
      <c r="I1265" s="533">
        <f t="shared" si="108"/>
        <v>13</v>
      </c>
      <c r="J1265" s="533">
        <f t="shared" si="109"/>
        <v>42</v>
      </c>
      <c r="K1265" s="446" t="s">
        <v>2073</v>
      </c>
    </row>
    <row r="1266" spans="1:11" ht="18.75" customHeight="1" x14ac:dyDescent="0.25">
      <c r="A1266" s="8" t="s">
        <v>2070</v>
      </c>
      <c r="B1266" s="8">
        <v>64</v>
      </c>
      <c r="C1266" s="8">
        <v>5</v>
      </c>
      <c r="D1266" s="8">
        <f t="shared" si="110"/>
        <v>69</v>
      </c>
      <c r="E1266" s="8">
        <v>0</v>
      </c>
      <c r="F1266" s="8">
        <v>0</v>
      </c>
      <c r="G1266" s="8">
        <f t="shared" si="111"/>
        <v>0</v>
      </c>
      <c r="H1266" s="533">
        <f t="shared" si="107"/>
        <v>64</v>
      </c>
      <c r="I1266" s="533">
        <f t="shared" si="108"/>
        <v>5</v>
      </c>
      <c r="J1266" s="533">
        <f t="shared" si="109"/>
        <v>69</v>
      </c>
      <c r="K1266" s="446" t="s">
        <v>2278</v>
      </c>
    </row>
    <row r="1267" spans="1:11" ht="18.75" customHeight="1" x14ac:dyDescent="0.25">
      <c r="A1267" s="8" t="s">
        <v>2074</v>
      </c>
      <c r="B1267" s="8">
        <v>20</v>
      </c>
      <c r="C1267" s="8">
        <v>16</v>
      </c>
      <c r="D1267" s="8">
        <f t="shared" si="110"/>
        <v>36</v>
      </c>
      <c r="E1267" s="8">
        <v>0</v>
      </c>
      <c r="F1267" s="8">
        <v>0</v>
      </c>
      <c r="G1267" s="8">
        <f t="shared" si="111"/>
        <v>0</v>
      </c>
      <c r="H1267" s="533">
        <f t="shared" si="107"/>
        <v>20</v>
      </c>
      <c r="I1267" s="533">
        <f t="shared" si="108"/>
        <v>16</v>
      </c>
      <c r="J1267" s="533">
        <f t="shared" si="109"/>
        <v>36</v>
      </c>
      <c r="K1267" s="446" t="s">
        <v>2279</v>
      </c>
    </row>
    <row r="1268" spans="1:11" ht="18.75" customHeight="1" x14ac:dyDescent="0.25">
      <c r="A1268" s="8" t="s">
        <v>2076</v>
      </c>
      <c r="B1268" s="8">
        <v>10</v>
      </c>
      <c r="C1268" s="8">
        <v>1</v>
      </c>
      <c r="D1268" s="8">
        <f t="shared" si="110"/>
        <v>11</v>
      </c>
      <c r="E1268" s="8">
        <v>0</v>
      </c>
      <c r="F1268" s="8">
        <v>0</v>
      </c>
      <c r="G1268" s="8">
        <f t="shared" si="111"/>
        <v>0</v>
      </c>
      <c r="H1268" s="533">
        <f t="shared" si="107"/>
        <v>10</v>
      </c>
      <c r="I1268" s="533">
        <f t="shared" si="108"/>
        <v>1</v>
      </c>
      <c r="J1268" s="533">
        <f t="shared" si="109"/>
        <v>11</v>
      </c>
      <c r="K1268" s="446" t="s">
        <v>2280</v>
      </c>
    </row>
    <row r="1269" spans="1:11" ht="18.75" customHeight="1" x14ac:dyDescent="0.25">
      <c r="A1269" s="8" t="s">
        <v>2078</v>
      </c>
      <c r="B1269" s="8">
        <v>45</v>
      </c>
      <c r="C1269" s="8">
        <v>6</v>
      </c>
      <c r="D1269" s="8">
        <f t="shared" si="110"/>
        <v>51</v>
      </c>
      <c r="E1269" s="8">
        <v>0</v>
      </c>
      <c r="F1269" s="8">
        <v>0</v>
      </c>
      <c r="G1269" s="8">
        <f t="shared" si="111"/>
        <v>0</v>
      </c>
      <c r="H1269" s="533">
        <f t="shared" si="107"/>
        <v>45</v>
      </c>
      <c r="I1269" s="533">
        <f t="shared" si="108"/>
        <v>6</v>
      </c>
      <c r="J1269" s="533">
        <f t="shared" si="109"/>
        <v>51</v>
      </c>
      <c r="K1269" s="446" t="s">
        <v>2281</v>
      </c>
    </row>
    <row r="1270" spans="1:11" ht="18.75" customHeight="1" x14ac:dyDescent="0.25">
      <c r="A1270" s="8" t="s">
        <v>2080</v>
      </c>
      <c r="B1270" s="8">
        <v>42</v>
      </c>
      <c r="C1270" s="8">
        <v>13</v>
      </c>
      <c r="D1270" s="8">
        <f t="shared" si="110"/>
        <v>55</v>
      </c>
      <c r="E1270" s="8">
        <v>0</v>
      </c>
      <c r="F1270" s="8">
        <v>0</v>
      </c>
      <c r="G1270" s="8">
        <f t="shared" si="111"/>
        <v>0</v>
      </c>
      <c r="H1270" s="533">
        <f t="shared" si="107"/>
        <v>42</v>
      </c>
      <c r="I1270" s="533">
        <f t="shared" si="108"/>
        <v>13</v>
      </c>
      <c r="J1270" s="533">
        <f t="shared" si="109"/>
        <v>55</v>
      </c>
      <c r="K1270" s="446" t="s">
        <v>2089</v>
      </c>
    </row>
    <row r="1271" spans="1:11" ht="18.75" customHeight="1" thickBot="1" x14ac:dyDescent="0.3">
      <c r="A1271" s="477" t="s">
        <v>2392</v>
      </c>
      <c r="B1271" s="477">
        <f>B1270+B1269+B1268+B1267+B1266+B1265</f>
        <v>210</v>
      </c>
      <c r="C1271" s="477">
        <f>C1270+C1269+C1268+C1267+C1266+C1265</f>
        <v>54</v>
      </c>
      <c r="D1271" s="477">
        <f>D1270+D1269+D1268+D1267+D1266+D1265</f>
        <v>264</v>
      </c>
      <c r="E1271" s="477">
        <f t="shared" ref="E1271:G1271" si="112">SUM(E1265:E1270)</f>
        <v>0</v>
      </c>
      <c r="F1271" s="477">
        <f t="shared" si="112"/>
        <v>0</v>
      </c>
      <c r="G1271" s="477">
        <f t="shared" si="112"/>
        <v>0</v>
      </c>
      <c r="H1271" s="11">
        <f t="shared" si="107"/>
        <v>210</v>
      </c>
      <c r="I1271" s="11">
        <f t="shared" si="108"/>
        <v>54</v>
      </c>
      <c r="J1271" s="11">
        <f t="shared" si="109"/>
        <v>264</v>
      </c>
      <c r="K1271" s="478" t="s">
        <v>2079</v>
      </c>
    </row>
    <row r="1272" spans="1:11" s="659" customFormat="1" ht="18.75" customHeight="1" thickTop="1" x14ac:dyDescent="0.25">
      <c r="A1272" s="339"/>
      <c r="B1272" s="339"/>
      <c r="C1272" s="339"/>
      <c r="D1272" s="339"/>
      <c r="E1272" s="339"/>
      <c r="F1272" s="339"/>
      <c r="G1272" s="339"/>
      <c r="H1272" s="668"/>
      <c r="I1272" s="668"/>
      <c r="J1272" s="668"/>
      <c r="K1272" s="58"/>
    </row>
    <row r="1273" spans="1:11" s="659" customFormat="1" ht="18.75" customHeight="1" x14ac:dyDescent="0.25">
      <c r="A1273" s="339"/>
      <c r="B1273" s="339"/>
      <c r="C1273" s="339"/>
      <c r="D1273" s="339"/>
      <c r="E1273" s="339"/>
      <c r="F1273" s="339"/>
      <c r="G1273" s="339"/>
      <c r="H1273" s="668"/>
      <c r="I1273" s="668"/>
      <c r="J1273" s="668"/>
      <c r="K1273" s="58"/>
    </row>
    <row r="1274" spans="1:11" ht="20.100000000000001" customHeight="1" x14ac:dyDescent="0.25">
      <c r="A1274" s="339"/>
      <c r="B1274" s="339"/>
      <c r="C1274" s="339"/>
      <c r="D1274" s="339"/>
      <c r="E1274" s="339"/>
      <c r="F1274" s="339"/>
      <c r="G1274" s="339"/>
      <c r="H1274" s="339"/>
      <c r="I1274" s="339"/>
      <c r="J1274" s="339"/>
      <c r="K1274" s="58"/>
    </row>
    <row r="1275" spans="1:11" ht="20.100000000000001" customHeight="1" thickBot="1" x14ac:dyDescent="0.3">
      <c r="A1275" s="357" t="s">
        <v>2620</v>
      </c>
      <c r="D1275" s="489"/>
      <c r="E1275" s="490"/>
      <c r="F1275" s="489"/>
      <c r="K1275" s="456" t="s">
        <v>2621</v>
      </c>
    </row>
    <row r="1276" spans="1:11" ht="20.100000000000001" customHeight="1" thickTop="1" x14ac:dyDescent="0.3">
      <c r="A1276" s="735" t="s">
        <v>205</v>
      </c>
      <c r="B1276" s="746" t="s">
        <v>1</v>
      </c>
      <c r="C1276" s="746"/>
      <c r="D1276" s="747"/>
      <c r="E1276" s="746" t="s">
        <v>2</v>
      </c>
      <c r="F1276" s="746"/>
      <c r="G1276" s="746"/>
      <c r="H1276" s="746" t="s">
        <v>4</v>
      </c>
      <c r="I1276" s="746"/>
      <c r="J1276" s="746"/>
      <c r="K1276" s="735" t="s">
        <v>206</v>
      </c>
    </row>
    <row r="1277" spans="1:11" ht="20.100000000000001" customHeight="1" x14ac:dyDescent="0.3">
      <c r="A1277" s="736"/>
      <c r="B1277" s="747" t="s">
        <v>6</v>
      </c>
      <c r="C1277" s="747"/>
      <c r="D1277" s="747"/>
      <c r="E1277" s="747" t="s">
        <v>7</v>
      </c>
      <c r="F1277" s="747"/>
      <c r="G1277" s="747"/>
      <c r="H1277" s="747" t="s">
        <v>9</v>
      </c>
      <c r="I1277" s="747"/>
      <c r="J1277" s="747"/>
      <c r="K1277" s="736"/>
    </row>
    <row r="1278" spans="1:11" ht="20.100000000000001" customHeight="1" x14ac:dyDescent="0.3">
      <c r="A1278" s="736"/>
      <c r="B1278" s="457" t="s">
        <v>574</v>
      </c>
      <c r="C1278" s="457" t="s">
        <v>113</v>
      </c>
      <c r="D1278" s="457" t="s">
        <v>12</v>
      </c>
      <c r="E1278" s="457" t="s">
        <v>574</v>
      </c>
      <c r="F1278" s="457" t="s">
        <v>113</v>
      </c>
      <c r="G1278" s="457" t="s">
        <v>12</v>
      </c>
      <c r="H1278" s="457" t="s">
        <v>574</v>
      </c>
      <c r="I1278" s="457" t="s">
        <v>113</v>
      </c>
      <c r="J1278" s="457" t="s">
        <v>12</v>
      </c>
      <c r="K1278" s="736"/>
    </row>
    <row r="1279" spans="1:11" ht="20.100000000000001" customHeight="1" thickBot="1" x14ac:dyDescent="0.35">
      <c r="A1279" s="737"/>
      <c r="B1279" s="458" t="s">
        <v>13</v>
      </c>
      <c r="C1279" s="458" t="s">
        <v>14</v>
      </c>
      <c r="D1279" s="458" t="s">
        <v>9</v>
      </c>
      <c r="E1279" s="458" t="s">
        <v>13</v>
      </c>
      <c r="F1279" s="458" t="s">
        <v>14</v>
      </c>
      <c r="G1279" s="458" t="s">
        <v>9</v>
      </c>
      <c r="H1279" s="458" t="s">
        <v>13</v>
      </c>
      <c r="I1279" s="458" t="s">
        <v>14</v>
      </c>
      <c r="J1279" s="458" t="s">
        <v>9</v>
      </c>
      <c r="K1279" s="737"/>
    </row>
    <row r="1280" spans="1:11" ht="20.100000000000001" customHeight="1" x14ac:dyDescent="0.25">
      <c r="A1280" s="17" t="s">
        <v>2099</v>
      </c>
      <c r="B1280" s="17">
        <v>87</v>
      </c>
      <c r="C1280" s="17">
        <v>44</v>
      </c>
      <c r="D1280" s="17">
        <f>C1280+B1280</f>
        <v>131</v>
      </c>
      <c r="E1280" s="17">
        <v>0</v>
      </c>
      <c r="F1280" s="17"/>
      <c r="G1280" s="17">
        <f>SUM(E1280:F1280)</f>
        <v>0</v>
      </c>
      <c r="H1280" s="17">
        <f t="shared" ref="H1280:J1281" si="113">SUM(B1280,E1280)</f>
        <v>87</v>
      </c>
      <c r="I1280" s="17">
        <f t="shared" si="113"/>
        <v>44</v>
      </c>
      <c r="J1280" s="17">
        <f t="shared" si="113"/>
        <v>131</v>
      </c>
      <c r="K1280" s="19" t="s">
        <v>2081</v>
      </c>
    </row>
    <row r="1281" spans="1:11" ht="20.100000000000001" customHeight="1" x14ac:dyDescent="0.25">
      <c r="A1281" s="8" t="s">
        <v>2101</v>
      </c>
      <c r="B1281" s="8">
        <v>68</v>
      </c>
      <c r="C1281" s="8">
        <v>15</v>
      </c>
      <c r="D1281" s="8">
        <f>C1281+B1281</f>
        <v>83</v>
      </c>
      <c r="E1281" s="8">
        <v>0</v>
      </c>
      <c r="F1281" s="8">
        <v>0</v>
      </c>
      <c r="G1281" s="8">
        <f>SUM(E1281:F1281)</f>
        <v>0</v>
      </c>
      <c r="H1281" s="8">
        <f t="shared" si="113"/>
        <v>68</v>
      </c>
      <c r="I1281" s="8">
        <f t="shared" si="113"/>
        <v>15</v>
      </c>
      <c r="J1281" s="8">
        <f t="shared" si="113"/>
        <v>83</v>
      </c>
      <c r="K1281" s="446" t="s">
        <v>2286</v>
      </c>
    </row>
    <row r="1282" spans="1:11" ht="20.100000000000001" customHeight="1" x14ac:dyDescent="0.25">
      <c r="A1282" s="8" t="s">
        <v>2287</v>
      </c>
      <c r="B1282" s="8"/>
      <c r="C1282" s="8"/>
      <c r="D1282" s="8"/>
      <c r="E1282" s="8"/>
      <c r="F1282" s="8"/>
      <c r="G1282" s="8"/>
      <c r="H1282" s="8"/>
      <c r="I1282" s="8"/>
      <c r="J1282" s="8"/>
      <c r="K1282" s="446" t="s">
        <v>2104</v>
      </c>
    </row>
    <row r="1283" spans="1:11" ht="20.100000000000001" customHeight="1" x14ac:dyDescent="0.25">
      <c r="A1283" s="8" t="s">
        <v>1132</v>
      </c>
      <c r="B1283" s="8">
        <v>8</v>
      </c>
      <c r="C1283" s="8">
        <v>2</v>
      </c>
      <c r="D1283" s="8">
        <f t="shared" ref="D1283:D1292" si="114">C1283+B1283</f>
        <v>10</v>
      </c>
      <c r="E1283" s="8">
        <v>0</v>
      </c>
      <c r="F1283" s="8">
        <v>0</v>
      </c>
      <c r="G1283" s="8">
        <v>0</v>
      </c>
      <c r="H1283" s="8">
        <v>8</v>
      </c>
      <c r="I1283" s="8">
        <v>2</v>
      </c>
      <c r="J1283" s="8">
        <f t="shared" ref="J1283:J1292" si="115">I1283+H1283</f>
        <v>10</v>
      </c>
      <c r="K1283" s="219" t="s">
        <v>2120</v>
      </c>
    </row>
    <row r="1284" spans="1:11" ht="20.100000000000001" customHeight="1" x14ac:dyDescent="0.25">
      <c r="A1284" s="8" t="s">
        <v>414</v>
      </c>
      <c r="B1284" s="8">
        <v>9</v>
      </c>
      <c r="C1284" s="8">
        <v>4</v>
      </c>
      <c r="D1284" s="8">
        <f t="shared" si="114"/>
        <v>13</v>
      </c>
      <c r="E1284" s="8">
        <v>0</v>
      </c>
      <c r="F1284" s="8">
        <v>0</v>
      </c>
      <c r="G1284" s="8">
        <v>0</v>
      </c>
      <c r="H1284" s="8">
        <v>9</v>
      </c>
      <c r="I1284" s="8">
        <v>4</v>
      </c>
      <c r="J1284" s="8">
        <f t="shared" si="115"/>
        <v>13</v>
      </c>
      <c r="K1284" s="446" t="s">
        <v>215</v>
      </c>
    </row>
    <row r="1285" spans="1:11" ht="20.100000000000001" customHeight="1" x14ac:dyDescent="0.25">
      <c r="A1285" s="8" t="s">
        <v>2070</v>
      </c>
      <c r="B1285" s="8">
        <v>15</v>
      </c>
      <c r="C1285" s="8"/>
      <c r="D1285" s="8">
        <f t="shared" si="114"/>
        <v>15</v>
      </c>
      <c r="E1285" s="8">
        <v>0</v>
      </c>
      <c r="F1285" s="8">
        <v>0</v>
      </c>
      <c r="G1285" s="8">
        <v>0</v>
      </c>
      <c r="H1285" s="8">
        <v>15</v>
      </c>
      <c r="I1285" s="8"/>
      <c r="J1285" s="8">
        <f t="shared" si="115"/>
        <v>15</v>
      </c>
      <c r="K1285" s="446" t="s">
        <v>2073</v>
      </c>
    </row>
    <row r="1286" spans="1:11" ht="20.100000000000001" customHeight="1" x14ac:dyDescent="0.25">
      <c r="A1286" s="8" t="s">
        <v>2332</v>
      </c>
      <c r="B1286" s="8">
        <v>11</v>
      </c>
      <c r="C1286" s="8">
        <v>4</v>
      </c>
      <c r="D1286" s="8">
        <f t="shared" si="114"/>
        <v>15</v>
      </c>
      <c r="E1286" s="8">
        <v>0</v>
      </c>
      <c r="F1286" s="8">
        <v>0</v>
      </c>
      <c r="G1286" s="8">
        <v>0</v>
      </c>
      <c r="H1286" s="8">
        <v>11</v>
      </c>
      <c r="I1286" s="8">
        <v>4</v>
      </c>
      <c r="J1286" s="8">
        <f t="shared" si="115"/>
        <v>15</v>
      </c>
      <c r="K1286" s="219" t="s">
        <v>2107</v>
      </c>
    </row>
    <row r="1287" spans="1:11" ht="20.100000000000001" customHeight="1" x14ac:dyDescent="0.25">
      <c r="A1287" s="8" t="s">
        <v>541</v>
      </c>
      <c r="B1287" s="8">
        <v>6</v>
      </c>
      <c r="C1287" s="8">
        <v>1</v>
      </c>
      <c r="D1287" s="8">
        <f t="shared" si="114"/>
        <v>7</v>
      </c>
      <c r="E1287" s="8">
        <v>0</v>
      </c>
      <c r="F1287" s="8">
        <v>0</v>
      </c>
      <c r="G1287" s="8">
        <v>0</v>
      </c>
      <c r="H1287" s="8">
        <v>6</v>
      </c>
      <c r="I1287" s="8">
        <v>1</v>
      </c>
      <c r="J1287" s="8">
        <f t="shared" si="115"/>
        <v>7</v>
      </c>
      <c r="K1287" s="446" t="s">
        <v>249</v>
      </c>
    </row>
    <row r="1288" spans="1:11" ht="20.100000000000001" customHeight="1" x14ac:dyDescent="0.25">
      <c r="A1288" s="8" t="s">
        <v>2333</v>
      </c>
      <c r="B1288" s="8">
        <v>6</v>
      </c>
      <c r="C1288" s="8">
        <v>1</v>
      </c>
      <c r="D1288" s="8">
        <f t="shared" si="114"/>
        <v>7</v>
      </c>
      <c r="E1288" s="8">
        <v>0</v>
      </c>
      <c r="F1288" s="8">
        <v>0</v>
      </c>
      <c r="G1288" s="8">
        <v>0</v>
      </c>
      <c r="H1288" s="8">
        <v>6</v>
      </c>
      <c r="I1288" s="8">
        <v>1</v>
      </c>
      <c r="J1288" s="8">
        <f t="shared" si="115"/>
        <v>7</v>
      </c>
      <c r="K1288" s="459" t="s">
        <v>2393</v>
      </c>
    </row>
    <row r="1289" spans="1:11" ht="20.100000000000001" customHeight="1" x14ac:dyDescent="0.25">
      <c r="A1289" s="8" t="s">
        <v>2335</v>
      </c>
      <c r="B1289" s="8">
        <v>5</v>
      </c>
      <c r="C1289" s="8">
        <v>3</v>
      </c>
      <c r="D1289" s="8">
        <f t="shared" si="114"/>
        <v>8</v>
      </c>
      <c r="E1289" s="8">
        <v>0</v>
      </c>
      <c r="F1289" s="8">
        <v>0</v>
      </c>
      <c r="G1289" s="8">
        <v>0</v>
      </c>
      <c r="H1289" s="8">
        <v>5</v>
      </c>
      <c r="I1289" s="8">
        <v>3</v>
      </c>
      <c r="J1289" s="8">
        <f t="shared" si="115"/>
        <v>8</v>
      </c>
      <c r="K1289" s="446" t="s">
        <v>2077</v>
      </c>
    </row>
    <row r="1290" spans="1:11" ht="20.100000000000001" customHeight="1" x14ac:dyDescent="0.25">
      <c r="A1290" s="8" t="s">
        <v>2336</v>
      </c>
      <c r="B1290" s="8">
        <v>8</v>
      </c>
      <c r="C1290" s="8">
        <v>4</v>
      </c>
      <c r="D1290" s="8">
        <f t="shared" si="114"/>
        <v>12</v>
      </c>
      <c r="E1290" s="8">
        <v>0</v>
      </c>
      <c r="F1290" s="8">
        <v>0</v>
      </c>
      <c r="G1290" s="8">
        <v>0</v>
      </c>
      <c r="H1290" s="8">
        <v>8</v>
      </c>
      <c r="I1290" s="8">
        <v>4</v>
      </c>
      <c r="J1290" s="8">
        <f t="shared" si="115"/>
        <v>12</v>
      </c>
      <c r="K1290" s="446" t="s">
        <v>2337</v>
      </c>
    </row>
    <row r="1291" spans="1:11" ht="20.100000000000001" customHeight="1" x14ac:dyDescent="0.25">
      <c r="A1291" s="8" t="s">
        <v>1092</v>
      </c>
      <c r="B1291" s="8">
        <v>1</v>
      </c>
      <c r="C1291" s="8">
        <v>1</v>
      </c>
      <c r="D1291" s="8">
        <f t="shared" si="114"/>
        <v>2</v>
      </c>
      <c r="E1291" s="8">
        <v>0</v>
      </c>
      <c r="F1291" s="8">
        <v>0</v>
      </c>
      <c r="G1291" s="8">
        <v>0</v>
      </c>
      <c r="H1291" s="8">
        <v>1</v>
      </c>
      <c r="I1291" s="8">
        <v>1</v>
      </c>
      <c r="J1291" s="8">
        <f t="shared" si="115"/>
        <v>2</v>
      </c>
      <c r="K1291" s="446" t="s">
        <v>2394</v>
      </c>
    </row>
    <row r="1292" spans="1:11" ht="20.100000000000001" customHeight="1" x14ac:dyDescent="0.25">
      <c r="A1292" s="8" t="s">
        <v>2108</v>
      </c>
      <c r="B1292" s="8">
        <f>B1291+B1290+B1289+B1288+B1287+B1286+B1285+B1284+B1283</f>
        <v>69</v>
      </c>
      <c r="C1292" s="8">
        <v>20</v>
      </c>
      <c r="D1292" s="8">
        <f t="shared" si="114"/>
        <v>89</v>
      </c>
      <c r="E1292" s="8">
        <v>0</v>
      </c>
      <c r="F1292" s="8">
        <v>0</v>
      </c>
      <c r="G1292" s="8">
        <v>0</v>
      </c>
      <c r="H1292" s="8">
        <f>H1291+H1290+H1289+H1288+H1287+H1286+H1285+H1284+H1283</f>
        <v>69</v>
      </c>
      <c r="I1292" s="8">
        <v>20</v>
      </c>
      <c r="J1292" s="8">
        <f t="shared" si="115"/>
        <v>89</v>
      </c>
      <c r="K1292" s="459" t="s">
        <v>2109</v>
      </c>
    </row>
    <row r="1293" spans="1:11" ht="20.100000000000001" customHeight="1" x14ac:dyDescent="0.25">
      <c r="A1293" s="8" t="s">
        <v>2110</v>
      </c>
      <c r="B1293" s="8"/>
      <c r="C1293" s="8"/>
      <c r="D1293" s="8"/>
      <c r="E1293" s="8"/>
      <c r="F1293" s="8"/>
      <c r="G1293" s="8"/>
      <c r="H1293" s="8"/>
      <c r="I1293" s="8"/>
      <c r="J1293" s="8"/>
      <c r="K1293" s="446" t="s">
        <v>2111</v>
      </c>
    </row>
    <row r="1294" spans="1:11" ht="20.100000000000001" customHeight="1" x14ac:dyDescent="0.25">
      <c r="A1294" s="8" t="s">
        <v>2112</v>
      </c>
      <c r="B1294" s="8">
        <v>14</v>
      </c>
      <c r="C1294" s="8">
        <v>7</v>
      </c>
      <c r="D1294" s="8">
        <f t="shared" ref="D1294:D1299" si="116">C1294+B1294</f>
        <v>21</v>
      </c>
      <c r="E1294" s="8">
        <v>0</v>
      </c>
      <c r="F1294" s="8">
        <v>0</v>
      </c>
      <c r="G1294" s="8">
        <f t="shared" ref="G1294:G1299" si="117">SUM(E1294:F1294)</f>
        <v>0</v>
      </c>
      <c r="H1294" s="8">
        <f t="shared" ref="H1294:J1299" si="118">SUM(B1294,E1294)</f>
        <v>14</v>
      </c>
      <c r="I1294" s="8">
        <f t="shared" si="118"/>
        <v>7</v>
      </c>
      <c r="J1294" s="8">
        <f t="shared" si="118"/>
        <v>21</v>
      </c>
      <c r="K1294" s="446" t="s">
        <v>2113</v>
      </c>
    </row>
    <row r="1295" spans="1:11" ht="20.100000000000001" customHeight="1" x14ac:dyDescent="0.25">
      <c r="A1295" s="8" t="s">
        <v>2289</v>
      </c>
      <c r="B1295" s="8">
        <v>16</v>
      </c>
      <c r="C1295" s="8">
        <v>5</v>
      </c>
      <c r="D1295" s="8">
        <f t="shared" si="116"/>
        <v>21</v>
      </c>
      <c r="E1295" s="8">
        <v>0</v>
      </c>
      <c r="F1295" s="8">
        <v>0</v>
      </c>
      <c r="G1295" s="8">
        <f t="shared" si="117"/>
        <v>0</v>
      </c>
      <c r="H1295" s="8">
        <f t="shared" si="118"/>
        <v>16</v>
      </c>
      <c r="I1295" s="8">
        <f t="shared" si="118"/>
        <v>5</v>
      </c>
      <c r="J1295" s="8">
        <f t="shared" si="118"/>
        <v>21</v>
      </c>
      <c r="K1295" s="446" t="s">
        <v>2290</v>
      </c>
    </row>
    <row r="1296" spans="1:11" ht="20.100000000000001" customHeight="1" x14ac:dyDescent="0.25">
      <c r="A1296" s="8" t="s">
        <v>2115</v>
      </c>
      <c r="B1296" s="8">
        <v>13</v>
      </c>
      <c r="C1296" s="8">
        <v>1</v>
      </c>
      <c r="D1296" s="8">
        <f t="shared" si="116"/>
        <v>14</v>
      </c>
      <c r="E1296" s="8">
        <v>0</v>
      </c>
      <c r="F1296" s="8">
        <v>0</v>
      </c>
      <c r="G1296" s="8">
        <f t="shared" si="117"/>
        <v>0</v>
      </c>
      <c r="H1296" s="8">
        <f t="shared" si="118"/>
        <v>13</v>
      </c>
      <c r="I1296" s="8">
        <f t="shared" si="118"/>
        <v>1</v>
      </c>
      <c r="J1296" s="8">
        <f t="shared" si="118"/>
        <v>14</v>
      </c>
      <c r="K1296" s="446" t="s">
        <v>2116</v>
      </c>
    </row>
    <row r="1297" spans="1:11" ht="20.100000000000001" customHeight="1" x14ac:dyDescent="0.25">
      <c r="A1297" s="8" t="s">
        <v>2117</v>
      </c>
      <c r="B1297" s="8">
        <v>10</v>
      </c>
      <c r="C1297" s="8">
        <v>9</v>
      </c>
      <c r="D1297" s="8">
        <f t="shared" si="116"/>
        <v>19</v>
      </c>
      <c r="E1297" s="8">
        <v>0</v>
      </c>
      <c r="F1297" s="8">
        <v>0</v>
      </c>
      <c r="G1297" s="8">
        <f t="shared" si="117"/>
        <v>0</v>
      </c>
      <c r="H1297" s="8">
        <f t="shared" si="118"/>
        <v>10</v>
      </c>
      <c r="I1297" s="8">
        <f t="shared" si="118"/>
        <v>9</v>
      </c>
      <c r="J1297" s="8">
        <f t="shared" si="118"/>
        <v>19</v>
      </c>
      <c r="K1297" s="446" t="s">
        <v>2118</v>
      </c>
    </row>
    <row r="1298" spans="1:11" ht="20.100000000000001" customHeight="1" x14ac:dyDescent="0.25">
      <c r="A1298" s="8" t="s">
        <v>2119</v>
      </c>
      <c r="B1298" s="8">
        <v>10</v>
      </c>
      <c r="C1298" s="8"/>
      <c r="D1298" s="8">
        <f t="shared" si="116"/>
        <v>10</v>
      </c>
      <c r="E1298" s="8">
        <v>0</v>
      </c>
      <c r="F1298" s="8">
        <v>0</v>
      </c>
      <c r="G1298" s="8">
        <f t="shared" si="117"/>
        <v>0</v>
      </c>
      <c r="H1298" s="8">
        <f t="shared" si="118"/>
        <v>10</v>
      </c>
      <c r="I1298" s="8">
        <f t="shared" si="118"/>
        <v>0</v>
      </c>
      <c r="J1298" s="8">
        <f t="shared" si="118"/>
        <v>10</v>
      </c>
      <c r="K1298" s="446" t="s">
        <v>2120</v>
      </c>
    </row>
    <row r="1299" spans="1:11" ht="20.100000000000001" customHeight="1" x14ac:dyDescent="0.25">
      <c r="A1299" s="8" t="s">
        <v>2121</v>
      </c>
      <c r="B1299" s="8">
        <v>4</v>
      </c>
      <c r="C1299" s="8">
        <v>3</v>
      </c>
      <c r="D1299" s="8">
        <f t="shared" si="116"/>
        <v>7</v>
      </c>
      <c r="E1299" s="8">
        <v>0</v>
      </c>
      <c r="F1299" s="8">
        <v>0</v>
      </c>
      <c r="G1299" s="8">
        <f t="shared" si="117"/>
        <v>0</v>
      </c>
      <c r="H1299" s="8">
        <f t="shared" si="118"/>
        <v>4</v>
      </c>
      <c r="I1299" s="8">
        <f t="shared" si="118"/>
        <v>3</v>
      </c>
      <c r="J1299" s="8">
        <f t="shared" si="118"/>
        <v>7</v>
      </c>
      <c r="K1299" s="446" t="s">
        <v>2107</v>
      </c>
    </row>
    <row r="1300" spans="1:11" ht="20.100000000000001" customHeight="1" thickBot="1" x14ac:dyDescent="0.3">
      <c r="A1300" s="477" t="s">
        <v>2122</v>
      </c>
      <c r="B1300" s="477">
        <f>B1299+B1298+B1297+B1296+B1295+B1294</f>
        <v>67</v>
      </c>
      <c r="C1300" s="477">
        <f>C1299+C1298+C1297+C1296+C1295+C1294</f>
        <v>25</v>
      </c>
      <c r="D1300" s="477">
        <f>D1299+D1298+D1297+D1296+D1295+D1294</f>
        <v>92</v>
      </c>
      <c r="E1300" s="477">
        <f t="shared" ref="E1300:J1300" si="119">SUM(E1294:E1299)</f>
        <v>0</v>
      </c>
      <c r="F1300" s="477">
        <f t="shared" si="119"/>
        <v>0</v>
      </c>
      <c r="G1300" s="477">
        <f t="shared" si="119"/>
        <v>0</v>
      </c>
      <c r="H1300" s="477">
        <f t="shared" si="119"/>
        <v>67</v>
      </c>
      <c r="I1300" s="477">
        <f t="shared" si="119"/>
        <v>25</v>
      </c>
      <c r="J1300" s="477">
        <f t="shared" si="119"/>
        <v>92</v>
      </c>
      <c r="K1300" s="478" t="s">
        <v>2123</v>
      </c>
    </row>
    <row r="1301" spans="1:11" ht="12.75" customHeight="1" thickTop="1" x14ac:dyDescent="0.25">
      <c r="A1301" s="339"/>
      <c r="B1301" s="339"/>
      <c r="C1301" s="339"/>
      <c r="D1301" s="339"/>
      <c r="E1301" s="339"/>
      <c r="F1301" s="339"/>
      <c r="G1301" s="339"/>
      <c r="H1301" s="339"/>
      <c r="I1301" s="339"/>
      <c r="J1301" s="339"/>
      <c r="K1301" s="58"/>
    </row>
    <row r="1302" spans="1:11" s="659" customFormat="1" ht="12.75" customHeight="1" x14ac:dyDescent="0.25">
      <c r="A1302" s="339"/>
      <c r="B1302" s="339"/>
      <c r="C1302" s="339"/>
      <c r="D1302" s="339"/>
      <c r="E1302" s="339"/>
      <c r="F1302" s="339"/>
      <c r="G1302" s="339"/>
      <c r="H1302" s="339"/>
      <c r="I1302" s="339"/>
      <c r="J1302" s="339"/>
      <c r="K1302" s="58"/>
    </row>
    <row r="1303" spans="1:11" s="659" customFormat="1" ht="12.75" customHeight="1" x14ac:dyDescent="0.25">
      <c r="A1303" s="339"/>
      <c r="B1303" s="339"/>
      <c r="C1303" s="339"/>
      <c r="D1303" s="339"/>
      <c r="E1303" s="339"/>
      <c r="F1303" s="339"/>
      <c r="G1303" s="339"/>
      <c r="H1303" s="339"/>
      <c r="I1303" s="339"/>
      <c r="J1303" s="339"/>
      <c r="K1303" s="58"/>
    </row>
    <row r="1304" spans="1:11" s="659" customFormat="1" ht="12.75" customHeight="1" x14ac:dyDescent="0.25">
      <c r="A1304" s="339"/>
      <c r="B1304" s="339"/>
      <c r="C1304" s="339"/>
      <c r="D1304" s="339"/>
      <c r="E1304" s="339"/>
      <c r="F1304" s="339"/>
      <c r="G1304" s="339"/>
      <c r="H1304" s="339"/>
      <c r="I1304" s="339"/>
      <c r="J1304" s="339"/>
      <c r="K1304" s="58"/>
    </row>
    <row r="1305" spans="1:11" s="659" customFormat="1" ht="12.75" customHeight="1" x14ac:dyDescent="0.25">
      <c r="A1305" s="339"/>
      <c r="B1305" s="339"/>
      <c r="C1305" s="339"/>
      <c r="D1305" s="339"/>
      <c r="E1305" s="339"/>
      <c r="F1305" s="339"/>
      <c r="G1305" s="339"/>
      <c r="H1305" s="339"/>
      <c r="I1305" s="339"/>
      <c r="J1305" s="339"/>
      <c r="K1305" s="58"/>
    </row>
    <row r="1306" spans="1:11" s="569" customFormat="1" ht="12" customHeight="1" x14ac:dyDescent="0.25">
      <c r="A1306" s="339"/>
      <c r="B1306" s="339"/>
      <c r="C1306" s="339"/>
      <c r="D1306" s="339"/>
      <c r="E1306" s="339"/>
      <c r="F1306" s="339"/>
      <c r="G1306" s="339"/>
      <c r="H1306" s="339"/>
      <c r="I1306" s="339"/>
      <c r="J1306" s="339"/>
      <c r="K1306" s="58"/>
    </row>
    <row r="1307" spans="1:11" ht="20.100000000000001" customHeight="1" thickBot="1" x14ac:dyDescent="0.3">
      <c r="A1307" s="357" t="s">
        <v>2620</v>
      </c>
      <c r="D1307" s="489"/>
      <c r="E1307" s="490"/>
      <c r="F1307" s="489"/>
      <c r="K1307" s="456" t="s">
        <v>2621</v>
      </c>
    </row>
    <row r="1308" spans="1:11" ht="20.100000000000001" customHeight="1" thickTop="1" x14ac:dyDescent="0.3">
      <c r="A1308" s="735" t="s">
        <v>205</v>
      </c>
      <c r="B1308" s="811" t="s">
        <v>1</v>
      </c>
      <c r="C1308" s="811"/>
      <c r="D1308" s="812"/>
      <c r="E1308" s="811" t="s">
        <v>2</v>
      </c>
      <c r="F1308" s="811"/>
      <c r="G1308" s="811"/>
      <c r="H1308" s="811" t="s">
        <v>4</v>
      </c>
      <c r="I1308" s="811"/>
      <c r="J1308" s="811"/>
      <c r="K1308" s="735" t="s">
        <v>206</v>
      </c>
    </row>
    <row r="1309" spans="1:11" ht="20.100000000000001" customHeight="1" x14ac:dyDescent="0.3">
      <c r="A1309" s="736"/>
      <c r="B1309" s="812" t="s">
        <v>6</v>
      </c>
      <c r="C1309" s="812"/>
      <c r="D1309" s="812"/>
      <c r="E1309" s="812" t="s">
        <v>7</v>
      </c>
      <c r="F1309" s="812"/>
      <c r="G1309" s="812"/>
      <c r="H1309" s="812" t="s">
        <v>9</v>
      </c>
      <c r="I1309" s="812"/>
      <c r="J1309" s="812"/>
      <c r="K1309" s="736"/>
    </row>
    <row r="1310" spans="1:11" ht="20.100000000000001" customHeight="1" x14ac:dyDescent="0.3">
      <c r="A1310" s="736"/>
      <c r="B1310" s="457" t="s">
        <v>574</v>
      </c>
      <c r="C1310" s="457" t="s">
        <v>113</v>
      </c>
      <c r="D1310" s="457" t="s">
        <v>12</v>
      </c>
      <c r="E1310" s="457" t="s">
        <v>574</v>
      </c>
      <c r="F1310" s="457" t="s">
        <v>113</v>
      </c>
      <c r="G1310" s="457" t="s">
        <v>12</v>
      </c>
      <c r="H1310" s="457" t="s">
        <v>574</v>
      </c>
      <c r="I1310" s="457" t="s">
        <v>113</v>
      </c>
      <c r="J1310" s="457" t="s">
        <v>12</v>
      </c>
      <c r="K1310" s="736"/>
    </row>
    <row r="1311" spans="1:11" ht="20.100000000000001" customHeight="1" thickBot="1" x14ac:dyDescent="0.35">
      <c r="A1311" s="737"/>
      <c r="B1311" s="458" t="s">
        <v>13</v>
      </c>
      <c r="C1311" s="458" t="s">
        <v>14</v>
      </c>
      <c r="D1311" s="458" t="s">
        <v>9</v>
      </c>
      <c r="E1311" s="458" t="s">
        <v>13</v>
      </c>
      <c r="F1311" s="458" t="s">
        <v>14</v>
      </c>
      <c r="G1311" s="458" t="s">
        <v>9</v>
      </c>
      <c r="H1311" s="458" t="s">
        <v>13</v>
      </c>
      <c r="I1311" s="458" t="s">
        <v>14</v>
      </c>
      <c r="J1311" s="458" t="s">
        <v>9</v>
      </c>
      <c r="K1311" s="737"/>
    </row>
    <row r="1312" spans="1:11" ht="20.100000000000001" customHeight="1" x14ac:dyDescent="0.25">
      <c r="A1312" s="8" t="s">
        <v>2124</v>
      </c>
      <c r="B1312" s="8">
        <v>36</v>
      </c>
      <c r="C1312" s="8">
        <v>34</v>
      </c>
      <c r="D1312" s="340">
        <f>C1312+B1312</f>
        <v>70</v>
      </c>
      <c r="E1312" s="8">
        <v>0</v>
      </c>
      <c r="F1312" s="8">
        <v>0</v>
      </c>
      <c r="G1312" s="8">
        <f>SUM(E1312:F1312)</f>
        <v>0</v>
      </c>
      <c r="H1312" s="8">
        <f>SUM(B1312,E1312)</f>
        <v>36</v>
      </c>
      <c r="I1312" s="8">
        <f>SUM(C1312,F1312)</f>
        <v>34</v>
      </c>
      <c r="J1312" s="8">
        <f>SUM(D1312,G1312)</f>
        <v>70</v>
      </c>
      <c r="K1312" s="446" t="s">
        <v>2125</v>
      </c>
    </row>
    <row r="1313" spans="1:11" ht="20.100000000000001" customHeight="1" x14ac:dyDescent="0.25">
      <c r="A1313" s="8" t="s">
        <v>2395</v>
      </c>
      <c r="B1313" s="8"/>
      <c r="C1313" s="8"/>
      <c r="D1313" s="8"/>
      <c r="E1313" s="8"/>
      <c r="F1313" s="8"/>
      <c r="G1313" s="8"/>
      <c r="H1313" s="8"/>
      <c r="I1313" s="8"/>
      <c r="J1313" s="8"/>
      <c r="K1313" s="446" t="s">
        <v>2344</v>
      </c>
    </row>
    <row r="1314" spans="1:11" ht="20.100000000000001" customHeight="1" x14ac:dyDescent="0.25">
      <c r="A1314" s="8" t="s">
        <v>2128</v>
      </c>
      <c r="B1314" s="8">
        <v>14</v>
      </c>
      <c r="C1314" s="8">
        <v>6</v>
      </c>
      <c r="D1314" s="8">
        <f>C1314+B1314</f>
        <v>20</v>
      </c>
      <c r="E1314" s="8">
        <v>0</v>
      </c>
      <c r="F1314" s="8">
        <v>0</v>
      </c>
      <c r="G1314" s="8">
        <f t="shared" ref="G1314:G1319" si="120">SUM(E1314:F1314)</f>
        <v>0</v>
      </c>
      <c r="H1314" s="8">
        <f t="shared" ref="H1314:J1317" si="121">SUM(E1314,B1314)</f>
        <v>14</v>
      </c>
      <c r="I1314" s="8">
        <f t="shared" si="121"/>
        <v>6</v>
      </c>
      <c r="J1314" s="8">
        <f t="shared" si="121"/>
        <v>20</v>
      </c>
      <c r="K1314" s="446" t="s">
        <v>1262</v>
      </c>
    </row>
    <row r="1315" spans="1:11" ht="20.100000000000001" customHeight="1" x14ac:dyDescent="0.25">
      <c r="A1315" s="8" t="s">
        <v>2129</v>
      </c>
      <c r="B1315" s="8">
        <v>25</v>
      </c>
      <c r="C1315" s="8">
        <v>14</v>
      </c>
      <c r="D1315" s="8">
        <f>C1315+B1315</f>
        <v>39</v>
      </c>
      <c r="E1315" s="8">
        <v>0</v>
      </c>
      <c r="F1315" s="8">
        <v>0</v>
      </c>
      <c r="G1315" s="8">
        <f t="shared" si="120"/>
        <v>0</v>
      </c>
      <c r="H1315" s="8">
        <f t="shared" si="121"/>
        <v>25</v>
      </c>
      <c r="I1315" s="8">
        <f t="shared" si="121"/>
        <v>14</v>
      </c>
      <c r="J1315" s="8">
        <f t="shared" si="121"/>
        <v>39</v>
      </c>
      <c r="K1315" s="446" t="s">
        <v>2130</v>
      </c>
    </row>
    <row r="1316" spans="1:11" ht="20.100000000000001" customHeight="1" x14ac:dyDescent="0.25">
      <c r="A1316" s="8" t="s">
        <v>1438</v>
      </c>
      <c r="B1316" s="8">
        <v>39</v>
      </c>
      <c r="C1316" s="8">
        <v>24</v>
      </c>
      <c r="D1316" s="8">
        <f>C1316+B1316</f>
        <v>63</v>
      </c>
      <c r="E1316" s="8">
        <v>0</v>
      </c>
      <c r="F1316" s="8">
        <v>0</v>
      </c>
      <c r="G1316" s="8">
        <f t="shared" si="120"/>
        <v>0</v>
      </c>
      <c r="H1316" s="8">
        <f t="shared" si="121"/>
        <v>39</v>
      </c>
      <c r="I1316" s="8">
        <f t="shared" si="121"/>
        <v>24</v>
      </c>
      <c r="J1316" s="8">
        <f t="shared" si="121"/>
        <v>63</v>
      </c>
      <c r="K1316" s="446" t="s">
        <v>243</v>
      </c>
    </row>
    <row r="1317" spans="1:11" ht="20.100000000000001" customHeight="1" x14ac:dyDescent="0.25">
      <c r="A1317" s="8" t="s">
        <v>541</v>
      </c>
      <c r="B1317" s="8">
        <v>14</v>
      </c>
      <c r="C1317" s="8">
        <v>8</v>
      </c>
      <c r="D1317" s="8">
        <f>C1317+B1317</f>
        <v>22</v>
      </c>
      <c r="E1317" s="8">
        <v>0</v>
      </c>
      <c r="F1317" s="8">
        <v>0</v>
      </c>
      <c r="G1317" s="8">
        <f t="shared" si="120"/>
        <v>0</v>
      </c>
      <c r="H1317" s="8">
        <f t="shared" si="121"/>
        <v>14</v>
      </c>
      <c r="I1317" s="8">
        <f t="shared" si="121"/>
        <v>8</v>
      </c>
      <c r="J1317" s="8">
        <f t="shared" si="121"/>
        <v>22</v>
      </c>
      <c r="K1317" s="446" t="s">
        <v>249</v>
      </c>
    </row>
    <row r="1318" spans="1:11" ht="20.100000000000001" customHeight="1" x14ac:dyDescent="0.25">
      <c r="A1318" s="8" t="s">
        <v>1092</v>
      </c>
      <c r="B1318" s="8">
        <v>3</v>
      </c>
      <c r="C1318" s="8"/>
      <c r="D1318" s="8">
        <f>C1318+B1318</f>
        <v>3</v>
      </c>
      <c r="E1318" s="8">
        <v>0</v>
      </c>
      <c r="F1318" s="8">
        <v>0</v>
      </c>
      <c r="G1318" s="8">
        <f t="shared" si="120"/>
        <v>0</v>
      </c>
      <c r="H1318" s="8">
        <v>3</v>
      </c>
      <c r="I1318" s="8">
        <v>0</v>
      </c>
      <c r="J1318" s="8">
        <v>3</v>
      </c>
      <c r="K1318" s="446" t="s">
        <v>2394</v>
      </c>
    </row>
    <row r="1319" spans="1:11" ht="20.100000000000001" customHeight="1" x14ac:dyDescent="0.25">
      <c r="A1319" s="8" t="s">
        <v>2131</v>
      </c>
      <c r="B1319" s="8">
        <f>B1318+B1317+B1316+B1315+B1314</f>
        <v>95</v>
      </c>
      <c r="C1319" s="8">
        <f>C1318+C1317+C1316+C1315+C1314</f>
        <v>52</v>
      </c>
      <c r="D1319" s="8">
        <f>D1318+D1317+D1316+D1315+D1314</f>
        <v>147</v>
      </c>
      <c r="E1319" s="8">
        <v>0</v>
      </c>
      <c r="F1319" s="8">
        <v>0</v>
      </c>
      <c r="G1319" s="8">
        <f t="shared" si="120"/>
        <v>0</v>
      </c>
      <c r="H1319" s="8">
        <f>SUM(E1319,B1319)</f>
        <v>95</v>
      </c>
      <c r="I1319" s="8">
        <f>SUM(F1319,C1319)</f>
        <v>52</v>
      </c>
      <c r="J1319" s="8">
        <f>SUM(G1319,D1319)</f>
        <v>147</v>
      </c>
      <c r="K1319" s="446" t="s">
        <v>2346</v>
      </c>
    </row>
    <row r="1320" spans="1:11" ht="20.100000000000001" customHeight="1" x14ac:dyDescent="0.25">
      <c r="A1320" s="62" t="s">
        <v>2133</v>
      </c>
      <c r="B1320" s="8"/>
      <c r="C1320" s="8"/>
      <c r="D1320" s="8"/>
      <c r="E1320" s="8"/>
      <c r="F1320" s="8"/>
      <c r="G1320" s="8"/>
      <c r="H1320" s="8"/>
      <c r="I1320" s="8"/>
      <c r="J1320" s="8"/>
      <c r="K1320" s="446" t="s">
        <v>2134</v>
      </c>
    </row>
    <row r="1321" spans="1:11" ht="20.100000000000001" customHeight="1" x14ac:dyDescent="0.25">
      <c r="A1321" s="8" t="s">
        <v>1438</v>
      </c>
      <c r="B1321" s="8">
        <v>7</v>
      </c>
      <c r="C1321" s="8">
        <v>1</v>
      </c>
      <c r="D1321" s="8">
        <v>8</v>
      </c>
      <c r="E1321" s="8">
        <v>0</v>
      </c>
      <c r="F1321" s="8">
        <v>0</v>
      </c>
      <c r="G1321" s="8">
        <f>SUM(E1321:F1321)</f>
        <v>0</v>
      </c>
      <c r="H1321" s="8">
        <f t="shared" ref="H1321:J1322" si="122">SUM(E1321,B1321)</f>
        <v>7</v>
      </c>
      <c r="I1321" s="8">
        <f t="shared" si="122"/>
        <v>1</v>
      </c>
      <c r="J1321" s="8">
        <f t="shared" si="122"/>
        <v>8</v>
      </c>
      <c r="K1321" s="446" t="s">
        <v>243</v>
      </c>
    </row>
    <row r="1322" spans="1:11" ht="20.100000000000001" customHeight="1" x14ac:dyDescent="0.25">
      <c r="A1322" s="8" t="s">
        <v>248</v>
      </c>
      <c r="B1322" s="8">
        <v>8</v>
      </c>
      <c r="C1322" s="8">
        <v>0</v>
      </c>
      <c r="D1322" s="8">
        <v>8</v>
      </c>
      <c r="E1322" s="8">
        <v>0</v>
      </c>
      <c r="F1322" s="8">
        <v>0</v>
      </c>
      <c r="G1322" s="8">
        <f>SUM(E1322:F1322)</f>
        <v>0</v>
      </c>
      <c r="H1322" s="8">
        <f t="shared" si="122"/>
        <v>8</v>
      </c>
      <c r="I1322" s="8">
        <f t="shared" si="122"/>
        <v>0</v>
      </c>
      <c r="J1322" s="8">
        <f t="shared" si="122"/>
        <v>8</v>
      </c>
      <c r="K1322" s="446" t="s">
        <v>249</v>
      </c>
    </row>
    <row r="1323" spans="1:11" ht="20.100000000000001" customHeight="1" x14ac:dyDescent="0.25">
      <c r="A1323" s="62" t="s">
        <v>2293</v>
      </c>
      <c r="B1323" s="8">
        <v>15</v>
      </c>
      <c r="C1323" s="8">
        <v>1</v>
      </c>
      <c r="D1323" s="8">
        <v>16</v>
      </c>
      <c r="E1323" s="8">
        <f t="shared" ref="E1323:J1323" si="123">SUM(E1321:E1322)</f>
        <v>0</v>
      </c>
      <c r="F1323" s="8">
        <f t="shared" si="123"/>
        <v>0</v>
      </c>
      <c r="G1323" s="8">
        <f t="shared" si="123"/>
        <v>0</v>
      </c>
      <c r="H1323" s="8">
        <f t="shared" si="123"/>
        <v>15</v>
      </c>
      <c r="I1323" s="8">
        <f t="shared" si="123"/>
        <v>1</v>
      </c>
      <c r="J1323" s="8">
        <f t="shared" si="123"/>
        <v>16</v>
      </c>
      <c r="K1323" s="446" t="s">
        <v>2132</v>
      </c>
    </row>
    <row r="1324" spans="1:11" ht="20.100000000000001" customHeight="1" x14ac:dyDescent="0.25">
      <c r="A1324" s="62" t="s">
        <v>2136</v>
      </c>
      <c r="B1324" s="8">
        <v>0</v>
      </c>
      <c r="C1324" s="8">
        <v>0</v>
      </c>
      <c r="D1324" s="8">
        <v>0</v>
      </c>
      <c r="E1324" s="8">
        <v>0</v>
      </c>
      <c r="F1324" s="8">
        <v>0</v>
      </c>
      <c r="G1324" s="8">
        <v>0</v>
      </c>
      <c r="H1324" s="8">
        <v>0</v>
      </c>
      <c r="I1324" s="8">
        <v>0</v>
      </c>
      <c r="J1324" s="8">
        <v>0</v>
      </c>
      <c r="K1324" s="446" t="s">
        <v>2137</v>
      </c>
    </row>
    <row r="1325" spans="1:11" ht="20.100000000000001" customHeight="1" x14ac:dyDescent="0.25">
      <c r="A1325" s="8" t="s">
        <v>2129</v>
      </c>
      <c r="B1325" s="8">
        <v>9</v>
      </c>
      <c r="C1325" s="8">
        <v>0</v>
      </c>
      <c r="D1325" s="8">
        <v>9</v>
      </c>
      <c r="E1325" s="8">
        <v>0</v>
      </c>
      <c r="F1325" s="8">
        <v>0</v>
      </c>
      <c r="G1325" s="8">
        <v>0</v>
      </c>
      <c r="H1325" s="8">
        <v>9</v>
      </c>
      <c r="I1325" s="8">
        <v>0</v>
      </c>
      <c r="J1325" s="8">
        <f>SUM(H1325:I1325)</f>
        <v>9</v>
      </c>
      <c r="K1325" s="446" t="s">
        <v>2130</v>
      </c>
    </row>
    <row r="1326" spans="1:11" s="494" customFormat="1" ht="20.100000000000001" customHeight="1" x14ac:dyDescent="0.25">
      <c r="A1326" s="491" t="s">
        <v>2347</v>
      </c>
      <c r="B1326" s="492">
        <v>9</v>
      </c>
      <c r="C1326" s="492">
        <v>0</v>
      </c>
      <c r="D1326" s="492">
        <v>9</v>
      </c>
      <c r="E1326" s="492">
        <v>0</v>
      </c>
      <c r="F1326" s="492">
        <v>0</v>
      </c>
      <c r="G1326" s="492">
        <v>0</v>
      </c>
      <c r="H1326" s="8">
        <v>9</v>
      </c>
      <c r="I1326" s="8">
        <v>0</v>
      </c>
      <c r="J1326" s="8">
        <f>SUM(H1326:I1326)</f>
        <v>9</v>
      </c>
      <c r="K1326" s="493" t="s">
        <v>2396</v>
      </c>
    </row>
    <row r="1327" spans="1:11" s="494" customFormat="1" ht="16.5" customHeight="1" x14ac:dyDescent="0.25">
      <c r="A1327" s="491" t="s">
        <v>2397</v>
      </c>
      <c r="B1327" s="492"/>
      <c r="C1327" s="492"/>
      <c r="D1327" s="492"/>
      <c r="E1327" s="492"/>
      <c r="F1327" s="492"/>
      <c r="G1327" s="492"/>
      <c r="H1327" s="8"/>
      <c r="I1327" s="8"/>
      <c r="J1327" s="8"/>
      <c r="K1327" s="493"/>
    </row>
    <row r="1328" spans="1:11" ht="20.100000000000001" customHeight="1" x14ac:dyDescent="0.25">
      <c r="A1328" s="8" t="s">
        <v>2128</v>
      </c>
      <c r="B1328" s="8">
        <v>8</v>
      </c>
      <c r="C1328" s="8">
        <v>0</v>
      </c>
      <c r="D1328" s="8">
        <v>8</v>
      </c>
      <c r="E1328" s="8">
        <v>0</v>
      </c>
      <c r="F1328" s="8">
        <v>0</v>
      </c>
      <c r="G1328" s="8">
        <v>0</v>
      </c>
      <c r="H1328" s="8">
        <v>8</v>
      </c>
      <c r="I1328" s="8">
        <v>0</v>
      </c>
      <c r="J1328" s="8">
        <f>I1328+H1328</f>
        <v>8</v>
      </c>
      <c r="K1328" s="446" t="s">
        <v>1262</v>
      </c>
    </row>
    <row r="1329" spans="1:11" ht="20.100000000000001" customHeight="1" x14ac:dyDescent="0.25">
      <c r="A1329" s="8" t="s">
        <v>2230</v>
      </c>
      <c r="B1329" s="8">
        <v>5</v>
      </c>
      <c r="C1329" s="8">
        <v>10</v>
      </c>
      <c r="D1329" s="8">
        <f>C1329+B1329</f>
        <v>15</v>
      </c>
      <c r="E1329" s="8">
        <v>0</v>
      </c>
      <c r="F1329" s="8">
        <v>0</v>
      </c>
      <c r="G1329" s="8">
        <v>0</v>
      </c>
      <c r="H1329" s="8">
        <v>5</v>
      </c>
      <c r="I1329" s="8">
        <v>10</v>
      </c>
      <c r="J1329" s="8">
        <f t="shared" ref="J1329:J1332" si="124">I1329+H1329</f>
        <v>15</v>
      </c>
      <c r="K1329" s="446" t="s">
        <v>2231</v>
      </c>
    </row>
    <row r="1330" spans="1:11" ht="20.100000000000001" customHeight="1" x14ac:dyDescent="0.25">
      <c r="A1330" s="8" t="s">
        <v>2129</v>
      </c>
      <c r="B1330" s="8">
        <v>6</v>
      </c>
      <c r="C1330" s="8">
        <v>3</v>
      </c>
      <c r="D1330" s="8">
        <f t="shared" ref="D1330:D1332" si="125">C1330+B1330</f>
        <v>9</v>
      </c>
      <c r="E1330" s="8">
        <v>0</v>
      </c>
      <c r="F1330" s="8">
        <v>0</v>
      </c>
      <c r="G1330" s="8">
        <v>0</v>
      </c>
      <c r="H1330" s="8">
        <v>6</v>
      </c>
      <c r="I1330" s="8">
        <v>3</v>
      </c>
      <c r="J1330" s="8">
        <f t="shared" si="124"/>
        <v>9</v>
      </c>
      <c r="K1330" s="446" t="s">
        <v>2130</v>
      </c>
    </row>
    <row r="1331" spans="1:11" ht="16.5" customHeight="1" x14ac:dyDescent="0.25">
      <c r="A1331" s="8" t="s">
        <v>1438</v>
      </c>
      <c r="B1331" s="8">
        <v>4</v>
      </c>
      <c r="C1331" s="8">
        <v>3</v>
      </c>
      <c r="D1331" s="8">
        <f t="shared" si="125"/>
        <v>7</v>
      </c>
      <c r="E1331" s="8">
        <v>0</v>
      </c>
      <c r="F1331" s="8">
        <v>0</v>
      </c>
      <c r="G1331" s="8">
        <v>0</v>
      </c>
      <c r="H1331" s="8">
        <v>4</v>
      </c>
      <c r="I1331" s="8">
        <v>3</v>
      </c>
      <c r="J1331" s="8">
        <f t="shared" si="124"/>
        <v>7</v>
      </c>
      <c r="K1331" s="446" t="s">
        <v>243</v>
      </c>
    </row>
    <row r="1332" spans="1:11" ht="16.5" customHeight="1" x14ac:dyDescent="0.25">
      <c r="A1332" s="8" t="s">
        <v>541</v>
      </c>
      <c r="B1332" s="8">
        <v>5</v>
      </c>
      <c r="C1332" s="8">
        <v>1</v>
      </c>
      <c r="D1332" s="8">
        <f t="shared" si="125"/>
        <v>6</v>
      </c>
      <c r="E1332" s="8">
        <v>0</v>
      </c>
      <c r="F1332" s="8">
        <v>0</v>
      </c>
      <c r="G1332" s="8">
        <v>0</v>
      </c>
      <c r="H1332" s="8">
        <v>5</v>
      </c>
      <c r="I1332" s="8">
        <v>1</v>
      </c>
      <c r="J1332" s="8">
        <f t="shared" si="124"/>
        <v>6</v>
      </c>
      <c r="K1332" s="446" t="s">
        <v>249</v>
      </c>
    </row>
    <row r="1333" spans="1:11" ht="20.100000000000001" customHeight="1" thickBot="1" x14ac:dyDescent="0.3">
      <c r="A1333" s="517" t="s">
        <v>2398</v>
      </c>
      <c r="B1333" s="11">
        <f>B1332+B1331+B1330+B1329+B1328</f>
        <v>28</v>
      </c>
      <c r="C1333" s="11">
        <f t="shared" ref="C1333:J1333" si="126">C1332+C1331+C1330+C1329+C1328</f>
        <v>17</v>
      </c>
      <c r="D1333" s="11">
        <f t="shared" si="126"/>
        <v>45</v>
      </c>
      <c r="E1333" s="11">
        <f t="shared" si="126"/>
        <v>0</v>
      </c>
      <c r="F1333" s="11">
        <f t="shared" si="126"/>
        <v>0</v>
      </c>
      <c r="G1333" s="11">
        <f t="shared" si="126"/>
        <v>0</v>
      </c>
      <c r="H1333" s="11">
        <f t="shared" si="126"/>
        <v>28</v>
      </c>
      <c r="I1333" s="11">
        <f t="shared" si="126"/>
        <v>17</v>
      </c>
      <c r="J1333" s="11">
        <f t="shared" si="126"/>
        <v>45</v>
      </c>
      <c r="K1333" s="13" t="s">
        <v>2399</v>
      </c>
    </row>
    <row r="1334" spans="1:11" ht="11.25" customHeight="1" thickTop="1" x14ac:dyDescent="0.25">
      <c r="A1334" s="548"/>
      <c r="B1334" s="532"/>
      <c r="C1334" s="532"/>
      <c r="D1334" s="532"/>
      <c r="E1334" s="532"/>
      <c r="F1334" s="532"/>
      <c r="G1334" s="532"/>
      <c r="H1334" s="532"/>
      <c r="I1334" s="532"/>
      <c r="J1334" s="532"/>
      <c r="K1334" s="536"/>
    </row>
    <row r="1335" spans="1:11" s="659" customFormat="1" ht="11.25" customHeight="1" x14ac:dyDescent="0.25">
      <c r="A1335" s="549"/>
      <c r="B1335" s="668"/>
      <c r="C1335" s="668"/>
      <c r="D1335" s="668"/>
      <c r="E1335" s="668"/>
      <c r="F1335" s="668"/>
      <c r="G1335" s="668"/>
      <c r="H1335" s="668"/>
      <c r="I1335" s="668"/>
      <c r="J1335" s="668"/>
      <c r="K1335" s="664"/>
    </row>
    <row r="1336" spans="1:11" s="659" customFormat="1" ht="11.25" customHeight="1" x14ac:dyDescent="0.25">
      <c r="A1336" s="549"/>
      <c r="B1336" s="668"/>
      <c r="C1336" s="668"/>
      <c r="D1336" s="668"/>
      <c r="E1336" s="668"/>
      <c r="F1336" s="668"/>
      <c r="G1336" s="668"/>
      <c r="H1336" s="668"/>
      <c r="I1336" s="668"/>
      <c r="J1336" s="668"/>
      <c r="K1336" s="664"/>
    </row>
    <row r="1337" spans="1:11" s="659" customFormat="1" ht="11.25" customHeight="1" x14ac:dyDescent="0.25">
      <c r="A1337" s="549"/>
      <c r="B1337" s="668"/>
      <c r="C1337" s="668"/>
      <c r="D1337" s="668"/>
      <c r="E1337" s="668"/>
      <c r="F1337" s="668"/>
      <c r="G1337" s="668"/>
      <c r="H1337" s="668"/>
      <c r="I1337" s="668"/>
      <c r="J1337" s="668"/>
      <c r="K1337" s="664"/>
    </row>
    <row r="1338" spans="1:11" s="534" customFormat="1" ht="11.25" customHeight="1" x14ac:dyDescent="0.25">
      <c r="B1338" s="14"/>
      <c r="C1338" s="14"/>
      <c r="D1338" s="14"/>
      <c r="E1338" s="14"/>
      <c r="F1338" s="14"/>
      <c r="G1338" s="14"/>
      <c r="H1338" s="14"/>
      <c r="I1338" s="14"/>
      <c r="J1338" s="14"/>
      <c r="K1338" s="535"/>
    </row>
    <row r="1339" spans="1:11" ht="23.25" customHeight="1" thickBot="1" x14ac:dyDescent="0.3">
      <c r="A1339" s="357" t="s">
        <v>2620</v>
      </c>
      <c r="D1339" s="489"/>
      <c r="E1339" s="490"/>
      <c r="F1339" s="489"/>
      <c r="K1339" s="456" t="s">
        <v>2621</v>
      </c>
    </row>
    <row r="1340" spans="1:11" ht="20.100000000000001" customHeight="1" thickTop="1" x14ac:dyDescent="0.3">
      <c r="A1340" s="735" t="s">
        <v>205</v>
      </c>
      <c r="B1340" s="746" t="s">
        <v>1</v>
      </c>
      <c r="C1340" s="746"/>
      <c r="D1340" s="747"/>
      <c r="E1340" s="746" t="s">
        <v>2</v>
      </c>
      <c r="F1340" s="746"/>
      <c r="G1340" s="746"/>
      <c r="H1340" s="746" t="s">
        <v>4</v>
      </c>
      <c r="I1340" s="746"/>
      <c r="J1340" s="746"/>
      <c r="K1340" s="735" t="s">
        <v>206</v>
      </c>
    </row>
    <row r="1341" spans="1:11" ht="20.100000000000001" customHeight="1" x14ac:dyDescent="0.3">
      <c r="A1341" s="736"/>
      <c r="B1341" s="747" t="s">
        <v>6</v>
      </c>
      <c r="C1341" s="747"/>
      <c r="D1341" s="747"/>
      <c r="E1341" s="747" t="s">
        <v>7</v>
      </c>
      <c r="F1341" s="747"/>
      <c r="G1341" s="747"/>
      <c r="H1341" s="747" t="s">
        <v>9</v>
      </c>
      <c r="I1341" s="747"/>
      <c r="J1341" s="747"/>
      <c r="K1341" s="736"/>
    </row>
    <row r="1342" spans="1:11" ht="20.100000000000001" customHeight="1" x14ac:dyDescent="0.3">
      <c r="A1342" s="736"/>
      <c r="B1342" s="457" t="s">
        <v>574</v>
      </c>
      <c r="C1342" s="457" t="s">
        <v>113</v>
      </c>
      <c r="D1342" s="457" t="s">
        <v>12</v>
      </c>
      <c r="E1342" s="457" t="s">
        <v>574</v>
      </c>
      <c r="F1342" s="457" t="s">
        <v>113</v>
      </c>
      <c r="G1342" s="457" t="s">
        <v>12</v>
      </c>
      <c r="H1342" s="457" t="s">
        <v>574</v>
      </c>
      <c r="I1342" s="457" t="s">
        <v>113</v>
      </c>
      <c r="J1342" s="457" t="s">
        <v>12</v>
      </c>
      <c r="K1342" s="736"/>
    </row>
    <row r="1343" spans="1:11" ht="20.100000000000001" customHeight="1" thickBot="1" x14ac:dyDescent="0.35">
      <c r="A1343" s="737"/>
      <c r="B1343" s="458" t="s">
        <v>13</v>
      </c>
      <c r="C1343" s="458" t="s">
        <v>14</v>
      </c>
      <c r="D1343" s="458" t="s">
        <v>9</v>
      </c>
      <c r="E1343" s="458" t="s">
        <v>13</v>
      </c>
      <c r="F1343" s="458" t="s">
        <v>14</v>
      </c>
      <c r="G1343" s="458" t="s">
        <v>9</v>
      </c>
      <c r="H1343" s="458" t="s">
        <v>13</v>
      </c>
      <c r="I1343" s="458" t="s">
        <v>14</v>
      </c>
      <c r="J1343" s="458" t="s">
        <v>9</v>
      </c>
      <c r="K1343" s="737"/>
    </row>
    <row r="1344" spans="1:11" ht="20.100000000000001" customHeight="1" x14ac:dyDescent="0.25">
      <c r="A1344" s="8" t="s">
        <v>2143</v>
      </c>
      <c r="B1344" s="8"/>
      <c r="C1344" s="8"/>
      <c r="D1344" s="8"/>
      <c r="E1344" s="8"/>
      <c r="F1344" s="8"/>
      <c r="G1344" s="8"/>
      <c r="H1344" s="8"/>
      <c r="I1344" s="8"/>
      <c r="J1344" s="8"/>
      <c r="K1344" s="446" t="s">
        <v>2144</v>
      </c>
    </row>
    <row r="1345" spans="1:11" ht="20.100000000000001" customHeight="1" x14ac:dyDescent="0.25">
      <c r="A1345" s="8" t="s">
        <v>2128</v>
      </c>
      <c r="B1345" s="8">
        <v>6</v>
      </c>
      <c r="C1345" s="8">
        <v>2</v>
      </c>
      <c r="D1345" s="8">
        <f>C1345+B1345</f>
        <v>8</v>
      </c>
      <c r="E1345" s="8">
        <v>0</v>
      </c>
      <c r="F1345" s="8">
        <v>0</v>
      </c>
      <c r="G1345" s="8">
        <f>SUM(E1345:F1345)</f>
        <v>0</v>
      </c>
      <c r="H1345" s="8">
        <f t="shared" ref="H1345:J1348" si="127">SUM(E1345,B1345)</f>
        <v>6</v>
      </c>
      <c r="I1345" s="8">
        <f t="shared" si="127"/>
        <v>2</v>
      </c>
      <c r="J1345" s="8">
        <f t="shared" si="127"/>
        <v>8</v>
      </c>
      <c r="K1345" s="446" t="s">
        <v>1262</v>
      </c>
    </row>
    <row r="1346" spans="1:11" ht="20.100000000000001" customHeight="1" x14ac:dyDescent="0.25">
      <c r="A1346" s="8" t="s">
        <v>2129</v>
      </c>
      <c r="B1346" s="8">
        <v>9</v>
      </c>
      <c r="C1346" s="8">
        <v>0</v>
      </c>
      <c r="D1346" s="8">
        <f t="shared" ref="D1346:D1349" si="128">C1346+B1346</f>
        <v>9</v>
      </c>
      <c r="E1346" s="8">
        <v>0</v>
      </c>
      <c r="F1346" s="8">
        <v>0</v>
      </c>
      <c r="G1346" s="8">
        <f>SUM(E1346:F1346)</f>
        <v>0</v>
      </c>
      <c r="H1346" s="8">
        <f t="shared" si="127"/>
        <v>9</v>
      </c>
      <c r="I1346" s="8">
        <f t="shared" si="127"/>
        <v>0</v>
      </c>
      <c r="J1346" s="8">
        <f t="shared" si="127"/>
        <v>9</v>
      </c>
      <c r="K1346" s="446" t="s">
        <v>2130</v>
      </c>
    </row>
    <row r="1347" spans="1:11" ht="20.100000000000001" customHeight="1" x14ac:dyDescent="0.25">
      <c r="A1347" s="8" t="s">
        <v>1438</v>
      </c>
      <c r="B1347" s="8">
        <v>9</v>
      </c>
      <c r="C1347" s="8">
        <v>0</v>
      </c>
      <c r="D1347" s="8">
        <f t="shared" si="128"/>
        <v>9</v>
      </c>
      <c r="E1347" s="8">
        <v>0</v>
      </c>
      <c r="F1347" s="8">
        <v>0</v>
      </c>
      <c r="G1347" s="8">
        <f>SUM(E1347:F1347)</f>
        <v>0</v>
      </c>
      <c r="H1347" s="8">
        <f t="shared" si="127"/>
        <v>9</v>
      </c>
      <c r="I1347" s="8">
        <f t="shared" si="127"/>
        <v>0</v>
      </c>
      <c r="J1347" s="8">
        <f t="shared" si="127"/>
        <v>9</v>
      </c>
      <c r="K1347" s="446" t="s">
        <v>243</v>
      </c>
    </row>
    <row r="1348" spans="1:11" ht="20.100000000000001" customHeight="1" x14ac:dyDescent="0.25">
      <c r="A1348" s="8" t="s">
        <v>248</v>
      </c>
      <c r="B1348" s="8">
        <v>4</v>
      </c>
      <c r="C1348" s="8">
        <v>1</v>
      </c>
      <c r="D1348" s="8">
        <f t="shared" si="128"/>
        <v>5</v>
      </c>
      <c r="E1348" s="8">
        <v>0</v>
      </c>
      <c r="F1348" s="8">
        <v>0</v>
      </c>
      <c r="G1348" s="8">
        <f>SUM(E1348:F1348)</f>
        <v>0</v>
      </c>
      <c r="H1348" s="8">
        <f t="shared" si="127"/>
        <v>4</v>
      </c>
      <c r="I1348" s="8">
        <f t="shared" si="127"/>
        <v>1</v>
      </c>
      <c r="J1348" s="8">
        <f t="shared" si="127"/>
        <v>5</v>
      </c>
      <c r="K1348" s="446" t="s">
        <v>2130</v>
      </c>
    </row>
    <row r="1349" spans="1:11" ht="20.100000000000001" customHeight="1" x14ac:dyDescent="0.25">
      <c r="A1349" s="491" t="s">
        <v>2400</v>
      </c>
      <c r="B1349" s="8">
        <v>28</v>
      </c>
      <c r="C1349" s="8">
        <v>3</v>
      </c>
      <c r="D1349" s="8">
        <f t="shared" si="128"/>
        <v>31</v>
      </c>
      <c r="E1349" s="8">
        <f t="shared" ref="E1349:J1349" si="129">SUM(E1345:E1348)</f>
        <v>0</v>
      </c>
      <c r="F1349" s="8">
        <f t="shared" si="129"/>
        <v>0</v>
      </c>
      <c r="G1349" s="8">
        <f t="shared" si="129"/>
        <v>0</v>
      </c>
      <c r="H1349" s="8">
        <f t="shared" si="129"/>
        <v>28</v>
      </c>
      <c r="I1349" s="8">
        <f t="shared" si="129"/>
        <v>3</v>
      </c>
      <c r="J1349" s="8">
        <f t="shared" si="129"/>
        <v>31</v>
      </c>
      <c r="K1349" s="446" t="s">
        <v>2300</v>
      </c>
    </row>
    <row r="1350" spans="1:11" ht="20.100000000000001" customHeight="1" x14ac:dyDescent="0.25">
      <c r="A1350" s="8" t="s">
        <v>2145</v>
      </c>
      <c r="B1350" s="8"/>
      <c r="C1350" s="8"/>
      <c r="D1350" s="8"/>
      <c r="E1350" s="8"/>
      <c r="F1350" s="8"/>
      <c r="G1350" s="8"/>
      <c r="H1350" s="8"/>
      <c r="I1350" s="8"/>
      <c r="J1350" s="8"/>
      <c r="K1350" s="446" t="s">
        <v>2146</v>
      </c>
    </row>
    <row r="1351" spans="1:11" ht="20.100000000000001" customHeight="1" x14ac:dyDescent="0.25">
      <c r="A1351" s="8" t="s">
        <v>2128</v>
      </c>
      <c r="B1351" s="8">
        <v>5</v>
      </c>
      <c r="C1351" s="8">
        <v>1</v>
      </c>
      <c r="D1351" s="8">
        <f>C1351+B1351</f>
        <v>6</v>
      </c>
      <c r="E1351" s="8">
        <v>0</v>
      </c>
      <c r="F1351" s="8">
        <v>0</v>
      </c>
      <c r="G1351" s="8">
        <f>SUM(E1351:F1351)</f>
        <v>0</v>
      </c>
      <c r="H1351" s="8">
        <f>SUM(E1351,B1351)</f>
        <v>5</v>
      </c>
      <c r="I1351" s="8">
        <f>SUM(F1351,C1351)</f>
        <v>1</v>
      </c>
      <c r="J1351" s="8">
        <f>SUM(G1351,D1351)</f>
        <v>6</v>
      </c>
      <c r="K1351" s="446" t="s">
        <v>1262</v>
      </c>
    </row>
    <row r="1352" spans="1:11" ht="20.100000000000001" customHeight="1" x14ac:dyDescent="0.25">
      <c r="A1352" s="8" t="s">
        <v>2230</v>
      </c>
      <c r="B1352" s="8">
        <v>3</v>
      </c>
      <c r="C1352" s="8">
        <v>6</v>
      </c>
      <c r="D1352" s="8">
        <f t="shared" ref="D1352:D1355" si="130">C1352+B1352</f>
        <v>9</v>
      </c>
      <c r="E1352" s="8">
        <v>0</v>
      </c>
      <c r="F1352" s="8">
        <v>0</v>
      </c>
      <c r="G1352" s="8">
        <v>0</v>
      </c>
      <c r="H1352" s="8">
        <v>0</v>
      </c>
      <c r="I1352" s="8">
        <v>0</v>
      </c>
      <c r="J1352" s="8">
        <v>0</v>
      </c>
      <c r="K1352" s="446" t="s">
        <v>2231</v>
      </c>
    </row>
    <row r="1353" spans="1:11" ht="20.100000000000001" customHeight="1" x14ac:dyDescent="0.25">
      <c r="A1353" s="8" t="s">
        <v>2129</v>
      </c>
      <c r="B1353" s="8">
        <v>6</v>
      </c>
      <c r="C1353" s="8">
        <v>1</v>
      </c>
      <c r="D1353" s="8">
        <f t="shared" si="130"/>
        <v>7</v>
      </c>
      <c r="E1353" s="8">
        <v>0</v>
      </c>
      <c r="F1353" s="8">
        <v>0</v>
      </c>
      <c r="G1353" s="8">
        <v>0</v>
      </c>
      <c r="H1353" s="8">
        <v>0</v>
      </c>
      <c r="I1353" s="8">
        <v>0</v>
      </c>
      <c r="J1353" s="8">
        <v>0</v>
      </c>
      <c r="K1353" s="446" t="s">
        <v>2130</v>
      </c>
    </row>
    <row r="1354" spans="1:11" ht="20.100000000000001" customHeight="1" x14ac:dyDescent="0.25">
      <c r="A1354" s="8" t="s">
        <v>1438</v>
      </c>
      <c r="B1354" s="8">
        <v>9</v>
      </c>
      <c r="C1354" s="8">
        <v>3</v>
      </c>
      <c r="D1354" s="8">
        <f t="shared" si="130"/>
        <v>12</v>
      </c>
      <c r="E1354" s="8">
        <v>0</v>
      </c>
      <c r="F1354" s="8">
        <v>0</v>
      </c>
      <c r="G1354" s="8">
        <f>SUM(E1354:F1354)</f>
        <v>0</v>
      </c>
      <c r="H1354" s="8">
        <f t="shared" ref="H1354:J1356" si="131">SUM(E1354,B1354)</f>
        <v>9</v>
      </c>
      <c r="I1354" s="8">
        <f>SUM(F1354,C1354)</f>
        <v>3</v>
      </c>
      <c r="J1354" s="8">
        <f>SUM(G1354,D1354)</f>
        <v>12</v>
      </c>
      <c r="K1354" s="446" t="s">
        <v>243</v>
      </c>
    </row>
    <row r="1355" spans="1:11" ht="20.100000000000001" customHeight="1" x14ac:dyDescent="0.25">
      <c r="A1355" s="8" t="s">
        <v>248</v>
      </c>
      <c r="B1355" s="8">
        <v>4</v>
      </c>
      <c r="C1355" s="8">
        <v>0</v>
      </c>
      <c r="D1355" s="8">
        <f t="shared" si="130"/>
        <v>4</v>
      </c>
      <c r="E1355" s="8">
        <v>0</v>
      </c>
      <c r="F1355" s="8">
        <v>0</v>
      </c>
      <c r="G1355" s="8">
        <f>SUM(E1355:F1355)</f>
        <v>0</v>
      </c>
      <c r="H1355" s="8">
        <f t="shared" si="131"/>
        <v>4</v>
      </c>
      <c r="I1355" s="8">
        <f>SUM(F1355,C1355)</f>
        <v>0</v>
      </c>
      <c r="J1355" s="8">
        <f>SUM(G1355,D1355)</f>
        <v>4</v>
      </c>
      <c r="K1355" s="446" t="s">
        <v>249</v>
      </c>
    </row>
    <row r="1356" spans="1:11" ht="20.100000000000001" customHeight="1" x14ac:dyDescent="0.25">
      <c r="A1356" s="8" t="s">
        <v>2301</v>
      </c>
      <c r="B1356" s="8">
        <v>27</v>
      </c>
      <c r="C1356" s="8">
        <f>C1354+C1353+C1352+C1351</f>
        <v>11</v>
      </c>
      <c r="D1356" s="8">
        <f>C1356+B1356</f>
        <v>38</v>
      </c>
      <c r="E1356" s="8">
        <v>0</v>
      </c>
      <c r="F1356" s="8">
        <v>0</v>
      </c>
      <c r="G1356" s="8">
        <f>SUM(E1356:F1356)</f>
        <v>0</v>
      </c>
      <c r="H1356" s="8">
        <f t="shared" si="131"/>
        <v>27</v>
      </c>
      <c r="I1356" s="8">
        <f t="shared" si="131"/>
        <v>11</v>
      </c>
      <c r="J1356" s="8">
        <f t="shared" si="131"/>
        <v>38</v>
      </c>
      <c r="K1356" s="446" t="s">
        <v>2302</v>
      </c>
    </row>
    <row r="1357" spans="1:11" ht="20.100000000000001" customHeight="1" x14ac:dyDescent="0.25">
      <c r="A1357" s="8" t="s">
        <v>2147</v>
      </c>
      <c r="B1357" s="8"/>
      <c r="C1357" s="8"/>
      <c r="D1357" s="8"/>
      <c r="E1357" s="8"/>
      <c r="F1357" s="8"/>
      <c r="G1357" s="8"/>
      <c r="H1357" s="8"/>
      <c r="I1357" s="8"/>
      <c r="J1357" s="8"/>
      <c r="K1357" s="446" t="s">
        <v>2148</v>
      </c>
    </row>
    <row r="1358" spans="1:11" ht="20.100000000000001" customHeight="1" x14ac:dyDescent="0.25">
      <c r="A1358" s="8" t="s">
        <v>2128</v>
      </c>
      <c r="B1358" s="8">
        <v>6</v>
      </c>
      <c r="C1358" s="8">
        <v>1</v>
      </c>
      <c r="D1358" s="8">
        <f>C1358+B1358</f>
        <v>7</v>
      </c>
      <c r="E1358" s="8">
        <v>0</v>
      </c>
      <c r="F1358" s="8">
        <v>0</v>
      </c>
      <c r="G1358" s="8">
        <f>SUM(E1358:F1358)</f>
        <v>0</v>
      </c>
      <c r="H1358" s="8">
        <f t="shared" ref="H1358:J1361" si="132">SUM(E1358,B1358)</f>
        <v>6</v>
      </c>
      <c r="I1358" s="8">
        <f t="shared" si="132"/>
        <v>1</v>
      </c>
      <c r="J1358" s="8">
        <f t="shared" si="132"/>
        <v>7</v>
      </c>
      <c r="K1358" s="446" t="s">
        <v>1262</v>
      </c>
    </row>
    <row r="1359" spans="1:11" ht="20.100000000000001" customHeight="1" x14ac:dyDescent="0.25">
      <c r="A1359" s="8" t="s">
        <v>2129</v>
      </c>
      <c r="B1359" s="8">
        <v>13</v>
      </c>
      <c r="C1359" s="8">
        <v>1</v>
      </c>
      <c r="D1359" s="8">
        <f t="shared" ref="D1359:D1361" si="133">C1359+B1359</f>
        <v>14</v>
      </c>
      <c r="E1359" s="8">
        <v>0</v>
      </c>
      <c r="F1359" s="8">
        <v>0</v>
      </c>
      <c r="G1359" s="8">
        <f>SUM(E1359:F1359)</f>
        <v>0</v>
      </c>
      <c r="H1359" s="8">
        <f t="shared" si="132"/>
        <v>13</v>
      </c>
      <c r="I1359" s="8">
        <f t="shared" si="132"/>
        <v>1</v>
      </c>
      <c r="J1359" s="8">
        <f t="shared" si="132"/>
        <v>14</v>
      </c>
      <c r="K1359" s="446" t="s">
        <v>2130</v>
      </c>
    </row>
    <row r="1360" spans="1:11" ht="20.100000000000001" customHeight="1" x14ac:dyDescent="0.25">
      <c r="A1360" s="8" t="s">
        <v>1438</v>
      </c>
      <c r="B1360" s="8">
        <v>17</v>
      </c>
      <c r="C1360" s="8">
        <v>1</v>
      </c>
      <c r="D1360" s="8">
        <f t="shared" si="133"/>
        <v>18</v>
      </c>
      <c r="E1360" s="8">
        <v>0</v>
      </c>
      <c r="F1360" s="8">
        <v>0</v>
      </c>
      <c r="G1360" s="8">
        <f>SUM(E1360:F1360)</f>
        <v>0</v>
      </c>
      <c r="H1360" s="8">
        <f t="shared" si="132"/>
        <v>17</v>
      </c>
      <c r="I1360" s="8">
        <f t="shared" si="132"/>
        <v>1</v>
      </c>
      <c r="J1360" s="8">
        <f t="shared" si="132"/>
        <v>18</v>
      </c>
      <c r="K1360" s="446" t="s">
        <v>243</v>
      </c>
    </row>
    <row r="1361" spans="1:11" ht="20.100000000000001" customHeight="1" x14ac:dyDescent="0.25">
      <c r="A1361" s="8" t="s">
        <v>248</v>
      </c>
      <c r="B1361" s="8">
        <v>5</v>
      </c>
      <c r="C1361" s="8">
        <v>1</v>
      </c>
      <c r="D1361" s="8">
        <f t="shared" si="133"/>
        <v>6</v>
      </c>
      <c r="E1361" s="8">
        <v>0</v>
      </c>
      <c r="F1361" s="8">
        <v>0</v>
      </c>
      <c r="G1361" s="8">
        <f>SUM(E1361:F1361)</f>
        <v>0</v>
      </c>
      <c r="H1361" s="8">
        <f t="shared" si="132"/>
        <v>5</v>
      </c>
      <c r="I1361" s="8">
        <f t="shared" si="132"/>
        <v>1</v>
      </c>
      <c r="J1361" s="8">
        <f t="shared" si="132"/>
        <v>6</v>
      </c>
      <c r="K1361" s="446" t="s">
        <v>249</v>
      </c>
    </row>
    <row r="1362" spans="1:11" ht="18.75" customHeight="1" thickBot="1" x14ac:dyDescent="0.3">
      <c r="A1362" s="11" t="s">
        <v>2303</v>
      </c>
      <c r="B1362" s="11">
        <f>B1361+B1360+B1359+B1358</f>
        <v>41</v>
      </c>
      <c r="C1362" s="11">
        <f t="shared" ref="C1362:D1362" si="134">C1361+C1360+C1359+C1358</f>
        <v>4</v>
      </c>
      <c r="D1362" s="11">
        <f t="shared" si="134"/>
        <v>45</v>
      </c>
      <c r="E1362" s="11">
        <f t="shared" ref="E1362:J1362" si="135">SUM(E1358:E1361)</f>
        <v>0</v>
      </c>
      <c r="F1362" s="11">
        <f t="shared" si="135"/>
        <v>0</v>
      </c>
      <c r="G1362" s="11">
        <f t="shared" si="135"/>
        <v>0</v>
      </c>
      <c r="H1362" s="11">
        <f t="shared" si="135"/>
        <v>41</v>
      </c>
      <c r="I1362" s="11">
        <f t="shared" si="135"/>
        <v>4</v>
      </c>
      <c r="J1362" s="11">
        <f t="shared" si="135"/>
        <v>45</v>
      </c>
      <c r="K1362" s="13" t="s">
        <v>2304</v>
      </c>
    </row>
    <row r="1363" spans="1:11" ht="18.75" customHeight="1" thickTop="1" x14ac:dyDescent="0.25">
      <c r="A1363" s="14"/>
      <c r="B1363" s="14"/>
      <c r="C1363" s="14"/>
      <c r="D1363" s="14"/>
      <c r="E1363" s="14"/>
      <c r="F1363" s="14"/>
      <c r="G1363" s="14"/>
      <c r="H1363" s="14"/>
      <c r="I1363" s="14"/>
      <c r="J1363" s="14"/>
      <c r="K1363" s="527"/>
    </row>
    <row r="1364" spans="1:11" s="659" customFormat="1" ht="18.75" customHeight="1" x14ac:dyDescent="0.25">
      <c r="A1364" s="668"/>
      <c r="B1364" s="668"/>
      <c r="C1364" s="668"/>
      <c r="D1364" s="668"/>
      <c r="E1364" s="668"/>
      <c r="F1364" s="668"/>
      <c r="G1364" s="668"/>
      <c r="H1364" s="668"/>
      <c r="I1364" s="668"/>
      <c r="J1364" s="668"/>
      <c r="K1364" s="664"/>
    </row>
    <row r="1365" spans="1:11" s="659" customFormat="1" ht="18.75" customHeight="1" x14ac:dyDescent="0.25">
      <c r="A1365" s="668"/>
      <c r="B1365" s="668"/>
      <c r="C1365" s="668"/>
      <c r="D1365" s="668"/>
      <c r="E1365" s="668"/>
      <c r="F1365" s="668"/>
      <c r="G1365" s="668"/>
      <c r="H1365" s="668"/>
      <c r="I1365" s="668"/>
      <c r="J1365" s="668"/>
      <c r="K1365" s="664"/>
    </row>
    <row r="1366" spans="1:11" ht="18.75" customHeight="1" x14ac:dyDescent="0.25">
      <c r="A1366" s="14"/>
      <c r="B1366" s="14"/>
      <c r="C1366" s="14"/>
      <c r="D1366" s="14"/>
      <c r="E1366" s="14"/>
      <c r="F1366" s="14"/>
      <c r="G1366" s="14"/>
      <c r="H1366" s="14"/>
      <c r="I1366" s="14"/>
      <c r="J1366" s="14"/>
      <c r="K1366" s="527"/>
    </row>
    <row r="1367" spans="1:11" s="526" customFormat="1" ht="18.75" customHeight="1" x14ac:dyDescent="0.25">
      <c r="A1367" s="14"/>
      <c r="B1367" s="14"/>
      <c r="C1367" s="14"/>
      <c r="D1367" s="14"/>
      <c r="E1367" s="14"/>
      <c r="F1367" s="14"/>
      <c r="G1367" s="14"/>
      <c r="H1367" s="14"/>
      <c r="I1367" s="14"/>
      <c r="J1367" s="14"/>
      <c r="K1367" s="527"/>
    </row>
    <row r="1368" spans="1:11" ht="9" customHeight="1" x14ac:dyDescent="0.25">
      <c r="A1368" s="14"/>
      <c r="B1368" s="14"/>
      <c r="C1368" s="14"/>
      <c r="D1368" s="14"/>
      <c r="E1368" s="14"/>
      <c r="F1368" s="14"/>
      <c r="G1368" s="14"/>
      <c r="H1368" s="14"/>
      <c r="I1368" s="14"/>
      <c r="J1368" s="14"/>
      <c r="K1368" s="527"/>
    </row>
    <row r="1369" spans="1:11" ht="33" customHeight="1" thickBot="1" x14ac:dyDescent="0.3">
      <c r="A1369" s="357" t="s">
        <v>2620</v>
      </c>
      <c r="D1369" s="489"/>
      <c r="E1369" s="490"/>
      <c r="F1369" s="489"/>
      <c r="K1369" s="456" t="s">
        <v>2621</v>
      </c>
    </row>
    <row r="1370" spans="1:11" ht="20.100000000000001" customHeight="1" thickTop="1" x14ac:dyDescent="0.3">
      <c r="A1370" s="735" t="s">
        <v>205</v>
      </c>
      <c r="B1370" s="746" t="s">
        <v>1</v>
      </c>
      <c r="C1370" s="746"/>
      <c r="D1370" s="746"/>
      <c r="E1370" s="746" t="s">
        <v>2</v>
      </c>
      <c r="F1370" s="746"/>
      <c r="G1370" s="746"/>
      <c r="H1370" s="746" t="s">
        <v>4</v>
      </c>
      <c r="I1370" s="746"/>
      <c r="J1370" s="746"/>
      <c r="K1370" s="735" t="s">
        <v>206</v>
      </c>
    </row>
    <row r="1371" spans="1:11" ht="20.100000000000001" customHeight="1" x14ac:dyDescent="0.3">
      <c r="A1371" s="736"/>
      <c r="B1371" s="747" t="s">
        <v>6</v>
      </c>
      <c r="C1371" s="747"/>
      <c r="D1371" s="747"/>
      <c r="E1371" s="747" t="s">
        <v>7</v>
      </c>
      <c r="F1371" s="747"/>
      <c r="G1371" s="747"/>
      <c r="H1371" s="747" t="s">
        <v>9</v>
      </c>
      <c r="I1371" s="747"/>
      <c r="J1371" s="747"/>
      <c r="K1371" s="736"/>
    </row>
    <row r="1372" spans="1:11" ht="20.100000000000001" customHeight="1" x14ac:dyDescent="0.3">
      <c r="A1372" s="736"/>
      <c r="B1372" s="457" t="s">
        <v>574</v>
      </c>
      <c r="C1372" s="457" t="s">
        <v>113</v>
      </c>
      <c r="D1372" s="457" t="s">
        <v>12</v>
      </c>
      <c r="E1372" s="457" t="s">
        <v>574</v>
      </c>
      <c r="F1372" s="457" t="s">
        <v>113</v>
      </c>
      <c r="G1372" s="457" t="s">
        <v>12</v>
      </c>
      <c r="H1372" s="457" t="s">
        <v>574</v>
      </c>
      <c r="I1372" s="457" t="s">
        <v>113</v>
      </c>
      <c r="J1372" s="457" t="s">
        <v>12</v>
      </c>
      <c r="K1372" s="736"/>
    </row>
    <row r="1373" spans="1:11" ht="20.100000000000001" customHeight="1" thickBot="1" x14ac:dyDescent="0.35">
      <c r="A1373" s="737"/>
      <c r="B1373" s="458" t="s">
        <v>13</v>
      </c>
      <c r="C1373" s="458" t="s">
        <v>14</v>
      </c>
      <c r="D1373" s="458" t="s">
        <v>9</v>
      </c>
      <c r="E1373" s="458" t="s">
        <v>13</v>
      </c>
      <c r="F1373" s="458" t="s">
        <v>14</v>
      </c>
      <c r="G1373" s="458" t="s">
        <v>9</v>
      </c>
      <c r="H1373" s="458" t="s">
        <v>13</v>
      </c>
      <c r="I1373" s="458" t="s">
        <v>14</v>
      </c>
      <c r="J1373" s="458" t="s">
        <v>9</v>
      </c>
      <c r="K1373" s="737"/>
    </row>
    <row r="1374" spans="1:11" ht="20.100000000000001" customHeight="1" x14ac:dyDescent="0.25">
      <c r="A1374" s="62" t="s">
        <v>2149</v>
      </c>
      <c r="B1374" s="8"/>
      <c r="C1374" s="8"/>
      <c r="D1374" s="8"/>
      <c r="E1374" s="8"/>
      <c r="F1374" s="8"/>
      <c r="G1374" s="8"/>
      <c r="H1374" s="8"/>
      <c r="I1374" s="8"/>
      <c r="J1374" s="8"/>
      <c r="K1374" s="446" t="s">
        <v>2150</v>
      </c>
    </row>
    <row r="1375" spans="1:11" ht="20.100000000000001" customHeight="1" x14ac:dyDescent="0.25">
      <c r="A1375" s="8" t="s">
        <v>2128</v>
      </c>
      <c r="B1375" s="8">
        <v>4</v>
      </c>
      <c r="C1375" s="8">
        <v>1</v>
      </c>
      <c r="D1375" s="8">
        <f>C1375+B1375</f>
        <v>5</v>
      </c>
      <c r="E1375" s="8">
        <v>0</v>
      </c>
      <c r="F1375" s="8">
        <v>0</v>
      </c>
      <c r="G1375" s="8">
        <v>0</v>
      </c>
      <c r="H1375" s="8">
        <v>4</v>
      </c>
      <c r="I1375" s="8">
        <v>1</v>
      </c>
      <c r="J1375" s="8">
        <v>5</v>
      </c>
      <c r="K1375" s="446" t="s">
        <v>1262</v>
      </c>
    </row>
    <row r="1376" spans="1:11" ht="20.100000000000001" customHeight="1" x14ac:dyDescent="0.25">
      <c r="A1376" s="8" t="s">
        <v>1438</v>
      </c>
      <c r="B1376" s="8">
        <v>17</v>
      </c>
      <c r="C1376" s="8">
        <v>1</v>
      </c>
      <c r="D1376" s="8">
        <f t="shared" ref="D1376:D1378" si="136">C1376+B1376</f>
        <v>18</v>
      </c>
      <c r="E1376" s="8">
        <v>0</v>
      </c>
      <c r="F1376" s="8">
        <v>0</v>
      </c>
      <c r="G1376" s="8">
        <v>0</v>
      </c>
      <c r="H1376" s="8">
        <v>17</v>
      </c>
      <c r="I1376" s="8">
        <v>1</v>
      </c>
      <c r="J1376" s="8">
        <v>18</v>
      </c>
      <c r="K1376" s="446" t="s">
        <v>1262</v>
      </c>
    </row>
    <row r="1377" spans="1:11" ht="20.100000000000001" customHeight="1" x14ac:dyDescent="0.25">
      <c r="A1377" s="20" t="s">
        <v>541</v>
      </c>
      <c r="B1377" s="8">
        <v>4</v>
      </c>
      <c r="C1377" s="8">
        <v>1</v>
      </c>
      <c r="D1377" s="8">
        <f t="shared" si="136"/>
        <v>5</v>
      </c>
      <c r="E1377" s="8">
        <v>0</v>
      </c>
      <c r="F1377" s="8">
        <v>0</v>
      </c>
      <c r="G1377" s="8">
        <v>0</v>
      </c>
      <c r="H1377" s="8">
        <v>4</v>
      </c>
      <c r="I1377" s="8">
        <v>1</v>
      </c>
      <c r="J1377" s="8">
        <v>5</v>
      </c>
      <c r="K1377" s="22" t="s">
        <v>249</v>
      </c>
    </row>
    <row r="1378" spans="1:11" ht="20.100000000000001" customHeight="1" x14ac:dyDescent="0.25">
      <c r="A1378" s="8" t="s">
        <v>2381</v>
      </c>
      <c r="B1378" s="8">
        <f>B1377+B1376+B1375</f>
        <v>25</v>
      </c>
      <c r="C1378" s="8">
        <f>C1377+C1376+C1375</f>
        <v>3</v>
      </c>
      <c r="D1378" s="8">
        <f t="shared" si="136"/>
        <v>28</v>
      </c>
      <c r="E1378" s="8">
        <v>0</v>
      </c>
      <c r="F1378" s="8">
        <v>0</v>
      </c>
      <c r="G1378" s="8">
        <f>SUM(E1378:F1378)</f>
        <v>0</v>
      </c>
      <c r="H1378" s="8">
        <f t="shared" ref="H1378:J1378" si="137">SUM(E1378,B1378)</f>
        <v>25</v>
      </c>
      <c r="I1378" s="8">
        <f t="shared" si="137"/>
        <v>3</v>
      </c>
      <c r="J1378" s="8">
        <f t="shared" si="137"/>
        <v>28</v>
      </c>
      <c r="K1378" s="446" t="s">
        <v>2306</v>
      </c>
    </row>
    <row r="1379" spans="1:11" ht="20.100000000000001" customHeight="1" x14ac:dyDescent="0.25">
      <c r="A1379" s="17" t="s">
        <v>2151</v>
      </c>
      <c r="B1379" s="495"/>
      <c r="C1379" s="495"/>
      <c r="D1379" s="495"/>
      <c r="E1379" s="495"/>
      <c r="F1379" s="495"/>
      <c r="G1379" s="495"/>
      <c r="H1379" s="495"/>
      <c r="I1379" s="495"/>
      <c r="J1379" s="495"/>
      <c r="K1379" s="19" t="s">
        <v>2152</v>
      </c>
    </row>
    <row r="1380" spans="1:11" ht="20.100000000000001" customHeight="1" x14ac:dyDescent="0.25">
      <c r="A1380" s="8" t="s">
        <v>2128</v>
      </c>
      <c r="B1380" s="8">
        <v>43</v>
      </c>
      <c r="C1380" s="8">
        <v>11</v>
      </c>
      <c r="D1380" s="8">
        <f>C1380+B1380</f>
        <v>54</v>
      </c>
      <c r="E1380" s="8">
        <v>0</v>
      </c>
      <c r="F1380" s="8">
        <v>0</v>
      </c>
      <c r="G1380" s="8">
        <f t="shared" ref="G1380:G1385" si="138">SUM(E1380:F1380)</f>
        <v>0</v>
      </c>
      <c r="H1380" s="8">
        <f t="shared" ref="H1380:J1383" si="139">SUM(E1380,B1380)</f>
        <v>43</v>
      </c>
      <c r="I1380" s="8">
        <f t="shared" si="139"/>
        <v>11</v>
      </c>
      <c r="J1380" s="8">
        <f t="shared" si="139"/>
        <v>54</v>
      </c>
      <c r="K1380" s="446" t="s">
        <v>1262</v>
      </c>
    </row>
    <row r="1381" spans="1:11" ht="20.100000000000001" customHeight="1" x14ac:dyDescent="0.25">
      <c r="A1381" s="8" t="s">
        <v>2230</v>
      </c>
      <c r="B1381" s="8">
        <v>8</v>
      </c>
      <c r="C1381" s="8">
        <v>16</v>
      </c>
      <c r="D1381" s="8">
        <f t="shared" ref="D1381:D1385" si="140">C1381+B1381</f>
        <v>24</v>
      </c>
      <c r="E1381" s="8">
        <v>0</v>
      </c>
      <c r="F1381" s="8">
        <v>0</v>
      </c>
      <c r="G1381" s="8">
        <f t="shared" si="138"/>
        <v>0</v>
      </c>
      <c r="H1381" s="8">
        <f t="shared" si="139"/>
        <v>8</v>
      </c>
      <c r="I1381" s="8">
        <f t="shared" si="139"/>
        <v>16</v>
      </c>
      <c r="J1381" s="8">
        <f t="shared" si="139"/>
        <v>24</v>
      </c>
      <c r="K1381" s="446" t="s">
        <v>2231</v>
      </c>
    </row>
    <row r="1382" spans="1:11" ht="20.100000000000001" customHeight="1" x14ac:dyDescent="0.25">
      <c r="A1382" s="8" t="s">
        <v>2184</v>
      </c>
      <c r="B1382" s="8">
        <v>68</v>
      </c>
      <c r="C1382" s="8">
        <v>19</v>
      </c>
      <c r="D1382" s="8">
        <f t="shared" si="140"/>
        <v>87</v>
      </c>
      <c r="E1382" s="8">
        <v>0</v>
      </c>
      <c r="F1382" s="8">
        <v>0</v>
      </c>
      <c r="G1382" s="8">
        <v>0</v>
      </c>
      <c r="H1382" s="8">
        <v>68</v>
      </c>
      <c r="I1382" s="8">
        <v>19</v>
      </c>
      <c r="J1382" s="8">
        <v>87</v>
      </c>
      <c r="K1382" s="446" t="s">
        <v>2130</v>
      </c>
    </row>
    <row r="1383" spans="1:11" ht="20.100000000000001" customHeight="1" x14ac:dyDescent="0.25">
      <c r="A1383" s="8" t="s">
        <v>541</v>
      </c>
      <c r="B1383" s="8">
        <v>44</v>
      </c>
      <c r="C1383" s="8">
        <v>12</v>
      </c>
      <c r="D1383" s="8">
        <f t="shared" si="140"/>
        <v>56</v>
      </c>
      <c r="E1383" s="8">
        <v>0</v>
      </c>
      <c r="F1383" s="8">
        <v>0</v>
      </c>
      <c r="G1383" s="8">
        <f t="shared" si="138"/>
        <v>0</v>
      </c>
      <c r="H1383" s="8">
        <f t="shared" si="139"/>
        <v>44</v>
      </c>
      <c r="I1383" s="8">
        <f t="shared" si="139"/>
        <v>12</v>
      </c>
      <c r="J1383" s="8">
        <f t="shared" si="139"/>
        <v>56</v>
      </c>
      <c r="K1383" s="446" t="s">
        <v>249</v>
      </c>
    </row>
    <row r="1384" spans="1:11" ht="20.100000000000001" customHeight="1" x14ac:dyDescent="0.25">
      <c r="A1384" s="8" t="s">
        <v>1092</v>
      </c>
      <c r="B1384" s="8">
        <v>3</v>
      </c>
      <c r="C1384" s="8">
        <v>0</v>
      </c>
      <c r="D1384" s="8">
        <f t="shared" si="140"/>
        <v>3</v>
      </c>
      <c r="E1384" s="8">
        <v>0</v>
      </c>
      <c r="F1384" s="8">
        <v>0</v>
      </c>
      <c r="G1384" s="8">
        <v>0</v>
      </c>
      <c r="H1384" s="8">
        <v>3</v>
      </c>
      <c r="I1384" s="8">
        <v>0</v>
      </c>
      <c r="J1384" s="8">
        <v>3</v>
      </c>
      <c r="K1384" s="446" t="s">
        <v>2394</v>
      </c>
    </row>
    <row r="1385" spans="1:11" ht="20.100000000000001" customHeight="1" x14ac:dyDescent="0.25">
      <c r="A1385" s="8" t="s">
        <v>2382</v>
      </c>
      <c r="B1385" s="340">
        <v>268</v>
      </c>
      <c r="C1385" s="340">
        <v>91</v>
      </c>
      <c r="D1385" s="8">
        <f t="shared" si="140"/>
        <v>359</v>
      </c>
      <c r="E1385" s="340">
        <f>SUM(E1380:E1383,[1]ملاحظات!E4)</f>
        <v>0</v>
      </c>
      <c r="F1385" s="340">
        <f>SUM(F1380:F1383,[1]ملاحظات!F4)</f>
        <v>0</v>
      </c>
      <c r="G1385" s="340">
        <f t="shared" si="138"/>
        <v>0</v>
      </c>
      <c r="H1385" s="340">
        <v>268</v>
      </c>
      <c r="I1385" s="340">
        <v>91</v>
      </c>
      <c r="J1385" s="340">
        <v>359</v>
      </c>
      <c r="K1385" s="329" t="s">
        <v>2132</v>
      </c>
    </row>
    <row r="1386" spans="1:11" ht="20.100000000000001" customHeight="1" x14ac:dyDescent="0.25">
      <c r="A1386" s="8" t="s">
        <v>2154</v>
      </c>
      <c r="B1386" s="8">
        <v>98</v>
      </c>
      <c r="C1386" s="8">
        <v>41</v>
      </c>
      <c r="D1386" s="8">
        <f>C1386+B1386</f>
        <v>139</v>
      </c>
      <c r="E1386" s="8">
        <v>0</v>
      </c>
      <c r="F1386" s="8">
        <v>0</v>
      </c>
      <c r="G1386" s="8">
        <v>0</v>
      </c>
      <c r="H1386" s="8">
        <v>98</v>
      </c>
      <c r="I1386" s="8">
        <v>41</v>
      </c>
      <c r="J1386" s="8">
        <f>I1386+H1386</f>
        <v>139</v>
      </c>
      <c r="K1386" s="446" t="s">
        <v>2155</v>
      </c>
    </row>
    <row r="1387" spans="1:11" ht="20.100000000000001" customHeight="1" x14ac:dyDescent="0.25">
      <c r="A1387" s="8" t="s">
        <v>2156</v>
      </c>
      <c r="B1387" s="8">
        <v>47</v>
      </c>
      <c r="C1387" s="8">
        <v>11</v>
      </c>
      <c r="D1387" s="8">
        <f t="shared" ref="D1387:D1392" si="141">C1387+B1387</f>
        <v>58</v>
      </c>
      <c r="E1387" s="8">
        <v>0</v>
      </c>
      <c r="F1387" s="8">
        <v>0</v>
      </c>
      <c r="G1387" s="8">
        <v>0</v>
      </c>
      <c r="H1387" s="8">
        <v>47</v>
      </c>
      <c r="I1387" s="8">
        <v>11</v>
      </c>
      <c r="J1387" s="8">
        <f t="shared" ref="J1387:J1392" si="142">I1387+H1387</f>
        <v>58</v>
      </c>
      <c r="K1387" s="446" t="s">
        <v>2157</v>
      </c>
    </row>
    <row r="1388" spans="1:11" ht="20.100000000000001" customHeight="1" x14ac:dyDescent="0.25">
      <c r="A1388" s="8" t="s">
        <v>2158</v>
      </c>
      <c r="B1388" s="8">
        <v>11</v>
      </c>
      <c r="C1388" s="8">
        <v>9</v>
      </c>
      <c r="D1388" s="8">
        <f t="shared" si="141"/>
        <v>20</v>
      </c>
      <c r="E1388" s="8">
        <v>0</v>
      </c>
      <c r="F1388" s="8">
        <v>0</v>
      </c>
      <c r="G1388" s="8">
        <v>0</v>
      </c>
      <c r="H1388" s="8">
        <v>11</v>
      </c>
      <c r="I1388" s="8">
        <v>9</v>
      </c>
      <c r="J1388" s="8">
        <f t="shared" si="142"/>
        <v>20</v>
      </c>
      <c r="K1388" s="446" t="s">
        <v>2159</v>
      </c>
    </row>
    <row r="1389" spans="1:11" ht="20.100000000000001" customHeight="1" x14ac:dyDescent="0.25">
      <c r="A1389" s="8" t="s">
        <v>2160</v>
      </c>
      <c r="B1389" s="8">
        <v>48</v>
      </c>
      <c r="C1389" s="8">
        <v>10</v>
      </c>
      <c r="D1389" s="8">
        <f t="shared" si="141"/>
        <v>58</v>
      </c>
      <c r="E1389" s="8">
        <v>0</v>
      </c>
      <c r="F1389" s="8">
        <v>0</v>
      </c>
      <c r="G1389" s="8">
        <v>0</v>
      </c>
      <c r="H1389" s="8">
        <v>48</v>
      </c>
      <c r="I1389" s="8">
        <v>10</v>
      </c>
      <c r="J1389" s="8">
        <f t="shared" si="142"/>
        <v>58</v>
      </c>
      <c r="K1389" s="446" t="s">
        <v>2161</v>
      </c>
    </row>
    <row r="1390" spans="1:11" ht="20.100000000000001" customHeight="1" x14ac:dyDescent="0.25">
      <c r="A1390" s="8" t="s">
        <v>2162</v>
      </c>
      <c r="B1390" s="8">
        <v>50</v>
      </c>
      <c r="C1390" s="8">
        <v>12</v>
      </c>
      <c r="D1390" s="8">
        <f t="shared" si="141"/>
        <v>62</v>
      </c>
      <c r="E1390" s="8">
        <v>0</v>
      </c>
      <c r="F1390" s="8">
        <v>0</v>
      </c>
      <c r="G1390" s="8">
        <v>0</v>
      </c>
      <c r="H1390" s="8">
        <v>50</v>
      </c>
      <c r="I1390" s="8">
        <v>12</v>
      </c>
      <c r="J1390" s="8">
        <f t="shared" si="142"/>
        <v>62</v>
      </c>
      <c r="K1390" s="446" t="s">
        <v>2163</v>
      </c>
    </row>
    <row r="1391" spans="1:11" ht="20.100000000000001" customHeight="1" x14ac:dyDescent="0.25">
      <c r="A1391" s="8" t="s">
        <v>2164</v>
      </c>
      <c r="B1391" s="8">
        <v>33</v>
      </c>
      <c r="C1391" s="8">
        <v>11</v>
      </c>
      <c r="D1391" s="8">
        <f t="shared" si="141"/>
        <v>44</v>
      </c>
      <c r="E1391" s="8">
        <v>0</v>
      </c>
      <c r="F1391" s="8">
        <v>0</v>
      </c>
      <c r="G1391" s="8">
        <v>0</v>
      </c>
      <c r="H1391" s="8">
        <v>33</v>
      </c>
      <c r="I1391" s="8">
        <v>11</v>
      </c>
      <c r="J1391" s="8">
        <f t="shared" si="142"/>
        <v>44</v>
      </c>
      <c r="K1391" s="446" t="s">
        <v>2165</v>
      </c>
    </row>
    <row r="1392" spans="1:11" ht="20.100000000000001" customHeight="1" thickBot="1" x14ac:dyDescent="0.3">
      <c r="A1392" s="11" t="s">
        <v>2166</v>
      </c>
      <c r="B1392" s="11">
        <v>139</v>
      </c>
      <c r="C1392" s="11">
        <v>98</v>
      </c>
      <c r="D1392" s="11">
        <f t="shared" si="141"/>
        <v>237</v>
      </c>
      <c r="E1392" s="11">
        <v>0</v>
      </c>
      <c r="F1392" s="11">
        <v>0</v>
      </c>
      <c r="G1392" s="11">
        <v>0</v>
      </c>
      <c r="H1392" s="11">
        <v>139</v>
      </c>
      <c r="I1392" s="11">
        <v>98</v>
      </c>
      <c r="J1392" s="11">
        <f t="shared" si="142"/>
        <v>237</v>
      </c>
      <c r="K1392" s="13" t="s">
        <v>2167</v>
      </c>
    </row>
    <row r="1393" spans="1:11" s="659" customFormat="1" ht="20.100000000000001" customHeight="1" thickTop="1" x14ac:dyDescent="0.25">
      <c r="A1393" s="668"/>
      <c r="B1393" s="668"/>
      <c r="C1393" s="668"/>
      <c r="D1393" s="668"/>
      <c r="E1393" s="668"/>
      <c r="F1393" s="668"/>
      <c r="G1393" s="668"/>
      <c r="H1393" s="668"/>
      <c r="I1393" s="668"/>
      <c r="J1393" s="668"/>
      <c r="K1393" s="664"/>
    </row>
    <row r="1394" spans="1:11" s="659" customFormat="1" ht="20.100000000000001" customHeight="1" x14ac:dyDescent="0.25">
      <c r="A1394" s="668"/>
      <c r="B1394" s="668"/>
      <c r="C1394" s="668"/>
      <c r="D1394" s="668"/>
      <c r="E1394" s="668"/>
      <c r="F1394" s="668"/>
      <c r="G1394" s="668"/>
      <c r="H1394" s="668"/>
      <c r="I1394" s="668"/>
      <c r="J1394" s="668"/>
      <c r="K1394" s="664"/>
    </row>
    <row r="1395" spans="1:11" s="659" customFormat="1" ht="20.100000000000001" customHeight="1" x14ac:dyDescent="0.25">
      <c r="A1395" s="668"/>
      <c r="B1395" s="668"/>
      <c r="C1395" s="668"/>
      <c r="D1395" s="668"/>
      <c r="E1395" s="668"/>
      <c r="F1395" s="668"/>
      <c r="G1395" s="668"/>
      <c r="H1395" s="668"/>
      <c r="I1395" s="668"/>
      <c r="J1395" s="668"/>
      <c r="K1395" s="664"/>
    </row>
    <row r="1396" spans="1:11" ht="20.100000000000001" customHeight="1" x14ac:dyDescent="0.25">
      <c r="A1396" s="14"/>
      <c r="B1396" s="14"/>
      <c r="C1396" s="14"/>
      <c r="D1396" s="14"/>
      <c r="E1396" s="14"/>
      <c r="F1396" s="14"/>
      <c r="G1396" s="14"/>
      <c r="H1396" s="14"/>
      <c r="I1396" s="14"/>
      <c r="J1396" s="14"/>
      <c r="K1396" s="527"/>
    </row>
    <row r="1397" spans="1:11" ht="20.100000000000001" customHeight="1" x14ac:dyDescent="0.25">
      <c r="A1397" s="14"/>
      <c r="B1397" s="14"/>
      <c r="C1397" s="14"/>
      <c r="D1397" s="14"/>
      <c r="E1397" s="14"/>
      <c r="F1397" s="14"/>
      <c r="G1397" s="14"/>
      <c r="H1397" s="14"/>
      <c r="I1397" s="14"/>
      <c r="J1397" s="14"/>
      <c r="K1397" s="527"/>
    </row>
    <row r="1398" spans="1:11" ht="25.5" customHeight="1" thickBot="1" x14ac:dyDescent="0.3">
      <c r="A1398" s="357" t="s">
        <v>2620</v>
      </c>
      <c r="D1398" s="489"/>
      <c r="E1398" s="490"/>
      <c r="F1398" s="489"/>
      <c r="K1398" s="456" t="s">
        <v>2621</v>
      </c>
    </row>
    <row r="1399" spans="1:11" ht="20.100000000000001" customHeight="1" thickTop="1" x14ac:dyDescent="0.3">
      <c r="A1399" s="735" t="s">
        <v>205</v>
      </c>
      <c r="B1399" s="746" t="s">
        <v>1</v>
      </c>
      <c r="C1399" s="746"/>
      <c r="D1399" s="746"/>
      <c r="E1399" s="746" t="s">
        <v>2</v>
      </c>
      <c r="F1399" s="746"/>
      <c r="G1399" s="746"/>
      <c r="H1399" s="746" t="s">
        <v>4</v>
      </c>
      <c r="I1399" s="746"/>
      <c r="J1399" s="746"/>
      <c r="K1399" s="735" t="s">
        <v>206</v>
      </c>
    </row>
    <row r="1400" spans="1:11" ht="20.100000000000001" customHeight="1" x14ac:dyDescent="0.3">
      <c r="A1400" s="736"/>
      <c r="B1400" s="747" t="s">
        <v>6</v>
      </c>
      <c r="C1400" s="747"/>
      <c r="D1400" s="747"/>
      <c r="E1400" s="747" t="s">
        <v>7</v>
      </c>
      <c r="F1400" s="747"/>
      <c r="G1400" s="747"/>
      <c r="H1400" s="747" t="s">
        <v>9</v>
      </c>
      <c r="I1400" s="747"/>
      <c r="J1400" s="747"/>
      <c r="K1400" s="736"/>
    </row>
    <row r="1401" spans="1:11" ht="20.100000000000001" customHeight="1" x14ac:dyDescent="0.3">
      <c r="A1401" s="736"/>
      <c r="B1401" s="457" t="s">
        <v>574</v>
      </c>
      <c r="C1401" s="457" t="s">
        <v>113</v>
      </c>
      <c r="D1401" s="457" t="s">
        <v>12</v>
      </c>
      <c r="E1401" s="457" t="s">
        <v>574</v>
      </c>
      <c r="F1401" s="457" t="s">
        <v>113</v>
      </c>
      <c r="G1401" s="457" t="s">
        <v>12</v>
      </c>
      <c r="H1401" s="457" t="s">
        <v>574</v>
      </c>
      <c r="I1401" s="457" t="s">
        <v>113</v>
      </c>
      <c r="J1401" s="457" t="s">
        <v>12</v>
      </c>
      <c r="K1401" s="736"/>
    </row>
    <row r="1402" spans="1:11" ht="20.100000000000001" customHeight="1" thickBot="1" x14ac:dyDescent="0.35">
      <c r="A1402" s="737"/>
      <c r="B1402" s="458" t="s">
        <v>13</v>
      </c>
      <c r="C1402" s="458" t="s">
        <v>14</v>
      </c>
      <c r="D1402" s="458" t="s">
        <v>9</v>
      </c>
      <c r="E1402" s="458" t="s">
        <v>13</v>
      </c>
      <c r="F1402" s="458" t="s">
        <v>14</v>
      </c>
      <c r="G1402" s="458" t="s">
        <v>9</v>
      </c>
      <c r="H1402" s="458" t="s">
        <v>13</v>
      </c>
      <c r="I1402" s="458" t="s">
        <v>14</v>
      </c>
      <c r="J1402" s="458" t="s">
        <v>9</v>
      </c>
      <c r="K1402" s="737"/>
    </row>
    <row r="1403" spans="1:11" ht="20.100000000000001" customHeight="1" x14ac:dyDescent="0.25">
      <c r="A1403" s="8" t="s">
        <v>2169</v>
      </c>
      <c r="B1403" s="17">
        <v>96</v>
      </c>
      <c r="C1403" s="17">
        <v>45</v>
      </c>
      <c r="D1403" s="17">
        <f>C1403+B1403</f>
        <v>141</v>
      </c>
      <c r="E1403" s="17">
        <v>0</v>
      </c>
      <c r="F1403" s="17">
        <v>0</v>
      </c>
      <c r="G1403" s="17">
        <v>0</v>
      </c>
      <c r="H1403" s="17">
        <v>96</v>
      </c>
      <c r="I1403" s="17">
        <v>45</v>
      </c>
      <c r="J1403" s="17">
        <v>141</v>
      </c>
      <c r="K1403" s="446" t="s">
        <v>2401</v>
      </c>
    </row>
    <row r="1404" spans="1:11" ht="20.100000000000001" customHeight="1" x14ac:dyDescent="0.25">
      <c r="A1404" s="8" t="s">
        <v>2171</v>
      </c>
      <c r="B1404" s="17">
        <v>44</v>
      </c>
      <c r="C1404" s="17">
        <v>53</v>
      </c>
      <c r="D1404" s="17">
        <f>C1404+B1404</f>
        <v>97</v>
      </c>
      <c r="E1404" s="17">
        <v>0</v>
      </c>
      <c r="F1404" s="17">
        <v>0</v>
      </c>
      <c r="G1404" s="17">
        <v>0</v>
      </c>
      <c r="H1404" s="17">
        <v>44</v>
      </c>
      <c r="I1404" s="17">
        <v>53</v>
      </c>
      <c r="J1404" s="17">
        <v>97</v>
      </c>
      <c r="K1404" s="19" t="s">
        <v>2172</v>
      </c>
    </row>
    <row r="1405" spans="1:11" ht="20.100000000000001" customHeight="1" x14ac:dyDescent="0.25">
      <c r="A1405" s="8" t="s">
        <v>2173</v>
      </c>
      <c r="B1405" s="8">
        <v>107</v>
      </c>
      <c r="C1405" s="8">
        <v>79</v>
      </c>
      <c r="D1405" s="8">
        <f>C1405+B1405</f>
        <v>186</v>
      </c>
      <c r="E1405" s="8">
        <v>0</v>
      </c>
      <c r="F1405" s="8">
        <v>0</v>
      </c>
      <c r="G1405" s="8">
        <v>0</v>
      </c>
      <c r="H1405" s="8">
        <v>107</v>
      </c>
      <c r="I1405" s="8">
        <v>79</v>
      </c>
      <c r="J1405" s="8">
        <v>186</v>
      </c>
      <c r="K1405" s="446" t="s">
        <v>2174</v>
      </c>
    </row>
    <row r="1406" spans="1:11" ht="20.100000000000001" customHeight="1" x14ac:dyDescent="0.25">
      <c r="A1406" s="8" t="s">
        <v>2175</v>
      </c>
      <c r="B1406" s="8">
        <v>44</v>
      </c>
      <c r="C1406" s="8">
        <v>19</v>
      </c>
      <c r="D1406" s="8">
        <f>C1406+B1406</f>
        <v>63</v>
      </c>
      <c r="E1406" s="8">
        <v>0</v>
      </c>
      <c r="F1406" s="8">
        <v>0</v>
      </c>
      <c r="G1406" s="8">
        <v>0</v>
      </c>
      <c r="H1406" s="8">
        <v>44</v>
      </c>
      <c r="I1406" s="8">
        <v>19</v>
      </c>
      <c r="J1406" s="8">
        <v>63</v>
      </c>
      <c r="K1406" s="446" t="s">
        <v>2176</v>
      </c>
    </row>
    <row r="1407" spans="1:11" ht="20.100000000000001" customHeight="1" x14ac:dyDescent="0.25">
      <c r="A1407" s="8" t="s">
        <v>2177</v>
      </c>
      <c r="B1407" s="8"/>
      <c r="C1407" s="8"/>
      <c r="D1407" s="8"/>
      <c r="E1407" s="8"/>
      <c r="F1407" s="8"/>
      <c r="G1407" s="8"/>
      <c r="H1407" s="8"/>
      <c r="I1407" s="8"/>
      <c r="J1407" s="8"/>
      <c r="K1407" s="446" t="s">
        <v>2178</v>
      </c>
    </row>
    <row r="1408" spans="1:11" ht="20.100000000000001" customHeight="1" x14ac:dyDescent="0.25">
      <c r="A1408" s="8" t="s">
        <v>1132</v>
      </c>
      <c r="B1408" s="455">
        <v>39</v>
      </c>
      <c r="C1408" s="8">
        <v>11</v>
      </c>
      <c r="D1408" s="8">
        <f>C1408+B1408</f>
        <v>50</v>
      </c>
      <c r="E1408" s="8">
        <v>0</v>
      </c>
      <c r="F1408" s="8">
        <v>0</v>
      </c>
      <c r="G1408" s="8">
        <v>0</v>
      </c>
      <c r="H1408" s="8">
        <v>39</v>
      </c>
      <c r="I1408" s="8">
        <v>11</v>
      </c>
      <c r="J1408" s="8">
        <f>I1408+H1408</f>
        <v>50</v>
      </c>
      <c r="K1408" s="219" t="s">
        <v>2120</v>
      </c>
    </row>
    <row r="1409" spans="1:11" ht="20.100000000000001" customHeight="1" x14ac:dyDescent="0.25">
      <c r="A1409" s="8" t="s">
        <v>414</v>
      </c>
      <c r="B1409" s="8">
        <v>23</v>
      </c>
      <c r="C1409" s="8">
        <v>16</v>
      </c>
      <c r="D1409" s="8">
        <f t="shared" ref="D1409:D1416" si="143">C1409+B1409</f>
        <v>39</v>
      </c>
      <c r="E1409" s="8">
        <v>0</v>
      </c>
      <c r="F1409" s="8">
        <v>0</v>
      </c>
      <c r="G1409" s="8">
        <v>0</v>
      </c>
      <c r="H1409" s="8">
        <v>23</v>
      </c>
      <c r="I1409" s="8">
        <v>16</v>
      </c>
      <c r="J1409" s="8">
        <f t="shared" ref="J1409:J1416" si="144">I1409+H1409</f>
        <v>39</v>
      </c>
      <c r="K1409" s="446" t="s">
        <v>215</v>
      </c>
    </row>
    <row r="1410" spans="1:11" ht="20.100000000000001" customHeight="1" x14ac:dyDescent="0.25">
      <c r="A1410" s="8" t="s">
        <v>216</v>
      </c>
      <c r="B1410" s="8">
        <v>6</v>
      </c>
      <c r="C1410" s="8">
        <v>5</v>
      </c>
      <c r="D1410" s="8">
        <f t="shared" si="143"/>
        <v>11</v>
      </c>
      <c r="E1410" s="8">
        <v>0</v>
      </c>
      <c r="F1410" s="8">
        <v>0</v>
      </c>
      <c r="G1410" s="8">
        <v>0</v>
      </c>
      <c r="H1410" s="8">
        <v>6</v>
      </c>
      <c r="I1410" s="8">
        <v>5</v>
      </c>
      <c r="J1410" s="8">
        <f t="shared" si="144"/>
        <v>11</v>
      </c>
      <c r="K1410" s="446" t="s">
        <v>217</v>
      </c>
    </row>
    <row r="1411" spans="1:11" ht="20.100000000000001" customHeight="1" x14ac:dyDescent="0.25">
      <c r="A1411" s="8" t="s">
        <v>218</v>
      </c>
      <c r="B1411" s="8">
        <v>17</v>
      </c>
      <c r="C1411" s="8">
        <v>4</v>
      </c>
      <c r="D1411" s="8">
        <f t="shared" si="143"/>
        <v>21</v>
      </c>
      <c r="E1411" s="8">
        <v>0</v>
      </c>
      <c r="F1411" s="8">
        <v>0</v>
      </c>
      <c r="G1411" s="8">
        <v>0</v>
      </c>
      <c r="H1411" s="8">
        <v>17</v>
      </c>
      <c r="I1411" s="8">
        <v>4</v>
      </c>
      <c r="J1411" s="8">
        <f t="shared" si="144"/>
        <v>21</v>
      </c>
      <c r="K1411" s="446" t="s">
        <v>2402</v>
      </c>
    </row>
    <row r="1412" spans="1:11" ht="20.100000000000001" customHeight="1" x14ac:dyDescent="0.25">
      <c r="A1412" s="8" t="s">
        <v>2180</v>
      </c>
      <c r="B1412" s="8">
        <v>17</v>
      </c>
      <c r="C1412" s="8"/>
      <c r="D1412" s="8">
        <f t="shared" si="143"/>
        <v>17</v>
      </c>
      <c r="E1412" s="8">
        <v>0</v>
      </c>
      <c r="F1412" s="8">
        <v>0</v>
      </c>
      <c r="G1412" s="8">
        <v>0</v>
      </c>
      <c r="H1412" s="8">
        <v>17</v>
      </c>
      <c r="I1412" s="8"/>
      <c r="J1412" s="8">
        <f t="shared" si="144"/>
        <v>17</v>
      </c>
      <c r="K1412" s="446" t="s">
        <v>2403</v>
      </c>
    </row>
    <row r="1413" spans="1:11" ht="20.100000000000001" customHeight="1" x14ac:dyDescent="0.25">
      <c r="A1413" s="8" t="s">
        <v>2182</v>
      </c>
      <c r="B1413" s="8">
        <v>52</v>
      </c>
      <c r="C1413" s="8">
        <v>20</v>
      </c>
      <c r="D1413" s="8">
        <f t="shared" si="143"/>
        <v>72</v>
      </c>
      <c r="E1413" s="8">
        <v>0</v>
      </c>
      <c r="F1413" s="8">
        <v>0</v>
      </c>
      <c r="G1413" s="8">
        <v>0</v>
      </c>
      <c r="H1413" s="8">
        <v>52</v>
      </c>
      <c r="I1413" s="8">
        <v>20</v>
      </c>
      <c r="J1413" s="8">
        <f t="shared" si="144"/>
        <v>72</v>
      </c>
      <c r="K1413" s="219" t="s">
        <v>2404</v>
      </c>
    </row>
    <row r="1414" spans="1:11" ht="20.100000000000001" customHeight="1" x14ac:dyDescent="0.25">
      <c r="A1414" s="8" t="s">
        <v>2184</v>
      </c>
      <c r="B1414" s="8">
        <v>26</v>
      </c>
      <c r="C1414" s="8">
        <v>3</v>
      </c>
      <c r="D1414" s="8">
        <f t="shared" si="143"/>
        <v>29</v>
      </c>
      <c r="E1414" s="8">
        <v>0</v>
      </c>
      <c r="F1414" s="8">
        <v>0</v>
      </c>
      <c r="G1414" s="8">
        <v>0</v>
      </c>
      <c r="H1414" s="8">
        <v>26</v>
      </c>
      <c r="I1414" s="8">
        <v>3</v>
      </c>
      <c r="J1414" s="8">
        <f t="shared" si="144"/>
        <v>29</v>
      </c>
      <c r="K1414" s="446" t="s">
        <v>2130</v>
      </c>
    </row>
    <row r="1415" spans="1:11" ht="20.100000000000001" customHeight="1" x14ac:dyDescent="0.25">
      <c r="A1415" s="8" t="s">
        <v>319</v>
      </c>
      <c r="B1415" s="8">
        <v>22</v>
      </c>
      <c r="C1415" s="8">
        <v>7</v>
      </c>
      <c r="D1415" s="8">
        <f t="shared" si="143"/>
        <v>29</v>
      </c>
      <c r="E1415" s="8">
        <v>0</v>
      </c>
      <c r="F1415" s="8">
        <v>0</v>
      </c>
      <c r="G1415" s="8">
        <v>0</v>
      </c>
      <c r="H1415" s="8">
        <v>22</v>
      </c>
      <c r="I1415" s="8">
        <v>7</v>
      </c>
      <c r="J1415" s="8">
        <f t="shared" si="144"/>
        <v>29</v>
      </c>
      <c r="K1415" s="446" t="s">
        <v>1081</v>
      </c>
    </row>
    <row r="1416" spans="1:11" ht="20.100000000000001" customHeight="1" x14ac:dyDescent="0.25">
      <c r="A1416" s="8" t="s">
        <v>2186</v>
      </c>
      <c r="B1416" s="8">
        <v>19</v>
      </c>
      <c r="C1416" s="8">
        <v>4</v>
      </c>
      <c r="D1416" s="8">
        <f t="shared" si="143"/>
        <v>23</v>
      </c>
      <c r="E1416" s="8">
        <v>0</v>
      </c>
      <c r="F1416" s="8">
        <v>0</v>
      </c>
      <c r="G1416" s="8">
        <v>0</v>
      </c>
      <c r="H1416" s="8">
        <v>19</v>
      </c>
      <c r="I1416" s="8">
        <v>4</v>
      </c>
      <c r="J1416" s="8">
        <f t="shared" si="144"/>
        <v>23</v>
      </c>
      <c r="K1416" s="446" t="s">
        <v>2187</v>
      </c>
    </row>
    <row r="1417" spans="1:11" ht="20.100000000000001" customHeight="1" x14ac:dyDescent="0.25">
      <c r="A1417" s="8" t="s">
        <v>2313</v>
      </c>
      <c r="B1417" s="8">
        <f>B1416+B1415+B1414+B1413+B1412+B1411+B1410+B1409+B1408</f>
        <v>221</v>
      </c>
      <c r="C1417" s="8">
        <f t="shared" ref="C1417:J1417" si="145">C1416+C1415+C1414+C1413+C1412+C1411+C1410+C1409+C1408</f>
        <v>70</v>
      </c>
      <c r="D1417" s="8">
        <f t="shared" si="145"/>
        <v>291</v>
      </c>
      <c r="E1417" s="8">
        <v>0</v>
      </c>
      <c r="F1417" s="8">
        <v>0</v>
      </c>
      <c r="G1417" s="8">
        <v>0</v>
      </c>
      <c r="H1417" s="8">
        <f t="shared" si="145"/>
        <v>221</v>
      </c>
      <c r="I1417" s="8">
        <f t="shared" si="145"/>
        <v>70</v>
      </c>
      <c r="J1417" s="8">
        <f t="shared" si="145"/>
        <v>291</v>
      </c>
      <c r="K1417" s="446" t="s">
        <v>2189</v>
      </c>
    </row>
    <row r="1418" spans="1:11" ht="20.100000000000001" customHeight="1" x14ac:dyDescent="0.25">
      <c r="A1418" s="8" t="s">
        <v>2190</v>
      </c>
      <c r="B1418" s="8">
        <v>86</v>
      </c>
      <c r="C1418" s="8">
        <v>57</v>
      </c>
      <c r="D1418" s="8">
        <f>C1418+B1418</f>
        <v>143</v>
      </c>
      <c r="E1418" s="8">
        <v>0</v>
      </c>
      <c r="F1418" s="8">
        <v>0</v>
      </c>
      <c r="G1418" s="8">
        <v>0</v>
      </c>
      <c r="H1418" s="8">
        <f t="shared" ref="H1418:J1421" si="146">SUM(E1418,B1418)</f>
        <v>86</v>
      </c>
      <c r="I1418" s="8">
        <f t="shared" si="146"/>
        <v>57</v>
      </c>
      <c r="J1418" s="8">
        <f t="shared" si="146"/>
        <v>143</v>
      </c>
      <c r="K1418" s="446" t="s">
        <v>2191</v>
      </c>
    </row>
    <row r="1419" spans="1:11" ht="20.100000000000001" customHeight="1" x14ac:dyDescent="0.25">
      <c r="A1419" s="8" t="s">
        <v>2192</v>
      </c>
      <c r="B1419" s="8">
        <v>17</v>
      </c>
      <c r="C1419" s="8">
        <v>9</v>
      </c>
      <c r="D1419" s="8">
        <f t="shared" ref="D1419:D1421" si="147">C1419+B1419</f>
        <v>26</v>
      </c>
      <c r="E1419" s="8">
        <v>0</v>
      </c>
      <c r="F1419" s="8">
        <v>0</v>
      </c>
      <c r="G1419" s="8">
        <v>0</v>
      </c>
      <c r="H1419" s="8">
        <f t="shared" si="146"/>
        <v>17</v>
      </c>
      <c r="I1419" s="8">
        <f t="shared" si="146"/>
        <v>9</v>
      </c>
      <c r="J1419" s="8">
        <f t="shared" si="146"/>
        <v>26</v>
      </c>
      <c r="K1419" s="446" t="s">
        <v>2193</v>
      </c>
    </row>
    <row r="1420" spans="1:11" ht="20.100000000000001" customHeight="1" x14ac:dyDescent="0.25">
      <c r="A1420" s="8" t="s">
        <v>2194</v>
      </c>
      <c r="B1420" s="8">
        <v>95</v>
      </c>
      <c r="C1420" s="8">
        <v>36</v>
      </c>
      <c r="D1420" s="8">
        <f t="shared" si="147"/>
        <v>131</v>
      </c>
      <c r="E1420" s="8">
        <v>0</v>
      </c>
      <c r="F1420" s="8">
        <v>0</v>
      </c>
      <c r="G1420" s="8">
        <v>0</v>
      </c>
      <c r="H1420" s="8">
        <f t="shared" si="146"/>
        <v>95</v>
      </c>
      <c r="I1420" s="8">
        <f t="shared" si="146"/>
        <v>36</v>
      </c>
      <c r="J1420" s="8">
        <f t="shared" si="146"/>
        <v>131</v>
      </c>
      <c r="K1420" s="446" t="s">
        <v>2195</v>
      </c>
    </row>
    <row r="1421" spans="1:11" ht="20.100000000000001" customHeight="1" thickBot="1" x14ac:dyDescent="0.3">
      <c r="A1421" s="11" t="s">
        <v>2196</v>
      </c>
      <c r="B1421" s="11">
        <v>98</v>
      </c>
      <c r="C1421" s="11">
        <v>49</v>
      </c>
      <c r="D1421" s="11">
        <f t="shared" si="147"/>
        <v>147</v>
      </c>
      <c r="E1421" s="11">
        <v>0</v>
      </c>
      <c r="F1421" s="11">
        <v>0</v>
      </c>
      <c r="G1421" s="11">
        <v>0</v>
      </c>
      <c r="H1421" s="11">
        <f t="shared" si="146"/>
        <v>98</v>
      </c>
      <c r="I1421" s="11">
        <f t="shared" si="146"/>
        <v>49</v>
      </c>
      <c r="J1421" s="11">
        <f t="shared" si="146"/>
        <v>147</v>
      </c>
      <c r="K1421" s="13" t="s">
        <v>2197</v>
      </c>
    </row>
    <row r="1422" spans="1:11" s="659" customFormat="1" ht="20.100000000000001" customHeight="1" thickTop="1" x14ac:dyDescent="0.25">
      <c r="A1422" s="668"/>
      <c r="B1422" s="668"/>
      <c r="C1422" s="668"/>
      <c r="D1422" s="668"/>
      <c r="E1422" s="668"/>
      <c r="F1422" s="668"/>
      <c r="G1422" s="668"/>
      <c r="H1422" s="668"/>
      <c r="I1422" s="668"/>
      <c r="J1422" s="668"/>
      <c r="K1422" s="664"/>
    </row>
    <row r="1423" spans="1:11" s="659" customFormat="1" ht="20.100000000000001" customHeight="1" x14ac:dyDescent="0.25">
      <c r="A1423" s="668"/>
      <c r="B1423" s="668"/>
      <c r="C1423" s="668"/>
      <c r="D1423" s="668"/>
      <c r="E1423" s="668"/>
      <c r="F1423" s="668"/>
      <c r="G1423" s="668"/>
      <c r="H1423" s="668"/>
      <c r="I1423" s="668"/>
      <c r="J1423" s="668"/>
      <c r="K1423" s="664"/>
    </row>
    <row r="1424" spans="1:11" ht="20.100000000000001" customHeight="1" x14ac:dyDescent="0.25">
      <c r="A1424" s="14"/>
      <c r="B1424" s="14"/>
      <c r="C1424" s="14"/>
      <c r="D1424" s="14"/>
      <c r="E1424" s="14"/>
      <c r="F1424" s="14"/>
      <c r="G1424" s="14"/>
      <c r="H1424" s="14"/>
      <c r="I1424" s="14"/>
      <c r="J1424" s="14"/>
      <c r="K1424" s="527"/>
    </row>
    <row r="1425" spans="1:11" ht="20.100000000000001" customHeight="1" x14ac:dyDescent="0.25">
      <c r="A1425" s="14"/>
      <c r="B1425" s="14"/>
      <c r="C1425" s="14"/>
      <c r="D1425" s="14"/>
      <c r="E1425" s="14"/>
      <c r="F1425" s="14"/>
      <c r="G1425" s="14"/>
      <c r="H1425" s="14"/>
      <c r="I1425" s="14"/>
      <c r="J1425" s="14"/>
      <c r="K1425" s="527"/>
    </row>
    <row r="1426" spans="1:11" ht="12.75" customHeight="1" x14ac:dyDescent="0.25">
      <c r="A1426" s="14"/>
      <c r="B1426" s="14"/>
      <c r="C1426" s="14"/>
      <c r="D1426" s="14"/>
      <c r="E1426" s="14"/>
      <c r="F1426" s="14"/>
      <c r="G1426" s="14"/>
      <c r="H1426" s="14"/>
      <c r="I1426" s="14"/>
      <c r="J1426" s="14"/>
      <c r="K1426" s="527"/>
    </row>
    <row r="1427" spans="1:11" ht="26.25" customHeight="1" thickBot="1" x14ac:dyDescent="0.3">
      <c r="A1427" s="357" t="s">
        <v>2620</v>
      </c>
      <c r="D1427" s="489"/>
      <c r="E1427" s="490"/>
      <c r="F1427" s="489"/>
      <c r="K1427" s="456" t="s">
        <v>2621</v>
      </c>
    </row>
    <row r="1428" spans="1:11" ht="20.100000000000001" customHeight="1" thickTop="1" x14ac:dyDescent="0.3">
      <c r="A1428" s="735" t="s">
        <v>205</v>
      </c>
      <c r="B1428" s="746" t="s">
        <v>1</v>
      </c>
      <c r="C1428" s="746"/>
      <c r="D1428" s="746"/>
      <c r="E1428" s="746" t="s">
        <v>2</v>
      </c>
      <c r="F1428" s="746"/>
      <c r="G1428" s="746"/>
      <c r="H1428" s="746" t="s">
        <v>4</v>
      </c>
      <c r="I1428" s="746"/>
      <c r="J1428" s="746"/>
      <c r="K1428" s="735" t="s">
        <v>206</v>
      </c>
    </row>
    <row r="1429" spans="1:11" ht="20.100000000000001" customHeight="1" x14ac:dyDescent="0.3">
      <c r="A1429" s="736"/>
      <c r="B1429" s="747" t="s">
        <v>6</v>
      </c>
      <c r="C1429" s="747"/>
      <c r="D1429" s="747"/>
      <c r="E1429" s="747" t="s">
        <v>7</v>
      </c>
      <c r="F1429" s="747"/>
      <c r="G1429" s="747"/>
      <c r="H1429" s="747" t="s">
        <v>9</v>
      </c>
      <c r="I1429" s="747"/>
      <c r="J1429" s="747"/>
      <c r="K1429" s="736"/>
    </row>
    <row r="1430" spans="1:11" ht="20.100000000000001" customHeight="1" x14ac:dyDescent="0.3">
      <c r="A1430" s="736"/>
      <c r="B1430" s="457" t="s">
        <v>574</v>
      </c>
      <c r="C1430" s="457" t="s">
        <v>113</v>
      </c>
      <c r="D1430" s="457" t="s">
        <v>12</v>
      </c>
      <c r="E1430" s="457" t="s">
        <v>574</v>
      </c>
      <c r="F1430" s="457" t="s">
        <v>113</v>
      </c>
      <c r="G1430" s="457" t="s">
        <v>12</v>
      </c>
      <c r="H1430" s="457" t="s">
        <v>574</v>
      </c>
      <c r="I1430" s="457" t="s">
        <v>113</v>
      </c>
      <c r="J1430" s="457" t="s">
        <v>12</v>
      </c>
      <c r="K1430" s="736"/>
    </row>
    <row r="1431" spans="1:11" ht="20.100000000000001" customHeight="1" thickBot="1" x14ac:dyDescent="0.35">
      <c r="A1431" s="737"/>
      <c r="B1431" s="458" t="s">
        <v>13</v>
      </c>
      <c r="C1431" s="458" t="s">
        <v>14</v>
      </c>
      <c r="D1431" s="458" t="s">
        <v>9</v>
      </c>
      <c r="E1431" s="458" t="s">
        <v>13</v>
      </c>
      <c r="F1431" s="458" t="s">
        <v>14</v>
      </c>
      <c r="G1431" s="458" t="s">
        <v>9</v>
      </c>
      <c r="H1431" s="458" t="s">
        <v>13</v>
      </c>
      <c r="I1431" s="458" t="s">
        <v>14</v>
      </c>
      <c r="J1431" s="458" t="s">
        <v>9</v>
      </c>
      <c r="K1431" s="737"/>
    </row>
    <row r="1432" spans="1:11" ht="20.100000000000001" customHeight="1" x14ac:dyDescent="0.25">
      <c r="A1432" s="8" t="s">
        <v>2198</v>
      </c>
      <c r="B1432" s="8"/>
      <c r="C1432" s="8"/>
      <c r="D1432" s="8"/>
      <c r="E1432" s="8"/>
      <c r="F1432" s="8"/>
      <c r="G1432" s="8"/>
      <c r="H1432" s="8"/>
      <c r="I1432" s="8"/>
      <c r="J1432" s="8"/>
      <c r="K1432" s="446" t="s">
        <v>2199</v>
      </c>
    </row>
    <row r="1433" spans="1:11" ht="20.100000000000001" customHeight="1" x14ac:dyDescent="0.25">
      <c r="A1433" s="8" t="s">
        <v>2119</v>
      </c>
      <c r="B1433" s="8">
        <v>9</v>
      </c>
      <c r="C1433" s="8">
        <v>9</v>
      </c>
      <c r="D1433" s="20">
        <f>C1433+B1433</f>
        <v>18</v>
      </c>
      <c r="E1433" s="20">
        <v>0</v>
      </c>
      <c r="F1433" s="20">
        <v>0</v>
      </c>
      <c r="G1433" s="20">
        <v>0</v>
      </c>
      <c r="H1433" s="8">
        <v>9</v>
      </c>
      <c r="I1433" s="8">
        <v>9</v>
      </c>
      <c r="J1433" s="20">
        <f>I1433+H1433</f>
        <v>18</v>
      </c>
      <c r="K1433" s="219" t="s">
        <v>2120</v>
      </c>
    </row>
    <row r="1434" spans="1:11" ht="20.100000000000001" customHeight="1" x14ac:dyDescent="0.25">
      <c r="A1434" s="8" t="s">
        <v>2117</v>
      </c>
      <c r="B1434" s="8">
        <v>11</v>
      </c>
      <c r="C1434" s="8">
        <v>10</v>
      </c>
      <c r="D1434" s="20">
        <f t="shared" ref="D1434:D1440" si="148">C1434+B1434</f>
        <v>21</v>
      </c>
      <c r="E1434" s="20">
        <v>0</v>
      </c>
      <c r="F1434" s="20">
        <v>0</v>
      </c>
      <c r="G1434" s="20">
        <v>0</v>
      </c>
      <c r="H1434" s="8">
        <v>11</v>
      </c>
      <c r="I1434" s="8">
        <v>10</v>
      </c>
      <c r="J1434" s="20">
        <f t="shared" ref="J1434:J1440" si="149">I1434+H1434</f>
        <v>21</v>
      </c>
      <c r="K1434" s="446" t="s">
        <v>215</v>
      </c>
    </row>
    <row r="1435" spans="1:11" ht="20.100000000000001" customHeight="1" x14ac:dyDescent="0.25">
      <c r="A1435" s="8" t="s">
        <v>2200</v>
      </c>
      <c r="B1435" s="8">
        <v>24</v>
      </c>
      <c r="C1435" s="8">
        <v>13</v>
      </c>
      <c r="D1435" s="20">
        <f t="shared" si="148"/>
        <v>37</v>
      </c>
      <c r="E1435" s="20">
        <v>0</v>
      </c>
      <c r="F1435" s="20">
        <v>0</v>
      </c>
      <c r="G1435" s="20">
        <v>0</v>
      </c>
      <c r="H1435" s="8">
        <v>24</v>
      </c>
      <c r="I1435" s="8">
        <v>13</v>
      </c>
      <c r="J1435" s="20">
        <f t="shared" si="149"/>
        <v>37</v>
      </c>
      <c r="K1435" s="446" t="s">
        <v>2181</v>
      </c>
    </row>
    <row r="1436" spans="1:11" ht="20.100000000000001" customHeight="1" x14ac:dyDescent="0.25">
      <c r="A1436" s="8" t="s">
        <v>2201</v>
      </c>
      <c r="B1436" s="8">
        <v>20</v>
      </c>
      <c r="C1436" s="8">
        <v>23</v>
      </c>
      <c r="D1436" s="20">
        <f t="shared" si="148"/>
        <v>43</v>
      </c>
      <c r="E1436" s="20">
        <v>0</v>
      </c>
      <c r="F1436" s="20">
        <v>0</v>
      </c>
      <c r="G1436" s="20">
        <v>0</v>
      </c>
      <c r="H1436" s="8">
        <v>20</v>
      </c>
      <c r="I1436" s="8">
        <v>23</v>
      </c>
      <c r="J1436" s="20">
        <f t="shared" si="149"/>
        <v>43</v>
      </c>
      <c r="K1436" s="219" t="s">
        <v>2404</v>
      </c>
    </row>
    <row r="1437" spans="1:11" ht="20.100000000000001" customHeight="1" x14ac:dyDescent="0.25">
      <c r="A1437" s="8" t="s">
        <v>2202</v>
      </c>
      <c r="B1437" s="8">
        <v>12</v>
      </c>
      <c r="C1437" s="8">
        <v>7</v>
      </c>
      <c r="D1437" s="20">
        <f t="shared" si="148"/>
        <v>19</v>
      </c>
      <c r="E1437" s="20">
        <v>0</v>
      </c>
      <c r="F1437" s="20">
        <v>0</v>
      </c>
      <c r="G1437" s="20">
        <v>0</v>
      </c>
      <c r="H1437" s="8">
        <v>12</v>
      </c>
      <c r="I1437" s="8">
        <v>7</v>
      </c>
      <c r="J1437" s="20">
        <f t="shared" si="149"/>
        <v>19</v>
      </c>
      <c r="K1437" s="446" t="s">
        <v>2247</v>
      </c>
    </row>
    <row r="1438" spans="1:11" ht="20.100000000000001" customHeight="1" x14ac:dyDescent="0.25">
      <c r="A1438" s="8" t="s">
        <v>2204</v>
      </c>
      <c r="B1438" s="8">
        <v>21</v>
      </c>
      <c r="C1438" s="8">
        <v>15</v>
      </c>
      <c r="D1438" s="20">
        <f t="shared" si="148"/>
        <v>36</v>
      </c>
      <c r="E1438" s="20">
        <v>0</v>
      </c>
      <c r="F1438" s="20">
        <v>0</v>
      </c>
      <c r="G1438" s="20">
        <v>0</v>
      </c>
      <c r="H1438" s="8">
        <v>21</v>
      </c>
      <c r="I1438" s="8">
        <v>15</v>
      </c>
      <c r="J1438" s="20">
        <f t="shared" si="149"/>
        <v>36</v>
      </c>
      <c r="K1438" s="446" t="s">
        <v>1081</v>
      </c>
    </row>
    <row r="1439" spans="1:11" ht="20.100000000000001" customHeight="1" x14ac:dyDescent="0.25">
      <c r="A1439" s="8" t="s">
        <v>2206</v>
      </c>
      <c r="B1439" s="8">
        <v>11</v>
      </c>
      <c r="C1439" s="8">
        <v>9</v>
      </c>
      <c r="D1439" s="20">
        <f t="shared" si="148"/>
        <v>20</v>
      </c>
      <c r="E1439" s="20">
        <v>0</v>
      </c>
      <c r="F1439" s="20">
        <v>0</v>
      </c>
      <c r="G1439" s="20">
        <v>0</v>
      </c>
      <c r="H1439" s="8">
        <v>11</v>
      </c>
      <c r="I1439" s="8">
        <v>9</v>
      </c>
      <c r="J1439" s="20">
        <f t="shared" si="149"/>
        <v>20</v>
      </c>
      <c r="K1439" s="446" t="s">
        <v>2280</v>
      </c>
    </row>
    <row r="1440" spans="1:11" ht="20.25" customHeight="1" x14ac:dyDescent="0.25">
      <c r="A1440" s="8" t="s">
        <v>2207</v>
      </c>
      <c r="B1440" s="8">
        <v>7</v>
      </c>
      <c r="C1440" s="8">
        <v>9</v>
      </c>
      <c r="D1440" s="20">
        <f t="shared" si="148"/>
        <v>16</v>
      </c>
      <c r="E1440" s="20">
        <v>0</v>
      </c>
      <c r="F1440" s="20">
        <v>0</v>
      </c>
      <c r="G1440" s="20">
        <v>0</v>
      </c>
      <c r="H1440" s="8">
        <v>7</v>
      </c>
      <c r="I1440" s="8">
        <v>9</v>
      </c>
      <c r="J1440" s="20">
        <f t="shared" si="149"/>
        <v>16</v>
      </c>
      <c r="K1440" s="22" t="s">
        <v>249</v>
      </c>
    </row>
    <row r="1441" spans="1:11" ht="20.25" customHeight="1" x14ac:dyDescent="0.25">
      <c r="A1441" s="8" t="s">
        <v>2405</v>
      </c>
      <c r="B1441" s="20">
        <f>B1440+B1439+B1438+B1437+B1436+B1435+B1434+B1433</f>
        <v>115</v>
      </c>
      <c r="C1441" s="20">
        <f t="shared" ref="C1441:J1441" si="150">C1440+C1439+C1438+C1437+C1436+C1435+C1434+C1433</f>
        <v>95</v>
      </c>
      <c r="D1441" s="20">
        <f t="shared" si="150"/>
        <v>210</v>
      </c>
      <c r="E1441" s="20">
        <v>0</v>
      </c>
      <c r="F1441" s="20">
        <v>0</v>
      </c>
      <c r="G1441" s="20">
        <v>0</v>
      </c>
      <c r="H1441" s="20">
        <f t="shared" si="150"/>
        <v>115</v>
      </c>
      <c r="I1441" s="20">
        <f t="shared" si="150"/>
        <v>95</v>
      </c>
      <c r="J1441" s="20">
        <f t="shared" si="150"/>
        <v>210</v>
      </c>
      <c r="K1441" s="22" t="s">
        <v>2406</v>
      </c>
    </row>
    <row r="1442" spans="1:11" ht="20.25" customHeight="1" x14ac:dyDescent="0.25">
      <c r="A1442" s="8" t="s">
        <v>2211</v>
      </c>
      <c r="B1442" s="20">
        <v>45</v>
      </c>
      <c r="C1442" s="20">
        <v>17</v>
      </c>
      <c r="D1442" s="20">
        <v>62</v>
      </c>
      <c r="E1442" s="20">
        <v>0</v>
      </c>
      <c r="F1442" s="20">
        <v>0</v>
      </c>
      <c r="G1442" s="20">
        <v>0</v>
      </c>
      <c r="H1442" s="20">
        <v>45</v>
      </c>
      <c r="I1442" s="20">
        <v>17</v>
      </c>
      <c r="J1442" s="20">
        <v>62</v>
      </c>
      <c r="K1442" s="22" t="s">
        <v>2316</v>
      </c>
    </row>
    <row r="1443" spans="1:11" ht="20.25" customHeight="1" x14ac:dyDescent="0.25">
      <c r="A1443" s="8" t="s">
        <v>2213</v>
      </c>
      <c r="B1443" s="20">
        <v>122</v>
      </c>
      <c r="C1443" s="20">
        <v>81</v>
      </c>
      <c r="D1443" s="20">
        <f t="shared" ref="D1443:D1449" si="151">C1443+B1443</f>
        <v>203</v>
      </c>
      <c r="E1443" s="20">
        <v>2</v>
      </c>
      <c r="F1443" s="20">
        <v>0</v>
      </c>
      <c r="G1443" s="20">
        <f>SUM(E1443:F1443)</f>
        <v>2</v>
      </c>
      <c r="H1443" s="20">
        <v>124</v>
      </c>
      <c r="I1443" s="20">
        <v>81</v>
      </c>
      <c r="J1443" s="20">
        <f>SUM(H1443:I1443)</f>
        <v>205</v>
      </c>
      <c r="K1443" s="22" t="s">
        <v>2214</v>
      </c>
    </row>
    <row r="1444" spans="1:11" ht="20.25" customHeight="1" x14ac:dyDescent="0.25">
      <c r="A1444" s="8" t="s">
        <v>2215</v>
      </c>
      <c r="B1444" s="20">
        <v>11</v>
      </c>
      <c r="C1444" s="20">
        <v>8</v>
      </c>
      <c r="D1444" s="20">
        <f t="shared" si="151"/>
        <v>19</v>
      </c>
      <c r="E1444" s="20">
        <v>0</v>
      </c>
      <c r="F1444" s="20">
        <v>0</v>
      </c>
      <c r="G1444" s="20">
        <v>0</v>
      </c>
      <c r="H1444" s="20">
        <v>11</v>
      </c>
      <c r="I1444" s="20">
        <v>8</v>
      </c>
      <c r="J1444" s="20">
        <f>SUM(H1444:I1444)</f>
        <v>19</v>
      </c>
      <c r="K1444" s="22" t="s">
        <v>2216</v>
      </c>
    </row>
    <row r="1445" spans="1:11" ht="20.25" customHeight="1" x14ac:dyDescent="0.25">
      <c r="A1445" s="8" t="s">
        <v>2217</v>
      </c>
      <c r="B1445" s="8">
        <v>20</v>
      </c>
      <c r="C1445" s="8">
        <v>3</v>
      </c>
      <c r="D1445" s="20">
        <f t="shared" si="151"/>
        <v>23</v>
      </c>
      <c r="E1445" s="8">
        <v>0</v>
      </c>
      <c r="F1445" s="8">
        <v>0</v>
      </c>
      <c r="G1445" s="8">
        <v>0</v>
      </c>
      <c r="H1445" s="8">
        <f t="shared" ref="H1445:J1448" si="152">SUM(E1445,B1445)</f>
        <v>20</v>
      </c>
      <c r="I1445" s="8">
        <f t="shared" si="152"/>
        <v>3</v>
      </c>
      <c r="J1445" s="8">
        <f t="shared" si="152"/>
        <v>23</v>
      </c>
      <c r="K1445" s="446" t="s">
        <v>2218</v>
      </c>
    </row>
    <row r="1446" spans="1:11" ht="20.25" customHeight="1" x14ac:dyDescent="0.25">
      <c r="A1446" s="8" t="s">
        <v>2362</v>
      </c>
      <c r="B1446" s="8">
        <v>61</v>
      </c>
      <c r="C1446" s="8">
        <v>35</v>
      </c>
      <c r="D1446" s="20">
        <f t="shared" si="151"/>
        <v>96</v>
      </c>
      <c r="E1446" s="8">
        <v>3</v>
      </c>
      <c r="F1446" s="8">
        <v>0</v>
      </c>
      <c r="G1446" s="8">
        <f>SUM(E1446:F1446)</f>
        <v>3</v>
      </c>
      <c r="H1446" s="8">
        <v>64</v>
      </c>
      <c r="I1446" s="8">
        <v>35</v>
      </c>
      <c r="J1446" s="8">
        <f>SUM(H1446:I1446)</f>
        <v>99</v>
      </c>
      <c r="K1446" s="446" t="s">
        <v>2407</v>
      </c>
    </row>
    <row r="1447" spans="1:11" ht="20.25" customHeight="1" x14ac:dyDescent="0.25">
      <c r="A1447" s="8" t="s">
        <v>2221</v>
      </c>
      <c r="B1447" s="8">
        <v>24</v>
      </c>
      <c r="C1447" s="8">
        <v>10</v>
      </c>
      <c r="D1447" s="8">
        <f t="shared" si="151"/>
        <v>34</v>
      </c>
      <c r="E1447" s="8">
        <v>1</v>
      </c>
      <c r="F1447" s="8">
        <v>0</v>
      </c>
      <c r="G1447" s="8">
        <f>SUM(E1447:F1447)</f>
        <v>1</v>
      </c>
      <c r="H1447" s="8">
        <v>25</v>
      </c>
      <c r="I1447" s="8">
        <v>10</v>
      </c>
      <c r="J1447" s="8">
        <f>SUM(H1447:I1447)</f>
        <v>35</v>
      </c>
      <c r="K1447" s="446" t="s">
        <v>2222</v>
      </c>
    </row>
    <row r="1448" spans="1:11" ht="20.25" customHeight="1" x14ac:dyDescent="0.25">
      <c r="A1448" s="8" t="s">
        <v>2223</v>
      </c>
      <c r="B1448" s="8">
        <v>58</v>
      </c>
      <c r="C1448" s="8">
        <v>39</v>
      </c>
      <c r="D1448" s="8">
        <f t="shared" si="151"/>
        <v>97</v>
      </c>
      <c r="E1448" s="8">
        <v>0</v>
      </c>
      <c r="F1448" s="8">
        <v>0</v>
      </c>
      <c r="G1448" s="8">
        <v>0</v>
      </c>
      <c r="H1448" s="8">
        <f t="shared" si="152"/>
        <v>58</v>
      </c>
      <c r="I1448" s="8">
        <f t="shared" si="152"/>
        <v>39</v>
      </c>
      <c r="J1448" s="8">
        <f t="shared" si="152"/>
        <v>97</v>
      </c>
      <c r="K1448" s="446" t="s">
        <v>2224</v>
      </c>
    </row>
    <row r="1449" spans="1:11" ht="20.25" customHeight="1" x14ac:dyDescent="0.25">
      <c r="A1449" s="8" t="s">
        <v>2226</v>
      </c>
      <c r="B1449" s="8">
        <v>41</v>
      </c>
      <c r="C1449" s="8">
        <v>8</v>
      </c>
      <c r="D1449" s="8">
        <f t="shared" si="151"/>
        <v>49</v>
      </c>
      <c r="E1449" s="8">
        <v>1</v>
      </c>
      <c r="F1449" s="8">
        <v>0</v>
      </c>
      <c r="G1449" s="8">
        <f>SUM(E1449:F1449)</f>
        <v>1</v>
      </c>
      <c r="H1449" s="8">
        <v>42</v>
      </c>
      <c r="I1449" s="8">
        <v>8</v>
      </c>
      <c r="J1449" s="8">
        <f>SUM(H1449:I1449)</f>
        <v>50</v>
      </c>
      <c r="K1449" s="446" t="s">
        <v>2227</v>
      </c>
    </row>
    <row r="1450" spans="1:11" ht="20.25" customHeight="1" x14ac:dyDescent="0.25">
      <c r="A1450" s="20" t="s">
        <v>2228</v>
      </c>
      <c r="B1450" s="14"/>
      <c r="C1450" s="14"/>
      <c r="D1450" s="20"/>
      <c r="E1450" s="20"/>
      <c r="F1450" s="20"/>
      <c r="G1450" s="20"/>
      <c r="H1450" s="20"/>
      <c r="I1450" s="20"/>
      <c r="J1450" s="20"/>
      <c r="K1450" s="38" t="s">
        <v>2229</v>
      </c>
    </row>
    <row r="1451" spans="1:11" s="69" customFormat="1" ht="20.25" customHeight="1" x14ac:dyDescent="0.25">
      <c r="A1451" s="533" t="s">
        <v>1132</v>
      </c>
      <c r="B1451" s="533">
        <v>7</v>
      </c>
      <c r="C1451" s="533">
        <v>8</v>
      </c>
      <c r="D1451" s="533">
        <f>C1451+B1451</f>
        <v>15</v>
      </c>
      <c r="E1451" s="533">
        <v>1</v>
      </c>
      <c r="F1451" s="533">
        <v>0</v>
      </c>
      <c r="G1451" s="533">
        <f>SUM(E1451:F1451)</f>
        <v>1</v>
      </c>
      <c r="H1451" s="533">
        <f t="shared" ref="H1451:I1465" si="153">SUM(E1451,B1451)</f>
        <v>8</v>
      </c>
      <c r="I1451" s="533">
        <f t="shared" si="153"/>
        <v>8</v>
      </c>
      <c r="J1451" s="533">
        <f>SUM(H1451:I1451)</f>
        <v>16</v>
      </c>
      <c r="K1451" s="528" t="s">
        <v>213</v>
      </c>
    </row>
    <row r="1452" spans="1:11" s="14" customFormat="1" ht="20.25" customHeight="1" thickBot="1" x14ac:dyDescent="0.3">
      <c r="A1452" s="11" t="s">
        <v>414</v>
      </c>
      <c r="B1452" s="11">
        <v>5</v>
      </c>
      <c r="C1452" s="11">
        <v>8</v>
      </c>
      <c r="D1452" s="11">
        <f t="shared" ref="D1452:D1463" si="154">C1452+B1452</f>
        <v>13</v>
      </c>
      <c r="E1452" s="11">
        <v>3</v>
      </c>
      <c r="F1452" s="11">
        <v>0</v>
      </c>
      <c r="G1452" s="11">
        <f>SUM(E1452:F1452)</f>
        <v>3</v>
      </c>
      <c r="H1452" s="11">
        <f t="shared" si="153"/>
        <v>8</v>
      </c>
      <c r="I1452" s="11">
        <f t="shared" si="153"/>
        <v>8</v>
      </c>
      <c r="J1452" s="11">
        <f>SUM(H1452:I1452)</f>
        <v>16</v>
      </c>
      <c r="K1452" s="13" t="s">
        <v>215</v>
      </c>
    </row>
    <row r="1453" spans="1:11" s="668" customFormat="1" ht="20.25" customHeight="1" thickTop="1" x14ac:dyDescent="0.25">
      <c r="K1453" s="664"/>
    </row>
    <row r="1454" spans="1:11" s="668" customFormat="1" ht="20.25" customHeight="1" x14ac:dyDescent="0.25">
      <c r="K1454" s="664"/>
    </row>
    <row r="1455" spans="1:11" s="668" customFormat="1" ht="20.25" customHeight="1" x14ac:dyDescent="0.25">
      <c r="K1455" s="664"/>
    </row>
    <row r="1456" spans="1:11" s="668" customFormat="1" ht="11.25" customHeight="1" x14ac:dyDescent="0.25">
      <c r="K1456" s="664"/>
    </row>
    <row r="1457" spans="1:11" ht="20.100000000000001" customHeight="1" thickBot="1" x14ac:dyDescent="0.3">
      <c r="A1457" s="357" t="s">
        <v>2620</v>
      </c>
      <c r="D1457" s="489"/>
      <c r="E1457" s="490"/>
      <c r="F1457" s="489"/>
      <c r="K1457" s="456" t="s">
        <v>2621</v>
      </c>
    </row>
    <row r="1458" spans="1:11" ht="20.25" customHeight="1" thickTop="1" x14ac:dyDescent="0.3">
      <c r="A1458" s="735" t="s">
        <v>205</v>
      </c>
      <c r="B1458" s="811" t="s">
        <v>1</v>
      </c>
      <c r="C1458" s="811"/>
      <c r="D1458" s="811"/>
      <c r="E1458" s="811" t="s">
        <v>2</v>
      </c>
      <c r="F1458" s="811"/>
      <c r="G1458" s="811"/>
      <c r="H1458" s="811" t="s">
        <v>4</v>
      </c>
      <c r="I1458" s="811"/>
      <c r="J1458" s="811"/>
      <c r="K1458" s="735" t="s">
        <v>206</v>
      </c>
    </row>
    <row r="1459" spans="1:11" ht="20.25" customHeight="1" x14ac:dyDescent="0.3">
      <c r="A1459" s="736"/>
      <c r="B1459" s="812" t="s">
        <v>6</v>
      </c>
      <c r="C1459" s="812"/>
      <c r="D1459" s="812"/>
      <c r="E1459" s="812" t="s">
        <v>7</v>
      </c>
      <c r="F1459" s="812"/>
      <c r="G1459" s="812"/>
      <c r="H1459" s="812" t="s">
        <v>9</v>
      </c>
      <c r="I1459" s="812"/>
      <c r="J1459" s="812"/>
      <c r="K1459" s="736"/>
    </row>
    <row r="1460" spans="1:11" ht="20.25" customHeight="1" x14ac:dyDescent="0.3">
      <c r="A1460" s="736"/>
      <c r="B1460" s="457" t="s">
        <v>574</v>
      </c>
      <c r="C1460" s="457" t="s">
        <v>113</v>
      </c>
      <c r="D1460" s="457" t="s">
        <v>12</v>
      </c>
      <c r="E1460" s="457" t="s">
        <v>574</v>
      </c>
      <c r="F1460" s="457" t="s">
        <v>113</v>
      </c>
      <c r="G1460" s="457" t="s">
        <v>12</v>
      </c>
      <c r="H1460" s="457" t="s">
        <v>574</v>
      </c>
      <c r="I1460" s="457" t="s">
        <v>113</v>
      </c>
      <c r="J1460" s="457" t="s">
        <v>12</v>
      </c>
      <c r="K1460" s="736"/>
    </row>
    <row r="1461" spans="1:11" ht="20.25" customHeight="1" thickBot="1" x14ac:dyDescent="0.35">
      <c r="A1461" s="736"/>
      <c r="B1461" s="530" t="s">
        <v>13</v>
      </c>
      <c r="C1461" s="530" t="s">
        <v>14</v>
      </c>
      <c r="D1461" s="530" t="s">
        <v>9</v>
      </c>
      <c r="E1461" s="530" t="s">
        <v>13</v>
      </c>
      <c r="F1461" s="530" t="s">
        <v>14</v>
      </c>
      <c r="G1461" s="530" t="s">
        <v>9</v>
      </c>
      <c r="H1461" s="530" t="s">
        <v>13</v>
      </c>
      <c r="I1461" s="530" t="s">
        <v>14</v>
      </c>
      <c r="J1461" s="530" t="s">
        <v>9</v>
      </c>
      <c r="K1461" s="736"/>
    </row>
    <row r="1462" spans="1:11" s="14" customFormat="1" ht="20.25" customHeight="1" x14ac:dyDescent="0.25">
      <c r="A1462" s="39" t="s">
        <v>534</v>
      </c>
      <c r="B1462" s="39">
        <v>8</v>
      </c>
      <c r="C1462" s="39">
        <v>5</v>
      </c>
      <c r="D1462" s="39">
        <f t="shared" si="154"/>
        <v>13</v>
      </c>
      <c r="E1462" s="39"/>
      <c r="F1462" s="39">
        <v>1</v>
      </c>
      <c r="G1462" s="39">
        <f>SUM(E1462:F1462)</f>
        <v>1</v>
      </c>
      <c r="H1462" s="39">
        <f t="shared" si="153"/>
        <v>8</v>
      </c>
      <c r="I1462" s="39">
        <f t="shared" si="153"/>
        <v>6</v>
      </c>
      <c r="J1462" s="39">
        <f>SUM(H1462:I1462)</f>
        <v>14</v>
      </c>
      <c r="K1462" s="41" t="s">
        <v>217</v>
      </c>
    </row>
    <row r="1463" spans="1:11" s="14" customFormat="1" ht="20.25" customHeight="1" x14ac:dyDescent="0.25">
      <c r="A1463" s="533" t="s">
        <v>2237</v>
      </c>
      <c r="B1463" s="533">
        <v>9</v>
      </c>
      <c r="C1463" s="533">
        <v>6</v>
      </c>
      <c r="D1463" s="533">
        <f t="shared" si="154"/>
        <v>15</v>
      </c>
      <c r="E1463" s="533">
        <v>0</v>
      </c>
      <c r="F1463" s="533">
        <v>0</v>
      </c>
      <c r="G1463" s="533">
        <v>0</v>
      </c>
      <c r="H1463" s="533">
        <v>9</v>
      </c>
      <c r="I1463" s="533">
        <v>6</v>
      </c>
      <c r="J1463" s="533">
        <f>SUM(H1463:I1463)</f>
        <v>15</v>
      </c>
      <c r="K1463" s="528" t="s">
        <v>2231</v>
      </c>
    </row>
    <row r="1464" spans="1:11" s="14" customFormat="1" ht="35.25" customHeight="1" x14ac:dyDescent="0.25">
      <c r="A1464" s="533" t="s">
        <v>2365</v>
      </c>
      <c r="B1464" s="533">
        <f>B1463+B1462+B1452+B1451</f>
        <v>29</v>
      </c>
      <c r="C1464" s="533">
        <f>C1463+C1462+C1452+C1451</f>
        <v>27</v>
      </c>
      <c r="D1464" s="533">
        <f>D1463+D1462+D1452+D1451</f>
        <v>56</v>
      </c>
      <c r="E1464" s="533">
        <f>SUM(E1452,E1451)</f>
        <v>4</v>
      </c>
      <c r="F1464" s="533">
        <v>1</v>
      </c>
      <c r="G1464" s="533">
        <f>SUM(E1464:F1464)</f>
        <v>5</v>
      </c>
      <c r="H1464" s="533">
        <f t="shared" si="153"/>
        <v>33</v>
      </c>
      <c r="I1464" s="533">
        <f t="shared" si="153"/>
        <v>28</v>
      </c>
      <c r="J1464" s="533">
        <f>SUM(G1464,D1464)</f>
        <v>61</v>
      </c>
      <c r="K1464" s="529" t="s">
        <v>2232</v>
      </c>
    </row>
    <row r="1465" spans="1:11" s="14" customFormat="1" ht="20.25" customHeight="1" x14ac:dyDescent="0.25">
      <c r="A1465" s="533" t="s">
        <v>1891</v>
      </c>
      <c r="B1465" s="533">
        <v>3</v>
      </c>
      <c r="C1465" s="533">
        <v>3</v>
      </c>
      <c r="D1465" s="533">
        <f>C1465+B1465</f>
        <v>6</v>
      </c>
      <c r="E1465" s="533">
        <v>0</v>
      </c>
      <c r="F1465" s="533">
        <v>0</v>
      </c>
      <c r="G1465" s="533">
        <f>SUM(E1465:F1465)</f>
        <v>0</v>
      </c>
      <c r="H1465" s="533">
        <f t="shared" si="153"/>
        <v>3</v>
      </c>
      <c r="I1465" s="533">
        <f t="shared" si="153"/>
        <v>3</v>
      </c>
      <c r="J1465" s="533">
        <f>SUM(G1465,D1465)</f>
        <v>6</v>
      </c>
      <c r="K1465" s="528" t="s">
        <v>2233</v>
      </c>
    </row>
    <row r="1466" spans="1:11" s="14" customFormat="1" ht="20.25" customHeight="1" x14ac:dyDescent="0.25">
      <c r="A1466" s="533" t="s">
        <v>2234</v>
      </c>
      <c r="B1466" s="533">
        <v>32</v>
      </c>
      <c r="C1466" s="533">
        <v>2</v>
      </c>
      <c r="D1466" s="533">
        <f>C1466+B1466</f>
        <v>34</v>
      </c>
      <c r="E1466" s="533">
        <v>0</v>
      </c>
      <c r="F1466" s="533">
        <v>0</v>
      </c>
      <c r="G1466" s="533">
        <v>0</v>
      </c>
      <c r="H1466" s="533">
        <f>SUM(B1466,E1466)</f>
        <v>32</v>
      </c>
      <c r="I1466" s="533">
        <f>SUM(C1466,F1466)</f>
        <v>2</v>
      </c>
      <c r="J1466" s="533">
        <f>SUM(D1466,G1466)</f>
        <v>34</v>
      </c>
      <c r="K1466" s="528" t="s">
        <v>2235</v>
      </c>
    </row>
    <row r="1467" spans="1:11" s="69" customFormat="1" ht="20.25" customHeight="1" x14ac:dyDescent="0.25">
      <c r="A1467" s="533" t="s">
        <v>1886</v>
      </c>
      <c r="B1467" s="495"/>
      <c r="C1467" s="495"/>
      <c r="D1467" s="495"/>
      <c r="E1467" s="495"/>
      <c r="F1467" s="495"/>
      <c r="G1467" s="495"/>
      <c r="H1467" s="495"/>
      <c r="I1467" s="495"/>
      <c r="J1467" s="495"/>
      <c r="K1467" s="528" t="s">
        <v>2236</v>
      </c>
    </row>
    <row r="1468" spans="1:11" s="69" customFormat="1" ht="20.25" customHeight="1" x14ac:dyDescent="0.25">
      <c r="A1468" s="533" t="s">
        <v>212</v>
      </c>
      <c r="B1468" s="533">
        <v>16</v>
      </c>
      <c r="C1468" s="533">
        <v>22</v>
      </c>
      <c r="D1468" s="533">
        <f>C1468+B1468</f>
        <v>38</v>
      </c>
      <c r="E1468" s="533">
        <v>0</v>
      </c>
      <c r="F1468" s="533">
        <v>0</v>
      </c>
      <c r="G1468" s="533">
        <f>SUM(E1468:F1468)</f>
        <v>0</v>
      </c>
      <c r="H1468" s="533">
        <f t="shared" ref="H1468:J1473" si="155">SUM(E1468,B1468)</f>
        <v>16</v>
      </c>
      <c r="I1468" s="533">
        <f t="shared" si="155"/>
        <v>22</v>
      </c>
      <c r="J1468" s="533">
        <f t="shared" si="155"/>
        <v>38</v>
      </c>
      <c r="K1468" s="528" t="s">
        <v>213</v>
      </c>
    </row>
    <row r="1469" spans="1:11" s="69" customFormat="1" ht="20.25" customHeight="1" x14ac:dyDescent="0.25">
      <c r="A1469" s="533" t="s">
        <v>414</v>
      </c>
      <c r="B1469" s="533">
        <v>15</v>
      </c>
      <c r="C1469" s="533">
        <v>15</v>
      </c>
      <c r="D1469" s="533">
        <f t="shared" ref="D1469:D1475" si="156">C1469+B1469</f>
        <v>30</v>
      </c>
      <c r="E1469" s="533">
        <v>0</v>
      </c>
      <c r="F1469" s="533">
        <v>0</v>
      </c>
      <c r="G1469" s="533">
        <f t="shared" ref="G1469:G1473" si="157">SUM(E1469:F1469)</f>
        <v>0</v>
      </c>
      <c r="H1469" s="533">
        <f t="shared" si="155"/>
        <v>15</v>
      </c>
      <c r="I1469" s="533">
        <f t="shared" si="155"/>
        <v>15</v>
      </c>
      <c r="J1469" s="533">
        <f t="shared" si="155"/>
        <v>30</v>
      </c>
      <c r="K1469" s="528" t="s">
        <v>215</v>
      </c>
    </row>
    <row r="1470" spans="1:11" ht="20.25" customHeight="1" x14ac:dyDescent="0.25">
      <c r="A1470" s="533" t="s">
        <v>265</v>
      </c>
      <c r="B1470" s="533">
        <v>22</v>
      </c>
      <c r="C1470" s="533">
        <v>12</v>
      </c>
      <c r="D1470" s="533">
        <f t="shared" si="156"/>
        <v>34</v>
      </c>
      <c r="E1470" s="533">
        <v>0</v>
      </c>
      <c r="F1470" s="533">
        <v>0</v>
      </c>
      <c r="G1470" s="533">
        <f t="shared" si="157"/>
        <v>0</v>
      </c>
      <c r="H1470" s="533">
        <f t="shared" si="155"/>
        <v>22</v>
      </c>
      <c r="I1470" s="533">
        <f t="shared" si="155"/>
        <v>12</v>
      </c>
      <c r="J1470" s="533">
        <f t="shared" si="155"/>
        <v>34</v>
      </c>
      <c r="K1470" s="528" t="s">
        <v>219</v>
      </c>
    </row>
    <row r="1471" spans="1:11" ht="20.25" customHeight="1" x14ac:dyDescent="0.25">
      <c r="A1471" s="8" t="s">
        <v>2230</v>
      </c>
      <c r="B1471" s="8">
        <v>15</v>
      </c>
      <c r="C1471" s="8">
        <v>17</v>
      </c>
      <c r="D1471" s="8">
        <f t="shared" si="156"/>
        <v>32</v>
      </c>
      <c r="E1471" s="8">
        <v>0</v>
      </c>
      <c r="F1471" s="8">
        <v>0</v>
      </c>
      <c r="G1471" s="8">
        <f t="shared" si="157"/>
        <v>0</v>
      </c>
      <c r="H1471" s="8">
        <f t="shared" si="155"/>
        <v>15</v>
      </c>
      <c r="I1471" s="8">
        <f t="shared" si="155"/>
        <v>17</v>
      </c>
      <c r="J1471" s="8">
        <f t="shared" si="155"/>
        <v>32</v>
      </c>
      <c r="K1471" s="446" t="s">
        <v>2231</v>
      </c>
    </row>
    <row r="1472" spans="1:11" ht="20.25" customHeight="1" x14ac:dyDescent="0.25">
      <c r="A1472" s="8" t="s">
        <v>230</v>
      </c>
      <c r="B1472" s="8">
        <v>16</v>
      </c>
      <c r="C1472" s="8">
        <v>7</v>
      </c>
      <c r="D1472" s="8">
        <f t="shared" si="156"/>
        <v>23</v>
      </c>
      <c r="E1472" s="8">
        <v>0</v>
      </c>
      <c r="F1472" s="8">
        <v>0</v>
      </c>
      <c r="G1472" s="8">
        <f t="shared" si="157"/>
        <v>0</v>
      </c>
      <c r="H1472" s="8">
        <f t="shared" si="155"/>
        <v>16</v>
      </c>
      <c r="I1472" s="8">
        <f t="shared" si="155"/>
        <v>7</v>
      </c>
      <c r="J1472" s="8">
        <f t="shared" si="155"/>
        <v>23</v>
      </c>
      <c r="K1472" s="446" t="s">
        <v>2247</v>
      </c>
    </row>
    <row r="1473" spans="1:11" ht="20.25" customHeight="1" x14ac:dyDescent="0.25">
      <c r="A1473" s="8" t="s">
        <v>541</v>
      </c>
      <c r="B1473" s="8">
        <v>9</v>
      </c>
      <c r="C1473" s="8">
        <v>3</v>
      </c>
      <c r="D1473" s="8">
        <f t="shared" si="156"/>
        <v>12</v>
      </c>
      <c r="E1473" s="8">
        <v>0</v>
      </c>
      <c r="F1473" s="8">
        <v>0</v>
      </c>
      <c r="G1473" s="8">
        <f t="shared" si="157"/>
        <v>0</v>
      </c>
      <c r="H1473" s="8">
        <f t="shared" si="155"/>
        <v>9</v>
      </c>
      <c r="I1473" s="8">
        <f t="shared" si="155"/>
        <v>3</v>
      </c>
      <c r="J1473" s="8">
        <f t="shared" si="155"/>
        <v>12</v>
      </c>
      <c r="K1473" s="446" t="s">
        <v>249</v>
      </c>
    </row>
    <row r="1474" spans="1:11" ht="20.25" customHeight="1" x14ac:dyDescent="0.25">
      <c r="A1474" s="8" t="s">
        <v>1806</v>
      </c>
      <c r="B1474" s="8">
        <v>8</v>
      </c>
      <c r="C1474" s="8">
        <v>2</v>
      </c>
      <c r="D1474" s="8">
        <f t="shared" si="156"/>
        <v>10</v>
      </c>
      <c r="E1474" s="8">
        <v>0</v>
      </c>
      <c r="F1474" s="8">
        <v>0</v>
      </c>
      <c r="G1474" s="8">
        <v>0</v>
      </c>
      <c r="H1474" s="8">
        <v>8</v>
      </c>
      <c r="I1474" s="8">
        <v>2</v>
      </c>
      <c r="J1474" s="8">
        <v>10</v>
      </c>
      <c r="K1474" s="329" t="s">
        <v>1807</v>
      </c>
    </row>
    <row r="1475" spans="1:11" ht="20.25" customHeight="1" x14ac:dyDescent="0.25">
      <c r="A1475" s="335" t="s">
        <v>1092</v>
      </c>
      <c r="B1475" s="8">
        <v>1</v>
      </c>
      <c r="C1475" s="8">
        <v>4</v>
      </c>
      <c r="D1475" s="8">
        <f t="shared" si="156"/>
        <v>5</v>
      </c>
      <c r="E1475" s="8">
        <v>0</v>
      </c>
      <c r="F1475" s="8">
        <v>0</v>
      </c>
      <c r="G1475" s="8">
        <v>0</v>
      </c>
      <c r="H1475" s="8">
        <v>1</v>
      </c>
      <c r="I1475" s="8">
        <v>4</v>
      </c>
      <c r="J1475" s="8">
        <v>5</v>
      </c>
      <c r="K1475" s="446" t="s">
        <v>2394</v>
      </c>
    </row>
    <row r="1476" spans="1:11" ht="20.25" customHeight="1" x14ac:dyDescent="0.25">
      <c r="A1476" s="8" t="s">
        <v>1887</v>
      </c>
      <c r="B1476" s="8">
        <f>B1475+B1474+B1473+B1472+B1471+B1470+B1469+B1468</f>
        <v>102</v>
      </c>
      <c r="C1476" s="8">
        <f t="shared" ref="C1476:J1480" si="158">C1475+C1474+C1473+C1472+C1471+C1470+C1469+C1468</f>
        <v>82</v>
      </c>
      <c r="D1476" s="8">
        <f t="shared" si="158"/>
        <v>184</v>
      </c>
      <c r="E1476" s="8">
        <f t="shared" si="158"/>
        <v>0</v>
      </c>
      <c r="F1476" s="8">
        <f t="shared" si="158"/>
        <v>0</v>
      </c>
      <c r="G1476" s="8">
        <f t="shared" si="158"/>
        <v>0</v>
      </c>
      <c r="H1476" s="8">
        <f t="shared" si="158"/>
        <v>102</v>
      </c>
      <c r="I1476" s="8">
        <f t="shared" si="158"/>
        <v>82</v>
      </c>
      <c r="J1476" s="8">
        <f t="shared" si="158"/>
        <v>184</v>
      </c>
      <c r="K1476" s="446" t="s">
        <v>2239</v>
      </c>
    </row>
    <row r="1477" spans="1:11" ht="20.25" customHeight="1" x14ac:dyDescent="0.25">
      <c r="A1477" s="339" t="s">
        <v>1901</v>
      </c>
      <c r="B1477" s="340">
        <v>30</v>
      </c>
      <c r="C1477" s="340">
        <v>19</v>
      </c>
      <c r="D1477" s="340">
        <f>C1477+B1477</f>
        <v>49</v>
      </c>
      <c r="E1477" s="8">
        <f t="shared" si="158"/>
        <v>0</v>
      </c>
      <c r="F1477" s="8">
        <f t="shared" si="158"/>
        <v>0</v>
      </c>
      <c r="G1477" s="8">
        <f t="shared" si="158"/>
        <v>0</v>
      </c>
      <c r="H1477" s="340">
        <f>SUM(E1477,B1477)</f>
        <v>30</v>
      </c>
      <c r="I1477" s="340">
        <f>SUM(F1477,C1477)</f>
        <v>19</v>
      </c>
      <c r="J1477" s="340">
        <f>SUM(G1477,D1477)</f>
        <v>49</v>
      </c>
      <c r="K1477" s="446" t="s">
        <v>2318</v>
      </c>
    </row>
    <row r="1478" spans="1:11" ht="18" customHeight="1" x14ac:dyDescent="0.25">
      <c r="A1478" s="8" t="s">
        <v>1892</v>
      </c>
      <c r="B1478" s="8"/>
      <c r="C1478" s="8"/>
      <c r="D1478" s="8"/>
      <c r="E1478" s="8"/>
      <c r="F1478" s="8"/>
      <c r="G1478" s="8"/>
      <c r="H1478" s="8"/>
      <c r="I1478" s="8"/>
      <c r="J1478" s="8"/>
      <c r="K1478" s="446" t="s">
        <v>2241</v>
      </c>
    </row>
    <row r="1479" spans="1:11" ht="20.25" customHeight="1" x14ac:dyDescent="0.25">
      <c r="A1479" s="8" t="s">
        <v>212</v>
      </c>
      <c r="B1479" s="8">
        <v>7</v>
      </c>
      <c r="C1479" s="8">
        <v>7</v>
      </c>
      <c r="D1479" s="8">
        <f>C1479+B1479</f>
        <v>14</v>
      </c>
      <c r="E1479" s="8">
        <f t="shared" si="158"/>
        <v>0</v>
      </c>
      <c r="F1479" s="8">
        <f t="shared" si="158"/>
        <v>0</v>
      </c>
      <c r="G1479" s="8">
        <f t="shared" si="158"/>
        <v>0</v>
      </c>
      <c r="H1479" s="8">
        <v>7</v>
      </c>
      <c r="I1479" s="8">
        <v>7</v>
      </c>
      <c r="J1479" s="8">
        <f>I1479+H1479</f>
        <v>14</v>
      </c>
      <c r="K1479" s="446" t="s">
        <v>213</v>
      </c>
    </row>
    <row r="1480" spans="1:11" ht="20.25" customHeight="1" x14ac:dyDescent="0.25">
      <c r="A1480" s="8" t="s">
        <v>414</v>
      </c>
      <c r="B1480" s="8">
        <v>9</v>
      </c>
      <c r="C1480" s="8">
        <v>10</v>
      </c>
      <c r="D1480" s="8">
        <f t="shared" ref="D1480:D1491" si="159">C1480+B1480</f>
        <v>19</v>
      </c>
      <c r="E1480" s="8">
        <v>2</v>
      </c>
      <c r="F1480" s="8">
        <f t="shared" si="158"/>
        <v>0</v>
      </c>
      <c r="G1480" s="8">
        <v>2</v>
      </c>
      <c r="H1480" s="8">
        <v>11</v>
      </c>
      <c r="I1480" s="8">
        <v>10</v>
      </c>
      <c r="J1480" s="8">
        <f t="shared" ref="J1480:J1491" si="160">I1480+H1480</f>
        <v>21</v>
      </c>
      <c r="K1480" s="446" t="s">
        <v>215</v>
      </c>
    </row>
    <row r="1481" spans="1:11" ht="20.25" customHeight="1" thickBot="1" x14ac:dyDescent="0.3">
      <c r="A1481" s="11" t="s">
        <v>534</v>
      </c>
      <c r="B1481" s="11">
        <v>5</v>
      </c>
      <c r="C1481" s="11">
        <v>3</v>
      </c>
      <c r="D1481" s="11">
        <f t="shared" si="159"/>
        <v>8</v>
      </c>
      <c r="E1481" s="11">
        <v>0</v>
      </c>
      <c r="F1481" s="11">
        <v>0</v>
      </c>
      <c r="G1481" s="11">
        <v>0</v>
      </c>
      <c r="H1481" s="11">
        <v>5</v>
      </c>
      <c r="I1481" s="11">
        <v>3</v>
      </c>
      <c r="J1481" s="11">
        <f t="shared" si="160"/>
        <v>8</v>
      </c>
      <c r="K1481" s="13" t="s">
        <v>217</v>
      </c>
    </row>
    <row r="1482" spans="1:11" ht="11.25" customHeight="1" thickTop="1" x14ac:dyDescent="0.25">
      <c r="A1482" s="532"/>
      <c r="B1482" s="532"/>
      <c r="C1482" s="532"/>
      <c r="D1482" s="532"/>
      <c r="E1482" s="532"/>
      <c r="F1482" s="532"/>
      <c r="G1482" s="532"/>
      <c r="H1482" s="532"/>
      <c r="I1482" s="532"/>
      <c r="J1482" s="532"/>
      <c r="K1482" s="531"/>
    </row>
    <row r="1483" spans="1:11" s="534" customFormat="1" ht="11.25" customHeight="1" x14ac:dyDescent="0.25">
      <c r="A1483" s="14"/>
      <c r="B1483" s="14"/>
      <c r="C1483" s="14"/>
      <c r="D1483" s="14"/>
      <c r="E1483" s="14"/>
      <c r="F1483" s="14"/>
      <c r="G1483" s="14"/>
      <c r="H1483" s="14"/>
      <c r="I1483" s="14"/>
      <c r="J1483" s="14"/>
      <c r="K1483" s="535"/>
    </row>
    <row r="1484" spans="1:11" ht="21.75" customHeight="1" thickBot="1" x14ac:dyDescent="0.3">
      <c r="A1484" s="357" t="s">
        <v>2620</v>
      </c>
      <c r="D1484" s="489"/>
      <c r="E1484" s="490"/>
      <c r="F1484" s="489"/>
      <c r="K1484" s="456" t="s">
        <v>2621</v>
      </c>
    </row>
    <row r="1485" spans="1:11" ht="18" customHeight="1" thickTop="1" x14ac:dyDescent="0.3">
      <c r="A1485" s="735" t="s">
        <v>205</v>
      </c>
      <c r="B1485" s="746" t="s">
        <v>1</v>
      </c>
      <c r="C1485" s="746"/>
      <c r="D1485" s="746"/>
      <c r="E1485" s="746" t="s">
        <v>2</v>
      </c>
      <c r="F1485" s="746"/>
      <c r="G1485" s="746"/>
      <c r="H1485" s="746" t="s">
        <v>4</v>
      </c>
      <c r="I1485" s="746"/>
      <c r="J1485" s="746"/>
      <c r="K1485" s="735" t="s">
        <v>206</v>
      </c>
    </row>
    <row r="1486" spans="1:11" ht="18" customHeight="1" x14ac:dyDescent="0.3">
      <c r="A1486" s="736"/>
      <c r="B1486" s="747" t="s">
        <v>6</v>
      </c>
      <c r="C1486" s="747"/>
      <c r="D1486" s="747"/>
      <c r="E1486" s="747" t="s">
        <v>7</v>
      </c>
      <c r="F1486" s="747"/>
      <c r="G1486" s="747"/>
      <c r="H1486" s="747" t="s">
        <v>9</v>
      </c>
      <c r="I1486" s="747"/>
      <c r="J1486" s="747"/>
      <c r="K1486" s="736"/>
    </row>
    <row r="1487" spans="1:11" ht="18" customHeight="1" x14ac:dyDescent="0.3">
      <c r="A1487" s="736"/>
      <c r="B1487" s="457" t="s">
        <v>574</v>
      </c>
      <c r="C1487" s="457" t="s">
        <v>113</v>
      </c>
      <c r="D1487" s="457" t="s">
        <v>12</v>
      </c>
      <c r="E1487" s="457" t="s">
        <v>574</v>
      </c>
      <c r="F1487" s="457" t="s">
        <v>113</v>
      </c>
      <c r="G1487" s="457" t="s">
        <v>12</v>
      </c>
      <c r="H1487" s="457" t="s">
        <v>574</v>
      </c>
      <c r="I1487" s="457" t="s">
        <v>113</v>
      </c>
      <c r="J1487" s="457" t="s">
        <v>12</v>
      </c>
      <c r="K1487" s="736"/>
    </row>
    <row r="1488" spans="1:11" ht="18" customHeight="1" thickBot="1" x14ac:dyDescent="0.35">
      <c r="A1488" s="737"/>
      <c r="B1488" s="458" t="s">
        <v>13</v>
      </c>
      <c r="C1488" s="458" t="s">
        <v>14</v>
      </c>
      <c r="D1488" s="458" t="s">
        <v>9</v>
      </c>
      <c r="E1488" s="458" t="s">
        <v>13</v>
      </c>
      <c r="F1488" s="458" t="s">
        <v>14</v>
      </c>
      <c r="G1488" s="458" t="s">
        <v>9</v>
      </c>
      <c r="H1488" s="458" t="s">
        <v>13</v>
      </c>
      <c r="I1488" s="458" t="s">
        <v>14</v>
      </c>
      <c r="J1488" s="458" t="s">
        <v>9</v>
      </c>
      <c r="K1488" s="737"/>
    </row>
    <row r="1489" spans="1:11" ht="18.899999999999999" customHeight="1" x14ac:dyDescent="0.25">
      <c r="A1489" s="8" t="s">
        <v>1893</v>
      </c>
      <c r="B1489" s="8">
        <v>12</v>
      </c>
      <c r="C1489" s="8">
        <v>10</v>
      </c>
      <c r="D1489" s="8">
        <f t="shared" si="159"/>
        <v>22</v>
      </c>
      <c r="E1489" s="8">
        <v>0</v>
      </c>
      <c r="F1489" s="8">
        <v>0</v>
      </c>
      <c r="G1489" s="8">
        <v>0</v>
      </c>
      <c r="H1489" s="8">
        <v>12</v>
      </c>
      <c r="I1489" s="8">
        <v>10</v>
      </c>
      <c r="J1489" s="8">
        <f t="shared" si="160"/>
        <v>22</v>
      </c>
      <c r="K1489" s="446" t="s">
        <v>2242</v>
      </c>
    </row>
    <row r="1490" spans="1:11" ht="18.899999999999999" customHeight="1" x14ac:dyDescent="0.25">
      <c r="A1490" s="8" t="s">
        <v>541</v>
      </c>
      <c r="B1490" s="8">
        <v>8</v>
      </c>
      <c r="C1490" s="8">
        <v>3</v>
      </c>
      <c r="D1490" s="8">
        <f t="shared" si="159"/>
        <v>11</v>
      </c>
      <c r="E1490" s="8">
        <v>0</v>
      </c>
      <c r="F1490" s="8">
        <v>0</v>
      </c>
      <c r="G1490" s="8">
        <v>0</v>
      </c>
      <c r="H1490" s="8">
        <v>8</v>
      </c>
      <c r="I1490" s="8">
        <v>3</v>
      </c>
      <c r="J1490" s="8">
        <f t="shared" si="160"/>
        <v>11</v>
      </c>
      <c r="K1490" s="446" t="s">
        <v>249</v>
      </c>
    </row>
    <row r="1491" spans="1:11" ht="18.899999999999999" customHeight="1" x14ac:dyDescent="0.25">
      <c r="A1491" s="8" t="s">
        <v>1894</v>
      </c>
      <c r="B1491" s="8">
        <v>15</v>
      </c>
      <c r="C1491" s="8">
        <v>4</v>
      </c>
      <c r="D1491" s="8">
        <f t="shared" si="159"/>
        <v>19</v>
      </c>
      <c r="E1491" s="8">
        <v>0</v>
      </c>
      <c r="F1491" s="8">
        <v>0</v>
      </c>
      <c r="G1491" s="8">
        <v>0</v>
      </c>
      <c r="H1491" s="8">
        <v>15</v>
      </c>
      <c r="I1491" s="8">
        <v>4</v>
      </c>
      <c r="J1491" s="8">
        <f t="shared" si="160"/>
        <v>19</v>
      </c>
      <c r="K1491" s="446" t="s">
        <v>2319</v>
      </c>
    </row>
    <row r="1492" spans="1:11" ht="18.899999999999999" customHeight="1" x14ac:dyDescent="0.25">
      <c r="A1492" s="340" t="s">
        <v>1895</v>
      </c>
      <c r="B1492" s="340">
        <f t="shared" ref="B1492:J1492" si="161">B1491+B1490+B1489+B1481+B1480+B1479</f>
        <v>56</v>
      </c>
      <c r="C1492" s="340">
        <f t="shared" si="161"/>
        <v>37</v>
      </c>
      <c r="D1492" s="340">
        <f t="shared" si="161"/>
        <v>93</v>
      </c>
      <c r="E1492" s="340">
        <f t="shared" si="161"/>
        <v>2</v>
      </c>
      <c r="F1492" s="340">
        <f t="shared" si="161"/>
        <v>0</v>
      </c>
      <c r="G1492" s="340">
        <f t="shared" si="161"/>
        <v>2</v>
      </c>
      <c r="H1492" s="340">
        <f t="shared" si="161"/>
        <v>58</v>
      </c>
      <c r="I1492" s="340">
        <f t="shared" si="161"/>
        <v>37</v>
      </c>
      <c r="J1492" s="340">
        <f t="shared" si="161"/>
        <v>95</v>
      </c>
      <c r="K1492" s="329" t="s">
        <v>2244</v>
      </c>
    </row>
    <row r="1493" spans="1:11" ht="18.899999999999999" customHeight="1" x14ac:dyDescent="0.25">
      <c r="A1493" s="8" t="s">
        <v>2245</v>
      </c>
      <c r="B1493" s="8"/>
      <c r="C1493" s="8"/>
      <c r="D1493" s="8"/>
      <c r="E1493" s="8"/>
      <c r="F1493" s="8"/>
      <c r="G1493" s="8"/>
      <c r="H1493" s="8"/>
      <c r="I1493" s="8"/>
      <c r="J1493" s="8"/>
      <c r="K1493" s="446" t="s">
        <v>2246</v>
      </c>
    </row>
    <row r="1494" spans="1:11" ht="18.899999999999999" customHeight="1" x14ac:dyDescent="0.25">
      <c r="A1494" s="8" t="s">
        <v>534</v>
      </c>
      <c r="B1494" s="8">
        <v>6</v>
      </c>
      <c r="C1494" s="8">
        <v>2</v>
      </c>
      <c r="D1494" s="8">
        <f>C1494+B1494</f>
        <v>8</v>
      </c>
      <c r="E1494" s="8">
        <v>3</v>
      </c>
      <c r="F1494" s="8">
        <v>0</v>
      </c>
      <c r="G1494" s="8">
        <f>SUM(E1494:F1494)</f>
        <v>3</v>
      </c>
      <c r="H1494" s="8">
        <v>9</v>
      </c>
      <c r="I1494" s="8">
        <v>2</v>
      </c>
      <c r="J1494" s="8">
        <f>I1494+H1494</f>
        <v>11</v>
      </c>
      <c r="K1494" s="446" t="s">
        <v>217</v>
      </c>
    </row>
    <row r="1495" spans="1:11" ht="18.899999999999999" customHeight="1" x14ac:dyDescent="0.25">
      <c r="A1495" s="8" t="s">
        <v>265</v>
      </c>
      <c r="B1495" s="8">
        <v>9</v>
      </c>
      <c r="C1495" s="8">
        <v>5</v>
      </c>
      <c r="D1495" s="8">
        <f t="shared" ref="D1495:D1499" si="162">C1495+B1495</f>
        <v>14</v>
      </c>
      <c r="E1495" s="8">
        <v>0</v>
      </c>
      <c r="F1495" s="8">
        <v>0</v>
      </c>
      <c r="G1495" s="8">
        <v>0</v>
      </c>
      <c r="H1495" s="8">
        <v>9</v>
      </c>
      <c r="I1495" s="8">
        <v>5</v>
      </c>
      <c r="J1495" s="8">
        <f t="shared" ref="J1495:J1499" si="163">I1495+H1495</f>
        <v>14</v>
      </c>
      <c r="K1495" s="446" t="s">
        <v>219</v>
      </c>
    </row>
    <row r="1496" spans="1:11" ht="18.899999999999999" customHeight="1" x14ac:dyDescent="0.25">
      <c r="A1496" s="8" t="s">
        <v>2238</v>
      </c>
      <c r="B1496" s="8">
        <v>13</v>
      </c>
      <c r="C1496" s="8">
        <v>5</v>
      </c>
      <c r="D1496" s="8">
        <f t="shared" si="162"/>
        <v>18</v>
      </c>
      <c r="E1496" s="8">
        <v>0</v>
      </c>
      <c r="F1496" s="8">
        <v>0</v>
      </c>
      <c r="G1496" s="8">
        <v>0</v>
      </c>
      <c r="H1496" s="8">
        <v>13</v>
      </c>
      <c r="I1496" s="8">
        <v>5</v>
      </c>
      <c r="J1496" s="8">
        <f t="shared" si="163"/>
        <v>18</v>
      </c>
      <c r="K1496" s="446" t="s">
        <v>2247</v>
      </c>
    </row>
    <row r="1497" spans="1:11" ht="18.899999999999999" customHeight="1" x14ac:dyDescent="0.25">
      <c r="A1497" s="8" t="s">
        <v>248</v>
      </c>
      <c r="B1497" s="8">
        <v>8</v>
      </c>
      <c r="C1497" s="8">
        <v>1</v>
      </c>
      <c r="D1497" s="8">
        <f t="shared" si="162"/>
        <v>9</v>
      </c>
      <c r="E1497" s="8">
        <v>0</v>
      </c>
      <c r="F1497" s="8">
        <v>0</v>
      </c>
      <c r="G1497" s="8">
        <v>0</v>
      </c>
      <c r="H1497" s="8">
        <v>8</v>
      </c>
      <c r="I1497" s="8">
        <v>1</v>
      </c>
      <c r="J1497" s="8">
        <f t="shared" si="163"/>
        <v>9</v>
      </c>
      <c r="K1497" s="446" t="s">
        <v>249</v>
      </c>
    </row>
    <row r="1498" spans="1:11" ht="18.899999999999999" customHeight="1" x14ac:dyDescent="0.25">
      <c r="A1498" s="8" t="s">
        <v>2320</v>
      </c>
      <c r="B1498" s="8">
        <v>11</v>
      </c>
      <c r="C1498" s="8">
        <v>3</v>
      </c>
      <c r="D1498" s="8">
        <f t="shared" si="162"/>
        <v>14</v>
      </c>
      <c r="E1498" s="8">
        <v>0</v>
      </c>
      <c r="F1498" s="8">
        <v>0</v>
      </c>
      <c r="G1498" s="8">
        <v>0</v>
      </c>
      <c r="H1498" s="8">
        <v>11</v>
      </c>
      <c r="I1498" s="8">
        <v>3</v>
      </c>
      <c r="J1498" s="8">
        <f t="shared" si="163"/>
        <v>14</v>
      </c>
      <c r="K1498" s="446" t="s">
        <v>2408</v>
      </c>
    </row>
    <row r="1499" spans="1:11" ht="18.899999999999999" customHeight="1" x14ac:dyDescent="0.25">
      <c r="A1499" s="8" t="s">
        <v>1092</v>
      </c>
      <c r="B1499" s="8">
        <v>1</v>
      </c>
      <c r="C1499" s="8"/>
      <c r="D1499" s="8">
        <f t="shared" si="162"/>
        <v>1</v>
      </c>
      <c r="E1499" s="8">
        <v>0</v>
      </c>
      <c r="F1499" s="8">
        <v>0</v>
      </c>
      <c r="G1499" s="8">
        <v>0</v>
      </c>
      <c r="H1499" s="8">
        <v>1</v>
      </c>
      <c r="I1499" s="8"/>
      <c r="J1499" s="8">
        <f t="shared" si="163"/>
        <v>1</v>
      </c>
      <c r="K1499" s="446" t="s">
        <v>2394</v>
      </c>
    </row>
    <row r="1500" spans="1:11" ht="18.899999999999999" customHeight="1" x14ac:dyDescent="0.25">
      <c r="A1500" s="8" t="s">
        <v>2409</v>
      </c>
      <c r="B1500" s="8">
        <f>B1499+B1498+B1497+B1496+B1495+B1494</f>
        <v>48</v>
      </c>
      <c r="C1500" s="8">
        <f t="shared" ref="C1500:J1500" si="164">C1499+C1498+C1497+C1496+C1495+C1494</f>
        <v>16</v>
      </c>
      <c r="D1500" s="8">
        <f t="shared" si="164"/>
        <v>64</v>
      </c>
      <c r="E1500" s="8">
        <f t="shared" si="164"/>
        <v>3</v>
      </c>
      <c r="F1500" s="8">
        <f t="shared" si="164"/>
        <v>0</v>
      </c>
      <c r="G1500" s="8">
        <f t="shared" si="164"/>
        <v>3</v>
      </c>
      <c r="H1500" s="8">
        <f t="shared" si="164"/>
        <v>51</v>
      </c>
      <c r="I1500" s="8">
        <f t="shared" si="164"/>
        <v>16</v>
      </c>
      <c r="J1500" s="8">
        <f t="shared" si="164"/>
        <v>67</v>
      </c>
      <c r="K1500" s="446" t="s">
        <v>2410</v>
      </c>
    </row>
    <row r="1501" spans="1:11" ht="15.75" customHeight="1" x14ac:dyDescent="0.25">
      <c r="A1501" s="8" t="s">
        <v>2250</v>
      </c>
      <c r="B1501" s="8"/>
      <c r="C1501" s="8"/>
      <c r="D1501" s="8"/>
      <c r="E1501" s="8"/>
      <c r="F1501" s="8"/>
      <c r="G1501" s="8"/>
      <c r="H1501" s="8"/>
      <c r="I1501" s="8"/>
      <c r="J1501" s="8"/>
      <c r="K1501" s="446" t="s">
        <v>2251</v>
      </c>
    </row>
    <row r="1502" spans="1:11" ht="18.899999999999999" customHeight="1" x14ac:dyDescent="0.25">
      <c r="A1502" s="8" t="s">
        <v>1438</v>
      </c>
      <c r="B1502" s="8">
        <v>5</v>
      </c>
      <c r="C1502" s="8">
        <v>6</v>
      </c>
      <c r="D1502" s="8">
        <f>C1502+B1502</f>
        <v>11</v>
      </c>
      <c r="E1502" s="8">
        <v>0</v>
      </c>
      <c r="F1502" s="8">
        <v>0</v>
      </c>
      <c r="G1502" s="8">
        <v>0</v>
      </c>
      <c r="H1502" s="8">
        <v>5</v>
      </c>
      <c r="I1502" s="8">
        <v>6</v>
      </c>
      <c r="J1502" s="8">
        <f>I1502+H1502</f>
        <v>11</v>
      </c>
      <c r="K1502" s="446" t="s">
        <v>243</v>
      </c>
    </row>
    <row r="1503" spans="1:11" ht="18.899999999999999" customHeight="1" x14ac:dyDescent="0.25">
      <c r="A1503" s="8" t="s">
        <v>248</v>
      </c>
      <c r="B1503" s="8">
        <v>3</v>
      </c>
      <c r="C1503" s="8">
        <v>2</v>
      </c>
      <c r="D1503" s="8">
        <f t="shared" ref="D1503:D1504" si="165">C1503+B1503</f>
        <v>5</v>
      </c>
      <c r="E1503" s="8">
        <v>0</v>
      </c>
      <c r="F1503" s="8">
        <v>0</v>
      </c>
      <c r="G1503" s="8">
        <v>0</v>
      </c>
      <c r="H1503" s="8">
        <v>3</v>
      </c>
      <c r="I1503" s="8">
        <v>2</v>
      </c>
      <c r="J1503" s="8">
        <f t="shared" ref="J1503:J1504" si="166">I1503+H1503</f>
        <v>5</v>
      </c>
      <c r="K1503" s="446" t="s">
        <v>249</v>
      </c>
    </row>
    <row r="1504" spans="1:11" ht="15" customHeight="1" x14ac:dyDescent="0.25">
      <c r="A1504" s="8" t="s">
        <v>949</v>
      </c>
      <c r="B1504" s="8">
        <v>6</v>
      </c>
      <c r="C1504" s="8">
        <v>3</v>
      </c>
      <c r="D1504" s="8">
        <f t="shared" si="165"/>
        <v>9</v>
      </c>
      <c r="E1504" s="8">
        <v>0</v>
      </c>
      <c r="F1504" s="8">
        <v>0</v>
      </c>
      <c r="G1504" s="8">
        <v>0</v>
      </c>
      <c r="H1504" s="8">
        <v>6</v>
      </c>
      <c r="I1504" s="8">
        <v>3</v>
      </c>
      <c r="J1504" s="8">
        <f t="shared" si="166"/>
        <v>9</v>
      </c>
      <c r="K1504" s="466" t="s">
        <v>2252</v>
      </c>
    </row>
    <row r="1505" spans="1:11" ht="18.899999999999999" customHeight="1" x14ac:dyDescent="0.25">
      <c r="A1505" s="8" t="s">
        <v>2253</v>
      </c>
      <c r="B1505" s="8">
        <f>B1504+B1503+B1502</f>
        <v>14</v>
      </c>
      <c r="C1505" s="8">
        <f t="shared" ref="C1505:J1505" si="167">C1504+C1503+C1502</f>
        <v>11</v>
      </c>
      <c r="D1505" s="8">
        <f t="shared" si="167"/>
        <v>25</v>
      </c>
      <c r="E1505" s="8">
        <f t="shared" si="167"/>
        <v>0</v>
      </c>
      <c r="F1505" s="8">
        <f t="shared" si="167"/>
        <v>0</v>
      </c>
      <c r="G1505" s="8">
        <f t="shared" si="167"/>
        <v>0</v>
      </c>
      <c r="H1505" s="8">
        <f t="shared" si="167"/>
        <v>14</v>
      </c>
      <c r="I1505" s="8">
        <f t="shared" si="167"/>
        <v>11</v>
      </c>
      <c r="J1505" s="8">
        <f t="shared" si="167"/>
        <v>25</v>
      </c>
      <c r="K1505" s="446" t="s">
        <v>2254</v>
      </c>
    </row>
    <row r="1506" spans="1:11" ht="18.899999999999999" customHeight="1" x14ac:dyDescent="0.25">
      <c r="A1506" s="8" t="s">
        <v>2255</v>
      </c>
      <c r="B1506" s="8">
        <v>43</v>
      </c>
      <c r="C1506" s="8">
        <v>25</v>
      </c>
      <c r="D1506" s="8">
        <f>SUM(B1506:C1506)</f>
        <v>68</v>
      </c>
      <c r="E1506" s="8">
        <v>0</v>
      </c>
      <c r="F1506" s="8">
        <v>0</v>
      </c>
      <c r="G1506" s="8">
        <v>0</v>
      </c>
      <c r="H1506" s="8">
        <v>43</v>
      </c>
      <c r="I1506" s="8">
        <v>25</v>
      </c>
      <c r="J1506" s="8">
        <f>SUM(H1506:I1506)</f>
        <v>68</v>
      </c>
      <c r="K1506" s="446" t="s">
        <v>2256</v>
      </c>
    </row>
    <row r="1507" spans="1:11" ht="18.899999999999999" customHeight="1" x14ac:dyDescent="0.25">
      <c r="A1507" s="8" t="s">
        <v>2257</v>
      </c>
      <c r="B1507" s="8"/>
      <c r="C1507" s="8"/>
      <c r="D1507" s="8"/>
      <c r="E1507" s="8"/>
      <c r="F1507" s="8"/>
      <c r="G1507" s="8"/>
      <c r="H1507" s="8"/>
      <c r="I1507" s="8"/>
      <c r="J1507" s="8"/>
      <c r="K1507" s="446" t="s">
        <v>2258</v>
      </c>
    </row>
    <row r="1508" spans="1:11" ht="18.899999999999999" customHeight="1" x14ac:dyDescent="0.25">
      <c r="A1508" s="8" t="s">
        <v>437</v>
      </c>
      <c r="B1508" s="8">
        <v>19</v>
      </c>
      <c r="C1508" s="8">
        <v>8</v>
      </c>
      <c r="D1508" s="8">
        <f>C1508+B1508</f>
        <v>27</v>
      </c>
      <c r="E1508" s="8">
        <v>0</v>
      </c>
      <c r="F1508" s="8">
        <v>0</v>
      </c>
      <c r="G1508" s="8">
        <v>0</v>
      </c>
      <c r="H1508" s="8">
        <v>19</v>
      </c>
      <c r="I1508" s="8">
        <v>8</v>
      </c>
      <c r="J1508" s="8">
        <f>I1508+H1508</f>
        <v>27</v>
      </c>
      <c r="K1508" s="446" t="s">
        <v>209</v>
      </c>
    </row>
    <row r="1509" spans="1:11" ht="18.899999999999999" customHeight="1" x14ac:dyDescent="0.25">
      <c r="A1509" s="8" t="s">
        <v>212</v>
      </c>
      <c r="B1509" s="8">
        <v>20</v>
      </c>
      <c r="C1509" s="8">
        <v>5</v>
      </c>
      <c r="D1509" s="8">
        <f t="shared" ref="D1509:D1510" si="168">C1509+B1509</f>
        <v>25</v>
      </c>
      <c r="E1509" s="8">
        <v>0</v>
      </c>
      <c r="F1509" s="8">
        <v>0</v>
      </c>
      <c r="G1509" s="8">
        <f>SUM(E1509:F1509)</f>
        <v>0</v>
      </c>
      <c r="H1509" s="8">
        <v>20</v>
      </c>
      <c r="I1509" s="8">
        <v>5</v>
      </c>
      <c r="J1509" s="8">
        <f t="shared" ref="J1509:J1510" si="169">I1509+H1509</f>
        <v>25</v>
      </c>
      <c r="K1509" s="446" t="s">
        <v>213</v>
      </c>
    </row>
    <row r="1510" spans="1:11" ht="18.899999999999999" customHeight="1" x14ac:dyDescent="0.25">
      <c r="A1510" s="20" t="s">
        <v>534</v>
      </c>
      <c r="B1510" s="20">
        <v>11</v>
      </c>
      <c r="C1510" s="20">
        <v>13</v>
      </c>
      <c r="D1510" s="20">
        <f t="shared" si="168"/>
        <v>24</v>
      </c>
      <c r="E1510" s="20">
        <v>0</v>
      </c>
      <c r="F1510" s="20">
        <v>0</v>
      </c>
      <c r="G1510" s="20">
        <f>SUM(E1510:F1510)</f>
        <v>0</v>
      </c>
      <c r="H1510" s="20">
        <v>11</v>
      </c>
      <c r="I1510" s="20">
        <v>13</v>
      </c>
      <c r="J1510" s="20">
        <f t="shared" si="169"/>
        <v>24</v>
      </c>
      <c r="K1510" s="22" t="s">
        <v>217</v>
      </c>
    </row>
    <row r="1511" spans="1:11" ht="18.75" customHeight="1" thickBot="1" x14ac:dyDescent="0.3">
      <c r="A1511" s="11" t="s">
        <v>2259</v>
      </c>
      <c r="B1511" s="11">
        <f t="shared" ref="B1511:J1511" si="170">B1510+B1509+B1508</f>
        <v>50</v>
      </c>
      <c r="C1511" s="11">
        <f t="shared" si="170"/>
        <v>26</v>
      </c>
      <c r="D1511" s="11">
        <f t="shared" si="170"/>
        <v>76</v>
      </c>
      <c r="E1511" s="11">
        <f t="shared" si="170"/>
        <v>0</v>
      </c>
      <c r="F1511" s="11">
        <f t="shared" si="170"/>
        <v>0</v>
      </c>
      <c r="G1511" s="11">
        <f t="shared" si="170"/>
        <v>0</v>
      </c>
      <c r="H1511" s="11">
        <f t="shared" si="170"/>
        <v>50</v>
      </c>
      <c r="I1511" s="11">
        <f t="shared" si="170"/>
        <v>26</v>
      </c>
      <c r="J1511" s="11">
        <f t="shared" si="170"/>
        <v>76</v>
      </c>
      <c r="K1511" s="13" t="s">
        <v>2260</v>
      </c>
    </row>
    <row r="1512" spans="1:11" s="659" customFormat="1" ht="18.75" customHeight="1" thickTop="1" x14ac:dyDescent="0.25">
      <c r="A1512" s="668"/>
      <c r="B1512" s="668"/>
      <c r="C1512" s="668"/>
      <c r="D1512" s="668"/>
      <c r="E1512" s="668"/>
      <c r="F1512" s="668"/>
      <c r="G1512" s="668"/>
      <c r="H1512" s="668"/>
      <c r="I1512" s="668"/>
      <c r="J1512" s="668"/>
      <c r="K1512" s="664"/>
    </row>
    <row r="1513" spans="1:11" s="659" customFormat="1" ht="18.75" customHeight="1" x14ac:dyDescent="0.25">
      <c r="A1513" s="668"/>
      <c r="B1513" s="668"/>
      <c r="C1513" s="668"/>
      <c r="D1513" s="668"/>
      <c r="E1513" s="668"/>
      <c r="F1513" s="668"/>
      <c r="G1513" s="668"/>
      <c r="H1513" s="668"/>
      <c r="I1513" s="668"/>
      <c r="J1513" s="668"/>
      <c r="K1513" s="664"/>
    </row>
    <row r="1514" spans="1:11" s="659" customFormat="1" ht="18.75" customHeight="1" x14ac:dyDescent="0.25">
      <c r="A1514" s="668"/>
      <c r="B1514" s="668"/>
      <c r="C1514" s="668"/>
      <c r="D1514" s="668"/>
      <c r="E1514" s="668"/>
      <c r="F1514" s="668"/>
      <c r="G1514" s="668"/>
      <c r="H1514" s="668"/>
      <c r="I1514" s="668"/>
      <c r="J1514" s="668"/>
      <c r="K1514" s="664"/>
    </row>
    <row r="1515" spans="1:11" s="659" customFormat="1" ht="18.75" customHeight="1" x14ac:dyDescent="0.25">
      <c r="A1515" s="668"/>
      <c r="B1515" s="668"/>
      <c r="C1515" s="668"/>
      <c r="D1515" s="668"/>
      <c r="E1515" s="668"/>
      <c r="F1515" s="668"/>
      <c r="G1515" s="668"/>
      <c r="H1515" s="668"/>
      <c r="I1515" s="668"/>
      <c r="J1515" s="668"/>
      <c r="K1515" s="664"/>
    </row>
    <row r="1516" spans="1:11" s="659" customFormat="1" ht="18.75" customHeight="1" x14ac:dyDescent="0.25">
      <c r="A1516" s="668"/>
      <c r="B1516" s="668"/>
      <c r="C1516" s="668"/>
      <c r="D1516" s="668"/>
      <c r="E1516" s="668"/>
      <c r="F1516" s="668"/>
      <c r="G1516" s="668"/>
      <c r="H1516" s="668"/>
      <c r="I1516" s="668"/>
      <c r="J1516" s="668"/>
      <c r="K1516" s="664"/>
    </row>
    <row r="1517" spans="1:11" s="659" customFormat="1" ht="18.75" customHeight="1" thickBot="1" x14ac:dyDescent="0.3">
      <c r="A1517" s="668"/>
      <c r="B1517" s="668"/>
      <c r="C1517" s="668"/>
      <c r="D1517" s="668"/>
      <c r="E1517" s="668"/>
      <c r="F1517" s="668"/>
      <c r="G1517" s="668"/>
      <c r="H1517" s="668"/>
      <c r="I1517" s="668"/>
      <c r="J1517" s="668"/>
      <c r="K1517" s="664"/>
    </row>
    <row r="1518" spans="1:11" ht="7.5" customHeight="1" thickTop="1" x14ac:dyDescent="0.25">
      <c r="A1518" s="325"/>
      <c r="B1518" s="325"/>
      <c r="C1518" s="325"/>
      <c r="D1518" s="325"/>
      <c r="E1518" s="325"/>
      <c r="F1518" s="325"/>
      <c r="G1518" s="325"/>
      <c r="H1518" s="325"/>
      <c r="I1518" s="325"/>
      <c r="J1518" s="325"/>
      <c r="K1518" s="326"/>
    </row>
    <row r="1519" spans="1:11" s="569" customFormat="1" ht="7.5" customHeight="1" x14ac:dyDescent="0.25">
      <c r="A1519" s="579"/>
      <c r="B1519" s="579"/>
      <c r="C1519" s="579"/>
      <c r="D1519" s="579"/>
      <c r="E1519" s="579"/>
      <c r="F1519" s="579"/>
      <c r="G1519" s="579"/>
      <c r="H1519" s="579"/>
      <c r="I1519" s="579"/>
      <c r="J1519" s="579"/>
      <c r="K1519" s="574"/>
    </row>
    <row r="1520" spans="1:11" ht="20.100000000000001" customHeight="1" thickBot="1" x14ac:dyDescent="0.3">
      <c r="A1520" s="357" t="s">
        <v>2620</v>
      </c>
      <c r="D1520" s="489"/>
      <c r="E1520" s="490"/>
      <c r="F1520" s="489"/>
      <c r="K1520" s="456" t="s">
        <v>2621</v>
      </c>
    </row>
    <row r="1521" spans="1:11" ht="20.25" customHeight="1" thickTop="1" x14ac:dyDescent="0.3">
      <c r="A1521" s="735" t="s">
        <v>205</v>
      </c>
      <c r="B1521" s="746" t="s">
        <v>1</v>
      </c>
      <c r="C1521" s="746"/>
      <c r="D1521" s="746"/>
      <c r="E1521" s="746" t="s">
        <v>2</v>
      </c>
      <c r="F1521" s="746"/>
      <c r="G1521" s="746"/>
      <c r="H1521" s="746" t="s">
        <v>4</v>
      </c>
      <c r="I1521" s="746"/>
      <c r="J1521" s="746"/>
      <c r="K1521" s="735" t="s">
        <v>206</v>
      </c>
    </row>
    <row r="1522" spans="1:11" ht="20.25" customHeight="1" x14ac:dyDescent="0.3">
      <c r="A1522" s="736"/>
      <c r="B1522" s="747" t="s">
        <v>6</v>
      </c>
      <c r="C1522" s="747"/>
      <c r="D1522" s="747"/>
      <c r="E1522" s="747" t="s">
        <v>7</v>
      </c>
      <c r="F1522" s="747"/>
      <c r="G1522" s="747"/>
      <c r="H1522" s="747" t="s">
        <v>9</v>
      </c>
      <c r="I1522" s="747"/>
      <c r="J1522" s="747"/>
      <c r="K1522" s="736"/>
    </row>
    <row r="1523" spans="1:11" ht="20.25" customHeight="1" x14ac:dyDescent="0.3">
      <c r="A1523" s="736"/>
      <c r="B1523" s="457" t="s">
        <v>574</v>
      </c>
      <c r="C1523" s="457" t="s">
        <v>113</v>
      </c>
      <c r="D1523" s="457" t="s">
        <v>12</v>
      </c>
      <c r="E1523" s="457" t="s">
        <v>574</v>
      </c>
      <c r="F1523" s="457" t="s">
        <v>113</v>
      </c>
      <c r="G1523" s="457" t="s">
        <v>12</v>
      </c>
      <c r="H1523" s="457" t="s">
        <v>574</v>
      </c>
      <c r="I1523" s="457" t="s">
        <v>113</v>
      </c>
      <c r="J1523" s="457" t="s">
        <v>12</v>
      </c>
      <c r="K1523" s="736"/>
    </row>
    <row r="1524" spans="1:11" ht="20.25" customHeight="1" thickBot="1" x14ac:dyDescent="0.35">
      <c r="A1524" s="737"/>
      <c r="B1524" s="458" t="s">
        <v>13</v>
      </c>
      <c r="C1524" s="458" t="s">
        <v>14</v>
      </c>
      <c r="D1524" s="458" t="s">
        <v>9</v>
      </c>
      <c r="E1524" s="458" t="s">
        <v>13</v>
      </c>
      <c r="F1524" s="458" t="s">
        <v>14</v>
      </c>
      <c r="G1524" s="458" t="s">
        <v>9</v>
      </c>
      <c r="H1524" s="458" t="s">
        <v>13</v>
      </c>
      <c r="I1524" s="458" t="s">
        <v>14</v>
      </c>
      <c r="J1524" s="458" t="s">
        <v>9</v>
      </c>
      <c r="K1524" s="737"/>
    </row>
    <row r="1525" spans="1:11" ht="20.25" customHeight="1" x14ac:dyDescent="0.25">
      <c r="A1525" s="8" t="s">
        <v>2261</v>
      </c>
      <c r="B1525" s="8">
        <v>64</v>
      </c>
      <c r="C1525" s="8">
        <v>22</v>
      </c>
      <c r="D1525" s="8">
        <f>C1525+B1525</f>
        <v>86</v>
      </c>
      <c r="E1525" s="8">
        <f>SUM(E1509:E1511)</f>
        <v>0</v>
      </c>
      <c r="F1525" s="8">
        <f>SUM(F1509:F1511)</f>
        <v>0</v>
      </c>
      <c r="G1525" s="8">
        <f>SUM(G1509:G1511)</f>
        <v>0</v>
      </c>
      <c r="H1525" s="8">
        <f>SUM(E1525,B1525)</f>
        <v>64</v>
      </c>
      <c r="I1525" s="8">
        <f>SUM(F1525,C1525)</f>
        <v>22</v>
      </c>
      <c r="J1525" s="8">
        <f>SUM(G1525,D1525)</f>
        <v>86</v>
      </c>
      <c r="K1525" s="446"/>
    </row>
    <row r="1526" spans="1:11" ht="17.25" customHeight="1" x14ac:dyDescent="0.25">
      <c r="A1526" s="8" t="s">
        <v>2263</v>
      </c>
      <c r="B1526" s="8"/>
      <c r="C1526" s="8"/>
      <c r="D1526" s="8"/>
      <c r="E1526" s="8"/>
      <c r="F1526" s="8"/>
      <c r="G1526" s="8"/>
      <c r="H1526" s="8"/>
      <c r="I1526" s="8"/>
      <c r="J1526" s="8"/>
      <c r="K1526" s="446" t="s">
        <v>2264</v>
      </c>
    </row>
    <row r="1527" spans="1:11" ht="20.25" customHeight="1" x14ac:dyDescent="0.25">
      <c r="A1527" s="8" t="s">
        <v>212</v>
      </c>
      <c r="B1527" s="8">
        <v>12</v>
      </c>
      <c r="C1527" s="8">
        <v>3</v>
      </c>
      <c r="D1527" s="8">
        <f>C1527+B1527</f>
        <v>15</v>
      </c>
      <c r="E1527" s="8">
        <v>6</v>
      </c>
      <c r="F1527" s="8">
        <v>5</v>
      </c>
      <c r="G1527" s="8">
        <f>SUM(E1527:F1527)</f>
        <v>11</v>
      </c>
      <c r="H1527" s="8">
        <v>18</v>
      </c>
      <c r="I1527" s="8">
        <v>8</v>
      </c>
      <c r="J1527" s="8">
        <f>SUM(H1527:I1527)</f>
        <v>26</v>
      </c>
      <c r="K1527" s="446" t="s">
        <v>213</v>
      </c>
    </row>
    <row r="1528" spans="1:11" ht="20.25" customHeight="1" x14ac:dyDescent="0.25">
      <c r="A1528" s="8" t="s">
        <v>414</v>
      </c>
      <c r="B1528" s="8">
        <v>8</v>
      </c>
      <c r="C1528" s="8">
        <v>8</v>
      </c>
      <c r="D1528" s="8">
        <f t="shared" ref="D1528:D1531" si="171">C1528+B1528</f>
        <v>16</v>
      </c>
      <c r="E1528" s="8">
        <v>5</v>
      </c>
      <c r="F1528" s="8">
        <v>3</v>
      </c>
      <c r="G1528" s="8">
        <f t="shared" ref="G1528:G1530" si="172">SUM(E1528:F1528)</f>
        <v>8</v>
      </c>
      <c r="H1528" s="8">
        <v>13</v>
      </c>
      <c r="I1528" s="8">
        <v>11</v>
      </c>
      <c r="J1528" s="8">
        <f>SUM(H1528:I1528)</f>
        <v>24</v>
      </c>
      <c r="K1528" s="446" t="s">
        <v>215</v>
      </c>
    </row>
    <row r="1529" spans="1:11" ht="20.25" customHeight="1" x14ac:dyDescent="0.25">
      <c r="A1529" s="8" t="s">
        <v>2265</v>
      </c>
      <c r="B1529" s="8">
        <v>6</v>
      </c>
      <c r="C1529" s="8">
        <v>1</v>
      </c>
      <c r="D1529" s="8">
        <f t="shared" si="171"/>
        <v>7</v>
      </c>
      <c r="E1529" s="8">
        <v>3</v>
      </c>
      <c r="F1529" s="8"/>
      <c r="G1529" s="8">
        <f t="shared" si="172"/>
        <v>3</v>
      </c>
      <c r="H1529" s="8">
        <v>9</v>
      </c>
      <c r="I1529" s="8">
        <v>1</v>
      </c>
      <c r="J1529" s="8">
        <f>SUM(H1529:I1529)</f>
        <v>10</v>
      </c>
      <c r="K1529" s="446" t="s">
        <v>2266</v>
      </c>
    </row>
    <row r="1530" spans="1:11" ht="20.25" customHeight="1" x14ac:dyDescent="0.25">
      <c r="A1530" s="8" t="s">
        <v>2411</v>
      </c>
      <c r="B1530" s="8">
        <v>25</v>
      </c>
      <c r="C1530" s="8">
        <v>12</v>
      </c>
      <c r="D1530" s="8">
        <f t="shared" si="171"/>
        <v>37</v>
      </c>
      <c r="E1530" s="8">
        <v>2</v>
      </c>
      <c r="F1530" s="8">
        <v>3</v>
      </c>
      <c r="G1530" s="8">
        <f t="shared" si="172"/>
        <v>5</v>
      </c>
      <c r="H1530" s="8">
        <v>27</v>
      </c>
      <c r="I1530" s="8">
        <v>15</v>
      </c>
      <c r="J1530" s="8">
        <f>SUM(H1530:I1530)</f>
        <v>42</v>
      </c>
      <c r="K1530" s="446" t="s">
        <v>2231</v>
      </c>
    </row>
    <row r="1531" spans="1:11" ht="20.25" customHeight="1" x14ac:dyDescent="0.25">
      <c r="A1531" s="335" t="s">
        <v>238</v>
      </c>
      <c r="B1531" s="8">
        <v>7</v>
      </c>
      <c r="C1531" s="8">
        <v>2</v>
      </c>
      <c r="D1531" s="8">
        <f t="shared" si="171"/>
        <v>9</v>
      </c>
      <c r="E1531" s="8">
        <v>0</v>
      </c>
      <c r="F1531" s="8">
        <v>0</v>
      </c>
      <c r="G1531" s="8">
        <v>0</v>
      </c>
      <c r="H1531" s="8">
        <v>7</v>
      </c>
      <c r="I1531" s="8">
        <v>2</v>
      </c>
      <c r="J1531" s="8">
        <f>SUM(H1531:I1531)</f>
        <v>9</v>
      </c>
      <c r="K1531" s="446" t="s">
        <v>2267</v>
      </c>
    </row>
    <row r="1532" spans="1:11" ht="20.25" customHeight="1" x14ac:dyDescent="0.25">
      <c r="A1532" s="8" t="s">
        <v>2268</v>
      </c>
      <c r="B1532" s="8">
        <f>B1531+B1530+B1529+B1528+B1527</f>
        <v>58</v>
      </c>
      <c r="C1532" s="8">
        <f t="shared" ref="C1532:J1532" si="173">C1531+C1530+C1529+C1528+C1527</f>
        <v>26</v>
      </c>
      <c r="D1532" s="8">
        <f t="shared" si="173"/>
        <v>84</v>
      </c>
      <c r="E1532" s="8">
        <f t="shared" si="173"/>
        <v>16</v>
      </c>
      <c r="F1532" s="8">
        <f t="shared" si="173"/>
        <v>11</v>
      </c>
      <c r="G1532" s="8">
        <f t="shared" si="173"/>
        <v>27</v>
      </c>
      <c r="H1532" s="8">
        <f t="shared" si="173"/>
        <v>74</v>
      </c>
      <c r="I1532" s="8">
        <f t="shared" si="173"/>
        <v>37</v>
      </c>
      <c r="J1532" s="8">
        <f t="shared" si="173"/>
        <v>111</v>
      </c>
      <c r="K1532" s="446" t="s">
        <v>2269</v>
      </c>
    </row>
    <row r="1533" spans="1:11" ht="20.25" customHeight="1" x14ac:dyDescent="0.25">
      <c r="A1533" s="8" t="s">
        <v>2270</v>
      </c>
      <c r="B1533" s="8">
        <v>24</v>
      </c>
      <c r="C1533" s="8">
        <v>11</v>
      </c>
      <c r="D1533" s="8">
        <f>C1533+B1533</f>
        <v>35</v>
      </c>
      <c r="E1533" s="8">
        <v>0</v>
      </c>
      <c r="F1533" s="8">
        <v>0</v>
      </c>
      <c r="G1533" s="8">
        <v>0</v>
      </c>
      <c r="H1533" s="8">
        <v>24</v>
      </c>
      <c r="I1533" s="8">
        <v>11</v>
      </c>
      <c r="J1533" s="8">
        <f>I1533+H1533</f>
        <v>35</v>
      </c>
      <c r="K1533" s="446" t="s">
        <v>2271</v>
      </c>
    </row>
    <row r="1534" spans="1:11" ht="20.25" customHeight="1" x14ac:dyDescent="0.25">
      <c r="A1534" s="8" t="s">
        <v>2272</v>
      </c>
      <c r="B1534" s="8">
        <v>26</v>
      </c>
      <c r="C1534" s="8">
        <v>3</v>
      </c>
      <c r="D1534" s="8">
        <f>C1534+B1534</f>
        <v>29</v>
      </c>
      <c r="E1534" s="8">
        <v>0</v>
      </c>
      <c r="F1534" s="8">
        <v>0</v>
      </c>
      <c r="G1534" s="8">
        <v>0</v>
      </c>
      <c r="H1534" s="8">
        <v>26</v>
      </c>
      <c r="I1534" s="8">
        <v>3</v>
      </c>
      <c r="J1534" s="8">
        <f t="shared" ref="J1534:J1535" si="174">I1534+H1534</f>
        <v>29</v>
      </c>
      <c r="K1534" s="22" t="s">
        <v>2273</v>
      </c>
    </row>
    <row r="1535" spans="1:11" ht="20.25" customHeight="1" x14ac:dyDescent="0.25">
      <c r="A1535" s="20" t="s">
        <v>2274</v>
      </c>
      <c r="B1535" s="20">
        <v>6</v>
      </c>
      <c r="C1535" s="20">
        <v>1</v>
      </c>
      <c r="D1535" s="20">
        <f>C1535+B1535</f>
        <v>7</v>
      </c>
      <c r="E1535" s="20">
        <v>0</v>
      </c>
      <c r="F1535" s="20">
        <v>0</v>
      </c>
      <c r="G1535" s="20">
        <v>0</v>
      </c>
      <c r="H1535" s="20">
        <v>6</v>
      </c>
      <c r="I1535" s="20">
        <v>1</v>
      </c>
      <c r="J1535" s="20">
        <f t="shared" si="174"/>
        <v>7</v>
      </c>
      <c r="K1535" s="448" t="s">
        <v>2275</v>
      </c>
    </row>
    <row r="1536" spans="1:11" ht="20.25" customHeight="1" x14ac:dyDescent="0.25">
      <c r="A1536" s="8" t="s">
        <v>90</v>
      </c>
      <c r="B1536" s="8">
        <v>4043</v>
      </c>
      <c r="C1536" s="8">
        <v>1916</v>
      </c>
      <c r="D1536" s="8">
        <v>5959</v>
      </c>
      <c r="E1536" s="8">
        <v>50</v>
      </c>
      <c r="F1536" s="8">
        <v>16</v>
      </c>
      <c r="G1536" s="8">
        <v>66</v>
      </c>
      <c r="H1536" s="8">
        <v>4093</v>
      </c>
      <c r="I1536" s="8">
        <v>1932</v>
      </c>
      <c r="J1536" s="8">
        <v>6025</v>
      </c>
      <c r="K1536" s="446" t="s">
        <v>91</v>
      </c>
    </row>
    <row r="1537" spans="1:11" ht="20.25" customHeight="1" x14ac:dyDescent="0.25">
      <c r="A1537" s="465" t="s">
        <v>450</v>
      </c>
      <c r="B1537" s="17"/>
      <c r="C1537" s="17"/>
      <c r="D1537" s="17"/>
      <c r="E1537" s="17"/>
      <c r="F1537" s="17"/>
      <c r="G1537" s="17"/>
      <c r="H1537" s="17"/>
      <c r="I1537" s="17"/>
      <c r="J1537" s="17"/>
      <c r="K1537" s="19" t="s">
        <v>93</v>
      </c>
    </row>
    <row r="1538" spans="1:11" ht="20.25" customHeight="1" x14ac:dyDescent="0.25">
      <c r="A1538" s="465" t="s">
        <v>2057</v>
      </c>
      <c r="B1538" s="339">
        <v>1</v>
      </c>
      <c r="C1538" s="339">
        <v>0</v>
      </c>
      <c r="D1538" s="339">
        <f>SUM(B1538:C1538)</f>
        <v>1</v>
      </c>
      <c r="E1538" s="339">
        <v>0</v>
      </c>
      <c r="F1538" s="339">
        <v>0</v>
      </c>
      <c r="G1538" s="339">
        <v>0</v>
      </c>
      <c r="H1538" s="339">
        <v>1</v>
      </c>
      <c r="I1538" s="339">
        <v>0</v>
      </c>
      <c r="J1538" s="339">
        <f>SUM(H1538:I1538)</f>
        <v>1</v>
      </c>
      <c r="K1538" s="446" t="s">
        <v>2058</v>
      </c>
    </row>
    <row r="1539" spans="1:11" ht="20.25" customHeight="1" x14ac:dyDescent="0.25">
      <c r="A1539" s="465" t="s">
        <v>2412</v>
      </c>
      <c r="B1539" s="8">
        <v>0</v>
      </c>
      <c r="C1539" s="8">
        <v>0</v>
      </c>
      <c r="D1539" s="340">
        <v>0</v>
      </c>
      <c r="E1539" s="340">
        <v>0</v>
      </c>
      <c r="F1539" s="340">
        <v>0</v>
      </c>
      <c r="G1539" s="340">
        <v>0</v>
      </c>
      <c r="H1539" s="340">
        <v>0</v>
      </c>
      <c r="I1539" s="340">
        <v>0</v>
      </c>
      <c r="J1539" s="340">
        <v>0</v>
      </c>
      <c r="K1539" s="446" t="s">
        <v>2344</v>
      </c>
    </row>
    <row r="1540" spans="1:11" ht="20.25" customHeight="1" x14ac:dyDescent="0.25">
      <c r="A1540" s="465" t="s">
        <v>2128</v>
      </c>
      <c r="B1540" s="8">
        <v>3</v>
      </c>
      <c r="C1540" s="8">
        <v>7</v>
      </c>
      <c r="D1540" s="340">
        <f>C1540+B1540</f>
        <v>10</v>
      </c>
      <c r="E1540" s="340">
        <v>0</v>
      </c>
      <c r="F1540" s="340">
        <v>0</v>
      </c>
      <c r="G1540" s="340">
        <v>0</v>
      </c>
      <c r="H1540" s="340">
        <v>3</v>
      </c>
      <c r="I1540" s="340">
        <v>7</v>
      </c>
      <c r="J1540" s="340">
        <v>10</v>
      </c>
      <c r="K1540" s="446" t="s">
        <v>1262</v>
      </c>
    </row>
    <row r="1541" spans="1:11" ht="20.25" customHeight="1" x14ac:dyDescent="0.25">
      <c r="A1541" s="465" t="s">
        <v>2184</v>
      </c>
      <c r="B1541" s="8">
        <v>4</v>
      </c>
      <c r="C1541" s="8">
        <v>0</v>
      </c>
      <c r="D1541" s="340">
        <f t="shared" ref="D1541:D1545" si="175">C1541+B1541</f>
        <v>4</v>
      </c>
      <c r="E1541" s="340">
        <v>0</v>
      </c>
      <c r="F1541" s="340">
        <v>0</v>
      </c>
      <c r="G1541" s="340">
        <v>0</v>
      </c>
      <c r="H1541" s="340">
        <v>4</v>
      </c>
      <c r="I1541" s="340">
        <v>0</v>
      </c>
      <c r="J1541" s="340">
        <v>4</v>
      </c>
      <c r="K1541" s="446" t="s">
        <v>2130</v>
      </c>
    </row>
    <row r="1542" spans="1:11" ht="20.25" customHeight="1" x14ac:dyDescent="0.25">
      <c r="A1542" s="465" t="s">
        <v>1438</v>
      </c>
      <c r="B1542" s="8">
        <v>6</v>
      </c>
      <c r="C1542" s="8">
        <v>3</v>
      </c>
      <c r="D1542" s="340">
        <f t="shared" si="175"/>
        <v>9</v>
      </c>
      <c r="E1542" s="340">
        <v>0</v>
      </c>
      <c r="F1542" s="340">
        <v>0</v>
      </c>
      <c r="G1542" s="340">
        <v>0</v>
      </c>
      <c r="H1542" s="340">
        <v>6</v>
      </c>
      <c r="I1542" s="340">
        <v>3</v>
      </c>
      <c r="J1542" s="340">
        <v>9</v>
      </c>
      <c r="K1542" s="446" t="s">
        <v>243</v>
      </c>
    </row>
    <row r="1543" spans="1:11" ht="20.25" customHeight="1" x14ac:dyDescent="0.25">
      <c r="A1543" s="465" t="s">
        <v>541</v>
      </c>
      <c r="B1543" s="8">
        <v>0</v>
      </c>
      <c r="C1543" s="8">
        <v>0</v>
      </c>
      <c r="D1543" s="340">
        <f t="shared" si="175"/>
        <v>0</v>
      </c>
      <c r="E1543" s="340">
        <v>0</v>
      </c>
      <c r="F1543" s="340">
        <v>0</v>
      </c>
      <c r="G1543" s="340">
        <v>0</v>
      </c>
      <c r="H1543" s="340">
        <v>0</v>
      </c>
      <c r="I1543" s="340">
        <v>0</v>
      </c>
      <c r="J1543" s="340">
        <v>0</v>
      </c>
      <c r="K1543" s="446" t="s">
        <v>249</v>
      </c>
    </row>
    <row r="1544" spans="1:11" ht="20.25" customHeight="1" x14ac:dyDescent="0.25">
      <c r="A1544" s="465" t="s">
        <v>1092</v>
      </c>
      <c r="B1544" s="8">
        <v>0</v>
      </c>
      <c r="C1544" s="8">
        <v>0</v>
      </c>
      <c r="D1544" s="340">
        <f t="shared" si="175"/>
        <v>0</v>
      </c>
      <c r="E1544" s="340">
        <v>0</v>
      </c>
      <c r="F1544" s="340">
        <v>0</v>
      </c>
      <c r="G1544" s="340">
        <v>0</v>
      </c>
      <c r="H1544" s="340">
        <v>0</v>
      </c>
      <c r="I1544" s="340">
        <v>0</v>
      </c>
      <c r="J1544" s="340">
        <v>0</v>
      </c>
      <c r="K1544" s="446" t="s">
        <v>2394</v>
      </c>
    </row>
    <row r="1545" spans="1:11" ht="20.25" customHeight="1" thickBot="1" x14ac:dyDescent="0.3">
      <c r="A1545" s="496" t="s">
        <v>2413</v>
      </c>
      <c r="B1545" s="11">
        <f>B1542+B1541+B1540</f>
        <v>13</v>
      </c>
      <c r="C1545" s="11">
        <v>10</v>
      </c>
      <c r="D1545" s="11">
        <f t="shared" si="175"/>
        <v>23</v>
      </c>
      <c r="E1545" s="11">
        <v>0</v>
      </c>
      <c r="F1545" s="11">
        <v>0</v>
      </c>
      <c r="G1545" s="11">
        <v>0</v>
      </c>
      <c r="H1545" s="11">
        <v>13</v>
      </c>
      <c r="I1545" s="11">
        <v>10</v>
      </c>
      <c r="J1545" s="11">
        <v>23</v>
      </c>
      <c r="K1545" s="13" t="s">
        <v>2346</v>
      </c>
    </row>
    <row r="1546" spans="1:11" ht="10.5" customHeight="1" thickTop="1" x14ac:dyDescent="0.25">
      <c r="A1546" s="539"/>
      <c r="B1546" s="532"/>
      <c r="C1546" s="532"/>
      <c r="D1546" s="532"/>
      <c r="E1546" s="532"/>
      <c r="F1546" s="532"/>
      <c r="G1546" s="532"/>
      <c r="H1546" s="532"/>
      <c r="I1546" s="532"/>
      <c r="J1546" s="532"/>
      <c r="K1546" s="531"/>
    </row>
    <row r="1547" spans="1:11" s="569" customFormat="1" ht="10.5" customHeight="1" x14ac:dyDescent="0.25">
      <c r="A1547" s="85"/>
      <c r="B1547" s="579"/>
      <c r="C1547" s="579"/>
      <c r="D1547" s="579"/>
      <c r="E1547" s="579"/>
      <c r="F1547" s="579"/>
      <c r="G1547" s="579"/>
      <c r="H1547" s="579"/>
      <c r="I1547" s="579"/>
      <c r="J1547" s="579"/>
      <c r="K1547" s="574"/>
    </row>
    <row r="1548" spans="1:11" s="659" customFormat="1" ht="10.5" customHeight="1" x14ac:dyDescent="0.25">
      <c r="A1548" s="85"/>
      <c r="B1548" s="668"/>
      <c r="C1548" s="668"/>
      <c r="D1548" s="668"/>
      <c r="E1548" s="668"/>
      <c r="F1548" s="668"/>
      <c r="G1548" s="668"/>
      <c r="H1548" s="668"/>
      <c r="I1548" s="668"/>
      <c r="J1548" s="668"/>
      <c r="K1548" s="664"/>
    </row>
    <row r="1549" spans="1:11" s="659" customFormat="1" ht="10.5" customHeight="1" x14ac:dyDescent="0.25">
      <c r="A1549" s="85"/>
      <c r="B1549" s="668"/>
      <c r="C1549" s="668"/>
      <c r="D1549" s="668"/>
      <c r="E1549" s="668"/>
      <c r="F1549" s="668"/>
      <c r="G1549" s="668"/>
      <c r="H1549" s="668"/>
      <c r="I1549" s="668"/>
      <c r="J1549" s="668"/>
      <c r="K1549" s="664"/>
    </row>
    <row r="1550" spans="1:11" ht="24" customHeight="1" thickBot="1" x14ac:dyDescent="0.3">
      <c r="A1550" s="357" t="s">
        <v>2620</v>
      </c>
      <c r="D1550" s="489"/>
      <c r="E1550" s="490"/>
      <c r="F1550" s="489"/>
      <c r="K1550" s="456" t="s">
        <v>2621</v>
      </c>
    </row>
    <row r="1551" spans="1:11" ht="20.25" customHeight="1" thickTop="1" x14ac:dyDescent="0.3">
      <c r="A1551" s="735" t="s">
        <v>205</v>
      </c>
      <c r="B1551" s="746" t="s">
        <v>1</v>
      </c>
      <c r="C1551" s="746"/>
      <c r="D1551" s="746"/>
      <c r="E1551" s="746" t="s">
        <v>2</v>
      </c>
      <c r="F1551" s="746"/>
      <c r="G1551" s="746"/>
      <c r="H1551" s="746" t="s">
        <v>4</v>
      </c>
      <c r="I1551" s="746"/>
      <c r="J1551" s="746"/>
      <c r="K1551" s="735" t="s">
        <v>206</v>
      </c>
    </row>
    <row r="1552" spans="1:11" ht="20.25" customHeight="1" x14ac:dyDescent="0.3">
      <c r="A1552" s="736"/>
      <c r="B1552" s="747" t="s">
        <v>6</v>
      </c>
      <c r="C1552" s="747"/>
      <c r="D1552" s="747"/>
      <c r="E1552" s="747" t="s">
        <v>7</v>
      </c>
      <c r="F1552" s="747"/>
      <c r="G1552" s="747"/>
      <c r="H1552" s="747" t="s">
        <v>9</v>
      </c>
      <c r="I1552" s="747"/>
      <c r="J1552" s="747"/>
      <c r="K1552" s="736"/>
    </row>
    <row r="1553" spans="1:11" ht="20.25" customHeight="1" x14ac:dyDescent="0.3">
      <c r="A1553" s="736"/>
      <c r="B1553" s="457" t="s">
        <v>574</v>
      </c>
      <c r="C1553" s="457" t="s">
        <v>113</v>
      </c>
      <c r="D1553" s="457" t="s">
        <v>12</v>
      </c>
      <c r="E1553" s="457" t="s">
        <v>574</v>
      </c>
      <c r="F1553" s="457" t="s">
        <v>113</v>
      </c>
      <c r="G1553" s="457" t="s">
        <v>12</v>
      </c>
      <c r="H1553" s="457" t="s">
        <v>574</v>
      </c>
      <c r="I1553" s="457" t="s">
        <v>113</v>
      </c>
      <c r="J1553" s="457" t="s">
        <v>12</v>
      </c>
      <c r="K1553" s="736"/>
    </row>
    <row r="1554" spans="1:11" ht="20.25" customHeight="1" thickBot="1" x14ac:dyDescent="0.35">
      <c r="A1554" s="737"/>
      <c r="B1554" s="458" t="s">
        <v>13</v>
      </c>
      <c r="C1554" s="458" t="s">
        <v>14</v>
      </c>
      <c r="D1554" s="458" t="s">
        <v>9</v>
      </c>
      <c r="E1554" s="458" t="s">
        <v>13</v>
      </c>
      <c r="F1554" s="458" t="s">
        <v>14</v>
      </c>
      <c r="G1554" s="458" t="s">
        <v>9</v>
      </c>
      <c r="H1554" s="458" t="s">
        <v>13</v>
      </c>
      <c r="I1554" s="458" t="s">
        <v>14</v>
      </c>
      <c r="J1554" s="458" t="s">
        <v>9</v>
      </c>
      <c r="K1554" s="737"/>
    </row>
    <row r="1555" spans="1:11" ht="20.25" customHeight="1" x14ac:dyDescent="0.25">
      <c r="A1555" s="465" t="s">
        <v>2414</v>
      </c>
      <c r="B1555" s="17"/>
      <c r="C1555" s="17"/>
      <c r="D1555" s="17"/>
      <c r="E1555" s="17"/>
      <c r="F1555" s="17"/>
      <c r="G1555" s="17"/>
      <c r="H1555" s="17"/>
      <c r="I1555" s="17"/>
      <c r="J1555" s="17"/>
      <c r="K1555" s="19" t="s">
        <v>2137</v>
      </c>
    </row>
    <row r="1556" spans="1:11" ht="20.25" customHeight="1" x14ac:dyDescent="0.25">
      <c r="A1556" s="465" t="s">
        <v>2230</v>
      </c>
      <c r="B1556" s="8">
        <v>4</v>
      </c>
      <c r="C1556" s="8">
        <v>6</v>
      </c>
      <c r="D1556" s="8">
        <f>C1556+B1556</f>
        <v>10</v>
      </c>
      <c r="E1556" s="8">
        <v>0</v>
      </c>
      <c r="F1556" s="8">
        <v>0</v>
      </c>
      <c r="G1556" s="8">
        <v>0</v>
      </c>
      <c r="H1556" s="8">
        <v>4</v>
      </c>
      <c r="I1556" s="8">
        <v>6</v>
      </c>
      <c r="J1556" s="8">
        <f>I1556+H1556</f>
        <v>10</v>
      </c>
      <c r="K1556" s="329" t="s">
        <v>2341</v>
      </c>
    </row>
    <row r="1557" spans="1:11" ht="20.25" customHeight="1" x14ac:dyDescent="0.25">
      <c r="A1557" s="465" t="s">
        <v>2129</v>
      </c>
      <c r="B1557" s="8">
        <v>9</v>
      </c>
      <c r="C1557" s="8">
        <v>1</v>
      </c>
      <c r="D1557" s="8">
        <f t="shared" ref="D1557:D1559" si="176">C1557+B1557</f>
        <v>10</v>
      </c>
      <c r="E1557" s="8">
        <v>0</v>
      </c>
      <c r="F1557" s="8">
        <v>0</v>
      </c>
      <c r="G1557" s="8">
        <v>0</v>
      </c>
      <c r="H1557" s="8">
        <v>9</v>
      </c>
      <c r="I1557" s="8">
        <v>1</v>
      </c>
      <c r="J1557" s="8">
        <f t="shared" ref="J1557:J1559" si="177">I1557+H1557</f>
        <v>10</v>
      </c>
      <c r="K1557" s="446" t="s">
        <v>2130</v>
      </c>
    </row>
    <row r="1558" spans="1:11" ht="20.25" customHeight="1" x14ac:dyDescent="0.25">
      <c r="A1558" s="465" t="s">
        <v>1438</v>
      </c>
      <c r="B1558" s="8">
        <v>19</v>
      </c>
      <c r="C1558" s="8">
        <v>6</v>
      </c>
      <c r="D1558" s="8">
        <f t="shared" si="176"/>
        <v>25</v>
      </c>
      <c r="E1558" s="8">
        <v>0</v>
      </c>
      <c r="F1558" s="8">
        <v>0</v>
      </c>
      <c r="G1558" s="8">
        <v>0</v>
      </c>
      <c r="H1558" s="8">
        <v>19</v>
      </c>
      <c r="I1558" s="8">
        <v>6</v>
      </c>
      <c r="J1558" s="8">
        <f t="shared" si="177"/>
        <v>25</v>
      </c>
      <c r="K1558" s="446" t="s">
        <v>243</v>
      </c>
    </row>
    <row r="1559" spans="1:11" ht="20.25" customHeight="1" x14ac:dyDescent="0.25">
      <c r="A1559" s="465" t="s">
        <v>541</v>
      </c>
      <c r="B1559" s="8">
        <v>9</v>
      </c>
      <c r="C1559" s="8"/>
      <c r="D1559" s="8">
        <f t="shared" si="176"/>
        <v>9</v>
      </c>
      <c r="E1559" s="8">
        <v>0</v>
      </c>
      <c r="F1559" s="8">
        <v>0</v>
      </c>
      <c r="G1559" s="8">
        <v>0</v>
      </c>
      <c r="H1559" s="8">
        <v>9</v>
      </c>
      <c r="I1559" s="8"/>
      <c r="J1559" s="8">
        <f t="shared" si="177"/>
        <v>9</v>
      </c>
      <c r="K1559" s="446" t="s">
        <v>249</v>
      </c>
    </row>
    <row r="1560" spans="1:11" ht="20.25" customHeight="1" x14ac:dyDescent="0.25">
      <c r="A1560" s="465" t="s">
        <v>2415</v>
      </c>
      <c r="B1560" s="8">
        <f>SUM(B1556:B1559)</f>
        <v>41</v>
      </c>
      <c r="C1560" s="8">
        <f>SUM(C1556:C1559)</f>
        <v>13</v>
      </c>
      <c r="D1560" s="8">
        <v>54</v>
      </c>
      <c r="E1560" s="8">
        <v>0</v>
      </c>
      <c r="F1560" s="8">
        <v>0</v>
      </c>
      <c r="G1560" s="8">
        <v>0</v>
      </c>
      <c r="H1560" s="8">
        <f>SUM(H1556:H1559)</f>
        <v>41</v>
      </c>
      <c r="I1560" s="8">
        <f>SUM(I1556:I1559)</f>
        <v>13</v>
      </c>
      <c r="J1560" s="8">
        <v>54</v>
      </c>
      <c r="K1560" s="446" t="s">
        <v>2296</v>
      </c>
    </row>
    <row r="1561" spans="1:11" ht="20.25" customHeight="1" x14ac:dyDescent="0.25">
      <c r="A1561" s="465" t="s">
        <v>2416</v>
      </c>
      <c r="B1561" s="8"/>
      <c r="C1561" s="8"/>
      <c r="D1561" s="8"/>
      <c r="E1561" s="8"/>
      <c r="F1561" s="8"/>
      <c r="G1561" s="8"/>
      <c r="H1561" s="8"/>
      <c r="I1561" s="8"/>
      <c r="J1561" s="8"/>
      <c r="K1561" s="446" t="s">
        <v>2146</v>
      </c>
    </row>
    <row r="1562" spans="1:11" ht="20.25" customHeight="1" x14ac:dyDescent="0.25">
      <c r="A1562" s="465" t="s">
        <v>2128</v>
      </c>
      <c r="B1562" s="8">
        <v>0</v>
      </c>
      <c r="C1562" s="8">
        <v>0</v>
      </c>
      <c r="D1562" s="8">
        <v>0</v>
      </c>
      <c r="E1562" s="8">
        <v>0</v>
      </c>
      <c r="F1562" s="8">
        <v>0</v>
      </c>
      <c r="G1562" s="8">
        <v>0</v>
      </c>
      <c r="H1562" s="8">
        <v>0</v>
      </c>
      <c r="I1562" s="8">
        <v>0</v>
      </c>
      <c r="J1562" s="8">
        <v>0</v>
      </c>
      <c r="K1562" s="446" t="s">
        <v>1262</v>
      </c>
    </row>
    <row r="1563" spans="1:11" ht="20.25" customHeight="1" x14ac:dyDescent="0.25">
      <c r="A1563" s="465" t="s">
        <v>2230</v>
      </c>
      <c r="B1563" s="8">
        <v>0</v>
      </c>
      <c r="C1563" s="8">
        <v>0</v>
      </c>
      <c r="D1563" s="8">
        <v>0</v>
      </c>
      <c r="E1563" s="8">
        <v>0</v>
      </c>
      <c r="F1563" s="8">
        <v>0</v>
      </c>
      <c r="G1563" s="8">
        <v>0</v>
      </c>
      <c r="H1563" s="8">
        <v>0</v>
      </c>
      <c r="I1563" s="8">
        <v>0</v>
      </c>
      <c r="J1563" s="8">
        <v>0</v>
      </c>
      <c r="K1563" s="446" t="s">
        <v>2231</v>
      </c>
    </row>
    <row r="1564" spans="1:11" ht="20.25" customHeight="1" x14ac:dyDescent="0.25">
      <c r="A1564" s="465" t="s">
        <v>2129</v>
      </c>
      <c r="B1564" s="8">
        <v>7</v>
      </c>
      <c r="C1564" s="8">
        <v>0</v>
      </c>
      <c r="D1564" s="8">
        <v>7</v>
      </c>
      <c r="E1564" s="8">
        <v>0</v>
      </c>
      <c r="F1564" s="8">
        <v>0</v>
      </c>
      <c r="G1564" s="8">
        <v>0</v>
      </c>
      <c r="H1564" s="8">
        <v>7</v>
      </c>
      <c r="I1564" s="8">
        <v>0</v>
      </c>
      <c r="J1564" s="8">
        <v>7</v>
      </c>
      <c r="K1564" s="446" t="s">
        <v>2130</v>
      </c>
    </row>
    <row r="1565" spans="1:11" ht="20.25" customHeight="1" x14ac:dyDescent="0.25">
      <c r="A1565" s="8" t="s">
        <v>1438</v>
      </c>
      <c r="B1565" s="8">
        <v>0</v>
      </c>
      <c r="C1565" s="8">
        <v>0</v>
      </c>
      <c r="D1565" s="8">
        <v>0</v>
      </c>
      <c r="E1565" s="8">
        <v>0</v>
      </c>
      <c r="F1565" s="8">
        <v>0</v>
      </c>
      <c r="G1565" s="8">
        <v>0</v>
      </c>
      <c r="H1565" s="8">
        <v>0</v>
      </c>
      <c r="I1565" s="8">
        <v>0</v>
      </c>
      <c r="J1565" s="8">
        <v>0</v>
      </c>
      <c r="K1565" s="446" t="s">
        <v>243</v>
      </c>
    </row>
    <row r="1566" spans="1:11" ht="20.25" customHeight="1" x14ac:dyDescent="0.25">
      <c r="A1566" s="8" t="s">
        <v>541</v>
      </c>
      <c r="B1566" s="8">
        <v>0</v>
      </c>
      <c r="C1566" s="8">
        <v>0</v>
      </c>
      <c r="D1566" s="8">
        <v>0</v>
      </c>
      <c r="E1566" s="8">
        <v>0</v>
      </c>
      <c r="F1566" s="8">
        <v>0</v>
      </c>
      <c r="G1566" s="8">
        <v>0</v>
      </c>
      <c r="H1566" s="8">
        <v>0</v>
      </c>
      <c r="I1566" s="8">
        <v>0</v>
      </c>
      <c r="J1566" s="8">
        <v>0</v>
      </c>
      <c r="K1566" s="446" t="s">
        <v>249</v>
      </c>
    </row>
    <row r="1567" spans="1:11" ht="20.25" customHeight="1" x14ac:dyDescent="0.25">
      <c r="A1567" s="8" t="s">
        <v>2417</v>
      </c>
      <c r="B1567" s="8">
        <v>7</v>
      </c>
      <c r="C1567" s="8">
        <v>0</v>
      </c>
      <c r="D1567" s="8">
        <v>7</v>
      </c>
      <c r="E1567" s="8">
        <v>0</v>
      </c>
      <c r="F1567" s="8">
        <v>0</v>
      </c>
      <c r="G1567" s="8">
        <v>0</v>
      </c>
      <c r="H1567" s="8">
        <v>7</v>
      </c>
      <c r="I1567" s="8">
        <v>0</v>
      </c>
      <c r="J1567" s="8">
        <v>7</v>
      </c>
      <c r="K1567" s="446" t="s">
        <v>2302</v>
      </c>
    </row>
    <row r="1568" spans="1:11" ht="20.25" customHeight="1" x14ac:dyDescent="0.25">
      <c r="A1568" s="8" t="s">
        <v>2418</v>
      </c>
      <c r="B1568" s="8">
        <v>0</v>
      </c>
      <c r="C1568" s="8">
        <v>0</v>
      </c>
      <c r="D1568" s="8">
        <v>0</v>
      </c>
      <c r="E1568" s="8">
        <v>0</v>
      </c>
      <c r="F1568" s="8">
        <v>0</v>
      </c>
      <c r="G1568" s="8">
        <v>0</v>
      </c>
      <c r="H1568" s="8">
        <v>0</v>
      </c>
      <c r="I1568" s="8">
        <v>0</v>
      </c>
      <c r="J1568" s="8">
        <v>0</v>
      </c>
      <c r="K1568" s="446" t="s">
        <v>2152</v>
      </c>
    </row>
    <row r="1569" spans="1:11" ht="20.25" customHeight="1" x14ac:dyDescent="0.25">
      <c r="A1569" s="8" t="s">
        <v>2128</v>
      </c>
      <c r="B1569" s="8">
        <v>3</v>
      </c>
      <c r="C1569" s="8">
        <v>7</v>
      </c>
      <c r="D1569" s="8">
        <f>C1569+B1569</f>
        <v>10</v>
      </c>
      <c r="E1569" s="8">
        <v>0</v>
      </c>
      <c r="F1569" s="8">
        <v>0</v>
      </c>
      <c r="G1569" s="8">
        <v>0</v>
      </c>
      <c r="H1569" s="8">
        <v>3</v>
      </c>
      <c r="I1569" s="8">
        <v>7</v>
      </c>
      <c r="J1569" s="8">
        <f>I1569+H1569</f>
        <v>10</v>
      </c>
      <c r="K1569" s="446" t="s">
        <v>1262</v>
      </c>
    </row>
    <row r="1570" spans="1:11" ht="20.25" customHeight="1" x14ac:dyDescent="0.25">
      <c r="A1570" s="8" t="s">
        <v>2230</v>
      </c>
      <c r="B1570" s="8">
        <v>4</v>
      </c>
      <c r="C1570" s="8">
        <v>6</v>
      </c>
      <c r="D1570" s="8">
        <f t="shared" ref="D1570:D1574" si="178">C1570+B1570</f>
        <v>10</v>
      </c>
      <c r="E1570" s="8">
        <v>0</v>
      </c>
      <c r="F1570" s="8">
        <v>0</v>
      </c>
      <c r="G1570" s="8">
        <v>0</v>
      </c>
      <c r="H1570" s="8">
        <v>4</v>
      </c>
      <c r="I1570" s="8">
        <v>6</v>
      </c>
      <c r="J1570" s="8">
        <f t="shared" ref="J1570:J1575" si="179">I1570+H1570</f>
        <v>10</v>
      </c>
      <c r="K1570" s="446" t="s">
        <v>2231</v>
      </c>
    </row>
    <row r="1571" spans="1:11" ht="20.25" customHeight="1" x14ac:dyDescent="0.25">
      <c r="A1571" s="8" t="s">
        <v>2184</v>
      </c>
      <c r="B1571" s="8">
        <v>20</v>
      </c>
      <c r="C1571" s="8">
        <v>1</v>
      </c>
      <c r="D1571" s="8">
        <f t="shared" si="178"/>
        <v>21</v>
      </c>
      <c r="E1571" s="8">
        <v>0</v>
      </c>
      <c r="F1571" s="8">
        <v>0</v>
      </c>
      <c r="G1571" s="8">
        <v>0</v>
      </c>
      <c r="H1571" s="8">
        <v>20</v>
      </c>
      <c r="I1571" s="8">
        <v>1</v>
      </c>
      <c r="J1571" s="8">
        <f t="shared" si="179"/>
        <v>21</v>
      </c>
      <c r="K1571" s="446" t="s">
        <v>2130</v>
      </c>
    </row>
    <row r="1572" spans="1:11" ht="20.25" customHeight="1" x14ac:dyDescent="0.25">
      <c r="A1572" s="8" t="s">
        <v>1438</v>
      </c>
      <c r="B1572" s="8">
        <v>25</v>
      </c>
      <c r="C1572" s="8">
        <v>9</v>
      </c>
      <c r="D1572" s="8">
        <f t="shared" si="178"/>
        <v>34</v>
      </c>
      <c r="E1572" s="8">
        <v>0</v>
      </c>
      <c r="F1572" s="8">
        <v>0</v>
      </c>
      <c r="G1572" s="8">
        <v>0</v>
      </c>
      <c r="H1572" s="8">
        <v>25</v>
      </c>
      <c r="I1572" s="8">
        <v>9</v>
      </c>
      <c r="J1572" s="8">
        <f t="shared" si="179"/>
        <v>34</v>
      </c>
      <c r="K1572" s="446" t="s">
        <v>243</v>
      </c>
    </row>
    <row r="1573" spans="1:11" ht="20.25" customHeight="1" x14ac:dyDescent="0.25">
      <c r="A1573" s="8" t="s">
        <v>541</v>
      </c>
      <c r="B1573" s="8">
        <v>9</v>
      </c>
      <c r="C1573" s="8">
        <v>0</v>
      </c>
      <c r="D1573" s="8">
        <f t="shared" si="178"/>
        <v>9</v>
      </c>
      <c r="E1573" s="8">
        <v>0</v>
      </c>
      <c r="F1573" s="8">
        <v>0</v>
      </c>
      <c r="G1573" s="8">
        <v>0</v>
      </c>
      <c r="H1573" s="8">
        <v>9</v>
      </c>
      <c r="I1573" s="8">
        <v>0</v>
      </c>
      <c r="J1573" s="8">
        <f t="shared" si="179"/>
        <v>9</v>
      </c>
      <c r="K1573" s="446" t="s">
        <v>249</v>
      </c>
    </row>
    <row r="1574" spans="1:11" ht="20.25" customHeight="1" x14ac:dyDescent="0.25">
      <c r="A1574" s="8" t="s">
        <v>1092</v>
      </c>
      <c r="B1574" s="8">
        <v>0</v>
      </c>
      <c r="C1574" s="8">
        <v>0</v>
      </c>
      <c r="D1574" s="8">
        <f t="shared" si="178"/>
        <v>0</v>
      </c>
      <c r="E1574" s="8">
        <v>0</v>
      </c>
      <c r="F1574" s="8">
        <v>0</v>
      </c>
      <c r="G1574" s="8">
        <v>0</v>
      </c>
      <c r="H1574" s="8">
        <v>0</v>
      </c>
      <c r="I1574" s="8">
        <v>0</v>
      </c>
      <c r="J1574" s="8">
        <f t="shared" si="179"/>
        <v>0</v>
      </c>
      <c r="K1574" s="446" t="s">
        <v>2394</v>
      </c>
    </row>
    <row r="1575" spans="1:11" ht="20.25" customHeight="1" thickBot="1" x14ac:dyDescent="0.3">
      <c r="A1575" s="11" t="s">
        <v>2382</v>
      </c>
      <c r="B1575" s="11">
        <f>B1573+B1572+B1571+B1570+B1569</f>
        <v>61</v>
      </c>
      <c r="C1575" s="11">
        <f t="shared" ref="C1575:I1575" si="180">C1573+C1572+C1571+C1570+C1569</f>
        <v>23</v>
      </c>
      <c r="D1575" s="11">
        <f t="shared" si="180"/>
        <v>84</v>
      </c>
      <c r="E1575" s="11">
        <f t="shared" si="180"/>
        <v>0</v>
      </c>
      <c r="F1575" s="11">
        <f t="shared" si="180"/>
        <v>0</v>
      </c>
      <c r="G1575" s="11">
        <f t="shared" si="180"/>
        <v>0</v>
      </c>
      <c r="H1575" s="11">
        <f t="shared" si="180"/>
        <v>61</v>
      </c>
      <c r="I1575" s="11">
        <f t="shared" si="180"/>
        <v>23</v>
      </c>
      <c r="J1575" s="11">
        <f t="shared" si="179"/>
        <v>84</v>
      </c>
      <c r="K1575" s="478" t="s">
        <v>2132</v>
      </c>
    </row>
    <row r="1576" spans="1:11" s="659" customFormat="1" ht="20.25" customHeight="1" thickTop="1" x14ac:dyDescent="0.25">
      <c r="A1576" s="668"/>
      <c r="B1576" s="668"/>
      <c r="C1576" s="668"/>
      <c r="D1576" s="668"/>
      <c r="E1576" s="668"/>
      <c r="F1576" s="668"/>
      <c r="G1576" s="668"/>
      <c r="H1576" s="668"/>
      <c r="I1576" s="668"/>
      <c r="J1576" s="668"/>
      <c r="K1576" s="58"/>
    </row>
    <row r="1577" spans="1:11" s="659" customFormat="1" ht="20.25" customHeight="1" x14ac:dyDescent="0.25">
      <c r="A1577" s="668"/>
      <c r="B1577" s="668"/>
      <c r="C1577" s="668"/>
      <c r="D1577" s="668"/>
      <c r="E1577" s="668"/>
      <c r="F1577" s="668"/>
      <c r="G1577" s="668"/>
      <c r="H1577" s="668"/>
      <c r="I1577" s="668"/>
      <c r="J1577" s="668"/>
      <c r="K1577" s="58"/>
    </row>
    <row r="1578" spans="1:11" s="659" customFormat="1" ht="20.25" customHeight="1" thickBot="1" x14ac:dyDescent="0.3">
      <c r="A1578" s="668"/>
      <c r="B1578" s="668"/>
      <c r="C1578" s="668"/>
      <c r="D1578" s="668"/>
      <c r="E1578" s="668"/>
      <c r="F1578" s="668"/>
      <c r="G1578" s="668"/>
      <c r="H1578" s="668"/>
      <c r="I1578" s="668"/>
      <c r="J1578" s="668"/>
      <c r="K1578" s="58"/>
    </row>
    <row r="1579" spans="1:11" ht="20.25" customHeight="1" thickTop="1" x14ac:dyDescent="0.25">
      <c r="A1579" s="532"/>
      <c r="B1579" s="532"/>
      <c r="C1579" s="532"/>
      <c r="D1579" s="532"/>
      <c r="E1579" s="532"/>
      <c r="F1579" s="532"/>
      <c r="G1579" s="532"/>
      <c r="H1579" s="532"/>
      <c r="I1579" s="532"/>
      <c r="J1579" s="532"/>
      <c r="K1579" s="476"/>
    </row>
    <row r="1580" spans="1:11" ht="20.100000000000001" customHeight="1" thickBot="1" x14ac:dyDescent="0.3">
      <c r="A1580" s="357" t="s">
        <v>2620</v>
      </c>
      <c r="D1580" s="489"/>
      <c r="E1580" s="490"/>
      <c r="F1580" s="489"/>
      <c r="K1580" s="456" t="s">
        <v>2621</v>
      </c>
    </row>
    <row r="1581" spans="1:11" ht="17.25" customHeight="1" thickTop="1" x14ac:dyDescent="0.3">
      <c r="A1581" s="735" t="s">
        <v>205</v>
      </c>
      <c r="B1581" s="746" t="s">
        <v>1</v>
      </c>
      <c r="C1581" s="746"/>
      <c r="D1581" s="746"/>
      <c r="E1581" s="746" t="s">
        <v>2</v>
      </c>
      <c r="F1581" s="746"/>
      <c r="G1581" s="746"/>
      <c r="H1581" s="746" t="s">
        <v>4</v>
      </c>
      <c r="I1581" s="746"/>
      <c r="J1581" s="746"/>
      <c r="K1581" s="735" t="s">
        <v>206</v>
      </c>
    </row>
    <row r="1582" spans="1:11" ht="17.25" customHeight="1" x14ac:dyDescent="0.3">
      <c r="A1582" s="736"/>
      <c r="B1582" s="747" t="s">
        <v>6</v>
      </c>
      <c r="C1582" s="747"/>
      <c r="D1582" s="747"/>
      <c r="E1582" s="747" t="s">
        <v>7</v>
      </c>
      <c r="F1582" s="747"/>
      <c r="G1582" s="747"/>
      <c r="H1582" s="747" t="s">
        <v>9</v>
      </c>
      <c r="I1582" s="747"/>
      <c r="J1582" s="747"/>
      <c r="K1582" s="736"/>
    </row>
    <row r="1583" spans="1:11" ht="17.25" customHeight="1" x14ac:dyDescent="0.3">
      <c r="A1583" s="736"/>
      <c r="B1583" s="457" t="s">
        <v>574</v>
      </c>
      <c r="C1583" s="457" t="s">
        <v>113</v>
      </c>
      <c r="D1583" s="457" t="s">
        <v>12</v>
      </c>
      <c r="E1583" s="457" t="s">
        <v>574</v>
      </c>
      <c r="F1583" s="457" t="s">
        <v>113</v>
      </c>
      <c r="G1583" s="457" t="s">
        <v>12</v>
      </c>
      <c r="H1583" s="457" t="s">
        <v>574</v>
      </c>
      <c r="I1583" s="457" t="s">
        <v>113</v>
      </c>
      <c r="J1583" s="457" t="s">
        <v>12</v>
      </c>
      <c r="K1583" s="736"/>
    </row>
    <row r="1584" spans="1:11" ht="17.25" customHeight="1" thickBot="1" x14ac:dyDescent="0.35">
      <c r="A1584" s="737"/>
      <c r="B1584" s="458" t="s">
        <v>13</v>
      </c>
      <c r="C1584" s="458" t="s">
        <v>14</v>
      </c>
      <c r="D1584" s="458" t="s">
        <v>9</v>
      </c>
      <c r="E1584" s="458" t="s">
        <v>13</v>
      </c>
      <c r="F1584" s="458" t="s">
        <v>14</v>
      </c>
      <c r="G1584" s="458" t="s">
        <v>9</v>
      </c>
      <c r="H1584" s="458" t="s">
        <v>13</v>
      </c>
      <c r="I1584" s="458" t="s">
        <v>14</v>
      </c>
      <c r="J1584" s="458" t="s">
        <v>9</v>
      </c>
      <c r="K1584" s="737"/>
    </row>
    <row r="1585" spans="1:11" ht="20.25" customHeight="1" x14ac:dyDescent="0.25">
      <c r="A1585" s="8" t="s">
        <v>2419</v>
      </c>
      <c r="B1585" s="8">
        <v>21</v>
      </c>
      <c r="C1585" s="8">
        <v>1</v>
      </c>
      <c r="D1585" s="8">
        <f>C1585+B1585</f>
        <v>22</v>
      </c>
      <c r="E1585" s="8">
        <v>0</v>
      </c>
      <c r="F1585" s="8">
        <v>0</v>
      </c>
      <c r="G1585" s="8">
        <v>0</v>
      </c>
      <c r="H1585" s="8">
        <v>21</v>
      </c>
      <c r="I1585" s="8">
        <v>1</v>
      </c>
      <c r="J1585" s="8">
        <v>22</v>
      </c>
      <c r="K1585" s="446" t="s">
        <v>2168</v>
      </c>
    </row>
    <row r="1586" spans="1:11" ht="18.899999999999999" customHeight="1" x14ac:dyDescent="0.25">
      <c r="A1586" s="8" t="s">
        <v>2420</v>
      </c>
      <c r="B1586" s="8"/>
      <c r="C1586" s="8"/>
      <c r="D1586" s="8"/>
      <c r="E1586" s="8"/>
      <c r="F1586" s="8"/>
      <c r="G1586" s="8"/>
      <c r="H1586" s="8"/>
      <c r="I1586" s="8"/>
      <c r="J1586" s="8"/>
      <c r="K1586" s="446" t="s">
        <v>2178</v>
      </c>
    </row>
    <row r="1587" spans="1:11" ht="18.899999999999999" customHeight="1" x14ac:dyDescent="0.25">
      <c r="A1587" s="8" t="s">
        <v>216</v>
      </c>
      <c r="B1587" s="8">
        <v>7</v>
      </c>
      <c r="C1587" s="8"/>
      <c r="D1587" s="8">
        <f>C1587+B1587</f>
        <v>7</v>
      </c>
      <c r="E1587" s="8">
        <v>0</v>
      </c>
      <c r="F1587" s="8">
        <v>0</v>
      </c>
      <c r="G1587" s="8">
        <v>0</v>
      </c>
      <c r="H1587" s="8">
        <v>7</v>
      </c>
      <c r="I1587" s="8"/>
      <c r="J1587" s="8">
        <f>I1587+H1587</f>
        <v>7</v>
      </c>
      <c r="K1587" s="446" t="s">
        <v>217</v>
      </c>
    </row>
    <row r="1588" spans="1:11" ht="18.899999999999999" customHeight="1" x14ac:dyDescent="0.25">
      <c r="A1588" s="8" t="s">
        <v>218</v>
      </c>
      <c r="B1588" s="8">
        <v>11</v>
      </c>
      <c r="C1588" s="8">
        <v>3</v>
      </c>
      <c r="D1588" s="8">
        <f t="shared" ref="D1588:D1594" si="181">C1588+B1588</f>
        <v>14</v>
      </c>
      <c r="E1588" s="8">
        <v>0</v>
      </c>
      <c r="F1588" s="8">
        <v>0</v>
      </c>
      <c r="G1588" s="8">
        <v>0</v>
      </c>
      <c r="H1588" s="8">
        <v>11</v>
      </c>
      <c r="I1588" s="8">
        <v>3</v>
      </c>
      <c r="J1588" s="8">
        <f t="shared" ref="J1588:J1594" si="182">I1588+H1588</f>
        <v>14</v>
      </c>
      <c r="K1588" s="446" t="s">
        <v>2179</v>
      </c>
    </row>
    <row r="1589" spans="1:11" ht="18.899999999999999" customHeight="1" x14ac:dyDescent="0.25">
      <c r="A1589" s="8" t="s">
        <v>2180</v>
      </c>
      <c r="B1589" s="8">
        <v>13</v>
      </c>
      <c r="C1589" s="8">
        <v>1</v>
      </c>
      <c r="D1589" s="8">
        <f t="shared" si="181"/>
        <v>14</v>
      </c>
      <c r="E1589" s="8">
        <v>0</v>
      </c>
      <c r="F1589" s="8">
        <v>0</v>
      </c>
      <c r="G1589" s="8">
        <v>0</v>
      </c>
      <c r="H1589" s="8">
        <v>13</v>
      </c>
      <c r="I1589" s="8">
        <v>1</v>
      </c>
      <c r="J1589" s="8">
        <f t="shared" si="182"/>
        <v>14</v>
      </c>
      <c r="K1589" s="446" t="s">
        <v>2181</v>
      </c>
    </row>
    <row r="1590" spans="1:11" ht="18.899999999999999" customHeight="1" x14ac:dyDescent="0.25">
      <c r="A1590" s="8" t="s">
        <v>2182</v>
      </c>
      <c r="B1590" s="8">
        <v>29</v>
      </c>
      <c r="C1590" s="8">
        <v>8</v>
      </c>
      <c r="D1590" s="8">
        <f t="shared" si="181"/>
        <v>37</v>
      </c>
      <c r="E1590" s="8">
        <v>0</v>
      </c>
      <c r="F1590" s="8">
        <v>0</v>
      </c>
      <c r="G1590" s="8">
        <v>0</v>
      </c>
      <c r="H1590" s="8">
        <v>29</v>
      </c>
      <c r="I1590" s="8">
        <v>8</v>
      </c>
      <c r="J1590" s="8">
        <f t="shared" si="182"/>
        <v>37</v>
      </c>
      <c r="K1590" s="219" t="s">
        <v>2404</v>
      </c>
    </row>
    <row r="1591" spans="1:11" ht="18.899999999999999" customHeight="1" x14ac:dyDescent="0.25">
      <c r="A1591" s="8" t="s">
        <v>2184</v>
      </c>
      <c r="B1591" s="8">
        <v>21</v>
      </c>
      <c r="C1591" s="8">
        <v>2</v>
      </c>
      <c r="D1591" s="8">
        <f t="shared" si="181"/>
        <v>23</v>
      </c>
      <c r="E1591" s="8">
        <v>0</v>
      </c>
      <c r="F1591" s="8">
        <v>0</v>
      </c>
      <c r="G1591" s="8">
        <v>0</v>
      </c>
      <c r="H1591" s="8">
        <v>21</v>
      </c>
      <c r="I1591" s="8">
        <v>2</v>
      </c>
      <c r="J1591" s="8">
        <f t="shared" si="182"/>
        <v>23</v>
      </c>
      <c r="K1591" s="446" t="s">
        <v>2130</v>
      </c>
    </row>
    <row r="1592" spans="1:11" ht="18.899999999999999" customHeight="1" x14ac:dyDescent="0.25">
      <c r="A1592" s="8" t="s">
        <v>319</v>
      </c>
      <c r="B1592" s="8">
        <v>21</v>
      </c>
      <c r="C1592" s="8">
        <v>1</v>
      </c>
      <c r="D1592" s="8">
        <f t="shared" si="181"/>
        <v>22</v>
      </c>
      <c r="E1592" s="8">
        <v>0</v>
      </c>
      <c r="F1592" s="8">
        <v>0</v>
      </c>
      <c r="G1592" s="8">
        <v>0</v>
      </c>
      <c r="H1592" s="8">
        <v>21</v>
      </c>
      <c r="I1592" s="8">
        <v>1</v>
      </c>
      <c r="J1592" s="8">
        <f t="shared" si="182"/>
        <v>22</v>
      </c>
      <c r="K1592" s="446" t="s">
        <v>1081</v>
      </c>
    </row>
    <row r="1593" spans="1:11" ht="18.899999999999999" customHeight="1" x14ac:dyDescent="0.25">
      <c r="A1593" s="8" t="s">
        <v>2186</v>
      </c>
      <c r="B1593" s="8">
        <v>15</v>
      </c>
      <c r="C1593" s="8">
        <v>3</v>
      </c>
      <c r="D1593" s="8">
        <f t="shared" si="181"/>
        <v>18</v>
      </c>
      <c r="E1593" s="8">
        <v>0</v>
      </c>
      <c r="F1593" s="8">
        <v>0</v>
      </c>
      <c r="G1593" s="8">
        <v>0</v>
      </c>
      <c r="H1593" s="8">
        <v>15</v>
      </c>
      <c r="I1593" s="8">
        <v>3</v>
      </c>
      <c r="J1593" s="8">
        <f t="shared" si="182"/>
        <v>18</v>
      </c>
      <c r="K1593" s="446" t="s">
        <v>2187</v>
      </c>
    </row>
    <row r="1594" spans="1:11" ht="18.899999999999999" customHeight="1" x14ac:dyDescent="0.25">
      <c r="A1594" s="8" t="s">
        <v>2313</v>
      </c>
      <c r="B1594" s="8">
        <f>B1593+B1592+B1591+B1590+B1589+B1588+B1587</f>
        <v>117</v>
      </c>
      <c r="C1594" s="8">
        <f>C1593+C1592+C1591+C1590+C1589+C1588</f>
        <v>18</v>
      </c>
      <c r="D1594" s="8">
        <f t="shared" si="181"/>
        <v>135</v>
      </c>
      <c r="E1594" s="8">
        <v>0</v>
      </c>
      <c r="F1594" s="8">
        <v>0</v>
      </c>
      <c r="G1594" s="8">
        <v>0</v>
      </c>
      <c r="H1594" s="8">
        <f>H1593+H1592+H1591+H1590+H1589+H1588+H1587</f>
        <v>117</v>
      </c>
      <c r="I1594" s="8">
        <f>I1593+I1592+I1591+I1590+I1589+I1588</f>
        <v>18</v>
      </c>
      <c r="J1594" s="8">
        <f t="shared" si="182"/>
        <v>135</v>
      </c>
      <c r="K1594" s="446" t="s">
        <v>2189</v>
      </c>
    </row>
    <row r="1595" spans="1:11" ht="18.899999999999999" customHeight="1" x14ac:dyDescent="0.25">
      <c r="A1595" s="8" t="s">
        <v>2196</v>
      </c>
      <c r="B1595" s="8">
        <v>5</v>
      </c>
      <c r="C1595" s="8">
        <v>12</v>
      </c>
      <c r="D1595" s="8">
        <f>C1595+B1595</f>
        <v>17</v>
      </c>
      <c r="E1595" s="8">
        <v>0</v>
      </c>
      <c r="F1595" s="8">
        <v>0</v>
      </c>
      <c r="G1595" s="8">
        <v>0</v>
      </c>
      <c r="H1595" s="8">
        <v>5</v>
      </c>
      <c r="I1595" s="8">
        <v>12</v>
      </c>
      <c r="J1595" s="8">
        <v>17</v>
      </c>
      <c r="K1595" s="446" t="s">
        <v>2197</v>
      </c>
    </row>
    <row r="1596" spans="1:11" ht="18.899999999999999" customHeight="1" x14ac:dyDescent="0.25">
      <c r="A1596" s="8" t="s">
        <v>2421</v>
      </c>
      <c r="B1596" s="8">
        <v>17</v>
      </c>
      <c r="C1596" s="8">
        <v>2</v>
      </c>
      <c r="D1596" s="8">
        <f>C1596+B1596</f>
        <v>19</v>
      </c>
      <c r="E1596" s="8">
        <v>0</v>
      </c>
      <c r="F1596" s="8">
        <v>0</v>
      </c>
      <c r="G1596" s="8">
        <v>0</v>
      </c>
      <c r="H1596" s="8">
        <v>17</v>
      </c>
      <c r="I1596" s="8">
        <v>2</v>
      </c>
      <c r="J1596" s="8">
        <f>SUM(H1596:I1596)</f>
        <v>19</v>
      </c>
      <c r="K1596" s="446" t="s">
        <v>2225</v>
      </c>
    </row>
    <row r="1597" spans="1:11" ht="18.899999999999999" customHeight="1" x14ac:dyDescent="0.25">
      <c r="A1597" s="8" t="s">
        <v>1889</v>
      </c>
      <c r="B1597" s="8"/>
      <c r="C1597" s="8"/>
      <c r="D1597" s="8"/>
      <c r="E1597" s="8"/>
      <c r="F1597" s="8"/>
      <c r="G1597" s="8"/>
      <c r="H1597" s="8"/>
      <c r="I1597" s="8"/>
      <c r="J1597" s="8"/>
      <c r="K1597" s="449" t="s">
        <v>2229</v>
      </c>
    </row>
    <row r="1598" spans="1:11" ht="18.899999999999999" customHeight="1" x14ac:dyDescent="0.25">
      <c r="A1598" s="8" t="s">
        <v>534</v>
      </c>
      <c r="B1598" s="8">
        <v>5</v>
      </c>
      <c r="C1598" s="8">
        <v>5</v>
      </c>
      <c r="D1598" s="8">
        <v>10</v>
      </c>
      <c r="E1598" s="8">
        <v>0</v>
      </c>
      <c r="F1598" s="8">
        <v>4</v>
      </c>
      <c r="G1598" s="8">
        <v>4</v>
      </c>
      <c r="H1598" s="8">
        <v>5</v>
      </c>
      <c r="I1598" s="8">
        <v>9</v>
      </c>
      <c r="J1598" s="8">
        <v>14</v>
      </c>
      <c r="K1598" s="446" t="s">
        <v>217</v>
      </c>
    </row>
    <row r="1599" spans="1:11" ht="18.899999999999999" customHeight="1" x14ac:dyDescent="0.25">
      <c r="A1599" s="8" t="s">
        <v>2237</v>
      </c>
      <c r="B1599" s="8"/>
      <c r="C1599" s="8">
        <v>1</v>
      </c>
      <c r="D1599" s="8">
        <v>1</v>
      </c>
      <c r="E1599" s="8">
        <v>0</v>
      </c>
      <c r="F1599" s="8">
        <v>0</v>
      </c>
      <c r="G1599" s="8">
        <v>0</v>
      </c>
      <c r="H1599" s="8">
        <v>0</v>
      </c>
      <c r="I1599" s="8">
        <v>1</v>
      </c>
      <c r="J1599" s="8">
        <v>1</v>
      </c>
      <c r="K1599" s="459" t="s">
        <v>2231</v>
      </c>
    </row>
    <row r="1600" spans="1:11" ht="18.899999999999999" customHeight="1" x14ac:dyDescent="0.25">
      <c r="A1600" s="8" t="s">
        <v>1890</v>
      </c>
      <c r="B1600" s="8">
        <f>B1599+B1598</f>
        <v>5</v>
      </c>
      <c r="C1600" s="8">
        <f>C1599+C1598</f>
        <v>6</v>
      </c>
      <c r="D1600" s="8">
        <f>D1599+D1598</f>
        <v>11</v>
      </c>
      <c r="E1600" s="8">
        <f>E1599+E1598</f>
        <v>0</v>
      </c>
      <c r="F1600" s="8">
        <f>F1599+F1598</f>
        <v>4</v>
      </c>
      <c r="G1600" s="8">
        <v>4</v>
      </c>
      <c r="H1600" s="8">
        <v>5</v>
      </c>
      <c r="I1600" s="8">
        <v>10</v>
      </c>
      <c r="J1600" s="8">
        <f>SUM(J1598:J1599)</f>
        <v>15</v>
      </c>
      <c r="K1600" s="449" t="s">
        <v>2232</v>
      </c>
    </row>
    <row r="1601" spans="1:11" ht="18.899999999999999" customHeight="1" x14ac:dyDescent="0.25">
      <c r="A1601" s="8" t="s">
        <v>2422</v>
      </c>
      <c r="B1601" s="8"/>
      <c r="C1601" s="8"/>
      <c r="D1601" s="8"/>
      <c r="E1601" s="8"/>
      <c r="F1601" s="8"/>
      <c r="G1601" s="8"/>
      <c r="H1601" s="8"/>
      <c r="I1601" s="8"/>
      <c r="J1601" s="8"/>
      <c r="K1601" s="446" t="s">
        <v>2264</v>
      </c>
    </row>
    <row r="1602" spans="1:11" ht="18.899999999999999" customHeight="1" x14ac:dyDescent="0.25">
      <c r="A1602" s="8" t="s">
        <v>2265</v>
      </c>
      <c r="B1602" s="8">
        <v>3</v>
      </c>
      <c r="C1602" s="8">
        <v>1</v>
      </c>
      <c r="D1602" s="8">
        <f>SUM(B1602:C1602)</f>
        <v>4</v>
      </c>
      <c r="E1602" s="8">
        <v>0</v>
      </c>
      <c r="F1602" s="8">
        <v>0</v>
      </c>
      <c r="G1602" s="8">
        <v>0</v>
      </c>
      <c r="H1602" s="8">
        <v>3</v>
      </c>
      <c r="I1602" s="8">
        <v>1</v>
      </c>
      <c r="J1602" s="8">
        <v>4</v>
      </c>
      <c r="K1602" s="446" t="s">
        <v>2266</v>
      </c>
    </row>
    <row r="1603" spans="1:11" ht="18.899999999999999" customHeight="1" x14ac:dyDescent="0.25">
      <c r="A1603" s="8" t="s">
        <v>2423</v>
      </c>
      <c r="B1603" s="8">
        <v>2</v>
      </c>
      <c r="C1603" s="8">
        <v>1</v>
      </c>
      <c r="D1603" s="8">
        <f>SUM(B1603:C1603)</f>
        <v>3</v>
      </c>
      <c r="E1603" s="8">
        <v>0</v>
      </c>
      <c r="F1603" s="8">
        <v>0</v>
      </c>
      <c r="G1603" s="8">
        <v>0</v>
      </c>
      <c r="H1603" s="8">
        <v>2</v>
      </c>
      <c r="I1603" s="8">
        <v>1</v>
      </c>
      <c r="J1603" s="8">
        <v>3</v>
      </c>
      <c r="K1603" s="446" t="s">
        <v>2139</v>
      </c>
    </row>
    <row r="1604" spans="1:11" ht="18.899999999999999" customHeight="1" x14ac:dyDescent="0.25">
      <c r="A1604" s="8" t="s">
        <v>238</v>
      </c>
      <c r="B1604" s="8">
        <v>3</v>
      </c>
      <c r="C1604" s="8">
        <v>3</v>
      </c>
      <c r="D1604" s="8">
        <f>SUM(B1604:C1604)</f>
        <v>6</v>
      </c>
      <c r="E1604" s="8">
        <v>0</v>
      </c>
      <c r="F1604" s="8">
        <v>0</v>
      </c>
      <c r="G1604" s="8">
        <v>0</v>
      </c>
      <c r="H1604" s="8">
        <v>3</v>
      </c>
      <c r="I1604" s="8">
        <v>3</v>
      </c>
      <c r="J1604" s="8">
        <v>6</v>
      </c>
      <c r="K1604" s="446" t="s">
        <v>2267</v>
      </c>
    </row>
    <row r="1605" spans="1:11" ht="18.899999999999999" customHeight="1" thickBot="1" x14ac:dyDescent="0.3">
      <c r="A1605" s="8" t="s">
        <v>2268</v>
      </c>
      <c r="B1605" s="8">
        <f>B1604+B1603+B1602</f>
        <v>8</v>
      </c>
      <c r="C1605" s="8">
        <f t="shared" ref="C1605:D1605" si="183">C1604+C1603+C1602</f>
        <v>5</v>
      </c>
      <c r="D1605" s="8">
        <f t="shared" si="183"/>
        <v>13</v>
      </c>
      <c r="E1605" s="8">
        <v>0</v>
      </c>
      <c r="F1605" s="8">
        <v>0</v>
      </c>
      <c r="G1605" s="8">
        <v>0</v>
      </c>
      <c r="H1605" s="8">
        <v>8</v>
      </c>
      <c r="I1605" s="8">
        <v>5</v>
      </c>
      <c r="J1605" s="8">
        <v>13</v>
      </c>
      <c r="K1605" s="446" t="s">
        <v>2269</v>
      </c>
    </row>
    <row r="1606" spans="1:11" ht="18.899999999999999" customHeight="1" thickBot="1" x14ac:dyDescent="0.3">
      <c r="A1606" s="497" t="s">
        <v>127</v>
      </c>
      <c r="B1606" s="497">
        <f t="shared" ref="B1606:J1606" si="184">SUM(B1605,B1600,B1596,B1595,B1594,B1585,B1575,B1538)</f>
        <v>235</v>
      </c>
      <c r="C1606" s="497">
        <f t="shared" si="184"/>
        <v>67</v>
      </c>
      <c r="D1606" s="497">
        <f t="shared" si="184"/>
        <v>302</v>
      </c>
      <c r="E1606" s="497">
        <f t="shared" si="184"/>
        <v>0</v>
      </c>
      <c r="F1606" s="497">
        <f t="shared" si="184"/>
        <v>4</v>
      </c>
      <c r="G1606" s="497">
        <f t="shared" si="184"/>
        <v>4</v>
      </c>
      <c r="H1606" s="497">
        <f t="shared" si="184"/>
        <v>235</v>
      </c>
      <c r="I1606" s="497">
        <f t="shared" si="184"/>
        <v>71</v>
      </c>
      <c r="J1606" s="497">
        <f t="shared" si="184"/>
        <v>306</v>
      </c>
      <c r="K1606" s="498" t="s">
        <v>103</v>
      </c>
    </row>
    <row r="1607" spans="1:11" ht="18.899999999999999" customHeight="1" thickBot="1" x14ac:dyDescent="0.3">
      <c r="A1607" s="89" t="s">
        <v>104</v>
      </c>
      <c r="B1607" s="89">
        <f t="shared" ref="B1607:J1607" si="185">SUM(B1606,B1536)</f>
        <v>4278</v>
      </c>
      <c r="C1607" s="89">
        <f t="shared" si="185"/>
        <v>1983</v>
      </c>
      <c r="D1607" s="89">
        <f t="shared" si="185"/>
        <v>6261</v>
      </c>
      <c r="E1607" s="89">
        <f t="shared" si="185"/>
        <v>50</v>
      </c>
      <c r="F1607" s="89">
        <f t="shared" si="185"/>
        <v>20</v>
      </c>
      <c r="G1607" s="89">
        <f t="shared" si="185"/>
        <v>70</v>
      </c>
      <c r="H1607" s="89">
        <f t="shared" si="185"/>
        <v>4328</v>
      </c>
      <c r="I1607" s="89">
        <f t="shared" si="185"/>
        <v>2003</v>
      </c>
      <c r="J1607" s="89">
        <f t="shared" si="185"/>
        <v>6331</v>
      </c>
      <c r="K1607" s="56" t="s">
        <v>9</v>
      </c>
    </row>
    <row r="1608" spans="1:11" ht="20.25" customHeight="1" thickTop="1" x14ac:dyDescent="0.25">
      <c r="A1608" s="20"/>
      <c r="B1608" s="20"/>
      <c r="C1608" s="20"/>
      <c r="D1608" s="20"/>
      <c r="E1608" s="20"/>
      <c r="F1608" s="20"/>
      <c r="G1608" s="20"/>
      <c r="H1608" s="20"/>
      <c r="I1608" s="20"/>
      <c r="J1608" s="20"/>
      <c r="K1608" s="20"/>
    </row>
    <row r="1609" spans="1:11" s="69" customFormat="1" ht="20.25" customHeight="1" x14ac:dyDescent="0.25">
      <c r="A1609" s="14"/>
      <c r="B1609" s="14"/>
      <c r="C1609" s="14"/>
      <c r="D1609" s="14"/>
      <c r="E1609" s="14"/>
      <c r="F1609" s="14"/>
      <c r="G1609" s="14"/>
      <c r="H1609" s="14"/>
      <c r="I1609" s="14"/>
      <c r="J1609" s="14"/>
      <c r="K1609" s="14"/>
    </row>
    <row r="1610" spans="1:11" s="69" customFormat="1" ht="20.25" customHeight="1" x14ac:dyDescent="0.25">
      <c r="A1610" s="14"/>
      <c r="B1610" s="14"/>
      <c r="C1610" s="14"/>
      <c r="D1610" s="14"/>
      <c r="E1610" s="14"/>
      <c r="F1610" s="14"/>
      <c r="G1610" s="14"/>
      <c r="H1610" s="14"/>
      <c r="I1610" s="14"/>
      <c r="J1610" s="14"/>
    </row>
    <row r="1611" spans="1:11" s="69" customFormat="1" ht="20.25" customHeight="1" x14ac:dyDescent="0.25">
      <c r="A1611" s="14"/>
      <c r="B1611" s="14"/>
      <c r="C1611" s="14"/>
      <c r="D1611" s="14"/>
      <c r="E1611" s="14"/>
      <c r="F1611" s="14"/>
      <c r="G1611" s="14"/>
      <c r="H1611" s="14"/>
      <c r="I1611" s="14"/>
      <c r="J1611" s="14"/>
    </row>
    <row r="1612" spans="1:11" s="69" customFormat="1" ht="20.25" customHeight="1" x14ac:dyDescent="0.25">
      <c r="A1612" s="14"/>
      <c r="B1612" s="14"/>
      <c r="C1612" s="14"/>
      <c r="D1612" s="14"/>
      <c r="E1612" s="14"/>
      <c r="F1612" s="14"/>
      <c r="G1612" s="14"/>
      <c r="H1612" s="14"/>
      <c r="I1612" s="14"/>
      <c r="J1612" s="14"/>
    </row>
    <row r="1613" spans="1:11" s="69" customFormat="1" ht="20.25" customHeight="1" x14ac:dyDescent="0.25">
      <c r="A1613" s="14"/>
      <c r="B1613" s="14"/>
      <c r="C1613" s="14"/>
      <c r="D1613" s="14"/>
      <c r="E1613" s="14"/>
      <c r="F1613" s="14"/>
      <c r="G1613" s="14"/>
      <c r="H1613" s="14"/>
      <c r="I1613" s="14"/>
      <c r="J1613" s="14"/>
      <c r="K1613" s="14"/>
    </row>
    <row r="1614" spans="1:11" s="69" customFormat="1" ht="20.25" customHeight="1" x14ac:dyDescent="0.25">
      <c r="A1614" s="14"/>
      <c r="B1614" s="14"/>
      <c r="C1614" s="14"/>
      <c r="D1614" s="14"/>
      <c r="E1614" s="14"/>
      <c r="F1614" s="14"/>
      <c r="G1614" s="14"/>
      <c r="H1614" s="14"/>
      <c r="I1614" s="14"/>
      <c r="J1614" s="14"/>
      <c r="K1614" s="14"/>
    </row>
    <row r="1615" spans="1:11" s="69" customFormat="1" ht="20.25" customHeight="1" x14ac:dyDescent="0.25">
      <c r="A1615" s="14"/>
      <c r="B1615" s="14"/>
      <c r="C1615" s="14"/>
      <c r="D1615" s="14"/>
      <c r="E1615" s="14"/>
      <c r="F1615" s="14"/>
      <c r="G1615" s="14"/>
      <c r="H1615" s="14"/>
      <c r="I1615" s="14"/>
      <c r="J1615" s="14"/>
      <c r="K1615" s="14"/>
    </row>
    <row r="1616" spans="1:11" s="69" customFormat="1" ht="20.25" customHeight="1" x14ac:dyDescent="0.25">
      <c r="A1616" s="14"/>
      <c r="B1616" s="14"/>
      <c r="C1616" s="14"/>
      <c r="D1616" s="14"/>
      <c r="E1616" s="14"/>
      <c r="F1616" s="14"/>
      <c r="G1616" s="14"/>
      <c r="H1616" s="14"/>
      <c r="I1616" s="14"/>
      <c r="J1616" s="14"/>
      <c r="K1616" s="14"/>
    </row>
    <row r="1617" spans="1:11" s="69" customFormat="1" ht="20.25" customHeight="1" x14ac:dyDescent="0.25">
      <c r="A1617" s="14"/>
      <c r="B1617" s="14"/>
      <c r="C1617" s="14"/>
      <c r="D1617" s="14"/>
      <c r="E1617" s="14"/>
      <c r="F1617" s="14"/>
      <c r="G1617" s="14"/>
      <c r="H1617" s="14"/>
      <c r="I1617" s="14"/>
      <c r="J1617" s="14"/>
      <c r="K1617" s="14"/>
    </row>
    <row r="1618" spans="1:11" s="69" customFormat="1" ht="20.25" customHeight="1" x14ac:dyDescent="0.25">
      <c r="A1618" s="14"/>
      <c r="B1618" s="14"/>
      <c r="C1618" s="14"/>
      <c r="D1618" s="14"/>
      <c r="E1618" s="14"/>
      <c r="F1618" s="14"/>
      <c r="G1618" s="14"/>
      <c r="H1618" s="14"/>
      <c r="I1618" s="14"/>
      <c r="J1618" s="14"/>
      <c r="K1618" s="14"/>
    </row>
    <row r="1619" spans="1:11" s="69" customFormat="1" ht="20.25" customHeight="1" x14ac:dyDescent="0.25">
      <c r="A1619" s="14"/>
      <c r="B1619" s="14"/>
      <c r="C1619" s="14"/>
      <c r="D1619" s="14"/>
      <c r="E1619" s="14"/>
      <c r="F1619" s="14"/>
      <c r="G1619" s="14"/>
      <c r="H1619" s="14"/>
      <c r="I1619" s="14"/>
      <c r="J1619" s="14"/>
      <c r="K1619" s="14"/>
    </row>
    <row r="1620" spans="1:11" s="69" customFormat="1" ht="20.25" customHeight="1" x14ac:dyDescent="0.25">
      <c r="A1620" s="14"/>
      <c r="B1620" s="14"/>
      <c r="C1620" s="14"/>
      <c r="D1620" s="14"/>
      <c r="E1620" s="14"/>
      <c r="F1620" s="14"/>
      <c r="G1620" s="14"/>
      <c r="H1620" s="14"/>
      <c r="I1620" s="14"/>
      <c r="J1620" s="14"/>
      <c r="K1620" s="14"/>
    </row>
    <row r="1621" spans="1:11" ht="20.25" customHeight="1" x14ac:dyDescent="0.25">
      <c r="A1621" s="14"/>
      <c r="B1621" s="14"/>
      <c r="C1621" s="14"/>
      <c r="D1621" s="14"/>
      <c r="E1621" s="14"/>
      <c r="F1621" s="14"/>
      <c r="G1621" s="14"/>
      <c r="H1621" s="14"/>
      <c r="I1621" s="14"/>
      <c r="J1621" s="14"/>
      <c r="K1621" s="14"/>
    </row>
    <row r="1622" spans="1:11" ht="20.25" customHeight="1" x14ac:dyDescent="0.25">
      <c r="A1622" s="14"/>
      <c r="B1622" s="14"/>
      <c r="C1622" s="14"/>
      <c r="D1622" s="14"/>
      <c r="E1622" s="14"/>
      <c r="F1622" s="14"/>
      <c r="G1622" s="14"/>
      <c r="H1622" s="14"/>
      <c r="I1622" s="14"/>
      <c r="J1622" s="14"/>
      <c r="K1622" s="14"/>
    </row>
    <row r="1623" spans="1:11" ht="20.25" customHeight="1" x14ac:dyDescent="0.25">
      <c r="A1623" s="14"/>
      <c r="B1623" s="14"/>
      <c r="C1623" s="14"/>
      <c r="D1623" s="14"/>
      <c r="E1623" s="14"/>
      <c r="F1623" s="14"/>
      <c r="G1623" s="14"/>
      <c r="H1623" s="14"/>
      <c r="I1623" s="14"/>
      <c r="J1623" s="14"/>
      <c r="K1623" s="14"/>
    </row>
    <row r="1624" spans="1:11" ht="20.25" customHeight="1" x14ac:dyDescent="0.25">
      <c r="A1624" s="14"/>
      <c r="B1624" s="14"/>
      <c r="C1624" s="14"/>
      <c r="D1624" s="14"/>
      <c r="E1624" s="14"/>
      <c r="F1624" s="14"/>
      <c r="G1624" s="14"/>
      <c r="H1624" s="14"/>
      <c r="I1624" s="14"/>
      <c r="J1624" s="14"/>
      <c r="K1624" s="14"/>
    </row>
    <row r="1625" spans="1:11" ht="20.25" customHeight="1" x14ac:dyDescent="0.25">
      <c r="A1625" s="14"/>
      <c r="B1625" s="14"/>
      <c r="C1625" s="14"/>
      <c r="D1625" s="14"/>
      <c r="E1625" s="14"/>
      <c r="F1625" s="14"/>
      <c r="G1625" s="14"/>
      <c r="H1625" s="14"/>
      <c r="I1625" s="14"/>
      <c r="J1625" s="14"/>
      <c r="K1625" s="14"/>
    </row>
    <row r="1626" spans="1:11" ht="20.25" customHeight="1" x14ac:dyDescent="0.25">
      <c r="A1626" s="14"/>
      <c r="B1626" s="14"/>
      <c r="C1626" s="14"/>
      <c r="D1626" s="14"/>
      <c r="E1626" s="14"/>
      <c r="F1626" s="14"/>
      <c r="G1626" s="14"/>
      <c r="H1626" s="14"/>
      <c r="I1626" s="14"/>
      <c r="J1626" s="14"/>
      <c r="K1626" s="14"/>
    </row>
    <row r="1627" spans="1:11" ht="20.25" customHeight="1" x14ac:dyDescent="0.25">
      <c r="A1627" s="14"/>
      <c r="B1627" s="14"/>
      <c r="C1627" s="14"/>
      <c r="D1627" s="14"/>
      <c r="E1627" s="14"/>
      <c r="F1627" s="14"/>
      <c r="G1627" s="14"/>
      <c r="H1627" s="14"/>
      <c r="I1627" s="14"/>
      <c r="J1627" s="14"/>
      <c r="K1627" s="14"/>
    </row>
    <row r="1628" spans="1:11" ht="20.25" customHeight="1" x14ac:dyDescent="0.25">
      <c r="A1628" s="69"/>
      <c r="B1628" s="490"/>
      <c r="C1628" s="490"/>
      <c r="D1628" s="490"/>
      <c r="E1628" s="490"/>
      <c r="F1628" s="490"/>
      <c r="G1628" s="490"/>
      <c r="H1628" s="490"/>
      <c r="I1628" s="490"/>
      <c r="J1628" s="490"/>
      <c r="K1628" s="69"/>
    </row>
    <row r="1629" spans="1:11" ht="20.25" customHeight="1" x14ac:dyDescent="0.25">
      <c r="A1629" s="69"/>
      <c r="B1629" s="490"/>
      <c r="C1629" s="490"/>
      <c r="D1629" s="490"/>
      <c r="E1629" s="490"/>
      <c r="F1629" s="490"/>
      <c r="G1629" s="490"/>
      <c r="H1629" s="490"/>
      <c r="I1629" s="490"/>
      <c r="J1629" s="490"/>
      <c r="K1629" s="69"/>
    </row>
    <row r="1630" spans="1:11" ht="20.25" customHeight="1" x14ac:dyDescent="0.25">
      <c r="A1630" s="69"/>
      <c r="B1630" s="490"/>
      <c r="C1630" s="490"/>
      <c r="D1630" s="490"/>
      <c r="E1630" s="490"/>
      <c r="F1630" s="490"/>
      <c r="G1630" s="490"/>
      <c r="H1630" s="490"/>
      <c r="I1630" s="490"/>
      <c r="J1630" s="490"/>
      <c r="K1630" s="69"/>
    </row>
    <row r="1631" spans="1:11" ht="20.25" customHeight="1" x14ac:dyDescent="0.25">
      <c r="A1631" s="69"/>
      <c r="B1631" s="490"/>
      <c r="C1631" s="490"/>
      <c r="D1631" s="490"/>
      <c r="E1631" s="490"/>
      <c r="F1631" s="490"/>
      <c r="G1631" s="490"/>
      <c r="H1631" s="490"/>
      <c r="I1631" s="490"/>
      <c r="J1631" s="490"/>
      <c r="K1631" s="69"/>
    </row>
    <row r="1632" spans="1:11" ht="20.25" customHeight="1" x14ac:dyDescent="0.25">
      <c r="A1632" s="69"/>
      <c r="B1632" s="490"/>
      <c r="C1632" s="490"/>
      <c r="D1632" s="490"/>
      <c r="E1632" s="490"/>
      <c r="F1632" s="490"/>
      <c r="G1632" s="490"/>
      <c r="H1632" s="490"/>
      <c r="I1632" s="490"/>
      <c r="J1632" s="490"/>
      <c r="K1632" s="69"/>
    </row>
    <row r="1633" ht="20.25" customHeight="1" x14ac:dyDescent="0.25"/>
    <row r="1634" ht="20.25" customHeight="1" x14ac:dyDescent="0.25"/>
    <row r="1635" ht="20.25" customHeight="1" x14ac:dyDescent="0.25"/>
    <row r="1636" ht="20.25" customHeight="1" x14ac:dyDescent="0.25"/>
    <row r="1637" ht="20.25" customHeight="1" x14ac:dyDescent="0.25"/>
    <row r="1638" ht="20.25" customHeight="1" x14ac:dyDescent="0.25"/>
    <row r="1639" ht="20.25" customHeight="1" x14ac:dyDescent="0.25"/>
    <row r="1640" ht="20.25" customHeight="1" x14ac:dyDescent="0.25"/>
    <row r="1641" ht="20.25" customHeight="1" x14ac:dyDescent="0.25"/>
    <row r="1642" ht="20.25" customHeight="1" x14ac:dyDescent="0.25"/>
    <row r="1643" ht="20.25" customHeight="1" x14ac:dyDescent="0.25"/>
    <row r="1644" ht="20.25" customHeight="1" x14ac:dyDescent="0.25"/>
    <row r="1645" ht="20.25" customHeight="1" x14ac:dyDescent="0.25"/>
  </sheetData>
  <mergeCells count="438">
    <mergeCell ref="A1:K1"/>
    <mergeCell ref="A2:K2"/>
    <mergeCell ref="A4:A7"/>
    <mergeCell ref="B4:D4"/>
    <mergeCell ref="E4:G4"/>
    <mergeCell ref="H4:J4"/>
    <mergeCell ref="K4:K7"/>
    <mergeCell ref="B5:D5"/>
    <mergeCell ref="E5:G5"/>
    <mergeCell ref="H5:J5"/>
    <mergeCell ref="A65:A68"/>
    <mergeCell ref="B65:D65"/>
    <mergeCell ref="E65:G65"/>
    <mergeCell ref="H65:J65"/>
    <mergeCell ref="K65:K68"/>
    <mergeCell ref="B66:D66"/>
    <mergeCell ref="E66:G66"/>
    <mergeCell ref="H66:J66"/>
    <mergeCell ref="A34:A37"/>
    <mergeCell ref="B34:D34"/>
    <mergeCell ref="E34:G34"/>
    <mergeCell ref="H34:J34"/>
    <mergeCell ref="K34:K37"/>
    <mergeCell ref="B35:D35"/>
    <mergeCell ref="E35:G35"/>
    <mergeCell ref="H35:J35"/>
    <mergeCell ref="A127:A130"/>
    <mergeCell ref="B127:D127"/>
    <mergeCell ref="E127:G127"/>
    <mergeCell ref="H127:J127"/>
    <mergeCell ref="K127:K130"/>
    <mergeCell ref="B128:D128"/>
    <mergeCell ref="E128:G128"/>
    <mergeCell ref="H128:J128"/>
    <mergeCell ref="A96:A99"/>
    <mergeCell ref="B96:D96"/>
    <mergeCell ref="E96:G96"/>
    <mergeCell ref="H96:J96"/>
    <mergeCell ref="K96:K99"/>
    <mergeCell ref="B97:D97"/>
    <mergeCell ref="E97:G97"/>
    <mergeCell ref="H97:J97"/>
    <mergeCell ref="A188:A191"/>
    <mergeCell ref="B188:D188"/>
    <mergeCell ref="E188:G188"/>
    <mergeCell ref="H188:J188"/>
    <mergeCell ref="K188:K191"/>
    <mergeCell ref="B189:D189"/>
    <mergeCell ref="E189:G189"/>
    <mergeCell ref="H189:J189"/>
    <mergeCell ref="A156:A159"/>
    <mergeCell ref="B156:D156"/>
    <mergeCell ref="E156:G156"/>
    <mergeCell ref="H156:J156"/>
    <mergeCell ref="K156:K159"/>
    <mergeCell ref="B157:D157"/>
    <mergeCell ref="E157:G157"/>
    <mergeCell ref="H157:J157"/>
    <mergeCell ref="A246:A249"/>
    <mergeCell ref="B246:D246"/>
    <mergeCell ref="E246:G246"/>
    <mergeCell ref="H246:J246"/>
    <mergeCell ref="K246:K249"/>
    <mergeCell ref="B247:D247"/>
    <mergeCell ref="E247:G247"/>
    <mergeCell ref="H247:J247"/>
    <mergeCell ref="A217:A220"/>
    <mergeCell ref="B217:D217"/>
    <mergeCell ref="E217:G217"/>
    <mergeCell ref="H217:J217"/>
    <mergeCell ref="K217:K220"/>
    <mergeCell ref="B218:D218"/>
    <mergeCell ref="E218:G218"/>
    <mergeCell ref="H218:J218"/>
    <mergeCell ref="A305:A308"/>
    <mergeCell ref="B305:D305"/>
    <mergeCell ref="E305:G305"/>
    <mergeCell ref="H305:J305"/>
    <mergeCell ref="K305:K308"/>
    <mergeCell ref="B306:D306"/>
    <mergeCell ref="E306:G306"/>
    <mergeCell ref="H306:J306"/>
    <mergeCell ref="A276:A279"/>
    <mergeCell ref="B276:D276"/>
    <mergeCell ref="E276:G276"/>
    <mergeCell ref="H276:J276"/>
    <mergeCell ref="K276:K279"/>
    <mergeCell ref="B277:D277"/>
    <mergeCell ref="E277:G277"/>
    <mergeCell ref="H277:J277"/>
    <mergeCell ref="A452:A455"/>
    <mergeCell ref="B452:D452"/>
    <mergeCell ref="E452:G452"/>
    <mergeCell ref="H452:J452"/>
    <mergeCell ref="K452:K455"/>
    <mergeCell ref="B453:D453"/>
    <mergeCell ref="E453:G453"/>
    <mergeCell ref="H453:J453"/>
    <mergeCell ref="A334:A337"/>
    <mergeCell ref="B334:D334"/>
    <mergeCell ref="E334:G334"/>
    <mergeCell ref="H334:J334"/>
    <mergeCell ref="K334:K337"/>
    <mergeCell ref="B335:D335"/>
    <mergeCell ref="E335:G335"/>
    <mergeCell ref="H335:J335"/>
    <mergeCell ref="A363:A366"/>
    <mergeCell ref="B363:D363"/>
    <mergeCell ref="E363:G363"/>
    <mergeCell ref="H363:J363"/>
    <mergeCell ref="K363:K366"/>
    <mergeCell ref="B364:D364"/>
    <mergeCell ref="E364:G364"/>
    <mergeCell ref="H364:J364"/>
    <mergeCell ref="A629:K629"/>
    <mergeCell ref="A630:K630"/>
    <mergeCell ref="A632:A635"/>
    <mergeCell ref="B632:D632"/>
    <mergeCell ref="E632:G632"/>
    <mergeCell ref="H632:J632"/>
    <mergeCell ref="K632:K635"/>
    <mergeCell ref="B633:D633"/>
    <mergeCell ref="E633:G633"/>
    <mergeCell ref="H633:J633"/>
    <mergeCell ref="A982:A985"/>
    <mergeCell ref="B982:D982"/>
    <mergeCell ref="E982:G982"/>
    <mergeCell ref="H982:J982"/>
    <mergeCell ref="K982:K985"/>
    <mergeCell ref="B983:D983"/>
    <mergeCell ref="E983:G983"/>
    <mergeCell ref="H983:J983"/>
    <mergeCell ref="A953:A956"/>
    <mergeCell ref="B953:D953"/>
    <mergeCell ref="E953:G953"/>
    <mergeCell ref="H953:J953"/>
    <mergeCell ref="K953:K956"/>
    <mergeCell ref="B954:D954"/>
    <mergeCell ref="E954:G954"/>
    <mergeCell ref="H954:J954"/>
    <mergeCell ref="A1043:A1046"/>
    <mergeCell ref="B1043:D1043"/>
    <mergeCell ref="E1043:G1043"/>
    <mergeCell ref="H1043:J1043"/>
    <mergeCell ref="K1043:K1046"/>
    <mergeCell ref="B1044:D1044"/>
    <mergeCell ref="E1044:G1044"/>
    <mergeCell ref="H1044:J1044"/>
    <mergeCell ref="A1012:A1015"/>
    <mergeCell ref="B1012:D1012"/>
    <mergeCell ref="E1012:G1012"/>
    <mergeCell ref="H1012:J1012"/>
    <mergeCell ref="K1012:K1015"/>
    <mergeCell ref="B1013:D1013"/>
    <mergeCell ref="E1013:G1013"/>
    <mergeCell ref="H1013:J1013"/>
    <mergeCell ref="A1101:A1104"/>
    <mergeCell ref="B1101:D1101"/>
    <mergeCell ref="E1101:G1101"/>
    <mergeCell ref="H1101:J1101"/>
    <mergeCell ref="K1101:K1104"/>
    <mergeCell ref="B1102:D1102"/>
    <mergeCell ref="E1102:G1102"/>
    <mergeCell ref="H1102:J1102"/>
    <mergeCell ref="A1073:A1076"/>
    <mergeCell ref="B1073:D1073"/>
    <mergeCell ref="E1073:G1073"/>
    <mergeCell ref="H1073:J1073"/>
    <mergeCell ref="K1073:K1076"/>
    <mergeCell ref="B1074:D1074"/>
    <mergeCell ref="E1074:G1074"/>
    <mergeCell ref="H1074:J1074"/>
    <mergeCell ref="A1159:A1162"/>
    <mergeCell ref="B1159:D1159"/>
    <mergeCell ref="E1159:G1159"/>
    <mergeCell ref="H1159:J1159"/>
    <mergeCell ref="K1159:K1162"/>
    <mergeCell ref="B1160:D1160"/>
    <mergeCell ref="E1160:G1160"/>
    <mergeCell ref="H1160:J1160"/>
    <mergeCell ref="A1130:A1133"/>
    <mergeCell ref="B1130:D1130"/>
    <mergeCell ref="E1130:G1130"/>
    <mergeCell ref="H1130:J1130"/>
    <mergeCell ref="K1130:K1133"/>
    <mergeCell ref="B1131:D1131"/>
    <mergeCell ref="E1131:G1131"/>
    <mergeCell ref="H1131:J1131"/>
    <mergeCell ref="A1217:A1220"/>
    <mergeCell ref="B1217:D1217"/>
    <mergeCell ref="E1217:G1217"/>
    <mergeCell ref="H1217:J1217"/>
    <mergeCell ref="K1217:K1220"/>
    <mergeCell ref="B1218:D1218"/>
    <mergeCell ref="E1218:G1218"/>
    <mergeCell ref="H1218:J1218"/>
    <mergeCell ref="A1189:A1192"/>
    <mergeCell ref="B1189:D1189"/>
    <mergeCell ref="E1189:G1189"/>
    <mergeCell ref="H1189:J1189"/>
    <mergeCell ref="K1189:K1192"/>
    <mergeCell ref="B1190:D1190"/>
    <mergeCell ref="E1190:G1190"/>
    <mergeCell ref="H1190:J1190"/>
    <mergeCell ref="A1276:A1279"/>
    <mergeCell ref="B1276:D1276"/>
    <mergeCell ref="E1276:G1276"/>
    <mergeCell ref="H1276:J1276"/>
    <mergeCell ref="K1276:K1279"/>
    <mergeCell ref="B1277:D1277"/>
    <mergeCell ref="E1277:G1277"/>
    <mergeCell ref="H1277:J1277"/>
    <mergeCell ref="A1245:K1245"/>
    <mergeCell ref="A1246:K1246"/>
    <mergeCell ref="A1248:A1251"/>
    <mergeCell ref="B1248:D1248"/>
    <mergeCell ref="E1248:G1248"/>
    <mergeCell ref="H1248:J1248"/>
    <mergeCell ref="K1248:K1251"/>
    <mergeCell ref="B1249:D1249"/>
    <mergeCell ref="E1249:G1249"/>
    <mergeCell ref="H1249:J1249"/>
    <mergeCell ref="A1340:A1343"/>
    <mergeCell ref="B1340:D1340"/>
    <mergeCell ref="E1340:G1340"/>
    <mergeCell ref="H1340:J1340"/>
    <mergeCell ref="K1340:K1343"/>
    <mergeCell ref="B1341:D1341"/>
    <mergeCell ref="E1341:G1341"/>
    <mergeCell ref="H1341:J1341"/>
    <mergeCell ref="A1308:A1311"/>
    <mergeCell ref="B1308:D1308"/>
    <mergeCell ref="E1308:G1308"/>
    <mergeCell ref="H1308:J1308"/>
    <mergeCell ref="K1308:K1311"/>
    <mergeCell ref="B1309:D1309"/>
    <mergeCell ref="E1309:G1309"/>
    <mergeCell ref="H1309:J1309"/>
    <mergeCell ref="A1399:A1402"/>
    <mergeCell ref="B1399:D1399"/>
    <mergeCell ref="E1399:G1399"/>
    <mergeCell ref="H1399:J1399"/>
    <mergeCell ref="K1399:K1402"/>
    <mergeCell ref="B1400:D1400"/>
    <mergeCell ref="E1400:G1400"/>
    <mergeCell ref="H1400:J1400"/>
    <mergeCell ref="A1370:A1373"/>
    <mergeCell ref="B1370:D1370"/>
    <mergeCell ref="E1370:G1370"/>
    <mergeCell ref="H1370:J1370"/>
    <mergeCell ref="K1370:K1373"/>
    <mergeCell ref="B1371:D1371"/>
    <mergeCell ref="E1371:G1371"/>
    <mergeCell ref="H1371:J1371"/>
    <mergeCell ref="A1458:A1461"/>
    <mergeCell ref="B1458:D1458"/>
    <mergeCell ref="E1458:G1458"/>
    <mergeCell ref="H1458:J1458"/>
    <mergeCell ref="K1458:K1461"/>
    <mergeCell ref="B1459:D1459"/>
    <mergeCell ref="E1459:G1459"/>
    <mergeCell ref="H1459:J1459"/>
    <mergeCell ref="A1428:A1431"/>
    <mergeCell ref="B1428:D1428"/>
    <mergeCell ref="E1428:G1428"/>
    <mergeCell ref="H1428:J1428"/>
    <mergeCell ref="K1428:K1431"/>
    <mergeCell ref="B1429:D1429"/>
    <mergeCell ref="E1429:G1429"/>
    <mergeCell ref="H1429:J1429"/>
    <mergeCell ref="A1521:A1524"/>
    <mergeCell ref="B1521:D1521"/>
    <mergeCell ref="E1521:G1521"/>
    <mergeCell ref="H1521:J1521"/>
    <mergeCell ref="K1521:K1524"/>
    <mergeCell ref="B1522:D1522"/>
    <mergeCell ref="E1522:G1522"/>
    <mergeCell ref="H1522:J1522"/>
    <mergeCell ref="A1485:A1488"/>
    <mergeCell ref="B1485:D1485"/>
    <mergeCell ref="E1485:G1485"/>
    <mergeCell ref="H1485:J1485"/>
    <mergeCell ref="K1485:K1488"/>
    <mergeCell ref="B1486:D1486"/>
    <mergeCell ref="E1486:G1486"/>
    <mergeCell ref="H1486:J1486"/>
    <mergeCell ref="A1581:A1584"/>
    <mergeCell ref="B1581:D1581"/>
    <mergeCell ref="E1581:G1581"/>
    <mergeCell ref="H1581:J1581"/>
    <mergeCell ref="K1581:K1584"/>
    <mergeCell ref="B1582:D1582"/>
    <mergeCell ref="E1582:G1582"/>
    <mergeCell ref="H1582:J1582"/>
    <mergeCell ref="A1551:A1554"/>
    <mergeCell ref="B1551:D1551"/>
    <mergeCell ref="E1551:G1551"/>
    <mergeCell ref="H1551:J1551"/>
    <mergeCell ref="K1551:K1554"/>
    <mergeCell ref="B1552:D1552"/>
    <mergeCell ref="E1552:G1552"/>
    <mergeCell ref="H1552:J1552"/>
    <mergeCell ref="A422:A425"/>
    <mergeCell ref="B422:D422"/>
    <mergeCell ref="E422:G422"/>
    <mergeCell ref="H422:J422"/>
    <mergeCell ref="K422:K425"/>
    <mergeCell ref="B423:D423"/>
    <mergeCell ref="E423:G423"/>
    <mergeCell ref="H423:J423"/>
    <mergeCell ref="A392:A395"/>
    <mergeCell ref="B392:D392"/>
    <mergeCell ref="E392:G392"/>
    <mergeCell ref="H392:J392"/>
    <mergeCell ref="K392:K395"/>
    <mergeCell ref="B393:D393"/>
    <mergeCell ref="E393:G393"/>
    <mergeCell ref="H393:J393"/>
    <mergeCell ref="A511:A514"/>
    <mergeCell ref="B511:D511"/>
    <mergeCell ref="E511:G511"/>
    <mergeCell ref="H511:J511"/>
    <mergeCell ref="K511:K514"/>
    <mergeCell ref="B512:D512"/>
    <mergeCell ref="E512:G512"/>
    <mergeCell ref="H512:J512"/>
    <mergeCell ref="A481:A484"/>
    <mergeCell ref="B481:D481"/>
    <mergeCell ref="E481:G481"/>
    <mergeCell ref="H481:J481"/>
    <mergeCell ref="K481:K484"/>
    <mergeCell ref="B482:D482"/>
    <mergeCell ref="E482:G482"/>
    <mergeCell ref="H482:J482"/>
    <mergeCell ref="A599:A602"/>
    <mergeCell ref="B599:D599"/>
    <mergeCell ref="E599:G599"/>
    <mergeCell ref="H599:J599"/>
    <mergeCell ref="K599:K602"/>
    <mergeCell ref="B600:D600"/>
    <mergeCell ref="E600:G600"/>
    <mergeCell ref="H600:J600"/>
    <mergeCell ref="A542:A545"/>
    <mergeCell ref="B542:D542"/>
    <mergeCell ref="E542:G542"/>
    <mergeCell ref="H542:J542"/>
    <mergeCell ref="K542:K545"/>
    <mergeCell ref="B543:D543"/>
    <mergeCell ref="E543:G543"/>
    <mergeCell ref="H543:J543"/>
    <mergeCell ref="A571:A574"/>
    <mergeCell ref="B571:D571"/>
    <mergeCell ref="E571:G571"/>
    <mergeCell ref="H571:J571"/>
    <mergeCell ref="K571:K574"/>
    <mergeCell ref="B572:D572"/>
    <mergeCell ref="E572:G572"/>
    <mergeCell ref="H572:J572"/>
    <mergeCell ref="A689:A692"/>
    <mergeCell ref="B689:D689"/>
    <mergeCell ref="E689:G689"/>
    <mergeCell ref="H689:J689"/>
    <mergeCell ref="K689:K692"/>
    <mergeCell ref="B690:D690"/>
    <mergeCell ref="E690:G690"/>
    <mergeCell ref="H690:J690"/>
    <mergeCell ref="A660:A663"/>
    <mergeCell ref="B660:D660"/>
    <mergeCell ref="E660:G660"/>
    <mergeCell ref="H660:J660"/>
    <mergeCell ref="K660:K663"/>
    <mergeCell ref="B661:D661"/>
    <mergeCell ref="E661:G661"/>
    <mergeCell ref="H661:J661"/>
    <mergeCell ref="A750:A753"/>
    <mergeCell ref="B750:D750"/>
    <mergeCell ref="E750:G750"/>
    <mergeCell ref="H750:J750"/>
    <mergeCell ref="K750:K753"/>
    <mergeCell ref="B751:D751"/>
    <mergeCell ref="E751:G751"/>
    <mergeCell ref="H751:J751"/>
    <mergeCell ref="A717:A720"/>
    <mergeCell ref="B717:D717"/>
    <mergeCell ref="E717:G717"/>
    <mergeCell ref="H717:J717"/>
    <mergeCell ref="K717:K720"/>
    <mergeCell ref="B718:D718"/>
    <mergeCell ref="E718:G718"/>
    <mergeCell ref="H718:J718"/>
    <mergeCell ref="A810:A813"/>
    <mergeCell ref="B810:D810"/>
    <mergeCell ref="E810:G810"/>
    <mergeCell ref="H810:J810"/>
    <mergeCell ref="K810:K813"/>
    <mergeCell ref="B811:D811"/>
    <mergeCell ref="E811:G811"/>
    <mergeCell ref="H811:J811"/>
    <mergeCell ref="A779:A782"/>
    <mergeCell ref="B779:D779"/>
    <mergeCell ref="E779:G779"/>
    <mergeCell ref="H779:J779"/>
    <mergeCell ref="K779:K782"/>
    <mergeCell ref="B780:D780"/>
    <mergeCell ref="E780:G780"/>
    <mergeCell ref="H780:J780"/>
    <mergeCell ref="A867:A870"/>
    <mergeCell ref="B867:D867"/>
    <mergeCell ref="E867:G867"/>
    <mergeCell ref="H867:J867"/>
    <mergeCell ref="K867:K870"/>
    <mergeCell ref="B868:D868"/>
    <mergeCell ref="E868:G868"/>
    <mergeCell ref="H868:J868"/>
    <mergeCell ref="A838:A841"/>
    <mergeCell ref="B838:D838"/>
    <mergeCell ref="E838:G838"/>
    <mergeCell ref="H838:J838"/>
    <mergeCell ref="K838:K841"/>
    <mergeCell ref="B839:D839"/>
    <mergeCell ref="E839:G839"/>
    <mergeCell ref="H839:J839"/>
    <mergeCell ref="A924:A927"/>
    <mergeCell ref="B924:D924"/>
    <mergeCell ref="E924:G924"/>
    <mergeCell ref="H924:J924"/>
    <mergeCell ref="K924:K927"/>
    <mergeCell ref="B925:D925"/>
    <mergeCell ref="E925:G925"/>
    <mergeCell ref="H925:J925"/>
    <mergeCell ref="A894:A897"/>
    <mergeCell ref="B894:D894"/>
    <mergeCell ref="E894:G894"/>
    <mergeCell ref="H894:J894"/>
    <mergeCell ref="K894:K897"/>
    <mergeCell ref="B895:D895"/>
    <mergeCell ref="E895:G895"/>
    <mergeCell ref="H895:J895"/>
  </mergeCells>
  <printOptions horizontalCentered="1"/>
  <pageMargins left="0.25" right="0.25" top="1" bottom="1" header="1" footer="1"/>
  <pageSetup paperSize="9" scale="85"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473"/>
  <sheetViews>
    <sheetView rightToLeft="1" view="pageBreakPreview" topLeftCell="A471" zoomScale="80" zoomScaleSheetLayoutView="80" workbookViewId="0">
      <selection activeCell="C499" sqref="C499"/>
    </sheetView>
  </sheetViews>
  <sheetFormatPr defaultColWidth="9" defaultRowHeight="13.8" x14ac:dyDescent="0.25"/>
  <cols>
    <col min="1" max="1" width="33.09765625" style="445" customWidth="1"/>
    <col min="2" max="2" width="6.59765625" style="455" customWidth="1"/>
    <col min="3" max="3" width="5.69921875" style="455" customWidth="1"/>
    <col min="4" max="4" width="6.8984375" style="455" customWidth="1"/>
    <col min="5" max="5" width="6.09765625" style="455" customWidth="1"/>
    <col min="6" max="6" width="6.5" style="455" customWidth="1"/>
    <col min="7" max="7" width="6.69921875" style="455" customWidth="1"/>
    <col min="8" max="8" width="6.5" style="455" customWidth="1"/>
    <col min="9" max="9" width="8.5" style="455" customWidth="1"/>
    <col min="10" max="10" width="6.69921875" style="455" customWidth="1"/>
    <col min="11" max="11" width="6.59765625" style="455" customWidth="1"/>
    <col min="12" max="12" width="8.09765625" style="455" customWidth="1"/>
    <col min="13" max="13" width="7" style="455" customWidth="1"/>
    <col min="14" max="14" width="42.8984375" style="445" customWidth="1"/>
    <col min="15" max="16384" width="9" style="445"/>
  </cols>
  <sheetData>
    <row r="1" spans="1:14" ht="22.5" customHeight="1" x14ac:dyDescent="0.25">
      <c r="A1" s="738" t="s">
        <v>2673</v>
      </c>
      <c r="B1" s="738"/>
      <c r="C1" s="738"/>
      <c r="D1" s="738"/>
      <c r="E1" s="738"/>
      <c r="F1" s="738"/>
      <c r="G1" s="738"/>
      <c r="H1" s="738"/>
      <c r="I1" s="738"/>
      <c r="J1" s="738"/>
      <c r="K1" s="738"/>
      <c r="L1" s="738"/>
      <c r="M1" s="738"/>
      <c r="N1" s="738"/>
    </row>
    <row r="2" spans="1:14" ht="21" customHeight="1" x14ac:dyDescent="0.25">
      <c r="A2" s="742" t="s">
        <v>2674</v>
      </c>
      <c r="B2" s="742"/>
      <c r="C2" s="742"/>
      <c r="D2" s="742"/>
      <c r="E2" s="742"/>
      <c r="F2" s="742"/>
      <c r="G2" s="742"/>
      <c r="H2" s="742"/>
      <c r="I2" s="742"/>
      <c r="J2" s="742"/>
      <c r="K2" s="742"/>
      <c r="L2" s="742"/>
      <c r="M2" s="742"/>
      <c r="N2" s="742"/>
    </row>
    <row r="3" spans="1:14" ht="21" customHeight="1" thickBot="1" x14ac:dyDescent="0.3">
      <c r="A3" s="357" t="s">
        <v>2648</v>
      </c>
      <c r="N3" s="427" t="s">
        <v>2649</v>
      </c>
    </row>
    <row r="4" spans="1:14" ht="16.2" thickTop="1" x14ac:dyDescent="0.3">
      <c r="A4" s="735" t="s">
        <v>205</v>
      </c>
      <c r="B4" s="746" t="s">
        <v>129</v>
      </c>
      <c r="C4" s="746"/>
      <c r="D4" s="746"/>
      <c r="E4" s="746" t="s">
        <v>130</v>
      </c>
      <c r="F4" s="746"/>
      <c r="G4" s="746"/>
      <c r="H4" s="746" t="s">
        <v>131</v>
      </c>
      <c r="I4" s="746"/>
      <c r="J4" s="746"/>
      <c r="K4" s="746" t="s">
        <v>4</v>
      </c>
      <c r="L4" s="746"/>
      <c r="M4" s="746"/>
      <c r="N4" s="735" t="s">
        <v>206</v>
      </c>
    </row>
    <row r="5" spans="1:14" ht="15.6" x14ac:dyDescent="0.3">
      <c r="A5" s="736"/>
      <c r="B5" s="747" t="s">
        <v>132</v>
      </c>
      <c r="C5" s="747"/>
      <c r="D5" s="747"/>
      <c r="E5" s="747" t="s">
        <v>133</v>
      </c>
      <c r="F5" s="747"/>
      <c r="G5" s="747"/>
      <c r="H5" s="747" t="s">
        <v>134</v>
      </c>
      <c r="I5" s="747"/>
      <c r="J5" s="747"/>
      <c r="K5" s="747" t="s">
        <v>9</v>
      </c>
      <c r="L5" s="747"/>
      <c r="M5" s="747"/>
      <c r="N5" s="736"/>
    </row>
    <row r="6" spans="1:14" ht="15.6" x14ac:dyDescent="0.3">
      <c r="A6" s="736"/>
      <c r="B6" s="457" t="s">
        <v>574</v>
      </c>
      <c r="C6" s="457" t="s">
        <v>113</v>
      </c>
      <c r="D6" s="457" t="s">
        <v>12</v>
      </c>
      <c r="E6" s="457" t="s">
        <v>574</v>
      </c>
      <c r="F6" s="457" t="s">
        <v>113</v>
      </c>
      <c r="G6" s="457" t="s">
        <v>12</v>
      </c>
      <c r="H6" s="457" t="s">
        <v>574</v>
      </c>
      <c r="I6" s="457" t="s">
        <v>113</v>
      </c>
      <c r="J6" s="457" t="s">
        <v>12</v>
      </c>
      <c r="K6" s="457" t="s">
        <v>574</v>
      </c>
      <c r="L6" s="457" t="s">
        <v>113</v>
      </c>
      <c r="M6" s="457" t="s">
        <v>12</v>
      </c>
      <c r="N6" s="736"/>
    </row>
    <row r="7" spans="1:14" ht="16.2" thickBot="1" x14ac:dyDescent="0.35">
      <c r="A7" s="737"/>
      <c r="B7" s="458" t="s">
        <v>13</v>
      </c>
      <c r="C7" s="458" t="s">
        <v>14</v>
      </c>
      <c r="D7" s="458" t="s">
        <v>9</v>
      </c>
      <c r="E7" s="458" t="s">
        <v>13</v>
      </c>
      <c r="F7" s="458" t="s">
        <v>14</v>
      </c>
      <c r="G7" s="458" t="s">
        <v>9</v>
      </c>
      <c r="H7" s="458" t="s">
        <v>13</v>
      </c>
      <c r="I7" s="458" t="s">
        <v>14</v>
      </c>
      <c r="J7" s="458" t="s">
        <v>9</v>
      </c>
      <c r="K7" s="458" t="s">
        <v>13</v>
      </c>
      <c r="L7" s="458" t="s">
        <v>14</v>
      </c>
      <c r="M7" s="458" t="s">
        <v>9</v>
      </c>
      <c r="N7" s="737"/>
    </row>
    <row r="8" spans="1:14" ht="17.25" customHeight="1" x14ac:dyDescent="0.25">
      <c r="A8" s="533" t="s">
        <v>413</v>
      </c>
      <c r="B8" s="8"/>
      <c r="C8" s="8"/>
      <c r="D8" s="8"/>
      <c r="E8" s="8"/>
      <c r="F8" s="8"/>
      <c r="G8" s="8"/>
      <c r="H8" s="8"/>
      <c r="I8" s="8"/>
      <c r="J8" s="8"/>
      <c r="K8" s="8"/>
      <c r="L8" s="8"/>
      <c r="M8" s="8"/>
      <c r="N8" s="446" t="s">
        <v>16</v>
      </c>
    </row>
    <row r="9" spans="1:14" ht="17.25" customHeight="1" x14ac:dyDescent="0.25">
      <c r="A9" s="8" t="s">
        <v>2045</v>
      </c>
      <c r="B9" s="8">
        <v>124</v>
      </c>
      <c r="C9" s="8">
        <v>48</v>
      </c>
      <c r="D9" s="8">
        <f>C9+B9</f>
        <v>172</v>
      </c>
      <c r="E9" s="8">
        <v>4</v>
      </c>
      <c r="F9" s="8">
        <v>1</v>
      </c>
      <c r="G9" s="8">
        <f>SUM(E9:F9)</f>
        <v>5</v>
      </c>
      <c r="H9" s="8">
        <v>3</v>
      </c>
      <c r="I9" s="8">
        <v>2</v>
      </c>
      <c r="J9" s="8">
        <f>SUM(H9:I9)</f>
        <v>5</v>
      </c>
      <c r="K9" s="8">
        <v>131</v>
      </c>
      <c r="L9" s="8">
        <v>51</v>
      </c>
      <c r="M9" s="8">
        <f>SUM(K9:L9)</f>
        <v>182</v>
      </c>
      <c r="N9" s="446" t="s">
        <v>2424</v>
      </c>
    </row>
    <row r="10" spans="1:14" ht="17.25" customHeight="1" x14ac:dyDescent="0.25">
      <c r="A10" s="8" t="s">
        <v>2047</v>
      </c>
      <c r="B10" s="8">
        <v>173</v>
      </c>
      <c r="C10" s="8">
        <v>8</v>
      </c>
      <c r="D10" s="8">
        <f t="shared" ref="D10:D19" si="0">C10+B10</f>
        <v>181</v>
      </c>
      <c r="E10" s="8">
        <v>1</v>
      </c>
      <c r="F10" s="8"/>
      <c r="G10" s="8">
        <v>1</v>
      </c>
      <c r="H10" s="8">
        <v>66</v>
      </c>
      <c r="I10" s="8">
        <v>16</v>
      </c>
      <c r="J10" s="8">
        <f>SUM(H10:I10)</f>
        <v>82</v>
      </c>
      <c r="K10" s="8">
        <v>240</v>
      </c>
      <c r="L10" s="8">
        <v>24</v>
      </c>
      <c r="M10" s="8">
        <f t="shared" ref="M10:M15" si="1">SUM(K10:L10)</f>
        <v>264</v>
      </c>
      <c r="N10" s="446" t="s">
        <v>2425</v>
      </c>
    </row>
    <row r="11" spans="1:14" ht="17.25" customHeight="1" x14ac:dyDescent="0.25">
      <c r="A11" s="8" t="s">
        <v>2049</v>
      </c>
      <c r="B11" s="8">
        <v>201</v>
      </c>
      <c r="C11" s="8">
        <v>68</v>
      </c>
      <c r="D11" s="8">
        <f t="shared" si="0"/>
        <v>269</v>
      </c>
      <c r="E11" s="8">
        <v>10</v>
      </c>
      <c r="F11" s="8">
        <v>10</v>
      </c>
      <c r="G11" s="8">
        <f>SUM(E11:F11)</f>
        <v>20</v>
      </c>
      <c r="H11" s="8">
        <v>22</v>
      </c>
      <c r="I11" s="8">
        <v>4</v>
      </c>
      <c r="J11" s="8">
        <f>SUM(H11:I11)</f>
        <v>26</v>
      </c>
      <c r="K11" s="8">
        <v>233</v>
      </c>
      <c r="L11" s="8">
        <v>82</v>
      </c>
      <c r="M11" s="8">
        <f t="shared" si="1"/>
        <v>315</v>
      </c>
      <c r="N11" s="446" t="s">
        <v>2426</v>
      </c>
    </row>
    <row r="12" spans="1:14" ht="17.25" customHeight="1" x14ac:dyDescent="0.25">
      <c r="A12" s="8" t="s">
        <v>2051</v>
      </c>
      <c r="B12" s="8">
        <v>590</v>
      </c>
      <c r="C12" s="8">
        <v>207</v>
      </c>
      <c r="D12" s="8">
        <f t="shared" si="0"/>
        <v>797</v>
      </c>
      <c r="E12" s="8">
        <v>6</v>
      </c>
      <c r="F12" s="8">
        <v>1</v>
      </c>
      <c r="G12" s="8">
        <f>SUM(E12:F12)</f>
        <v>7</v>
      </c>
      <c r="H12" s="8">
        <v>9</v>
      </c>
      <c r="I12" s="8">
        <v>2</v>
      </c>
      <c r="J12" s="8">
        <f>SUM(H12:I12)</f>
        <v>11</v>
      </c>
      <c r="K12" s="8">
        <v>605</v>
      </c>
      <c r="L12" s="8">
        <v>210</v>
      </c>
      <c r="M12" s="8">
        <f t="shared" si="1"/>
        <v>815</v>
      </c>
      <c r="N12" s="446" t="s">
        <v>2427</v>
      </c>
    </row>
    <row r="13" spans="1:14" ht="17.25" customHeight="1" x14ac:dyDescent="0.25">
      <c r="A13" s="8" t="s">
        <v>2053</v>
      </c>
      <c r="B13" s="8">
        <v>451</v>
      </c>
      <c r="C13" s="8">
        <v>99</v>
      </c>
      <c r="D13" s="8">
        <f t="shared" si="0"/>
        <v>550</v>
      </c>
      <c r="E13" s="8">
        <v>5</v>
      </c>
      <c r="F13" s="8">
        <v>1</v>
      </c>
      <c r="G13" s="8">
        <f>SUM(E13:F13)</f>
        <v>6</v>
      </c>
      <c r="H13" s="8">
        <v>0</v>
      </c>
      <c r="I13" s="8">
        <v>0</v>
      </c>
      <c r="J13" s="8">
        <f>SUM(H13:I13)</f>
        <v>0</v>
      </c>
      <c r="K13" s="8">
        <v>456</v>
      </c>
      <c r="L13" s="8">
        <v>100</v>
      </c>
      <c r="M13" s="8">
        <f t="shared" si="1"/>
        <v>556</v>
      </c>
      <c r="N13" s="446" t="s">
        <v>2054</v>
      </c>
    </row>
    <row r="14" spans="1:14" ht="17.25" customHeight="1" x14ac:dyDescent="0.25">
      <c r="A14" s="8" t="s">
        <v>2428</v>
      </c>
      <c r="B14" s="8">
        <v>22</v>
      </c>
      <c r="C14" s="8">
        <v>43</v>
      </c>
      <c r="D14" s="8">
        <f t="shared" si="0"/>
        <v>65</v>
      </c>
      <c r="E14" s="8">
        <v>0</v>
      </c>
      <c r="F14" s="8">
        <v>0</v>
      </c>
      <c r="G14" s="8">
        <f>SUM(E14:F14)</f>
        <v>0</v>
      </c>
      <c r="H14" s="8">
        <v>2</v>
      </c>
      <c r="I14" s="8">
        <v>0</v>
      </c>
      <c r="J14" s="8">
        <v>2</v>
      </c>
      <c r="K14" s="8">
        <v>24</v>
      </c>
      <c r="L14" s="8">
        <v>43</v>
      </c>
      <c r="M14" s="8">
        <f t="shared" si="1"/>
        <v>67</v>
      </c>
      <c r="N14" s="446" t="s">
        <v>2429</v>
      </c>
    </row>
    <row r="15" spans="1:14" ht="17.25" customHeight="1" x14ac:dyDescent="0.25">
      <c r="A15" s="8" t="s">
        <v>2057</v>
      </c>
      <c r="B15" s="8">
        <v>25</v>
      </c>
      <c r="C15" s="8">
        <v>6</v>
      </c>
      <c r="D15" s="8">
        <f t="shared" si="0"/>
        <v>31</v>
      </c>
      <c r="E15" s="8">
        <v>0</v>
      </c>
      <c r="F15" s="8">
        <v>0</v>
      </c>
      <c r="G15" s="8">
        <f>SUM(E15:F15)</f>
        <v>0</v>
      </c>
      <c r="H15" s="8">
        <v>0</v>
      </c>
      <c r="I15" s="8">
        <v>0</v>
      </c>
      <c r="J15" s="8">
        <v>0</v>
      </c>
      <c r="K15" s="8">
        <v>25</v>
      </c>
      <c r="L15" s="8">
        <v>6</v>
      </c>
      <c r="M15" s="8">
        <f t="shared" si="1"/>
        <v>31</v>
      </c>
      <c r="N15" s="446" t="s">
        <v>2058</v>
      </c>
    </row>
    <row r="16" spans="1:14" ht="17.25" customHeight="1" x14ac:dyDescent="0.25">
      <c r="A16" s="8" t="s">
        <v>2059</v>
      </c>
      <c r="B16" s="8">
        <v>452</v>
      </c>
      <c r="C16" s="8">
        <v>139</v>
      </c>
      <c r="D16" s="8">
        <f t="shared" si="0"/>
        <v>591</v>
      </c>
      <c r="E16" s="8">
        <v>4</v>
      </c>
      <c r="F16" s="8"/>
      <c r="G16" s="8">
        <v>4</v>
      </c>
      <c r="H16" s="8">
        <v>10</v>
      </c>
      <c r="I16" s="8">
        <v>3</v>
      </c>
      <c r="J16" s="8">
        <f>SUM(H16:I16)</f>
        <v>13</v>
      </c>
      <c r="K16" s="8">
        <v>466</v>
      </c>
      <c r="L16" s="8">
        <v>142</v>
      </c>
      <c r="M16" s="8">
        <f>SUM(K16:L16)</f>
        <v>608</v>
      </c>
      <c r="N16" s="446" t="s">
        <v>2430</v>
      </c>
    </row>
    <row r="17" spans="1:14" ht="17.25" customHeight="1" x14ac:dyDescent="0.25">
      <c r="A17" s="8" t="s">
        <v>2061</v>
      </c>
      <c r="B17" s="8">
        <v>70</v>
      </c>
      <c r="C17" s="8">
        <v>31</v>
      </c>
      <c r="D17" s="8">
        <f t="shared" si="0"/>
        <v>101</v>
      </c>
      <c r="E17" s="8">
        <v>1</v>
      </c>
      <c r="F17" s="8">
        <v>1</v>
      </c>
      <c r="G17" s="8">
        <v>2</v>
      </c>
      <c r="H17" s="8">
        <v>13</v>
      </c>
      <c r="I17" s="8">
        <v>3</v>
      </c>
      <c r="J17" s="8">
        <f>SUM(H17:I17)</f>
        <v>16</v>
      </c>
      <c r="K17" s="8">
        <v>84</v>
      </c>
      <c r="L17" s="8">
        <v>35</v>
      </c>
      <c r="M17" s="8">
        <f t="shared" ref="M17:M19" si="2">SUM(K17:L17)</f>
        <v>119</v>
      </c>
      <c r="N17" s="446" t="s">
        <v>2431</v>
      </c>
    </row>
    <row r="18" spans="1:14" ht="17.25" customHeight="1" x14ac:dyDescent="0.25">
      <c r="A18" s="8" t="s">
        <v>2063</v>
      </c>
      <c r="B18" s="8">
        <v>81</v>
      </c>
      <c r="C18" s="8">
        <v>14</v>
      </c>
      <c r="D18" s="8">
        <f t="shared" si="0"/>
        <v>95</v>
      </c>
      <c r="E18" s="8">
        <v>32</v>
      </c>
      <c r="F18" s="8">
        <v>5</v>
      </c>
      <c r="G18" s="8">
        <v>37</v>
      </c>
      <c r="H18" s="8">
        <v>0</v>
      </c>
      <c r="I18" s="8">
        <v>0</v>
      </c>
      <c r="J18" s="8">
        <v>0</v>
      </c>
      <c r="K18" s="8">
        <v>113</v>
      </c>
      <c r="L18" s="8">
        <v>19</v>
      </c>
      <c r="M18" s="8">
        <f t="shared" si="2"/>
        <v>132</v>
      </c>
      <c r="N18" s="446" t="s">
        <v>2432</v>
      </c>
    </row>
    <row r="19" spans="1:14" ht="17.25" customHeight="1" x14ac:dyDescent="0.25">
      <c r="A19" s="8" t="s">
        <v>2065</v>
      </c>
      <c r="B19" s="8">
        <v>766</v>
      </c>
      <c r="C19" s="8">
        <v>175</v>
      </c>
      <c r="D19" s="8">
        <f t="shared" si="0"/>
        <v>941</v>
      </c>
      <c r="E19" s="8">
        <v>6</v>
      </c>
      <c r="F19" s="8">
        <v>1</v>
      </c>
      <c r="G19" s="8">
        <v>7</v>
      </c>
      <c r="H19" s="8">
        <v>20</v>
      </c>
      <c r="I19" s="8">
        <v>1</v>
      </c>
      <c r="J19" s="8">
        <f>SUM(H19:I19)</f>
        <v>21</v>
      </c>
      <c r="K19" s="8">
        <v>792</v>
      </c>
      <c r="L19" s="8">
        <v>177</v>
      </c>
      <c r="M19" s="8">
        <f t="shared" si="2"/>
        <v>969</v>
      </c>
      <c r="N19" s="446" t="s">
        <v>2066</v>
      </c>
    </row>
    <row r="20" spans="1:14" ht="17.25" customHeight="1" x14ac:dyDescent="0.25">
      <c r="A20" s="8" t="s">
        <v>2391</v>
      </c>
      <c r="B20" s="340"/>
      <c r="C20" s="340"/>
      <c r="D20" s="340"/>
      <c r="E20" s="340"/>
      <c r="F20" s="340"/>
      <c r="G20" s="340"/>
      <c r="H20" s="340"/>
      <c r="I20" s="340"/>
      <c r="J20" s="340"/>
      <c r="L20" s="8"/>
      <c r="M20" s="8"/>
      <c r="N20" s="329" t="s">
        <v>2079</v>
      </c>
    </row>
    <row r="21" spans="1:14" ht="17.25" customHeight="1" x14ac:dyDescent="0.25">
      <c r="A21" s="8" t="s">
        <v>2070</v>
      </c>
      <c r="B21" s="340">
        <v>90</v>
      </c>
      <c r="C21" s="340">
        <v>13</v>
      </c>
      <c r="D21" s="340">
        <f t="shared" ref="D21:D26" si="3">SUM(B21:C21)</f>
        <v>103</v>
      </c>
      <c r="E21" s="340">
        <v>1</v>
      </c>
      <c r="F21" s="340">
        <v>0</v>
      </c>
      <c r="G21" s="340">
        <f>SUM(E21:F21)</f>
        <v>1</v>
      </c>
      <c r="H21" s="340">
        <v>0</v>
      </c>
      <c r="I21" s="340">
        <v>0</v>
      </c>
      <c r="J21" s="340">
        <v>0</v>
      </c>
      <c r="K21" s="455">
        <v>91</v>
      </c>
      <c r="L21" s="8">
        <v>13</v>
      </c>
      <c r="M21" s="8">
        <f>SUM(K21:L21)</f>
        <v>104</v>
      </c>
      <c r="N21" s="446" t="s">
        <v>2278</v>
      </c>
    </row>
    <row r="22" spans="1:14" ht="17.25" customHeight="1" x14ac:dyDescent="0.25">
      <c r="A22" s="8" t="s">
        <v>2072</v>
      </c>
      <c r="B22" s="8">
        <v>30</v>
      </c>
      <c r="C22" s="8">
        <v>10</v>
      </c>
      <c r="D22" s="8">
        <f t="shared" si="3"/>
        <v>40</v>
      </c>
      <c r="E22" s="8">
        <v>0</v>
      </c>
      <c r="F22" s="8">
        <v>0</v>
      </c>
      <c r="G22" s="8">
        <v>0</v>
      </c>
      <c r="H22" s="8">
        <v>0</v>
      </c>
      <c r="I22" s="8">
        <v>0</v>
      </c>
      <c r="J22" s="8">
        <v>0</v>
      </c>
      <c r="K22" s="8">
        <v>30</v>
      </c>
      <c r="L22" s="8">
        <v>10</v>
      </c>
      <c r="M22" s="8">
        <f>SUM(K22:L22)</f>
        <v>40</v>
      </c>
      <c r="N22" s="219" t="s">
        <v>2404</v>
      </c>
    </row>
    <row r="23" spans="1:14" ht="17.25" customHeight="1" x14ac:dyDescent="0.25">
      <c r="A23" s="8" t="s">
        <v>2074</v>
      </c>
      <c r="B23" s="8">
        <v>59</v>
      </c>
      <c r="C23" s="8">
        <v>46</v>
      </c>
      <c r="D23" s="8">
        <f t="shared" si="3"/>
        <v>105</v>
      </c>
      <c r="E23" s="8"/>
      <c r="F23" s="8">
        <v>0</v>
      </c>
      <c r="G23" s="8">
        <f>SUM(E23:F23)</f>
        <v>0</v>
      </c>
      <c r="H23" s="8">
        <v>4</v>
      </c>
      <c r="I23" s="8"/>
      <c r="J23" s="8">
        <v>4</v>
      </c>
      <c r="K23" s="8">
        <v>63</v>
      </c>
      <c r="L23" s="8">
        <v>46</v>
      </c>
      <c r="M23" s="8">
        <f>SUM(K23:L23)</f>
        <v>109</v>
      </c>
      <c r="N23" s="446" t="s">
        <v>2279</v>
      </c>
    </row>
    <row r="24" spans="1:14" ht="17.25" customHeight="1" x14ac:dyDescent="0.25">
      <c r="A24" s="8" t="s">
        <v>2076</v>
      </c>
      <c r="B24" s="8">
        <v>16</v>
      </c>
      <c r="C24" s="8">
        <v>1</v>
      </c>
      <c r="D24" s="8">
        <f t="shared" si="3"/>
        <v>17</v>
      </c>
      <c r="E24" s="8">
        <v>0</v>
      </c>
      <c r="F24" s="8">
        <v>0</v>
      </c>
      <c r="G24" s="8">
        <v>0</v>
      </c>
      <c r="H24" s="8">
        <v>0</v>
      </c>
      <c r="I24" s="8">
        <v>0</v>
      </c>
      <c r="J24" s="8">
        <v>0</v>
      </c>
      <c r="K24" s="8">
        <v>16</v>
      </c>
      <c r="L24" s="8">
        <v>1</v>
      </c>
      <c r="M24" s="8">
        <f t="shared" ref="M24:M28" si="4">SUM(K24:L24)</f>
        <v>17</v>
      </c>
      <c r="N24" s="446" t="s">
        <v>2280</v>
      </c>
    </row>
    <row r="25" spans="1:14" ht="17.25" customHeight="1" x14ac:dyDescent="0.25">
      <c r="A25" s="8" t="s">
        <v>2078</v>
      </c>
      <c r="B25" s="8">
        <v>78</v>
      </c>
      <c r="C25" s="8">
        <v>12</v>
      </c>
      <c r="D25" s="8">
        <f t="shared" si="3"/>
        <v>90</v>
      </c>
      <c r="E25" s="8">
        <v>0</v>
      </c>
      <c r="F25" s="8">
        <v>0</v>
      </c>
      <c r="G25" s="8">
        <v>0</v>
      </c>
      <c r="H25" s="8">
        <v>0</v>
      </c>
      <c r="I25" s="8">
        <v>2</v>
      </c>
      <c r="J25" s="8">
        <v>2</v>
      </c>
      <c r="K25" s="8">
        <v>78</v>
      </c>
      <c r="L25" s="8">
        <v>12</v>
      </c>
      <c r="M25" s="8">
        <f t="shared" si="4"/>
        <v>90</v>
      </c>
      <c r="N25" s="446" t="s">
        <v>2281</v>
      </c>
    </row>
    <row r="26" spans="1:14" ht="17.25" customHeight="1" x14ac:dyDescent="0.25">
      <c r="A26" s="8" t="s">
        <v>2080</v>
      </c>
      <c r="B26" s="8">
        <v>103</v>
      </c>
      <c r="C26" s="8">
        <v>39</v>
      </c>
      <c r="D26" s="8">
        <f t="shared" si="3"/>
        <v>142</v>
      </c>
      <c r="E26" s="8">
        <v>0</v>
      </c>
      <c r="F26" s="8">
        <v>0</v>
      </c>
      <c r="G26" s="8">
        <v>0</v>
      </c>
      <c r="H26" s="8">
        <v>0</v>
      </c>
      <c r="I26" s="8">
        <v>0</v>
      </c>
      <c r="J26" s="8">
        <v>0</v>
      </c>
      <c r="K26" s="8">
        <v>103</v>
      </c>
      <c r="L26" s="8">
        <v>41</v>
      </c>
      <c r="M26" s="8">
        <f t="shared" si="4"/>
        <v>144</v>
      </c>
      <c r="N26" s="446" t="s">
        <v>2089</v>
      </c>
    </row>
    <row r="27" spans="1:14" ht="17.25" customHeight="1" x14ac:dyDescent="0.25">
      <c r="A27" s="340" t="s">
        <v>2392</v>
      </c>
      <c r="B27" s="340">
        <f>SUM(B21:B26)</f>
        <v>376</v>
      </c>
      <c r="C27" s="340">
        <f t="shared" ref="C27:D27" si="5">SUM(C21:C26)</f>
        <v>121</v>
      </c>
      <c r="D27" s="340">
        <f t="shared" si="5"/>
        <v>497</v>
      </c>
      <c r="E27" s="340">
        <f>SUM(E21:E26)</f>
        <v>1</v>
      </c>
      <c r="F27" s="340">
        <v>0</v>
      </c>
      <c r="G27" s="340">
        <v>1</v>
      </c>
      <c r="H27" s="340">
        <v>4</v>
      </c>
      <c r="I27" s="340">
        <v>2</v>
      </c>
      <c r="J27" s="340">
        <v>6</v>
      </c>
      <c r="K27" s="340">
        <v>381</v>
      </c>
      <c r="L27" s="340">
        <v>123</v>
      </c>
      <c r="M27" s="8">
        <f t="shared" si="4"/>
        <v>504</v>
      </c>
      <c r="N27" s="329" t="s">
        <v>2079</v>
      </c>
    </row>
    <row r="28" spans="1:14" ht="17.25" customHeight="1" x14ac:dyDescent="0.25">
      <c r="A28" s="340" t="s">
        <v>2099</v>
      </c>
      <c r="B28" s="340">
        <v>80</v>
      </c>
      <c r="C28" s="340">
        <v>30</v>
      </c>
      <c r="D28" s="340">
        <f>SUM(B28:C28)</f>
        <v>110</v>
      </c>
      <c r="E28" s="340">
        <v>0</v>
      </c>
      <c r="F28" s="340">
        <v>0</v>
      </c>
      <c r="G28" s="340">
        <v>0</v>
      </c>
      <c r="H28" s="340">
        <v>8</v>
      </c>
      <c r="I28" s="340">
        <v>1</v>
      </c>
      <c r="J28" s="340">
        <f>SUM(H28:I28)</f>
        <v>9</v>
      </c>
      <c r="K28" s="340">
        <v>88</v>
      </c>
      <c r="L28" s="340">
        <v>31</v>
      </c>
      <c r="M28" s="8">
        <f t="shared" si="4"/>
        <v>119</v>
      </c>
      <c r="N28" s="329" t="s">
        <v>2081</v>
      </c>
    </row>
    <row r="29" spans="1:14" ht="17.25" customHeight="1" thickBot="1" x14ac:dyDescent="0.3">
      <c r="A29" s="477" t="s">
        <v>2101</v>
      </c>
      <c r="B29" s="477">
        <v>132</v>
      </c>
      <c r="C29" s="477">
        <v>84</v>
      </c>
      <c r="D29" s="477">
        <f>SUM(B29:C29)</f>
        <v>216</v>
      </c>
      <c r="E29" s="477">
        <v>2</v>
      </c>
      <c r="F29" s="477">
        <v>2</v>
      </c>
      <c r="G29" s="477">
        <f>SUM(E29:F29)</f>
        <v>4</v>
      </c>
      <c r="H29" s="477">
        <v>14</v>
      </c>
      <c r="I29" s="477">
        <v>9</v>
      </c>
      <c r="J29" s="477">
        <f>SUM(H29:I29)</f>
        <v>23</v>
      </c>
      <c r="K29" s="477">
        <v>148</v>
      </c>
      <c r="L29" s="477">
        <v>95</v>
      </c>
      <c r="M29" s="11">
        <f>SUM(K29:L29)</f>
        <v>243</v>
      </c>
      <c r="N29" s="478" t="s">
        <v>2286</v>
      </c>
    </row>
    <row r="30" spans="1:14" s="659" customFormat="1" ht="17.25" customHeight="1" thickTop="1" x14ac:dyDescent="0.25">
      <c r="A30" s="339"/>
      <c r="B30" s="339"/>
      <c r="C30" s="339"/>
      <c r="D30" s="339"/>
      <c r="E30" s="339"/>
      <c r="F30" s="339"/>
      <c r="G30" s="339"/>
      <c r="H30" s="339"/>
      <c r="I30" s="339"/>
      <c r="J30" s="339"/>
      <c r="K30" s="339"/>
      <c r="L30" s="339"/>
      <c r="M30" s="668"/>
      <c r="N30" s="58"/>
    </row>
    <row r="31" spans="1:14" s="659" customFormat="1" ht="17.25" customHeight="1" x14ac:dyDescent="0.25">
      <c r="A31" s="339"/>
      <c r="B31" s="339"/>
      <c r="C31" s="339"/>
      <c r="D31" s="339"/>
      <c r="E31" s="339"/>
      <c r="F31" s="339"/>
      <c r="G31" s="339"/>
      <c r="H31" s="339"/>
      <c r="I31" s="339"/>
      <c r="J31" s="339"/>
      <c r="K31" s="339"/>
      <c r="L31" s="339"/>
      <c r="M31" s="668"/>
      <c r="N31" s="58"/>
    </row>
    <row r="32" spans="1:14" ht="17.25" customHeight="1" x14ac:dyDescent="0.25">
      <c r="A32" s="339"/>
      <c r="B32" s="339"/>
      <c r="C32" s="339"/>
      <c r="D32" s="339"/>
      <c r="E32" s="339"/>
      <c r="F32" s="339"/>
      <c r="G32" s="339"/>
      <c r="H32" s="339"/>
      <c r="I32" s="339"/>
      <c r="J32" s="339"/>
      <c r="K32" s="339"/>
      <c r="L32" s="339"/>
      <c r="M32" s="14"/>
      <c r="N32" s="58"/>
    </row>
    <row r="33" spans="1:14" ht="17.25" customHeight="1" x14ac:dyDescent="0.25">
      <c r="A33" s="339"/>
      <c r="B33" s="339"/>
      <c r="C33" s="339"/>
      <c r="D33" s="339"/>
      <c r="E33" s="339"/>
      <c r="F33" s="339"/>
      <c r="G33" s="339"/>
      <c r="H33" s="339"/>
      <c r="I33" s="339"/>
      <c r="J33" s="339"/>
      <c r="K33" s="339"/>
      <c r="L33" s="339"/>
      <c r="M33" s="14"/>
      <c r="N33" s="58"/>
    </row>
    <row r="34" spans="1:14" ht="6.75" customHeight="1" x14ac:dyDescent="0.25">
      <c r="A34" s="339"/>
      <c r="B34" s="339"/>
      <c r="C34" s="339"/>
      <c r="D34" s="339"/>
      <c r="E34" s="339"/>
      <c r="F34" s="339"/>
      <c r="G34" s="339"/>
      <c r="H34" s="339"/>
      <c r="I34" s="339"/>
      <c r="J34" s="339"/>
      <c r="K34" s="339"/>
      <c r="L34" s="339"/>
      <c r="M34" s="14"/>
      <c r="N34" s="58"/>
    </row>
    <row r="35" spans="1:14" ht="20.25" customHeight="1" thickBot="1" x14ac:dyDescent="0.3">
      <c r="A35" s="357" t="s">
        <v>2650</v>
      </c>
      <c r="N35" s="426" t="s">
        <v>2651</v>
      </c>
    </row>
    <row r="36" spans="1:14" ht="16.2" thickTop="1" x14ac:dyDescent="0.3">
      <c r="A36" s="735" t="s">
        <v>205</v>
      </c>
      <c r="B36" s="746" t="s">
        <v>129</v>
      </c>
      <c r="C36" s="746"/>
      <c r="D36" s="746"/>
      <c r="E36" s="746" t="s">
        <v>130</v>
      </c>
      <c r="F36" s="746"/>
      <c r="G36" s="746"/>
      <c r="H36" s="746" t="s">
        <v>131</v>
      </c>
      <c r="I36" s="746"/>
      <c r="J36" s="746"/>
      <c r="K36" s="746" t="s">
        <v>4</v>
      </c>
      <c r="L36" s="746"/>
      <c r="M36" s="746"/>
      <c r="N36" s="735" t="s">
        <v>206</v>
      </c>
    </row>
    <row r="37" spans="1:14" ht="15.6" x14ac:dyDescent="0.3">
      <c r="A37" s="736"/>
      <c r="B37" s="747" t="s">
        <v>132</v>
      </c>
      <c r="C37" s="747"/>
      <c r="D37" s="747"/>
      <c r="E37" s="747" t="s">
        <v>133</v>
      </c>
      <c r="F37" s="747"/>
      <c r="G37" s="747"/>
      <c r="H37" s="747" t="s">
        <v>134</v>
      </c>
      <c r="I37" s="747"/>
      <c r="J37" s="747"/>
      <c r="K37" s="747" t="s">
        <v>9</v>
      </c>
      <c r="L37" s="747"/>
      <c r="M37" s="747"/>
      <c r="N37" s="736"/>
    </row>
    <row r="38" spans="1:14" ht="15.6" x14ac:dyDescent="0.3">
      <c r="A38" s="736"/>
      <c r="B38" s="457" t="s">
        <v>574</v>
      </c>
      <c r="C38" s="457" t="s">
        <v>113</v>
      </c>
      <c r="D38" s="457" t="s">
        <v>12</v>
      </c>
      <c r="E38" s="457" t="s">
        <v>574</v>
      </c>
      <c r="F38" s="457" t="s">
        <v>113</v>
      </c>
      <c r="G38" s="457" t="s">
        <v>12</v>
      </c>
      <c r="H38" s="457" t="s">
        <v>574</v>
      </c>
      <c r="I38" s="457" t="s">
        <v>113</v>
      </c>
      <c r="J38" s="457" t="s">
        <v>12</v>
      </c>
      <c r="K38" s="457" t="s">
        <v>574</v>
      </c>
      <c r="L38" s="457" t="s">
        <v>113</v>
      </c>
      <c r="M38" s="457" t="s">
        <v>12</v>
      </c>
      <c r="N38" s="736"/>
    </row>
    <row r="39" spans="1:14" ht="16.2" thickBot="1" x14ac:dyDescent="0.35">
      <c r="A39" s="737"/>
      <c r="B39" s="458" t="s">
        <v>13</v>
      </c>
      <c r="C39" s="458" t="s">
        <v>14</v>
      </c>
      <c r="D39" s="458" t="s">
        <v>9</v>
      </c>
      <c r="E39" s="458" t="s">
        <v>13</v>
      </c>
      <c r="F39" s="458" t="s">
        <v>14</v>
      </c>
      <c r="G39" s="458" t="s">
        <v>9</v>
      </c>
      <c r="H39" s="458" t="s">
        <v>13</v>
      </c>
      <c r="I39" s="458" t="s">
        <v>14</v>
      </c>
      <c r="J39" s="458" t="s">
        <v>9</v>
      </c>
      <c r="K39" s="458" t="s">
        <v>13</v>
      </c>
      <c r="L39" s="458" t="s">
        <v>14</v>
      </c>
      <c r="M39" s="458" t="s">
        <v>9</v>
      </c>
      <c r="N39" s="737"/>
    </row>
    <row r="40" spans="1:14" ht="17.25" customHeight="1" x14ac:dyDescent="0.25">
      <c r="A40" s="340" t="s">
        <v>2287</v>
      </c>
      <c r="B40" s="340"/>
      <c r="C40" s="340"/>
      <c r="D40" s="340"/>
      <c r="E40" s="340"/>
      <c r="F40" s="340"/>
      <c r="G40" s="340"/>
      <c r="H40" s="340"/>
      <c r="I40" s="340"/>
      <c r="J40" s="340"/>
      <c r="K40" s="340"/>
      <c r="L40" s="340"/>
      <c r="M40" s="340"/>
      <c r="N40" s="329" t="s">
        <v>2104</v>
      </c>
    </row>
    <row r="41" spans="1:14" ht="17.25" customHeight="1" x14ac:dyDescent="0.25">
      <c r="A41" s="340" t="s">
        <v>1132</v>
      </c>
      <c r="B41" s="340">
        <v>58</v>
      </c>
      <c r="C41" s="340">
        <v>18</v>
      </c>
      <c r="D41" s="340">
        <f>SUM(B41:C41)</f>
        <v>76</v>
      </c>
      <c r="E41" s="340">
        <v>1</v>
      </c>
      <c r="F41" s="340">
        <v>1</v>
      </c>
      <c r="G41" s="340">
        <f>SUM(E41:F41)</f>
        <v>2</v>
      </c>
      <c r="H41" s="340">
        <v>0</v>
      </c>
      <c r="I41" s="340">
        <v>0</v>
      </c>
      <c r="J41" s="340">
        <v>0</v>
      </c>
      <c r="K41" s="340">
        <v>59</v>
      </c>
      <c r="L41" s="340">
        <v>19</v>
      </c>
      <c r="M41" s="340">
        <f>SUM(K41:L41)</f>
        <v>78</v>
      </c>
      <c r="N41" s="446" t="s">
        <v>213</v>
      </c>
    </row>
    <row r="42" spans="1:14" ht="17.25" customHeight="1" x14ac:dyDescent="0.25">
      <c r="A42" s="340" t="s">
        <v>414</v>
      </c>
      <c r="B42" s="340">
        <v>3</v>
      </c>
      <c r="C42" s="340">
        <v>5</v>
      </c>
      <c r="D42" s="340">
        <f>SUM(B42:C42)</f>
        <v>8</v>
      </c>
      <c r="E42" s="340"/>
      <c r="F42" s="340">
        <v>1</v>
      </c>
      <c r="G42" s="340">
        <f>SUM(E42:F42)</f>
        <v>1</v>
      </c>
      <c r="H42" s="340">
        <v>0</v>
      </c>
      <c r="I42" s="340">
        <v>0</v>
      </c>
      <c r="J42" s="340">
        <v>0</v>
      </c>
      <c r="K42" s="340">
        <v>3</v>
      </c>
      <c r="L42" s="340">
        <v>6</v>
      </c>
      <c r="M42" s="340">
        <f>SUM(K42:L42)</f>
        <v>9</v>
      </c>
      <c r="N42" s="446" t="s">
        <v>215</v>
      </c>
    </row>
    <row r="43" spans="1:14" ht="15.6" x14ac:dyDescent="0.25">
      <c r="A43" s="340" t="s">
        <v>2070</v>
      </c>
      <c r="B43" s="340">
        <v>15</v>
      </c>
      <c r="C43" s="340">
        <v>2</v>
      </c>
      <c r="D43" s="340">
        <f>SUM(B43:C43)</f>
        <v>17</v>
      </c>
      <c r="E43" s="340">
        <v>1</v>
      </c>
      <c r="F43" s="340">
        <v>0</v>
      </c>
      <c r="G43" s="340">
        <v>1</v>
      </c>
      <c r="H43" s="340">
        <v>0</v>
      </c>
      <c r="I43" s="340">
        <v>0</v>
      </c>
      <c r="J43" s="340">
        <v>0</v>
      </c>
      <c r="K43" s="340">
        <v>16</v>
      </c>
      <c r="L43" s="340">
        <v>2</v>
      </c>
      <c r="M43" s="340">
        <f>SUM(K43:L43)</f>
        <v>18</v>
      </c>
      <c r="N43" s="446" t="s">
        <v>2181</v>
      </c>
    </row>
    <row r="44" spans="1:14" ht="17.25" customHeight="1" x14ac:dyDescent="0.25">
      <c r="A44" s="340" t="s">
        <v>2332</v>
      </c>
      <c r="B44" s="340">
        <v>52</v>
      </c>
      <c r="C44" s="340">
        <v>27</v>
      </c>
      <c r="D44" s="340">
        <f>SUM(B44:C44)</f>
        <v>79</v>
      </c>
      <c r="E44" s="340">
        <v>2</v>
      </c>
      <c r="F44" s="340">
        <v>0</v>
      </c>
      <c r="G44" s="340">
        <v>2</v>
      </c>
      <c r="H44" s="340">
        <v>0</v>
      </c>
      <c r="I44" s="340">
        <v>0</v>
      </c>
      <c r="J44" s="340">
        <v>0</v>
      </c>
      <c r="K44" s="340">
        <v>54</v>
      </c>
      <c r="L44" s="340">
        <v>27</v>
      </c>
      <c r="M44" s="340">
        <f>SUM(K44:L44)</f>
        <v>81</v>
      </c>
      <c r="N44" s="446" t="s">
        <v>2231</v>
      </c>
    </row>
    <row r="45" spans="1:14" ht="17.25" customHeight="1" x14ac:dyDescent="0.25">
      <c r="A45" s="340" t="s">
        <v>541</v>
      </c>
      <c r="B45" s="340">
        <v>42</v>
      </c>
      <c r="C45" s="340">
        <v>24</v>
      </c>
      <c r="D45" s="340">
        <f>SUM(B45:C45)</f>
        <v>66</v>
      </c>
      <c r="E45" s="340">
        <v>1</v>
      </c>
      <c r="F45" s="340">
        <v>0</v>
      </c>
      <c r="G45" s="340">
        <v>1</v>
      </c>
      <c r="H45" s="340">
        <v>0</v>
      </c>
      <c r="I45" s="340">
        <v>0</v>
      </c>
      <c r="J45" s="340">
        <v>0</v>
      </c>
      <c r="K45" s="340">
        <v>43</v>
      </c>
      <c r="L45" s="340">
        <v>24</v>
      </c>
      <c r="M45" s="340">
        <f>SUM(K45:L45)</f>
        <v>67</v>
      </c>
      <c r="N45" s="329" t="s">
        <v>542</v>
      </c>
    </row>
    <row r="46" spans="1:14" ht="17.25" customHeight="1" x14ac:dyDescent="0.25">
      <c r="A46" s="340" t="s">
        <v>2333</v>
      </c>
      <c r="B46" s="340"/>
      <c r="C46" s="340"/>
      <c r="D46" s="340"/>
      <c r="E46" s="340"/>
      <c r="F46" s="340"/>
      <c r="G46" s="340"/>
      <c r="H46" s="340"/>
      <c r="I46" s="340"/>
      <c r="J46" s="340"/>
      <c r="K46" s="340"/>
      <c r="L46" s="340"/>
      <c r="M46" s="340"/>
      <c r="N46" s="459" t="s">
        <v>2393</v>
      </c>
    </row>
    <row r="47" spans="1:14" ht="17.25" customHeight="1" x14ac:dyDescent="0.25">
      <c r="A47" s="340" t="s">
        <v>2335</v>
      </c>
      <c r="B47" s="340">
        <v>2</v>
      </c>
      <c r="C47" s="340">
        <v>2</v>
      </c>
      <c r="D47" s="340">
        <f>SUM(B47:C47)</f>
        <v>4</v>
      </c>
      <c r="E47" s="340">
        <v>0</v>
      </c>
      <c r="F47" s="340">
        <v>0</v>
      </c>
      <c r="G47" s="340">
        <v>0</v>
      </c>
      <c r="H47" s="340">
        <v>0</v>
      </c>
      <c r="I47" s="340">
        <v>0</v>
      </c>
      <c r="J47" s="340">
        <v>0</v>
      </c>
      <c r="K47" s="340">
        <v>2</v>
      </c>
      <c r="L47" s="340">
        <v>2</v>
      </c>
      <c r="M47" s="340">
        <f>SUM(K47:L47)</f>
        <v>4</v>
      </c>
      <c r="N47" s="446" t="s">
        <v>2280</v>
      </c>
    </row>
    <row r="48" spans="1:14" ht="17.25" customHeight="1" x14ac:dyDescent="0.25">
      <c r="A48" s="340" t="s">
        <v>2336</v>
      </c>
      <c r="B48" s="340">
        <v>13</v>
      </c>
      <c r="C48" s="340">
        <v>14</v>
      </c>
      <c r="D48" s="340">
        <f>SUM(B48:C48)</f>
        <v>27</v>
      </c>
      <c r="E48" s="340">
        <v>0</v>
      </c>
      <c r="F48" s="340">
        <v>0</v>
      </c>
      <c r="G48" s="340">
        <v>0</v>
      </c>
      <c r="H48" s="340">
        <v>0</v>
      </c>
      <c r="I48" s="340">
        <v>0</v>
      </c>
      <c r="J48" s="340">
        <v>0</v>
      </c>
      <c r="K48" s="340">
        <v>13</v>
      </c>
      <c r="L48" s="340">
        <v>14</v>
      </c>
      <c r="M48" s="340">
        <f>SUM(K48:L48)</f>
        <v>27</v>
      </c>
      <c r="N48" s="446" t="s">
        <v>2337</v>
      </c>
    </row>
    <row r="49" spans="1:14" ht="17.25" customHeight="1" x14ac:dyDescent="0.25">
      <c r="A49" s="340" t="s">
        <v>2338</v>
      </c>
      <c r="B49" s="340">
        <f>SUM(B41:B48)</f>
        <v>185</v>
      </c>
      <c r="C49" s="340">
        <f t="shared" ref="C49:D49" si="6">SUM(C41:C48)</f>
        <v>92</v>
      </c>
      <c r="D49" s="340">
        <f t="shared" si="6"/>
        <v>277</v>
      </c>
      <c r="E49" s="340">
        <f>SUM(E41:E48)</f>
        <v>5</v>
      </c>
      <c r="F49" s="340">
        <f>SUM(F41:F48)</f>
        <v>2</v>
      </c>
      <c r="G49" s="340">
        <f>SUM(G41:G48)</f>
        <v>7</v>
      </c>
      <c r="H49" s="340">
        <v>0</v>
      </c>
      <c r="I49" s="340">
        <v>0</v>
      </c>
      <c r="J49" s="340">
        <v>0</v>
      </c>
      <c r="K49" s="340">
        <f>SUM(K41:K48)</f>
        <v>190</v>
      </c>
      <c r="L49" s="340">
        <f t="shared" ref="L49:M49" si="7">SUM(L41:L48)</f>
        <v>94</v>
      </c>
      <c r="M49" s="340">
        <f t="shared" si="7"/>
        <v>284</v>
      </c>
      <c r="N49" s="459" t="s">
        <v>2109</v>
      </c>
    </row>
    <row r="50" spans="1:14" ht="17.25" customHeight="1" x14ac:dyDescent="0.25">
      <c r="A50" s="340" t="s">
        <v>2110</v>
      </c>
      <c r="B50" s="340"/>
      <c r="C50" s="340"/>
      <c r="D50" s="340"/>
      <c r="E50" s="340"/>
      <c r="F50" s="340"/>
      <c r="G50" s="340"/>
      <c r="H50" s="340"/>
      <c r="I50" s="340"/>
      <c r="J50" s="340"/>
      <c r="K50" s="340"/>
      <c r="L50" s="340"/>
      <c r="M50" s="340"/>
      <c r="N50" s="329" t="s">
        <v>2111</v>
      </c>
    </row>
    <row r="51" spans="1:14" ht="17.25" customHeight="1" x14ac:dyDescent="0.25">
      <c r="A51" s="340" t="s">
        <v>2112</v>
      </c>
      <c r="B51" s="340">
        <v>9</v>
      </c>
      <c r="C51" s="340">
        <v>21</v>
      </c>
      <c r="D51" s="340">
        <f t="shared" ref="D51:D56" si="8">SUM(B51:C51)</f>
        <v>30</v>
      </c>
      <c r="E51" s="340">
        <v>0</v>
      </c>
      <c r="F51" s="340">
        <v>0</v>
      </c>
      <c r="G51" s="340">
        <v>0</v>
      </c>
      <c r="H51" s="340">
        <v>4</v>
      </c>
      <c r="I51" s="340">
        <v>3</v>
      </c>
      <c r="J51" s="340">
        <f>SUM(H51:I51)</f>
        <v>7</v>
      </c>
      <c r="K51" s="340">
        <v>13</v>
      </c>
      <c r="L51" s="340">
        <v>24</v>
      </c>
      <c r="M51" s="340">
        <f>SUM(K51:L51)</f>
        <v>37</v>
      </c>
      <c r="N51" s="329" t="s">
        <v>2113</v>
      </c>
    </row>
    <row r="52" spans="1:14" ht="17.25" customHeight="1" x14ac:dyDescent="0.25">
      <c r="A52" s="340" t="s">
        <v>2433</v>
      </c>
      <c r="B52" s="340">
        <v>21</v>
      </c>
      <c r="C52" s="340">
        <v>6</v>
      </c>
      <c r="D52" s="340">
        <f t="shared" si="8"/>
        <v>27</v>
      </c>
      <c r="E52" s="340">
        <v>0</v>
      </c>
      <c r="F52" s="340">
        <v>0</v>
      </c>
      <c r="G52" s="340">
        <v>0</v>
      </c>
      <c r="H52" s="340">
        <v>1</v>
      </c>
      <c r="I52" s="340"/>
      <c r="J52" s="340">
        <v>1</v>
      </c>
      <c r="K52" s="340">
        <v>22</v>
      </c>
      <c r="L52" s="340">
        <v>6</v>
      </c>
      <c r="M52" s="340">
        <f t="shared" ref="M52:M58" si="9">SUM(K52:L52)</f>
        <v>28</v>
      </c>
      <c r="N52" s="329" t="s">
        <v>2290</v>
      </c>
    </row>
    <row r="53" spans="1:14" ht="17.25" customHeight="1" x14ac:dyDescent="0.25">
      <c r="A53" s="340" t="s">
        <v>2115</v>
      </c>
      <c r="B53" s="340">
        <v>50</v>
      </c>
      <c r="C53" s="340">
        <v>22</v>
      </c>
      <c r="D53" s="340">
        <f t="shared" si="8"/>
        <v>72</v>
      </c>
      <c r="E53" s="340">
        <v>0</v>
      </c>
      <c r="F53" s="340">
        <v>0</v>
      </c>
      <c r="G53" s="340">
        <v>0</v>
      </c>
      <c r="H53" s="340">
        <v>0</v>
      </c>
      <c r="I53" s="340">
        <v>0</v>
      </c>
      <c r="J53" s="340">
        <v>0</v>
      </c>
      <c r="K53" s="340">
        <v>50</v>
      </c>
      <c r="L53" s="340">
        <v>22</v>
      </c>
      <c r="M53" s="340">
        <f t="shared" si="9"/>
        <v>72</v>
      </c>
      <c r="N53" s="329" t="s">
        <v>2116</v>
      </c>
    </row>
    <row r="54" spans="1:14" ht="17.25" customHeight="1" x14ac:dyDescent="0.25">
      <c r="A54" s="340" t="s">
        <v>2117</v>
      </c>
      <c r="B54" s="340">
        <v>1</v>
      </c>
      <c r="C54" s="340">
        <v>6</v>
      </c>
      <c r="D54" s="340">
        <f t="shared" si="8"/>
        <v>7</v>
      </c>
      <c r="E54" s="340">
        <v>0</v>
      </c>
      <c r="F54" s="340">
        <v>0</v>
      </c>
      <c r="G54" s="340">
        <v>0</v>
      </c>
      <c r="H54" s="340">
        <v>0</v>
      </c>
      <c r="I54" s="340">
        <v>0</v>
      </c>
      <c r="J54" s="340">
        <v>0</v>
      </c>
      <c r="K54" s="340">
        <v>1</v>
      </c>
      <c r="L54" s="340">
        <v>6</v>
      </c>
      <c r="M54" s="340">
        <f t="shared" si="9"/>
        <v>7</v>
      </c>
      <c r="N54" s="329" t="s">
        <v>2118</v>
      </c>
    </row>
    <row r="55" spans="1:14" ht="17.25" customHeight="1" x14ac:dyDescent="0.25">
      <c r="A55" s="340" t="s">
        <v>1132</v>
      </c>
      <c r="B55" s="340">
        <v>0</v>
      </c>
      <c r="C55" s="340">
        <v>0</v>
      </c>
      <c r="D55" s="340">
        <f t="shared" si="8"/>
        <v>0</v>
      </c>
      <c r="E55" s="340">
        <v>1</v>
      </c>
      <c r="F55" s="340"/>
      <c r="G55" s="340">
        <v>1</v>
      </c>
      <c r="H55" s="340">
        <v>0</v>
      </c>
      <c r="I55" s="340">
        <v>0</v>
      </c>
      <c r="J55" s="340">
        <v>0</v>
      </c>
      <c r="K55" s="340">
        <v>1</v>
      </c>
      <c r="L55" s="340">
        <v>0</v>
      </c>
      <c r="M55" s="340">
        <f t="shared" si="9"/>
        <v>1</v>
      </c>
      <c r="N55" s="446" t="s">
        <v>2120</v>
      </c>
    </row>
    <row r="56" spans="1:14" ht="17.25" customHeight="1" x14ac:dyDescent="0.25">
      <c r="A56" s="340" t="s">
        <v>2072</v>
      </c>
      <c r="B56" s="340">
        <v>10</v>
      </c>
      <c r="C56" s="340">
        <v>0</v>
      </c>
      <c r="D56" s="340">
        <f t="shared" si="8"/>
        <v>10</v>
      </c>
      <c r="E56" s="340">
        <v>0</v>
      </c>
      <c r="F56" s="340">
        <v>0</v>
      </c>
      <c r="G56" s="340">
        <v>0</v>
      </c>
      <c r="H56" s="340">
        <v>0</v>
      </c>
      <c r="I56" s="340">
        <v>0</v>
      </c>
      <c r="J56" s="340">
        <v>0</v>
      </c>
      <c r="K56" s="340">
        <v>10</v>
      </c>
      <c r="L56" s="340">
        <v>0</v>
      </c>
      <c r="M56" s="340">
        <f t="shared" si="9"/>
        <v>10</v>
      </c>
      <c r="N56" s="446" t="s">
        <v>2073</v>
      </c>
    </row>
    <row r="57" spans="1:14" ht="17.25" customHeight="1" x14ac:dyDescent="0.25">
      <c r="A57" s="340" t="s">
        <v>2122</v>
      </c>
      <c r="B57" s="340">
        <f>SUM(B51:B56)</f>
        <v>91</v>
      </c>
      <c r="C57" s="340">
        <f t="shared" ref="C57:D57" si="10">SUM(C51:C56)</f>
        <v>55</v>
      </c>
      <c r="D57" s="340">
        <f t="shared" si="10"/>
        <v>146</v>
      </c>
      <c r="E57" s="340">
        <v>1</v>
      </c>
      <c r="F57" s="340"/>
      <c r="G57" s="340">
        <v>1</v>
      </c>
      <c r="H57" s="340">
        <v>5</v>
      </c>
      <c r="I57" s="340">
        <v>3</v>
      </c>
      <c r="J57" s="340">
        <f>SUM(J51:J56)</f>
        <v>8</v>
      </c>
      <c r="K57" s="340">
        <f>SUM(K51:K56)</f>
        <v>97</v>
      </c>
      <c r="L57" s="340">
        <f>SUM(L51:L56)</f>
        <v>58</v>
      </c>
      <c r="M57" s="340">
        <f t="shared" si="9"/>
        <v>155</v>
      </c>
      <c r="N57" s="329" t="s">
        <v>2123</v>
      </c>
    </row>
    <row r="58" spans="1:14" ht="17.25" customHeight="1" x14ac:dyDescent="0.25">
      <c r="A58" s="8" t="s">
        <v>2124</v>
      </c>
      <c r="B58" s="8">
        <v>26</v>
      </c>
      <c r="C58" s="8">
        <v>4</v>
      </c>
      <c r="D58" s="8">
        <f>SUM(B58:C58)</f>
        <v>30</v>
      </c>
      <c r="E58" s="8">
        <v>1</v>
      </c>
      <c r="F58" s="8">
        <v>1</v>
      </c>
      <c r="G58" s="8">
        <v>2</v>
      </c>
      <c r="H58" s="8">
        <v>1</v>
      </c>
      <c r="I58" s="8">
        <v>0</v>
      </c>
      <c r="J58" s="8">
        <v>1</v>
      </c>
      <c r="K58" s="8">
        <v>28</v>
      </c>
      <c r="L58" s="8">
        <v>5</v>
      </c>
      <c r="M58" s="340">
        <f t="shared" si="9"/>
        <v>33</v>
      </c>
      <c r="N58" s="446" t="s">
        <v>2125</v>
      </c>
    </row>
    <row r="59" spans="1:14" ht="18" customHeight="1" x14ac:dyDescent="0.25">
      <c r="A59" s="17" t="s">
        <v>2434</v>
      </c>
      <c r="B59" s="17"/>
      <c r="C59" s="17"/>
      <c r="D59" s="17"/>
      <c r="E59" s="17"/>
      <c r="F59" s="17"/>
      <c r="G59" s="17"/>
      <c r="H59" s="17"/>
      <c r="I59" s="17"/>
      <c r="J59" s="17"/>
      <c r="K59" s="17"/>
      <c r="L59" s="17"/>
      <c r="M59" s="17"/>
      <c r="N59" s="19" t="s">
        <v>2435</v>
      </c>
    </row>
    <row r="60" spans="1:14" ht="20.25" customHeight="1" x14ac:dyDescent="0.25">
      <c r="A60" s="8" t="s">
        <v>2128</v>
      </c>
      <c r="B60" s="8">
        <v>34</v>
      </c>
      <c r="C60" s="8">
        <v>2</v>
      </c>
      <c r="D60" s="8">
        <f>SUM(B60:C60)</f>
        <v>36</v>
      </c>
      <c r="E60" s="8">
        <v>0</v>
      </c>
      <c r="F60" s="8">
        <v>0</v>
      </c>
      <c r="G60" s="8">
        <v>0</v>
      </c>
      <c r="H60" s="8">
        <v>0</v>
      </c>
      <c r="I60" s="8">
        <v>0</v>
      </c>
      <c r="J60" s="8">
        <v>0</v>
      </c>
      <c r="K60" s="8">
        <v>34</v>
      </c>
      <c r="L60" s="8">
        <v>2</v>
      </c>
      <c r="M60" s="8">
        <f>SUM(K60:L60)</f>
        <v>36</v>
      </c>
      <c r="N60" s="446" t="s">
        <v>1262</v>
      </c>
    </row>
    <row r="61" spans="1:14" ht="20.25" customHeight="1" x14ac:dyDescent="0.25">
      <c r="A61" s="8" t="s">
        <v>2129</v>
      </c>
      <c r="B61" s="8">
        <v>44</v>
      </c>
      <c r="C61" s="8">
        <v>6</v>
      </c>
      <c r="D61" s="8">
        <f>SUM(B61:C61)</f>
        <v>50</v>
      </c>
      <c r="E61" s="8">
        <v>0</v>
      </c>
      <c r="F61" s="8">
        <v>1</v>
      </c>
      <c r="G61" s="8">
        <v>1</v>
      </c>
      <c r="H61" s="8">
        <v>0</v>
      </c>
      <c r="I61" s="8">
        <v>0</v>
      </c>
      <c r="J61" s="8">
        <v>0</v>
      </c>
      <c r="K61" s="8">
        <v>44</v>
      </c>
      <c r="L61" s="8">
        <v>7</v>
      </c>
      <c r="M61" s="8">
        <f t="shared" ref="M61:M64" si="11">SUM(K61:L61)</f>
        <v>51</v>
      </c>
      <c r="N61" s="446" t="s">
        <v>243</v>
      </c>
    </row>
    <row r="62" spans="1:14" ht="17.25" customHeight="1" x14ac:dyDescent="0.25">
      <c r="A62" s="8" t="s">
        <v>242</v>
      </c>
      <c r="B62" s="8">
        <v>11</v>
      </c>
      <c r="C62" s="8">
        <v>21</v>
      </c>
      <c r="D62" s="8">
        <f>SUM(B62:C62)</f>
        <v>32</v>
      </c>
      <c r="E62" s="8">
        <v>1</v>
      </c>
      <c r="F62" s="8">
        <v>2</v>
      </c>
      <c r="G62" s="8">
        <f>SUM(E62:F62)</f>
        <v>3</v>
      </c>
      <c r="H62" s="8">
        <v>0</v>
      </c>
      <c r="I62" s="8">
        <v>0</v>
      </c>
      <c r="J62" s="8">
        <v>0</v>
      </c>
      <c r="K62" s="8">
        <v>12</v>
      </c>
      <c r="L62" s="8">
        <v>23</v>
      </c>
      <c r="M62" s="8">
        <f t="shared" si="11"/>
        <v>35</v>
      </c>
      <c r="N62" s="446" t="s">
        <v>249</v>
      </c>
    </row>
    <row r="63" spans="1:14" ht="20.25" customHeight="1" x14ac:dyDescent="0.25">
      <c r="A63" s="8" t="s">
        <v>2436</v>
      </c>
      <c r="B63" s="8">
        <v>146</v>
      </c>
      <c r="C63" s="8">
        <v>56</v>
      </c>
      <c r="D63" s="8">
        <f>SUM(B63:C63)</f>
        <v>202</v>
      </c>
      <c r="E63" s="8">
        <v>0</v>
      </c>
      <c r="F63" s="8">
        <v>0</v>
      </c>
      <c r="G63" s="8">
        <v>0</v>
      </c>
      <c r="H63" s="8">
        <v>0</v>
      </c>
      <c r="I63" s="8">
        <v>0</v>
      </c>
      <c r="J63" s="8">
        <v>0</v>
      </c>
      <c r="K63" s="8">
        <v>146</v>
      </c>
      <c r="L63" s="8">
        <v>56</v>
      </c>
      <c r="M63" s="8">
        <f t="shared" si="11"/>
        <v>202</v>
      </c>
      <c r="N63" s="446" t="s">
        <v>2437</v>
      </c>
    </row>
    <row r="64" spans="1:14" ht="20.25" customHeight="1" thickBot="1" x14ac:dyDescent="0.3">
      <c r="A64" s="11" t="s">
        <v>2438</v>
      </c>
      <c r="B64" s="11">
        <f>SUM(B60:B63)</f>
        <v>235</v>
      </c>
      <c r="C64" s="11">
        <f t="shared" ref="C64:D64" si="12">SUM(C60:C63)</f>
        <v>85</v>
      </c>
      <c r="D64" s="11">
        <f t="shared" si="12"/>
        <v>320</v>
      </c>
      <c r="E64" s="11">
        <v>1</v>
      </c>
      <c r="F64" s="11">
        <v>3</v>
      </c>
      <c r="G64" s="11">
        <f>SUM(G61:G63)</f>
        <v>4</v>
      </c>
      <c r="H64" s="11">
        <v>0</v>
      </c>
      <c r="I64" s="11">
        <v>0</v>
      </c>
      <c r="J64" s="11">
        <v>0</v>
      </c>
      <c r="K64" s="11">
        <f>SUM(K60:K63)</f>
        <v>236</v>
      </c>
      <c r="L64" s="11">
        <f>SUM(L60:L63)</f>
        <v>88</v>
      </c>
      <c r="M64" s="11">
        <f t="shared" si="11"/>
        <v>324</v>
      </c>
      <c r="N64" s="13" t="s">
        <v>2439</v>
      </c>
    </row>
    <row r="65" spans="1:14" s="659" customFormat="1" ht="20.25" customHeight="1" thickTop="1" x14ac:dyDescent="0.25">
      <c r="A65" s="668"/>
      <c r="B65" s="668"/>
      <c r="C65" s="668"/>
      <c r="D65" s="668"/>
      <c r="E65" s="668"/>
      <c r="F65" s="668"/>
      <c r="G65" s="668"/>
      <c r="H65" s="668"/>
      <c r="I65" s="668"/>
      <c r="J65" s="668"/>
      <c r="K65" s="668"/>
      <c r="L65" s="668"/>
      <c r="M65" s="668"/>
      <c r="N65" s="664"/>
    </row>
    <row r="66" spans="1:14" s="659" customFormat="1" ht="20.25" customHeight="1" thickBot="1" x14ac:dyDescent="0.3">
      <c r="A66" s="668"/>
      <c r="B66" s="668"/>
      <c r="C66" s="668"/>
      <c r="D66" s="668"/>
      <c r="E66" s="668"/>
      <c r="F66" s="668"/>
      <c r="G66" s="668"/>
      <c r="H66" s="668"/>
      <c r="I66" s="668"/>
      <c r="J66" s="668"/>
      <c r="K66" s="668"/>
      <c r="L66" s="668"/>
      <c r="M66" s="668"/>
      <c r="N66" s="664"/>
    </row>
    <row r="67" spans="1:14" s="523" customFormat="1" ht="20.25" customHeight="1" thickTop="1" x14ac:dyDescent="0.25">
      <c r="A67" s="532"/>
      <c r="B67" s="532"/>
      <c r="C67" s="532"/>
      <c r="D67" s="532"/>
      <c r="E67" s="532"/>
      <c r="F67" s="532"/>
      <c r="G67" s="532"/>
      <c r="H67" s="532"/>
      <c r="I67" s="532"/>
      <c r="J67" s="532"/>
      <c r="K67" s="532"/>
      <c r="L67" s="532"/>
      <c r="M67" s="532"/>
      <c r="N67" s="531"/>
    </row>
    <row r="68" spans="1:14" ht="20.25" customHeight="1" thickBot="1" x14ac:dyDescent="0.3">
      <c r="A68" s="357" t="s">
        <v>2650</v>
      </c>
      <c r="N68" s="426" t="s">
        <v>2651</v>
      </c>
    </row>
    <row r="69" spans="1:14" ht="16.2" thickTop="1" x14ac:dyDescent="0.3">
      <c r="A69" s="735" t="s">
        <v>205</v>
      </c>
      <c r="B69" s="811" t="s">
        <v>129</v>
      </c>
      <c r="C69" s="811"/>
      <c r="D69" s="811"/>
      <c r="E69" s="811" t="s">
        <v>130</v>
      </c>
      <c r="F69" s="811"/>
      <c r="G69" s="811"/>
      <c r="H69" s="811" t="s">
        <v>131</v>
      </c>
      <c r="I69" s="811"/>
      <c r="J69" s="811"/>
      <c r="K69" s="811" t="s">
        <v>4</v>
      </c>
      <c r="L69" s="811"/>
      <c r="M69" s="811"/>
      <c r="N69" s="735" t="s">
        <v>206</v>
      </c>
    </row>
    <row r="70" spans="1:14" ht="15.6" x14ac:dyDescent="0.3">
      <c r="A70" s="736"/>
      <c r="B70" s="812" t="s">
        <v>132</v>
      </c>
      <c r="C70" s="812"/>
      <c r="D70" s="812"/>
      <c r="E70" s="812" t="s">
        <v>133</v>
      </c>
      <c r="F70" s="812"/>
      <c r="G70" s="812"/>
      <c r="H70" s="812" t="s">
        <v>134</v>
      </c>
      <c r="I70" s="812"/>
      <c r="J70" s="812"/>
      <c r="K70" s="812" t="s">
        <v>9</v>
      </c>
      <c r="L70" s="812"/>
      <c r="M70" s="812"/>
      <c r="N70" s="736"/>
    </row>
    <row r="71" spans="1:14" ht="15.6" x14ac:dyDescent="0.3">
      <c r="A71" s="736"/>
      <c r="B71" s="457" t="s">
        <v>574</v>
      </c>
      <c r="C71" s="457" t="s">
        <v>113</v>
      </c>
      <c r="D71" s="457" t="s">
        <v>12</v>
      </c>
      <c r="E71" s="457" t="s">
        <v>574</v>
      </c>
      <c r="F71" s="457" t="s">
        <v>113</v>
      </c>
      <c r="G71" s="457" t="s">
        <v>12</v>
      </c>
      <c r="H71" s="457" t="s">
        <v>574</v>
      </c>
      <c r="I71" s="457" t="s">
        <v>113</v>
      </c>
      <c r="J71" s="457" t="s">
        <v>12</v>
      </c>
      <c r="K71" s="457" t="s">
        <v>574</v>
      </c>
      <c r="L71" s="457" t="s">
        <v>113</v>
      </c>
      <c r="M71" s="457" t="s">
        <v>12</v>
      </c>
      <c r="N71" s="736"/>
    </row>
    <row r="72" spans="1:14" ht="16.2" thickBot="1" x14ac:dyDescent="0.35">
      <c r="A72" s="737"/>
      <c r="B72" s="458" t="s">
        <v>13</v>
      </c>
      <c r="C72" s="458" t="s">
        <v>14</v>
      </c>
      <c r="D72" s="458" t="s">
        <v>9</v>
      </c>
      <c r="E72" s="458" t="s">
        <v>13</v>
      </c>
      <c r="F72" s="458" t="s">
        <v>14</v>
      </c>
      <c r="G72" s="458" t="s">
        <v>9</v>
      </c>
      <c r="H72" s="458" t="s">
        <v>13</v>
      </c>
      <c r="I72" s="458" t="s">
        <v>14</v>
      </c>
      <c r="J72" s="458" t="s">
        <v>9</v>
      </c>
      <c r="K72" s="458" t="s">
        <v>13</v>
      </c>
      <c r="L72" s="458" t="s">
        <v>14</v>
      </c>
      <c r="M72" s="458" t="s">
        <v>9</v>
      </c>
      <c r="N72" s="737"/>
    </row>
    <row r="73" spans="1:14" ht="20.25" customHeight="1" x14ac:dyDescent="0.25">
      <c r="A73" s="8" t="s">
        <v>2440</v>
      </c>
      <c r="B73" s="8"/>
      <c r="C73" s="8"/>
      <c r="D73" s="8"/>
      <c r="E73" s="8"/>
      <c r="F73" s="8"/>
      <c r="G73" s="8"/>
      <c r="H73" s="8"/>
      <c r="I73" s="8"/>
      <c r="J73" s="8"/>
      <c r="K73" s="8"/>
      <c r="L73" s="8"/>
      <c r="M73" s="8"/>
      <c r="N73" s="446" t="s">
        <v>2134</v>
      </c>
    </row>
    <row r="74" spans="1:14" ht="20.25" customHeight="1" x14ac:dyDescent="0.25">
      <c r="A74" s="8" t="s">
        <v>1438</v>
      </c>
      <c r="B74" s="8">
        <v>0</v>
      </c>
      <c r="C74" s="8">
        <v>0</v>
      </c>
      <c r="D74" s="8">
        <v>0</v>
      </c>
      <c r="E74" s="8">
        <v>0</v>
      </c>
      <c r="F74" s="8">
        <v>0</v>
      </c>
      <c r="G74" s="8">
        <v>0</v>
      </c>
      <c r="H74" s="8">
        <v>4</v>
      </c>
      <c r="I74" s="8">
        <v>0</v>
      </c>
      <c r="J74" s="8">
        <v>4</v>
      </c>
      <c r="K74" s="8">
        <v>4</v>
      </c>
      <c r="L74" s="8">
        <v>0</v>
      </c>
      <c r="M74" s="8">
        <f>SUM(K74:L74)</f>
        <v>4</v>
      </c>
      <c r="N74" s="446" t="s">
        <v>243</v>
      </c>
    </row>
    <row r="75" spans="1:14" ht="20.25" customHeight="1" x14ac:dyDescent="0.25">
      <c r="A75" s="8" t="s">
        <v>541</v>
      </c>
      <c r="B75" s="8">
        <v>1</v>
      </c>
      <c r="C75" s="8">
        <v>0</v>
      </c>
      <c r="D75" s="8">
        <v>1</v>
      </c>
      <c r="E75" s="8">
        <v>0</v>
      </c>
      <c r="F75" s="8">
        <v>0</v>
      </c>
      <c r="G75" s="8">
        <v>0</v>
      </c>
      <c r="H75" s="8"/>
      <c r="I75" s="8"/>
      <c r="J75" s="8"/>
      <c r="K75" s="8">
        <v>1</v>
      </c>
      <c r="L75" s="8">
        <v>0</v>
      </c>
      <c r="M75" s="8">
        <f t="shared" ref="M75:M76" si="13">SUM(K75:L75)</f>
        <v>1</v>
      </c>
      <c r="N75" s="446" t="s">
        <v>249</v>
      </c>
    </row>
    <row r="76" spans="1:14" ht="20.25" customHeight="1" x14ac:dyDescent="0.25">
      <c r="A76" s="8" t="s">
        <v>2441</v>
      </c>
      <c r="B76" s="8">
        <v>1</v>
      </c>
      <c r="C76" s="8">
        <v>0</v>
      </c>
      <c r="D76" s="8">
        <v>1</v>
      </c>
      <c r="E76" s="8">
        <v>0</v>
      </c>
      <c r="F76" s="8">
        <v>0</v>
      </c>
      <c r="G76" s="8">
        <v>0</v>
      </c>
      <c r="H76" s="8">
        <v>4</v>
      </c>
      <c r="I76" s="8">
        <v>0</v>
      </c>
      <c r="J76" s="8">
        <v>4</v>
      </c>
      <c r="K76" s="8">
        <v>5</v>
      </c>
      <c r="L76" s="8">
        <v>0</v>
      </c>
      <c r="M76" s="8">
        <f t="shared" si="13"/>
        <v>5</v>
      </c>
      <c r="N76" s="446" t="s">
        <v>2294</v>
      </c>
    </row>
    <row r="77" spans="1:14" ht="20.25" customHeight="1" x14ac:dyDescent="0.25">
      <c r="A77" s="8" t="s">
        <v>2414</v>
      </c>
      <c r="B77" s="8"/>
      <c r="C77" s="8"/>
      <c r="D77" s="8"/>
      <c r="E77" s="8"/>
      <c r="F77" s="8"/>
      <c r="G77" s="8"/>
      <c r="H77" s="8"/>
      <c r="I77" s="8"/>
      <c r="J77" s="8"/>
      <c r="K77" s="8"/>
      <c r="L77" s="8"/>
      <c r="M77" s="8"/>
      <c r="N77" s="446" t="s">
        <v>2137</v>
      </c>
    </row>
    <row r="78" spans="1:14" ht="20.25" customHeight="1" x14ac:dyDescent="0.25">
      <c r="A78" s="8" t="s">
        <v>2129</v>
      </c>
      <c r="B78" s="8">
        <v>0</v>
      </c>
      <c r="C78" s="8">
        <v>0</v>
      </c>
      <c r="D78" s="8">
        <v>0</v>
      </c>
      <c r="E78" s="8">
        <v>0</v>
      </c>
      <c r="F78" s="8">
        <v>0</v>
      </c>
      <c r="G78" s="8">
        <v>0</v>
      </c>
      <c r="H78" s="8">
        <v>0</v>
      </c>
      <c r="I78" s="8">
        <v>0</v>
      </c>
      <c r="J78" s="8">
        <v>0</v>
      </c>
      <c r="K78" s="8">
        <v>0</v>
      </c>
      <c r="L78" s="8">
        <v>0</v>
      </c>
      <c r="M78" s="8">
        <v>0</v>
      </c>
      <c r="N78" s="446" t="s">
        <v>2130</v>
      </c>
    </row>
    <row r="79" spans="1:14" ht="20.25" customHeight="1" x14ac:dyDescent="0.25">
      <c r="A79" s="8" t="s">
        <v>1438</v>
      </c>
      <c r="B79" s="8">
        <v>1</v>
      </c>
      <c r="C79" s="8">
        <v>0</v>
      </c>
      <c r="D79" s="8">
        <v>1</v>
      </c>
      <c r="E79" s="8">
        <v>0</v>
      </c>
      <c r="F79" s="8">
        <v>0</v>
      </c>
      <c r="G79" s="8">
        <v>0</v>
      </c>
      <c r="H79" s="8">
        <v>0</v>
      </c>
      <c r="I79" s="8">
        <v>0</v>
      </c>
      <c r="J79" s="8">
        <v>0</v>
      </c>
      <c r="K79" s="8">
        <v>1</v>
      </c>
      <c r="L79" s="8">
        <v>0</v>
      </c>
      <c r="M79" s="8">
        <v>1</v>
      </c>
      <c r="N79" s="446" t="s">
        <v>243</v>
      </c>
    </row>
    <row r="80" spans="1:14" ht="20.25" customHeight="1" x14ac:dyDescent="0.25">
      <c r="A80" s="8" t="s">
        <v>541</v>
      </c>
      <c r="B80" s="8">
        <v>1</v>
      </c>
      <c r="C80" s="8">
        <v>0</v>
      </c>
      <c r="D80" s="8">
        <v>1</v>
      </c>
      <c r="E80" s="8">
        <v>0</v>
      </c>
      <c r="F80" s="8">
        <v>0</v>
      </c>
      <c r="G80" s="8">
        <v>0</v>
      </c>
      <c r="H80" s="8">
        <v>0</v>
      </c>
      <c r="I80" s="8">
        <v>0</v>
      </c>
      <c r="J80" s="8">
        <v>0</v>
      </c>
      <c r="K80" s="8">
        <v>1</v>
      </c>
      <c r="L80" s="8">
        <v>0</v>
      </c>
      <c r="M80" s="8">
        <v>1</v>
      </c>
      <c r="N80" s="446" t="s">
        <v>249</v>
      </c>
    </row>
    <row r="81" spans="1:14" ht="38.25" customHeight="1" x14ac:dyDescent="0.25">
      <c r="A81" s="32" t="s">
        <v>2442</v>
      </c>
      <c r="B81" s="8">
        <f>SUM(B79:B80)</f>
        <v>2</v>
      </c>
      <c r="C81" s="8">
        <f>SUM(C79:C80)</f>
        <v>0</v>
      </c>
      <c r="D81" s="8">
        <f>SUM(D79:D80)</f>
        <v>2</v>
      </c>
      <c r="E81" s="8">
        <v>0</v>
      </c>
      <c r="F81" s="8">
        <v>0</v>
      </c>
      <c r="G81" s="8">
        <v>0</v>
      </c>
      <c r="H81" s="8">
        <v>0</v>
      </c>
      <c r="I81" s="8">
        <v>0</v>
      </c>
      <c r="J81" s="8">
        <v>0</v>
      </c>
      <c r="K81" s="8">
        <v>2</v>
      </c>
      <c r="L81" s="8">
        <v>0</v>
      </c>
      <c r="M81" s="8">
        <v>2</v>
      </c>
      <c r="N81" s="454" t="s">
        <v>2296</v>
      </c>
    </row>
    <row r="82" spans="1:14" ht="20.25" customHeight="1" x14ac:dyDescent="0.25">
      <c r="A82" s="8" t="s">
        <v>2443</v>
      </c>
      <c r="B82" s="8"/>
      <c r="C82" s="8"/>
      <c r="D82" s="8"/>
      <c r="E82" s="8"/>
      <c r="F82" s="8"/>
      <c r="G82" s="8"/>
      <c r="H82" s="8"/>
      <c r="I82" s="8"/>
      <c r="J82" s="8"/>
      <c r="K82" s="8"/>
      <c r="L82" s="8"/>
      <c r="M82" s="8"/>
      <c r="N82" s="446" t="s">
        <v>2141</v>
      </c>
    </row>
    <row r="83" spans="1:14" ht="20.25" customHeight="1" x14ac:dyDescent="0.25">
      <c r="A83" s="8" t="s">
        <v>2128</v>
      </c>
      <c r="B83" s="8">
        <v>0</v>
      </c>
      <c r="C83" s="8">
        <v>0</v>
      </c>
      <c r="D83" s="8">
        <v>0</v>
      </c>
      <c r="E83" s="8">
        <v>0</v>
      </c>
      <c r="F83" s="8">
        <v>0</v>
      </c>
      <c r="G83" s="8">
        <v>0</v>
      </c>
      <c r="H83" s="8">
        <v>0</v>
      </c>
      <c r="I83" s="8">
        <v>0</v>
      </c>
      <c r="J83" s="8">
        <v>0</v>
      </c>
      <c r="K83" s="8">
        <v>0</v>
      </c>
      <c r="L83" s="8">
        <v>0</v>
      </c>
      <c r="M83" s="8">
        <v>0</v>
      </c>
      <c r="N83" s="446" t="s">
        <v>1262</v>
      </c>
    </row>
    <row r="84" spans="1:14" ht="20.25" customHeight="1" x14ac:dyDescent="0.25">
      <c r="A84" s="8" t="s">
        <v>2129</v>
      </c>
      <c r="B84" s="8">
        <v>1</v>
      </c>
      <c r="C84" s="8">
        <v>0</v>
      </c>
      <c r="D84" s="8">
        <v>1</v>
      </c>
      <c r="E84" s="8">
        <v>0</v>
      </c>
      <c r="F84" s="8">
        <v>0</v>
      </c>
      <c r="G84" s="8">
        <v>0</v>
      </c>
      <c r="H84" s="8">
        <v>0</v>
      </c>
      <c r="I84" s="8">
        <v>0</v>
      </c>
      <c r="J84" s="8">
        <v>0</v>
      </c>
      <c r="K84" s="8">
        <v>1</v>
      </c>
      <c r="L84" s="8">
        <v>0</v>
      </c>
      <c r="M84" s="8">
        <v>1</v>
      </c>
      <c r="N84" s="446" t="s">
        <v>2130</v>
      </c>
    </row>
    <row r="85" spans="1:14" ht="20.25" customHeight="1" x14ac:dyDescent="0.25">
      <c r="A85" s="8" t="s">
        <v>1438</v>
      </c>
      <c r="B85" s="8">
        <v>1</v>
      </c>
      <c r="C85" s="8">
        <v>2</v>
      </c>
      <c r="D85" s="8">
        <f>SUM(B85:C85)</f>
        <v>3</v>
      </c>
      <c r="E85" s="8">
        <v>0</v>
      </c>
      <c r="F85" s="8">
        <v>0</v>
      </c>
      <c r="G85" s="8">
        <v>0</v>
      </c>
      <c r="H85" s="8">
        <v>0</v>
      </c>
      <c r="I85" s="8">
        <v>0</v>
      </c>
      <c r="J85" s="8">
        <v>0</v>
      </c>
      <c r="K85" s="8">
        <v>1</v>
      </c>
      <c r="L85" s="8">
        <v>2</v>
      </c>
      <c r="M85" s="8">
        <v>3</v>
      </c>
      <c r="N85" s="446" t="s">
        <v>243</v>
      </c>
    </row>
    <row r="86" spans="1:14" ht="20.25" customHeight="1" x14ac:dyDescent="0.25">
      <c r="A86" s="8" t="s">
        <v>541</v>
      </c>
      <c r="B86" s="8">
        <v>2</v>
      </c>
      <c r="C86" s="8">
        <v>0</v>
      </c>
      <c r="D86" s="8">
        <f>SUM(D84:D85)</f>
        <v>4</v>
      </c>
      <c r="E86" s="8">
        <v>0</v>
      </c>
      <c r="F86" s="8">
        <v>0</v>
      </c>
      <c r="G86" s="8">
        <v>0</v>
      </c>
      <c r="H86" s="8">
        <v>0</v>
      </c>
      <c r="I86" s="8">
        <v>0</v>
      </c>
      <c r="J86" s="8">
        <v>0</v>
      </c>
      <c r="K86" s="8">
        <v>2</v>
      </c>
      <c r="L86" s="8">
        <v>0</v>
      </c>
      <c r="M86" s="8">
        <v>2</v>
      </c>
      <c r="N86" s="446" t="s">
        <v>249</v>
      </c>
    </row>
    <row r="87" spans="1:14" ht="20.25" customHeight="1" x14ac:dyDescent="0.25">
      <c r="A87" s="8" t="s">
        <v>2444</v>
      </c>
      <c r="B87" s="8">
        <f>SUM(B84:B86)</f>
        <v>4</v>
      </c>
      <c r="C87" s="8">
        <f t="shared" ref="C87:D87" si="14">SUM(C84:C86)</f>
        <v>2</v>
      </c>
      <c r="D87" s="8">
        <f t="shared" si="14"/>
        <v>8</v>
      </c>
      <c r="E87" s="8">
        <v>0</v>
      </c>
      <c r="F87" s="8">
        <v>0</v>
      </c>
      <c r="G87" s="8">
        <v>0</v>
      </c>
      <c r="H87" s="8">
        <v>0</v>
      </c>
      <c r="I87" s="8">
        <v>0</v>
      </c>
      <c r="J87" s="8">
        <v>0</v>
      </c>
      <c r="K87" s="8">
        <v>4</v>
      </c>
      <c r="L87" s="8">
        <v>2</v>
      </c>
      <c r="M87" s="8">
        <v>6</v>
      </c>
      <c r="N87" s="446" t="s">
        <v>2298</v>
      </c>
    </row>
    <row r="88" spans="1:14" ht="20.25" customHeight="1" x14ac:dyDescent="0.25">
      <c r="A88" s="8" t="s">
        <v>2445</v>
      </c>
      <c r="B88" s="8"/>
      <c r="C88" s="8"/>
      <c r="D88" s="8"/>
      <c r="E88" s="8"/>
      <c r="F88" s="8"/>
      <c r="G88" s="8"/>
      <c r="H88" s="8"/>
      <c r="I88" s="8"/>
      <c r="J88" s="8"/>
      <c r="K88" s="8"/>
      <c r="L88" s="8"/>
      <c r="M88" s="8"/>
      <c r="N88" s="446" t="s">
        <v>2144</v>
      </c>
    </row>
    <row r="89" spans="1:14" ht="16.5" customHeight="1" x14ac:dyDescent="0.25">
      <c r="A89" s="8" t="s">
        <v>2128</v>
      </c>
      <c r="B89" s="8">
        <v>1</v>
      </c>
      <c r="C89" s="8">
        <v>1</v>
      </c>
      <c r="D89" s="8">
        <f>SUM(B89:C89)</f>
        <v>2</v>
      </c>
      <c r="E89" s="8">
        <v>0</v>
      </c>
      <c r="F89" s="8">
        <v>0</v>
      </c>
      <c r="G89" s="8">
        <v>0</v>
      </c>
      <c r="H89" s="8">
        <v>0</v>
      </c>
      <c r="I89" s="8">
        <v>0</v>
      </c>
      <c r="J89" s="8">
        <v>0</v>
      </c>
      <c r="K89" s="8">
        <v>1</v>
      </c>
      <c r="L89" s="8">
        <v>1</v>
      </c>
      <c r="M89" s="8">
        <f>SUM(K89:L89)</f>
        <v>2</v>
      </c>
      <c r="N89" s="446" t="s">
        <v>1262</v>
      </c>
    </row>
    <row r="90" spans="1:14" ht="20.25" customHeight="1" x14ac:dyDescent="0.25">
      <c r="A90" s="8" t="s">
        <v>2129</v>
      </c>
      <c r="B90" s="8">
        <v>3</v>
      </c>
      <c r="C90" s="8">
        <v>1</v>
      </c>
      <c r="D90" s="8">
        <f>SUM(B90:C90)</f>
        <v>4</v>
      </c>
      <c r="E90" s="8">
        <v>0</v>
      </c>
      <c r="F90" s="8">
        <v>0</v>
      </c>
      <c r="G90" s="8">
        <v>0</v>
      </c>
      <c r="H90" s="8">
        <v>0</v>
      </c>
      <c r="I90" s="8">
        <v>0</v>
      </c>
      <c r="J90" s="8">
        <v>0</v>
      </c>
      <c r="K90" s="8">
        <v>3</v>
      </c>
      <c r="L90" s="8">
        <v>1</v>
      </c>
      <c r="M90" s="8">
        <f t="shared" ref="M90:M93" si="15">SUM(K90:L90)</f>
        <v>4</v>
      </c>
      <c r="N90" s="446" t="s">
        <v>2130</v>
      </c>
    </row>
    <row r="91" spans="1:14" ht="20.25" customHeight="1" x14ac:dyDescent="0.25">
      <c r="A91" s="8" t="s">
        <v>1438</v>
      </c>
      <c r="B91" s="8">
        <v>2</v>
      </c>
      <c r="C91" s="8">
        <v>2</v>
      </c>
      <c r="D91" s="8">
        <f>SUM(B91:C91)</f>
        <v>4</v>
      </c>
      <c r="E91" s="8">
        <v>1</v>
      </c>
      <c r="F91" s="8">
        <v>0</v>
      </c>
      <c r="G91" s="8">
        <v>1</v>
      </c>
      <c r="H91" s="8">
        <v>0</v>
      </c>
      <c r="I91" s="8">
        <v>0</v>
      </c>
      <c r="J91" s="8">
        <v>0</v>
      </c>
      <c r="K91" s="8">
        <v>3</v>
      </c>
      <c r="L91" s="8">
        <v>2</v>
      </c>
      <c r="M91" s="8">
        <f t="shared" si="15"/>
        <v>5</v>
      </c>
      <c r="N91" s="446" t="s">
        <v>243</v>
      </c>
    </row>
    <row r="92" spans="1:14" ht="17.25" customHeight="1" x14ac:dyDescent="0.25">
      <c r="A92" s="8" t="s">
        <v>541</v>
      </c>
      <c r="B92" s="8">
        <v>1</v>
      </c>
      <c r="C92" s="8">
        <v>1</v>
      </c>
      <c r="D92" s="8">
        <f>SUM(B92:C92)</f>
        <v>2</v>
      </c>
      <c r="E92" s="8">
        <v>0</v>
      </c>
      <c r="F92" s="8">
        <v>0</v>
      </c>
      <c r="G92" s="8">
        <v>0</v>
      </c>
      <c r="H92" s="8">
        <v>0</v>
      </c>
      <c r="I92" s="8">
        <v>0</v>
      </c>
      <c r="J92" s="8">
        <v>0</v>
      </c>
      <c r="K92" s="8">
        <v>1</v>
      </c>
      <c r="L92" s="8">
        <v>1</v>
      </c>
      <c r="M92" s="8">
        <f t="shared" si="15"/>
        <v>2</v>
      </c>
      <c r="N92" s="446" t="s">
        <v>249</v>
      </c>
    </row>
    <row r="93" spans="1:14" ht="35.25" customHeight="1" thickBot="1" x14ac:dyDescent="0.3">
      <c r="A93" s="11" t="s">
        <v>2446</v>
      </c>
      <c r="B93" s="11">
        <f>SUM(B89:B92)</f>
        <v>7</v>
      </c>
      <c r="C93" s="11">
        <f t="shared" ref="C93:D93" si="16">SUM(C89:C92)</f>
        <v>5</v>
      </c>
      <c r="D93" s="11">
        <f t="shared" si="16"/>
        <v>12</v>
      </c>
      <c r="E93" s="11">
        <v>1</v>
      </c>
      <c r="F93" s="11">
        <v>0</v>
      </c>
      <c r="G93" s="11">
        <v>1</v>
      </c>
      <c r="H93" s="11">
        <v>0</v>
      </c>
      <c r="I93" s="11">
        <v>0</v>
      </c>
      <c r="J93" s="11">
        <v>0</v>
      </c>
      <c r="K93" s="11">
        <f>SUM(K89:K92)</f>
        <v>8</v>
      </c>
      <c r="L93" s="11">
        <f>SUM(L89:L92)</f>
        <v>5</v>
      </c>
      <c r="M93" s="11">
        <f t="shared" si="15"/>
        <v>13</v>
      </c>
      <c r="N93" s="524" t="s">
        <v>2300</v>
      </c>
    </row>
    <row r="94" spans="1:14" s="659" customFormat="1" ht="35.25" customHeight="1" thickTop="1" x14ac:dyDescent="0.25">
      <c r="A94" s="668"/>
      <c r="B94" s="668"/>
      <c r="C94" s="668"/>
      <c r="D94" s="668"/>
      <c r="E94" s="668"/>
      <c r="F94" s="668"/>
      <c r="G94" s="668"/>
      <c r="H94" s="668"/>
      <c r="I94" s="668"/>
      <c r="J94" s="668"/>
      <c r="K94" s="668"/>
      <c r="L94" s="668"/>
      <c r="M94" s="668"/>
      <c r="N94" s="194"/>
    </row>
    <row r="95" spans="1:14" s="659" customFormat="1" ht="35.25" customHeight="1" x14ac:dyDescent="0.25">
      <c r="A95" s="668"/>
      <c r="B95" s="668"/>
      <c r="C95" s="668"/>
      <c r="D95" s="668"/>
      <c r="E95" s="668"/>
      <c r="F95" s="668"/>
      <c r="G95" s="668"/>
      <c r="H95" s="668"/>
      <c r="I95" s="668"/>
      <c r="J95" s="668"/>
      <c r="K95" s="668"/>
      <c r="L95" s="668"/>
      <c r="M95" s="668"/>
      <c r="N95" s="194"/>
    </row>
    <row r="96" spans="1:14" ht="20.25" customHeight="1" thickBot="1" x14ac:dyDescent="0.3">
      <c r="A96" s="357" t="s">
        <v>2650</v>
      </c>
      <c r="N96" s="426" t="s">
        <v>2651</v>
      </c>
    </row>
    <row r="97" spans="1:14" ht="16.2" thickTop="1" x14ac:dyDescent="0.3">
      <c r="A97" s="735" t="s">
        <v>205</v>
      </c>
      <c r="B97" s="811" t="s">
        <v>129</v>
      </c>
      <c r="C97" s="811"/>
      <c r="D97" s="811"/>
      <c r="E97" s="811" t="s">
        <v>130</v>
      </c>
      <c r="F97" s="811"/>
      <c r="G97" s="811"/>
      <c r="H97" s="811" t="s">
        <v>131</v>
      </c>
      <c r="I97" s="811"/>
      <c r="J97" s="811"/>
      <c r="K97" s="811" t="s">
        <v>4</v>
      </c>
      <c r="L97" s="811"/>
      <c r="M97" s="811"/>
      <c r="N97" s="735" t="s">
        <v>206</v>
      </c>
    </row>
    <row r="98" spans="1:14" ht="15.6" x14ac:dyDescent="0.3">
      <c r="A98" s="736"/>
      <c r="B98" s="812" t="s">
        <v>132</v>
      </c>
      <c r="C98" s="812"/>
      <c r="D98" s="812"/>
      <c r="E98" s="812" t="s">
        <v>133</v>
      </c>
      <c r="F98" s="812"/>
      <c r="G98" s="812"/>
      <c r="H98" s="812" t="s">
        <v>134</v>
      </c>
      <c r="I98" s="812"/>
      <c r="J98" s="812"/>
      <c r="K98" s="812" t="s">
        <v>9</v>
      </c>
      <c r="L98" s="812"/>
      <c r="M98" s="812"/>
      <c r="N98" s="736"/>
    </row>
    <row r="99" spans="1:14" ht="15.6" x14ac:dyDescent="0.3">
      <c r="A99" s="736"/>
      <c r="B99" s="457" t="s">
        <v>574</v>
      </c>
      <c r="C99" s="457" t="s">
        <v>113</v>
      </c>
      <c r="D99" s="457" t="s">
        <v>12</v>
      </c>
      <c r="E99" s="457" t="s">
        <v>574</v>
      </c>
      <c r="F99" s="457" t="s">
        <v>113</v>
      </c>
      <c r="G99" s="457" t="s">
        <v>12</v>
      </c>
      <c r="H99" s="457" t="s">
        <v>574</v>
      </c>
      <c r="I99" s="457" t="s">
        <v>113</v>
      </c>
      <c r="J99" s="457" t="s">
        <v>12</v>
      </c>
      <c r="K99" s="457" t="s">
        <v>574</v>
      </c>
      <c r="L99" s="457" t="s">
        <v>113</v>
      </c>
      <c r="M99" s="457" t="s">
        <v>12</v>
      </c>
      <c r="N99" s="736"/>
    </row>
    <row r="100" spans="1:14" ht="16.2" thickBot="1" x14ac:dyDescent="0.35">
      <c r="A100" s="737"/>
      <c r="B100" s="458" t="s">
        <v>13</v>
      </c>
      <c r="C100" s="458" t="s">
        <v>14</v>
      </c>
      <c r="D100" s="458" t="s">
        <v>9</v>
      </c>
      <c r="E100" s="458" t="s">
        <v>13</v>
      </c>
      <c r="F100" s="458" t="s">
        <v>14</v>
      </c>
      <c r="G100" s="458" t="s">
        <v>9</v>
      </c>
      <c r="H100" s="458" t="s">
        <v>13</v>
      </c>
      <c r="I100" s="458" t="s">
        <v>14</v>
      </c>
      <c r="J100" s="458" t="s">
        <v>9</v>
      </c>
      <c r="K100" s="458" t="s">
        <v>13</v>
      </c>
      <c r="L100" s="458" t="s">
        <v>14</v>
      </c>
      <c r="M100" s="458" t="s">
        <v>9</v>
      </c>
      <c r="N100" s="737"/>
    </row>
    <row r="101" spans="1:14" ht="20.25" customHeight="1" x14ac:dyDescent="0.25">
      <c r="A101" s="8" t="s">
        <v>2447</v>
      </c>
      <c r="B101" s="8"/>
      <c r="C101" s="8"/>
      <c r="D101" s="8"/>
      <c r="E101" s="8"/>
      <c r="F101" s="8"/>
      <c r="G101" s="8"/>
      <c r="H101" s="8"/>
      <c r="I101" s="8"/>
      <c r="J101" s="8"/>
      <c r="K101" s="8"/>
      <c r="L101" s="8"/>
      <c r="M101" s="8"/>
      <c r="N101" s="446" t="s">
        <v>2146</v>
      </c>
    </row>
    <row r="102" spans="1:14" ht="20.25" customHeight="1" x14ac:dyDescent="0.25">
      <c r="A102" s="8" t="s">
        <v>2128</v>
      </c>
      <c r="B102" s="8">
        <v>0</v>
      </c>
      <c r="C102" s="8">
        <v>0</v>
      </c>
      <c r="D102" s="8">
        <v>0</v>
      </c>
      <c r="E102" s="8">
        <v>0</v>
      </c>
      <c r="F102" s="8">
        <v>0</v>
      </c>
      <c r="G102" s="8">
        <v>0</v>
      </c>
      <c r="H102" s="8">
        <v>0</v>
      </c>
      <c r="I102" s="8">
        <v>0</v>
      </c>
      <c r="J102" s="8">
        <v>0</v>
      </c>
      <c r="K102" s="8">
        <v>0</v>
      </c>
      <c r="L102" s="8">
        <v>0</v>
      </c>
      <c r="M102" s="8">
        <v>0</v>
      </c>
      <c r="N102" s="446" t="s">
        <v>1262</v>
      </c>
    </row>
    <row r="103" spans="1:14" ht="20.25" customHeight="1" x14ac:dyDescent="0.25">
      <c r="A103" s="8" t="s">
        <v>1438</v>
      </c>
      <c r="B103" s="8">
        <v>5</v>
      </c>
      <c r="C103" s="8">
        <v>0</v>
      </c>
      <c r="D103" s="8">
        <v>5</v>
      </c>
      <c r="E103" s="8">
        <v>0</v>
      </c>
      <c r="F103" s="8">
        <v>0</v>
      </c>
      <c r="G103" s="8">
        <v>0</v>
      </c>
      <c r="H103" s="8">
        <v>0</v>
      </c>
      <c r="I103" s="8">
        <v>0</v>
      </c>
      <c r="J103" s="8">
        <v>0</v>
      </c>
      <c r="K103" s="8">
        <v>5</v>
      </c>
      <c r="L103" s="8">
        <v>0</v>
      </c>
      <c r="M103" s="8">
        <v>5</v>
      </c>
      <c r="N103" s="446" t="s">
        <v>243</v>
      </c>
    </row>
    <row r="104" spans="1:14" ht="20.25" customHeight="1" x14ac:dyDescent="0.25">
      <c r="A104" s="8" t="s">
        <v>541</v>
      </c>
      <c r="B104" s="8">
        <v>0</v>
      </c>
      <c r="C104" s="8">
        <v>0</v>
      </c>
      <c r="D104" s="8">
        <v>0</v>
      </c>
      <c r="E104" s="8">
        <v>0</v>
      </c>
      <c r="F104" s="8">
        <v>0</v>
      </c>
      <c r="G104" s="8">
        <v>0</v>
      </c>
      <c r="H104" s="8">
        <v>0</v>
      </c>
      <c r="I104" s="8">
        <v>0</v>
      </c>
      <c r="J104" s="8">
        <v>0</v>
      </c>
      <c r="K104" s="8">
        <v>0</v>
      </c>
      <c r="L104" s="8">
        <v>0</v>
      </c>
      <c r="M104" s="8">
        <v>0</v>
      </c>
      <c r="N104" s="446" t="s">
        <v>249</v>
      </c>
    </row>
    <row r="105" spans="1:14" ht="20.25" customHeight="1" x14ac:dyDescent="0.25">
      <c r="A105" s="8" t="s">
        <v>2448</v>
      </c>
      <c r="B105" s="8">
        <v>5</v>
      </c>
      <c r="C105" s="8">
        <v>0</v>
      </c>
      <c r="D105" s="8">
        <v>5</v>
      </c>
      <c r="E105" s="8">
        <v>0</v>
      </c>
      <c r="F105" s="8">
        <v>0</v>
      </c>
      <c r="G105" s="8">
        <v>0</v>
      </c>
      <c r="H105" s="8">
        <v>0</v>
      </c>
      <c r="I105" s="8">
        <v>0</v>
      </c>
      <c r="J105" s="8">
        <v>0</v>
      </c>
      <c r="K105" s="8">
        <v>5</v>
      </c>
      <c r="L105" s="8">
        <v>0</v>
      </c>
      <c r="M105" s="8">
        <v>5</v>
      </c>
      <c r="N105" s="446" t="s">
        <v>2380</v>
      </c>
    </row>
    <row r="106" spans="1:14" ht="20.25" customHeight="1" x14ac:dyDescent="0.25">
      <c r="A106" s="8" t="s">
        <v>2449</v>
      </c>
      <c r="B106" s="8"/>
      <c r="C106" s="8"/>
      <c r="D106" s="8"/>
      <c r="E106" s="8"/>
      <c r="F106" s="8"/>
      <c r="G106" s="8"/>
      <c r="H106" s="8"/>
      <c r="I106" s="8"/>
      <c r="J106" s="8"/>
      <c r="K106" s="8"/>
      <c r="L106" s="8"/>
      <c r="M106" s="8"/>
      <c r="N106" s="446" t="s">
        <v>2148</v>
      </c>
    </row>
    <row r="107" spans="1:14" ht="20.25" customHeight="1" x14ac:dyDescent="0.25">
      <c r="A107" s="8" t="s">
        <v>2128</v>
      </c>
      <c r="B107" s="8">
        <v>2</v>
      </c>
      <c r="C107" s="8">
        <v>1</v>
      </c>
      <c r="D107" s="8">
        <f>SUM(B107:C107)</f>
        <v>3</v>
      </c>
      <c r="E107" s="8">
        <v>0</v>
      </c>
      <c r="F107" s="8">
        <v>0</v>
      </c>
      <c r="G107" s="8">
        <v>0</v>
      </c>
      <c r="H107" s="8">
        <v>0</v>
      </c>
      <c r="I107" s="8">
        <v>0</v>
      </c>
      <c r="J107" s="8">
        <v>0</v>
      </c>
      <c r="K107" s="8">
        <v>2</v>
      </c>
      <c r="L107" s="8">
        <v>1</v>
      </c>
      <c r="M107" s="8">
        <f>SUM(K107:L107)</f>
        <v>3</v>
      </c>
      <c r="N107" s="446" t="s">
        <v>2130</v>
      </c>
    </row>
    <row r="108" spans="1:14" ht="20.25" customHeight="1" x14ac:dyDescent="0.25">
      <c r="A108" s="8" t="s">
        <v>2129</v>
      </c>
      <c r="B108" s="8">
        <v>2</v>
      </c>
      <c r="C108" s="8">
        <v>1</v>
      </c>
      <c r="D108" s="8">
        <f>SUM(B108:C108)</f>
        <v>3</v>
      </c>
      <c r="E108" s="8">
        <v>0</v>
      </c>
      <c r="F108" s="8">
        <v>0</v>
      </c>
      <c r="G108" s="8">
        <v>0</v>
      </c>
      <c r="H108" s="8">
        <v>0</v>
      </c>
      <c r="I108" s="8">
        <v>0</v>
      </c>
      <c r="J108" s="8">
        <v>0</v>
      </c>
      <c r="K108" s="8">
        <v>2</v>
      </c>
      <c r="L108" s="8">
        <v>1</v>
      </c>
      <c r="M108" s="8">
        <f t="shared" ref="M108:M110" si="17">SUM(K108:L108)</f>
        <v>3</v>
      </c>
      <c r="N108" s="446" t="s">
        <v>243</v>
      </c>
    </row>
    <row r="109" spans="1:14" ht="20.25" customHeight="1" x14ac:dyDescent="0.25">
      <c r="A109" s="8" t="s">
        <v>1438</v>
      </c>
      <c r="B109" s="8">
        <v>3</v>
      </c>
      <c r="C109" s="8">
        <v>0</v>
      </c>
      <c r="D109" s="8">
        <f>SUM(B109:C109)</f>
        <v>3</v>
      </c>
      <c r="E109" s="8">
        <v>0</v>
      </c>
      <c r="F109" s="8">
        <v>0</v>
      </c>
      <c r="G109" s="8">
        <v>0</v>
      </c>
      <c r="H109" s="8">
        <v>0</v>
      </c>
      <c r="I109" s="8">
        <v>0</v>
      </c>
      <c r="J109" s="8">
        <v>0</v>
      </c>
      <c r="K109" s="8">
        <v>3</v>
      </c>
      <c r="L109" s="8">
        <v>0</v>
      </c>
      <c r="M109" s="8">
        <f t="shared" si="17"/>
        <v>3</v>
      </c>
      <c r="N109" s="446" t="s">
        <v>2304</v>
      </c>
    </row>
    <row r="110" spans="1:14" ht="20.25" customHeight="1" x14ac:dyDescent="0.25">
      <c r="A110" s="8" t="s">
        <v>2450</v>
      </c>
      <c r="B110" s="8">
        <f>SUM(B107:B109)</f>
        <v>7</v>
      </c>
      <c r="C110" s="8">
        <f t="shared" ref="C110:D110" si="18">SUM(C107:C109)</f>
        <v>2</v>
      </c>
      <c r="D110" s="8">
        <f t="shared" si="18"/>
        <v>9</v>
      </c>
      <c r="E110" s="8">
        <v>0</v>
      </c>
      <c r="F110" s="8">
        <v>0</v>
      </c>
      <c r="G110" s="8">
        <v>0</v>
      </c>
      <c r="H110" s="8">
        <v>0</v>
      </c>
      <c r="I110" s="8">
        <v>0</v>
      </c>
      <c r="J110" s="8">
        <v>0</v>
      </c>
      <c r="K110" s="8">
        <f>SUM(K107:K109)</f>
        <v>7</v>
      </c>
      <c r="L110" s="8">
        <f>SUM(L107:L109)</f>
        <v>2</v>
      </c>
      <c r="M110" s="8">
        <f t="shared" si="17"/>
        <v>9</v>
      </c>
      <c r="N110" s="446" t="s">
        <v>2150</v>
      </c>
    </row>
    <row r="111" spans="1:14" ht="20.25" customHeight="1" x14ac:dyDescent="0.25">
      <c r="A111" s="8" t="s">
        <v>2451</v>
      </c>
      <c r="B111" s="8"/>
      <c r="C111" s="8"/>
      <c r="D111" s="8"/>
      <c r="E111" s="8"/>
      <c r="F111" s="8"/>
      <c r="G111" s="8"/>
      <c r="H111" s="8"/>
      <c r="I111" s="8"/>
      <c r="J111" s="8"/>
      <c r="K111" s="8"/>
      <c r="L111" s="8"/>
      <c r="M111" s="8"/>
      <c r="N111" s="446" t="s">
        <v>243</v>
      </c>
    </row>
    <row r="112" spans="1:14" ht="20.25" customHeight="1" x14ac:dyDescent="0.25">
      <c r="A112" s="8" t="s">
        <v>1438</v>
      </c>
      <c r="B112" s="8">
        <v>3</v>
      </c>
      <c r="C112" s="8">
        <v>0</v>
      </c>
      <c r="D112" s="8">
        <v>3</v>
      </c>
      <c r="E112" s="8">
        <v>0</v>
      </c>
      <c r="F112" s="8">
        <v>0</v>
      </c>
      <c r="G112" s="8">
        <v>0</v>
      </c>
      <c r="H112" s="8">
        <v>0</v>
      </c>
      <c r="I112" s="8">
        <v>0</v>
      </c>
      <c r="J112" s="8">
        <v>0</v>
      </c>
      <c r="K112" s="8">
        <f>SUM(B112,E112,H112)</f>
        <v>3</v>
      </c>
      <c r="L112" s="509">
        <f t="shared" ref="L112:M112" si="19">SUM(C112,F112,I112)</f>
        <v>0</v>
      </c>
      <c r="M112" s="509">
        <f t="shared" si="19"/>
        <v>3</v>
      </c>
      <c r="N112" s="446" t="s">
        <v>2452</v>
      </c>
    </row>
    <row r="113" spans="1:14" ht="20.25" customHeight="1" x14ac:dyDescent="0.25">
      <c r="A113" s="8" t="s">
        <v>2453</v>
      </c>
      <c r="B113" s="8">
        <v>3</v>
      </c>
      <c r="C113" s="8">
        <v>0</v>
      </c>
      <c r="D113" s="8">
        <v>3</v>
      </c>
      <c r="E113" s="8">
        <v>0</v>
      </c>
      <c r="F113" s="8">
        <v>0</v>
      </c>
      <c r="G113" s="8">
        <v>0</v>
      </c>
      <c r="H113" s="8">
        <v>0</v>
      </c>
      <c r="I113" s="8">
        <v>0</v>
      </c>
      <c r="J113" s="8">
        <v>0</v>
      </c>
      <c r="K113" s="509">
        <f>SUM(B113,E113,H113)</f>
        <v>3</v>
      </c>
      <c r="L113" s="509">
        <f t="shared" ref="L113" si="20">SUM(C113,F113,I113)</f>
        <v>0</v>
      </c>
      <c r="M113" s="509">
        <f t="shared" ref="M113" si="21">SUM(D113,G113,J113)</f>
        <v>3</v>
      </c>
      <c r="N113" s="329" t="s">
        <v>2132</v>
      </c>
    </row>
    <row r="114" spans="1:14" ht="20.25" customHeight="1" x14ac:dyDescent="0.25">
      <c r="A114" s="8" t="s">
        <v>2454</v>
      </c>
      <c r="B114" s="8"/>
      <c r="C114" s="8"/>
      <c r="D114" s="8"/>
      <c r="E114" s="8"/>
      <c r="F114" s="8"/>
      <c r="G114" s="8"/>
      <c r="H114" s="8"/>
      <c r="I114" s="8"/>
      <c r="J114" s="8"/>
      <c r="K114" s="8"/>
      <c r="L114" s="8"/>
      <c r="M114" s="8"/>
      <c r="N114" s="446" t="s">
        <v>2152</v>
      </c>
    </row>
    <row r="115" spans="1:14" ht="20.25" customHeight="1" x14ac:dyDescent="0.25">
      <c r="A115" s="8" t="s">
        <v>2128</v>
      </c>
      <c r="B115" s="8">
        <v>37</v>
      </c>
      <c r="C115" s="8">
        <v>4</v>
      </c>
      <c r="D115" s="8">
        <f>SUM(B115:C115)</f>
        <v>41</v>
      </c>
      <c r="E115" s="8">
        <v>0</v>
      </c>
      <c r="F115" s="8">
        <v>0</v>
      </c>
      <c r="G115" s="8">
        <v>0</v>
      </c>
      <c r="H115" s="8">
        <v>0</v>
      </c>
      <c r="I115" s="8">
        <v>0</v>
      </c>
      <c r="J115" s="8">
        <v>0</v>
      </c>
      <c r="K115" s="8">
        <v>37</v>
      </c>
      <c r="L115" s="8">
        <v>4</v>
      </c>
      <c r="M115" s="8">
        <f>SUM(K115:L115)</f>
        <v>41</v>
      </c>
      <c r="N115" s="446" t="s">
        <v>1262</v>
      </c>
    </row>
    <row r="116" spans="1:14" ht="20.25" customHeight="1" x14ac:dyDescent="0.25">
      <c r="A116" s="8" t="s">
        <v>2129</v>
      </c>
      <c r="B116" s="8">
        <v>50</v>
      </c>
      <c r="C116" s="8">
        <v>8</v>
      </c>
      <c r="D116" s="8">
        <f t="shared" ref="D116:D132" si="22">SUM(B116:C116)</f>
        <v>58</v>
      </c>
      <c r="E116" s="8">
        <v>0</v>
      </c>
      <c r="F116" s="8">
        <v>1</v>
      </c>
      <c r="G116" s="8">
        <v>1</v>
      </c>
      <c r="H116" s="8">
        <v>0</v>
      </c>
      <c r="I116" s="8">
        <v>0</v>
      </c>
      <c r="J116" s="8">
        <v>0</v>
      </c>
      <c r="K116" s="8">
        <v>50</v>
      </c>
      <c r="L116" s="8">
        <v>9</v>
      </c>
      <c r="M116" s="8">
        <f t="shared" ref="M116:M119" si="23">SUM(K116:L116)</f>
        <v>59</v>
      </c>
      <c r="N116" s="446" t="s">
        <v>2130</v>
      </c>
    </row>
    <row r="117" spans="1:14" ht="20.25" customHeight="1" x14ac:dyDescent="0.25">
      <c r="A117" s="8" t="s">
        <v>1438</v>
      </c>
      <c r="B117" s="8">
        <v>26</v>
      </c>
      <c r="C117" s="8">
        <v>25</v>
      </c>
      <c r="D117" s="8">
        <f t="shared" si="22"/>
        <v>51</v>
      </c>
      <c r="E117" s="8">
        <v>2</v>
      </c>
      <c r="F117" s="8">
        <v>2</v>
      </c>
      <c r="G117" s="8">
        <v>4</v>
      </c>
      <c r="H117" s="8">
        <v>4</v>
      </c>
      <c r="I117" s="8">
        <v>0</v>
      </c>
      <c r="J117" s="8">
        <v>4</v>
      </c>
      <c r="K117" s="8">
        <v>32</v>
      </c>
      <c r="L117" s="8">
        <v>27</v>
      </c>
      <c r="M117" s="8">
        <f t="shared" si="23"/>
        <v>59</v>
      </c>
      <c r="N117" s="446" t="s">
        <v>243</v>
      </c>
    </row>
    <row r="118" spans="1:14" ht="20.25" customHeight="1" x14ac:dyDescent="0.25">
      <c r="A118" s="8" t="s">
        <v>541</v>
      </c>
      <c r="B118" s="8">
        <v>151</v>
      </c>
      <c r="C118" s="8">
        <v>57</v>
      </c>
      <c r="D118" s="8">
        <f t="shared" si="22"/>
        <v>208</v>
      </c>
      <c r="E118" s="8">
        <v>0</v>
      </c>
      <c r="F118" s="8">
        <v>0</v>
      </c>
      <c r="G118" s="8">
        <v>0</v>
      </c>
      <c r="H118" s="8">
        <v>0</v>
      </c>
      <c r="I118" s="8">
        <v>0</v>
      </c>
      <c r="J118" s="8">
        <v>0</v>
      </c>
      <c r="K118" s="8">
        <v>151</v>
      </c>
      <c r="L118" s="8">
        <v>57</v>
      </c>
      <c r="M118" s="8">
        <f t="shared" si="23"/>
        <v>208</v>
      </c>
      <c r="N118" s="446" t="s">
        <v>249</v>
      </c>
    </row>
    <row r="119" spans="1:14" ht="20.25" customHeight="1" x14ac:dyDescent="0.25">
      <c r="A119" s="8" t="s">
        <v>2454</v>
      </c>
      <c r="B119" s="8">
        <f>SUM(B115:B118)</f>
        <v>264</v>
      </c>
      <c r="C119" s="8">
        <f>SUM(C115:C118)</f>
        <v>94</v>
      </c>
      <c r="D119" s="8">
        <f t="shared" si="22"/>
        <v>358</v>
      </c>
      <c r="E119" s="8">
        <f>SUM(E115:E118)</f>
        <v>2</v>
      </c>
      <c r="F119" s="8">
        <f t="shared" ref="F119:J119" si="24">SUM(F115:F118)</f>
        <v>3</v>
      </c>
      <c r="G119" s="8">
        <f t="shared" si="24"/>
        <v>5</v>
      </c>
      <c r="H119" s="8">
        <f t="shared" si="24"/>
        <v>4</v>
      </c>
      <c r="I119" s="8">
        <f t="shared" si="24"/>
        <v>0</v>
      </c>
      <c r="J119" s="8">
        <f t="shared" si="24"/>
        <v>4</v>
      </c>
      <c r="K119" s="8">
        <f>SUM(K115:K118)</f>
        <v>270</v>
      </c>
      <c r="L119" s="8">
        <f>SUM(L115:L118)</f>
        <v>97</v>
      </c>
      <c r="M119" s="8">
        <f t="shared" si="23"/>
        <v>367</v>
      </c>
      <c r="N119" s="329" t="s">
        <v>2132</v>
      </c>
    </row>
    <row r="120" spans="1:14" ht="20.25" customHeight="1" x14ac:dyDescent="0.25">
      <c r="A120" s="8" t="s">
        <v>2154</v>
      </c>
      <c r="B120" s="8">
        <v>90</v>
      </c>
      <c r="C120" s="8">
        <v>50</v>
      </c>
      <c r="D120" s="8">
        <f t="shared" si="22"/>
        <v>140</v>
      </c>
      <c r="E120" s="8">
        <v>2</v>
      </c>
      <c r="F120" s="8">
        <v>1</v>
      </c>
      <c r="G120" s="8">
        <f>SUM(E120:F120)</f>
        <v>3</v>
      </c>
      <c r="H120" s="8">
        <v>2</v>
      </c>
      <c r="I120" s="8">
        <v>1</v>
      </c>
      <c r="J120" s="8">
        <f>SUM(H120:I120)</f>
        <v>3</v>
      </c>
      <c r="K120" s="8">
        <v>94</v>
      </c>
      <c r="L120" s="8">
        <v>52</v>
      </c>
      <c r="M120" s="8">
        <f>SUM(K120:L120)</f>
        <v>146</v>
      </c>
      <c r="N120" s="446" t="s">
        <v>2455</v>
      </c>
    </row>
    <row r="121" spans="1:14" ht="20.25" customHeight="1" x14ac:dyDescent="0.25">
      <c r="A121" s="8" t="s">
        <v>2156</v>
      </c>
      <c r="B121" s="8">
        <v>151</v>
      </c>
      <c r="C121" s="8">
        <v>29</v>
      </c>
      <c r="D121" s="8">
        <f t="shared" si="22"/>
        <v>180</v>
      </c>
      <c r="E121" s="8">
        <v>2</v>
      </c>
      <c r="F121" s="8">
        <v>1</v>
      </c>
      <c r="G121" s="8">
        <f>SUM(E121:F121)</f>
        <v>3</v>
      </c>
      <c r="H121" s="8">
        <v>0</v>
      </c>
      <c r="I121" s="8">
        <v>0</v>
      </c>
      <c r="J121" s="8">
        <v>0</v>
      </c>
      <c r="K121" s="8">
        <v>153</v>
      </c>
      <c r="L121" s="8">
        <v>30</v>
      </c>
      <c r="M121" s="8">
        <f t="shared" ref="M121:M132" si="25">SUM(K121:L121)</f>
        <v>183</v>
      </c>
      <c r="N121" s="446" t="s">
        <v>2456</v>
      </c>
    </row>
    <row r="122" spans="1:14" ht="20.25" customHeight="1" thickBot="1" x14ac:dyDescent="0.3">
      <c r="A122" s="11" t="s">
        <v>2457</v>
      </c>
      <c r="B122" s="11">
        <v>12</v>
      </c>
      <c r="C122" s="11">
        <v>9</v>
      </c>
      <c r="D122" s="11">
        <f t="shared" si="22"/>
        <v>21</v>
      </c>
      <c r="E122" s="11">
        <v>1</v>
      </c>
      <c r="F122" s="11">
        <v>0</v>
      </c>
      <c r="G122" s="11">
        <f>SUM(E122:F122)</f>
        <v>1</v>
      </c>
      <c r="H122" s="11">
        <v>6</v>
      </c>
      <c r="I122" s="11">
        <v>0</v>
      </c>
      <c r="J122" s="11">
        <v>6</v>
      </c>
      <c r="K122" s="11">
        <v>19</v>
      </c>
      <c r="L122" s="11">
        <v>9</v>
      </c>
      <c r="M122" s="11">
        <f t="shared" si="25"/>
        <v>28</v>
      </c>
      <c r="N122" s="13" t="s">
        <v>2458</v>
      </c>
    </row>
    <row r="123" spans="1:14" s="69" customFormat="1" ht="20.25" customHeight="1" thickTop="1" x14ac:dyDescent="0.25">
      <c r="A123" s="14"/>
      <c r="B123" s="14"/>
      <c r="C123" s="14"/>
      <c r="D123" s="14"/>
      <c r="E123" s="14"/>
      <c r="F123" s="14"/>
      <c r="G123" s="14"/>
      <c r="H123" s="14"/>
      <c r="I123" s="14"/>
      <c r="J123" s="14"/>
      <c r="K123" s="14"/>
      <c r="L123" s="14"/>
      <c r="M123" s="14"/>
      <c r="N123" s="527"/>
    </row>
    <row r="124" spans="1:14" ht="20.25" customHeight="1" thickBot="1" x14ac:dyDescent="0.3">
      <c r="A124" s="357" t="s">
        <v>2650</v>
      </c>
      <c r="N124" s="426" t="s">
        <v>2651</v>
      </c>
    </row>
    <row r="125" spans="1:14" ht="16.2" thickTop="1" x14ac:dyDescent="0.3">
      <c r="A125" s="735" t="s">
        <v>205</v>
      </c>
      <c r="B125" s="811" t="s">
        <v>129</v>
      </c>
      <c r="C125" s="811"/>
      <c r="D125" s="811"/>
      <c r="E125" s="811" t="s">
        <v>130</v>
      </c>
      <c r="F125" s="811"/>
      <c r="G125" s="811"/>
      <c r="H125" s="811" t="s">
        <v>131</v>
      </c>
      <c r="I125" s="811"/>
      <c r="J125" s="811"/>
      <c r="K125" s="811" t="s">
        <v>4</v>
      </c>
      <c r="L125" s="811"/>
      <c r="M125" s="811"/>
      <c r="N125" s="735" t="s">
        <v>206</v>
      </c>
    </row>
    <row r="126" spans="1:14" ht="15.6" x14ac:dyDescent="0.3">
      <c r="A126" s="736"/>
      <c r="B126" s="812" t="s">
        <v>132</v>
      </c>
      <c r="C126" s="812"/>
      <c r="D126" s="812"/>
      <c r="E126" s="812" t="s">
        <v>133</v>
      </c>
      <c r="F126" s="812"/>
      <c r="G126" s="812"/>
      <c r="H126" s="812" t="s">
        <v>134</v>
      </c>
      <c r="I126" s="812"/>
      <c r="J126" s="812"/>
      <c r="K126" s="812" t="s">
        <v>9</v>
      </c>
      <c r="L126" s="812"/>
      <c r="M126" s="812"/>
      <c r="N126" s="736"/>
    </row>
    <row r="127" spans="1:14" ht="15.6" x14ac:dyDescent="0.3">
      <c r="A127" s="736"/>
      <c r="B127" s="457" t="s">
        <v>574</v>
      </c>
      <c r="C127" s="457" t="s">
        <v>113</v>
      </c>
      <c r="D127" s="457" t="s">
        <v>12</v>
      </c>
      <c r="E127" s="457" t="s">
        <v>574</v>
      </c>
      <c r="F127" s="457" t="s">
        <v>113</v>
      </c>
      <c r="G127" s="457" t="s">
        <v>12</v>
      </c>
      <c r="H127" s="457" t="s">
        <v>574</v>
      </c>
      <c r="I127" s="457" t="s">
        <v>113</v>
      </c>
      <c r="J127" s="457" t="s">
        <v>12</v>
      </c>
      <c r="K127" s="457" t="s">
        <v>574</v>
      </c>
      <c r="L127" s="457" t="s">
        <v>113</v>
      </c>
      <c r="M127" s="457" t="s">
        <v>12</v>
      </c>
      <c r="N127" s="736"/>
    </row>
    <row r="128" spans="1:14" ht="16.2" thickBot="1" x14ac:dyDescent="0.35">
      <c r="A128" s="737"/>
      <c r="B128" s="458" t="s">
        <v>13</v>
      </c>
      <c r="C128" s="458" t="s">
        <v>14</v>
      </c>
      <c r="D128" s="458" t="s">
        <v>9</v>
      </c>
      <c r="E128" s="458" t="s">
        <v>13</v>
      </c>
      <c r="F128" s="458" t="s">
        <v>14</v>
      </c>
      <c r="G128" s="458" t="s">
        <v>9</v>
      </c>
      <c r="H128" s="458" t="s">
        <v>13</v>
      </c>
      <c r="I128" s="458" t="s">
        <v>14</v>
      </c>
      <c r="J128" s="458" t="s">
        <v>9</v>
      </c>
      <c r="K128" s="458" t="s">
        <v>13</v>
      </c>
      <c r="L128" s="458" t="s">
        <v>14</v>
      </c>
      <c r="M128" s="458" t="s">
        <v>9</v>
      </c>
      <c r="N128" s="737"/>
    </row>
    <row r="129" spans="1:14" ht="15.6" x14ac:dyDescent="0.25">
      <c r="A129" s="8" t="s">
        <v>2459</v>
      </c>
      <c r="B129" s="8">
        <v>94</v>
      </c>
      <c r="C129" s="8">
        <v>55</v>
      </c>
      <c r="D129" s="8">
        <f t="shared" si="22"/>
        <v>149</v>
      </c>
      <c r="E129" s="8">
        <v>3</v>
      </c>
      <c r="F129" s="8">
        <v>0</v>
      </c>
      <c r="G129" s="8">
        <f>SUM(E129:F129)</f>
        <v>3</v>
      </c>
      <c r="H129" s="8">
        <v>0</v>
      </c>
      <c r="I129" s="8">
        <v>0</v>
      </c>
      <c r="J129" s="8">
        <v>0</v>
      </c>
      <c r="K129" s="8">
        <v>97</v>
      </c>
      <c r="L129" s="8">
        <v>55</v>
      </c>
      <c r="M129" s="8">
        <f t="shared" si="25"/>
        <v>152</v>
      </c>
      <c r="N129" s="446" t="s">
        <v>2460</v>
      </c>
    </row>
    <row r="130" spans="1:14" ht="15.6" x14ac:dyDescent="0.25">
      <c r="A130" s="8" t="s">
        <v>2162</v>
      </c>
      <c r="B130" s="8">
        <v>45</v>
      </c>
      <c r="C130" s="8">
        <v>11</v>
      </c>
      <c r="D130" s="8">
        <f t="shared" si="22"/>
        <v>56</v>
      </c>
      <c r="E130" s="8">
        <v>0</v>
      </c>
      <c r="F130" s="8">
        <v>0</v>
      </c>
      <c r="G130" s="8">
        <v>0</v>
      </c>
      <c r="H130" s="8">
        <v>0</v>
      </c>
      <c r="I130" s="8">
        <v>0</v>
      </c>
      <c r="J130" s="8">
        <v>0</v>
      </c>
      <c r="K130" s="8">
        <v>45</v>
      </c>
      <c r="L130" s="8">
        <v>11</v>
      </c>
      <c r="M130" s="8">
        <f t="shared" si="25"/>
        <v>56</v>
      </c>
      <c r="N130" s="446" t="s">
        <v>2163</v>
      </c>
    </row>
    <row r="131" spans="1:14" ht="20.25" customHeight="1" x14ac:dyDescent="0.25">
      <c r="A131" s="8" t="s">
        <v>2164</v>
      </c>
      <c r="B131" s="8">
        <v>4</v>
      </c>
      <c r="C131" s="8">
        <v>0</v>
      </c>
      <c r="D131" s="8">
        <f t="shared" si="22"/>
        <v>4</v>
      </c>
      <c r="E131" s="8">
        <v>0</v>
      </c>
      <c r="F131" s="8">
        <v>0</v>
      </c>
      <c r="G131" s="8">
        <v>0</v>
      </c>
      <c r="H131" s="8">
        <v>0</v>
      </c>
      <c r="I131" s="8">
        <v>1</v>
      </c>
      <c r="J131" s="8">
        <f>SUM(H131:I131)</f>
        <v>1</v>
      </c>
      <c r="K131" s="8">
        <v>4</v>
      </c>
      <c r="L131" s="8">
        <v>1</v>
      </c>
      <c r="M131" s="8">
        <f t="shared" si="25"/>
        <v>5</v>
      </c>
      <c r="N131" s="446" t="s">
        <v>2461</v>
      </c>
    </row>
    <row r="132" spans="1:14" ht="20.25" customHeight="1" x14ac:dyDescent="0.25">
      <c r="A132" s="8" t="s">
        <v>2166</v>
      </c>
      <c r="B132" s="8">
        <v>239</v>
      </c>
      <c r="C132" s="8">
        <v>55</v>
      </c>
      <c r="D132" s="8">
        <f t="shared" si="22"/>
        <v>294</v>
      </c>
      <c r="E132" s="8">
        <v>10</v>
      </c>
      <c r="F132" s="8">
        <v>2</v>
      </c>
      <c r="G132" s="8">
        <f>SUM(E132:F132)</f>
        <v>12</v>
      </c>
      <c r="H132" s="8">
        <v>18</v>
      </c>
      <c r="I132" s="8">
        <v>5</v>
      </c>
      <c r="J132" s="8">
        <f>SUM(H132:I132)</f>
        <v>23</v>
      </c>
      <c r="K132" s="8">
        <v>267</v>
      </c>
      <c r="L132" s="8">
        <v>62</v>
      </c>
      <c r="M132" s="8">
        <f t="shared" si="25"/>
        <v>329</v>
      </c>
      <c r="N132" s="446" t="s">
        <v>2462</v>
      </c>
    </row>
    <row r="133" spans="1:14" ht="20.25" customHeight="1" x14ac:dyDescent="0.25">
      <c r="A133" s="8" t="s">
        <v>2419</v>
      </c>
      <c r="B133" s="8"/>
      <c r="C133" s="8"/>
      <c r="D133" s="8"/>
      <c r="E133" s="8"/>
      <c r="F133" s="8"/>
      <c r="G133" s="8"/>
      <c r="H133" s="8"/>
      <c r="I133" s="8"/>
      <c r="J133" s="8"/>
      <c r="K133" s="8"/>
      <c r="L133" s="8"/>
      <c r="M133" s="8"/>
      <c r="N133" s="446" t="s">
        <v>2463</v>
      </c>
    </row>
    <row r="134" spans="1:14" ht="20.25" customHeight="1" x14ac:dyDescent="0.25">
      <c r="A134" s="8" t="s">
        <v>2169</v>
      </c>
      <c r="B134" s="8">
        <v>51</v>
      </c>
      <c r="C134" s="8">
        <v>15</v>
      </c>
      <c r="D134" s="8">
        <f>SUM(B134:C134)</f>
        <v>66</v>
      </c>
      <c r="E134" s="8">
        <v>1</v>
      </c>
      <c r="F134" s="8">
        <v>0</v>
      </c>
      <c r="G134" s="8">
        <v>1</v>
      </c>
      <c r="H134" s="8">
        <f>SUM(F134:G134)</f>
        <v>1</v>
      </c>
      <c r="I134" s="8">
        <v>0</v>
      </c>
      <c r="J134" s="8">
        <v>0</v>
      </c>
      <c r="K134" s="8">
        <v>52</v>
      </c>
      <c r="L134" s="8">
        <v>15</v>
      </c>
      <c r="M134" s="8">
        <f>SUM(K134:L134)</f>
        <v>67</v>
      </c>
      <c r="N134" s="446" t="s">
        <v>2170</v>
      </c>
    </row>
    <row r="135" spans="1:14" ht="20.25" customHeight="1" x14ac:dyDescent="0.25">
      <c r="A135" s="8" t="s">
        <v>2171</v>
      </c>
      <c r="B135" s="8">
        <v>111</v>
      </c>
      <c r="C135" s="8">
        <v>56</v>
      </c>
      <c r="D135" s="8">
        <f>SUM(B135:C135)</f>
        <v>167</v>
      </c>
      <c r="E135" s="8">
        <v>0</v>
      </c>
      <c r="F135" s="8">
        <v>0</v>
      </c>
      <c r="G135" s="8">
        <v>0</v>
      </c>
      <c r="H135" s="8">
        <v>0</v>
      </c>
      <c r="I135" s="8">
        <v>0</v>
      </c>
      <c r="J135" s="8">
        <v>0</v>
      </c>
      <c r="K135" s="8">
        <v>111</v>
      </c>
      <c r="L135" s="8">
        <v>56</v>
      </c>
      <c r="M135" s="8">
        <f t="shared" ref="M135:M137" si="26">SUM(K135:L135)</f>
        <v>167</v>
      </c>
      <c r="N135" s="19" t="s">
        <v>2172</v>
      </c>
    </row>
    <row r="136" spans="1:14" ht="20.25" customHeight="1" x14ac:dyDescent="0.25">
      <c r="A136" s="8" t="s">
        <v>2173</v>
      </c>
      <c r="B136" s="8">
        <v>380</v>
      </c>
      <c r="C136" s="8">
        <v>101</v>
      </c>
      <c r="D136" s="8">
        <f>SUM(B136:C136)</f>
        <v>481</v>
      </c>
      <c r="E136" s="8">
        <v>3</v>
      </c>
      <c r="F136" s="8">
        <v>6</v>
      </c>
      <c r="G136" s="8">
        <v>9</v>
      </c>
      <c r="H136" s="8">
        <f>SUM(F136:G136)</f>
        <v>15</v>
      </c>
      <c r="I136" s="8">
        <v>58</v>
      </c>
      <c r="J136" s="8">
        <f>SUM(H136:I136)</f>
        <v>73</v>
      </c>
      <c r="K136" s="8">
        <v>441</v>
      </c>
      <c r="L136" s="8">
        <v>122</v>
      </c>
      <c r="M136" s="8">
        <f t="shared" si="26"/>
        <v>563</v>
      </c>
      <c r="N136" s="446" t="s">
        <v>2174</v>
      </c>
    </row>
    <row r="137" spans="1:14" ht="20.25" customHeight="1" x14ac:dyDescent="0.25">
      <c r="A137" s="8" t="s">
        <v>2175</v>
      </c>
      <c r="B137" s="8">
        <v>75</v>
      </c>
      <c r="C137" s="8">
        <v>31</v>
      </c>
      <c r="D137" s="8">
        <f>SUM(B137:C137)</f>
        <v>106</v>
      </c>
      <c r="E137" s="8">
        <v>4</v>
      </c>
      <c r="F137" s="8"/>
      <c r="G137" s="8">
        <v>4</v>
      </c>
      <c r="H137" s="8">
        <v>6</v>
      </c>
      <c r="I137" s="8">
        <v>3</v>
      </c>
      <c r="J137" s="8">
        <f>SUM(H137:I137)</f>
        <v>9</v>
      </c>
      <c r="K137" s="8">
        <v>85</v>
      </c>
      <c r="L137" s="8">
        <v>34</v>
      </c>
      <c r="M137" s="8">
        <f t="shared" si="26"/>
        <v>119</v>
      </c>
      <c r="N137" s="446" t="s">
        <v>2176</v>
      </c>
    </row>
    <row r="138" spans="1:14" ht="20.25" customHeight="1" x14ac:dyDescent="0.25">
      <c r="A138" s="8" t="s">
        <v>2177</v>
      </c>
      <c r="B138" s="8"/>
      <c r="C138" s="8"/>
      <c r="D138" s="8"/>
      <c r="E138" s="8"/>
      <c r="F138" s="8"/>
      <c r="G138" s="8"/>
      <c r="H138" s="8"/>
      <c r="I138" s="8"/>
      <c r="J138" s="8"/>
      <c r="K138" s="8"/>
      <c r="L138" s="8"/>
      <c r="M138" s="8"/>
      <c r="N138" s="446" t="s">
        <v>2178</v>
      </c>
    </row>
    <row r="139" spans="1:14" ht="20.25" customHeight="1" x14ac:dyDescent="0.25">
      <c r="A139" s="8" t="s">
        <v>1132</v>
      </c>
      <c r="B139" s="8">
        <v>1</v>
      </c>
      <c r="C139" s="8">
        <v>5</v>
      </c>
      <c r="D139" s="8">
        <f>SUM(B139:C139)</f>
        <v>6</v>
      </c>
      <c r="E139" s="8">
        <v>0</v>
      </c>
      <c r="F139" s="8">
        <v>0</v>
      </c>
      <c r="G139" s="8">
        <v>0</v>
      </c>
      <c r="H139" s="8">
        <v>0</v>
      </c>
      <c r="I139" s="8">
        <v>0</v>
      </c>
      <c r="J139" s="8">
        <v>0</v>
      </c>
      <c r="K139" s="8">
        <v>1</v>
      </c>
      <c r="L139" s="8">
        <v>5</v>
      </c>
      <c r="M139" s="8">
        <f>SUM(K139:L139)</f>
        <v>6</v>
      </c>
      <c r="N139" s="446" t="s">
        <v>2120</v>
      </c>
    </row>
    <row r="140" spans="1:14" ht="20.25" customHeight="1" x14ac:dyDescent="0.25">
      <c r="A140" s="8" t="s">
        <v>414</v>
      </c>
      <c r="B140" s="8">
        <v>3</v>
      </c>
      <c r="C140" s="8">
        <v>1</v>
      </c>
      <c r="D140" s="8">
        <f>SUM(B140:C140)</f>
        <v>4</v>
      </c>
      <c r="E140" s="8">
        <v>0</v>
      </c>
      <c r="F140" s="8">
        <v>1</v>
      </c>
      <c r="G140" s="8">
        <v>1</v>
      </c>
      <c r="H140" s="8">
        <v>0</v>
      </c>
      <c r="I140" s="8">
        <v>0</v>
      </c>
      <c r="J140" s="8">
        <v>0</v>
      </c>
      <c r="K140" s="8">
        <v>3</v>
      </c>
      <c r="L140" s="8">
        <v>2</v>
      </c>
      <c r="M140" s="8">
        <f t="shared" ref="M140:M147" si="27">SUM(K140:L140)</f>
        <v>5</v>
      </c>
      <c r="N140" s="329" t="s">
        <v>2118</v>
      </c>
    </row>
    <row r="141" spans="1:14" ht="20.25" customHeight="1" x14ac:dyDescent="0.25">
      <c r="A141" s="8" t="s">
        <v>216</v>
      </c>
      <c r="B141" s="8">
        <v>0</v>
      </c>
      <c r="C141" s="8">
        <v>0</v>
      </c>
      <c r="D141" s="8">
        <f>SUM(B141:C141)</f>
        <v>0</v>
      </c>
      <c r="E141" s="8">
        <v>0</v>
      </c>
      <c r="F141" s="8">
        <v>0</v>
      </c>
      <c r="G141" s="8">
        <v>0</v>
      </c>
      <c r="H141" s="8">
        <v>0</v>
      </c>
      <c r="I141" s="8">
        <v>1</v>
      </c>
      <c r="J141" s="8">
        <v>1</v>
      </c>
      <c r="K141" s="8">
        <v>0</v>
      </c>
      <c r="L141" s="8">
        <v>1</v>
      </c>
      <c r="M141" s="8">
        <f t="shared" si="27"/>
        <v>1</v>
      </c>
      <c r="N141" s="446" t="s">
        <v>217</v>
      </c>
    </row>
    <row r="142" spans="1:14" ht="20.25" customHeight="1" x14ac:dyDescent="0.25">
      <c r="A142" s="8" t="s">
        <v>265</v>
      </c>
      <c r="B142" s="8">
        <v>2</v>
      </c>
      <c r="C142" s="8">
        <v>0</v>
      </c>
      <c r="D142" s="8">
        <f t="shared" ref="D142:D147" si="28">SUM(B142:C142)</f>
        <v>2</v>
      </c>
      <c r="E142" s="8">
        <v>0</v>
      </c>
      <c r="F142" s="8">
        <v>0</v>
      </c>
      <c r="G142" s="8">
        <v>0</v>
      </c>
      <c r="H142" s="8">
        <v>0</v>
      </c>
      <c r="I142" s="8">
        <v>1</v>
      </c>
      <c r="J142" s="8">
        <v>1</v>
      </c>
      <c r="K142" s="8">
        <v>2</v>
      </c>
      <c r="L142" s="8">
        <v>1</v>
      </c>
      <c r="M142" s="8">
        <f t="shared" si="27"/>
        <v>3</v>
      </c>
      <c r="N142" s="446" t="s">
        <v>219</v>
      </c>
    </row>
    <row r="143" spans="1:14" ht="20.25" customHeight="1" x14ac:dyDescent="0.25">
      <c r="A143" s="8" t="s">
        <v>2180</v>
      </c>
      <c r="B143" s="8">
        <v>16</v>
      </c>
      <c r="C143" s="8">
        <v>3</v>
      </c>
      <c r="D143" s="8">
        <f t="shared" si="28"/>
        <v>19</v>
      </c>
      <c r="E143" s="8">
        <v>1</v>
      </c>
      <c r="F143" s="8">
        <v>0</v>
      </c>
      <c r="G143" s="8">
        <f>SUM(E143:F143)</f>
        <v>1</v>
      </c>
      <c r="H143" s="8">
        <v>4</v>
      </c>
      <c r="I143" s="8">
        <v>0</v>
      </c>
      <c r="J143" s="8">
        <f>SUM(H143:I143)</f>
        <v>4</v>
      </c>
      <c r="K143" s="8">
        <v>21</v>
      </c>
      <c r="L143" s="8">
        <v>3</v>
      </c>
      <c r="M143" s="8">
        <f t="shared" si="27"/>
        <v>24</v>
      </c>
      <c r="N143" s="446" t="s">
        <v>2309</v>
      </c>
    </row>
    <row r="144" spans="1:14" ht="20.25" customHeight="1" x14ac:dyDescent="0.25">
      <c r="A144" s="8" t="s">
        <v>2182</v>
      </c>
      <c r="B144" s="8">
        <v>5</v>
      </c>
      <c r="C144" s="8">
        <v>4</v>
      </c>
      <c r="D144" s="8">
        <f t="shared" si="28"/>
        <v>9</v>
      </c>
      <c r="E144" s="8">
        <v>1</v>
      </c>
      <c r="F144" s="8">
        <v>0</v>
      </c>
      <c r="G144" s="8">
        <f>SUM(E144:F144)</f>
        <v>1</v>
      </c>
      <c r="H144" s="8">
        <v>3</v>
      </c>
      <c r="I144" s="8">
        <v>0</v>
      </c>
      <c r="J144" s="8">
        <f>SUM(H144:I144)</f>
        <v>3</v>
      </c>
      <c r="K144" s="8">
        <v>9</v>
      </c>
      <c r="L144" s="8">
        <v>4</v>
      </c>
      <c r="M144" s="8">
        <f t="shared" si="27"/>
        <v>13</v>
      </c>
      <c r="N144" s="446" t="s">
        <v>2073</v>
      </c>
    </row>
    <row r="145" spans="1:14" ht="20.25" customHeight="1" x14ac:dyDescent="0.25">
      <c r="A145" s="8" t="s">
        <v>2129</v>
      </c>
      <c r="B145" s="8">
        <v>4</v>
      </c>
      <c r="C145" s="8">
        <v>0</v>
      </c>
      <c r="D145" s="8">
        <f t="shared" si="28"/>
        <v>4</v>
      </c>
      <c r="E145" s="8">
        <v>0</v>
      </c>
      <c r="F145" s="8">
        <v>0</v>
      </c>
      <c r="G145" s="8">
        <v>0</v>
      </c>
      <c r="H145" s="8">
        <v>0</v>
      </c>
      <c r="I145" s="8">
        <v>0</v>
      </c>
      <c r="J145" s="8">
        <v>0</v>
      </c>
      <c r="K145" s="8">
        <v>4</v>
      </c>
      <c r="L145" s="8">
        <v>0</v>
      </c>
      <c r="M145" s="8">
        <f t="shared" si="27"/>
        <v>4</v>
      </c>
      <c r="N145" s="446" t="s">
        <v>2130</v>
      </c>
    </row>
    <row r="146" spans="1:14" ht="20.25" customHeight="1" x14ac:dyDescent="0.25">
      <c r="A146" s="8" t="s">
        <v>319</v>
      </c>
      <c r="B146" s="8">
        <v>3</v>
      </c>
      <c r="C146" s="8">
        <v>3</v>
      </c>
      <c r="D146" s="8">
        <f t="shared" si="28"/>
        <v>6</v>
      </c>
      <c r="E146" s="8">
        <v>0</v>
      </c>
      <c r="F146" s="8">
        <v>0</v>
      </c>
      <c r="G146" s="8">
        <v>0</v>
      </c>
      <c r="H146" s="8">
        <v>0</v>
      </c>
      <c r="I146" s="8">
        <v>0</v>
      </c>
      <c r="J146" s="8">
        <v>0</v>
      </c>
      <c r="K146" s="8">
        <v>3</v>
      </c>
      <c r="L146" s="8">
        <v>3</v>
      </c>
      <c r="M146" s="8">
        <f t="shared" si="27"/>
        <v>6</v>
      </c>
      <c r="N146" s="446" t="s">
        <v>1081</v>
      </c>
    </row>
    <row r="147" spans="1:14" ht="20.25" customHeight="1" x14ac:dyDescent="0.25">
      <c r="A147" s="8" t="s">
        <v>2186</v>
      </c>
      <c r="B147" s="8">
        <v>53</v>
      </c>
      <c r="C147" s="8">
        <v>10</v>
      </c>
      <c r="D147" s="8">
        <f t="shared" si="28"/>
        <v>63</v>
      </c>
      <c r="E147" s="8">
        <v>0</v>
      </c>
      <c r="F147" s="8">
        <v>0</v>
      </c>
      <c r="G147" s="8">
        <v>0</v>
      </c>
      <c r="H147" s="8">
        <v>50</v>
      </c>
      <c r="I147" s="8">
        <v>10</v>
      </c>
      <c r="J147" s="8">
        <f>SUM(H147:I147)</f>
        <v>60</v>
      </c>
      <c r="K147" s="8">
        <v>103</v>
      </c>
      <c r="L147" s="8">
        <v>20</v>
      </c>
      <c r="M147" s="8">
        <f t="shared" si="27"/>
        <v>123</v>
      </c>
      <c r="N147" s="446" t="s">
        <v>2312</v>
      </c>
    </row>
    <row r="148" spans="1:14" ht="20.25" customHeight="1" x14ac:dyDescent="0.25">
      <c r="A148" s="8" t="s">
        <v>2313</v>
      </c>
      <c r="B148" s="8">
        <f>SUM(B139:B147)</f>
        <v>87</v>
      </c>
      <c r="C148" s="8">
        <f t="shared" ref="C148:D148" si="29">SUM(C139:C147)</f>
        <v>26</v>
      </c>
      <c r="D148" s="8">
        <f t="shared" si="29"/>
        <v>113</v>
      </c>
      <c r="E148" s="8">
        <f>SUM(E143:E147)</f>
        <v>2</v>
      </c>
      <c r="F148" s="8">
        <f>SUM(F140:F147)</f>
        <v>1</v>
      </c>
      <c r="G148" s="8">
        <f>SUM(G140:G147)</f>
        <v>3</v>
      </c>
      <c r="H148" s="8">
        <f>SUM(H143:H147)</f>
        <v>57</v>
      </c>
      <c r="I148" s="8">
        <f t="shared" ref="I148" si="30">SUM(I143:I147)</f>
        <v>10</v>
      </c>
      <c r="J148" s="8">
        <f>SUM(J141:J147)</f>
        <v>69</v>
      </c>
      <c r="K148" s="8">
        <f>SUM(K139:K147)</f>
        <v>146</v>
      </c>
      <c r="L148" s="8">
        <f>SUM(L139:L147)</f>
        <v>39</v>
      </c>
      <c r="M148" s="8">
        <f>SUM(M139:M147)</f>
        <v>185</v>
      </c>
      <c r="N148" s="446" t="s">
        <v>2384</v>
      </c>
    </row>
    <row r="149" spans="1:14" ht="20.25" customHeight="1" x14ac:dyDescent="0.25">
      <c r="A149" s="8" t="s">
        <v>2190</v>
      </c>
      <c r="B149" s="8">
        <v>12</v>
      </c>
      <c r="C149" s="8">
        <v>6</v>
      </c>
      <c r="D149" s="8">
        <f>SUM(B149:C149)</f>
        <v>18</v>
      </c>
      <c r="E149" s="8">
        <v>2</v>
      </c>
      <c r="F149" s="8">
        <v>0</v>
      </c>
      <c r="G149" s="8">
        <f>SUM(E149:F149)</f>
        <v>2</v>
      </c>
      <c r="H149" s="8">
        <v>0</v>
      </c>
      <c r="I149" s="8">
        <v>0</v>
      </c>
      <c r="J149" s="8">
        <v>0</v>
      </c>
      <c r="K149" s="8">
        <v>14</v>
      </c>
      <c r="L149" s="8">
        <v>6</v>
      </c>
      <c r="M149" s="8">
        <f>SUM(K149:L149)</f>
        <v>20</v>
      </c>
      <c r="N149" s="446" t="s">
        <v>2191</v>
      </c>
    </row>
    <row r="150" spans="1:14" ht="20.25" customHeight="1" thickBot="1" x14ac:dyDescent="0.3">
      <c r="A150" s="11" t="s">
        <v>2192</v>
      </c>
      <c r="B150" s="11">
        <v>46</v>
      </c>
      <c r="C150" s="11">
        <v>13</v>
      </c>
      <c r="D150" s="11">
        <f>SUM(B150:C150)</f>
        <v>59</v>
      </c>
      <c r="E150" s="11">
        <v>0</v>
      </c>
      <c r="F150" s="11">
        <v>0</v>
      </c>
      <c r="G150" s="11">
        <v>0</v>
      </c>
      <c r="H150" s="11">
        <v>0</v>
      </c>
      <c r="I150" s="11">
        <v>0</v>
      </c>
      <c r="J150" s="11">
        <v>0</v>
      </c>
      <c r="K150" s="11">
        <v>46</v>
      </c>
      <c r="L150" s="11">
        <v>13</v>
      </c>
      <c r="M150" s="11">
        <f>SUM(K150:L150)</f>
        <v>59</v>
      </c>
      <c r="N150" s="13" t="s">
        <v>2193</v>
      </c>
    </row>
    <row r="151" spans="1:14" s="659" customFormat="1" ht="20.25" customHeight="1" thickTop="1" x14ac:dyDescent="0.25">
      <c r="A151" s="668"/>
      <c r="B151" s="668"/>
      <c r="C151" s="668"/>
      <c r="D151" s="668"/>
      <c r="E151" s="668"/>
      <c r="F151" s="668"/>
      <c r="G151" s="668"/>
      <c r="H151" s="668"/>
      <c r="I151" s="668"/>
      <c r="J151" s="668"/>
      <c r="K151" s="668"/>
      <c r="L151" s="668"/>
      <c r="M151" s="668"/>
      <c r="N151" s="664"/>
    </row>
    <row r="152" spans="1:14" s="659" customFormat="1" ht="20.25" customHeight="1" thickBot="1" x14ac:dyDescent="0.3">
      <c r="A152" s="668"/>
      <c r="B152" s="668"/>
      <c r="C152" s="668"/>
      <c r="D152" s="668"/>
      <c r="E152" s="668"/>
      <c r="F152" s="668"/>
      <c r="G152" s="668"/>
      <c r="H152" s="668"/>
      <c r="I152" s="668"/>
      <c r="J152" s="668"/>
      <c r="K152" s="668"/>
      <c r="L152" s="668"/>
      <c r="M152" s="668"/>
      <c r="N152" s="664"/>
    </row>
    <row r="153" spans="1:14" ht="20.25" customHeight="1" thickTop="1" x14ac:dyDescent="0.25">
      <c r="A153" s="532"/>
      <c r="B153" s="532"/>
      <c r="C153" s="532"/>
      <c r="D153" s="532"/>
      <c r="E153" s="532"/>
      <c r="F153" s="532"/>
      <c r="G153" s="532"/>
      <c r="H153" s="532"/>
      <c r="I153" s="532"/>
      <c r="J153" s="532"/>
      <c r="K153" s="532"/>
      <c r="L153" s="532"/>
      <c r="M153" s="532"/>
      <c r="N153" s="531"/>
    </row>
    <row r="154" spans="1:14" ht="20.25" customHeight="1" thickBot="1" x14ac:dyDescent="0.3">
      <c r="A154" s="357" t="s">
        <v>2650</v>
      </c>
      <c r="N154" s="426" t="s">
        <v>2651</v>
      </c>
    </row>
    <row r="155" spans="1:14" ht="16.2" thickTop="1" x14ac:dyDescent="0.3">
      <c r="A155" s="735" t="s">
        <v>205</v>
      </c>
      <c r="B155" s="746" t="s">
        <v>129</v>
      </c>
      <c r="C155" s="746"/>
      <c r="D155" s="746"/>
      <c r="E155" s="746" t="s">
        <v>130</v>
      </c>
      <c r="F155" s="746"/>
      <c r="G155" s="746"/>
      <c r="H155" s="746" t="s">
        <v>131</v>
      </c>
      <c r="I155" s="746"/>
      <c r="J155" s="746"/>
      <c r="K155" s="746" t="s">
        <v>4</v>
      </c>
      <c r="L155" s="746"/>
      <c r="M155" s="746"/>
      <c r="N155" s="735" t="s">
        <v>206</v>
      </c>
    </row>
    <row r="156" spans="1:14" ht="15.6" x14ac:dyDescent="0.3">
      <c r="A156" s="736"/>
      <c r="B156" s="747" t="s">
        <v>132</v>
      </c>
      <c r="C156" s="747"/>
      <c r="D156" s="747"/>
      <c r="E156" s="747" t="s">
        <v>133</v>
      </c>
      <c r="F156" s="747"/>
      <c r="G156" s="747"/>
      <c r="H156" s="747" t="s">
        <v>134</v>
      </c>
      <c r="I156" s="747"/>
      <c r="J156" s="747"/>
      <c r="K156" s="747" t="s">
        <v>9</v>
      </c>
      <c r="L156" s="747"/>
      <c r="M156" s="747"/>
      <c r="N156" s="736"/>
    </row>
    <row r="157" spans="1:14" ht="15.6" x14ac:dyDescent="0.3">
      <c r="A157" s="736"/>
      <c r="B157" s="457" t="s">
        <v>574</v>
      </c>
      <c r="C157" s="457" t="s">
        <v>113</v>
      </c>
      <c r="D157" s="457" t="s">
        <v>12</v>
      </c>
      <c r="E157" s="457" t="s">
        <v>574</v>
      </c>
      <c r="F157" s="457" t="s">
        <v>113</v>
      </c>
      <c r="G157" s="457" t="s">
        <v>12</v>
      </c>
      <c r="H157" s="457" t="s">
        <v>574</v>
      </c>
      <c r="I157" s="457" t="s">
        <v>113</v>
      </c>
      <c r="J157" s="457" t="s">
        <v>12</v>
      </c>
      <c r="K157" s="457" t="s">
        <v>574</v>
      </c>
      <c r="L157" s="457" t="s">
        <v>113</v>
      </c>
      <c r="M157" s="457" t="s">
        <v>12</v>
      </c>
      <c r="N157" s="736"/>
    </row>
    <row r="158" spans="1:14" ht="16.2" thickBot="1" x14ac:dyDescent="0.35">
      <c r="A158" s="737"/>
      <c r="B158" s="458" t="s">
        <v>13</v>
      </c>
      <c r="C158" s="458" t="s">
        <v>14</v>
      </c>
      <c r="D158" s="458" t="s">
        <v>9</v>
      </c>
      <c r="E158" s="458" t="s">
        <v>13</v>
      </c>
      <c r="F158" s="458" t="s">
        <v>14</v>
      </c>
      <c r="G158" s="458" t="s">
        <v>9</v>
      </c>
      <c r="H158" s="458" t="s">
        <v>13</v>
      </c>
      <c r="I158" s="458" t="s">
        <v>14</v>
      </c>
      <c r="J158" s="458" t="s">
        <v>9</v>
      </c>
      <c r="K158" s="458" t="s">
        <v>13</v>
      </c>
      <c r="L158" s="458" t="s">
        <v>14</v>
      </c>
      <c r="M158" s="458" t="s">
        <v>9</v>
      </c>
      <c r="N158" s="737"/>
    </row>
    <row r="159" spans="1:14" ht="20.25" customHeight="1" x14ac:dyDescent="0.25">
      <c r="A159" s="8"/>
      <c r="B159" s="8"/>
      <c r="C159" s="8"/>
      <c r="D159" s="8"/>
      <c r="E159" s="8"/>
      <c r="F159" s="8"/>
      <c r="G159" s="8"/>
      <c r="H159" s="8"/>
      <c r="I159" s="8"/>
      <c r="J159" s="8"/>
      <c r="K159" s="8"/>
      <c r="L159" s="8"/>
      <c r="M159" s="8"/>
      <c r="N159" s="446"/>
    </row>
    <row r="160" spans="1:14" ht="20.25" customHeight="1" x14ac:dyDescent="0.25">
      <c r="A160" s="8" t="s">
        <v>2194</v>
      </c>
      <c r="B160" s="8">
        <v>178</v>
      </c>
      <c r="C160" s="8">
        <v>89</v>
      </c>
      <c r="D160" s="8">
        <f>SUM(B160:C160)</f>
        <v>267</v>
      </c>
      <c r="E160" s="8">
        <v>7</v>
      </c>
      <c r="F160" s="8">
        <v>1</v>
      </c>
      <c r="G160" s="8">
        <f>SUM(E160:F160)</f>
        <v>8</v>
      </c>
      <c r="H160" s="8">
        <v>2</v>
      </c>
      <c r="I160" s="8">
        <v>0</v>
      </c>
      <c r="J160" s="8">
        <f>SUM(H160:I160)</f>
        <v>2</v>
      </c>
      <c r="K160" s="8">
        <v>187</v>
      </c>
      <c r="L160" s="8">
        <v>90</v>
      </c>
      <c r="M160" s="8">
        <f>SUM(K160:L160)</f>
        <v>277</v>
      </c>
      <c r="N160" s="446" t="s">
        <v>2195</v>
      </c>
    </row>
    <row r="161" spans="1:14" ht="20.25" customHeight="1" x14ac:dyDescent="0.25">
      <c r="A161" s="8" t="s">
        <v>2196</v>
      </c>
      <c r="B161" s="8">
        <v>86</v>
      </c>
      <c r="C161" s="8">
        <v>28</v>
      </c>
      <c r="D161" s="8">
        <f>SUM(B161:C161)</f>
        <v>114</v>
      </c>
      <c r="E161" s="8">
        <v>12</v>
      </c>
      <c r="F161" s="8">
        <v>3</v>
      </c>
      <c r="G161" s="8">
        <f>SUM(E161:F161)</f>
        <v>15</v>
      </c>
      <c r="H161" s="8">
        <v>3</v>
      </c>
      <c r="I161" s="8">
        <v>0</v>
      </c>
      <c r="J161" s="8">
        <f>SUM(H161:I161)</f>
        <v>3</v>
      </c>
      <c r="K161" s="8">
        <v>101</v>
      </c>
      <c r="L161" s="8">
        <v>31</v>
      </c>
      <c r="M161" s="8">
        <f>SUM(K161:L161)</f>
        <v>132</v>
      </c>
      <c r="N161" s="446" t="s">
        <v>2197</v>
      </c>
    </row>
    <row r="162" spans="1:14" ht="20.25" customHeight="1" x14ac:dyDescent="0.25">
      <c r="A162" s="8" t="s">
        <v>2198</v>
      </c>
      <c r="B162" s="8"/>
      <c r="C162" s="8"/>
      <c r="D162" s="8"/>
      <c r="E162" s="8"/>
      <c r="F162" s="8"/>
      <c r="G162" s="8"/>
      <c r="H162" s="8"/>
      <c r="I162" s="8"/>
      <c r="J162" s="8"/>
      <c r="K162" s="8"/>
      <c r="L162" s="8"/>
      <c r="M162" s="8"/>
      <c r="N162" s="446" t="s">
        <v>2199</v>
      </c>
    </row>
    <row r="163" spans="1:14" ht="20.25" customHeight="1" x14ac:dyDescent="0.25">
      <c r="A163" s="8" t="s">
        <v>2119</v>
      </c>
      <c r="B163" s="8">
        <v>3</v>
      </c>
      <c r="C163" s="8">
        <v>2</v>
      </c>
      <c r="D163" s="8">
        <f t="shared" ref="D163:D170" si="31">SUM(B163:C163)</f>
        <v>5</v>
      </c>
      <c r="E163" s="8">
        <v>0</v>
      </c>
      <c r="F163" s="8">
        <v>0</v>
      </c>
      <c r="G163" s="8">
        <v>0</v>
      </c>
      <c r="H163" s="8">
        <v>0</v>
      </c>
      <c r="I163" s="8">
        <v>0</v>
      </c>
      <c r="J163" s="8">
        <v>0</v>
      </c>
      <c r="K163" s="8">
        <v>3</v>
      </c>
      <c r="L163" s="8">
        <v>2</v>
      </c>
      <c r="M163" s="8">
        <v>5</v>
      </c>
      <c r="N163" s="446" t="s">
        <v>2120</v>
      </c>
    </row>
    <row r="164" spans="1:14" ht="20.25" customHeight="1" x14ac:dyDescent="0.25">
      <c r="A164" s="8" t="s">
        <v>2117</v>
      </c>
      <c r="B164" s="8">
        <v>0</v>
      </c>
      <c r="C164" s="8">
        <v>4</v>
      </c>
      <c r="D164" s="8">
        <f t="shared" si="31"/>
        <v>4</v>
      </c>
      <c r="E164" s="8">
        <v>0</v>
      </c>
      <c r="F164" s="8">
        <v>0</v>
      </c>
      <c r="G164" s="8">
        <v>0</v>
      </c>
      <c r="H164" s="8">
        <v>0</v>
      </c>
      <c r="I164" s="8">
        <v>0</v>
      </c>
      <c r="J164" s="8">
        <v>0</v>
      </c>
      <c r="K164" s="8">
        <v>0</v>
      </c>
      <c r="L164" s="8">
        <v>4</v>
      </c>
      <c r="M164" s="8">
        <v>4</v>
      </c>
      <c r="N164" s="329" t="s">
        <v>2118</v>
      </c>
    </row>
    <row r="165" spans="1:14" ht="20.25" customHeight="1" x14ac:dyDescent="0.25">
      <c r="A165" s="8" t="s">
        <v>2200</v>
      </c>
      <c r="B165" s="8">
        <v>18</v>
      </c>
      <c r="C165" s="8">
        <v>1</v>
      </c>
      <c r="D165" s="8">
        <f t="shared" si="31"/>
        <v>19</v>
      </c>
      <c r="E165" s="8">
        <v>0</v>
      </c>
      <c r="F165" s="8">
        <v>0</v>
      </c>
      <c r="G165" s="8">
        <v>0</v>
      </c>
      <c r="H165" s="8">
        <v>0</v>
      </c>
      <c r="I165" s="8">
        <v>0</v>
      </c>
      <c r="J165" s="8">
        <v>0</v>
      </c>
      <c r="K165" s="8">
        <v>18</v>
      </c>
      <c r="L165" s="8">
        <v>1</v>
      </c>
      <c r="M165" s="8">
        <v>19</v>
      </c>
      <c r="N165" s="446" t="s">
        <v>2464</v>
      </c>
    </row>
    <row r="166" spans="1:14" ht="20.25" customHeight="1" x14ac:dyDescent="0.25">
      <c r="A166" s="8" t="s">
        <v>2201</v>
      </c>
      <c r="B166" s="8">
        <v>17</v>
      </c>
      <c r="C166" s="8">
        <v>10</v>
      </c>
      <c r="D166" s="8">
        <f t="shared" si="31"/>
        <v>27</v>
      </c>
      <c r="E166" s="8">
        <v>0</v>
      </c>
      <c r="F166" s="8">
        <v>0</v>
      </c>
      <c r="G166" s="8">
        <v>0</v>
      </c>
      <c r="H166" s="8">
        <v>0</v>
      </c>
      <c r="I166" s="8">
        <v>0</v>
      </c>
      <c r="J166" s="8">
        <v>0</v>
      </c>
      <c r="K166" s="8">
        <v>17</v>
      </c>
      <c r="L166" s="8">
        <v>10</v>
      </c>
      <c r="M166" s="8">
        <v>27</v>
      </c>
      <c r="N166" s="446" t="s">
        <v>2073</v>
      </c>
    </row>
    <row r="167" spans="1:14" ht="20.25" customHeight="1" x14ac:dyDescent="0.25">
      <c r="A167" s="8" t="s">
        <v>2202</v>
      </c>
      <c r="B167" s="8">
        <v>32</v>
      </c>
      <c r="C167" s="8">
        <v>12</v>
      </c>
      <c r="D167" s="8">
        <f t="shared" si="31"/>
        <v>44</v>
      </c>
      <c r="E167" s="8">
        <v>0</v>
      </c>
      <c r="F167" s="8">
        <v>0</v>
      </c>
      <c r="G167" s="8">
        <v>0</v>
      </c>
      <c r="H167" s="8">
        <v>0</v>
      </c>
      <c r="I167" s="8">
        <v>0</v>
      </c>
      <c r="J167" s="8">
        <v>0</v>
      </c>
      <c r="K167" s="8">
        <v>32</v>
      </c>
      <c r="L167" s="8">
        <v>12</v>
      </c>
      <c r="M167" s="8">
        <v>44</v>
      </c>
      <c r="N167" s="446" t="s">
        <v>2465</v>
      </c>
    </row>
    <row r="168" spans="1:14" ht="20.25" customHeight="1" x14ac:dyDescent="0.25">
      <c r="A168" s="8" t="s">
        <v>2204</v>
      </c>
      <c r="B168" s="8">
        <v>38</v>
      </c>
      <c r="C168" s="8">
        <v>16</v>
      </c>
      <c r="D168" s="8">
        <f t="shared" si="31"/>
        <v>54</v>
      </c>
      <c r="E168" s="8">
        <v>0</v>
      </c>
      <c r="F168" s="8">
        <v>0</v>
      </c>
      <c r="G168" s="8">
        <v>0</v>
      </c>
      <c r="H168" s="8">
        <v>0</v>
      </c>
      <c r="I168" s="8">
        <v>0</v>
      </c>
      <c r="J168" s="8">
        <v>0</v>
      </c>
      <c r="K168" s="8">
        <v>38</v>
      </c>
      <c r="L168" s="8">
        <v>16</v>
      </c>
      <c r="M168" s="8">
        <v>54</v>
      </c>
      <c r="N168" s="446" t="s">
        <v>2466</v>
      </c>
    </row>
    <row r="169" spans="1:14" ht="20.25" customHeight="1" x14ac:dyDescent="0.25">
      <c r="A169" s="8" t="s">
        <v>2206</v>
      </c>
      <c r="B169" s="8">
        <v>11</v>
      </c>
      <c r="C169" s="8">
        <v>0</v>
      </c>
      <c r="D169" s="8">
        <f t="shared" si="31"/>
        <v>11</v>
      </c>
      <c r="E169" s="8">
        <v>0</v>
      </c>
      <c r="F169" s="8">
        <v>0</v>
      </c>
      <c r="G169" s="8">
        <v>0</v>
      </c>
      <c r="H169" s="8">
        <v>0</v>
      </c>
      <c r="I169" s="8">
        <v>0</v>
      </c>
      <c r="J169" s="8">
        <v>0</v>
      </c>
      <c r="K169" s="8">
        <v>11</v>
      </c>
      <c r="L169" s="8">
        <v>0</v>
      </c>
      <c r="M169" s="8">
        <v>11</v>
      </c>
      <c r="N169" s="446" t="s">
        <v>2280</v>
      </c>
    </row>
    <row r="170" spans="1:14" ht="20.25" customHeight="1" x14ac:dyDescent="0.25">
      <c r="A170" s="8" t="s">
        <v>2207</v>
      </c>
      <c r="B170" s="8">
        <v>11</v>
      </c>
      <c r="C170" s="8">
        <v>1</v>
      </c>
      <c r="D170" s="8">
        <f t="shared" si="31"/>
        <v>12</v>
      </c>
      <c r="E170" s="8">
        <v>0</v>
      </c>
      <c r="F170" s="8">
        <v>0</v>
      </c>
      <c r="G170" s="8">
        <v>0</v>
      </c>
      <c r="H170" s="8">
        <v>0</v>
      </c>
      <c r="I170" s="8">
        <v>0</v>
      </c>
      <c r="J170" s="8">
        <v>0</v>
      </c>
      <c r="K170" s="8">
        <v>11</v>
      </c>
      <c r="L170" s="8">
        <v>1</v>
      </c>
      <c r="M170" s="8">
        <v>12</v>
      </c>
      <c r="N170" s="446" t="s">
        <v>2467</v>
      </c>
    </row>
    <row r="171" spans="1:14" ht="20.25" customHeight="1" x14ac:dyDescent="0.25">
      <c r="A171" s="8" t="s">
        <v>2209</v>
      </c>
      <c r="B171" s="8">
        <f>SUM(B163:B170)</f>
        <v>130</v>
      </c>
      <c r="C171" s="8">
        <f t="shared" ref="C171:D171" si="32">SUM(C163:C170)</f>
        <v>46</v>
      </c>
      <c r="D171" s="8">
        <f t="shared" si="32"/>
        <v>176</v>
      </c>
      <c r="E171" s="8">
        <v>0</v>
      </c>
      <c r="F171" s="8">
        <v>0</v>
      </c>
      <c r="G171" s="8">
        <v>0</v>
      </c>
      <c r="H171" s="8">
        <v>0</v>
      </c>
      <c r="I171" s="8">
        <v>0</v>
      </c>
      <c r="J171" s="8">
        <v>0</v>
      </c>
      <c r="K171" s="8">
        <f>SUM(K163:K170)</f>
        <v>130</v>
      </c>
      <c r="L171" s="8">
        <f t="shared" ref="L171:M171" si="33">SUM(L163:L170)</f>
        <v>46</v>
      </c>
      <c r="M171" s="8">
        <f t="shared" si="33"/>
        <v>176</v>
      </c>
      <c r="N171" s="446" t="s">
        <v>2210</v>
      </c>
    </row>
    <row r="172" spans="1:14" ht="20.25" customHeight="1" x14ac:dyDescent="0.25">
      <c r="A172" s="8" t="s">
        <v>2211</v>
      </c>
      <c r="B172" s="8">
        <v>36</v>
      </c>
      <c r="C172" s="8">
        <v>10</v>
      </c>
      <c r="D172" s="8">
        <f t="shared" ref="D172:D180" si="34">SUM(B172:C172)</f>
        <v>46</v>
      </c>
      <c r="E172" s="8">
        <v>0</v>
      </c>
      <c r="F172" s="8">
        <v>0</v>
      </c>
      <c r="G172" s="8">
        <v>0</v>
      </c>
      <c r="H172" s="8">
        <v>3</v>
      </c>
      <c r="I172" s="8">
        <v>0</v>
      </c>
      <c r="J172" s="8">
        <f>SUM(H172:I172)</f>
        <v>3</v>
      </c>
      <c r="K172" s="8">
        <v>39</v>
      </c>
      <c r="L172" s="8">
        <v>10</v>
      </c>
      <c r="M172" s="8">
        <f>SUM(K172:L172)</f>
        <v>49</v>
      </c>
      <c r="N172" s="22" t="s">
        <v>2316</v>
      </c>
    </row>
    <row r="173" spans="1:14" ht="20.25" customHeight="1" x14ac:dyDescent="0.25">
      <c r="A173" s="20" t="s">
        <v>2213</v>
      </c>
      <c r="B173" s="8">
        <v>173</v>
      </c>
      <c r="C173" s="8">
        <v>55</v>
      </c>
      <c r="D173" s="8">
        <f t="shared" si="34"/>
        <v>228</v>
      </c>
      <c r="E173" s="8">
        <v>3</v>
      </c>
      <c r="F173" s="8">
        <v>3</v>
      </c>
      <c r="G173" s="8">
        <f>SUM(E173:F173)</f>
        <v>6</v>
      </c>
      <c r="H173" s="8">
        <v>0</v>
      </c>
      <c r="I173" s="8">
        <v>0</v>
      </c>
      <c r="J173" s="8">
        <v>0</v>
      </c>
      <c r="K173" s="8">
        <v>176</v>
      </c>
      <c r="L173" s="8">
        <v>58</v>
      </c>
      <c r="M173" s="8">
        <f>SUM(K173:L173)</f>
        <v>234</v>
      </c>
      <c r="N173" s="22" t="s">
        <v>2214</v>
      </c>
    </row>
    <row r="174" spans="1:14" ht="20.25" customHeight="1" x14ac:dyDescent="0.25">
      <c r="A174" s="20" t="s">
        <v>2215</v>
      </c>
      <c r="B174" s="20">
        <v>8</v>
      </c>
      <c r="C174" s="20">
        <v>8</v>
      </c>
      <c r="D174" s="20">
        <f t="shared" si="34"/>
        <v>16</v>
      </c>
      <c r="E174" s="20">
        <v>0</v>
      </c>
      <c r="F174" s="20">
        <v>0</v>
      </c>
      <c r="G174" s="20">
        <v>0</v>
      </c>
      <c r="H174" s="20">
        <v>0</v>
      </c>
      <c r="I174" s="20">
        <v>0</v>
      </c>
      <c r="J174" s="20">
        <v>0</v>
      </c>
      <c r="K174" s="20">
        <v>8</v>
      </c>
      <c r="L174" s="20">
        <v>8</v>
      </c>
      <c r="M174" s="20">
        <f>SUM(K174:L174)</f>
        <v>16</v>
      </c>
      <c r="N174" s="22" t="s">
        <v>2216</v>
      </c>
    </row>
    <row r="175" spans="1:14" ht="20.25" customHeight="1" x14ac:dyDescent="0.25">
      <c r="A175" s="8" t="s">
        <v>2217</v>
      </c>
      <c r="B175" s="8">
        <v>21</v>
      </c>
      <c r="C175" s="8">
        <v>1</v>
      </c>
      <c r="D175" s="8">
        <f t="shared" si="34"/>
        <v>22</v>
      </c>
      <c r="E175" s="8">
        <v>1</v>
      </c>
      <c r="F175" s="8">
        <v>0</v>
      </c>
      <c r="G175" s="8">
        <f>SUM(E175:F175)</f>
        <v>1</v>
      </c>
      <c r="H175" s="8">
        <v>1</v>
      </c>
      <c r="I175" s="8">
        <v>0</v>
      </c>
      <c r="J175" s="8">
        <f>SUM(H175:I175)</f>
        <v>1</v>
      </c>
      <c r="K175" s="8">
        <v>23</v>
      </c>
      <c r="L175" s="8">
        <v>1</v>
      </c>
      <c r="M175" s="8">
        <f>SUM(K175:L175)</f>
        <v>24</v>
      </c>
      <c r="N175" s="446" t="s">
        <v>2218</v>
      </c>
    </row>
    <row r="176" spans="1:14" ht="20.25" customHeight="1" x14ac:dyDescent="0.25">
      <c r="A176" s="8" t="s">
        <v>2362</v>
      </c>
      <c r="B176" s="8">
        <v>39</v>
      </c>
      <c r="C176" s="8">
        <v>33</v>
      </c>
      <c r="D176" s="8">
        <f t="shared" si="34"/>
        <v>72</v>
      </c>
      <c r="E176" s="8">
        <v>2</v>
      </c>
      <c r="F176" s="8">
        <v>3</v>
      </c>
      <c r="G176" s="8">
        <f>SUM(E176:F176)</f>
        <v>5</v>
      </c>
      <c r="H176" s="8">
        <v>0</v>
      </c>
      <c r="I176" s="8">
        <v>0</v>
      </c>
      <c r="J176" s="8">
        <v>0</v>
      </c>
      <c r="K176" s="8">
        <v>41</v>
      </c>
      <c r="L176" s="8">
        <v>36</v>
      </c>
      <c r="M176" s="8">
        <f t="shared" ref="M176:M177" si="35">SUM(K176:L176)</f>
        <v>77</v>
      </c>
      <c r="N176" s="446" t="s">
        <v>2407</v>
      </c>
    </row>
    <row r="177" spans="1:14" s="461" customFormat="1" ht="20.25" customHeight="1" x14ac:dyDescent="0.25">
      <c r="A177" s="340" t="s">
        <v>2468</v>
      </c>
      <c r="B177" s="340">
        <v>0</v>
      </c>
      <c r="C177" s="340">
        <v>0</v>
      </c>
      <c r="D177" s="340">
        <f t="shared" si="34"/>
        <v>0</v>
      </c>
      <c r="E177" s="340">
        <v>0</v>
      </c>
      <c r="F177" s="340">
        <v>0</v>
      </c>
      <c r="G177" s="340">
        <v>0</v>
      </c>
      <c r="H177" s="340">
        <v>0</v>
      </c>
      <c r="I177" s="340">
        <v>0</v>
      </c>
      <c r="J177" s="340">
        <v>0</v>
      </c>
      <c r="K177" s="340">
        <v>0</v>
      </c>
      <c r="L177" s="340">
        <v>0</v>
      </c>
      <c r="M177" s="340">
        <f t="shared" si="35"/>
        <v>0</v>
      </c>
      <c r="N177" s="329" t="s">
        <v>2386</v>
      </c>
    </row>
    <row r="178" spans="1:14" ht="20.25" customHeight="1" x14ac:dyDescent="0.25">
      <c r="A178" s="8" t="s">
        <v>2221</v>
      </c>
      <c r="B178" s="8">
        <v>64</v>
      </c>
      <c r="C178" s="8">
        <v>5</v>
      </c>
      <c r="D178" s="8">
        <f t="shared" si="34"/>
        <v>69</v>
      </c>
      <c r="E178" s="8">
        <v>0</v>
      </c>
      <c r="F178" s="8">
        <v>0</v>
      </c>
      <c r="G178" s="8">
        <v>0</v>
      </c>
      <c r="H178" s="8">
        <v>0</v>
      </c>
      <c r="I178" s="8">
        <v>0</v>
      </c>
      <c r="J178" s="8">
        <v>0</v>
      </c>
      <c r="K178" s="8">
        <v>64</v>
      </c>
      <c r="L178" s="8">
        <v>5</v>
      </c>
      <c r="M178" s="8">
        <f>SUM(K178:L178)</f>
        <v>69</v>
      </c>
      <c r="N178" s="446" t="s">
        <v>2222</v>
      </c>
    </row>
    <row r="179" spans="1:14" ht="20.25" customHeight="1" x14ac:dyDescent="0.25">
      <c r="A179" s="8" t="s">
        <v>2223</v>
      </c>
      <c r="B179" s="8">
        <v>20</v>
      </c>
      <c r="C179" s="8">
        <v>4</v>
      </c>
      <c r="D179" s="8">
        <f t="shared" si="34"/>
        <v>24</v>
      </c>
      <c r="E179" s="8">
        <v>2</v>
      </c>
      <c r="F179" s="8">
        <v>2</v>
      </c>
      <c r="G179" s="8">
        <f>SUM(E179:F179)</f>
        <v>4</v>
      </c>
      <c r="H179" s="8">
        <v>44</v>
      </c>
      <c r="I179" s="8">
        <v>10</v>
      </c>
      <c r="J179" s="8">
        <f>SUM(H179:I179)</f>
        <v>54</v>
      </c>
      <c r="K179" s="8">
        <v>66</v>
      </c>
      <c r="L179" s="8">
        <v>16</v>
      </c>
      <c r="M179" s="8">
        <f>SUM(K179:L179)</f>
        <v>82</v>
      </c>
      <c r="N179" s="446" t="s">
        <v>2224</v>
      </c>
    </row>
    <row r="180" spans="1:14" ht="20.25" customHeight="1" thickBot="1" x14ac:dyDescent="0.3">
      <c r="A180" s="11" t="s">
        <v>1899</v>
      </c>
      <c r="B180" s="11">
        <v>0</v>
      </c>
      <c r="C180" s="11">
        <v>0</v>
      </c>
      <c r="D180" s="11">
        <f t="shared" si="34"/>
        <v>0</v>
      </c>
      <c r="E180" s="11">
        <v>0</v>
      </c>
      <c r="F180" s="11">
        <v>0</v>
      </c>
      <c r="G180" s="11">
        <v>0</v>
      </c>
      <c r="H180" s="11">
        <v>0</v>
      </c>
      <c r="I180" s="11">
        <v>0</v>
      </c>
      <c r="J180" s="11">
        <v>0</v>
      </c>
      <c r="K180" s="11">
        <v>0</v>
      </c>
      <c r="L180" s="11">
        <v>0</v>
      </c>
      <c r="M180" s="11">
        <f>SUM(K180:L180)</f>
        <v>0</v>
      </c>
      <c r="N180" s="13" t="s">
        <v>2225</v>
      </c>
    </row>
    <row r="181" spans="1:14" ht="20.25" customHeight="1" thickTop="1" x14ac:dyDescent="0.25">
      <c r="A181" s="532"/>
      <c r="B181" s="532"/>
      <c r="C181" s="532"/>
      <c r="D181" s="532"/>
      <c r="E181" s="532"/>
      <c r="F181" s="532"/>
      <c r="G181" s="532"/>
      <c r="H181" s="532"/>
      <c r="I181" s="532"/>
      <c r="J181" s="532"/>
      <c r="K181" s="532"/>
      <c r="L181" s="532"/>
      <c r="M181" s="532"/>
      <c r="N181" s="531"/>
    </row>
    <row r="182" spans="1:14" s="659" customFormat="1" ht="20.25" customHeight="1" x14ac:dyDescent="0.25">
      <c r="A182" s="668"/>
      <c r="B182" s="668"/>
      <c r="C182" s="668"/>
      <c r="D182" s="668"/>
      <c r="E182" s="668"/>
      <c r="F182" s="668"/>
      <c r="G182" s="668"/>
      <c r="H182" s="668"/>
      <c r="I182" s="668"/>
      <c r="J182" s="668"/>
      <c r="K182" s="668"/>
      <c r="L182" s="668"/>
      <c r="M182" s="668"/>
      <c r="N182" s="664"/>
    </row>
    <row r="183" spans="1:14" s="659" customFormat="1" ht="20.25" customHeight="1" x14ac:dyDescent="0.25">
      <c r="A183" s="668"/>
      <c r="B183" s="668"/>
      <c r="C183" s="668"/>
      <c r="D183" s="668"/>
      <c r="E183" s="668"/>
      <c r="F183" s="668"/>
      <c r="G183" s="668"/>
      <c r="H183" s="668"/>
      <c r="I183" s="668"/>
      <c r="J183" s="668"/>
      <c r="K183" s="668"/>
      <c r="L183" s="668"/>
      <c r="M183" s="668"/>
      <c r="N183" s="664"/>
    </row>
    <row r="184" spans="1:14" ht="26.25" customHeight="1" thickBot="1" x14ac:dyDescent="0.3">
      <c r="A184" s="357" t="s">
        <v>2650</v>
      </c>
      <c r="N184" s="426" t="s">
        <v>2651</v>
      </c>
    </row>
    <row r="185" spans="1:14" ht="16.2" thickTop="1" x14ac:dyDescent="0.3">
      <c r="A185" s="735" t="s">
        <v>205</v>
      </c>
      <c r="B185" s="746" t="s">
        <v>129</v>
      </c>
      <c r="C185" s="746"/>
      <c r="D185" s="746"/>
      <c r="E185" s="746" t="s">
        <v>130</v>
      </c>
      <c r="F185" s="746"/>
      <c r="G185" s="746"/>
      <c r="H185" s="746" t="s">
        <v>131</v>
      </c>
      <c r="I185" s="746"/>
      <c r="J185" s="746"/>
      <c r="K185" s="746" t="s">
        <v>4</v>
      </c>
      <c r="L185" s="746"/>
      <c r="M185" s="746"/>
      <c r="N185" s="735" t="s">
        <v>206</v>
      </c>
    </row>
    <row r="186" spans="1:14" ht="15.6" x14ac:dyDescent="0.3">
      <c r="A186" s="736"/>
      <c r="B186" s="747" t="s">
        <v>132</v>
      </c>
      <c r="C186" s="747"/>
      <c r="D186" s="747"/>
      <c r="E186" s="747" t="s">
        <v>133</v>
      </c>
      <c r="F186" s="747"/>
      <c r="G186" s="747"/>
      <c r="H186" s="747" t="s">
        <v>134</v>
      </c>
      <c r="I186" s="747"/>
      <c r="J186" s="747"/>
      <c r="K186" s="747" t="s">
        <v>9</v>
      </c>
      <c r="L186" s="747"/>
      <c r="M186" s="747"/>
      <c r="N186" s="736"/>
    </row>
    <row r="187" spans="1:14" ht="15.6" x14ac:dyDescent="0.3">
      <c r="A187" s="736"/>
      <c r="B187" s="457" t="s">
        <v>574</v>
      </c>
      <c r="C187" s="457" t="s">
        <v>113</v>
      </c>
      <c r="D187" s="457" t="s">
        <v>12</v>
      </c>
      <c r="E187" s="457" t="s">
        <v>574</v>
      </c>
      <c r="F187" s="457" t="s">
        <v>113</v>
      </c>
      <c r="G187" s="457" t="s">
        <v>12</v>
      </c>
      <c r="H187" s="457" t="s">
        <v>574</v>
      </c>
      <c r="I187" s="457" t="s">
        <v>113</v>
      </c>
      <c r="J187" s="457" t="s">
        <v>12</v>
      </c>
      <c r="K187" s="457" t="s">
        <v>574</v>
      </c>
      <c r="L187" s="457" t="s">
        <v>113</v>
      </c>
      <c r="M187" s="457" t="s">
        <v>12</v>
      </c>
      <c r="N187" s="736"/>
    </row>
    <row r="188" spans="1:14" ht="16.2" thickBot="1" x14ac:dyDescent="0.35">
      <c r="A188" s="737"/>
      <c r="B188" s="458" t="s">
        <v>13</v>
      </c>
      <c r="C188" s="458" t="s">
        <v>14</v>
      </c>
      <c r="D188" s="458" t="s">
        <v>9</v>
      </c>
      <c r="E188" s="458" t="s">
        <v>13</v>
      </c>
      <c r="F188" s="458" t="s">
        <v>14</v>
      </c>
      <c r="G188" s="458" t="s">
        <v>9</v>
      </c>
      <c r="H188" s="458" t="s">
        <v>13</v>
      </c>
      <c r="I188" s="458" t="s">
        <v>14</v>
      </c>
      <c r="J188" s="458" t="s">
        <v>9</v>
      </c>
      <c r="K188" s="458" t="s">
        <v>13</v>
      </c>
      <c r="L188" s="458" t="s">
        <v>14</v>
      </c>
      <c r="M188" s="458" t="s">
        <v>9</v>
      </c>
      <c r="N188" s="737"/>
    </row>
    <row r="189" spans="1:14" ht="20.25" customHeight="1" x14ac:dyDescent="0.25">
      <c r="A189" s="8" t="s">
        <v>2226</v>
      </c>
      <c r="B189" s="8">
        <v>56</v>
      </c>
      <c r="C189" s="8">
        <v>28</v>
      </c>
      <c r="D189" s="8">
        <f>SUM(B189:C189)</f>
        <v>84</v>
      </c>
      <c r="E189" s="8">
        <v>2</v>
      </c>
      <c r="F189" s="8">
        <v>1</v>
      </c>
      <c r="G189" s="8">
        <f t="shared" ref="G189" si="36">SUM(E189:F189)</f>
        <v>3</v>
      </c>
      <c r="H189" s="8">
        <v>23</v>
      </c>
      <c r="I189" s="8">
        <v>11</v>
      </c>
      <c r="J189" s="8">
        <f t="shared" ref="J189" si="37">SUM(H189:I189)</f>
        <v>34</v>
      </c>
      <c r="K189" s="8">
        <v>81</v>
      </c>
      <c r="L189" s="8">
        <v>40</v>
      </c>
      <c r="M189" s="8">
        <f>SUM(K189:L189)</f>
        <v>121</v>
      </c>
      <c r="N189" s="446" t="s">
        <v>2227</v>
      </c>
    </row>
    <row r="190" spans="1:14" ht="34.5" customHeight="1" x14ac:dyDescent="0.25">
      <c r="A190" s="32" t="s">
        <v>1889</v>
      </c>
      <c r="B190" s="8"/>
      <c r="C190" s="8"/>
      <c r="D190" s="8"/>
      <c r="E190" s="8"/>
      <c r="F190" s="8"/>
      <c r="G190" s="8"/>
      <c r="H190" s="8"/>
      <c r="I190" s="8"/>
      <c r="J190" s="8"/>
      <c r="K190" s="8"/>
      <c r="L190" s="8"/>
      <c r="M190" s="8"/>
      <c r="N190" s="449" t="s">
        <v>2229</v>
      </c>
    </row>
    <row r="191" spans="1:14" ht="20.25" customHeight="1" x14ac:dyDescent="0.25">
      <c r="A191" s="8" t="s">
        <v>1132</v>
      </c>
      <c r="B191" s="8">
        <v>4</v>
      </c>
      <c r="C191" s="8">
        <v>4</v>
      </c>
      <c r="D191" s="8">
        <f>SUM(B191:C191)</f>
        <v>8</v>
      </c>
      <c r="E191" s="8">
        <v>0</v>
      </c>
      <c r="F191" s="8">
        <v>0</v>
      </c>
      <c r="G191" s="8">
        <v>0</v>
      </c>
      <c r="H191" s="8">
        <v>0</v>
      </c>
      <c r="I191" s="8">
        <v>0</v>
      </c>
      <c r="J191" s="8">
        <v>0</v>
      </c>
      <c r="K191" s="8">
        <v>4</v>
      </c>
      <c r="L191" s="8">
        <v>4</v>
      </c>
      <c r="M191" s="8">
        <f>SUM(K191:L191)</f>
        <v>8</v>
      </c>
      <c r="N191" s="446" t="s">
        <v>213</v>
      </c>
    </row>
    <row r="192" spans="1:14" ht="20.25" customHeight="1" x14ac:dyDescent="0.25">
      <c r="A192" s="8" t="s">
        <v>214</v>
      </c>
      <c r="B192" s="8">
        <v>1</v>
      </c>
      <c r="C192" s="8">
        <v>0</v>
      </c>
      <c r="D192" s="8">
        <f>SUM(B192:C192)</f>
        <v>1</v>
      </c>
      <c r="E192" s="8">
        <v>0</v>
      </c>
      <c r="F192" s="8">
        <v>1</v>
      </c>
      <c r="G192" s="8">
        <f>SUM(E192:F192)</f>
        <v>1</v>
      </c>
      <c r="H192" s="8">
        <v>0</v>
      </c>
      <c r="I192" s="8">
        <v>0</v>
      </c>
      <c r="J192" s="8">
        <v>0</v>
      </c>
      <c r="K192" s="8">
        <v>1</v>
      </c>
      <c r="L192" s="8">
        <v>1</v>
      </c>
      <c r="M192" s="8">
        <f t="shared" ref="M192:M194" si="38">SUM(K192:L192)</f>
        <v>2</v>
      </c>
      <c r="N192" s="446" t="s">
        <v>215</v>
      </c>
    </row>
    <row r="193" spans="1:14" ht="20.25" customHeight="1" x14ac:dyDescent="0.25">
      <c r="A193" s="8" t="s">
        <v>534</v>
      </c>
      <c r="B193" s="8">
        <v>0</v>
      </c>
      <c r="C193" s="8">
        <v>1</v>
      </c>
      <c r="D193" s="8">
        <f>SUM(B193:C193)</f>
        <v>1</v>
      </c>
      <c r="E193" s="8">
        <v>0</v>
      </c>
      <c r="F193" s="8">
        <v>0</v>
      </c>
      <c r="G193" s="8">
        <v>0</v>
      </c>
      <c r="H193" s="8">
        <v>0</v>
      </c>
      <c r="I193" s="8">
        <v>0</v>
      </c>
      <c r="J193" s="8">
        <v>0</v>
      </c>
      <c r="K193" s="8">
        <v>0</v>
      </c>
      <c r="L193" s="8">
        <v>1</v>
      </c>
      <c r="M193" s="8">
        <f t="shared" si="38"/>
        <v>1</v>
      </c>
      <c r="N193" s="446" t="s">
        <v>217</v>
      </c>
    </row>
    <row r="194" spans="1:14" ht="30" customHeight="1" x14ac:dyDescent="0.25">
      <c r="A194" s="32" t="s">
        <v>1890</v>
      </c>
      <c r="B194" s="8">
        <f>SUM(B191:B193)</f>
        <v>5</v>
      </c>
      <c r="C194" s="8">
        <f t="shared" ref="C194:D194" si="39">SUM(C191:C193)</f>
        <v>5</v>
      </c>
      <c r="D194" s="8">
        <f t="shared" si="39"/>
        <v>10</v>
      </c>
      <c r="E194" s="8">
        <v>0</v>
      </c>
      <c r="F194" s="8">
        <v>1</v>
      </c>
      <c r="G194" s="8">
        <v>1</v>
      </c>
      <c r="H194" s="8">
        <v>0</v>
      </c>
      <c r="I194" s="8">
        <v>0</v>
      </c>
      <c r="J194" s="8">
        <v>0</v>
      </c>
      <c r="K194" s="8">
        <f>SUM(K191:K193)</f>
        <v>5</v>
      </c>
      <c r="L194" s="8">
        <f>SUM(L191:L193)</f>
        <v>6</v>
      </c>
      <c r="M194" s="8">
        <f t="shared" si="38"/>
        <v>11</v>
      </c>
      <c r="N194" s="449" t="s">
        <v>2232</v>
      </c>
    </row>
    <row r="195" spans="1:14" ht="20.25" customHeight="1" x14ac:dyDescent="0.25">
      <c r="A195" s="340" t="s">
        <v>1891</v>
      </c>
      <c r="B195" s="340">
        <v>10</v>
      </c>
      <c r="C195" s="340">
        <v>6</v>
      </c>
      <c r="D195" s="340">
        <f>SUM(B195:C195)</f>
        <v>16</v>
      </c>
      <c r="E195" s="340">
        <v>0</v>
      </c>
      <c r="F195" s="340">
        <v>0</v>
      </c>
      <c r="G195" s="340">
        <v>0</v>
      </c>
      <c r="H195" s="340">
        <v>1</v>
      </c>
      <c r="I195" s="340">
        <v>0</v>
      </c>
      <c r="J195" s="340">
        <f>SUM(H195:I195)</f>
        <v>1</v>
      </c>
      <c r="K195" s="340">
        <v>11</v>
      </c>
      <c r="L195" s="340">
        <v>6</v>
      </c>
      <c r="M195" s="340">
        <f>SUM(K195:L195)</f>
        <v>17</v>
      </c>
      <c r="N195" s="329" t="s">
        <v>2233</v>
      </c>
    </row>
    <row r="196" spans="1:14" ht="20.25" customHeight="1" x14ac:dyDescent="0.25">
      <c r="A196" s="468" t="s">
        <v>2234</v>
      </c>
      <c r="B196" s="340">
        <v>11</v>
      </c>
      <c r="C196" s="340">
        <v>2</v>
      </c>
      <c r="D196" s="340">
        <f>SUM(B196:C196)</f>
        <v>13</v>
      </c>
      <c r="E196" s="340">
        <v>0</v>
      </c>
      <c r="F196" s="340">
        <v>0</v>
      </c>
      <c r="G196" s="340">
        <v>0</v>
      </c>
      <c r="H196" s="340">
        <v>0</v>
      </c>
      <c r="I196" s="340">
        <v>0</v>
      </c>
      <c r="J196" s="340">
        <v>0</v>
      </c>
      <c r="K196" s="340">
        <v>11</v>
      </c>
      <c r="L196" s="340">
        <v>2</v>
      </c>
      <c r="M196" s="340">
        <f>SUM(K196:L196)</f>
        <v>13</v>
      </c>
      <c r="N196" s="329" t="s">
        <v>2235</v>
      </c>
    </row>
    <row r="197" spans="1:14" ht="20.25" customHeight="1" x14ac:dyDescent="0.25">
      <c r="A197" s="32" t="s">
        <v>2469</v>
      </c>
      <c r="B197" s="340"/>
      <c r="C197" s="340"/>
      <c r="D197" s="340"/>
      <c r="E197" s="340"/>
      <c r="F197" s="340"/>
      <c r="G197" s="340"/>
      <c r="H197" s="340"/>
      <c r="I197" s="340"/>
      <c r="J197" s="340"/>
      <c r="K197" s="340"/>
      <c r="L197" s="340"/>
      <c r="M197" s="340"/>
      <c r="N197" s="329" t="s">
        <v>2239</v>
      </c>
    </row>
    <row r="198" spans="1:14" ht="20.25" customHeight="1" x14ac:dyDescent="0.25">
      <c r="A198" s="32" t="s">
        <v>212</v>
      </c>
      <c r="B198" s="340">
        <v>14</v>
      </c>
      <c r="C198" s="340">
        <v>0</v>
      </c>
      <c r="D198" s="340">
        <f t="shared" ref="D198:D203" si="40">SUM(B198:C198)</f>
        <v>14</v>
      </c>
      <c r="E198" s="340">
        <v>0</v>
      </c>
      <c r="F198" s="340">
        <v>0</v>
      </c>
      <c r="G198" s="340">
        <v>0</v>
      </c>
      <c r="H198" s="340">
        <v>0</v>
      </c>
      <c r="I198" s="340">
        <v>0</v>
      </c>
      <c r="J198" s="340">
        <v>0</v>
      </c>
      <c r="K198" s="340">
        <v>14</v>
      </c>
      <c r="L198" s="340">
        <v>0</v>
      </c>
      <c r="M198" s="340">
        <v>14</v>
      </c>
      <c r="N198" s="446" t="s">
        <v>213</v>
      </c>
    </row>
    <row r="199" spans="1:14" ht="20.25" customHeight="1" x14ac:dyDescent="0.25">
      <c r="A199" s="32" t="s">
        <v>414</v>
      </c>
      <c r="B199" s="340">
        <v>4</v>
      </c>
      <c r="C199" s="340">
        <v>4</v>
      </c>
      <c r="D199" s="340">
        <f t="shared" si="40"/>
        <v>8</v>
      </c>
      <c r="E199" s="340">
        <v>0</v>
      </c>
      <c r="F199" s="340">
        <v>0</v>
      </c>
      <c r="G199" s="340">
        <v>0</v>
      </c>
      <c r="H199" s="340">
        <v>1</v>
      </c>
      <c r="I199" s="340">
        <v>2</v>
      </c>
      <c r="J199" s="340">
        <f>SUM(H199:I199)</f>
        <v>3</v>
      </c>
      <c r="K199" s="340">
        <v>5</v>
      </c>
      <c r="L199" s="340">
        <v>6</v>
      </c>
      <c r="M199" s="340">
        <f>SUM(K199:L199)</f>
        <v>11</v>
      </c>
      <c r="N199" s="446" t="s">
        <v>215</v>
      </c>
    </row>
    <row r="200" spans="1:14" ht="20.25" customHeight="1" x14ac:dyDescent="0.25">
      <c r="A200" s="32" t="s">
        <v>265</v>
      </c>
      <c r="B200" s="340">
        <v>10</v>
      </c>
      <c r="C200" s="340"/>
      <c r="D200" s="340">
        <f t="shared" si="40"/>
        <v>10</v>
      </c>
      <c r="E200" s="340">
        <v>0</v>
      </c>
      <c r="F200" s="340">
        <v>0</v>
      </c>
      <c r="G200" s="340">
        <v>0</v>
      </c>
      <c r="H200" s="340">
        <v>0</v>
      </c>
      <c r="I200" s="340">
        <v>1</v>
      </c>
      <c r="J200" s="340">
        <f>SUM(H200:I200)</f>
        <v>1</v>
      </c>
      <c r="K200" s="340">
        <v>10</v>
      </c>
      <c r="L200" s="340">
        <v>1</v>
      </c>
      <c r="M200" s="340">
        <f>SUM(K200:L200)</f>
        <v>11</v>
      </c>
      <c r="N200" s="446" t="s">
        <v>219</v>
      </c>
    </row>
    <row r="201" spans="1:14" ht="20.25" customHeight="1" x14ac:dyDescent="0.25">
      <c r="A201" s="32" t="s">
        <v>2230</v>
      </c>
      <c r="B201" s="340">
        <v>3</v>
      </c>
      <c r="C201" s="340"/>
      <c r="D201" s="340">
        <f t="shared" si="40"/>
        <v>3</v>
      </c>
      <c r="E201" s="340">
        <v>0</v>
      </c>
      <c r="F201" s="340">
        <v>0</v>
      </c>
      <c r="G201" s="340">
        <v>0</v>
      </c>
      <c r="H201" s="340">
        <v>0</v>
      </c>
      <c r="I201" s="340">
        <v>0</v>
      </c>
      <c r="J201" s="340">
        <v>0</v>
      </c>
      <c r="K201" s="340">
        <v>3</v>
      </c>
      <c r="L201" s="340">
        <v>0</v>
      </c>
      <c r="M201" s="340">
        <f>SUM(K201:L201)</f>
        <v>3</v>
      </c>
      <c r="N201" s="446" t="s">
        <v>2231</v>
      </c>
    </row>
    <row r="202" spans="1:14" ht="20.25" customHeight="1" x14ac:dyDescent="0.25">
      <c r="A202" s="32" t="s">
        <v>2238</v>
      </c>
      <c r="B202" s="340">
        <v>26</v>
      </c>
      <c r="C202" s="340">
        <v>2</v>
      </c>
      <c r="D202" s="340">
        <f t="shared" si="40"/>
        <v>28</v>
      </c>
      <c r="E202" s="340">
        <v>0</v>
      </c>
      <c r="F202" s="340">
        <v>0</v>
      </c>
      <c r="G202" s="340">
        <v>0</v>
      </c>
      <c r="H202" s="340">
        <v>0</v>
      </c>
      <c r="I202" s="340">
        <v>0</v>
      </c>
      <c r="J202" s="340">
        <v>0</v>
      </c>
      <c r="K202" s="340">
        <v>26</v>
      </c>
      <c r="L202" s="340">
        <v>2</v>
      </c>
      <c r="M202" s="340">
        <f>SUM(K202:L202)</f>
        <v>28</v>
      </c>
      <c r="N202" s="446" t="s">
        <v>2247</v>
      </c>
    </row>
    <row r="203" spans="1:14" ht="20.25" customHeight="1" x14ac:dyDescent="0.25">
      <c r="A203" s="32" t="s">
        <v>541</v>
      </c>
      <c r="B203" s="340">
        <v>11</v>
      </c>
      <c r="C203" s="340">
        <v>3</v>
      </c>
      <c r="D203" s="340">
        <f t="shared" si="40"/>
        <v>14</v>
      </c>
      <c r="E203" s="340">
        <v>0</v>
      </c>
      <c r="F203" s="340">
        <v>0</v>
      </c>
      <c r="G203" s="340">
        <v>0</v>
      </c>
      <c r="H203" s="340">
        <v>0</v>
      </c>
      <c r="I203" s="340">
        <v>0</v>
      </c>
      <c r="J203" s="340">
        <v>0</v>
      </c>
      <c r="K203" s="340">
        <v>11</v>
      </c>
      <c r="L203" s="340">
        <v>3</v>
      </c>
      <c r="M203" s="340">
        <f>SUM(K203:L203)</f>
        <v>14</v>
      </c>
      <c r="N203" s="446" t="s">
        <v>249</v>
      </c>
    </row>
    <row r="204" spans="1:14" ht="20.25" customHeight="1" x14ac:dyDescent="0.25">
      <c r="A204" s="32" t="s">
        <v>1887</v>
      </c>
      <c r="B204" s="340">
        <f>SUM(B198:B203)</f>
        <v>68</v>
      </c>
      <c r="C204" s="340">
        <f>SUM(C199:C203)</f>
        <v>9</v>
      </c>
      <c r="D204" s="340">
        <f>SUM(D198:D203)</f>
        <v>77</v>
      </c>
      <c r="E204" s="340">
        <v>0</v>
      </c>
      <c r="F204" s="340">
        <v>0</v>
      </c>
      <c r="G204" s="340">
        <v>0</v>
      </c>
      <c r="H204" s="340">
        <f>SUM(H199:H203)</f>
        <v>1</v>
      </c>
      <c r="I204" s="340">
        <f>SUM(I199:I203)</f>
        <v>3</v>
      </c>
      <c r="J204" s="340">
        <f>SUM(J199:J203)</f>
        <v>4</v>
      </c>
      <c r="K204" s="340">
        <f>SUM(K198:K203)</f>
        <v>69</v>
      </c>
      <c r="L204" s="340">
        <f>SUM(L199:L203)</f>
        <v>12</v>
      </c>
      <c r="M204" s="340">
        <f>SUM(M198:M203)</f>
        <v>81</v>
      </c>
      <c r="N204" s="446" t="s">
        <v>2239</v>
      </c>
    </row>
    <row r="205" spans="1:14" ht="23.25" customHeight="1" x14ac:dyDescent="0.25">
      <c r="A205" s="339" t="s">
        <v>1901</v>
      </c>
      <c r="B205" s="340">
        <v>4</v>
      </c>
      <c r="C205" s="340">
        <v>7</v>
      </c>
      <c r="D205" s="340">
        <f>SUM(B205:C205)</f>
        <v>11</v>
      </c>
      <c r="E205" s="340">
        <v>0</v>
      </c>
      <c r="F205" s="340">
        <v>0</v>
      </c>
      <c r="G205" s="340">
        <v>0</v>
      </c>
      <c r="H205" s="340">
        <v>0</v>
      </c>
      <c r="I205" s="340">
        <v>0</v>
      </c>
      <c r="J205" s="340">
        <v>0</v>
      </c>
      <c r="K205" s="340">
        <v>4</v>
      </c>
      <c r="L205" s="340">
        <v>7</v>
      </c>
      <c r="M205" s="340">
        <f>SUM(K205:L205)</f>
        <v>11</v>
      </c>
      <c r="N205" s="58" t="s">
        <v>2470</v>
      </c>
    </row>
    <row r="206" spans="1:14" ht="23.25" customHeight="1" x14ac:dyDescent="0.25">
      <c r="A206" s="340" t="s">
        <v>1892</v>
      </c>
      <c r="B206" s="340"/>
      <c r="C206" s="340"/>
      <c r="D206" s="340"/>
      <c r="E206" s="340"/>
      <c r="F206" s="340"/>
      <c r="G206" s="340"/>
      <c r="H206" s="340"/>
      <c r="I206" s="340"/>
      <c r="J206" s="340"/>
      <c r="K206" s="340"/>
      <c r="L206" s="340"/>
      <c r="M206" s="340"/>
      <c r="N206" s="446" t="s">
        <v>2241</v>
      </c>
    </row>
    <row r="207" spans="1:14" ht="23.25" customHeight="1" thickBot="1" x14ac:dyDescent="0.3">
      <c r="A207" s="477" t="s">
        <v>1132</v>
      </c>
      <c r="B207" s="477">
        <v>3</v>
      </c>
      <c r="C207" s="477">
        <v>2</v>
      </c>
      <c r="D207" s="477">
        <f t="shared" ref="D207:D220" si="41">SUM(B207:C207)</f>
        <v>5</v>
      </c>
      <c r="E207" s="477">
        <v>0</v>
      </c>
      <c r="F207" s="477">
        <v>0</v>
      </c>
      <c r="G207" s="477">
        <v>0</v>
      </c>
      <c r="H207" s="477">
        <v>0</v>
      </c>
      <c r="I207" s="477">
        <v>0</v>
      </c>
      <c r="J207" s="477">
        <v>0</v>
      </c>
      <c r="K207" s="477">
        <v>3</v>
      </c>
      <c r="L207" s="477">
        <v>2</v>
      </c>
      <c r="M207" s="477">
        <f t="shared" ref="M207:M220" si="42">SUM(K207:L207)</f>
        <v>5</v>
      </c>
      <c r="N207" s="13" t="s">
        <v>213</v>
      </c>
    </row>
    <row r="208" spans="1:14" ht="23.25" customHeight="1" thickTop="1" x14ac:dyDescent="0.25">
      <c r="A208" s="525"/>
      <c r="B208" s="525"/>
      <c r="C208" s="525"/>
      <c r="D208" s="525"/>
      <c r="E208" s="525"/>
      <c r="F208" s="525"/>
      <c r="G208" s="525"/>
      <c r="H208" s="525"/>
      <c r="I208" s="525"/>
      <c r="J208" s="525"/>
      <c r="K208" s="525"/>
      <c r="L208" s="525"/>
      <c r="M208" s="525"/>
      <c r="N208" s="531"/>
    </row>
    <row r="209" spans="1:14" s="659" customFormat="1" ht="23.25" customHeight="1" x14ac:dyDescent="0.25">
      <c r="A209" s="339"/>
      <c r="B209" s="339"/>
      <c r="C209" s="339"/>
      <c r="D209" s="339"/>
      <c r="E209" s="339"/>
      <c r="F209" s="339"/>
      <c r="G209" s="339"/>
      <c r="H209" s="339"/>
      <c r="I209" s="339"/>
      <c r="J209" s="339"/>
      <c r="K209" s="339"/>
      <c r="L209" s="339"/>
      <c r="M209" s="339"/>
      <c r="N209" s="664"/>
    </row>
    <row r="210" spans="1:14" s="526" customFormat="1" ht="23.25" customHeight="1" x14ac:dyDescent="0.25">
      <c r="A210" s="339"/>
      <c r="B210" s="339"/>
      <c r="C210" s="339"/>
      <c r="D210" s="339"/>
      <c r="E210" s="339"/>
      <c r="F210" s="339"/>
      <c r="G210" s="339"/>
      <c r="H210" s="339"/>
      <c r="I210" s="339"/>
      <c r="J210" s="339"/>
      <c r="K210" s="339"/>
      <c r="L210" s="339"/>
      <c r="M210" s="339"/>
      <c r="N210" s="527"/>
    </row>
    <row r="211" spans="1:14" ht="20.25" customHeight="1" thickBot="1" x14ac:dyDescent="0.3">
      <c r="A211" s="357" t="s">
        <v>2650</v>
      </c>
      <c r="N211" s="426" t="s">
        <v>2651</v>
      </c>
    </row>
    <row r="212" spans="1:14" ht="21" customHeight="1" thickTop="1" x14ac:dyDescent="0.3">
      <c r="A212" s="735" t="s">
        <v>205</v>
      </c>
      <c r="B212" s="746" t="s">
        <v>129</v>
      </c>
      <c r="C212" s="746"/>
      <c r="D212" s="746"/>
      <c r="E212" s="746" t="s">
        <v>130</v>
      </c>
      <c r="F212" s="746"/>
      <c r="G212" s="746"/>
      <c r="H212" s="746" t="s">
        <v>131</v>
      </c>
      <c r="I212" s="746"/>
      <c r="J212" s="746"/>
      <c r="K212" s="746" t="s">
        <v>4</v>
      </c>
      <c r="L212" s="746"/>
      <c r="M212" s="746"/>
      <c r="N212" s="735" t="s">
        <v>206</v>
      </c>
    </row>
    <row r="213" spans="1:14" ht="21" customHeight="1" x14ac:dyDescent="0.3">
      <c r="A213" s="736"/>
      <c r="B213" s="747" t="s">
        <v>132</v>
      </c>
      <c r="C213" s="747"/>
      <c r="D213" s="747"/>
      <c r="E213" s="747" t="s">
        <v>133</v>
      </c>
      <c r="F213" s="747"/>
      <c r="G213" s="747"/>
      <c r="H213" s="747" t="s">
        <v>134</v>
      </c>
      <c r="I213" s="747"/>
      <c r="J213" s="747"/>
      <c r="K213" s="747" t="s">
        <v>9</v>
      </c>
      <c r="L213" s="747"/>
      <c r="M213" s="747"/>
      <c r="N213" s="736"/>
    </row>
    <row r="214" spans="1:14" ht="21" customHeight="1" x14ac:dyDescent="0.3">
      <c r="A214" s="736"/>
      <c r="B214" s="457" t="s">
        <v>574</v>
      </c>
      <c r="C214" s="457" t="s">
        <v>113</v>
      </c>
      <c r="D214" s="457" t="s">
        <v>12</v>
      </c>
      <c r="E214" s="457" t="s">
        <v>574</v>
      </c>
      <c r="F214" s="457" t="s">
        <v>113</v>
      </c>
      <c r="G214" s="457" t="s">
        <v>12</v>
      </c>
      <c r="H214" s="457" t="s">
        <v>574</v>
      </c>
      <c r="I214" s="457" t="s">
        <v>113</v>
      </c>
      <c r="J214" s="457" t="s">
        <v>12</v>
      </c>
      <c r="K214" s="457" t="s">
        <v>574</v>
      </c>
      <c r="L214" s="457" t="s">
        <v>113</v>
      </c>
      <c r="M214" s="457" t="s">
        <v>12</v>
      </c>
      <c r="N214" s="736"/>
    </row>
    <row r="215" spans="1:14" ht="21" customHeight="1" thickBot="1" x14ac:dyDescent="0.35">
      <c r="A215" s="737"/>
      <c r="B215" s="458" t="s">
        <v>13</v>
      </c>
      <c r="C215" s="458" t="s">
        <v>14</v>
      </c>
      <c r="D215" s="458" t="s">
        <v>9</v>
      </c>
      <c r="E215" s="458" t="s">
        <v>13</v>
      </c>
      <c r="F215" s="458" t="s">
        <v>14</v>
      </c>
      <c r="G215" s="458" t="s">
        <v>9</v>
      </c>
      <c r="H215" s="458" t="s">
        <v>13</v>
      </c>
      <c r="I215" s="458" t="s">
        <v>14</v>
      </c>
      <c r="J215" s="458" t="s">
        <v>9</v>
      </c>
      <c r="K215" s="458" t="s">
        <v>13</v>
      </c>
      <c r="L215" s="458" t="s">
        <v>14</v>
      </c>
      <c r="M215" s="458" t="s">
        <v>9</v>
      </c>
      <c r="N215" s="737"/>
    </row>
    <row r="216" spans="1:14" ht="21" customHeight="1" x14ac:dyDescent="0.25">
      <c r="A216" s="340" t="s">
        <v>414</v>
      </c>
      <c r="B216" s="340">
        <v>7</v>
      </c>
      <c r="C216" s="340">
        <v>6</v>
      </c>
      <c r="D216" s="340">
        <f t="shared" si="41"/>
        <v>13</v>
      </c>
      <c r="E216" s="340">
        <v>0</v>
      </c>
      <c r="F216" s="340">
        <v>0</v>
      </c>
      <c r="G216" s="340">
        <v>0</v>
      </c>
      <c r="H216" s="340">
        <v>0</v>
      </c>
      <c r="I216" s="340">
        <v>0</v>
      </c>
      <c r="J216" s="340">
        <v>0</v>
      </c>
      <c r="K216" s="340">
        <v>7</v>
      </c>
      <c r="L216" s="340">
        <v>6</v>
      </c>
      <c r="M216" s="340">
        <f t="shared" si="42"/>
        <v>13</v>
      </c>
      <c r="N216" s="446" t="s">
        <v>215</v>
      </c>
    </row>
    <row r="217" spans="1:14" ht="21" customHeight="1" x14ac:dyDescent="0.25">
      <c r="A217" s="340" t="s">
        <v>534</v>
      </c>
      <c r="B217" s="340">
        <v>2</v>
      </c>
      <c r="C217" s="340">
        <v>4</v>
      </c>
      <c r="D217" s="340">
        <f t="shared" si="41"/>
        <v>6</v>
      </c>
      <c r="E217" s="340">
        <v>0</v>
      </c>
      <c r="F217" s="340">
        <v>0</v>
      </c>
      <c r="G217" s="340">
        <v>0</v>
      </c>
      <c r="H217" s="340">
        <v>0</v>
      </c>
      <c r="I217" s="340">
        <v>0</v>
      </c>
      <c r="J217" s="340">
        <v>0</v>
      </c>
      <c r="K217" s="340">
        <v>2</v>
      </c>
      <c r="L217" s="340">
        <v>4</v>
      </c>
      <c r="M217" s="340">
        <f t="shared" si="42"/>
        <v>6</v>
      </c>
      <c r="N217" s="446" t="s">
        <v>217</v>
      </c>
    </row>
    <row r="218" spans="1:14" ht="21" customHeight="1" x14ac:dyDescent="0.25">
      <c r="A218" s="340" t="s">
        <v>1893</v>
      </c>
      <c r="B218" s="340">
        <v>2</v>
      </c>
      <c r="C218" s="340">
        <v>0</v>
      </c>
      <c r="D218" s="340">
        <f t="shared" si="41"/>
        <v>2</v>
      </c>
      <c r="E218" s="340">
        <v>0</v>
      </c>
      <c r="F218" s="340">
        <v>0</v>
      </c>
      <c r="G218" s="340">
        <v>0</v>
      </c>
      <c r="H218" s="340">
        <v>0</v>
      </c>
      <c r="I218" s="340">
        <v>0</v>
      </c>
      <c r="J218" s="340">
        <v>0</v>
      </c>
      <c r="K218" s="340">
        <v>2</v>
      </c>
      <c r="L218" s="340">
        <v>0</v>
      </c>
      <c r="M218" s="340">
        <f t="shared" si="42"/>
        <v>2</v>
      </c>
      <c r="N218" s="446" t="s">
        <v>2242</v>
      </c>
    </row>
    <row r="219" spans="1:14" ht="21" customHeight="1" x14ac:dyDescent="0.25">
      <c r="A219" s="340" t="s">
        <v>1894</v>
      </c>
      <c r="B219" s="469">
        <v>19</v>
      </c>
      <c r="C219" s="469">
        <v>9</v>
      </c>
      <c r="D219" s="469">
        <f t="shared" si="41"/>
        <v>28</v>
      </c>
      <c r="E219" s="469">
        <v>0</v>
      </c>
      <c r="F219" s="340">
        <v>0</v>
      </c>
      <c r="G219" s="469">
        <v>0</v>
      </c>
      <c r="H219" s="340">
        <v>0</v>
      </c>
      <c r="I219" s="340">
        <v>0</v>
      </c>
      <c r="J219" s="469">
        <v>0</v>
      </c>
      <c r="K219" s="469">
        <v>19</v>
      </c>
      <c r="L219" s="469">
        <v>9</v>
      </c>
      <c r="M219" s="469">
        <f t="shared" si="42"/>
        <v>28</v>
      </c>
      <c r="N219" s="22" t="s">
        <v>2319</v>
      </c>
    </row>
    <row r="220" spans="1:14" ht="21" customHeight="1" x14ac:dyDescent="0.25">
      <c r="A220" s="340" t="s">
        <v>248</v>
      </c>
      <c r="B220" s="469">
        <v>7</v>
      </c>
      <c r="C220" s="469">
        <v>3</v>
      </c>
      <c r="D220" s="469">
        <f t="shared" si="41"/>
        <v>10</v>
      </c>
      <c r="E220" s="469">
        <v>0</v>
      </c>
      <c r="F220" s="469">
        <v>0</v>
      </c>
      <c r="G220" s="469">
        <v>0</v>
      </c>
      <c r="H220" s="469">
        <v>0</v>
      </c>
      <c r="I220" s="469">
        <v>0</v>
      </c>
      <c r="J220" s="469">
        <v>0</v>
      </c>
      <c r="K220" s="469">
        <v>7</v>
      </c>
      <c r="L220" s="469">
        <v>3</v>
      </c>
      <c r="M220" s="469">
        <f t="shared" si="42"/>
        <v>10</v>
      </c>
      <c r="N220" s="446" t="s">
        <v>249</v>
      </c>
    </row>
    <row r="221" spans="1:14" ht="21" customHeight="1" x14ac:dyDescent="0.25">
      <c r="A221" s="340" t="s">
        <v>1895</v>
      </c>
      <c r="B221" s="469">
        <f>SUM(B207:B220)</f>
        <v>40</v>
      </c>
      <c r="C221" s="469">
        <f>SUM(C207:C220)</f>
        <v>24</v>
      </c>
      <c r="D221" s="469">
        <f>SUM(D207:D220)</f>
        <v>64</v>
      </c>
      <c r="E221" s="469">
        <v>0</v>
      </c>
      <c r="F221" s="469">
        <v>0</v>
      </c>
      <c r="G221" s="469">
        <v>0</v>
      </c>
      <c r="H221" s="469">
        <v>0</v>
      </c>
      <c r="I221" s="469">
        <v>0</v>
      </c>
      <c r="J221" s="469">
        <v>0</v>
      </c>
      <c r="K221" s="469">
        <f>SUM(K207:K220)</f>
        <v>40</v>
      </c>
      <c r="L221" s="469">
        <f>SUM(L207:L220)</f>
        <v>24</v>
      </c>
      <c r="M221" s="469">
        <f>SUM(M207:M220)</f>
        <v>64</v>
      </c>
      <c r="N221" s="329" t="s">
        <v>2244</v>
      </c>
    </row>
    <row r="222" spans="1:14" ht="21" customHeight="1" x14ac:dyDescent="0.25">
      <c r="A222" s="340" t="s">
        <v>2471</v>
      </c>
      <c r="B222" s="469"/>
      <c r="C222" s="469"/>
      <c r="D222" s="469"/>
      <c r="E222" s="469"/>
      <c r="F222" s="469"/>
      <c r="G222" s="469"/>
      <c r="H222" s="469"/>
      <c r="I222" s="469"/>
      <c r="J222" s="469"/>
      <c r="K222" s="469"/>
      <c r="L222" s="469"/>
      <c r="M222" s="469"/>
      <c r="N222" s="446" t="s">
        <v>2246</v>
      </c>
    </row>
    <row r="223" spans="1:14" ht="21" customHeight="1" x14ac:dyDescent="0.25">
      <c r="A223" s="340" t="s">
        <v>534</v>
      </c>
      <c r="B223" s="469">
        <v>10</v>
      </c>
      <c r="C223" s="469">
        <v>4</v>
      </c>
      <c r="D223" s="469">
        <f>SUM(B223:C223)</f>
        <v>14</v>
      </c>
      <c r="E223" s="469">
        <v>0</v>
      </c>
      <c r="F223" s="469">
        <v>1</v>
      </c>
      <c r="G223" s="469">
        <v>1</v>
      </c>
      <c r="H223" s="469">
        <v>9</v>
      </c>
      <c r="I223" s="469">
        <v>3</v>
      </c>
      <c r="J223" s="469">
        <f>SUM(H223:I223)</f>
        <v>12</v>
      </c>
      <c r="K223" s="469">
        <v>19</v>
      </c>
      <c r="L223" s="469">
        <v>8</v>
      </c>
      <c r="M223" s="469">
        <f>SUM(K223:L223)</f>
        <v>27</v>
      </c>
      <c r="N223" s="446" t="s">
        <v>217</v>
      </c>
    </row>
    <row r="224" spans="1:14" ht="21" customHeight="1" x14ac:dyDescent="0.25">
      <c r="A224" s="340" t="s">
        <v>218</v>
      </c>
      <c r="B224" s="469">
        <v>10</v>
      </c>
      <c r="C224" s="469">
        <v>2</v>
      </c>
      <c r="D224" s="469">
        <f>SUM(B224:C224)</f>
        <v>12</v>
      </c>
      <c r="E224" s="469">
        <v>0</v>
      </c>
      <c r="F224" s="469">
        <v>0</v>
      </c>
      <c r="G224" s="469">
        <v>0</v>
      </c>
      <c r="H224" s="469">
        <v>8</v>
      </c>
      <c r="I224" s="469">
        <v>4</v>
      </c>
      <c r="J224" s="469">
        <f>SUM(H224:I224)</f>
        <v>12</v>
      </c>
      <c r="K224" s="469">
        <v>18</v>
      </c>
      <c r="L224" s="469">
        <v>6</v>
      </c>
      <c r="M224" s="469">
        <f t="shared" ref="M224:M227" si="43">SUM(K224:L224)</f>
        <v>24</v>
      </c>
      <c r="N224" s="446" t="s">
        <v>219</v>
      </c>
    </row>
    <row r="225" spans="1:14" ht="21" customHeight="1" x14ac:dyDescent="0.25">
      <c r="A225" s="340" t="s">
        <v>2238</v>
      </c>
      <c r="B225" s="469">
        <v>9</v>
      </c>
      <c r="C225" s="469">
        <v>3</v>
      </c>
      <c r="D225" s="469">
        <f>SUM(B225:C225)</f>
        <v>12</v>
      </c>
      <c r="E225" s="469">
        <v>0</v>
      </c>
      <c r="F225" s="469">
        <v>0</v>
      </c>
      <c r="G225" s="469">
        <v>0</v>
      </c>
      <c r="H225" s="469">
        <v>6</v>
      </c>
      <c r="I225" s="469">
        <v>1</v>
      </c>
      <c r="J225" s="469">
        <f>SUM(H225:I225)</f>
        <v>7</v>
      </c>
      <c r="K225" s="469">
        <v>15</v>
      </c>
      <c r="L225" s="469">
        <v>4</v>
      </c>
      <c r="M225" s="469">
        <f t="shared" si="43"/>
        <v>19</v>
      </c>
      <c r="N225" s="446" t="s">
        <v>2247</v>
      </c>
    </row>
    <row r="226" spans="1:14" ht="21" customHeight="1" x14ac:dyDescent="0.25">
      <c r="A226" s="340" t="s">
        <v>248</v>
      </c>
      <c r="B226" s="469">
        <v>1</v>
      </c>
      <c r="C226" s="469">
        <v>3</v>
      </c>
      <c r="D226" s="469">
        <f>SUM(B226:C226)</f>
        <v>4</v>
      </c>
      <c r="E226" s="469">
        <v>0</v>
      </c>
      <c r="F226" s="469">
        <v>0</v>
      </c>
      <c r="G226" s="469">
        <v>0</v>
      </c>
      <c r="H226" s="469">
        <v>5</v>
      </c>
      <c r="I226" s="469">
        <v>3</v>
      </c>
      <c r="J226" s="469">
        <f>SUM(H226:I226)</f>
        <v>8</v>
      </c>
      <c r="K226" s="469">
        <v>6</v>
      </c>
      <c r="L226" s="469">
        <v>6</v>
      </c>
      <c r="M226" s="469">
        <f t="shared" si="43"/>
        <v>12</v>
      </c>
      <c r="N226" s="446" t="s">
        <v>249</v>
      </c>
    </row>
    <row r="227" spans="1:14" ht="21" customHeight="1" x14ac:dyDescent="0.25">
      <c r="A227" s="340" t="s">
        <v>2409</v>
      </c>
      <c r="B227" s="469">
        <f>SUM(B223:B226)</f>
        <v>30</v>
      </c>
      <c r="C227" s="469">
        <f t="shared" ref="C227:D227" si="44">SUM(C223:C226)</f>
        <v>12</v>
      </c>
      <c r="D227" s="469">
        <f t="shared" si="44"/>
        <v>42</v>
      </c>
      <c r="E227" s="469">
        <v>0</v>
      </c>
      <c r="F227" s="469">
        <f>SUM(F223:F226)</f>
        <v>1</v>
      </c>
      <c r="G227" s="469">
        <v>1</v>
      </c>
      <c r="H227" s="469">
        <f>SUM(H223:H226)</f>
        <v>28</v>
      </c>
      <c r="I227" s="469">
        <f>SUM(I223:I226)</f>
        <v>11</v>
      </c>
      <c r="J227" s="469">
        <f>SUM(J223:J226)</f>
        <v>39</v>
      </c>
      <c r="K227" s="469">
        <f>SUM(K223:K226)</f>
        <v>58</v>
      </c>
      <c r="L227" s="469">
        <f>SUM(L223:L226)</f>
        <v>24</v>
      </c>
      <c r="M227" s="469">
        <f t="shared" si="43"/>
        <v>82</v>
      </c>
      <c r="N227" s="22" t="s">
        <v>2244</v>
      </c>
    </row>
    <row r="228" spans="1:14" ht="21" customHeight="1" x14ac:dyDescent="0.25">
      <c r="A228" s="340" t="s">
        <v>2472</v>
      </c>
      <c r="B228" s="340"/>
      <c r="C228" s="340"/>
      <c r="D228" s="340"/>
      <c r="E228" s="340"/>
      <c r="F228" s="340"/>
      <c r="G228" s="340"/>
      <c r="H228" s="340"/>
      <c r="I228" s="340"/>
      <c r="J228" s="340"/>
      <c r="K228" s="340"/>
      <c r="L228" s="340"/>
      <c r="M228" s="340"/>
      <c r="N228" s="446" t="s">
        <v>2251</v>
      </c>
    </row>
    <row r="229" spans="1:14" ht="21" customHeight="1" x14ac:dyDescent="0.25">
      <c r="A229" s="340" t="s">
        <v>1438</v>
      </c>
      <c r="B229" s="340">
        <v>1</v>
      </c>
      <c r="C229" s="340">
        <v>0</v>
      </c>
      <c r="D229" s="340">
        <f>SUM(B229:C229)</f>
        <v>1</v>
      </c>
      <c r="E229" s="340">
        <v>1</v>
      </c>
      <c r="F229" s="340"/>
      <c r="G229" s="340">
        <v>1</v>
      </c>
      <c r="H229" s="340">
        <v>0</v>
      </c>
      <c r="I229" s="340">
        <v>0</v>
      </c>
      <c r="J229" s="340">
        <v>0</v>
      </c>
      <c r="K229" s="340">
        <v>1</v>
      </c>
      <c r="L229" s="340"/>
      <c r="M229" s="340">
        <f>SUM(K229:L229)</f>
        <v>1</v>
      </c>
      <c r="N229" s="446" t="s">
        <v>243</v>
      </c>
    </row>
    <row r="230" spans="1:14" ht="21" customHeight="1" x14ac:dyDescent="0.25">
      <c r="A230" s="340" t="s">
        <v>248</v>
      </c>
      <c r="B230" s="340">
        <v>1</v>
      </c>
      <c r="C230" s="340">
        <v>0</v>
      </c>
      <c r="D230" s="340">
        <f>SUM(B230:C230)</f>
        <v>1</v>
      </c>
      <c r="E230" s="340">
        <v>0</v>
      </c>
      <c r="F230" s="340">
        <v>0</v>
      </c>
      <c r="G230" s="340">
        <v>0</v>
      </c>
      <c r="H230" s="340">
        <v>0</v>
      </c>
      <c r="I230" s="340">
        <v>1</v>
      </c>
      <c r="J230" s="340">
        <v>1</v>
      </c>
      <c r="K230" s="340">
        <v>1</v>
      </c>
      <c r="L230" s="340">
        <v>1</v>
      </c>
      <c r="M230" s="340">
        <f>SUM(K230:L230)</f>
        <v>2</v>
      </c>
      <c r="N230" s="446" t="s">
        <v>249</v>
      </c>
    </row>
    <row r="231" spans="1:14" ht="21" customHeight="1" x14ac:dyDescent="0.25">
      <c r="A231" s="340" t="s">
        <v>949</v>
      </c>
      <c r="B231" s="340">
        <v>1</v>
      </c>
      <c r="C231" s="340">
        <v>3</v>
      </c>
      <c r="D231" s="340">
        <f>SUM(B231:C231)</f>
        <v>4</v>
      </c>
      <c r="E231" s="340">
        <v>0</v>
      </c>
      <c r="F231" s="340">
        <v>0</v>
      </c>
      <c r="G231" s="340">
        <v>0</v>
      </c>
      <c r="H231" s="340">
        <v>1</v>
      </c>
      <c r="I231" s="340">
        <v>0</v>
      </c>
      <c r="J231" s="340">
        <v>1</v>
      </c>
      <c r="K231" s="340">
        <v>2</v>
      </c>
      <c r="L231" s="340">
        <v>3</v>
      </c>
      <c r="M231" s="340">
        <f>SUM(K231:L231)</f>
        <v>5</v>
      </c>
      <c r="N231" s="466" t="s">
        <v>2252</v>
      </c>
    </row>
    <row r="232" spans="1:14" ht="21" customHeight="1" x14ac:dyDescent="0.25">
      <c r="A232" s="340" t="s">
        <v>2473</v>
      </c>
      <c r="B232" s="340">
        <f>SUM(B229:B231)</f>
        <v>3</v>
      </c>
      <c r="C232" s="340">
        <f t="shared" ref="C232:D232" si="45">SUM(C229:C231)</f>
        <v>3</v>
      </c>
      <c r="D232" s="340">
        <f t="shared" si="45"/>
        <v>6</v>
      </c>
      <c r="E232" s="340">
        <f>SUM(E229:E231)</f>
        <v>1</v>
      </c>
      <c r="F232" s="340"/>
      <c r="G232" s="340">
        <f>SUM(G229:G231)</f>
        <v>1</v>
      </c>
      <c r="H232" s="340">
        <v>1</v>
      </c>
      <c r="I232" s="340">
        <v>1</v>
      </c>
      <c r="J232" s="340">
        <f>SUM(J230:J231)</f>
        <v>2</v>
      </c>
      <c r="K232" s="340">
        <f>SUM(K229:K231)</f>
        <v>4</v>
      </c>
      <c r="L232" s="340">
        <f>SUM(L230:L231)</f>
        <v>4</v>
      </c>
      <c r="M232" s="340">
        <f>SUM(M229:M231)</f>
        <v>8</v>
      </c>
      <c r="N232" s="446" t="s">
        <v>2254</v>
      </c>
    </row>
    <row r="233" spans="1:14" ht="21" customHeight="1" thickBot="1" x14ac:dyDescent="0.3">
      <c r="A233" s="477" t="s">
        <v>2474</v>
      </c>
      <c r="B233" s="477">
        <v>0</v>
      </c>
      <c r="C233" s="477">
        <v>2</v>
      </c>
      <c r="D233" s="477">
        <v>2</v>
      </c>
      <c r="E233" s="477">
        <v>0</v>
      </c>
      <c r="F233" s="477">
        <v>0</v>
      </c>
      <c r="G233" s="477">
        <v>0</v>
      </c>
      <c r="H233" s="477">
        <v>4</v>
      </c>
      <c r="I233" s="477">
        <v>6</v>
      </c>
      <c r="J233" s="477">
        <f>SUM(H233:I233)</f>
        <v>10</v>
      </c>
      <c r="K233" s="477">
        <v>4</v>
      </c>
      <c r="L233" s="477">
        <v>8</v>
      </c>
      <c r="M233" s="477">
        <f>SUM(K233:L233)</f>
        <v>12</v>
      </c>
      <c r="N233" s="13" t="s">
        <v>2256</v>
      </c>
    </row>
    <row r="234" spans="1:14" ht="23.25" customHeight="1" thickTop="1" x14ac:dyDescent="0.25">
      <c r="A234" s="525"/>
      <c r="B234" s="525"/>
      <c r="C234" s="525"/>
      <c r="D234" s="525"/>
      <c r="E234" s="525"/>
      <c r="F234" s="525"/>
      <c r="G234" s="525"/>
      <c r="H234" s="525"/>
      <c r="I234" s="525"/>
      <c r="J234" s="525"/>
      <c r="K234" s="525"/>
      <c r="L234" s="525"/>
      <c r="M234" s="525"/>
      <c r="N234" s="531"/>
    </row>
    <row r="235" spans="1:14" s="659" customFormat="1" ht="23.25" customHeight="1" x14ac:dyDescent="0.25">
      <c r="A235" s="339"/>
      <c r="B235" s="339"/>
      <c r="C235" s="339"/>
      <c r="D235" s="339"/>
      <c r="E235" s="339"/>
      <c r="F235" s="339"/>
      <c r="G235" s="339"/>
      <c r="H235" s="339"/>
      <c r="I235" s="339"/>
      <c r="J235" s="339"/>
      <c r="K235" s="339"/>
      <c r="L235" s="339"/>
      <c r="M235" s="339"/>
      <c r="N235" s="664"/>
    </row>
    <row r="236" spans="1:14" s="659" customFormat="1" ht="23.25" customHeight="1" x14ac:dyDescent="0.25">
      <c r="A236" s="339"/>
      <c r="B236" s="339"/>
      <c r="C236" s="339"/>
      <c r="D236" s="339"/>
      <c r="E236" s="339"/>
      <c r="F236" s="339"/>
      <c r="G236" s="339"/>
      <c r="H236" s="339"/>
      <c r="I236" s="339"/>
      <c r="J236" s="339"/>
      <c r="K236" s="339"/>
      <c r="L236" s="339"/>
      <c r="M236" s="339"/>
      <c r="N236" s="664"/>
    </row>
    <row r="237" spans="1:14" s="659" customFormat="1" ht="23.25" customHeight="1" x14ac:dyDescent="0.25">
      <c r="A237" s="339"/>
      <c r="B237" s="339"/>
      <c r="C237" s="339"/>
      <c r="D237" s="339"/>
      <c r="E237" s="339"/>
      <c r="F237" s="339"/>
      <c r="G237" s="339"/>
      <c r="H237" s="339"/>
      <c r="I237" s="339"/>
      <c r="J237" s="339"/>
      <c r="K237" s="339"/>
      <c r="L237" s="339"/>
      <c r="M237" s="339"/>
      <c r="N237" s="664"/>
    </row>
    <row r="238" spans="1:14" s="659" customFormat="1" ht="23.25" customHeight="1" x14ac:dyDescent="0.25">
      <c r="A238" s="339"/>
      <c r="B238" s="339"/>
      <c r="C238" s="339"/>
      <c r="D238" s="339"/>
      <c r="E238" s="339"/>
      <c r="F238" s="339"/>
      <c r="G238" s="339"/>
      <c r="H238" s="339"/>
      <c r="I238" s="339"/>
      <c r="J238" s="339"/>
      <c r="K238" s="339"/>
      <c r="L238" s="339"/>
      <c r="M238" s="339"/>
      <c r="N238" s="664"/>
    </row>
    <row r="239" spans="1:14" ht="23.25" customHeight="1" x14ac:dyDescent="0.25">
      <c r="A239" s="339"/>
      <c r="B239" s="339"/>
      <c r="C239" s="339"/>
      <c r="D239" s="339"/>
      <c r="E239" s="339"/>
      <c r="F239" s="339"/>
      <c r="G239" s="339"/>
      <c r="H239" s="339"/>
      <c r="I239" s="339"/>
      <c r="J239" s="339"/>
      <c r="K239" s="339"/>
      <c r="L239" s="339"/>
      <c r="M239" s="339"/>
      <c r="N239" s="527"/>
    </row>
    <row r="240" spans="1:14" ht="20.25" customHeight="1" thickBot="1" x14ac:dyDescent="0.3">
      <c r="A240" s="357" t="s">
        <v>2650</v>
      </c>
      <c r="N240" s="426" t="s">
        <v>2651</v>
      </c>
    </row>
    <row r="241" spans="1:14" ht="16.2" thickTop="1" x14ac:dyDescent="0.3">
      <c r="A241" s="735" t="s">
        <v>205</v>
      </c>
      <c r="B241" s="811" t="s">
        <v>129</v>
      </c>
      <c r="C241" s="811"/>
      <c r="D241" s="811"/>
      <c r="E241" s="811" t="s">
        <v>130</v>
      </c>
      <c r="F241" s="811"/>
      <c r="G241" s="811"/>
      <c r="H241" s="811" t="s">
        <v>131</v>
      </c>
      <c r="I241" s="811"/>
      <c r="J241" s="811"/>
      <c r="K241" s="811" t="s">
        <v>4</v>
      </c>
      <c r="L241" s="811"/>
      <c r="M241" s="811"/>
      <c r="N241" s="735" t="s">
        <v>206</v>
      </c>
    </row>
    <row r="242" spans="1:14" ht="15.6" x14ac:dyDescent="0.3">
      <c r="A242" s="736"/>
      <c r="B242" s="812" t="s">
        <v>132</v>
      </c>
      <c r="C242" s="812"/>
      <c r="D242" s="812"/>
      <c r="E242" s="812" t="s">
        <v>133</v>
      </c>
      <c r="F242" s="812"/>
      <c r="G242" s="812"/>
      <c r="H242" s="812" t="s">
        <v>134</v>
      </c>
      <c r="I242" s="812"/>
      <c r="J242" s="812"/>
      <c r="K242" s="812" t="s">
        <v>9</v>
      </c>
      <c r="L242" s="812"/>
      <c r="M242" s="812"/>
      <c r="N242" s="736"/>
    </row>
    <row r="243" spans="1:14" ht="15.6" x14ac:dyDescent="0.3">
      <c r="A243" s="736"/>
      <c r="B243" s="457" t="s">
        <v>574</v>
      </c>
      <c r="C243" s="457" t="s">
        <v>113</v>
      </c>
      <c r="D243" s="457" t="s">
        <v>12</v>
      </c>
      <c r="E243" s="457" t="s">
        <v>574</v>
      </c>
      <c r="F243" s="457" t="s">
        <v>113</v>
      </c>
      <c r="G243" s="457" t="s">
        <v>12</v>
      </c>
      <c r="H243" s="457" t="s">
        <v>574</v>
      </c>
      <c r="I243" s="457" t="s">
        <v>113</v>
      </c>
      <c r="J243" s="457" t="s">
        <v>12</v>
      </c>
      <c r="K243" s="457" t="s">
        <v>574</v>
      </c>
      <c r="L243" s="457" t="s">
        <v>113</v>
      </c>
      <c r="M243" s="457" t="s">
        <v>12</v>
      </c>
      <c r="N243" s="736"/>
    </row>
    <row r="244" spans="1:14" ht="16.2" thickBot="1" x14ac:dyDescent="0.35">
      <c r="A244" s="737"/>
      <c r="B244" s="458" t="s">
        <v>13</v>
      </c>
      <c r="C244" s="458" t="s">
        <v>14</v>
      </c>
      <c r="D244" s="458" t="s">
        <v>9</v>
      </c>
      <c r="E244" s="458" t="s">
        <v>13</v>
      </c>
      <c r="F244" s="458" t="s">
        <v>14</v>
      </c>
      <c r="G244" s="458" t="s">
        <v>9</v>
      </c>
      <c r="H244" s="458" t="s">
        <v>13</v>
      </c>
      <c r="I244" s="458" t="s">
        <v>14</v>
      </c>
      <c r="J244" s="458" t="s">
        <v>9</v>
      </c>
      <c r="K244" s="458" t="s">
        <v>13</v>
      </c>
      <c r="L244" s="458" t="s">
        <v>14</v>
      </c>
      <c r="M244" s="458" t="s">
        <v>9</v>
      </c>
      <c r="N244" s="737"/>
    </row>
    <row r="245" spans="1:14" ht="23.25" customHeight="1" x14ac:dyDescent="0.25">
      <c r="A245" s="340" t="s">
        <v>2257</v>
      </c>
      <c r="B245" s="340"/>
      <c r="C245" s="340"/>
      <c r="D245" s="340"/>
      <c r="E245" s="340"/>
      <c r="F245" s="340"/>
      <c r="G245" s="340"/>
      <c r="H245" s="340"/>
      <c r="I245" s="340"/>
      <c r="J245" s="340"/>
      <c r="K245" s="340"/>
      <c r="L245" s="340"/>
      <c r="M245" s="340"/>
      <c r="N245" s="446" t="s">
        <v>2258</v>
      </c>
    </row>
    <row r="246" spans="1:14" ht="23.25" customHeight="1" x14ac:dyDescent="0.25">
      <c r="A246" s="340" t="s">
        <v>437</v>
      </c>
      <c r="B246" s="340">
        <v>1</v>
      </c>
      <c r="C246" s="340">
        <v>1</v>
      </c>
      <c r="D246" s="340">
        <f>SUM(B246:C246)</f>
        <v>2</v>
      </c>
      <c r="E246" s="340">
        <v>1</v>
      </c>
      <c r="F246" s="340">
        <v>0</v>
      </c>
      <c r="G246" s="340">
        <v>1</v>
      </c>
      <c r="H246" s="340">
        <v>0</v>
      </c>
      <c r="I246" s="340">
        <v>0</v>
      </c>
      <c r="J246" s="340">
        <v>0</v>
      </c>
      <c r="K246" s="340">
        <v>2</v>
      </c>
      <c r="L246" s="340">
        <v>1</v>
      </c>
      <c r="M246" s="340">
        <f>SUM(K246:L246)</f>
        <v>3</v>
      </c>
      <c r="N246" s="446" t="s">
        <v>209</v>
      </c>
    </row>
    <row r="247" spans="1:14" ht="23.25" customHeight="1" x14ac:dyDescent="0.25">
      <c r="A247" s="340" t="s">
        <v>212</v>
      </c>
      <c r="B247" s="340">
        <v>0</v>
      </c>
      <c r="C247" s="340">
        <v>0</v>
      </c>
      <c r="D247" s="340">
        <v>0</v>
      </c>
      <c r="E247" s="340">
        <v>0</v>
      </c>
      <c r="F247" s="340">
        <v>0</v>
      </c>
      <c r="G247" s="340">
        <v>0</v>
      </c>
      <c r="H247" s="340">
        <v>2</v>
      </c>
      <c r="I247" s="340">
        <v>2</v>
      </c>
      <c r="J247" s="340">
        <v>4</v>
      </c>
      <c r="K247" s="340">
        <v>2</v>
      </c>
      <c r="L247" s="340">
        <v>2</v>
      </c>
      <c r="M247" s="340">
        <f>SUM(K247:L247)</f>
        <v>4</v>
      </c>
      <c r="N247" s="446" t="s">
        <v>213</v>
      </c>
    </row>
    <row r="248" spans="1:14" ht="23.25" customHeight="1" x14ac:dyDescent="0.25">
      <c r="A248" s="340" t="s">
        <v>534</v>
      </c>
      <c r="B248" s="340">
        <v>14</v>
      </c>
      <c r="C248" s="340">
        <v>0</v>
      </c>
      <c r="D248" s="340">
        <f>SUM(B248:C248)</f>
        <v>14</v>
      </c>
      <c r="E248" s="340">
        <v>0</v>
      </c>
      <c r="F248" s="340">
        <v>0</v>
      </c>
      <c r="G248" s="340">
        <v>0</v>
      </c>
      <c r="H248" s="340">
        <v>0</v>
      </c>
      <c r="I248" s="340">
        <v>3</v>
      </c>
      <c r="J248" s="340">
        <v>3</v>
      </c>
      <c r="K248" s="340">
        <v>14</v>
      </c>
      <c r="L248" s="340">
        <f>SUM(L246:L247)</f>
        <v>3</v>
      </c>
      <c r="M248" s="340">
        <f>SUM(K248:L248)</f>
        <v>17</v>
      </c>
      <c r="N248" s="22" t="s">
        <v>217</v>
      </c>
    </row>
    <row r="249" spans="1:14" ht="23.25" customHeight="1" x14ac:dyDescent="0.25">
      <c r="A249" s="340" t="s">
        <v>2259</v>
      </c>
      <c r="B249" s="340">
        <f>SUM(B246:B248)</f>
        <v>15</v>
      </c>
      <c r="C249" s="340">
        <f t="shared" ref="C249:D249" si="46">SUM(C246:C248)</f>
        <v>1</v>
      </c>
      <c r="D249" s="340">
        <f t="shared" si="46"/>
        <v>16</v>
      </c>
      <c r="E249" s="340">
        <v>0</v>
      </c>
      <c r="F249" s="340">
        <v>0</v>
      </c>
      <c r="G249" s="340">
        <f>SUM(G246:G248)</f>
        <v>1</v>
      </c>
      <c r="H249" s="340">
        <f>SUM(H246:H248)</f>
        <v>2</v>
      </c>
      <c r="I249" s="340">
        <f>SUM(I247:I248)</f>
        <v>5</v>
      </c>
      <c r="J249" s="340">
        <f>SUM(J247:J248)</f>
        <v>7</v>
      </c>
      <c r="K249" s="340">
        <f>SUM(K246:K248)</f>
        <v>18</v>
      </c>
      <c r="L249" s="340">
        <v>6</v>
      </c>
      <c r="M249" s="340">
        <f>SUM(K249:L249)</f>
        <v>24</v>
      </c>
      <c r="N249" s="446" t="s">
        <v>2260</v>
      </c>
    </row>
    <row r="250" spans="1:14" ht="23.25" customHeight="1" x14ac:dyDescent="0.25">
      <c r="A250" s="469" t="s">
        <v>2475</v>
      </c>
      <c r="B250" s="339">
        <v>3</v>
      </c>
      <c r="C250" s="339">
        <v>0</v>
      </c>
      <c r="D250" s="339">
        <v>3</v>
      </c>
      <c r="E250" s="339">
        <v>0</v>
      </c>
      <c r="F250" s="339">
        <v>0</v>
      </c>
      <c r="G250" s="339">
        <v>0</v>
      </c>
      <c r="H250" s="339">
        <v>0</v>
      </c>
      <c r="I250" s="339">
        <v>0</v>
      </c>
      <c r="J250" s="339">
        <v>0</v>
      </c>
      <c r="K250" s="339">
        <v>3</v>
      </c>
      <c r="L250" s="339"/>
      <c r="M250" s="339">
        <f>SUM(K250:L250)</f>
        <v>3</v>
      </c>
      <c r="N250" s="453" t="s">
        <v>2271</v>
      </c>
    </row>
    <row r="251" spans="1:14" ht="23.25" customHeight="1" x14ac:dyDescent="0.25">
      <c r="A251" s="340" t="s">
        <v>514</v>
      </c>
      <c r="B251" s="340">
        <v>6506</v>
      </c>
      <c r="C251" s="340">
        <v>2153</v>
      </c>
      <c r="D251" s="340">
        <v>8659</v>
      </c>
      <c r="E251" s="340">
        <v>141</v>
      </c>
      <c r="F251" s="340">
        <v>54</v>
      </c>
      <c r="G251" s="340">
        <v>195</v>
      </c>
      <c r="H251" s="340">
        <v>441</v>
      </c>
      <c r="I251" s="340">
        <v>130</v>
      </c>
      <c r="J251" s="340">
        <v>571</v>
      </c>
      <c r="K251" s="340">
        <v>7088</v>
      </c>
      <c r="L251" s="340">
        <v>2337</v>
      </c>
      <c r="M251" s="340">
        <v>9425</v>
      </c>
      <c r="N251" s="329" t="s">
        <v>91</v>
      </c>
    </row>
    <row r="252" spans="1:14" ht="20.25" customHeight="1" x14ac:dyDescent="0.25">
      <c r="A252" s="17" t="s">
        <v>412</v>
      </c>
      <c r="B252" s="17"/>
      <c r="C252" s="17"/>
      <c r="D252" s="17"/>
      <c r="E252" s="17"/>
      <c r="F252" s="17"/>
      <c r="G252" s="17"/>
      <c r="H252" s="17"/>
      <c r="I252" s="17"/>
      <c r="J252" s="17"/>
      <c r="K252" s="17"/>
      <c r="L252" s="17"/>
      <c r="M252" s="17"/>
      <c r="N252" s="19" t="s">
        <v>93</v>
      </c>
    </row>
    <row r="253" spans="1:14" ht="18" customHeight="1" x14ac:dyDescent="0.25">
      <c r="A253" s="8" t="s">
        <v>2045</v>
      </c>
      <c r="B253" s="8">
        <v>0</v>
      </c>
      <c r="C253" s="8">
        <v>0</v>
      </c>
      <c r="D253" s="8">
        <v>0</v>
      </c>
      <c r="E253" s="8">
        <v>0</v>
      </c>
      <c r="F253" s="8">
        <v>0</v>
      </c>
      <c r="G253" s="8">
        <v>0</v>
      </c>
      <c r="H253" s="8">
        <v>0</v>
      </c>
      <c r="I253" s="8">
        <v>0</v>
      </c>
      <c r="J253" s="8">
        <v>0</v>
      </c>
      <c r="K253" s="8">
        <v>0</v>
      </c>
      <c r="L253" s="8">
        <v>0</v>
      </c>
      <c r="M253" s="8">
        <v>0</v>
      </c>
      <c r="N253" s="446" t="s">
        <v>2424</v>
      </c>
    </row>
    <row r="254" spans="1:14" ht="19.5" customHeight="1" x14ac:dyDescent="0.25">
      <c r="A254" s="8" t="s">
        <v>2047</v>
      </c>
      <c r="B254" s="8">
        <v>124</v>
      </c>
      <c r="C254" s="8">
        <v>1</v>
      </c>
      <c r="D254" s="8">
        <f>SUM(B254:C254)</f>
        <v>125</v>
      </c>
      <c r="E254" s="8">
        <v>0</v>
      </c>
      <c r="F254" s="8">
        <v>0</v>
      </c>
      <c r="G254" s="8">
        <v>0</v>
      </c>
      <c r="H254" s="8">
        <v>47</v>
      </c>
      <c r="I254" s="8">
        <v>17</v>
      </c>
      <c r="J254" s="8">
        <f>SUM(H254:I254)</f>
        <v>64</v>
      </c>
      <c r="K254" s="8">
        <v>171</v>
      </c>
      <c r="L254" s="8">
        <v>18</v>
      </c>
      <c r="M254" s="8">
        <f>SUM(K254:L254)</f>
        <v>189</v>
      </c>
      <c r="N254" s="446" t="s">
        <v>2425</v>
      </c>
    </row>
    <row r="255" spans="1:14" ht="20.25" customHeight="1" x14ac:dyDescent="0.25">
      <c r="A255" s="8" t="s">
        <v>2049</v>
      </c>
      <c r="B255" s="8">
        <v>49</v>
      </c>
      <c r="C255" s="8">
        <v>19</v>
      </c>
      <c r="D255" s="8">
        <f t="shared" ref="D255:D258" si="47">SUM(B255:C255)</f>
        <v>68</v>
      </c>
      <c r="E255" s="8">
        <v>8</v>
      </c>
      <c r="F255" s="8">
        <v>4</v>
      </c>
      <c r="G255" s="8">
        <f>SUM(E255:F255)</f>
        <v>12</v>
      </c>
      <c r="H255" s="8">
        <v>9</v>
      </c>
      <c r="I255" s="8">
        <v>1</v>
      </c>
      <c r="J255" s="8">
        <f t="shared" ref="J255:J259" si="48">SUM(H255:I255)</f>
        <v>10</v>
      </c>
      <c r="K255" s="8">
        <v>66</v>
      </c>
      <c r="L255" s="8">
        <v>24</v>
      </c>
      <c r="M255" s="8">
        <f t="shared" ref="M255:M279" si="49">SUM(K255:L255)</f>
        <v>90</v>
      </c>
      <c r="N255" s="446" t="s">
        <v>2426</v>
      </c>
    </row>
    <row r="256" spans="1:14" ht="20.25" customHeight="1" x14ac:dyDescent="0.25">
      <c r="A256" s="8" t="s">
        <v>2051</v>
      </c>
      <c r="B256" s="8">
        <v>417</v>
      </c>
      <c r="C256" s="8">
        <v>112</v>
      </c>
      <c r="D256" s="8">
        <f t="shared" si="47"/>
        <v>529</v>
      </c>
      <c r="E256" s="8">
        <v>5</v>
      </c>
      <c r="F256" s="8">
        <v>0</v>
      </c>
      <c r="G256" s="8">
        <f>SUM(E256:F256)</f>
        <v>5</v>
      </c>
      <c r="H256" s="8">
        <v>2</v>
      </c>
      <c r="I256" s="8">
        <v>0</v>
      </c>
      <c r="J256" s="8">
        <f t="shared" si="48"/>
        <v>2</v>
      </c>
      <c r="K256" s="8">
        <v>424</v>
      </c>
      <c r="L256" s="8">
        <v>112</v>
      </c>
      <c r="M256" s="8">
        <f t="shared" si="49"/>
        <v>536</v>
      </c>
      <c r="N256" s="446" t="s">
        <v>2427</v>
      </c>
    </row>
    <row r="257" spans="1:14" ht="20.25" customHeight="1" x14ac:dyDescent="0.25">
      <c r="A257" s="8" t="s">
        <v>2053</v>
      </c>
      <c r="B257" s="8">
        <v>187</v>
      </c>
      <c r="C257" s="8">
        <v>48</v>
      </c>
      <c r="D257" s="8">
        <f t="shared" si="47"/>
        <v>235</v>
      </c>
      <c r="E257" s="8">
        <v>2</v>
      </c>
      <c r="F257" s="8">
        <v>0</v>
      </c>
      <c r="G257" s="8">
        <f>SUM(E257:F257)</f>
        <v>2</v>
      </c>
      <c r="H257" s="8">
        <v>1</v>
      </c>
      <c r="I257" s="8">
        <v>0</v>
      </c>
      <c r="J257" s="8">
        <f t="shared" si="48"/>
        <v>1</v>
      </c>
      <c r="K257" s="8">
        <v>190</v>
      </c>
      <c r="L257" s="8">
        <v>48</v>
      </c>
      <c r="M257" s="8">
        <f t="shared" si="49"/>
        <v>238</v>
      </c>
      <c r="N257" s="446" t="s">
        <v>2054</v>
      </c>
    </row>
    <row r="258" spans="1:14" ht="20.25" customHeight="1" x14ac:dyDescent="0.25">
      <c r="A258" s="8" t="s">
        <v>2476</v>
      </c>
      <c r="B258" s="8">
        <v>0</v>
      </c>
      <c r="C258" s="8">
        <v>0</v>
      </c>
      <c r="D258" s="8">
        <f t="shared" si="47"/>
        <v>0</v>
      </c>
      <c r="E258" s="8">
        <v>0</v>
      </c>
      <c r="F258" s="8">
        <v>0</v>
      </c>
      <c r="G258" s="8">
        <v>0</v>
      </c>
      <c r="H258" s="8">
        <v>0</v>
      </c>
      <c r="I258" s="8">
        <v>0</v>
      </c>
      <c r="J258" s="8">
        <f t="shared" si="48"/>
        <v>0</v>
      </c>
      <c r="K258" s="8">
        <v>0</v>
      </c>
      <c r="L258" s="8">
        <v>0</v>
      </c>
      <c r="M258" s="8">
        <f t="shared" si="49"/>
        <v>0</v>
      </c>
      <c r="N258" s="446" t="s">
        <v>2429</v>
      </c>
    </row>
    <row r="259" spans="1:14" ht="20.25" customHeight="1" x14ac:dyDescent="0.25">
      <c r="A259" s="8" t="s">
        <v>2057</v>
      </c>
      <c r="B259" s="8">
        <v>53</v>
      </c>
      <c r="C259" s="8">
        <v>0</v>
      </c>
      <c r="D259" s="8">
        <f>SUM(B259:C259)</f>
        <v>53</v>
      </c>
      <c r="E259" s="8">
        <v>0</v>
      </c>
      <c r="F259" s="8">
        <v>0</v>
      </c>
      <c r="G259" s="8">
        <v>0</v>
      </c>
      <c r="H259" s="8">
        <v>0</v>
      </c>
      <c r="I259" s="8">
        <v>0</v>
      </c>
      <c r="J259" s="8">
        <f t="shared" si="48"/>
        <v>0</v>
      </c>
      <c r="K259" s="8">
        <v>53</v>
      </c>
      <c r="L259" s="8">
        <v>0</v>
      </c>
      <c r="M259" s="8">
        <f t="shared" si="49"/>
        <v>53</v>
      </c>
      <c r="N259" s="446" t="s">
        <v>2058</v>
      </c>
    </row>
    <row r="260" spans="1:14" ht="20.25" customHeight="1" x14ac:dyDescent="0.25">
      <c r="A260" s="8" t="s">
        <v>2059</v>
      </c>
      <c r="B260" s="8">
        <v>283</v>
      </c>
      <c r="C260" s="8">
        <v>65</v>
      </c>
      <c r="D260" s="8">
        <f t="shared" ref="D260:D279" si="50">SUM(B260:C260)</f>
        <v>348</v>
      </c>
      <c r="E260" s="8">
        <v>1</v>
      </c>
      <c r="F260" s="8">
        <v>1</v>
      </c>
      <c r="G260" s="8">
        <f>SUM(E260:F260)</f>
        <v>2</v>
      </c>
      <c r="H260" s="8">
        <v>6</v>
      </c>
      <c r="I260" s="8">
        <v>0</v>
      </c>
      <c r="J260" s="8">
        <f>SUM(H260:I260)</f>
        <v>6</v>
      </c>
      <c r="K260" s="8">
        <v>290</v>
      </c>
      <c r="L260" s="8">
        <v>66</v>
      </c>
      <c r="M260" s="8">
        <f t="shared" si="49"/>
        <v>356</v>
      </c>
      <c r="N260" s="446" t="s">
        <v>2430</v>
      </c>
    </row>
    <row r="261" spans="1:14" ht="20.25" customHeight="1" x14ac:dyDescent="0.25">
      <c r="A261" s="8" t="s">
        <v>2061</v>
      </c>
      <c r="B261" s="8">
        <v>9</v>
      </c>
      <c r="C261" s="8">
        <v>0</v>
      </c>
      <c r="D261" s="8">
        <f t="shared" si="50"/>
        <v>9</v>
      </c>
      <c r="E261" s="8">
        <v>0</v>
      </c>
      <c r="F261" s="8">
        <v>0</v>
      </c>
      <c r="G261" s="8">
        <v>0</v>
      </c>
      <c r="H261" s="8">
        <v>1</v>
      </c>
      <c r="I261" s="8">
        <v>0</v>
      </c>
      <c r="J261" s="8">
        <f t="shared" ref="J261:J263" si="51">SUM(H261:I261)</f>
        <v>1</v>
      </c>
      <c r="K261" s="8">
        <v>10</v>
      </c>
      <c r="L261" s="8">
        <v>0</v>
      </c>
      <c r="M261" s="8">
        <f t="shared" si="49"/>
        <v>10</v>
      </c>
      <c r="N261" s="446" t="s">
        <v>2431</v>
      </c>
    </row>
    <row r="262" spans="1:14" ht="20.25" customHeight="1" x14ac:dyDescent="0.25">
      <c r="A262" s="8" t="s">
        <v>2063</v>
      </c>
      <c r="B262" s="8">
        <v>77</v>
      </c>
      <c r="C262" s="8">
        <v>4</v>
      </c>
      <c r="D262" s="8">
        <f t="shared" si="50"/>
        <v>81</v>
      </c>
      <c r="E262" s="8">
        <v>42</v>
      </c>
      <c r="F262" s="8">
        <v>0</v>
      </c>
      <c r="G262" s="8">
        <f t="shared" ref="G262:G263" si="52">SUM(E262:F262)</f>
        <v>42</v>
      </c>
      <c r="H262" s="8">
        <v>0</v>
      </c>
      <c r="I262" s="8">
        <v>0</v>
      </c>
      <c r="J262" s="8">
        <f t="shared" si="51"/>
        <v>0</v>
      </c>
      <c r="K262" s="8">
        <v>119</v>
      </c>
      <c r="L262" s="8">
        <v>4</v>
      </c>
      <c r="M262" s="8">
        <f t="shared" si="49"/>
        <v>123</v>
      </c>
      <c r="N262" s="446" t="s">
        <v>2432</v>
      </c>
    </row>
    <row r="263" spans="1:14" ht="20.25" customHeight="1" thickBot="1" x14ac:dyDescent="0.3">
      <c r="A263" s="11" t="s">
        <v>2065</v>
      </c>
      <c r="B263" s="11">
        <v>465</v>
      </c>
      <c r="C263" s="11">
        <v>82</v>
      </c>
      <c r="D263" s="11">
        <f t="shared" si="50"/>
        <v>547</v>
      </c>
      <c r="E263" s="11">
        <v>1</v>
      </c>
      <c r="F263" s="11">
        <v>0</v>
      </c>
      <c r="G263" s="11">
        <f t="shared" si="52"/>
        <v>1</v>
      </c>
      <c r="H263" s="11">
        <v>22</v>
      </c>
      <c r="I263" s="11">
        <v>0</v>
      </c>
      <c r="J263" s="11">
        <f t="shared" si="51"/>
        <v>22</v>
      </c>
      <c r="K263" s="11">
        <v>488</v>
      </c>
      <c r="L263" s="11">
        <v>82</v>
      </c>
      <c r="M263" s="11">
        <f t="shared" si="49"/>
        <v>570</v>
      </c>
      <c r="N263" s="13" t="s">
        <v>2066</v>
      </c>
    </row>
    <row r="264" spans="1:14" ht="20.25" customHeight="1" thickTop="1" x14ac:dyDescent="0.25">
      <c r="A264" s="14"/>
      <c r="B264" s="14"/>
      <c r="C264" s="14"/>
      <c r="D264" s="14"/>
      <c r="E264" s="14"/>
      <c r="F264" s="14"/>
      <c r="G264" s="14"/>
      <c r="H264" s="14"/>
      <c r="I264" s="14"/>
      <c r="J264" s="14"/>
      <c r="K264" s="14"/>
      <c r="L264" s="14"/>
      <c r="M264" s="14"/>
      <c r="N264" s="453"/>
    </row>
    <row r="265" spans="1:14" s="659" customFormat="1" ht="20.25" customHeight="1" x14ac:dyDescent="0.25">
      <c r="A265" s="668"/>
      <c r="B265" s="668"/>
      <c r="C265" s="668"/>
      <c r="D265" s="668"/>
      <c r="E265" s="668"/>
      <c r="F265" s="668"/>
      <c r="G265" s="668"/>
      <c r="H265" s="668"/>
      <c r="I265" s="668"/>
      <c r="J265" s="668"/>
      <c r="K265" s="668"/>
      <c r="L265" s="668"/>
      <c r="M265" s="668"/>
      <c r="N265" s="664"/>
    </row>
    <row r="266" spans="1:14" s="659" customFormat="1" ht="20.25" customHeight="1" x14ac:dyDescent="0.25">
      <c r="A266" s="668"/>
      <c r="B266" s="668"/>
      <c r="C266" s="668"/>
      <c r="D266" s="668"/>
      <c r="E266" s="668"/>
      <c r="F266" s="668"/>
      <c r="G266" s="668"/>
      <c r="H266" s="668"/>
      <c r="I266" s="668"/>
      <c r="J266" s="668"/>
      <c r="K266" s="668"/>
      <c r="L266" s="668"/>
      <c r="M266" s="668"/>
      <c r="N266" s="664"/>
    </row>
    <row r="267" spans="1:14" ht="20.25" customHeight="1" x14ac:dyDescent="0.25">
      <c r="A267" s="14"/>
      <c r="B267" s="14"/>
      <c r="C267" s="14"/>
      <c r="D267" s="14"/>
      <c r="E267" s="14"/>
      <c r="F267" s="14"/>
      <c r="G267" s="14"/>
      <c r="H267" s="14"/>
      <c r="I267" s="14"/>
      <c r="J267" s="14"/>
      <c r="K267" s="14"/>
      <c r="L267" s="14"/>
      <c r="M267" s="14"/>
      <c r="N267" s="453"/>
    </row>
    <row r="268" spans="1:14" ht="20.25" customHeight="1" thickBot="1" x14ac:dyDescent="0.3">
      <c r="A268" s="357" t="s">
        <v>2650</v>
      </c>
      <c r="N268" s="426" t="s">
        <v>2651</v>
      </c>
    </row>
    <row r="269" spans="1:14" ht="16.2" thickTop="1" x14ac:dyDescent="0.3">
      <c r="A269" s="735" t="s">
        <v>205</v>
      </c>
      <c r="B269" s="746" t="s">
        <v>129</v>
      </c>
      <c r="C269" s="746"/>
      <c r="D269" s="746"/>
      <c r="E269" s="746" t="s">
        <v>130</v>
      </c>
      <c r="F269" s="746"/>
      <c r="G269" s="746"/>
      <c r="H269" s="746" t="s">
        <v>131</v>
      </c>
      <c r="I269" s="746"/>
      <c r="J269" s="746"/>
      <c r="K269" s="746" t="s">
        <v>4</v>
      </c>
      <c r="L269" s="746"/>
      <c r="M269" s="746"/>
      <c r="N269" s="735" t="s">
        <v>206</v>
      </c>
    </row>
    <row r="270" spans="1:14" ht="15.6" x14ac:dyDescent="0.3">
      <c r="A270" s="736"/>
      <c r="B270" s="747" t="s">
        <v>132</v>
      </c>
      <c r="C270" s="747"/>
      <c r="D270" s="747"/>
      <c r="E270" s="747" t="s">
        <v>133</v>
      </c>
      <c r="F270" s="747"/>
      <c r="G270" s="747"/>
      <c r="H270" s="747" t="s">
        <v>134</v>
      </c>
      <c r="I270" s="747"/>
      <c r="J270" s="747"/>
      <c r="K270" s="747" t="s">
        <v>9</v>
      </c>
      <c r="L270" s="747"/>
      <c r="M270" s="747"/>
      <c r="N270" s="736"/>
    </row>
    <row r="271" spans="1:14" ht="15.6" x14ac:dyDescent="0.3">
      <c r="A271" s="736"/>
      <c r="B271" s="457" t="s">
        <v>574</v>
      </c>
      <c r="C271" s="457" t="s">
        <v>113</v>
      </c>
      <c r="D271" s="457" t="s">
        <v>12</v>
      </c>
      <c r="E271" s="457" t="s">
        <v>574</v>
      </c>
      <c r="F271" s="457" t="s">
        <v>113</v>
      </c>
      <c r="G271" s="457" t="s">
        <v>12</v>
      </c>
      <c r="H271" s="457" t="s">
        <v>574</v>
      </c>
      <c r="I271" s="457" t="s">
        <v>113</v>
      </c>
      <c r="J271" s="457" t="s">
        <v>12</v>
      </c>
      <c r="K271" s="457" t="s">
        <v>574</v>
      </c>
      <c r="L271" s="457" t="s">
        <v>113</v>
      </c>
      <c r="M271" s="457" t="s">
        <v>12</v>
      </c>
      <c r="N271" s="736"/>
    </row>
    <row r="272" spans="1:14" ht="16.2" thickBot="1" x14ac:dyDescent="0.35">
      <c r="A272" s="737"/>
      <c r="B272" s="458" t="s">
        <v>13</v>
      </c>
      <c r="C272" s="458" t="s">
        <v>14</v>
      </c>
      <c r="D272" s="458" t="s">
        <v>9</v>
      </c>
      <c r="E272" s="458" t="s">
        <v>13</v>
      </c>
      <c r="F272" s="458" t="s">
        <v>14</v>
      </c>
      <c r="G272" s="458" t="s">
        <v>9</v>
      </c>
      <c r="H272" s="458" t="s">
        <v>13</v>
      </c>
      <c r="I272" s="458" t="s">
        <v>14</v>
      </c>
      <c r="J272" s="458" t="s">
        <v>9</v>
      </c>
      <c r="K272" s="458" t="s">
        <v>13</v>
      </c>
      <c r="L272" s="458" t="s">
        <v>14</v>
      </c>
      <c r="M272" s="458" t="s">
        <v>9</v>
      </c>
      <c r="N272" s="737"/>
    </row>
    <row r="273" spans="1:14" ht="19.5" customHeight="1" x14ac:dyDescent="0.25">
      <c r="A273" s="340" t="s">
        <v>2067</v>
      </c>
      <c r="B273" s="340"/>
      <c r="C273" s="340"/>
      <c r="D273" s="8"/>
      <c r="E273" s="340"/>
      <c r="F273" s="340"/>
      <c r="G273" s="340"/>
      <c r="H273" s="340"/>
      <c r="I273" s="340"/>
      <c r="J273" s="340"/>
      <c r="L273" s="8"/>
      <c r="M273" s="8"/>
      <c r="N273" s="329" t="s">
        <v>2079</v>
      </c>
    </row>
    <row r="274" spans="1:14" ht="19.5" customHeight="1" x14ac:dyDescent="0.25">
      <c r="A274" s="8" t="s">
        <v>2072</v>
      </c>
      <c r="B274" s="8">
        <v>59</v>
      </c>
      <c r="C274" s="8">
        <v>0</v>
      </c>
      <c r="D274" s="8">
        <f t="shared" si="50"/>
        <v>59</v>
      </c>
      <c r="E274" s="8">
        <v>0</v>
      </c>
      <c r="F274" s="8">
        <v>0</v>
      </c>
      <c r="G274" s="8">
        <v>0</v>
      </c>
      <c r="H274" s="8">
        <v>0</v>
      </c>
      <c r="I274" s="8">
        <v>0</v>
      </c>
      <c r="J274" s="8">
        <v>0</v>
      </c>
      <c r="K274" s="8">
        <v>59</v>
      </c>
      <c r="L274" s="8">
        <v>0</v>
      </c>
      <c r="M274" s="8">
        <f t="shared" si="49"/>
        <v>59</v>
      </c>
      <c r="N274" s="446" t="s">
        <v>2073</v>
      </c>
    </row>
    <row r="275" spans="1:14" ht="19.5" customHeight="1" x14ac:dyDescent="0.25">
      <c r="A275" s="8" t="s">
        <v>2070</v>
      </c>
      <c r="B275" s="8">
        <v>4</v>
      </c>
      <c r="C275" s="8">
        <v>4</v>
      </c>
      <c r="D275" s="8">
        <f t="shared" si="50"/>
        <v>8</v>
      </c>
      <c r="E275" s="8">
        <v>0</v>
      </c>
      <c r="F275" s="8">
        <v>0</v>
      </c>
      <c r="G275" s="8">
        <v>0</v>
      </c>
      <c r="H275" s="8">
        <v>0</v>
      </c>
      <c r="I275" s="8">
        <v>0</v>
      </c>
      <c r="J275" s="8">
        <v>0</v>
      </c>
      <c r="K275" s="8">
        <v>4</v>
      </c>
      <c r="L275" s="8">
        <v>4</v>
      </c>
      <c r="M275" s="8">
        <f t="shared" si="49"/>
        <v>8</v>
      </c>
      <c r="N275" s="446" t="s">
        <v>2278</v>
      </c>
    </row>
    <row r="276" spans="1:14" ht="19.5" customHeight="1" x14ac:dyDescent="0.25">
      <c r="A276" s="8" t="s">
        <v>2074</v>
      </c>
      <c r="B276" s="8">
        <v>32</v>
      </c>
      <c r="C276" s="8">
        <v>30</v>
      </c>
      <c r="D276" s="8">
        <f t="shared" si="50"/>
        <v>62</v>
      </c>
      <c r="E276" s="8">
        <v>0</v>
      </c>
      <c r="F276" s="8">
        <v>0</v>
      </c>
      <c r="G276" s="8">
        <v>0</v>
      </c>
      <c r="H276" s="8">
        <v>0</v>
      </c>
      <c r="I276" s="8">
        <v>0</v>
      </c>
      <c r="J276" s="8">
        <v>0</v>
      </c>
      <c r="K276" s="8">
        <v>32</v>
      </c>
      <c r="L276" s="8">
        <v>30</v>
      </c>
      <c r="M276" s="8">
        <f t="shared" si="49"/>
        <v>62</v>
      </c>
      <c r="N276" s="446" t="s">
        <v>2279</v>
      </c>
    </row>
    <row r="277" spans="1:14" ht="19.5" customHeight="1" x14ac:dyDescent="0.25">
      <c r="A277" s="8" t="s">
        <v>2076</v>
      </c>
      <c r="B277" s="8">
        <v>11</v>
      </c>
      <c r="C277" s="8">
        <v>0</v>
      </c>
      <c r="D277" s="8">
        <f t="shared" si="50"/>
        <v>11</v>
      </c>
      <c r="E277" s="8">
        <v>0</v>
      </c>
      <c r="F277" s="8">
        <v>0</v>
      </c>
      <c r="G277" s="8">
        <v>0</v>
      </c>
      <c r="H277" s="8">
        <v>0</v>
      </c>
      <c r="I277" s="8">
        <v>0</v>
      </c>
      <c r="J277" s="8">
        <v>0</v>
      </c>
      <c r="K277" s="8">
        <v>11</v>
      </c>
      <c r="L277" s="8">
        <v>0</v>
      </c>
      <c r="M277" s="8">
        <f t="shared" si="49"/>
        <v>11</v>
      </c>
      <c r="N277" s="446" t="s">
        <v>2280</v>
      </c>
    </row>
    <row r="278" spans="1:14" ht="19.5" customHeight="1" x14ac:dyDescent="0.25">
      <c r="A278" s="8" t="s">
        <v>2078</v>
      </c>
      <c r="B278" s="8">
        <v>29</v>
      </c>
      <c r="C278" s="8">
        <v>2</v>
      </c>
      <c r="D278" s="8">
        <f t="shared" si="50"/>
        <v>31</v>
      </c>
      <c r="E278" s="8">
        <v>0</v>
      </c>
      <c r="F278" s="8">
        <v>0</v>
      </c>
      <c r="G278" s="8">
        <v>0</v>
      </c>
      <c r="H278" s="8">
        <v>0</v>
      </c>
      <c r="I278" s="8">
        <v>0</v>
      </c>
      <c r="J278" s="8">
        <v>0</v>
      </c>
      <c r="K278" s="8">
        <v>29</v>
      </c>
      <c r="L278" s="8">
        <v>2</v>
      </c>
      <c r="M278" s="8">
        <f t="shared" si="49"/>
        <v>31</v>
      </c>
      <c r="N278" s="446" t="s">
        <v>2281</v>
      </c>
    </row>
    <row r="279" spans="1:14" ht="19.5" customHeight="1" x14ac:dyDescent="0.25">
      <c r="A279" s="8" t="s">
        <v>2080</v>
      </c>
      <c r="B279" s="8">
        <v>58</v>
      </c>
      <c r="C279" s="8">
        <v>11</v>
      </c>
      <c r="D279" s="8">
        <f t="shared" si="50"/>
        <v>69</v>
      </c>
      <c r="E279" s="8">
        <v>0</v>
      </c>
      <c r="F279" s="8">
        <v>0</v>
      </c>
      <c r="G279" s="8">
        <v>0</v>
      </c>
      <c r="H279" s="8">
        <v>0</v>
      </c>
      <c r="I279" s="8">
        <v>0</v>
      </c>
      <c r="J279" s="8">
        <v>0</v>
      </c>
      <c r="K279" s="8">
        <v>58</v>
      </c>
      <c r="L279" s="8">
        <v>11</v>
      </c>
      <c r="M279" s="8">
        <f t="shared" si="49"/>
        <v>69</v>
      </c>
      <c r="N279" s="446" t="s">
        <v>2089</v>
      </c>
    </row>
    <row r="280" spans="1:14" ht="19.5" customHeight="1" x14ac:dyDescent="0.25">
      <c r="A280" s="340" t="s">
        <v>2477</v>
      </c>
      <c r="B280" s="340">
        <f>SUM(B274:B279)</f>
        <v>193</v>
      </c>
      <c r="C280" s="340">
        <f t="shared" ref="C280:M280" si="53">SUM(C274:C279)</f>
        <v>47</v>
      </c>
      <c r="D280" s="340">
        <f t="shared" si="53"/>
        <v>240</v>
      </c>
      <c r="E280" s="340">
        <f t="shared" si="53"/>
        <v>0</v>
      </c>
      <c r="F280" s="340">
        <f t="shared" si="53"/>
        <v>0</v>
      </c>
      <c r="G280" s="340">
        <f t="shared" si="53"/>
        <v>0</v>
      </c>
      <c r="H280" s="340">
        <f t="shared" si="53"/>
        <v>0</v>
      </c>
      <c r="I280" s="340">
        <f t="shared" si="53"/>
        <v>0</v>
      </c>
      <c r="J280" s="340">
        <f t="shared" si="53"/>
        <v>0</v>
      </c>
      <c r="K280" s="340">
        <f t="shared" si="53"/>
        <v>193</v>
      </c>
      <c r="L280" s="340">
        <f t="shared" si="53"/>
        <v>47</v>
      </c>
      <c r="M280" s="340">
        <f t="shared" si="53"/>
        <v>240</v>
      </c>
      <c r="N280" s="329" t="s">
        <v>2079</v>
      </c>
    </row>
    <row r="281" spans="1:14" ht="19.5" customHeight="1" x14ac:dyDescent="0.25">
      <c r="A281" s="340" t="s">
        <v>2099</v>
      </c>
      <c r="B281" s="340">
        <v>210</v>
      </c>
      <c r="C281" s="340">
        <v>35</v>
      </c>
      <c r="D281" s="340">
        <f>SUM(B281:C281)</f>
        <v>245</v>
      </c>
      <c r="E281" s="340">
        <v>4</v>
      </c>
      <c r="F281" s="340">
        <v>0</v>
      </c>
      <c r="G281" s="340">
        <f>SUM(E281:F281)</f>
        <v>4</v>
      </c>
      <c r="H281" s="340"/>
      <c r="I281" s="340"/>
      <c r="J281" s="340"/>
      <c r="K281" s="340">
        <v>214</v>
      </c>
      <c r="L281" s="340">
        <v>35</v>
      </c>
      <c r="M281" s="340">
        <f>SUM(K281:L281)</f>
        <v>249</v>
      </c>
      <c r="N281" s="329" t="s">
        <v>2081</v>
      </c>
    </row>
    <row r="282" spans="1:14" ht="19.5" customHeight="1" x14ac:dyDescent="0.25">
      <c r="A282" s="340" t="s">
        <v>2101</v>
      </c>
      <c r="B282" s="340">
        <v>107</v>
      </c>
      <c r="C282" s="340">
        <v>55</v>
      </c>
      <c r="D282" s="340">
        <f>SUM(B282:C282)</f>
        <v>162</v>
      </c>
      <c r="E282" s="340">
        <v>0</v>
      </c>
      <c r="F282" s="340">
        <v>0</v>
      </c>
      <c r="G282" s="340">
        <v>0</v>
      </c>
      <c r="H282" s="340">
        <v>7</v>
      </c>
      <c r="I282" s="340">
        <v>3</v>
      </c>
      <c r="J282" s="340">
        <f>SUM(H282:I282)</f>
        <v>10</v>
      </c>
      <c r="K282" s="340">
        <v>114</v>
      </c>
      <c r="L282" s="340">
        <v>58</v>
      </c>
      <c r="M282" s="340">
        <f>SUM(K282:L282)</f>
        <v>172</v>
      </c>
      <c r="N282" s="329" t="s">
        <v>2286</v>
      </c>
    </row>
    <row r="283" spans="1:14" ht="19.5" customHeight="1" x14ac:dyDescent="0.25">
      <c r="A283" s="340" t="s">
        <v>2287</v>
      </c>
      <c r="B283" s="340"/>
      <c r="C283" s="340"/>
      <c r="D283" s="340"/>
      <c r="E283" s="340"/>
      <c r="F283" s="340"/>
      <c r="G283" s="340"/>
      <c r="H283" s="340"/>
      <c r="I283" s="340"/>
      <c r="J283" s="340"/>
      <c r="K283" s="340"/>
      <c r="L283" s="340"/>
      <c r="M283" s="340"/>
      <c r="N283" s="329" t="s">
        <v>2104</v>
      </c>
    </row>
    <row r="284" spans="1:14" ht="19.5" customHeight="1" x14ac:dyDescent="0.25">
      <c r="A284" s="340" t="s">
        <v>2070</v>
      </c>
      <c r="B284" s="340">
        <v>10</v>
      </c>
      <c r="C284" s="340">
        <v>0</v>
      </c>
      <c r="D284" s="340">
        <f>SUM(B284:C284)</f>
        <v>10</v>
      </c>
      <c r="E284" s="340">
        <v>1</v>
      </c>
      <c r="F284" s="340">
        <v>0</v>
      </c>
      <c r="G284" s="340">
        <f>SUM(E284:F284)</f>
        <v>1</v>
      </c>
      <c r="H284" s="340">
        <v>0</v>
      </c>
      <c r="I284" s="340">
        <v>0</v>
      </c>
      <c r="J284" s="340">
        <v>0</v>
      </c>
      <c r="K284" s="340">
        <v>11</v>
      </c>
      <c r="L284" s="340">
        <v>0</v>
      </c>
      <c r="M284" s="340">
        <f>SUM(K284:L284)</f>
        <v>11</v>
      </c>
      <c r="N284" s="446" t="s">
        <v>2278</v>
      </c>
    </row>
    <row r="285" spans="1:14" ht="19.5" customHeight="1" x14ac:dyDescent="0.25">
      <c r="A285" s="340" t="s">
        <v>2332</v>
      </c>
      <c r="B285" s="340">
        <v>27</v>
      </c>
      <c r="C285" s="340">
        <v>9</v>
      </c>
      <c r="D285" s="340">
        <f t="shared" ref="D285:D288" si="54">SUM(B285:C285)</f>
        <v>36</v>
      </c>
      <c r="E285" s="340">
        <v>0</v>
      </c>
      <c r="F285" s="340">
        <v>0</v>
      </c>
      <c r="G285" s="340">
        <v>0</v>
      </c>
      <c r="H285" s="340">
        <v>0</v>
      </c>
      <c r="I285" s="340">
        <v>0</v>
      </c>
      <c r="J285" s="340">
        <v>0</v>
      </c>
      <c r="K285" s="340">
        <v>27</v>
      </c>
      <c r="L285" s="340">
        <v>9</v>
      </c>
      <c r="M285" s="340">
        <f t="shared" ref="M285:M288" si="55">SUM(K285:L285)</f>
        <v>36</v>
      </c>
      <c r="N285" s="329" t="s">
        <v>2231</v>
      </c>
    </row>
    <row r="286" spans="1:14" ht="19.5" customHeight="1" x14ac:dyDescent="0.25">
      <c r="A286" s="340" t="s">
        <v>541</v>
      </c>
      <c r="B286" s="340">
        <v>18</v>
      </c>
      <c r="C286" s="340">
        <v>12</v>
      </c>
      <c r="D286" s="340">
        <f t="shared" si="54"/>
        <v>30</v>
      </c>
      <c r="E286" s="340">
        <v>0</v>
      </c>
      <c r="F286" s="340">
        <v>0</v>
      </c>
      <c r="G286" s="340">
        <v>0</v>
      </c>
      <c r="H286" s="340">
        <v>0</v>
      </c>
      <c r="I286" s="340">
        <v>0</v>
      </c>
      <c r="J286" s="340">
        <v>0</v>
      </c>
      <c r="K286" s="340">
        <v>18</v>
      </c>
      <c r="L286" s="340">
        <v>12</v>
      </c>
      <c r="M286" s="340">
        <f t="shared" si="55"/>
        <v>30</v>
      </c>
      <c r="N286" s="446" t="s">
        <v>249</v>
      </c>
    </row>
    <row r="287" spans="1:14" ht="19.5" customHeight="1" x14ac:dyDescent="0.25">
      <c r="A287" s="340" t="s">
        <v>2335</v>
      </c>
      <c r="B287" s="340">
        <v>10</v>
      </c>
      <c r="C287" s="340">
        <v>1</v>
      </c>
      <c r="D287" s="340">
        <f t="shared" si="54"/>
        <v>11</v>
      </c>
      <c r="E287" s="340">
        <v>0</v>
      </c>
      <c r="F287" s="340">
        <v>0</v>
      </c>
      <c r="G287" s="340">
        <v>0</v>
      </c>
      <c r="H287" s="340">
        <v>0</v>
      </c>
      <c r="I287" s="340">
        <v>0</v>
      </c>
      <c r="J287" s="340">
        <v>0</v>
      </c>
      <c r="K287" s="340">
        <v>10</v>
      </c>
      <c r="L287" s="340">
        <v>1</v>
      </c>
      <c r="M287" s="340">
        <f t="shared" si="55"/>
        <v>11</v>
      </c>
      <c r="N287" s="446" t="s">
        <v>2077</v>
      </c>
    </row>
    <row r="288" spans="1:14" ht="19.5" customHeight="1" x14ac:dyDescent="0.25">
      <c r="A288" s="340" t="s">
        <v>2336</v>
      </c>
      <c r="B288" s="340">
        <v>31</v>
      </c>
      <c r="C288" s="340">
        <v>10</v>
      </c>
      <c r="D288" s="340">
        <f t="shared" si="54"/>
        <v>41</v>
      </c>
      <c r="E288" s="340">
        <v>0</v>
      </c>
      <c r="F288" s="340">
        <v>1</v>
      </c>
      <c r="G288" s="340">
        <f>SUM(E288:F288)</f>
        <v>1</v>
      </c>
      <c r="H288" s="340">
        <v>0</v>
      </c>
      <c r="I288" s="340">
        <v>0</v>
      </c>
      <c r="J288" s="340">
        <v>0</v>
      </c>
      <c r="K288" s="340">
        <v>31</v>
      </c>
      <c r="L288" s="340">
        <v>11</v>
      </c>
      <c r="M288" s="340">
        <f t="shared" si="55"/>
        <v>42</v>
      </c>
      <c r="N288" s="446" t="s">
        <v>2337</v>
      </c>
    </row>
    <row r="289" spans="1:14" ht="19.5" customHeight="1" x14ac:dyDescent="0.25">
      <c r="A289" s="340" t="s">
        <v>2338</v>
      </c>
      <c r="B289" s="340">
        <f>SUM(B284:B288)</f>
        <v>96</v>
      </c>
      <c r="C289" s="340">
        <f t="shared" ref="C289:M289" si="56">SUM(C284:C288)</f>
        <v>32</v>
      </c>
      <c r="D289" s="340">
        <f t="shared" si="56"/>
        <v>128</v>
      </c>
      <c r="E289" s="340">
        <f t="shared" si="56"/>
        <v>1</v>
      </c>
      <c r="F289" s="340">
        <f t="shared" si="56"/>
        <v>1</v>
      </c>
      <c r="G289" s="340">
        <f t="shared" si="56"/>
        <v>2</v>
      </c>
      <c r="H289" s="340">
        <f t="shared" si="56"/>
        <v>0</v>
      </c>
      <c r="I289" s="340">
        <f t="shared" si="56"/>
        <v>0</v>
      </c>
      <c r="J289" s="340">
        <f t="shared" si="56"/>
        <v>0</v>
      </c>
      <c r="K289" s="340">
        <f t="shared" si="56"/>
        <v>97</v>
      </c>
      <c r="L289" s="340">
        <f t="shared" si="56"/>
        <v>33</v>
      </c>
      <c r="M289" s="340">
        <f t="shared" si="56"/>
        <v>130</v>
      </c>
      <c r="N289" s="459" t="s">
        <v>2109</v>
      </c>
    </row>
    <row r="290" spans="1:14" ht="18.75" customHeight="1" x14ac:dyDescent="0.25">
      <c r="A290" s="340" t="s">
        <v>2110</v>
      </c>
      <c r="B290" s="340"/>
      <c r="C290" s="340"/>
      <c r="D290" s="340"/>
      <c r="E290" s="340"/>
      <c r="F290" s="340"/>
      <c r="G290" s="340"/>
      <c r="H290" s="340"/>
      <c r="I290" s="340"/>
      <c r="J290" s="340"/>
      <c r="K290" s="340"/>
      <c r="L290" s="340"/>
      <c r="M290" s="340"/>
      <c r="N290" s="329" t="s">
        <v>2111</v>
      </c>
    </row>
    <row r="291" spans="1:14" ht="18.75" customHeight="1" x14ac:dyDescent="0.25">
      <c r="A291" s="340" t="s">
        <v>2112</v>
      </c>
      <c r="B291" s="340">
        <v>5</v>
      </c>
      <c r="C291" s="340">
        <v>1</v>
      </c>
      <c r="D291" s="340">
        <f>SUM(B291:C291)</f>
        <v>6</v>
      </c>
      <c r="E291" s="340">
        <v>0</v>
      </c>
      <c r="F291" s="340">
        <v>0</v>
      </c>
      <c r="G291" s="340">
        <v>0</v>
      </c>
      <c r="H291" s="340">
        <v>0</v>
      </c>
      <c r="I291" s="340">
        <v>1</v>
      </c>
      <c r="J291" s="340">
        <f>SUM(H291:I291)</f>
        <v>1</v>
      </c>
      <c r="K291" s="340">
        <v>5</v>
      </c>
      <c r="L291" s="340">
        <v>2</v>
      </c>
      <c r="M291" s="340">
        <f>SUM(K291:L291)</f>
        <v>7</v>
      </c>
      <c r="N291" s="329" t="s">
        <v>2113</v>
      </c>
    </row>
    <row r="292" spans="1:14" ht="19.5" customHeight="1" x14ac:dyDescent="0.25">
      <c r="A292" s="340" t="s">
        <v>2289</v>
      </c>
      <c r="B292" s="340">
        <v>42</v>
      </c>
      <c r="C292" s="340">
        <v>3</v>
      </c>
      <c r="D292" s="340">
        <f t="shared" ref="D292:D293" si="57">SUM(B292:C292)</f>
        <v>45</v>
      </c>
      <c r="E292" s="340">
        <v>0</v>
      </c>
      <c r="F292" s="340">
        <v>0</v>
      </c>
      <c r="G292" s="340">
        <v>0</v>
      </c>
      <c r="H292" s="340">
        <v>10</v>
      </c>
      <c r="I292" s="340">
        <v>1</v>
      </c>
      <c r="J292" s="340">
        <f>SUM(H292:I292)</f>
        <v>11</v>
      </c>
      <c r="K292" s="340">
        <v>52</v>
      </c>
      <c r="L292" s="340">
        <v>4</v>
      </c>
      <c r="M292" s="340">
        <f t="shared" ref="M292:M293" si="58">SUM(K292:L292)</f>
        <v>56</v>
      </c>
      <c r="N292" s="329" t="s">
        <v>2290</v>
      </c>
    </row>
    <row r="293" spans="1:14" ht="19.5" customHeight="1" x14ac:dyDescent="0.25">
      <c r="A293" s="340" t="s">
        <v>2115</v>
      </c>
      <c r="B293" s="340">
        <v>16</v>
      </c>
      <c r="C293" s="340">
        <v>8</v>
      </c>
      <c r="D293" s="340">
        <f t="shared" si="57"/>
        <v>24</v>
      </c>
      <c r="E293" s="340">
        <v>0</v>
      </c>
      <c r="F293" s="340">
        <v>0</v>
      </c>
      <c r="G293" s="340">
        <v>0</v>
      </c>
      <c r="H293" s="340">
        <v>0</v>
      </c>
      <c r="I293" s="340">
        <v>0</v>
      </c>
      <c r="J293" s="340">
        <v>0</v>
      </c>
      <c r="K293" s="340">
        <v>16</v>
      </c>
      <c r="L293" s="340">
        <v>8</v>
      </c>
      <c r="M293" s="340">
        <f t="shared" si="58"/>
        <v>24</v>
      </c>
      <c r="N293" s="329" t="s">
        <v>2116</v>
      </c>
    </row>
    <row r="294" spans="1:14" ht="19.5" customHeight="1" x14ac:dyDescent="0.25">
      <c r="A294" s="340" t="s">
        <v>2122</v>
      </c>
      <c r="B294" s="340">
        <f>SUM(B291:B293)</f>
        <v>63</v>
      </c>
      <c r="C294" s="340">
        <f t="shared" ref="C294:M294" si="59">SUM(C291:C293)</f>
        <v>12</v>
      </c>
      <c r="D294" s="340">
        <f t="shared" si="59"/>
        <v>75</v>
      </c>
      <c r="E294" s="340">
        <f t="shared" si="59"/>
        <v>0</v>
      </c>
      <c r="F294" s="340">
        <f t="shared" si="59"/>
        <v>0</v>
      </c>
      <c r="G294" s="340">
        <f t="shared" si="59"/>
        <v>0</v>
      </c>
      <c r="H294" s="340">
        <f t="shared" si="59"/>
        <v>10</v>
      </c>
      <c r="I294" s="340">
        <f t="shared" si="59"/>
        <v>2</v>
      </c>
      <c r="J294" s="340">
        <f t="shared" si="59"/>
        <v>12</v>
      </c>
      <c r="K294" s="340">
        <f t="shared" si="59"/>
        <v>73</v>
      </c>
      <c r="L294" s="340">
        <f t="shared" si="59"/>
        <v>14</v>
      </c>
      <c r="M294" s="340">
        <f t="shared" si="59"/>
        <v>87</v>
      </c>
      <c r="N294" s="329" t="s">
        <v>2123</v>
      </c>
    </row>
    <row r="295" spans="1:14" ht="19.5" customHeight="1" thickBot="1" x14ac:dyDescent="0.3">
      <c r="A295" s="11" t="s">
        <v>2124</v>
      </c>
      <c r="B295" s="11">
        <v>10</v>
      </c>
      <c r="C295" s="11">
        <v>0</v>
      </c>
      <c r="D295" s="11">
        <f>SUM(B295:C295)</f>
        <v>10</v>
      </c>
      <c r="E295" s="11">
        <v>0</v>
      </c>
      <c r="F295" s="11">
        <v>0</v>
      </c>
      <c r="G295" s="11">
        <v>0</v>
      </c>
      <c r="H295" s="11">
        <v>0</v>
      </c>
      <c r="I295" s="11">
        <v>0</v>
      </c>
      <c r="J295" s="11">
        <v>0</v>
      </c>
      <c r="K295" s="11">
        <v>10</v>
      </c>
      <c r="L295" s="11">
        <v>0</v>
      </c>
      <c r="M295" s="11">
        <f>SUM(K295:L295)</f>
        <v>10</v>
      </c>
      <c r="N295" s="13" t="s">
        <v>2125</v>
      </c>
    </row>
    <row r="296" spans="1:14" s="659" customFormat="1" ht="19.5" customHeight="1" thickTop="1" x14ac:dyDescent="0.25">
      <c r="A296" s="668"/>
      <c r="B296" s="668"/>
      <c r="C296" s="668"/>
      <c r="D296" s="668"/>
      <c r="E296" s="668"/>
      <c r="F296" s="668"/>
      <c r="G296" s="668"/>
      <c r="H296" s="668"/>
      <c r="I296" s="668"/>
      <c r="J296" s="668"/>
      <c r="K296" s="668"/>
      <c r="L296" s="668"/>
      <c r="M296" s="668"/>
      <c r="N296" s="664"/>
    </row>
    <row r="297" spans="1:14" s="659" customFormat="1" ht="19.5" customHeight="1" thickBot="1" x14ac:dyDescent="0.3">
      <c r="A297" s="668"/>
      <c r="B297" s="668"/>
      <c r="C297" s="668"/>
      <c r="D297" s="668"/>
      <c r="E297" s="668"/>
      <c r="F297" s="668"/>
      <c r="G297" s="668"/>
      <c r="H297" s="668"/>
      <c r="I297" s="668"/>
      <c r="J297" s="668"/>
      <c r="K297" s="668"/>
      <c r="L297" s="668"/>
      <c r="M297" s="668"/>
      <c r="N297" s="664"/>
    </row>
    <row r="298" spans="1:14" ht="21" customHeight="1" thickTop="1" x14ac:dyDescent="0.25">
      <c r="A298" s="325"/>
      <c r="B298" s="325"/>
      <c r="C298" s="325"/>
      <c r="D298" s="325"/>
      <c r="E298" s="325"/>
      <c r="F298" s="325"/>
      <c r="G298" s="325"/>
      <c r="H298" s="325"/>
      <c r="I298" s="325"/>
      <c r="J298" s="325"/>
      <c r="K298" s="325"/>
      <c r="L298" s="325"/>
      <c r="M298" s="325"/>
      <c r="N298" s="326"/>
    </row>
    <row r="299" spans="1:14" ht="20.25" customHeight="1" thickBot="1" x14ac:dyDescent="0.3">
      <c r="A299" s="357" t="s">
        <v>2650</v>
      </c>
      <c r="N299" s="426" t="s">
        <v>2651</v>
      </c>
    </row>
    <row r="300" spans="1:14" ht="16.5" customHeight="1" thickTop="1" x14ac:dyDescent="0.3">
      <c r="A300" s="735" t="s">
        <v>205</v>
      </c>
      <c r="B300" s="746" t="s">
        <v>129</v>
      </c>
      <c r="C300" s="746"/>
      <c r="D300" s="746"/>
      <c r="E300" s="746" t="s">
        <v>130</v>
      </c>
      <c r="F300" s="746"/>
      <c r="G300" s="746"/>
      <c r="H300" s="746" t="s">
        <v>131</v>
      </c>
      <c r="I300" s="746"/>
      <c r="J300" s="746"/>
      <c r="K300" s="746" t="s">
        <v>4</v>
      </c>
      <c r="L300" s="746"/>
      <c r="M300" s="746"/>
      <c r="N300" s="735" t="s">
        <v>206</v>
      </c>
    </row>
    <row r="301" spans="1:14" ht="15" customHeight="1" x14ac:dyDescent="0.3">
      <c r="A301" s="736"/>
      <c r="B301" s="747" t="s">
        <v>132</v>
      </c>
      <c r="C301" s="747"/>
      <c r="D301" s="747"/>
      <c r="E301" s="747" t="s">
        <v>133</v>
      </c>
      <c r="F301" s="747"/>
      <c r="G301" s="747"/>
      <c r="H301" s="747" t="s">
        <v>134</v>
      </c>
      <c r="I301" s="747"/>
      <c r="J301" s="747"/>
      <c r="K301" s="747" t="s">
        <v>9</v>
      </c>
      <c r="L301" s="747"/>
      <c r="M301" s="747"/>
      <c r="N301" s="736"/>
    </row>
    <row r="302" spans="1:14" ht="14.25" customHeight="1" x14ac:dyDescent="0.3">
      <c r="A302" s="736"/>
      <c r="B302" s="457" t="s">
        <v>574</v>
      </c>
      <c r="C302" s="457" t="s">
        <v>113</v>
      </c>
      <c r="D302" s="457" t="s">
        <v>12</v>
      </c>
      <c r="E302" s="457" t="s">
        <v>574</v>
      </c>
      <c r="F302" s="457" t="s">
        <v>113</v>
      </c>
      <c r="G302" s="457" t="s">
        <v>12</v>
      </c>
      <c r="H302" s="457" t="s">
        <v>574</v>
      </c>
      <c r="I302" s="457" t="s">
        <v>113</v>
      </c>
      <c r="J302" s="457" t="s">
        <v>12</v>
      </c>
      <c r="K302" s="457" t="s">
        <v>574</v>
      </c>
      <c r="L302" s="457" t="s">
        <v>113</v>
      </c>
      <c r="M302" s="457" t="s">
        <v>12</v>
      </c>
      <c r="N302" s="736"/>
    </row>
    <row r="303" spans="1:14" ht="18.75" customHeight="1" thickBot="1" x14ac:dyDescent="0.35">
      <c r="A303" s="737"/>
      <c r="B303" s="458" t="s">
        <v>13</v>
      </c>
      <c r="C303" s="458" t="s">
        <v>14</v>
      </c>
      <c r="D303" s="458" t="s">
        <v>9</v>
      </c>
      <c r="E303" s="458" t="s">
        <v>13</v>
      </c>
      <c r="F303" s="458" t="s">
        <v>14</v>
      </c>
      <c r="G303" s="458" t="s">
        <v>9</v>
      </c>
      <c r="H303" s="458" t="s">
        <v>13</v>
      </c>
      <c r="I303" s="458" t="s">
        <v>14</v>
      </c>
      <c r="J303" s="458" t="s">
        <v>9</v>
      </c>
      <c r="K303" s="458" t="s">
        <v>13</v>
      </c>
      <c r="L303" s="458" t="s">
        <v>14</v>
      </c>
      <c r="M303" s="458" t="s">
        <v>9</v>
      </c>
      <c r="N303" s="737"/>
    </row>
    <row r="304" spans="1:14" ht="21.75" customHeight="1" x14ac:dyDescent="0.25">
      <c r="A304" s="8" t="s">
        <v>2434</v>
      </c>
      <c r="B304" s="8"/>
      <c r="C304" s="8"/>
      <c r="D304" s="8"/>
      <c r="E304" s="8"/>
      <c r="F304" s="8"/>
      <c r="G304" s="8"/>
      <c r="H304" s="8"/>
      <c r="I304" s="8"/>
      <c r="J304" s="8"/>
      <c r="K304" s="8"/>
      <c r="L304" s="8"/>
      <c r="M304" s="8"/>
      <c r="N304" s="446" t="s">
        <v>2478</v>
      </c>
    </row>
    <row r="305" spans="1:14" ht="21.75" customHeight="1" x14ac:dyDescent="0.25">
      <c r="A305" s="8" t="s">
        <v>2128</v>
      </c>
      <c r="B305" s="8">
        <v>7</v>
      </c>
      <c r="C305" s="8">
        <v>0</v>
      </c>
      <c r="D305" s="8">
        <f>SUM(B305:C305)</f>
        <v>7</v>
      </c>
      <c r="E305" s="8">
        <v>0</v>
      </c>
      <c r="F305" s="8">
        <v>0</v>
      </c>
      <c r="G305" s="8">
        <v>0</v>
      </c>
      <c r="H305" s="8">
        <v>0</v>
      </c>
      <c r="I305" s="8">
        <v>0</v>
      </c>
      <c r="J305" s="8">
        <v>0</v>
      </c>
      <c r="K305" s="8">
        <v>7</v>
      </c>
      <c r="L305" s="8">
        <v>0</v>
      </c>
      <c r="M305" s="8">
        <f>SUM(K305:L305)</f>
        <v>7</v>
      </c>
      <c r="N305" s="446" t="s">
        <v>1262</v>
      </c>
    </row>
    <row r="306" spans="1:14" ht="21.75" customHeight="1" x14ac:dyDescent="0.25">
      <c r="A306" s="8" t="s">
        <v>1438</v>
      </c>
      <c r="B306" s="8">
        <v>9</v>
      </c>
      <c r="C306" s="8">
        <v>7</v>
      </c>
      <c r="D306" s="8">
        <f t="shared" ref="D306:D308" si="60">SUM(B306:C306)</f>
        <v>16</v>
      </c>
      <c r="E306" s="8">
        <v>0</v>
      </c>
      <c r="F306" s="8">
        <v>0</v>
      </c>
      <c r="G306" s="8">
        <v>0</v>
      </c>
      <c r="H306" s="8">
        <v>0</v>
      </c>
      <c r="I306" s="8">
        <v>0</v>
      </c>
      <c r="J306" s="8">
        <v>0</v>
      </c>
      <c r="K306" s="8">
        <v>28</v>
      </c>
      <c r="L306" s="8">
        <v>1</v>
      </c>
      <c r="M306" s="8">
        <f t="shared" ref="M306:M309" si="61">SUM(K306:L306)</f>
        <v>29</v>
      </c>
      <c r="N306" s="446" t="s">
        <v>243</v>
      </c>
    </row>
    <row r="307" spans="1:14" ht="21.75" customHeight="1" x14ac:dyDescent="0.25">
      <c r="A307" s="8" t="s">
        <v>541</v>
      </c>
      <c r="B307" s="8">
        <v>114</v>
      </c>
      <c r="C307" s="8">
        <v>23</v>
      </c>
      <c r="D307" s="8">
        <f t="shared" si="60"/>
        <v>137</v>
      </c>
      <c r="E307" s="8">
        <v>1</v>
      </c>
      <c r="F307" s="8">
        <v>0</v>
      </c>
      <c r="G307" s="8">
        <f>SUM(E307:F307)</f>
        <v>1</v>
      </c>
      <c r="H307" s="8">
        <v>12</v>
      </c>
      <c r="I307" s="8">
        <v>3</v>
      </c>
      <c r="J307" s="8">
        <f>SUM(H307:I307)</f>
        <v>15</v>
      </c>
      <c r="K307" s="8">
        <v>9</v>
      </c>
      <c r="L307" s="8">
        <v>7</v>
      </c>
      <c r="M307" s="8">
        <f t="shared" si="61"/>
        <v>16</v>
      </c>
      <c r="N307" s="446" t="s">
        <v>249</v>
      </c>
    </row>
    <row r="308" spans="1:14" ht="21.75" customHeight="1" x14ac:dyDescent="0.25">
      <c r="A308" s="8" t="s">
        <v>2129</v>
      </c>
      <c r="B308" s="8">
        <v>28</v>
      </c>
      <c r="C308" s="8">
        <v>1</v>
      </c>
      <c r="D308" s="8">
        <f t="shared" si="60"/>
        <v>29</v>
      </c>
      <c r="E308" s="8">
        <v>0</v>
      </c>
      <c r="F308" s="8">
        <v>0</v>
      </c>
      <c r="G308" s="8">
        <v>0</v>
      </c>
      <c r="H308" s="8">
        <v>0</v>
      </c>
      <c r="I308" s="8">
        <v>0</v>
      </c>
      <c r="J308" s="8">
        <v>0</v>
      </c>
      <c r="K308" s="8">
        <v>127</v>
      </c>
      <c r="L308" s="8">
        <v>26</v>
      </c>
      <c r="M308" s="8">
        <f t="shared" si="61"/>
        <v>153</v>
      </c>
      <c r="N308" s="446" t="s">
        <v>2437</v>
      </c>
    </row>
    <row r="309" spans="1:14" ht="21.75" customHeight="1" x14ac:dyDescent="0.25">
      <c r="A309" s="8" t="s">
        <v>2438</v>
      </c>
      <c r="B309" s="8">
        <f>SUM(B305:B308)</f>
        <v>158</v>
      </c>
      <c r="C309" s="8">
        <f t="shared" ref="C309:L309" si="62">SUM(C305:C308)</f>
        <v>31</v>
      </c>
      <c r="D309" s="8">
        <f t="shared" si="62"/>
        <v>189</v>
      </c>
      <c r="E309" s="8">
        <f t="shared" si="62"/>
        <v>1</v>
      </c>
      <c r="F309" s="8">
        <f t="shared" si="62"/>
        <v>0</v>
      </c>
      <c r="G309" s="8">
        <f t="shared" si="62"/>
        <v>1</v>
      </c>
      <c r="H309" s="8">
        <f t="shared" si="62"/>
        <v>12</v>
      </c>
      <c r="I309" s="8">
        <f t="shared" si="62"/>
        <v>3</v>
      </c>
      <c r="J309" s="8">
        <f t="shared" si="62"/>
        <v>15</v>
      </c>
      <c r="K309" s="8">
        <f t="shared" si="62"/>
        <v>171</v>
      </c>
      <c r="L309" s="8">
        <f t="shared" si="62"/>
        <v>34</v>
      </c>
      <c r="M309" s="8">
        <f t="shared" si="61"/>
        <v>205</v>
      </c>
      <c r="N309" s="446" t="s">
        <v>2439</v>
      </c>
    </row>
    <row r="310" spans="1:14" ht="21.75" customHeight="1" x14ac:dyDescent="0.25">
      <c r="A310" s="8" t="s">
        <v>2440</v>
      </c>
      <c r="B310" s="8"/>
      <c r="C310" s="8"/>
      <c r="D310" s="8"/>
      <c r="E310" s="8"/>
      <c r="F310" s="8"/>
      <c r="G310" s="8"/>
      <c r="H310" s="8"/>
      <c r="I310" s="8"/>
      <c r="J310" s="8"/>
      <c r="K310" s="8"/>
      <c r="L310" s="8"/>
      <c r="M310" s="8"/>
      <c r="N310" s="446" t="s">
        <v>2134</v>
      </c>
    </row>
    <row r="311" spans="1:14" ht="21.75" customHeight="1" x14ac:dyDescent="0.25">
      <c r="A311" s="8" t="s">
        <v>1438</v>
      </c>
      <c r="B311" s="8">
        <v>0</v>
      </c>
      <c r="C311" s="8">
        <v>0</v>
      </c>
      <c r="D311" s="8">
        <v>0</v>
      </c>
      <c r="E311" s="8">
        <v>0</v>
      </c>
      <c r="F311" s="8">
        <v>0</v>
      </c>
      <c r="G311" s="8">
        <v>0</v>
      </c>
      <c r="H311" s="8">
        <v>13</v>
      </c>
      <c r="I311" s="8">
        <v>3</v>
      </c>
      <c r="J311" s="8">
        <f>SUM(H311:I311)</f>
        <v>16</v>
      </c>
      <c r="K311" s="8">
        <v>13</v>
      </c>
      <c r="L311" s="8">
        <v>3</v>
      </c>
      <c r="M311" s="8">
        <f>SUM(K311:L311)</f>
        <v>16</v>
      </c>
      <c r="N311" s="446" t="s">
        <v>243</v>
      </c>
    </row>
    <row r="312" spans="1:14" ht="21.75" customHeight="1" x14ac:dyDescent="0.25">
      <c r="A312" s="8" t="s">
        <v>541</v>
      </c>
      <c r="B312" s="8">
        <v>1</v>
      </c>
      <c r="C312" s="8">
        <v>0</v>
      </c>
      <c r="D312" s="8">
        <f>SUM(B312:C312)</f>
        <v>1</v>
      </c>
      <c r="E312" s="8">
        <v>0</v>
      </c>
      <c r="F312" s="8">
        <v>0</v>
      </c>
      <c r="G312" s="8">
        <v>0</v>
      </c>
      <c r="H312" s="8">
        <v>6</v>
      </c>
      <c r="I312" s="8">
        <v>2</v>
      </c>
      <c r="J312" s="8">
        <f>SUM(H312:I312)</f>
        <v>8</v>
      </c>
      <c r="K312" s="8">
        <v>7</v>
      </c>
      <c r="L312" s="8">
        <v>2</v>
      </c>
      <c r="M312" s="8">
        <f>SUM(K312:L312)</f>
        <v>9</v>
      </c>
      <c r="N312" s="446" t="s">
        <v>249</v>
      </c>
    </row>
    <row r="313" spans="1:14" ht="21.75" customHeight="1" x14ac:dyDescent="0.25">
      <c r="A313" s="8" t="s">
        <v>2441</v>
      </c>
      <c r="B313" s="8">
        <f>SUM(B311:B312)</f>
        <v>1</v>
      </c>
      <c r="C313" s="8">
        <f t="shared" ref="C313:M313" si="63">SUM(C311:C312)</f>
        <v>0</v>
      </c>
      <c r="D313" s="8">
        <f t="shared" si="63"/>
        <v>1</v>
      </c>
      <c r="E313" s="8">
        <f t="shared" si="63"/>
        <v>0</v>
      </c>
      <c r="F313" s="8">
        <f t="shared" si="63"/>
        <v>0</v>
      </c>
      <c r="G313" s="8">
        <f t="shared" si="63"/>
        <v>0</v>
      </c>
      <c r="H313" s="8">
        <f t="shared" si="63"/>
        <v>19</v>
      </c>
      <c r="I313" s="8">
        <f t="shared" si="63"/>
        <v>5</v>
      </c>
      <c r="J313" s="8">
        <f t="shared" si="63"/>
        <v>24</v>
      </c>
      <c r="K313" s="8">
        <f t="shared" si="63"/>
        <v>20</v>
      </c>
      <c r="L313" s="8">
        <f t="shared" si="63"/>
        <v>5</v>
      </c>
      <c r="M313" s="8">
        <f t="shared" si="63"/>
        <v>25</v>
      </c>
      <c r="N313" s="446" t="s">
        <v>2294</v>
      </c>
    </row>
    <row r="314" spans="1:14" ht="21.75" customHeight="1" x14ac:dyDescent="0.25">
      <c r="A314" s="8" t="s">
        <v>2414</v>
      </c>
      <c r="B314" s="8"/>
      <c r="C314" s="8"/>
      <c r="D314" s="8"/>
      <c r="E314" s="8"/>
      <c r="F314" s="8"/>
      <c r="G314" s="8"/>
      <c r="H314" s="8"/>
      <c r="I314" s="8"/>
      <c r="J314" s="8"/>
      <c r="K314" s="8"/>
      <c r="L314" s="8"/>
      <c r="M314" s="8"/>
      <c r="N314" s="446" t="s">
        <v>2137</v>
      </c>
    </row>
    <row r="315" spans="1:14" ht="21.75" customHeight="1" x14ac:dyDescent="0.25">
      <c r="A315" s="8" t="s">
        <v>2129</v>
      </c>
      <c r="B315" s="8">
        <v>2</v>
      </c>
      <c r="C315" s="8">
        <v>1</v>
      </c>
      <c r="D315" s="8">
        <f>SUM(B315:C315)</f>
        <v>3</v>
      </c>
      <c r="E315" s="8">
        <v>0</v>
      </c>
      <c r="F315" s="8">
        <v>0</v>
      </c>
      <c r="G315" s="8">
        <v>0</v>
      </c>
      <c r="H315" s="8">
        <v>0</v>
      </c>
      <c r="I315" s="8">
        <v>0</v>
      </c>
      <c r="J315" s="8">
        <v>0</v>
      </c>
      <c r="K315" s="8">
        <v>2</v>
      </c>
      <c r="L315" s="8">
        <v>1</v>
      </c>
      <c r="M315" s="8">
        <f>SUM(K315:L315)</f>
        <v>3</v>
      </c>
      <c r="N315" s="446" t="s">
        <v>2130</v>
      </c>
    </row>
    <row r="316" spans="1:14" ht="21.75" customHeight="1" x14ac:dyDescent="0.25">
      <c r="A316" s="8" t="s">
        <v>1438</v>
      </c>
      <c r="B316" s="8">
        <v>10</v>
      </c>
      <c r="C316" s="8">
        <v>1</v>
      </c>
      <c r="D316" s="8">
        <f t="shared" ref="D316:D317" si="64">SUM(B316:C316)</f>
        <v>11</v>
      </c>
      <c r="E316" s="8">
        <v>0</v>
      </c>
      <c r="F316" s="8">
        <v>0</v>
      </c>
      <c r="G316" s="8">
        <v>0</v>
      </c>
      <c r="H316" s="8">
        <v>0</v>
      </c>
      <c r="I316" s="8">
        <v>0</v>
      </c>
      <c r="J316" s="8">
        <v>0</v>
      </c>
      <c r="K316" s="8">
        <v>10</v>
      </c>
      <c r="L316" s="8">
        <v>1</v>
      </c>
      <c r="M316" s="8">
        <f t="shared" ref="M316:M317" si="65">SUM(K316:L316)</f>
        <v>11</v>
      </c>
      <c r="N316" s="446" t="s">
        <v>243</v>
      </c>
    </row>
    <row r="317" spans="1:14" ht="21.75" customHeight="1" x14ac:dyDescent="0.25">
      <c r="A317" s="8" t="s">
        <v>541</v>
      </c>
      <c r="B317" s="8">
        <v>14</v>
      </c>
      <c r="C317" s="8">
        <v>0</v>
      </c>
      <c r="D317" s="8">
        <f t="shared" si="64"/>
        <v>14</v>
      </c>
      <c r="E317" s="8">
        <v>0</v>
      </c>
      <c r="F317" s="8">
        <v>0</v>
      </c>
      <c r="G317" s="8">
        <v>0</v>
      </c>
      <c r="H317" s="8">
        <v>0</v>
      </c>
      <c r="I317" s="8">
        <v>0</v>
      </c>
      <c r="J317" s="8">
        <v>0</v>
      </c>
      <c r="K317" s="8">
        <v>14</v>
      </c>
      <c r="L317" s="8"/>
      <c r="M317" s="8">
        <f t="shared" si="65"/>
        <v>14</v>
      </c>
      <c r="N317" s="446" t="s">
        <v>249</v>
      </c>
    </row>
    <row r="318" spans="1:14" ht="36.75" customHeight="1" x14ac:dyDescent="0.25">
      <c r="A318" s="32" t="s">
        <v>2442</v>
      </c>
      <c r="B318" s="8">
        <f>SUM(B315:B317)</f>
        <v>26</v>
      </c>
      <c r="C318" s="8">
        <f t="shared" ref="C318:M318" si="66">SUM(C315:C317)</f>
        <v>2</v>
      </c>
      <c r="D318" s="8">
        <f t="shared" si="66"/>
        <v>28</v>
      </c>
      <c r="E318" s="8">
        <f t="shared" si="66"/>
        <v>0</v>
      </c>
      <c r="F318" s="8">
        <f t="shared" si="66"/>
        <v>0</v>
      </c>
      <c r="G318" s="8">
        <f t="shared" si="66"/>
        <v>0</v>
      </c>
      <c r="H318" s="8">
        <f t="shared" si="66"/>
        <v>0</v>
      </c>
      <c r="I318" s="8">
        <f t="shared" si="66"/>
        <v>0</v>
      </c>
      <c r="J318" s="8">
        <f t="shared" si="66"/>
        <v>0</v>
      </c>
      <c r="K318" s="8">
        <f t="shared" si="66"/>
        <v>26</v>
      </c>
      <c r="L318" s="8">
        <f t="shared" si="66"/>
        <v>2</v>
      </c>
      <c r="M318" s="8">
        <f t="shared" si="66"/>
        <v>28</v>
      </c>
      <c r="N318" s="493" t="s">
        <v>2296</v>
      </c>
    </row>
    <row r="319" spans="1:14" ht="21.75" customHeight="1" x14ac:dyDescent="0.25">
      <c r="A319" s="8" t="s">
        <v>2443</v>
      </c>
      <c r="B319" s="8"/>
      <c r="C319" s="8"/>
      <c r="D319" s="8"/>
      <c r="E319" s="8"/>
      <c r="F319" s="8"/>
      <c r="G319" s="8"/>
      <c r="H319" s="8"/>
      <c r="I319" s="8"/>
      <c r="J319" s="8"/>
      <c r="K319" s="8"/>
      <c r="L319" s="8"/>
      <c r="M319" s="8"/>
      <c r="N319" s="446" t="s">
        <v>2141</v>
      </c>
    </row>
    <row r="320" spans="1:14" ht="21.75" customHeight="1" x14ac:dyDescent="0.25">
      <c r="A320" s="8" t="s">
        <v>2128</v>
      </c>
      <c r="B320" s="8">
        <v>0</v>
      </c>
      <c r="C320" s="8">
        <v>1</v>
      </c>
      <c r="D320" s="8">
        <f>SUM(B320:C320)</f>
        <v>1</v>
      </c>
      <c r="E320" s="8">
        <v>0</v>
      </c>
      <c r="F320" s="8">
        <v>0</v>
      </c>
      <c r="G320" s="8">
        <v>0</v>
      </c>
      <c r="H320" s="8">
        <v>0</v>
      </c>
      <c r="I320" s="8">
        <v>0</v>
      </c>
      <c r="J320" s="8">
        <v>0</v>
      </c>
      <c r="K320" s="8">
        <v>0</v>
      </c>
      <c r="L320" s="8">
        <v>1</v>
      </c>
      <c r="M320" s="8">
        <f>SUM(K320:L320)</f>
        <v>1</v>
      </c>
      <c r="N320" s="446" t="s">
        <v>1262</v>
      </c>
    </row>
    <row r="321" spans="1:14" ht="21.75" customHeight="1" x14ac:dyDescent="0.25">
      <c r="A321" s="8" t="s">
        <v>541</v>
      </c>
      <c r="B321" s="8">
        <v>0</v>
      </c>
      <c r="C321" s="8">
        <v>1</v>
      </c>
      <c r="D321" s="8">
        <f>SUM(B321:C321)</f>
        <v>1</v>
      </c>
      <c r="E321" s="8">
        <v>0</v>
      </c>
      <c r="F321" s="8">
        <v>0</v>
      </c>
      <c r="G321" s="8">
        <v>0</v>
      </c>
      <c r="H321" s="8">
        <v>0</v>
      </c>
      <c r="I321" s="8">
        <v>0</v>
      </c>
      <c r="J321" s="8">
        <v>0</v>
      </c>
      <c r="K321" s="8">
        <v>0</v>
      </c>
      <c r="L321" s="8">
        <v>1</v>
      </c>
      <c r="M321" s="8">
        <f>SUM(K321:L321)</f>
        <v>1</v>
      </c>
      <c r="N321" s="446" t="s">
        <v>249</v>
      </c>
    </row>
    <row r="322" spans="1:14" ht="21.75" customHeight="1" thickBot="1" x14ac:dyDescent="0.3">
      <c r="A322" s="11" t="s">
        <v>2444</v>
      </c>
      <c r="B322" s="11">
        <f>SUM(B320:B321)</f>
        <v>0</v>
      </c>
      <c r="C322" s="11">
        <f t="shared" ref="C322:M322" si="67">SUM(C320:C321)</f>
        <v>2</v>
      </c>
      <c r="D322" s="11">
        <f t="shared" si="67"/>
        <v>2</v>
      </c>
      <c r="E322" s="11">
        <f t="shared" si="67"/>
        <v>0</v>
      </c>
      <c r="F322" s="11">
        <f t="shared" si="67"/>
        <v>0</v>
      </c>
      <c r="G322" s="11">
        <f t="shared" si="67"/>
        <v>0</v>
      </c>
      <c r="H322" s="11">
        <f t="shared" si="67"/>
        <v>0</v>
      </c>
      <c r="I322" s="11">
        <f t="shared" si="67"/>
        <v>0</v>
      </c>
      <c r="J322" s="11">
        <f t="shared" si="67"/>
        <v>0</v>
      </c>
      <c r="K322" s="11">
        <f t="shared" si="67"/>
        <v>0</v>
      </c>
      <c r="L322" s="11">
        <f t="shared" si="67"/>
        <v>2</v>
      </c>
      <c r="M322" s="11">
        <f t="shared" si="67"/>
        <v>2</v>
      </c>
      <c r="N322" s="13" t="s">
        <v>2399</v>
      </c>
    </row>
    <row r="323" spans="1:14" s="659" customFormat="1" ht="21.75" customHeight="1" thickTop="1" x14ac:dyDescent="0.25">
      <c r="A323" s="668"/>
      <c r="B323" s="668"/>
      <c r="C323" s="668"/>
      <c r="D323" s="668"/>
      <c r="E323" s="668"/>
      <c r="F323" s="668"/>
      <c r="G323" s="668"/>
      <c r="H323" s="668"/>
      <c r="I323" s="668"/>
      <c r="J323" s="668"/>
      <c r="K323" s="668"/>
      <c r="L323" s="668"/>
      <c r="M323" s="668"/>
      <c r="N323" s="664"/>
    </row>
    <row r="324" spans="1:14" s="659" customFormat="1" ht="21.75" customHeight="1" x14ac:dyDescent="0.25">
      <c r="A324" s="668"/>
      <c r="B324" s="668"/>
      <c r="C324" s="668"/>
      <c r="D324" s="668"/>
      <c r="E324" s="668"/>
      <c r="F324" s="668"/>
      <c r="G324" s="668"/>
      <c r="H324" s="668"/>
      <c r="I324" s="668"/>
      <c r="J324" s="668"/>
      <c r="K324" s="668"/>
      <c r="L324" s="668"/>
      <c r="M324" s="668"/>
      <c r="N324" s="664"/>
    </row>
    <row r="325" spans="1:14" s="659" customFormat="1" ht="21.75" customHeight="1" x14ac:dyDescent="0.25">
      <c r="A325" s="668"/>
      <c r="B325" s="668"/>
      <c r="C325" s="668"/>
      <c r="D325" s="668"/>
      <c r="E325" s="668"/>
      <c r="F325" s="668"/>
      <c r="G325" s="668"/>
      <c r="H325" s="668"/>
      <c r="I325" s="668"/>
      <c r="J325" s="668"/>
      <c r="K325" s="668"/>
      <c r="L325" s="668"/>
      <c r="M325" s="668"/>
      <c r="N325" s="664"/>
    </row>
    <row r="326" spans="1:14" ht="21.75" customHeight="1" x14ac:dyDescent="0.25">
      <c r="A326" s="668"/>
      <c r="B326" s="668"/>
      <c r="C326" s="668"/>
      <c r="D326" s="668"/>
      <c r="E326" s="668"/>
      <c r="F326" s="668"/>
      <c r="G326" s="668"/>
      <c r="H326" s="668"/>
      <c r="I326" s="668"/>
      <c r="J326" s="668"/>
      <c r="K326" s="668"/>
      <c r="L326" s="668"/>
      <c r="M326" s="668"/>
      <c r="N326" s="664"/>
    </row>
    <row r="327" spans="1:14" ht="20.25" customHeight="1" thickBot="1" x14ac:dyDescent="0.3">
      <c r="A327" s="357" t="s">
        <v>2650</v>
      </c>
      <c r="N327" s="426" t="s">
        <v>2651</v>
      </c>
    </row>
    <row r="328" spans="1:14" ht="16.5" customHeight="1" thickTop="1" x14ac:dyDescent="0.3">
      <c r="A328" s="735" t="s">
        <v>205</v>
      </c>
      <c r="B328" s="746" t="s">
        <v>129</v>
      </c>
      <c r="C328" s="746"/>
      <c r="D328" s="746"/>
      <c r="E328" s="746" t="s">
        <v>130</v>
      </c>
      <c r="F328" s="746"/>
      <c r="G328" s="746"/>
      <c r="H328" s="746" t="s">
        <v>131</v>
      </c>
      <c r="I328" s="746"/>
      <c r="J328" s="746"/>
      <c r="K328" s="746" t="s">
        <v>4</v>
      </c>
      <c r="L328" s="746"/>
      <c r="M328" s="746"/>
      <c r="N328" s="735" t="s">
        <v>206</v>
      </c>
    </row>
    <row r="329" spans="1:14" ht="15" customHeight="1" x14ac:dyDescent="0.3">
      <c r="A329" s="736"/>
      <c r="B329" s="747" t="s">
        <v>132</v>
      </c>
      <c r="C329" s="747"/>
      <c r="D329" s="747"/>
      <c r="E329" s="747" t="s">
        <v>133</v>
      </c>
      <c r="F329" s="747"/>
      <c r="G329" s="747"/>
      <c r="H329" s="747" t="s">
        <v>134</v>
      </c>
      <c r="I329" s="747"/>
      <c r="J329" s="747"/>
      <c r="K329" s="747" t="s">
        <v>9</v>
      </c>
      <c r="L329" s="747"/>
      <c r="M329" s="747"/>
      <c r="N329" s="736"/>
    </row>
    <row r="330" spans="1:14" ht="14.25" customHeight="1" x14ac:dyDescent="0.3">
      <c r="A330" s="736"/>
      <c r="B330" s="457" t="s">
        <v>574</v>
      </c>
      <c r="C330" s="457" t="s">
        <v>113</v>
      </c>
      <c r="D330" s="457" t="s">
        <v>12</v>
      </c>
      <c r="E330" s="457" t="s">
        <v>574</v>
      </c>
      <c r="F330" s="457" t="s">
        <v>113</v>
      </c>
      <c r="G330" s="457" t="s">
        <v>12</v>
      </c>
      <c r="H330" s="457" t="s">
        <v>574</v>
      </c>
      <c r="I330" s="457" t="s">
        <v>113</v>
      </c>
      <c r="J330" s="457" t="s">
        <v>12</v>
      </c>
      <c r="K330" s="457" t="s">
        <v>574</v>
      </c>
      <c r="L330" s="457" t="s">
        <v>113</v>
      </c>
      <c r="M330" s="457" t="s">
        <v>12</v>
      </c>
      <c r="N330" s="736"/>
    </row>
    <row r="331" spans="1:14" ht="18.75" customHeight="1" thickBot="1" x14ac:dyDescent="0.35">
      <c r="A331" s="737"/>
      <c r="B331" s="458" t="s">
        <v>13</v>
      </c>
      <c r="C331" s="458" t="s">
        <v>14</v>
      </c>
      <c r="D331" s="458" t="s">
        <v>9</v>
      </c>
      <c r="E331" s="458" t="s">
        <v>13</v>
      </c>
      <c r="F331" s="458" t="s">
        <v>14</v>
      </c>
      <c r="G331" s="458" t="s">
        <v>9</v>
      </c>
      <c r="H331" s="458" t="s">
        <v>13</v>
      </c>
      <c r="I331" s="458" t="s">
        <v>14</v>
      </c>
      <c r="J331" s="458" t="s">
        <v>9</v>
      </c>
      <c r="K331" s="458" t="s">
        <v>13</v>
      </c>
      <c r="L331" s="458" t="s">
        <v>14</v>
      </c>
      <c r="M331" s="458" t="s">
        <v>9</v>
      </c>
      <c r="N331" s="737"/>
    </row>
    <row r="332" spans="1:14" ht="19.5" customHeight="1" x14ac:dyDescent="0.25">
      <c r="A332" s="8" t="s">
        <v>2445</v>
      </c>
      <c r="B332" s="8"/>
      <c r="C332" s="8"/>
      <c r="D332" s="8"/>
      <c r="E332" s="8"/>
      <c r="F332" s="8"/>
      <c r="G332" s="8"/>
      <c r="H332" s="8"/>
      <c r="I332" s="8"/>
      <c r="J332" s="8"/>
      <c r="K332" s="8"/>
      <c r="L332" s="8"/>
      <c r="M332" s="8"/>
      <c r="N332" s="446" t="s">
        <v>2144</v>
      </c>
    </row>
    <row r="333" spans="1:14" ht="21.75" customHeight="1" x14ac:dyDescent="0.25">
      <c r="A333" s="8" t="s">
        <v>2128</v>
      </c>
      <c r="B333" s="8">
        <v>7</v>
      </c>
      <c r="C333" s="8">
        <v>0</v>
      </c>
      <c r="D333" s="8">
        <f>SUM(B333:C333)</f>
        <v>7</v>
      </c>
      <c r="E333" s="8">
        <v>0</v>
      </c>
      <c r="F333" s="8">
        <v>0</v>
      </c>
      <c r="G333" s="8">
        <v>0</v>
      </c>
      <c r="H333" s="8">
        <v>0</v>
      </c>
      <c r="I333" s="8">
        <v>0</v>
      </c>
      <c r="J333" s="8">
        <v>0</v>
      </c>
      <c r="K333" s="8">
        <v>9</v>
      </c>
      <c r="L333" s="8">
        <v>0</v>
      </c>
      <c r="M333" s="8">
        <f>SUM(K333:L333)</f>
        <v>9</v>
      </c>
      <c r="N333" s="446" t="s">
        <v>1262</v>
      </c>
    </row>
    <row r="334" spans="1:14" ht="21.75" customHeight="1" x14ac:dyDescent="0.25">
      <c r="A334" s="8" t="s">
        <v>1438</v>
      </c>
      <c r="B334" s="8">
        <v>20</v>
      </c>
      <c r="C334" s="8">
        <v>2</v>
      </c>
      <c r="D334" s="8">
        <f t="shared" ref="D334:D335" si="68">SUM(B334:C334)</f>
        <v>22</v>
      </c>
      <c r="E334" s="8">
        <v>2</v>
      </c>
      <c r="F334" s="8">
        <v>0</v>
      </c>
      <c r="G334" s="8">
        <f>SUM(E334:F334)</f>
        <v>2</v>
      </c>
      <c r="H334" s="8">
        <v>0</v>
      </c>
      <c r="I334" s="8">
        <v>0</v>
      </c>
      <c r="J334" s="8">
        <v>0</v>
      </c>
      <c r="K334" s="8">
        <v>20</v>
      </c>
      <c r="L334" s="8">
        <v>2</v>
      </c>
      <c r="M334" s="8">
        <f t="shared" ref="M334:M335" si="69">SUM(K334:L334)</f>
        <v>22</v>
      </c>
      <c r="N334" s="446" t="s">
        <v>243</v>
      </c>
    </row>
    <row r="335" spans="1:14" ht="18.75" customHeight="1" x14ac:dyDescent="0.25">
      <c r="A335" s="8" t="s">
        <v>541</v>
      </c>
      <c r="B335" s="8">
        <v>2</v>
      </c>
      <c r="C335" s="8">
        <v>0</v>
      </c>
      <c r="D335" s="8">
        <f t="shared" si="68"/>
        <v>2</v>
      </c>
      <c r="E335" s="8">
        <v>0</v>
      </c>
      <c r="F335" s="8">
        <v>1</v>
      </c>
      <c r="G335" s="8">
        <f>SUM(E335:F335)</f>
        <v>1</v>
      </c>
      <c r="H335" s="8">
        <v>0</v>
      </c>
      <c r="I335" s="8">
        <v>0</v>
      </c>
      <c r="J335" s="8">
        <v>0</v>
      </c>
      <c r="K335" s="8">
        <v>2</v>
      </c>
      <c r="L335" s="8">
        <v>1</v>
      </c>
      <c r="M335" s="8">
        <f t="shared" si="69"/>
        <v>3</v>
      </c>
      <c r="N335" s="446" t="s">
        <v>249</v>
      </c>
    </row>
    <row r="336" spans="1:14" ht="21.75" customHeight="1" x14ac:dyDescent="0.25">
      <c r="A336" s="8" t="s">
        <v>2446</v>
      </c>
      <c r="B336" s="8">
        <f>SUM(B333:B335)</f>
        <v>29</v>
      </c>
      <c r="C336" s="8">
        <f t="shared" ref="C336:M336" si="70">SUM(C333:C335)</f>
        <v>2</v>
      </c>
      <c r="D336" s="8">
        <f t="shared" si="70"/>
        <v>31</v>
      </c>
      <c r="E336" s="8">
        <f t="shared" si="70"/>
        <v>2</v>
      </c>
      <c r="F336" s="8">
        <f t="shared" si="70"/>
        <v>1</v>
      </c>
      <c r="G336" s="8">
        <f t="shared" si="70"/>
        <v>3</v>
      </c>
      <c r="H336" s="8">
        <f t="shared" si="70"/>
        <v>0</v>
      </c>
      <c r="I336" s="8">
        <f t="shared" si="70"/>
        <v>0</v>
      </c>
      <c r="J336" s="8">
        <f t="shared" si="70"/>
        <v>0</v>
      </c>
      <c r="K336" s="8">
        <f t="shared" si="70"/>
        <v>31</v>
      </c>
      <c r="L336" s="8">
        <f t="shared" si="70"/>
        <v>3</v>
      </c>
      <c r="M336" s="8">
        <f t="shared" si="70"/>
        <v>34</v>
      </c>
      <c r="N336" s="446" t="s">
        <v>2300</v>
      </c>
    </row>
    <row r="337" spans="1:14" ht="19.5" customHeight="1" x14ac:dyDescent="0.25">
      <c r="A337" s="8" t="s">
        <v>2447</v>
      </c>
      <c r="B337" s="8"/>
      <c r="C337" s="8"/>
      <c r="D337" s="8"/>
      <c r="E337" s="8"/>
      <c r="F337" s="8"/>
      <c r="G337" s="8"/>
      <c r="H337" s="8"/>
      <c r="I337" s="8"/>
      <c r="J337" s="8"/>
      <c r="K337" s="8"/>
      <c r="L337" s="8"/>
      <c r="M337" s="8"/>
      <c r="N337" s="446" t="s">
        <v>2146</v>
      </c>
    </row>
    <row r="338" spans="1:14" ht="21.75" customHeight="1" x14ac:dyDescent="0.25">
      <c r="A338" s="8" t="s">
        <v>2128</v>
      </c>
      <c r="B338" s="8">
        <v>1</v>
      </c>
      <c r="C338" s="8">
        <v>0</v>
      </c>
      <c r="D338" s="8">
        <f>SUM(B338:C338)</f>
        <v>1</v>
      </c>
      <c r="E338" s="8">
        <v>0</v>
      </c>
      <c r="F338" s="8">
        <v>0</v>
      </c>
      <c r="G338" s="8">
        <v>0</v>
      </c>
      <c r="H338" s="8">
        <v>0</v>
      </c>
      <c r="I338" s="8">
        <v>0</v>
      </c>
      <c r="J338" s="8">
        <v>0</v>
      </c>
      <c r="K338" s="8">
        <v>1</v>
      </c>
      <c r="L338" s="8">
        <v>0</v>
      </c>
      <c r="M338" s="8">
        <f>SUM(K338:L338)</f>
        <v>1</v>
      </c>
      <c r="N338" s="446" t="s">
        <v>1262</v>
      </c>
    </row>
    <row r="339" spans="1:14" ht="21.75" customHeight="1" x14ac:dyDescent="0.25">
      <c r="A339" s="8" t="s">
        <v>1438</v>
      </c>
      <c r="B339" s="8">
        <v>4</v>
      </c>
      <c r="C339" s="8">
        <v>0</v>
      </c>
      <c r="D339" s="8">
        <f t="shared" ref="D339:D340" si="71">SUM(B339:C339)</f>
        <v>4</v>
      </c>
      <c r="E339" s="8">
        <v>0</v>
      </c>
      <c r="F339" s="8">
        <v>0</v>
      </c>
      <c r="G339" s="8">
        <v>0</v>
      </c>
      <c r="H339" s="8">
        <v>0</v>
      </c>
      <c r="I339" s="8">
        <v>0</v>
      </c>
      <c r="J339" s="8">
        <v>0</v>
      </c>
      <c r="K339" s="8">
        <v>4</v>
      </c>
      <c r="L339" s="8">
        <v>0</v>
      </c>
      <c r="M339" s="8">
        <f t="shared" ref="M339:M340" si="72">SUM(K339:L339)</f>
        <v>4</v>
      </c>
      <c r="N339" s="446" t="s">
        <v>243</v>
      </c>
    </row>
    <row r="340" spans="1:14" ht="21.75" customHeight="1" x14ac:dyDescent="0.25">
      <c r="A340" s="8" t="s">
        <v>541</v>
      </c>
      <c r="B340" s="8">
        <v>1</v>
      </c>
      <c r="C340" s="8">
        <v>0</v>
      </c>
      <c r="D340" s="8">
        <f t="shared" si="71"/>
        <v>1</v>
      </c>
      <c r="E340" s="8">
        <v>0</v>
      </c>
      <c r="F340" s="8">
        <v>0</v>
      </c>
      <c r="G340" s="8">
        <v>0</v>
      </c>
      <c r="H340" s="8">
        <v>0</v>
      </c>
      <c r="I340" s="8">
        <v>0</v>
      </c>
      <c r="J340" s="8">
        <v>0</v>
      </c>
      <c r="K340" s="8">
        <v>1</v>
      </c>
      <c r="L340" s="8">
        <v>0</v>
      </c>
      <c r="M340" s="8">
        <f t="shared" si="72"/>
        <v>1</v>
      </c>
      <c r="N340" s="446" t="s">
        <v>249</v>
      </c>
    </row>
    <row r="341" spans="1:14" ht="21.75" customHeight="1" x14ac:dyDescent="0.25">
      <c r="A341" s="8" t="s">
        <v>2448</v>
      </c>
      <c r="B341" s="8">
        <f>SUM(B338:B340)</f>
        <v>6</v>
      </c>
      <c r="C341" s="8">
        <f t="shared" ref="C341:M341" si="73">SUM(C338:C340)</f>
        <v>0</v>
      </c>
      <c r="D341" s="8">
        <f t="shared" si="73"/>
        <v>6</v>
      </c>
      <c r="E341" s="8">
        <f t="shared" si="73"/>
        <v>0</v>
      </c>
      <c r="F341" s="8">
        <f t="shared" si="73"/>
        <v>0</v>
      </c>
      <c r="G341" s="8">
        <f t="shared" si="73"/>
        <v>0</v>
      </c>
      <c r="H341" s="8">
        <f t="shared" si="73"/>
        <v>0</v>
      </c>
      <c r="I341" s="8">
        <f t="shared" si="73"/>
        <v>0</v>
      </c>
      <c r="J341" s="8">
        <f t="shared" si="73"/>
        <v>0</v>
      </c>
      <c r="K341" s="8">
        <f t="shared" si="73"/>
        <v>6</v>
      </c>
      <c r="L341" s="8">
        <f t="shared" si="73"/>
        <v>0</v>
      </c>
      <c r="M341" s="8">
        <f t="shared" si="73"/>
        <v>6</v>
      </c>
      <c r="N341" s="446" t="s">
        <v>2302</v>
      </c>
    </row>
    <row r="342" spans="1:14" ht="21.75" customHeight="1" x14ac:dyDescent="0.25">
      <c r="A342" s="8" t="s">
        <v>2449</v>
      </c>
      <c r="B342" s="8"/>
      <c r="C342" s="8"/>
      <c r="D342" s="8"/>
      <c r="E342" s="8"/>
      <c r="F342" s="8"/>
      <c r="G342" s="8"/>
      <c r="H342" s="8"/>
      <c r="I342" s="8"/>
      <c r="J342" s="8"/>
      <c r="K342" s="8"/>
      <c r="L342" s="8"/>
      <c r="M342" s="8"/>
      <c r="N342" s="446" t="s">
        <v>2304</v>
      </c>
    </row>
    <row r="343" spans="1:14" ht="21.75" customHeight="1" x14ac:dyDescent="0.25">
      <c r="A343" s="8" t="s">
        <v>2128</v>
      </c>
      <c r="B343" s="8">
        <v>2</v>
      </c>
      <c r="C343" s="8">
        <v>0</v>
      </c>
      <c r="D343" s="8">
        <f>SUM(B343:C343)</f>
        <v>2</v>
      </c>
      <c r="E343" s="8">
        <v>0</v>
      </c>
      <c r="F343" s="8">
        <v>0</v>
      </c>
      <c r="G343" s="8">
        <v>0</v>
      </c>
      <c r="H343" s="8">
        <v>0</v>
      </c>
      <c r="I343" s="8">
        <v>0</v>
      </c>
      <c r="J343" s="8">
        <v>0</v>
      </c>
      <c r="K343" s="8">
        <v>2</v>
      </c>
      <c r="L343" s="8">
        <v>0</v>
      </c>
      <c r="M343" s="8">
        <f>SUM(K343:L343)</f>
        <v>2</v>
      </c>
      <c r="N343" s="446" t="s">
        <v>1262</v>
      </c>
    </row>
    <row r="344" spans="1:14" ht="21.75" customHeight="1" x14ac:dyDescent="0.25">
      <c r="A344" s="8" t="s">
        <v>2129</v>
      </c>
      <c r="B344" s="8">
        <v>2</v>
      </c>
      <c r="C344" s="8">
        <v>1</v>
      </c>
      <c r="D344" s="8">
        <f t="shared" ref="D344:D345" si="74">SUM(B344:C344)</f>
        <v>3</v>
      </c>
      <c r="E344" s="8">
        <v>0</v>
      </c>
      <c r="F344" s="8">
        <v>0</v>
      </c>
      <c r="G344" s="8">
        <v>0</v>
      </c>
      <c r="H344" s="8">
        <v>0</v>
      </c>
      <c r="I344" s="8">
        <v>0</v>
      </c>
      <c r="J344" s="8">
        <v>0</v>
      </c>
      <c r="K344" s="8">
        <v>2</v>
      </c>
      <c r="L344" s="8">
        <v>1</v>
      </c>
      <c r="M344" s="8">
        <f t="shared" ref="M344:M345" si="75">SUM(K344:L344)</f>
        <v>3</v>
      </c>
      <c r="N344" s="446" t="s">
        <v>2130</v>
      </c>
    </row>
    <row r="345" spans="1:14" ht="21.75" customHeight="1" x14ac:dyDescent="0.25">
      <c r="A345" s="8" t="s">
        <v>1438</v>
      </c>
      <c r="B345" s="8">
        <v>1</v>
      </c>
      <c r="C345" s="8">
        <v>0</v>
      </c>
      <c r="D345" s="8">
        <f t="shared" si="74"/>
        <v>1</v>
      </c>
      <c r="E345" s="8">
        <v>0</v>
      </c>
      <c r="F345" s="8">
        <v>0</v>
      </c>
      <c r="G345" s="8">
        <v>0</v>
      </c>
      <c r="H345" s="8">
        <v>0</v>
      </c>
      <c r="I345" s="8">
        <v>0</v>
      </c>
      <c r="J345" s="8">
        <v>0</v>
      </c>
      <c r="K345" s="8">
        <v>1</v>
      </c>
      <c r="L345" s="8">
        <v>0</v>
      </c>
      <c r="M345" s="8">
        <f t="shared" si="75"/>
        <v>1</v>
      </c>
      <c r="N345" s="446" t="s">
        <v>243</v>
      </c>
    </row>
    <row r="346" spans="1:14" ht="21.75" customHeight="1" x14ac:dyDescent="0.25">
      <c r="A346" s="8" t="s">
        <v>2450</v>
      </c>
      <c r="B346" s="8">
        <f>SUM(B343:B345)</f>
        <v>5</v>
      </c>
      <c r="C346" s="8">
        <f t="shared" ref="C346:M346" si="76">SUM(C343:C345)</f>
        <v>1</v>
      </c>
      <c r="D346" s="8">
        <f t="shared" si="76"/>
        <v>6</v>
      </c>
      <c r="E346" s="8">
        <f t="shared" si="76"/>
        <v>0</v>
      </c>
      <c r="F346" s="8">
        <f t="shared" si="76"/>
        <v>0</v>
      </c>
      <c r="G346" s="8">
        <f t="shared" si="76"/>
        <v>0</v>
      </c>
      <c r="H346" s="8">
        <f t="shared" si="76"/>
        <v>0</v>
      </c>
      <c r="I346" s="8">
        <f t="shared" si="76"/>
        <v>0</v>
      </c>
      <c r="J346" s="8">
        <f t="shared" si="76"/>
        <v>0</v>
      </c>
      <c r="K346" s="8">
        <f t="shared" si="76"/>
        <v>5</v>
      </c>
      <c r="L346" s="8">
        <f t="shared" si="76"/>
        <v>1</v>
      </c>
      <c r="M346" s="8">
        <f t="shared" si="76"/>
        <v>6</v>
      </c>
      <c r="N346" s="446" t="s">
        <v>2304</v>
      </c>
    </row>
    <row r="347" spans="1:14" ht="18" customHeight="1" x14ac:dyDescent="0.25">
      <c r="A347" s="8" t="s">
        <v>2454</v>
      </c>
      <c r="B347" s="8"/>
      <c r="C347" s="8"/>
      <c r="D347" s="8"/>
      <c r="E347" s="8"/>
      <c r="F347" s="8"/>
      <c r="G347" s="8"/>
      <c r="H347" s="8"/>
      <c r="I347" s="8"/>
      <c r="J347" s="8"/>
      <c r="K347" s="8"/>
      <c r="L347" s="8"/>
      <c r="M347" s="8"/>
      <c r="N347" s="446" t="s">
        <v>2152</v>
      </c>
    </row>
    <row r="348" spans="1:14" ht="17.25" customHeight="1" x14ac:dyDescent="0.25">
      <c r="A348" s="8" t="s">
        <v>2128</v>
      </c>
      <c r="B348" s="8">
        <v>17</v>
      </c>
      <c r="C348" s="8">
        <v>1</v>
      </c>
      <c r="D348" s="8">
        <v>18</v>
      </c>
      <c r="E348" s="8">
        <v>2</v>
      </c>
      <c r="F348" s="8">
        <v>0</v>
      </c>
      <c r="G348" s="8">
        <v>2</v>
      </c>
      <c r="H348" s="8">
        <v>0</v>
      </c>
      <c r="I348" s="8">
        <v>0</v>
      </c>
      <c r="J348" s="8">
        <v>0</v>
      </c>
      <c r="K348" s="8">
        <v>19</v>
      </c>
      <c r="L348" s="8">
        <v>1</v>
      </c>
      <c r="M348" s="8">
        <f>SUM(K348:L348)</f>
        <v>20</v>
      </c>
      <c r="N348" s="446" t="s">
        <v>1262</v>
      </c>
    </row>
    <row r="349" spans="1:14" ht="21.75" customHeight="1" x14ac:dyDescent="0.25">
      <c r="A349" s="8" t="s">
        <v>2129</v>
      </c>
      <c r="B349" s="8">
        <v>32</v>
      </c>
      <c r="C349" s="8">
        <v>3</v>
      </c>
      <c r="D349" s="8">
        <v>35</v>
      </c>
      <c r="E349" s="8">
        <v>0</v>
      </c>
      <c r="F349" s="8">
        <v>0</v>
      </c>
      <c r="G349" s="8">
        <v>0</v>
      </c>
      <c r="H349" s="8">
        <v>0</v>
      </c>
      <c r="I349" s="8">
        <v>0</v>
      </c>
      <c r="J349" s="8">
        <v>0</v>
      </c>
      <c r="K349" s="8">
        <v>32</v>
      </c>
      <c r="L349" s="8">
        <v>3</v>
      </c>
      <c r="M349" s="8">
        <f t="shared" ref="M349:M351" si="77">SUM(K349:L349)</f>
        <v>35</v>
      </c>
      <c r="N349" s="446" t="s">
        <v>2130</v>
      </c>
    </row>
    <row r="350" spans="1:14" ht="21.75" customHeight="1" x14ac:dyDescent="0.25">
      <c r="A350" s="8" t="s">
        <v>1438</v>
      </c>
      <c r="B350" s="8">
        <v>44</v>
      </c>
      <c r="C350" s="8">
        <v>10</v>
      </c>
      <c r="D350" s="8">
        <v>54</v>
      </c>
      <c r="E350" s="8">
        <v>0</v>
      </c>
      <c r="F350" s="8">
        <v>0</v>
      </c>
      <c r="G350" s="8">
        <v>0</v>
      </c>
      <c r="H350" s="8">
        <v>13</v>
      </c>
      <c r="I350" s="8">
        <v>3</v>
      </c>
      <c r="J350" s="8">
        <v>16</v>
      </c>
      <c r="K350" s="8">
        <v>57</v>
      </c>
      <c r="L350" s="8">
        <v>13</v>
      </c>
      <c r="M350" s="8">
        <f t="shared" si="77"/>
        <v>70</v>
      </c>
      <c r="N350" s="446" t="s">
        <v>243</v>
      </c>
    </row>
    <row r="351" spans="1:14" ht="21.75" customHeight="1" x14ac:dyDescent="0.25">
      <c r="A351" s="20" t="s">
        <v>541</v>
      </c>
      <c r="B351" s="20">
        <v>132</v>
      </c>
      <c r="C351" s="20">
        <v>24</v>
      </c>
      <c r="D351" s="20">
        <v>156</v>
      </c>
      <c r="E351" s="20">
        <v>1</v>
      </c>
      <c r="F351" s="20">
        <v>1</v>
      </c>
      <c r="G351" s="20">
        <v>2</v>
      </c>
      <c r="H351" s="20">
        <v>18</v>
      </c>
      <c r="I351" s="20">
        <v>5</v>
      </c>
      <c r="J351" s="20">
        <v>23</v>
      </c>
      <c r="K351" s="20">
        <v>151</v>
      </c>
      <c r="L351" s="20">
        <v>30</v>
      </c>
      <c r="M351" s="20">
        <f t="shared" si="77"/>
        <v>181</v>
      </c>
      <c r="N351" s="22" t="s">
        <v>249</v>
      </c>
    </row>
    <row r="352" spans="1:14" ht="21.75" customHeight="1" thickBot="1" x14ac:dyDescent="0.3">
      <c r="A352" s="11" t="s">
        <v>2479</v>
      </c>
      <c r="B352" s="11">
        <f t="shared" ref="B352:M352" si="78">SUM(B348:B351)</f>
        <v>225</v>
      </c>
      <c r="C352" s="11">
        <f t="shared" si="78"/>
        <v>38</v>
      </c>
      <c r="D352" s="11">
        <f t="shared" si="78"/>
        <v>263</v>
      </c>
      <c r="E352" s="11">
        <f t="shared" si="78"/>
        <v>3</v>
      </c>
      <c r="F352" s="11">
        <f t="shared" si="78"/>
        <v>1</v>
      </c>
      <c r="G352" s="11">
        <f t="shared" si="78"/>
        <v>4</v>
      </c>
      <c r="H352" s="11">
        <f t="shared" si="78"/>
        <v>31</v>
      </c>
      <c r="I352" s="11">
        <f t="shared" si="78"/>
        <v>8</v>
      </c>
      <c r="J352" s="11">
        <f t="shared" si="78"/>
        <v>39</v>
      </c>
      <c r="K352" s="11">
        <f t="shared" si="78"/>
        <v>259</v>
      </c>
      <c r="L352" s="11">
        <f t="shared" si="78"/>
        <v>47</v>
      </c>
      <c r="M352" s="11">
        <f t="shared" si="78"/>
        <v>306</v>
      </c>
      <c r="N352" s="478" t="s">
        <v>2132</v>
      </c>
    </row>
    <row r="353" spans="1:14" s="659" customFormat="1" ht="21.75" customHeight="1" thickTop="1" x14ac:dyDescent="0.25">
      <c r="A353" s="667"/>
      <c r="B353" s="667"/>
      <c r="C353" s="667"/>
      <c r="D353" s="667"/>
      <c r="E353" s="667"/>
      <c r="F353" s="667"/>
      <c r="G353" s="667"/>
      <c r="H353" s="667"/>
      <c r="I353" s="667"/>
      <c r="J353" s="667"/>
      <c r="K353" s="667"/>
      <c r="L353" s="667"/>
      <c r="M353" s="667"/>
      <c r="N353" s="476"/>
    </row>
    <row r="354" spans="1:14" s="659" customFormat="1" ht="21.75" customHeight="1" x14ac:dyDescent="0.25">
      <c r="A354" s="668"/>
      <c r="B354" s="668"/>
      <c r="C354" s="668"/>
      <c r="D354" s="668"/>
      <c r="E354" s="668"/>
      <c r="F354" s="668"/>
      <c r="G354" s="668"/>
      <c r="H354" s="668"/>
      <c r="I354" s="668"/>
      <c r="J354" s="668"/>
      <c r="K354" s="668"/>
      <c r="L354" s="668"/>
      <c r="M354" s="668"/>
      <c r="N354" s="58"/>
    </row>
    <row r="355" spans="1:14" ht="21.75" customHeight="1" x14ac:dyDescent="0.25">
      <c r="A355" s="668"/>
      <c r="B355" s="668"/>
      <c r="C355" s="668"/>
      <c r="D355" s="668"/>
      <c r="E355" s="668"/>
      <c r="F355" s="668"/>
      <c r="G355" s="668"/>
      <c r="H355" s="668"/>
      <c r="I355" s="668"/>
      <c r="J355" s="668"/>
      <c r="K355" s="668"/>
      <c r="L355" s="668"/>
      <c r="M355" s="668"/>
      <c r="N355" s="58"/>
    </row>
    <row r="356" spans="1:14" ht="20.25" customHeight="1" thickBot="1" x14ac:dyDescent="0.3">
      <c r="A356" s="357" t="s">
        <v>2650</v>
      </c>
      <c r="N356" s="426" t="s">
        <v>2651</v>
      </c>
    </row>
    <row r="357" spans="1:14" ht="16.5" customHeight="1" thickTop="1" x14ac:dyDescent="0.3">
      <c r="A357" s="735" t="s">
        <v>205</v>
      </c>
      <c r="B357" s="746" t="s">
        <v>129</v>
      </c>
      <c r="C357" s="746"/>
      <c r="D357" s="746"/>
      <c r="E357" s="746" t="s">
        <v>130</v>
      </c>
      <c r="F357" s="746"/>
      <c r="G357" s="746"/>
      <c r="H357" s="746" t="s">
        <v>131</v>
      </c>
      <c r="I357" s="746"/>
      <c r="J357" s="746"/>
      <c r="K357" s="746" t="s">
        <v>4</v>
      </c>
      <c r="L357" s="746"/>
      <c r="M357" s="746"/>
      <c r="N357" s="735" t="s">
        <v>206</v>
      </c>
    </row>
    <row r="358" spans="1:14" ht="15" customHeight="1" x14ac:dyDescent="0.3">
      <c r="A358" s="736"/>
      <c r="B358" s="747" t="s">
        <v>132</v>
      </c>
      <c r="C358" s="747"/>
      <c r="D358" s="747"/>
      <c r="E358" s="747" t="s">
        <v>133</v>
      </c>
      <c r="F358" s="747"/>
      <c r="G358" s="747"/>
      <c r="H358" s="747" t="s">
        <v>134</v>
      </c>
      <c r="I358" s="747"/>
      <c r="J358" s="747"/>
      <c r="K358" s="747" t="s">
        <v>9</v>
      </c>
      <c r="L358" s="747"/>
      <c r="M358" s="747"/>
      <c r="N358" s="736"/>
    </row>
    <row r="359" spans="1:14" ht="14.25" customHeight="1" x14ac:dyDescent="0.3">
      <c r="A359" s="736"/>
      <c r="B359" s="457" t="s">
        <v>574</v>
      </c>
      <c r="C359" s="457" t="s">
        <v>113</v>
      </c>
      <c r="D359" s="457" t="s">
        <v>12</v>
      </c>
      <c r="E359" s="457" t="s">
        <v>574</v>
      </c>
      <c r="F359" s="457" t="s">
        <v>113</v>
      </c>
      <c r="G359" s="457" t="s">
        <v>12</v>
      </c>
      <c r="H359" s="457" t="s">
        <v>574</v>
      </c>
      <c r="I359" s="457" t="s">
        <v>113</v>
      </c>
      <c r="J359" s="457" t="s">
        <v>12</v>
      </c>
      <c r="K359" s="457" t="s">
        <v>574</v>
      </c>
      <c r="L359" s="457" t="s">
        <v>113</v>
      </c>
      <c r="M359" s="457" t="s">
        <v>12</v>
      </c>
      <c r="N359" s="736"/>
    </row>
    <row r="360" spans="1:14" ht="18.75" customHeight="1" thickBot="1" x14ac:dyDescent="0.35">
      <c r="A360" s="737"/>
      <c r="B360" s="458" t="s">
        <v>13</v>
      </c>
      <c r="C360" s="458" t="s">
        <v>14</v>
      </c>
      <c r="D360" s="458" t="s">
        <v>9</v>
      </c>
      <c r="E360" s="458" t="s">
        <v>13</v>
      </c>
      <c r="F360" s="458" t="s">
        <v>14</v>
      </c>
      <c r="G360" s="458" t="s">
        <v>9</v>
      </c>
      <c r="H360" s="458" t="s">
        <v>13</v>
      </c>
      <c r="I360" s="458" t="s">
        <v>14</v>
      </c>
      <c r="J360" s="458" t="s">
        <v>9</v>
      </c>
      <c r="K360" s="458" t="s">
        <v>13</v>
      </c>
      <c r="L360" s="458" t="s">
        <v>14</v>
      </c>
      <c r="M360" s="458" t="s">
        <v>9</v>
      </c>
      <c r="N360" s="737"/>
    </row>
    <row r="361" spans="1:14" ht="21.75" customHeight="1" x14ac:dyDescent="0.25">
      <c r="A361" s="8" t="s">
        <v>2154</v>
      </c>
      <c r="B361" s="8">
        <v>71</v>
      </c>
      <c r="C361" s="8">
        <v>20</v>
      </c>
      <c r="D361" s="8">
        <f>SUM(B361:C361)</f>
        <v>91</v>
      </c>
      <c r="E361" s="8">
        <v>1</v>
      </c>
      <c r="F361" s="8">
        <v>0</v>
      </c>
      <c r="G361" s="8">
        <f>SUM(E361:F361)</f>
        <v>1</v>
      </c>
      <c r="H361" s="8">
        <v>0</v>
      </c>
      <c r="I361" s="8">
        <v>0</v>
      </c>
      <c r="J361" s="8">
        <v>0</v>
      </c>
      <c r="K361" s="8">
        <v>72</v>
      </c>
      <c r="L361" s="8">
        <v>20</v>
      </c>
      <c r="M361" s="8">
        <f>SUM(K361:L361)</f>
        <v>92</v>
      </c>
      <c r="N361" s="446" t="s">
        <v>2455</v>
      </c>
    </row>
    <row r="362" spans="1:14" ht="21.75" customHeight="1" x14ac:dyDescent="0.25">
      <c r="A362" s="8" t="s">
        <v>2156</v>
      </c>
      <c r="B362" s="8">
        <v>74</v>
      </c>
      <c r="C362" s="8">
        <v>6</v>
      </c>
      <c r="D362" s="8">
        <f t="shared" ref="D362:D367" si="79">SUM(B362:C362)</f>
        <v>80</v>
      </c>
      <c r="E362" s="8">
        <v>2</v>
      </c>
      <c r="F362" s="8">
        <v>0</v>
      </c>
      <c r="G362" s="8">
        <f t="shared" ref="G362:G367" si="80">SUM(E362:F362)</f>
        <v>2</v>
      </c>
      <c r="H362" s="8">
        <v>0</v>
      </c>
      <c r="I362" s="8">
        <v>0</v>
      </c>
      <c r="J362" s="8">
        <v>0</v>
      </c>
      <c r="K362" s="8">
        <v>76</v>
      </c>
      <c r="L362" s="8">
        <v>6</v>
      </c>
      <c r="M362" s="8">
        <f t="shared" ref="M362:M372" si="81">SUM(K362:L362)</f>
        <v>82</v>
      </c>
      <c r="N362" s="446" t="s">
        <v>2456</v>
      </c>
    </row>
    <row r="363" spans="1:14" ht="21.75" customHeight="1" x14ac:dyDescent="0.25">
      <c r="A363" s="8" t="s">
        <v>2457</v>
      </c>
      <c r="B363" s="8">
        <v>28</v>
      </c>
      <c r="C363" s="8">
        <v>3</v>
      </c>
      <c r="D363" s="8">
        <f t="shared" si="79"/>
        <v>31</v>
      </c>
      <c r="E363" s="8">
        <v>0</v>
      </c>
      <c r="F363" s="8">
        <v>0</v>
      </c>
      <c r="G363" s="8">
        <f t="shared" si="80"/>
        <v>0</v>
      </c>
      <c r="H363" s="8">
        <v>0</v>
      </c>
      <c r="I363" s="8">
        <v>0</v>
      </c>
      <c r="J363" s="8">
        <v>0</v>
      </c>
      <c r="K363" s="8">
        <v>28</v>
      </c>
      <c r="L363" s="8">
        <v>3</v>
      </c>
      <c r="M363" s="8">
        <f t="shared" si="81"/>
        <v>31</v>
      </c>
      <c r="N363" s="446" t="s">
        <v>2458</v>
      </c>
    </row>
    <row r="364" spans="1:14" ht="21.75" customHeight="1" x14ac:dyDescent="0.25">
      <c r="A364" s="8" t="s">
        <v>2459</v>
      </c>
      <c r="B364" s="8">
        <v>155</v>
      </c>
      <c r="C364" s="8">
        <v>52</v>
      </c>
      <c r="D364" s="8">
        <f t="shared" si="79"/>
        <v>207</v>
      </c>
      <c r="E364" s="8">
        <v>1</v>
      </c>
      <c r="F364" s="8">
        <v>0</v>
      </c>
      <c r="G364" s="8">
        <f t="shared" si="80"/>
        <v>1</v>
      </c>
      <c r="H364" s="8">
        <v>0</v>
      </c>
      <c r="I364" s="8">
        <v>0</v>
      </c>
      <c r="J364" s="8">
        <v>0</v>
      </c>
      <c r="K364" s="8">
        <v>156</v>
      </c>
      <c r="L364" s="8">
        <v>52</v>
      </c>
      <c r="M364" s="8">
        <f t="shared" si="81"/>
        <v>208</v>
      </c>
      <c r="N364" s="446" t="s">
        <v>2460</v>
      </c>
    </row>
    <row r="365" spans="1:14" ht="21.75" customHeight="1" x14ac:dyDescent="0.25">
      <c r="A365" s="8" t="s">
        <v>2162</v>
      </c>
      <c r="B365" s="8">
        <v>1</v>
      </c>
      <c r="C365" s="8">
        <v>0</v>
      </c>
      <c r="D365" s="8">
        <f t="shared" si="79"/>
        <v>1</v>
      </c>
      <c r="E365" s="8">
        <v>0</v>
      </c>
      <c r="F365" s="8">
        <v>0</v>
      </c>
      <c r="G365" s="8">
        <f t="shared" si="80"/>
        <v>0</v>
      </c>
      <c r="H365" s="8">
        <v>0</v>
      </c>
      <c r="I365" s="8">
        <v>0</v>
      </c>
      <c r="J365" s="8">
        <v>0</v>
      </c>
      <c r="K365" s="8">
        <v>1</v>
      </c>
      <c r="L365" s="8">
        <v>0</v>
      </c>
      <c r="M365" s="8">
        <f t="shared" si="81"/>
        <v>1</v>
      </c>
      <c r="N365" s="446" t="s">
        <v>2163</v>
      </c>
    </row>
    <row r="366" spans="1:14" ht="21.75" customHeight="1" x14ac:dyDescent="0.25">
      <c r="A366" s="8" t="s">
        <v>2164</v>
      </c>
      <c r="B366" s="8">
        <v>17</v>
      </c>
      <c r="C366" s="8">
        <v>6</v>
      </c>
      <c r="D366" s="8">
        <f t="shared" si="79"/>
        <v>23</v>
      </c>
      <c r="E366" s="8">
        <v>0</v>
      </c>
      <c r="F366" s="8">
        <v>0</v>
      </c>
      <c r="G366" s="8">
        <f t="shared" si="80"/>
        <v>0</v>
      </c>
      <c r="H366" s="8">
        <v>1</v>
      </c>
      <c r="I366" s="8">
        <v>1</v>
      </c>
      <c r="J366" s="8">
        <f>SUM(H366:I366)</f>
        <v>2</v>
      </c>
      <c r="K366" s="8">
        <v>18</v>
      </c>
      <c r="L366" s="8">
        <v>7</v>
      </c>
      <c r="M366" s="8">
        <f t="shared" si="81"/>
        <v>25</v>
      </c>
      <c r="N366" s="446" t="s">
        <v>2461</v>
      </c>
    </row>
    <row r="367" spans="1:14" ht="21.75" customHeight="1" x14ac:dyDescent="0.25">
      <c r="A367" s="8" t="s">
        <v>2166</v>
      </c>
      <c r="B367" s="8">
        <v>199</v>
      </c>
      <c r="C367" s="8">
        <v>24</v>
      </c>
      <c r="D367" s="8">
        <f t="shared" si="79"/>
        <v>223</v>
      </c>
      <c r="E367" s="8">
        <v>9</v>
      </c>
      <c r="F367" s="8">
        <v>1</v>
      </c>
      <c r="G367" s="8">
        <f t="shared" si="80"/>
        <v>10</v>
      </c>
      <c r="H367" s="8">
        <v>27</v>
      </c>
      <c r="I367" s="8">
        <v>2</v>
      </c>
      <c r="J367" s="8">
        <f>SUM(H367:I367)</f>
        <v>29</v>
      </c>
      <c r="K367" s="8">
        <v>235</v>
      </c>
      <c r="L367" s="8">
        <v>27</v>
      </c>
      <c r="M367" s="8">
        <f t="shared" si="81"/>
        <v>262</v>
      </c>
      <c r="N367" s="446" t="s">
        <v>2462</v>
      </c>
    </row>
    <row r="368" spans="1:14" ht="21.75" customHeight="1" x14ac:dyDescent="0.25">
      <c r="A368" s="8" t="s">
        <v>2419</v>
      </c>
      <c r="B368" s="8">
        <v>85</v>
      </c>
      <c r="C368" s="8">
        <v>19</v>
      </c>
      <c r="D368" s="8">
        <f>SUM(B368:C368)</f>
        <v>104</v>
      </c>
      <c r="E368" s="8">
        <v>4</v>
      </c>
      <c r="F368" s="8">
        <v>1</v>
      </c>
      <c r="G368" s="8">
        <f>SUM(E368:F368)</f>
        <v>5</v>
      </c>
      <c r="H368" s="8">
        <v>2</v>
      </c>
      <c r="I368" s="8"/>
      <c r="J368" s="8">
        <f>SUM(H368:I368)</f>
        <v>2</v>
      </c>
      <c r="K368" s="8">
        <v>91</v>
      </c>
      <c r="L368" s="8">
        <v>20</v>
      </c>
      <c r="M368" s="8">
        <f t="shared" si="81"/>
        <v>111</v>
      </c>
      <c r="N368" s="446" t="s">
        <v>2463</v>
      </c>
    </row>
    <row r="369" spans="1:14" ht="21.75" customHeight="1" x14ac:dyDescent="0.25">
      <c r="A369" s="8" t="s">
        <v>2169</v>
      </c>
      <c r="B369" s="8">
        <v>87</v>
      </c>
      <c r="C369" s="8">
        <v>15</v>
      </c>
      <c r="D369" s="8">
        <f t="shared" ref="D369:D372" si="82">SUM(B369:C369)</f>
        <v>102</v>
      </c>
      <c r="E369" s="8">
        <v>3</v>
      </c>
      <c r="F369" s="8">
        <v>0</v>
      </c>
      <c r="G369" s="8">
        <f t="shared" ref="G369:G372" si="83">SUM(E369:F369)</f>
        <v>3</v>
      </c>
      <c r="H369" s="8">
        <v>0</v>
      </c>
      <c r="I369" s="8">
        <v>0</v>
      </c>
      <c r="J369" s="8">
        <v>0</v>
      </c>
      <c r="K369" s="8">
        <v>90</v>
      </c>
      <c r="L369" s="8">
        <v>15</v>
      </c>
      <c r="M369" s="8">
        <f t="shared" si="81"/>
        <v>105</v>
      </c>
      <c r="N369" s="446" t="s">
        <v>2170</v>
      </c>
    </row>
    <row r="370" spans="1:14" ht="21.75" customHeight="1" x14ac:dyDescent="0.25">
      <c r="A370" s="8" t="s">
        <v>2171</v>
      </c>
      <c r="B370" s="8">
        <v>70</v>
      </c>
      <c r="C370" s="8">
        <v>18</v>
      </c>
      <c r="D370" s="8">
        <f t="shared" si="82"/>
        <v>88</v>
      </c>
      <c r="E370" s="8">
        <v>0</v>
      </c>
      <c r="F370" s="8">
        <v>0</v>
      </c>
      <c r="G370" s="8">
        <f t="shared" si="83"/>
        <v>0</v>
      </c>
      <c r="H370" s="8">
        <v>0</v>
      </c>
      <c r="I370" s="8">
        <v>0</v>
      </c>
      <c r="J370" s="8">
        <v>0</v>
      </c>
      <c r="K370" s="8">
        <v>70</v>
      </c>
      <c r="L370" s="8">
        <v>18</v>
      </c>
      <c r="M370" s="8">
        <f t="shared" si="81"/>
        <v>88</v>
      </c>
      <c r="N370" s="19" t="s">
        <v>2172</v>
      </c>
    </row>
    <row r="371" spans="1:14" ht="21.75" customHeight="1" x14ac:dyDescent="0.25">
      <c r="A371" s="8" t="s">
        <v>2173</v>
      </c>
      <c r="B371" s="8">
        <v>160</v>
      </c>
      <c r="C371" s="8">
        <v>25</v>
      </c>
      <c r="D371" s="8">
        <f t="shared" si="82"/>
        <v>185</v>
      </c>
      <c r="E371" s="8">
        <v>1</v>
      </c>
      <c r="F371" s="8">
        <v>3</v>
      </c>
      <c r="G371" s="8">
        <f t="shared" si="83"/>
        <v>4</v>
      </c>
      <c r="H371" s="8">
        <v>185</v>
      </c>
      <c r="I371" s="8">
        <v>10</v>
      </c>
      <c r="J371" s="8">
        <f>SUM(H371:I371)</f>
        <v>195</v>
      </c>
      <c r="K371" s="8">
        <v>346</v>
      </c>
      <c r="L371" s="8">
        <v>38</v>
      </c>
      <c r="M371" s="8">
        <f t="shared" si="81"/>
        <v>384</v>
      </c>
      <c r="N371" s="446" t="s">
        <v>2174</v>
      </c>
    </row>
    <row r="372" spans="1:14" ht="21.75" customHeight="1" x14ac:dyDescent="0.25">
      <c r="A372" s="8" t="s">
        <v>2175</v>
      </c>
      <c r="B372" s="8">
        <v>34</v>
      </c>
      <c r="C372" s="8">
        <v>7</v>
      </c>
      <c r="D372" s="8">
        <f t="shared" si="82"/>
        <v>41</v>
      </c>
      <c r="E372" s="8">
        <v>0</v>
      </c>
      <c r="F372" s="8">
        <v>0</v>
      </c>
      <c r="G372" s="8">
        <f t="shared" si="83"/>
        <v>0</v>
      </c>
      <c r="H372" s="8">
        <v>0</v>
      </c>
      <c r="I372" s="8">
        <v>0</v>
      </c>
      <c r="J372" s="8">
        <v>0</v>
      </c>
      <c r="K372" s="8">
        <v>34</v>
      </c>
      <c r="L372" s="8">
        <v>7</v>
      </c>
      <c r="M372" s="8">
        <f t="shared" si="81"/>
        <v>41</v>
      </c>
      <c r="N372" s="446" t="s">
        <v>2176</v>
      </c>
    </row>
    <row r="373" spans="1:14" ht="21.75" customHeight="1" x14ac:dyDescent="0.25">
      <c r="A373" s="8" t="s">
        <v>2177</v>
      </c>
      <c r="B373" s="8"/>
      <c r="C373" s="8"/>
      <c r="D373" s="8"/>
      <c r="E373" s="8"/>
      <c r="F373" s="8"/>
      <c r="G373" s="8"/>
      <c r="H373" s="8"/>
      <c r="I373" s="8"/>
      <c r="J373" s="8"/>
      <c r="K373" s="8"/>
      <c r="L373" s="8"/>
      <c r="M373" s="8"/>
      <c r="N373" s="446" t="s">
        <v>2178</v>
      </c>
    </row>
    <row r="374" spans="1:14" ht="21.75" customHeight="1" x14ac:dyDescent="0.25">
      <c r="A374" s="8" t="s">
        <v>2180</v>
      </c>
      <c r="B374" s="8">
        <v>4</v>
      </c>
      <c r="C374" s="8">
        <v>0</v>
      </c>
      <c r="D374" s="8">
        <f>SUM(B374:C374)</f>
        <v>4</v>
      </c>
      <c r="E374" s="8">
        <v>0</v>
      </c>
      <c r="F374" s="8">
        <v>0</v>
      </c>
      <c r="G374" s="8">
        <v>0</v>
      </c>
      <c r="H374" s="8">
        <v>10</v>
      </c>
      <c r="I374" s="8">
        <v>0</v>
      </c>
      <c r="J374" s="8">
        <f>SUM(H374:I374)</f>
        <v>10</v>
      </c>
      <c r="K374" s="8">
        <v>14</v>
      </c>
      <c r="L374" s="8">
        <v>0</v>
      </c>
      <c r="M374" s="8">
        <f>SUM(K374:L374)</f>
        <v>14</v>
      </c>
      <c r="N374" s="446" t="s">
        <v>2403</v>
      </c>
    </row>
    <row r="375" spans="1:14" ht="21.75" customHeight="1" x14ac:dyDescent="0.25">
      <c r="A375" s="8" t="s">
        <v>2182</v>
      </c>
      <c r="B375" s="8">
        <v>1</v>
      </c>
      <c r="C375" s="8">
        <v>1</v>
      </c>
      <c r="D375" s="8">
        <f t="shared" ref="D375:D377" si="84">SUM(B375:C375)</f>
        <v>2</v>
      </c>
      <c r="E375" s="8">
        <v>0</v>
      </c>
      <c r="F375" s="8">
        <v>0</v>
      </c>
      <c r="G375" s="8">
        <v>0</v>
      </c>
      <c r="H375" s="8">
        <v>0</v>
      </c>
      <c r="I375" s="8">
        <v>0</v>
      </c>
      <c r="J375" s="8">
        <v>0</v>
      </c>
      <c r="K375" s="8">
        <v>1</v>
      </c>
      <c r="L375" s="8">
        <v>1</v>
      </c>
      <c r="M375" s="8">
        <f t="shared" ref="M375:M377" si="85">SUM(K375:L375)</f>
        <v>2</v>
      </c>
      <c r="N375" s="219" t="s">
        <v>2404</v>
      </c>
    </row>
    <row r="376" spans="1:14" ht="21.75" customHeight="1" x14ac:dyDescent="0.25">
      <c r="A376" s="8" t="s">
        <v>2129</v>
      </c>
      <c r="B376" s="8">
        <v>12</v>
      </c>
      <c r="C376" s="8">
        <v>2</v>
      </c>
      <c r="D376" s="8">
        <f t="shared" si="84"/>
        <v>14</v>
      </c>
      <c r="E376" s="8">
        <v>0</v>
      </c>
      <c r="F376" s="8">
        <v>0</v>
      </c>
      <c r="G376" s="8">
        <v>0</v>
      </c>
      <c r="H376" s="8">
        <v>0</v>
      </c>
      <c r="I376" s="8">
        <v>0</v>
      </c>
      <c r="J376" s="8">
        <v>0</v>
      </c>
      <c r="K376" s="8">
        <v>12</v>
      </c>
      <c r="L376" s="8">
        <v>2</v>
      </c>
      <c r="M376" s="8">
        <f t="shared" si="85"/>
        <v>14</v>
      </c>
      <c r="N376" s="446" t="s">
        <v>2130</v>
      </c>
    </row>
    <row r="377" spans="1:14" ht="21.75" customHeight="1" x14ac:dyDescent="0.25">
      <c r="A377" s="8" t="s">
        <v>2186</v>
      </c>
      <c r="B377" s="8">
        <v>103</v>
      </c>
      <c r="C377" s="8">
        <v>11</v>
      </c>
      <c r="D377" s="8">
        <f t="shared" si="84"/>
        <v>114</v>
      </c>
      <c r="E377" s="8">
        <v>0</v>
      </c>
      <c r="F377" s="8">
        <v>0</v>
      </c>
      <c r="G377" s="8">
        <v>0</v>
      </c>
      <c r="H377" s="8">
        <v>99</v>
      </c>
      <c r="I377" s="8">
        <v>10</v>
      </c>
      <c r="J377" s="8">
        <f t="shared" ref="J377" si="86">SUM(H377:I377)</f>
        <v>109</v>
      </c>
      <c r="K377" s="8">
        <v>202</v>
      </c>
      <c r="L377" s="8">
        <v>21</v>
      </c>
      <c r="M377" s="8">
        <f t="shared" si="85"/>
        <v>223</v>
      </c>
      <c r="N377" s="446" t="s">
        <v>2187</v>
      </c>
    </row>
    <row r="378" spans="1:14" ht="21.75" customHeight="1" x14ac:dyDescent="0.25">
      <c r="A378" s="8" t="s">
        <v>2313</v>
      </c>
      <c r="B378" s="8">
        <f>SUM(B374:B377)</f>
        <v>120</v>
      </c>
      <c r="C378" s="8">
        <f t="shared" ref="C378:M378" si="87">SUM(C374:C377)</f>
        <v>14</v>
      </c>
      <c r="D378" s="8">
        <f t="shared" si="87"/>
        <v>134</v>
      </c>
      <c r="E378" s="8">
        <f t="shared" si="87"/>
        <v>0</v>
      </c>
      <c r="F378" s="8">
        <f t="shared" si="87"/>
        <v>0</v>
      </c>
      <c r="G378" s="8">
        <f t="shared" si="87"/>
        <v>0</v>
      </c>
      <c r="H378" s="8">
        <f t="shared" si="87"/>
        <v>109</v>
      </c>
      <c r="I378" s="8">
        <f t="shared" si="87"/>
        <v>10</v>
      </c>
      <c r="J378" s="8">
        <f t="shared" si="87"/>
        <v>119</v>
      </c>
      <c r="K378" s="8">
        <f t="shared" si="87"/>
        <v>229</v>
      </c>
      <c r="L378" s="8">
        <f t="shared" si="87"/>
        <v>24</v>
      </c>
      <c r="M378" s="8">
        <f t="shared" si="87"/>
        <v>253</v>
      </c>
      <c r="N378" s="446" t="s">
        <v>2189</v>
      </c>
    </row>
    <row r="379" spans="1:14" ht="21.75" customHeight="1" thickBot="1" x14ac:dyDescent="0.3">
      <c r="A379" s="11" t="s">
        <v>2190</v>
      </c>
      <c r="B379" s="11">
        <v>3</v>
      </c>
      <c r="C379" s="11">
        <v>0</v>
      </c>
      <c r="D379" s="11">
        <f>SUM(B379:C379)</f>
        <v>3</v>
      </c>
      <c r="E379" s="11">
        <v>0</v>
      </c>
      <c r="F379" s="11">
        <v>0</v>
      </c>
      <c r="G379" s="11">
        <v>0</v>
      </c>
      <c r="H379" s="11">
        <v>0</v>
      </c>
      <c r="I379" s="11">
        <v>0</v>
      </c>
      <c r="J379" s="11">
        <v>0</v>
      </c>
      <c r="K379" s="11">
        <v>3</v>
      </c>
      <c r="L379" s="11">
        <v>0</v>
      </c>
      <c r="M379" s="11">
        <f>SUM(K379:L379)</f>
        <v>3</v>
      </c>
      <c r="N379" s="13" t="s">
        <v>2191</v>
      </c>
    </row>
    <row r="380" spans="1:14" ht="21.75" customHeight="1" thickTop="1" x14ac:dyDescent="0.25">
      <c r="A380" s="508"/>
      <c r="B380" s="508"/>
      <c r="C380" s="508"/>
      <c r="D380" s="508"/>
      <c r="E380" s="508"/>
      <c r="F380" s="508"/>
      <c r="G380" s="508"/>
      <c r="H380" s="508"/>
      <c r="I380" s="508"/>
      <c r="J380" s="508"/>
      <c r="K380" s="508"/>
      <c r="L380" s="508"/>
      <c r="M380" s="508"/>
      <c r="N380" s="460"/>
    </row>
    <row r="381" spans="1:14" s="659" customFormat="1" ht="21.75" customHeight="1" x14ac:dyDescent="0.25">
      <c r="A381" s="668"/>
      <c r="B381" s="668"/>
      <c r="C381" s="668"/>
      <c r="D381" s="668"/>
      <c r="E381" s="668"/>
      <c r="F381" s="668"/>
      <c r="G381" s="668"/>
      <c r="H381" s="668"/>
      <c r="I381" s="668"/>
      <c r="J381" s="668"/>
      <c r="K381" s="668"/>
      <c r="L381" s="668"/>
      <c r="M381" s="668"/>
      <c r="N381" s="664"/>
    </row>
    <row r="382" spans="1:14" s="659" customFormat="1" ht="21.75" customHeight="1" x14ac:dyDescent="0.25">
      <c r="A382" s="668"/>
      <c r="B382" s="668"/>
      <c r="C382" s="668"/>
      <c r="D382" s="668"/>
      <c r="E382" s="668"/>
      <c r="F382" s="668"/>
      <c r="G382" s="668"/>
      <c r="H382" s="668"/>
      <c r="I382" s="668"/>
      <c r="J382" s="668"/>
      <c r="K382" s="668"/>
      <c r="L382" s="668"/>
      <c r="M382" s="668"/>
      <c r="N382" s="664"/>
    </row>
    <row r="383" spans="1:14" ht="21.75" customHeight="1" x14ac:dyDescent="0.25">
      <c r="A383" s="17"/>
      <c r="B383" s="17"/>
      <c r="C383" s="17"/>
      <c r="D383" s="17"/>
      <c r="E383" s="17"/>
      <c r="F383" s="17"/>
      <c r="G383" s="17"/>
      <c r="H383" s="17"/>
      <c r="I383" s="17"/>
      <c r="J383" s="17"/>
      <c r="K383" s="17"/>
      <c r="L383" s="17"/>
      <c r="M383" s="17"/>
      <c r="N383" s="19"/>
    </row>
    <row r="384" spans="1:14" ht="20.25" customHeight="1" thickBot="1" x14ac:dyDescent="0.3">
      <c r="A384" s="357" t="s">
        <v>2650</v>
      </c>
      <c r="N384" s="426" t="s">
        <v>2651</v>
      </c>
    </row>
    <row r="385" spans="1:14" ht="16.5" customHeight="1" thickTop="1" x14ac:dyDescent="0.3">
      <c r="A385" s="735" t="s">
        <v>205</v>
      </c>
      <c r="B385" s="746" t="s">
        <v>129</v>
      </c>
      <c r="C385" s="746"/>
      <c r="D385" s="746"/>
      <c r="E385" s="746" t="s">
        <v>130</v>
      </c>
      <c r="F385" s="746"/>
      <c r="G385" s="746"/>
      <c r="H385" s="746" t="s">
        <v>131</v>
      </c>
      <c r="I385" s="746"/>
      <c r="J385" s="746"/>
      <c r="K385" s="746" t="s">
        <v>4</v>
      </c>
      <c r="L385" s="746"/>
      <c r="M385" s="746"/>
      <c r="N385" s="735" t="s">
        <v>206</v>
      </c>
    </row>
    <row r="386" spans="1:14" ht="15" customHeight="1" x14ac:dyDescent="0.3">
      <c r="A386" s="736"/>
      <c r="B386" s="747" t="s">
        <v>132</v>
      </c>
      <c r="C386" s="747"/>
      <c r="D386" s="747"/>
      <c r="E386" s="747" t="s">
        <v>133</v>
      </c>
      <c r="F386" s="747"/>
      <c r="G386" s="747"/>
      <c r="H386" s="747" t="s">
        <v>134</v>
      </c>
      <c r="I386" s="747"/>
      <c r="J386" s="747"/>
      <c r="K386" s="747" t="s">
        <v>9</v>
      </c>
      <c r="L386" s="747"/>
      <c r="M386" s="747"/>
      <c r="N386" s="736"/>
    </row>
    <row r="387" spans="1:14" ht="14.25" customHeight="1" x14ac:dyDescent="0.3">
      <c r="A387" s="736"/>
      <c r="B387" s="457" t="s">
        <v>574</v>
      </c>
      <c r="C387" s="457" t="s">
        <v>113</v>
      </c>
      <c r="D387" s="457" t="s">
        <v>12</v>
      </c>
      <c r="E387" s="457" t="s">
        <v>574</v>
      </c>
      <c r="F387" s="457" t="s">
        <v>113</v>
      </c>
      <c r="G387" s="457" t="s">
        <v>12</v>
      </c>
      <c r="H387" s="457" t="s">
        <v>574</v>
      </c>
      <c r="I387" s="457" t="s">
        <v>113</v>
      </c>
      <c r="J387" s="457" t="s">
        <v>12</v>
      </c>
      <c r="K387" s="457" t="s">
        <v>574</v>
      </c>
      <c r="L387" s="457" t="s">
        <v>113</v>
      </c>
      <c r="M387" s="457" t="s">
        <v>12</v>
      </c>
      <c r="N387" s="736"/>
    </row>
    <row r="388" spans="1:14" ht="18.75" customHeight="1" thickBot="1" x14ac:dyDescent="0.35">
      <c r="A388" s="737"/>
      <c r="B388" s="458" t="s">
        <v>13</v>
      </c>
      <c r="C388" s="458" t="s">
        <v>14</v>
      </c>
      <c r="D388" s="458" t="s">
        <v>9</v>
      </c>
      <c r="E388" s="458" t="s">
        <v>13</v>
      </c>
      <c r="F388" s="458" t="s">
        <v>14</v>
      </c>
      <c r="G388" s="458" t="s">
        <v>9</v>
      </c>
      <c r="H388" s="458" t="s">
        <v>13</v>
      </c>
      <c r="I388" s="458" t="s">
        <v>14</v>
      </c>
      <c r="J388" s="458" t="s">
        <v>9</v>
      </c>
      <c r="K388" s="458" t="s">
        <v>13</v>
      </c>
      <c r="L388" s="458" t="s">
        <v>14</v>
      </c>
      <c r="M388" s="458" t="s">
        <v>9</v>
      </c>
      <c r="N388" s="737"/>
    </row>
    <row r="389" spans="1:14" ht="21.75" customHeight="1" x14ac:dyDescent="0.25">
      <c r="A389" s="8" t="s">
        <v>2192</v>
      </c>
      <c r="B389" s="8">
        <v>30</v>
      </c>
      <c r="C389" s="8">
        <v>23</v>
      </c>
      <c r="D389" s="8">
        <f t="shared" ref="D389:D391" si="88">SUM(B389:C389)</f>
        <v>53</v>
      </c>
      <c r="E389" s="8">
        <v>0</v>
      </c>
      <c r="F389" s="8">
        <v>0</v>
      </c>
      <c r="G389" s="8">
        <v>0</v>
      </c>
      <c r="H389" s="8">
        <v>0</v>
      </c>
      <c r="I389" s="8">
        <v>0</v>
      </c>
      <c r="J389" s="8">
        <v>0</v>
      </c>
      <c r="K389" s="8">
        <v>30</v>
      </c>
      <c r="L389" s="8">
        <v>23</v>
      </c>
      <c r="M389" s="8">
        <f t="shared" ref="M389:M391" si="89">SUM(K389:L389)</f>
        <v>53</v>
      </c>
      <c r="N389" s="446" t="s">
        <v>2193</v>
      </c>
    </row>
    <row r="390" spans="1:14" ht="21.75" customHeight="1" x14ac:dyDescent="0.25">
      <c r="A390" s="8" t="s">
        <v>2194</v>
      </c>
      <c r="B390" s="8">
        <v>140</v>
      </c>
      <c r="C390" s="8">
        <v>33</v>
      </c>
      <c r="D390" s="8">
        <f t="shared" si="88"/>
        <v>173</v>
      </c>
      <c r="E390" s="8">
        <v>5</v>
      </c>
      <c r="F390" s="8"/>
      <c r="G390" s="8">
        <f>SUM(E390:F390)</f>
        <v>5</v>
      </c>
      <c r="H390" s="8">
        <v>1</v>
      </c>
      <c r="I390" s="8">
        <v>0</v>
      </c>
      <c r="J390" s="8">
        <f>SUM(H390:I390)</f>
        <v>1</v>
      </c>
      <c r="K390" s="8">
        <v>146</v>
      </c>
      <c r="L390" s="8">
        <v>33</v>
      </c>
      <c r="M390" s="8">
        <f t="shared" si="89"/>
        <v>179</v>
      </c>
      <c r="N390" s="446" t="s">
        <v>2195</v>
      </c>
    </row>
    <row r="391" spans="1:14" ht="21.75" customHeight="1" x14ac:dyDescent="0.25">
      <c r="A391" s="8" t="s">
        <v>2196</v>
      </c>
      <c r="B391" s="8">
        <v>7</v>
      </c>
      <c r="C391" s="8">
        <v>1</v>
      </c>
      <c r="D391" s="8">
        <f t="shared" si="88"/>
        <v>8</v>
      </c>
      <c r="E391" s="8">
        <v>3</v>
      </c>
      <c r="F391" s="8">
        <v>1</v>
      </c>
      <c r="G391" s="8">
        <f>SUM(E391:F391)</f>
        <v>4</v>
      </c>
      <c r="H391" s="8">
        <v>0</v>
      </c>
      <c r="I391" s="8">
        <v>0</v>
      </c>
      <c r="J391" s="8">
        <v>0</v>
      </c>
      <c r="K391" s="8">
        <v>10</v>
      </c>
      <c r="L391" s="8">
        <v>2</v>
      </c>
      <c r="M391" s="8">
        <f t="shared" si="89"/>
        <v>12</v>
      </c>
      <c r="N391" s="446" t="s">
        <v>2197</v>
      </c>
    </row>
    <row r="392" spans="1:14" ht="21.75" customHeight="1" x14ac:dyDescent="0.25">
      <c r="A392" s="8" t="s">
        <v>2198</v>
      </c>
      <c r="B392" s="8"/>
      <c r="C392" s="8"/>
      <c r="D392" s="8"/>
      <c r="E392" s="8"/>
      <c r="F392" s="8"/>
      <c r="G392" s="8"/>
      <c r="H392" s="8"/>
      <c r="I392" s="8"/>
      <c r="J392" s="8"/>
      <c r="K392" s="8"/>
      <c r="L392" s="8"/>
      <c r="M392" s="8"/>
      <c r="N392" s="446" t="s">
        <v>2199</v>
      </c>
    </row>
    <row r="393" spans="1:14" ht="21.75" customHeight="1" x14ac:dyDescent="0.25">
      <c r="A393" s="8" t="s">
        <v>2200</v>
      </c>
      <c r="B393" s="8">
        <v>2</v>
      </c>
      <c r="C393" s="8">
        <v>0</v>
      </c>
      <c r="D393" s="8">
        <f>SUM(B393:C393)</f>
        <v>2</v>
      </c>
      <c r="E393" s="8">
        <v>0</v>
      </c>
      <c r="F393" s="8">
        <v>0</v>
      </c>
      <c r="G393" s="8">
        <v>0</v>
      </c>
      <c r="H393" s="8">
        <v>0</v>
      </c>
      <c r="I393" s="8">
        <v>0</v>
      </c>
      <c r="J393" s="8">
        <v>0</v>
      </c>
      <c r="K393" s="8">
        <v>2</v>
      </c>
      <c r="L393" s="8">
        <v>0</v>
      </c>
      <c r="M393" s="8">
        <f>SUM(K393:L393)</f>
        <v>2</v>
      </c>
      <c r="N393" s="446" t="s">
        <v>2403</v>
      </c>
    </row>
    <row r="394" spans="1:14" ht="21.75" customHeight="1" x14ac:dyDescent="0.25">
      <c r="A394" s="8" t="s">
        <v>2201</v>
      </c>
      <c r="B394" s="8">
        <v>7</v>
      </c>
      <c r="C394" s="8">
        <v>2</v>
      </c>
      <c r="D394" s="8">
        <f t="shared" ref="D394:D396" si="90">SUM(B394:C394)</f>
        <v>9</v>
      </c>
      <c r="E394" s="8">
        <v>0</v>
      </c>
      <c r="F394" s="8">
        <v>0</v>
      </c>
      <c r="G394" s="8">
        <v>0</v>
      </c>
      <c r="H394" s="8">
        <v>0</v>
      </c>
      <c r="I394" s="8">
        <v>0</v>
      </c>
      <c r="J394" s="8">
        <v>0</v>
      </c>
      <c r="K394" s="8">
        <v>7</v>
      </c>
      <c r="L394" s="8">
        <v>2</v>
      </c>
      <c r="M394" s="8">
        <f t="shared" ref="M394:M396" si="91">SUM(K394:L394)</f>
        <v>9</v>
      </c>
      <c r="N394" s="219" t="s">
        <v>2404</v>
      </c>
    </row>
    <row r="395" spans="1:14" ht="21.75" customHeight="1" x14ac:dyDescent="0.25">
      <c r="A395" s="8" t="s">
        <v>2204</v>
      </c>
      <c r="B395" s="8">
        <v>22</v>
      </c>
      <c r="C395" s="8">
        <v>1</v>
      </c>
      <c r="D395" s="8">
        <f t="shared" si="90"/>
        <v>23</v>
      </c>
      <c r="E395" s="8">
        <v>0</v>
      </c>
      <c r="F395" s="8">
        <v>0</v>
      </c>
      <c r="G395" s="8">
        <v>0</v>
      </c>
      <c r="H395" s="8">
        <v>0</v>
      </c>
      <c r="I395" s="8">
        <v>0</v>
      </c>
      <c r="J395" s="8">
        <v>0</v>
      </c>
      <c r="K395" s="8">
        <v>22</v>
      </c>
      <c r="L395" s="8">
        <v>1</v>
      </c>
      <c r="M395" s="8">
        <f t="shared" si="91"/>
        <v>23</v>
      </c>
      <c r="N395" s="446" t="s">
        <v>1081</v>
      </c>
    </row>
    <row r="396" spans="1:14" ht="21.75" customHeight="1" x14ac:dyDescent="0.25">
      <c r="A396" s="8" t="s">
        <v>2206</v>
      </c>
      <c r="B396" s="8">
        <v>7</v>
      </c>
      <c r="C396" s="8">
        <v>2</v>
      </c>
      <c r="D396" s="8">
        <f t="shared" si="90"/>
        <v>9</v>
      </c>
      <c r="E396" s="8">
        <v>0</v>
      </c>
      <c r="F396" s="8">
        <v>0</v>
      </c>
      <c r="G396" s="8">
        <v>0</v>
      </c>
      <c r="H396" s="8">
        <v>0</v>
      </c>
      <c r="I396" s="8">
        <v>0</v>
      </c>
      <c r="J396" s="8">
        <v>0</v>
      </c>
      <c r="K396" s="8">
        <v>7</v>
      </c>
      <c r="L396" s="8">
        <v>2</v>
      </c>
      <c r="M396" s="8">
        <f t="shared" si="91"/>
        <v>9</v>
      </c>
      <c r="N396" s="446" t="s">
        <v>2077</v>
      </c>
    </row>
    <row r="397" spans="1:14" ht="21.75" customHeight="1" x14ac:dyDescent="0.25">
      <c r="A397" s="8" t="s">
        <v>2209</v>
      </c>
      <c r="B397" s="8">
        <f>SUM(B393:B396)</f>
        <v>38</v>
      </c>
      <c r="C397" s="8">
        <f t="shared" ref="C397:M397" si="92">SUM(C393:C396)</f>
        <v>5</v>
      </c>
      <c r="D397" s="8">
        <f t="shared" si="92"/>
        <v>43</v>
      </c>
      <c r="E397" s="8">
        <f t="shared" si="92"/>
        <v>0</v>
      </c>
      <c r="F397" s="8">
        <f t="shared" si="92"/>
        <v>0</v>
      </c>
      <c r="G397" s="8">
        <f t="shared" si="92"/>
        <v>0</v>
      </c>
      <c r="H397" s="8">
        <f t="shared" si="92"/>
        <v>0</v>
      </c>
      <c r="I397" s="8">
        <f t="shared" si="92"/>
        <v>0</v>
      </c>
      <c r="J397" s="8">
        <f t="shared" si="92"/>
        <v>0</v>
      </c>
      <c r="K397" s="8">
        <f t="shared" si="92"/>
        <v>38</v>
      </c>
      <c r="L397" s="8">
        <f t="shared" si="92"/>
        <v>5</v>
      </c>
      <c r="M397" s="8">
        <f t="shared" si="92"/>
        <v>43</v>
      </c>
      <c r="N397" s="446" t="s">
        <v>2480</v>
      </c>
    </row>
    <row r="398" spans="1:14" ht="21.75" customHeight="1" x14ac:dyDescent="0.25">
      <c r="A398" s="8" t="s">
        <v>2211</v>
      </c>
      <c r="B398" s="8">
        <v>48</v>
      </c>
      <c r="C398" s="8">
        <v>12</v>
      </c>
      <c r="D398" s="8">
        <f>SUM(B398:C398)</f>
        <v>60</v>
      </c>
      <c r="E398" s="8">
        <v>0</v>
      </c>
      <c r="F398" s="8">
        <v>0</v>
      </c>
      <c r="G398" s="8">
        <v>0</v>
      </c>
      <c r="H398" s="8">
        <v>0</v>
      </c>
      <c r="I398" s="8">
        <v>0</v>
      </c>
      <c r="J398" s="8">
        <v>0</v>
      </c>
      <c r="K398" s="8">
        <v>48</v>
      </c>
      <c r="L398" s="8">
        <v>12</v>
      </c>
      <c r="M398" s="8">
        <f>SUM(K398:L398)</f>
        <v>60</v>
      </c>
      <c r="N398" s="22" t="s">
        <v>2316</v>
      </c>
    </row>
    <row r="399" spans="1:14" ht="21.75" customHeight="1" x14ac:dyDescent="0.25">
      <c r="A399" s="8" t="s">
        <v>2213</v>
      </c>
      <c r="B399" s="8">
        <v>71</v>
      </c>
      <c r="C399" s="8">
        <v>23</v>
      </c>
      <c r="D399" s="8">
        <f t="shared" ref="D399:D400" si="93">SUM(B399:C399)</f>
        <v>94</v>
      </c>
      <c r="E399" s="8">
        <v>4</v>
      </c>
      <c r="F399" s="8">
        <v>0</v>
      </c>
      <c r="G399" s="8">
        <f>SUM(E399:F399)</f>
        <v>4</v>
      </c>
      <c r="H399" s="8">
        <v>0</v>
      </c>
      <c r="I399" s="8">
        <v>0</v>
      </c>
      <c r="J399" s="8">
        <v>0</v>
      </c>
      <c r="K399" s="8">
        <v>75</v>
      </c>
      <c r="L399" s="8">
        <v>23</v>
      </c>
      <c r="M399" s="8">
        <f t="shared" ref="M399:M400" si="94">SUM(K399:L399)</f>
        <v>98</v>
      </c>
      <c r="N399" s="22" t="s">
        <v>2214</v>
      </c>
    </row>
    <row r="400" spans="1:14" ht="21.75" customHeight="1" x14ac:dyDescent="0.25">
      <c r="A400" s="8" t="s">
        <v>2215</v>
      </c>
      <c r="B400" s="8">
        <v>15</v>
      </c>
      <c r="C400" s="8">
        <v>2</v>
      </c>
      <c r="D400" s="8">
        <f t="shared" si="93"/>
        <v>17</v>
      </c>
      <c r="E400" s="8">
        <v>1</v>
      </c>
      <c r="F400" s="8">
        <v>0</v>
      </c>
      <c r="G400" s="8">
        <f>SUM(E400:F400)</f>
        <v>1</v>
      </c>
      <c r="H400" s="8">
        <v>0</v>
      </c>
      <c r="I400" s="8">
        <v>0</v>
      </c>
      <c r="J400" s="8">
        <v>0</v>
      </c>
      <c r="K400" s="8">
        <v>16</v>
      </c>
      <c r="L400" s="8">
        <v>2</v>
      </c>
      <c r="M400" s="8">
        <f t="shared" si="94"/>
        <v>18</v>
      </c>
      <c r="N400" s="446" t="s">
        <v>2216</v>
      </c>
    </row>
    <row r="401" spans="1:14" ht="21.9" customHeight="1" x14ac:dyDescent="0.25">
      <c r="A401" s="17" t="s">
        <v>2221</v>
      </c>
      <c r="B401" s="17">
        <v>27</v>
      </c>
      <c r="C401" s="17">
        <v>6</v>
      </c>
      <c r="D401" s="17">
        <f>SUM(B401:C401)</f>
        <v>33</v>
      </c>
      <c r="E401" s="17">
        <v>0</v>
      </c>
      <c r="F401" s="17">
        <v>0</v>
      </c>
      <c r="G401" s="17">
        <v>0</v>
      </c>
      <c r="H401" s="17">
        <v>0</v>
      </c>
      <c r="I401" s="17">
        <v>0</v>
      </c>
      <c r="J401" s="17">
        <v>0</v>
      </c>
      <c r="K401" s="17">
        <v>27</v>
      </c>
      <c r="L401" s="17">
        <v>6</v>
      </c>
      <c r="M401" s="17">
        <f>SUM(K401:L401)</f>
        <v>33</v>
      </c>
      <c r="N401" s="19" t="s">
        <v>2222</v>
      </c>
    </row>
    <row r="402" spans="1:14" ht="21.9" customHeight="1" x14ac:dyDescent="0.25">
      <c r="A402" s="8" t="s">
        <v>2223</v>
      </c>
      <c r="B402" s="8">
        <v>66</v>
      </c>
      <c r="C402" s="8">
        <v>20</v>
      </c>
      <c r="D402" s="8">
        <f t="shared" ref="D402:D404" si="95">SUM(B402:C402)</f>
        <v>86</v>
      </c>
      <c r="E402" s="8">
        <v>0</v>
      </c>
      <c r="F402" s="8">
        <v>0</v>
      </c>
      <c r="G402" s="8">
        <v>0</v>
      </c>
      <c r="H402" s="8">
        <v>85</v>
      </c>
      <c r="I402" s="8">
        <v>26</v>
      </c>
      <c r="J402" s="8">
        <f>SUM(H402:I402)</f>
        <v>111</v>
      </c>
      <c r="K402" s="8">
        <v>151</v>
      </c>
      <c r="L402" s="8">
        <v>46</v>
      </c>
      <c r="M402" s="8">
        <f t="shared" ref="M402:M404" si="96">SUM(K402:L402)</f>
        <v>197</v>
      </c>
      <c r="N402" s="446" t="s">
        <v>2224</v>
      </c>
    </row>
    <row r="403" spans="1:14" ht="21.9" customHeight="1" x14ac:dyDescent="0.25">
      <c r="A403" s="8" t="s">
        <v>1899</v>
      </c>
      <c r="B403" s="8">
        <v>11</v>
      </c>
      <c r="C403" s="8"/>
      <c r="D403" s="8">
        <f t="shared" si="95"/>
        <v>11</v>
      </c>
      <c r="E403" s="8">
        <v>2</v>
      </c>
      <c r="F403" s="8">
        <v>0</v>
      </c>
      <c r="G403" s="8">
        <f>SUM(E403:F403)</f>
        <v>2</v>
      </c>
      <c r="H403" s="8">
        <v>0</v>
      </c>
      <c r="I403" s="8">
        <v>0</v>
      </c>
      <c r="J403" s="8">
        <v>0</v>
      </c>
      <c r="K403" s="8">
        <v>13</v>
      </c>
      <c r="L403" s="8">
        <v>0</v>
      </c>
      <c r="M403" s="8">
        <f t="shared" si="96"/>
        <v>13</v>
      </c>
      <c r="N403" s="446" t="s">
        <v>2225</v>
      </c>
    </row>
    <row r="404" spans="1:14" ht="21.9" customHeight="1" x14ac:dyDescent="0.25">
      <c r="A404" s="8" t="s">
        <v>2226</v>
      </c>
      <c r="B404" s="8">
        <v>37</v>
      </c>
      <c r="C404" s="8">
        <v>10</v>
      </c>
      <c r="D404" s="8">
        <f t="shared" si="95"/>
        <v>47</v>
      </c>
      <c r="E404" s="8">
        <v>0</v>
      </c>
      <c r="F404" s="8">
        <v>0</v>
      </c>
      <c r="G404" s="8">
        <v>0</v>
      </c>
      <c r="H404" s="8">
        <v>6</v>
      </c>
      <c r="I404" s="8">
        <v>0</v>
      </c>
      <c r="J404" s="8">
        <f>SUM(H404:I404)</f>
        <v>6</v>
      </c>
      <c r="K404" s="8">
        <v>43</v>
      </c>
      <c r="L404" s="8">
        <v>10</v>
      </c>
      <c r="M404" s="8">
        <f t="shared" si="96"/>
        <v>53</v>
      </c>
      <c r="N404" s="446" t="s">
        <v>2227</v>
      </c>
    </row>
    <row r="405" spans="1:14" ht="29.25" hidden="1" customHeight="1" x14ac:dyDescent="0.25">
      <c r="A405" s="32" t="s">
        <v>1889</v>
      </c>
      <c r="B405" s="8">
        <v>37</v>
      </c>
      <c r="C405" s="8">
        <v>10</v>
      </c>
      <c r="D405" s="8"/>
      <c r="E405" s="8"/>
      <c r="F405" s="8"/>
      <c r="G405" s="8"/>
      <c r="H405" s="8"/>
      <c r="I405" s="8"/>
      <c r="J405" s="8"/>
      <c r="K405" s="8"/>
      <c r="L405" s="8"/>
      <c r="M405" s="8"/>
      <c r="N405" s="449" t="s">
        <v>2229</v>
      </c>
    </row>
    <row r="406" spans="1:14" ht="20.25" hidden="1" customHeight="1" x14ac:dyDescent="0.25">
      <c r="A406" s="8" t="s">
        <v>1132</v>
      </c>
      <c r="B406" s="8"/>
      <c r="C406" s="8"/>
      <c r="D406" s="8"/>
      <c r="E406" s="8"/>
      <c r="F406" s="8"/>
      <c r="G406" s="8"/>
      <c r="H406" s="8"/>
      <c r="I406" s="8"/>
      <c r="J406" s="8"/>
      <c r="K406" s="8"/>
      <c r="L406" s="8"/>
      <c r="M406" s="8"/>
      <c r="N406" s="446" t="s">
        <v>213</v>
      </c>
    </row>
    <row r="407" spans="1:14" ht="20.25" hidden="1" customHeight="1" x14ac:dyDescent="0.25">
      <c r="A407" s="8" t="s">
        <v>214</v>
      </c>
      <c r="B407" s="8"/>
      <c r="C407" s="8"/>
      <c r="D407" s="8"/>
      <c r="E407" s="8"/>
      <c r="F407" s="8"/>
      <c r="G407" s="8"/>
      <c r="H407" s="8"/>
      <c r="I407" s="8"/>
      <c r="J407" s="8"/>
      <c r="K407" s="8"/>
      <c r="L407" s="8"/>
      <c r="M407" s="8"/>
      <c r="N407" s="446" t="s">
        <v>215</v>
      </c>
    </row>
    <row r="408" spans="1:14" ht="20.25" hidden="1" customHeight="1" x14ac:dyDescent="0.25">
      <c r="A408" s="8" t="s">
        <v>534</v>
      </c>
      <c r="B408" s="8"/>
      <c r="C408" s="8"/>
      <c r="D408" s="8"/>
      <c r="E408" s="8"/>
      <c r="F408" s="8"/>
      <c r="G408" s="8"/>
      <c r="H408" s="8"/>
      <c r="I408" s="8"/>
      <c r="J408" s="8"/>
      <c r="K408" s="8"/>
      <c r="L408" s="8"/>
      <c r="M408" s="8"/>
      <c r="N408" s="446" t="s">
        <v>217</v>
      </c>
    </row>
    <row r="409" spans="1:14" ht="31.5" hidden="1" customHeight="1" x14ac:dyDescent="0.25">
      <c r="A409" s="32" t="s">
        <v>1890</v>
      </c>
      <c r="B409" s="8"/>
      <c r="C409" s="8"/>
      <c r="D409" s="8"/>
      <c r="E409" s="8"/>
      <c r="F409" s="8"/>
      <c r="G409" s="8"/>
      <c r="H409" s="8"/>
      <c r="I409" s="8"/>
      <c r="J409" s="8"/>
      <c r="K409" s="8"/>
      <c r="L409" s="8"/>
      <c r="M409" s="8"/>
      <c r="N409" s="449" t="s">
        <v>2232</v>
      </c>
    </row>
    <row r="410" spans="1:14" ht="24.9" customHeight="1" x14ac:dyDescent="0.25">
      <c r="A410" s="340" t="s">
        <v>1891</v>
      </c>
      <c r="B410" s="340">
        <v>66</v>
      </c>
      <c r="C410" s="340">
        <v>4</v>
      </c>
      <c r="D410" s="340">
        <f>SUM(B410:C410)</f>
        <v>70</v>
      </c>
      <c r="E410" s="340">
        <v>0</v>
      </c>
      <c r="F410" s="340">
        <v>0</v>
      </c>
      <c r="G410" s="340">
        <v>0</v>
      </c>
      <c r="H410" s="340">
        <v>5</v>
      </c>
      <c r="I410" s="340">
        <v>2</v>
      </c>
      <c r="J410" s="340">
        <f>SUM(H410:I410)</f>
        <v>7</v>
      </c>
      <c r="K410" s="340">
        <v>71</v>
      </c>
      <c r="L410" s="340">
        <v>6</v>
      </c>
      <c r="M410" s="340">
        <f>SUM(K410:L410)</f>
        <v>77</v>
      </c>
      <c r="N410" s="329" t="s">
        <v>2233</v>
      </c>
    </row>
    <row r="411" spans="1:14" ht="24.9" customHeight="1" thickBot="1" x14ac:dyDescent="0.3">
      <c r="A411" s="500" t="s">
        <v>2234</v>
      </c>
      <c r="B411" s="477">
        <v>2</v>
      </c>
      <c r="C411" s="477">
        <v>0</v>
      </c>
      <c r="D411" s="477">
        <f>SUM(B411:C411)</f>
        <v>2</v>
      </c>
      <c r="E411" s="477">
        <v>1</v>
      </c>
      <c r="F411" s="477">
        <v>0</v>
      </c>
      <c r="G411" s="477">
        <f>SUM(E411:F411)</f>
        <v>1</v>
      </c>
      <c r="H411" s="477">
        <v>0</v>
      </c>
      <c r="I411" s="477">
        <v>0</v>
      </c>
      <c r="J411" s="477">
        <v>0</v>
      </c>
      <c r="K411" s="477">
        <v>3</v>
      </c>
      <c r="L411" s="477">
        <v>0</v>
      </c>
      <c r="M411" s="477">
        <f>SUM(K411:L411)</f>
        <v>3</v>
      </c>
      <c r="N411" s="478" t="s">
        <v>2235</v>
      </c>
    </row>
    <row r="412" spans="1:14" ht="24.9" hidden="1" customHeight="1" x14ac:dyDescent="0.25">
      <c r="A412" s="499" t="s">
        <v>1886</v>
      </c>
      <c r="B412" s="499"/>
      <c r="C412" s="499"/>
      <c r="D412" s="499"/>
      <c r="E412" s="499"/>
      <c r="F412" s="499"/>
      <c r="G412" s="499"/>
      <c r="H412" s="499"/>
      <c r="I412" s="499"/>
      <c r="J412" s="499"/>
      <c r="K412" s="499"/>
      <c r="L412" s="499"/>
      <c r="M412" s="499"/>
      <c r="N412" s="480" t="s">
        <v>2236</v>
      </c>
    </row>
    <row r="413" spans="1:14" ht="24.9" hidden="1" customHeight="1" x14ac:dyDescent="0.25">
      <c r="A413" s="340" t="s">
        <v>212</v>
      </c>
      <c r="B413" s="340"/>
      <c r="C413" s="340"/>
      <c r="D413" s="340"/>
      <c r="E413" s="340"/>
      <c r="F413" s="340"/>
      <c r="G413" s="340"/>
      <c r="H413" s="340"/>
      <c r="I413" s="340"/>
      <c r="J413" s="340"/>
      <c r="K413" s="340"/>
      <c r="L413" s="340"/>
      <c r="M413" s="340"/>
      <c r="N413" s="329" t="s">
        <v>213</v>
      </c>
    </row>
    <row r="414" spans="1:14" ht="24.9" hidden="1" customHeight="1" x14ac:dyDescent="0.25">
      <c r="A414" s="340" t="s">
        <v>414</v>
      </c>
      <c r="B414" s="340"/>
      <c r="C414" s="340"/>
      <c r="D414" s="340"/>
      <c r="E414" s="340"/>
      <c r="F414" s="340"/>
      <c r="G414" s="340"/>
      <c r="H414" s="340"/>
      <c r="I414" s="340"/>
      <c r="J414" s="340"/>
      <c r="K414" s="340"/>
      <c r="L414" s="340"/>
      <c r="M414" s="340"/>
      <c r="N414" s="329" t="s">
        <v>215</v>
      </c>
    </row>
    <row r="415" spans="1:14" ht="24.9" hidden="1" customHeight="1" x14ac:dyDescent="0.25">
      <c r="A415" s="340" t="s">
        <v>265</v>
      </c>
      <c r="B415" s="340"/>
      <c r="C415" s="340"/>
      <c r="D415" s="340"/>
      <c r="E415" s="340"/>
      <c r="F415" s="340"/>
      <c r="G415" s="340"/>
      <c r="H415" s="340"/>
      <c r="I415" s="340"/>
      <c r="J415" s="340"/>
      <c r="K415" s="340"/>
      <c r="L415" s="340"/>
      <c r="M415" s="340"/>
      <c r="N415" s="329" t="s">
        <v>219</v>
      </c>
    </row>
    <row r="416" spans="1:14" ht="24.9" hidden="1" customHeight="1" x14ac:dyDescent="0.25">
      <c r="A416" s="340" t="s">
        <v>541</v>
      </c>
      <c r="B416" s="340"/>
      <c r="C416" s="340"/>
      <c r="D416" s="340"/>
      <c r="E416" s="340"/>
      <c r="F416" s="340"/>
      <c r="G416" s="340"/>
      <c r="H416" s="340"/>
      <c r="I416" s="340"/>
      <c r="J416" s="340"/>
      <c r="K416" s="340"/>
      <c r="L416" s="340"/>
      <c r="M416" s="340"/>
      <c r="N416" s="329" t="s">
        <v>249</v>
      </c>
    </row>
    <row r="417" spans="1:14" ht="24.9" hidden="1" customHeight="1" x14ac:dyDescent="0.25">
      <c r="A417" s="340" t="s">
        <v>1887</v>
      </c>
      <c r="B417" s="340"/>
      <c r="C417" s="340"/>
      <c r="D417" s="340"/>
      <c r="E417" s="340"/>
      <c r="F417" s="340"/>
      <c r="G417" s="340"/>
      <c r="H417" s="340"/>
      <c r="I417" s="340"/>
      <c r="J417" s="340"/>
      <c r="K417" s="340"/>
      <c r="L417" s="340"/>
      <c r="M417" s="340"/>
      <c r="N417" s="329" t="s">
        <v>2239</v>
      </c>
    </row>
    <row r="418" spans="1:14" ht="24.9" hidden="1" customHeight="1" x14ac:dyDescent="0.25">
      <c r="A418" s="339" t="s">
        <v>1901</v>
      </c>
      <c r="B418" s="340"/>
      <c r="C418" s="340"/>
      <c r="D418" s="340"/>
      <c r="E418" s="340"/>
      <c r="F418" s="340"/>
      <c r="G418" s="340"/>
      <c r="H418" s="340"/>
      <c r="I418" s="340"/>
      <c r="J418" s="340"/>
      <c r="K418" s="340"/>
      <c r="L418" s="340"/>
      <c r="M418" s="340"/>
      <c r="N418" s="58" t="s">
        <v>2470</v>
      </c>
    </row>
    <row r="419" spans="1:14" ht="24.9" hidden="1" customHeight="1" x14ac:dyDescent="0.25">
      <c r="A419" s="8" t="s">
        <v>1892</v>
      </c>
      <c r="B419" s="340"/>
      <c r="C419" s="340"/>
      <c r="D419" s="340"/>
      <c r="E419" s="340"/>
      <c r="F419" s="340"/>
      <c r="G419" s="340"/>
      <c r="H419" s="340"/>
      <c r="I419" s="340"/>
      <c r="J419" s="340"/>
      <c r="K419" s="340"/>
      <c r="L419" s="340"/>
      <c r="M419" s="340"/>
      <c r="N419" s="446" t="s">
        <v>2241</v>
      </c>
    </row>
    <row r="420" spans="1:14" ht="24.9" hidden="1" customHeight="1" x14ac:dyDescent="0.25">
      <c r="A420" s="8" t="s">
        <v>414</v>
      </c>
      <c r="B420" s="340"/>
      <c r="C420" s="340"/>
      <c r="D420" s="340"/>
      <c r="E420" s="340"/>
      <c r="F420" s="340"/>
      <c r="G420" s="340"/>
      <c r="H420" s="340"/>
      <c r="I420" s="340"/>
      <c r="J420" s="340"/>
      <c r="K420" s="340"/>
      <c r="L420" s="340"/>
      <c r="M420" s="340"/>
      <c r="N420" s="446" t="s">
        <v>215</v>
      </c>
    </row>
    <row r="421" spans="1:14" ht="24.9" hidden="1" customHeight="1" x14ac:dyDescent="0.25">
      <c r="A421" s="8" t="s">
        <v>1893</v>
      </c>
      <c r="B421" s="340"/>
      <c r="C421" s="340"/>
      <c r="D421" s="340"/>
      <c r="E421" s="340"/>
      <c r="F421" s="340"/>
      <c r="G421" s="340"/>
      <c r="H421" s="340"/>
      <c r="I421" s="340"/>
      <c r="J421" s="340"/>
      <c r="K421" s="340"/>
      <c r="L421" s="340"/>
      <c r="M421" s="340"/>
      <c r="N421" s="446" t="s">
        <v>2242</v>
      </c>
    </row>
    <row r="422" spans="1:14" ht="24.9" hidden="1" customHeight="1" x14ac:dyDescent="0.25">
      <c r="A422" s="20" t="s">
        <v>1894</v>
      </c>
      <c r="B422" s="469"/>
      <c r="C422" s="469"/>
      <c r="D422" s="469"/>
      <c r="E422" s="469"/>
      <c r="F422" s="469"/>
      <c r="G422" s="469"/>
      <c r="H422" s="469"/>
      <c r="I422" s="469"/>
      <c r="J422" s="469"/>
      <c r="K422" s="469"/>
      <c r="L422" s="469"/>
      <c r="M422" s="469"/>
      <c r="N422" s="22" t="s">
        <v>2319</v>
      </c>
    </row>
    <row r="423" spans="1:14" ht="24.9" hidden="1" customHeight="1" thickBot="1" x14ac:dyDescent="0.3">
      <c r="A423" s="20" t="s">
        <v>1895</v>
      </c>
      <c r="B423" s="469"/>
      <c r="C423" s="469"/>
      <c r="D423" s="469"/>
      <c r="E423" s="469"/>
      <c r="F423" s="469"/>
      <c r="G423" s="469"/>
      <c r="H423" s="469"/>
      <c r="I423" s="469"/>
      <c r="J423" s="469"/>
      <c r="K423" s="469"/>
      <c r="L423" s="469"/>
      <c r="M423" s="469"/>
      <c r="N423" s="22" t="s">
        <v>2244</v>
      </c>
    </row>
    <row r="424" spans="1:14" ht="24.9" customHeight="1" thickTop="1" x14ac:dyDescent="0.25">
      <c r="A424" s="20"/>
      <c r="B424" s="469"/>
      <c r="C424" s="469"/>
      <c r="D424" s="469"/>
      <c r="E424" s="469"/>
      <c r="F424" s="469"/>
      <c r="G424" s="469"/>
      <c r="H424" s="469"/>
      <c r="I424" s="469"/>
      <c r="J424" s="469"/>
      <c r="K424" s="469"/>
      <c r="L424" s="469"/>
      <c r="M424" s="469"/>
      <c r="N424" s="22"/>
    </row>
    <row r="425" spans="1:14" s="659" customFormat="1" ht="24.9" customHeight="1" x14ac:dyDescent="0.25">
      <c r="A425" s="668"/>
      <c r="B425" s="339"/>
      <c r="C425" s="339"/>
      <c r="D425" s="339"/>
      <c r="E425" s="339"/>
      <c r="F425" s="339"/>
      <c r="G425" s="339"/>
      <c r="H425" s="339"/>
      <c r="I425" s="339"/>
      <c r="J425" s="339"/>
      <c r="K425" s="339"/>
      <c r="L425" s="339"/>
      <c r="M425" s="339"/>
      <c r="N425" s="664"/>
    </row>
    <row r="426" spans="1:14" s="659" customFormat="1" ht="24.9" customHeight="1" x14ac:dyDescent="0.25">
      <c r="A426" s="668"/>
      <c r="B426" s="339"/>
      <c r="C426" s="339"/>
      <c r="D426" s="339"/>
      <c r="E426" s="339"/>
      <c r="F426" s="339"/>
      <c r="G426" s="339"/>
      <c r="H426" s="339"/>
      <c r="I426" s="339"/>
      <c r="J426" s="339"/>
      <c r="K426" s="339"/>
      <c r="L426" s="339"/>
      <c r="M426" s="339"/>
      <c r="N426" s="664"/>
    </row>
    <row r="427" spans="1:14" s="659" customFormat="1" ht="24.9" customHeight="1" x14ac:dyDescent="0.25">
      <c r="A427" s="668"/>
      <c r="B427" s="339"/>
      <c r="C427" s="339"/>
      <c r="D427" s="339"/>
      <c r="E427" s="339"/>
      <c r="F427" s="339"/>
      <c r="G427" s="339"/>
      <c r="H427" s="339"/>
      <c r="I427" s="339"/>
      <c r="J427" s="339"/>
      <c r="K427" s="339"/>
      <c r="L427" s="339"/>
      <c r="M427" s="339"/>
      <c r="N427" s="664"/>
    </row>
    <row r="428" spans="1:14" ht="29.25" customHeight="1" x14ac:dyDescent="0.25">
      <c r="A428" s="14"/>
      <c r="B428" s="339"/>
      <c r="C428" s="339"/>
      <c r="D428" s="339"/>
      <c r="E428" s="339"/>
      <c r="F428" s="339"/>
      <c r="G428" s="339"/>
      <c r="H428" s="339"/>
      <c r="I428" s="339"/>
      <c r="J428" s="339"/>
      <c r="K428" s="339"/>
      <c r="L428" s="339"/>
      <c r="M428" s="339"/>
      <c r="N428" s="453"/>
    </row>
    <row r="429" spans="1:14" ht="20.25" customHeight="1" thickBot="1" x14ac:dyDescent="0.3">
      <c r="A429" s="357" t="s">
        <v>2650</v>
      </c>
      <c r="N429" s="426" t="s">
        <v>2651</v>
      </c>
    </row>
    <row r="430" spans="1:14" ht="16.5" customHeight="1" thickTop="1" x14ac:dyDescent="0.3">
      <c r="A430" s="735" t="s">
        <v>205</v>
      </c>
      <c r="B430" s="746" t="s">
        <v>129</v>
      </c>
      <c r="C430" s="746"/>
      <c r="D430" s="746"/>
      <c r="E430" s="746" t="s">
        <v>130</v>
      </c>
      <c r="F430" s="746"/>
      <c r="G430" s="746"/>
      <c r="H430" s="746" t="s">
        <v>131</v>
      </c>
      <c r="I430" s="746"/>
      <c r="J430" s="746"/>
      <c r="K430" s="746" t="s">
        <v>4</v>
      </c>
      <c r="L430" s="746"/>
      <c r="M430" s="746"/>
      <c r="N430" s="735" t="s">
        <v>206</v>
      </c>
    </row>
    <row r="431" spans="1:14" ht="15" customHeight="1" x14ac:dyDescent="0.3">
      <c r="A431" s="736"/>
      <c r="B431" s="747" t="s">
        <v>132</v>
      </c>
      <c r="C431" s="747"/>
      <c r="D431" s="747"/>
      <c r="E431" s="747" t="s">
        <v>133</v>
      </c>
      <c r="F431" s="747"/>
      <c r="G431" s="747"/>
      <c r="H431" s="747" t="s">
        <v>134</v>
      </c>
      <c r="I431" s="747"/>
      <c r="J431" s="747"/>
      <c r="K431" s="747" t="s">
        <v>9</v>
      </c>
      <c r="L431" s="747"/>
      <c r="M431" s="747"/>
      <c r="N431" s="736"/>
    </row>
    <row r="432" spans="1:14" ht="14.25" customHeight="1" x14ac:dyDescent="0.3">
      <c r="A432" s="736"/>
      <c r="B432" s="457" t="s">
        <v>574</v>
      </c>
      <c r="C432" s="457" t="s">
        <v>113</v>
      </c>
      <c r="D432" s="457" t="s">
        <v>12</v>
      </c>
      <c r="E432" s="457" t="s">
        <v>574</v>
      </c>
      <c r="F432" s="457" t="s">
        <v>113</v>
      </c>
      <c r="G432" s="457" t="s">
        <v>12</v>
      </c>
      <c r="H432" s="457" t="s">
        <v>574</v>
      </c>
      <c r="I432" s="457" t="s">
        <v>113</v>
      </c>
      <c r="J432" s="457" t="s">
        <v>12</v>
      </c>
      <c r="K432" s="457" t="s">
        <v>574</v>
      </c>
      <c r="L432" s="457" t="s">
        <v>113</v>
      </c>
      <c r="M432" s="457" t="s">
        <v>12</v>
      </c>
      <c r="N432" s="736"/>
    </row>
    <row r="433" spans="1:14" ht="18.75" customHeight="1" thickBot="1" x14ac:dyDescent="0.35">
      <c r="A433" s="737"/>
      <c r="B433" s="458" t="s">
        <v>13</v>
      </c>
      <c r="C433" s="458" t="s">
        <v>14</v>
      </c>
      <c r="D433" s="458" t="s">
        <v>9</v>
      </c>
      <c r="E433" s="458" t="s">
        <v>13</v>
      </c>
      <c r="F433" s="458" t="s">
        <v>14</v>
      </c>
      <c r="G433" s="458" t="s">
        <v>9</v>
      </c>
      <c r="H433" s="458" t="s">
        <v>13</v>
      </c>
      <c r="I433" s="458" t="s">
        <v>14</v>
      </c>
      <c r="J433" s="458" t="s">
        <v>9</v>
      </c>
      <c r="K433" s="458" t="s">
        <v>13</v>
      </c>
      <c r="L433" s="458" t="s">
        <v>14</v>
      </c>
      <c r="M433" s="458" t="s">
        <v>9</v>
      </c>
      <c r="N433" s="737"/>
    </row>
    <row r="434" spans="1:14" ht="18.899999999999999" customHeight="1" x14ac:dyDescent="0.25">
      <c r="A434" s="340" t="s">
        <v>1886</v>
      </c>
      <c r="B434" s="340"/>
      <c r="C434" s="340"/>
      <c r="D434" s="340"/>
      <c r="E434" s="340"/>
      <c r="F434" s="340"/>
      <c r="G434" s="340"/>
      <c r="H434" s="340"/>
      <c r="I434" s="340"/>
      <c r="J434" s="340"/>
      <c r="K434" s="340"/>
      <c r="L434" s="340"/>
      <c r="M434" s="340"/>
      <c r="N434" s="446" t="s">
        <v>2236</v>
      </c>
    </row>
    <row r="435" spans="1:14" ht="18.899999999999999" customHeight="1" x14ac:dyDescent="0.25">
      <c r="A435" s="340" t="s">
        <v>265</v>
      </c>
      <c r="B435" s="340">
        <v>1</v>
      </c>
      <c r="C435" s="340">
        <v>0</v>
      </c>
      <c r="D435" s="340">
        <f>SUM(B435:C435)</f>
        <v>1</v>
      </c>
      <c r="E435" s="340">
        <v>0</v>
      </c>
      <c r="F435" s="340">
        <v>0</v>
      </c>
      <c r="G435" s="340">
        <v>0</v>
      </c>
      <c r="H435" s="340">
        <v>0</v>
      </c>
      <c r="I435" s="340">
        <v>0</v>
      </c>
      <c r="J435" s="340">
        <v>0</v>
      </c>
      <c r="K435" s="340">
        <v>1</v>
      </c>
      <c r="L435" s="340">
        <v>0</v>
      </c>
      <c r="M435" s="340">
        <f>SUM(K435:L435)</f>
        <v>1</v>
      </c>
      <c r="N435" s="446" t="s">
        <v>219</v>
      </c>
    </row>
    <row r="436" spans="1:14" ht="18.899999999999999" customHeight="1" x14ac:dyDescent="0.25">
      <c r="A436" s="340" t="s">
        <v>2230</v>
      </c>
      <c r="B436" s="340">
        <v>4</v>
      </c>
      <c r="C436" s="340">
        <v>7</v>
      </c>
      <c r="D436" s="340">
        <f t="shared" ref="D436:D438" si="97">SUM(B436:C436)</f>
        <v>11</v>
      </c>
      <c r="E436" s="340">
        <v>0</v>
      </c>
      <c r="F436" s="340">
        <v>0</v>
      </c>
      <c r="G436" s="340">
        <v>0</v>
      </c>
      <c r="H436" s="340">
        <v>0</v>
      </c>
      <c r="I436" s="340">
        <v>0</v>
      </c>
      <c r="J436" s="340">
        <v>0</v>
      </c>
      <c r="K436" s="340">
        <v>4</v>
      </c>
      <c r="L436" s="340">
        <v>7</v>
      </c>
      <c r="M436" s="340">
        <f t="shared" ref="M436:M438" si="98">SUM(K436:L436)</f>
        <v>11</v>
      </c>
      <c r="N436" s="446" t="s">
        <v>2231</v>
      </c>
    </row>
    <row r="437" spans="1:14" ht="18.899999999999999" customHeight="1" x14ac:dyDescent="0.25">
      <c r="A437" s="340" t="s">
        <v>2238</v>
      </c>
      <c r="B437" s="340">
        <v>6</v>
      </c>
      <c r="C437" s="340">
        <v>2</v>
      </c>
      <c r="D437" s="340">
        <f t="shared" si="97"/>
        <v>8</v>
      </c>
      <c r="E437" s="340">
        <v>0</v>
      </c>
      <c r="F437" s="340">
        <v>0</v>
      </c>
      <c r="G437" s="340">
        <v>0</v>
      </c>
      <c r="H437" s="340">
        <v>4</v>
      </c>
      <c r="I437" s="340">
        <v>0</v>
      </c>
      <c r="J437" s="340">
        <f>SUM(H437:I437)</f>
        <v>4</v>
      </c>
      <c r="K437" s="340">
        <v>10</v>
      </c>
      <c r="L437" s="340">
        <v>2</v>
      </c>
      <c r="M437" s="340">
        <f t="shared" si="98"/>
        <v>12</v>
      </c>
      <c r="N437" s="446" t="s">
        <v>2247</v>
      </c>
    </row>
    <row r="438" spans="1:14" ht="18.899999999999999" customHeight="1" x14ac:dyDescent="0.25">
      <c r="A438" s="340" t="s">
        <v>541</v>
      </c>
      <c r="B438" s="340">
        <v>8</v>
      </c>
      <c r="C438" s="340">
        <v>2</v>
      </c>
      <c r="D438" s="340">
        <f t="shared" si="97"/>
        <v>10</v>
      </c>
      <c r="E438" s="340">
        <v>0</v>
      </c>
      <c r="F438" s="340">
        <v>0</v>
      </c>
      <c r="G438" s="340">
        <v>0</v>
      </c>
      <c r="H438" s="340">
        <v>0</v>
      </c>
      <c r="I438" s="340">
        <v>0</v>
      </c>
      <c r="J438" s="340">
        <v>0</v>
      </c>
      <c r="K438" s="340">
        <v>8</v>
      </c>
      <c r="L438" s="340">
        <v>2</v>
      </c>
      <c r="M438" s="340">
        <f t="shared" si="98"/>
        <v>10</v>
      </c>
      <c r="N438" s="446" t="s">
        <v>249</v>
      </c>
    </row>
    <row r="439" spans="1:14" ht="18.899999999999999" customHeight="1" x14ac:dyDescent="0.25">
      <c r="A439" s="340" t="s">
        <v>1887</v>
      </c>
      <c r="B439" s="340">
        <f>SUM(B435:B438)</f>
        <v>19</v>
      </c>
      <c r="C439" s="340">
        <f t="shared" ref="C439:M439" si="99">SUM(C435:C438)</f>
        <v>11</v>
      </c>
      <c r="D439" s="340">
        <f t="shared" si="99"/>
        <v>30</v>
      </c>
      <c r="E439" s="340">
        <f t="shared" si="99"/>
        <v>0</v>
      </c>
      <c r="F439" s="340">
        <f t="shared" si="99"/>
        <v>0</v>
      </c>
      <c r="G439" s="340">
        <f t="shared" si="99"/>
        <v>0</v>
      </c>
      <c r="H439" s="340">
        <f t="shared" si="99"/>
        <v>4</v>
      </c>
      <c r="I439" s="340">
        <f t="shared" si="99"/>
        <v>0</v>
      </c>
      <c r="J439" s="340">
        <f t="shared" si="99"/>
        <v>4</v>
      </c>
      <c r="K439" s="340">
        <f t="shared" si="99"/>
        <v>23</v>
      </c>
      <c r="L439" s="340">
        <f t="shared" si="99"/>
        <v>11</v>
      </c>
      <c r="M439" s="340">
        <f t="shared" si="99"/>
        <v>34</v>
      </c>
      <c r="N439" s="446" t="s">
        <v>2239</v>
      </c>
    </row>
    <row r="440" spans="1:14" ht="18.899999999999999" customHeight="1" x14ac:dyDescent="0.25">
      <c r="A440" s="340" t="s">
        <v>2481</v>
      </c>
      <c r="B440" s="340">
        <v>3</v>
      </c>
      <c r="C440" s="340">
        <v>8</v>
      </c>
      <c r="D440" s="340">
        <f>SUM(B440:C440)</f>
        <v>11</v>
      </c>
      <c r="E440" s="340">
        <v>0</v>
      </c>
      <c r="F440" s="340">
        <v>0</v>
      </c>
      <c r="G440" s="340">
        <v>0</v>
      </c>
      <c r="H440" s="340">
        <v>0</v>
      </c>
      <c r="I440" s="340">
        <v>0</v>
      </c>
      <c r="J440" s="340">
        <v>0</v>
      </c>
      <c r="K440" s="340">
        <v>3</v>
      </c>
      <c r="L440" s="340">
        <v>8</v>
      </c>
      <c r="M440" s="340">
        <f>SUM(K440:L440)</f>
        <v>11</v>
      </c>
      <c r="N440" s="446" t="s">
        <v>2318</v>
      </c>
    </row>
    <row r="441" spans="1:14" ht="18.899999999999999" customHeight="1" x14ac:dyDescent="0.25">
      <c r="A441" s="340" t="s">
        <v>2482</v>
      </c>
      <c r="B441" s="340"/>
      <c r="C441" s="340"/>
      <c r="D441" s="340"/>
      <c r="E441" s="340"/>
      <c r="F441" s="340"/>
      <c r="G441" s="340"/>
      <c r="H441" s="340"/>
      <c r="I441" s="340"/>
      <c r="J441" s="340"/>
      <c r="K441" s="340"/>
      <c r="L441" s="340"/>
      <c r="M441" s="340"/>
      <c r="N441" s="446" t="s">
        <v>2241</v>
      </c>
    </row>
    <row r="442" spans="1:14" ht="18.899999999999999" customHeight="1" x14ac:dyDescent="0.25">
      <c r="A442" s="340" t="s">
        <v>2483</v>
      </c>
      <c r="B442" s="340">
        <v>6</v>
      </c>
      <c r="C442" s="340">
        <v>1</v>
      </c>
      <c r="D442" s="340">
        <f>SUM(B442:C442)</f>
        <v>7</v>
      </c>
      <c r="E442" s="340">
        <v>0</v>
      </c>
      <c r="F442" s="340">
        <v>0</v>
      </c>
      <c r="G442" s="340">
        <v>0</v>
      </c>
      <c r="H442" s="340">
        <v>0</v>
      </c>
      <c r="I442" s="340">
        <v>0</v>
      </c>
      <c r="J442" s="340">
        <v>0</v>
      </c>
      <c r="K442" s="340">
        <v>6</v>
      </c>
      <c r="L442" s="340">
        <v>1</v>
      </c>
      <c r="M442" s="340">
        <f>SUM(K442:L442)</f>
        <v>7</v>
      </c>
      <c r="N442" s="446" t="s">
        <v>2319</v>
      </c>
    </row>
    <row r="443" spans="1:14" ht="18.899999999999999" customHeight="1" x14ac:dyDescent="0.25">
      <c r="A443" s="340" t="s">
        <v>248</v>
      </c>
      <c r="B443" s="340">
        <v>2</v>
      </c>
      <c r="C443" s="340"/>
      <c r="D443" s="340">
        <f>SUM(B443:C443)</f>
        <v>2</v>
      </c>
      <c r="E443" s="340">
        <v>0</v>
      </c>
      <c r="F443" s="340">
        <v>0</v>
      </c>
      <c r="G443" s="340">
        <v>0</v>
      </c>
      <c r="H443" s="340">
        <v>0</v>
      </c>
      <c r="I443" s="340">
        <v>0</v>
      </c>
      <c r="J443" s="340">
        <v>0</v>
      </c>
      <c r="K443" s="340">
        <v>2</v>
      </c>
      <c r="L443" s="340"/>
      <c r="M443" s="340">
        <f>SUM(K443:L443)</f>
        <v>2</v>
      </c>
      <c r="N443" s="446" t="s">
        <v>249</v>
      </c>
    </row>
    <row r="444" spans="1:14" ht="18.899999999999999" customHeight="1" x14ac:dyDescent="0.25">
      <c r="A444" s="340" t="s">
        <v>2484</v>
      </c>
      <c r="B444" s="340">
        <f>SUM(B442:B443)</f>
        <v>8</v>
      </c>
      <c r="C444" s="340">
        <f t="shared" ref="C444:M444" si="100">SUM(C442:C443)</f>
        <v>1</v>
      </c>
      <c r="D444" s="340">
        <f t="shared" si="100"/>
        <v>9</v>
      </c>
      <c r="E444" s="340">
        <f t="shared" si="100"/>
        <v>0</v>
      </c>
      <c r="F444" s="340">
        <f t="shared" si="100"/>
        <v>0</v>
      </c>
      <c r="G444" s="340">
        <f t="shared" si="100"/>
        <v>0</v>
      </c>
      <c r="H444" s="340">
        <f t="shared" si="100"/>
        <v>0</v>
      </c>
      <c r="I444" s="340">
        <f t="shared" si="100"/>
        <v>0</v>
      </c>
      <c r="J444" s="340">
        <f t="shared" si="100"/>
        <v>0</v>
      </c>
      <c r="K444" s="340">
        <f t="shared" si="100"/>
        <v>8</v>
      </c>
      <c r="L444" s="340">
        <f t="shared" si="100"/>
        <v>1</v>
      </c>
      <c r="M444" s="340">
        <f t="shared" si="100"/>
        <v>9</v>
      </c>
      <c r="N444" s="329" t="s">
        <v>2244</v>
      </c>
    </row>
    <row r="445" spans="1:14" ht="18.899999999999999" customHeight="1" x14ac:dyDescent="0.25">
      <c r="A445" s="340" t="s">
        <v>2471</v>
      </c>
      <c r="B445" s="340"/>
      <c r="C445" s="340"/>
      <c r="D445" s="340"/>
      <c r="E445" s="340"/>
      <c r="F445" s="340"/>
      <c r="G445" s="340"/>
      <c r="H445" s="340"/>
      <c r="I445" s="340"/>
      <c r="J445" s="340"/>
      <c r="K445" s="340"/>
      <c r="L445" s="340"/>
      <c r="M445" s="340"/>
      <c r="N445" s="446" t="s">
        <v>2246</v>
      </c>
    </row>
    <row r="446" spans="1:14" ht="18.899999999999999" customHeight="1" x14ac:dyDescent="0.25">
      <c r="A446" s="340" t="s">
        <v>218</v>
      </c>
      <c r="B446" s="340">
        <v>1</v>
      </c>
      <c r="C446" s="340">
        <v>0</v>
      </c>
      <c r="D446" s="340">
        <f>SUM(B446:C446)</f>
        <v>1</v>
      </c>
      <c r="E446" s="340">
        <v>0</v>
      </c>
      <c r="F446" s="340">
        <v>0</v>
      </c>
      <c r="G446" s="340">
        <v>0</v>
      </c>
      <c r="H446" s="340">
        <v>0</v>
      </c>
      <c r="I446" s="340">
        <v>0</v>
      </c>
      <c r="J446" s="340">
        <v>0</v>
      </c>
      <c r="K446" s="340">
        <v>1</v>
      </c>
      <c r="L446" s="340">
        <v>0</v>
      </c>
      <c r="M446" s="340">
        <f>SUM(K446:L446)</f>
        <v>1</v>
      </c>
      <c r="N446" s="446" t="s">
        <v>219</v>
      </c>
    </row>
    <row r="447" spans="1:14" ht="18.899999999999999" customHeight="1" x14ac:dyDescent="0.25">
      <c r="A447" s="340" t="s">
        <v>2238</v>
      </c>
      <c r="B447" s="340">
        <v>5</v>
      </c>
      <c r="C447" s="340"/>
      <c r="D447" s="340">
        <f t="shared" ref="D447:D448" si="101">SUM(B447:C447)</f>
        <v>5</v>
      </c>
      <c r="E447" s="340">
        <v>0</v>
      </c>
      <c r="F447" s="340">
        <v>0</v>
      </c>
      <c r="G447" s="340">
        <v>0</v>
      </c>
      <c r="H447" s="340">
        <v>0</v>
      </c>
      <c r="I447" s="340">
        <v>0</v>
      </c>
      <c r="J447" s="340">
        <v>0</v>
      </c>
      <c r="K447" s="340">
        <v>5</v>
      </c>
      <c r="L447" s="340"/>
      <c r="M447" s="340">
        <f t="shared" ref="M447:M448" si="102">SUM(K447:L447)</f>
        <v>5</v>
      </c>
      <c r="N447" s="446" t="s">
        <v>2247</v>
      </c>
    </row>
    <row r="448" spans="1:14" ht="18.899999999999999" customHeight="1" x14ac:dyDescent="0.25">
      <c r="A448" s="340" t="s">
        <v>248</v>
      </c>
      <c r="B448" s="340">
        <v>7</v>
      </c>
      <c r="C448" s="340"/>
      <c r="D448" s="340">
        <f t="shared" si="101"/>
        <v>7</v>
      </c>
      <c r="E448" s="340">
        <v>0</v>
      </c>
      <c r="F448" s="340">
        <v>0</v>
      </c>
      <c r="G448" s="340">
        <v>0</v>
      </c>
      <c r="H448" s="340">
        <v>0</v>
      </c>
      <c r="I448" s="340">
        <v>0</v>
      </c>
      <c r="J448" s="340">
        <v>0</v>
      </c>
      <c r="K448" s="340">
        <v>7</v>
      </c>
      <c r="L448" s="340"/>
      <c r="M448" s="340">
        <f t="shared" si="102"/>
        <v>7</v>
      </c>
      <c r="N448" s="446" t="s">
        <v>249</v>
      </c>
    </row>
    <row r="449" spans="1:14" ht="18.899999999999999" customHeight="1" x14ac:dyDescent="0.25">
      <c r="A449" s="340" t="s">
        <v>2409</v>
      </c>
      <c r="B449" s="340">
        <f>SUM(B446:B448)</f>
        <v>13</v>
      </c>
      <c r="C449" s="340">
        <f t="shared" ref="C449:M449" si="103">SUM(C446:C448)</f>
        <v>0</v>
      </c>
      <c r="D449" s="340">
        <f t="shared" si="103"/>
        <v>13</v>
      </c>
      <c r="E449" s="340">
        <f t="shared" si="103"/>
        <v>0</v>
      </c>
      <c r="F449" s="340">
        <f t="shared" si="103"/>
        <v>0</v>
      </c>
      <c r="G449" s="340">
        <f t="shared" si="103"/>
        <v>0</v>
      </c>
      <c r="H449" s="340">
        <f t="shared" si="103"/>
        <v>0</v>
      </c>
      <c r="I449" s="340">
        <f t="shared" si="103"/>
        <v>0</v>
      </c>
      <c r="J449" s="340">
        <f t="shared" si="103"/>
        <v>0</v>
      </c>
      <c r="K449" s="340">
        <f t="shared" si="103"/>
        <v>13</v>
      </c>
      <c r="L449" s="340">
        <f t="shared" si="103"/>
        <v>0</v>
      </c>
      <c r="M449" s="340">
        <f t="shared" si="103"/>
        <v>13</v>
      </c>
      <c r="N449" s="446" t="s">
        <v>2410</v>
      </c>
    </row>
    <row r="450" spans="1:14" ht="18.899999999999999" customHeight="1" x14ac:dyDescent="0.25">
      <c r="A450" s="340" t="s">
        <v>2472</v>
      </c>
      <c r="B450" s="340"/>
      <c r="C450" s="340"/>
      <c r="D450" s="340"/>
      <c r="E450" s="340"/>
      <c r="F450" s="340"/>
      <c r="G450" s="340"/>
      <c r="H450" s="340"/>
      <c r="I450" s="340"/>
      <c r="J450" s="340"/>
      <c r="K450" s="340"/>
      <c r="L450" s="340"/>
      <c r="M450" s="340"/>
      <c r="N450" s="446" t="s">
        <v>2251</v>
      </c>
    </row>
    <row r="451" spans="1:14" ht="18.899999999999999" customHeight="1" x14ac:dyDescent="0.25">
      <c r="A451" s="340" t="s">
        <v>1438</v>
      </c>
      <c r="B451" s="340">
        <v>4</v>
      </c>
      <c r="C451" s="340">
        <v>0</v>
      </c>
      <c r="D451" s="340">
        <f>SUM(B451:C451)</f>
        <v>4</v>
      </c>
      <c r="E451" s="340">
        <v>0</v>
      </c>
      <c r="F451" s="340">
        <v>0</v>
      </c>
      <c r="G451" s="340">
        <v>0</v>
      </c>
      <c r="H451" s="340">
        <v>1</v>
      </c>
      <c r="I451" s="340">
        <v>0</v>
      </c>
      <c r="J451" s="340">
        <v>1</v>
      </c>
      <c r="K451" s="340">
        <v>5</v>
      </c>
      <c r="L451" s="340">
        <v>0</v>
      </c>
      <c r="M451" s="340">
        <f>SUM(K451:L451)</f>
        <v>5</v>
      </c>
      <c r="N451" s="446" t="s">
        <v>243</v>
      </c>
    </row>
    <row r="452" spans="1:14" ht="18.899999999999999" customHeight="1" x14ac:dyDescent="0.25">
      <c r="A452" s="340" t="s">
        <v>248</v>
      </c>
      <c r="B452" s="340">
        <v>4</v>
      </c>
      <c r="C452" s="340">
        <v>0</v>
      </c>
      <c r="D452" s="340">
        <f t="shared" ref="D452:D453" si="104">SUM(B452:C452)</f>
        <v>4</v>
      </c>
      <c r="E452" s="340">
        <v>0</v>
      </c>
      <c r="F452" s="340">
        <v>0</v>
      </c>
      <c r="G452" s="340">
        <v>0</v>
      </c>
      <c r="H452" s="340">
        <v>0</v>
      </c>
      <c r="I452" s="340">
        <v>0</v>
      </c>
      <c r="J452" s="340">
        <v>0</v>
      </c>
      <c r="K452" s="340">
        <v>4</v>
      </c>
      <c r="L452" s="340">
        <v>0</v>
      </c>
      <c r="M452" s="340">
        <f t="shared" ref="M452:M453" si="105">SUM(K452:L452)</f>
        <v>4</v>
      </c>
      <c r="N452" s="446" t="s">
        <v>249</v>
      </c>
    </row>
    <row r="453" spans="1:14" ht="18.899999999999999" customHeight="1" x14ac:dyDescent="0.25">
      <c r="A453" s="340" t="s">
        <v>949</v>
      </c>
      <c r="B453" s="340">
        <v>4</v>
      </c>
      <c r="C453" s="340">
        <v>0</v>
      </c>
      <c r="D453" s="340">
        <f t="shared" si="104"/>
        <v>4</v>
      </c>
      <c r="E453" s="340">
        <v>0</v>
      </c>
      <c r="F453" s="340">
        <v>0</v>
      </c>
      <c r="G453" s="340">
        <v>0</v>
      </c>
      <c r="H453" s="340">
        <v>0</v>
      </c>
      <c r="I453" s="340">
        <v>0</v>
      </c>
      <c r="J453" s="340">
        <v>0</v>
      </c>
      <c r="K453" s="340">
        <v>5</v>
      </c>
      <c r="L453" s="340">
        <v>1</v>
      </c>
      <c r="M453" s="340">
        <f t="shared" si="105"/>
        <v>6</v>
      </c>
      <c r="N453" s="466" t="s">
        <v>2252</v>
      </c>
    </row>
    <row r="454" spans="1:14" ht="18.899999999999999" customHeight="1" x14ac:dyDescent="0.25">
      <c r="A454" s="340" t="s">
        <v>2473</v>
      </c>
      <c r="B454" s="340">
        <f>SUM(B451:B453)</f>
        <v>12</v>
      </c>
      <c r="C454" s="340">
        <f t="shared" ref="C454:M454" si="106">SUM(C451:C453)</f>
        <v>0</v>
      </c>
      <c r="D454" s="340">
        <f t="shared" si="106"/>
        <v>12</v>
      </c>
      <c r="E454" s="340">
        <f t="shared" si="106"/>
        <v>0</v>
      </c>
      <c r="F454" s="340">
        <f t="shared" si="106"/>
        <v>0</v>
      </c>
      <c r="G454" s="340">
        <f t="shared" si="106"/>
        <v>0</v>
      </c>
      <c r="H454" s="340">
        <f t="shared" si="106"/>
        <v>1</v>
      </c>
      <c r="I454" s="340">
        <f t="shared" si="106"/>
        <v>0</v>
      </c>
      <c r="J454" s="340">
        <f t="shared" si="106"/>
        <v>1</v>
      </c>
      <c r="K454" s="340">
        <f t="shared" si="106"/>
        <v>14</v>
      </c>
      <c r="L454" s="340">
        <f t="shared" si="106"/>
        <v>1</v>
      </c>
      <c r="M454" s="340">
        <f t="shared" si="106"/>
        <v>15</v>
      </c>
      <c r="N454" s="22" t="s">
        <v>2254</v>
      </c>
    </row>
    <row r="455" spans="1:14" ht="18.899999999999999" customHeight="1" thickBot="1" x14ac:dyDescent="0.3">
      <c r="A455" s="341" t="s">
        <v>516</v>
      </c>
      <c r="B455" s="341">
        <f t="shared" ref="B455:M455" si="107">SUM(B454,B449,B444,B440,B439,B411,B410,B404,B403,B402,B401,B400,B399,B398,B397,B391,B390,B389,B379,B378,B372,B371,B370,B369,B368,B367,B366,B365,B364,B363,B362,B361,B352,B295,B294,B289,B282,B281,B280,B263,B262,B261,B260,B259,B257,B256,B255,B254)</f>
        <v>4285</v>
      </c>
      <c r="C455" s="341">
        <f t="shared" si="107"/>
        <v>918</v>
      </c>
      <c r="D455" s="341">
        <f t="shared" si="107"/>
        <v>5203</v>
      </c>
      <c r="E455" s="341">
        <f t="shared" si="107"/>
        <v>104</v>
      </c>
      <c r="F455" s="341">
        <f t="shared" si="107"/>
        <v>13</v>
      </c>
      <c r="G455" s="341">
        <f t="shared" si="107"/>
        <v>117</v>
      </c>
      <c r="H455" s="341">
        <f t="shared" si="107"/>
        <v>562</v>
      </c>
      <c r="I455" s="341">
        <f t="shared" si="107"/>
        <v>82</v>
      </c>
      <c r="J455" s="341">
        <f t="shared" si="107"/>
        <v>644</v>
      </c>
      <c r="K455" s="341">
        <f t="shared" si="107"/>
        <v>4952</v>
      </c>
      <c r="L455" s="341">
        <f t="shared" si="107"/>
        <v>1014</v>
      </c>
      <c r="M455" s="341">
        <f t="shared" si="107"/>
        <v>5966</v>
      </c>
      <c r="N455" s="501" t="s">
        <v>103</v>
      </c>
    </row>
    <row r="456" spans="1:14" ht="18.899999999999999" customHeight="1" thickBot="1" x14ac:dyDescent="0.3">
      <c r="A456" s="89" t="s">
        <v>2485</v>
      </c>
      <c r="B456" s="89">
        <f t="shared" ref="B456:M456" si="108">SUM(B455,B251)</f>
        <v>10791</v>
      </c>
      <c r="C456" s="89">
        <f t="shared" si="108"/>
        <v>3071</v>
      </c>
      <c r="D456" s="89">
        <f t="shared" si="108"/>
        <v>13862</v>
      </c>
      <c r="E456" s="89">
        <f t="shared" si="108"/>
        <v>245</v>
      </c>
      <c r="F456" s="89">
        <f t="shared" si="108"/>
        <v>67</v>
      </c>
      <c r="G456" s="89">
        <f t="shared" si="108"/>
        <v>312</v>
      </c>
      <c r="H456" s="89">
        <f t="shared" si="108"/>
        <v>1003</v>
      </c>
      <c r="I456" s="89">
        <f t="shared" si="108"/>
        <v>212</v>
      </c>
      <c r="J456" s="89">
        <f t="shared" si="108"/>
        <v>1215</v>
      </c>
      <c r="K456" s="89">
        <f t="shared" si="108"/>
        <v>12040</v>
      </c>
      <c r="L456" s="89">
        <f t="shared" si="108"/>
        <v>3351</v>
      </c>
      <c r="M456" s="89">
        <f t="shared" si="108"/>
        <v>15391</v>
      </c>
      <c r="N456" s="89"/>
    </row>
    <row r="457" spans="1:14" ht="20.100000000000001" customHeight="1" thickTop="1" x14ac:dyDescent="0.25">
      <c r="B457" s="339"/>
      <c r="C457" s="339"/>
      <c r="D457" s="339"/>
      <c r="E457" s="339"/>
      <c r="F457" s="339"/>
      <c r="G457" s="339"/>
      <c r="H457" s="339"/>
      <c r="I457" s="339"/>
      <c r="J457" s="339"/>
      <c r="K457" s="339"/>
      <c r="L457" s="339"/>
      <c r="M457" s="339"/>
      <c r="N457" s="339"/>
    </row>
    <row r="458" spans="1:14" s="627" customFormat="1" ht="20.100000000000001" customHeight="1" x14ac:dyDescent="0.25">
      <c r="B458" s="339"/>
      <c r="C458" s="339"/>
      <c r="D458" s="339"/>
      <c r="E458" s="339"/>
      <c r="F458" s="339"/>
      <c r="G458" s="339"/>
      <c r="H458" s="339"/>
      <c r="I458" s="339"/>
      <c r="J458" s="339"/>
      <c r="K458" s="339"/>
      <c r="L458" s="339"/>
      <c r="M458" s="339"/>
      <c r="N458" s="339"/>
    </row>
    <row r="459" spans="1:14" s="415" customFormat="1" ht="23.25" customHeight="1" x14ac:dyDescent="0.25">
      <c r="A459" s="813" t="s">
        <v>2675</v>
      </c>
      <c r="B459" s="813"/>
      <c r="C459" s="813"/>
      <c r="D459" s="813"/>
      <c r="E459" s="813"/>
      <c r="F459" s="813"/>
      <c r="G459" s="813"/>
      <c r="H459" s="813"/>
      <c r="I459" s="813"/>
      <c r="J459" s="813"/>
      <c r="K459" s="813"/>
      <c r="L459" s="813"/>
      <c r="M459" s="813"/>
      <c r="N459" s="813"/>
    </row>
    <row r="460" spans="1:14" s="66" customFormat="1" ht="25.5" customHeight="1" x14ac:dyDescent="0.25">
      <c r="A460" s="742" t="s">
        <v>2676</v>
      </c>
      <c r="B460" s="742"/>
      <c r="C460" s="742"/>
      <c r="D460" s="742"/>
      <c r="E460" s="742"/>
      <c r="F460" s="742"/>
      <c r="G460" s="742"/>
      <c r="H460" s="742"/>
      <c r="I460" s="742"/>
      <c r="J460" s="742"/>
      <c r="K460" s="742"/>
      <c r="L460" s="742"/>
      <c r="M460" s="742"/>
      <c r="N460" s="742"/>
    </row>
    <row r="461" spans="1:14" ht="16.2" thickBot="1" x14ac:dyDescent="0.3">
      <c r="A461" s="357" t="s">
        <v>2652</v>
      </c>
      <c r="N461" s="427" t="s">
        <v>2653</v>
      </c>
    </row>
    <row r="462" spans="1:14" ht="21.9" customHeight="1" thickTop="1" x14ac:dyDescent="0.3">
      <c r="A462" s="735" t="s">
        <v>205</v>
      </c>
      <c r="B462" s="746" t="s">
        <v>129</v>
      </c>
      <c r="C462" s="746"/>
      <c r="D462" s="746"/>
      <c r="E462" s="746" t="s">
        <v>130</v>
      </c>
      <c r="F462" s="746"/>
      <c r="G462" s="746"/>
      <c r="H462" s="746" t="s">
        <v>131</v>
      </c>
      <c r="I462" s="746"/>
      <c r="J462" s="746"/>
      <c r="K462" s="746" t="s">
        <v>4</v>
      </c>
      <c r="L462" s="746"/>
      <c r="M462" s="746"/>
      <c r="N462" s="735" t="s">
        <v>206</v>
      </c>
    </row>
    <row r="463" spans="1:14" ht="21.9" customHeight="1" x14ac:dyDescent="0.3">
      <c r="A463" s="736"/>
      <c r="B463" s="747" t="s">
        <v>132</v>
      </c>
      <c r="C463" s="747"/>
      <c r="D463" s="747"/>
      <c r="E463" s="747" t="s">
        <v>133</v>
      </c>
      <c r="F463" s="747"/>
      <c r="G463" s="747"/>
      <c r="H463" s="747" t="s">
        <v>134</v>
      </c>
      <c r="I463" s="747"/>
      <c r="J463" s="747"/>
      <c r="K463" s="747" t="s">
        <v>9</v>
      </c>
      <c r="L463" s="747"/>
      <c r="M463" s="747"/>
      <c r="N463" s="736"/>
    </row>
    <row r="464" spans="1:14" ht="21.9" customHeight="1" x14ac:dyDescent="0.3">
      <c r="A464" s="736"/>
      <c r="B464" s="457" t="s">
        <v>574</v>
      </c>
      <c r="C464" s="457" t="s">
        <v>113</v>
      </c>
      <c r="D464" s="457" t="s">
        <v>12</v>
      </c>
      <c r="E464" s="457" t="s">
        <v>574</v>
      </c>
      <c r="F464" s="457" t="s">
        <v>113</v>
      </c>
      <c r="G464" s="457" t="s">
        <v>12</v>
      </c>
      <c r="H464" s="457" t="s">
        <v>574</v>
      </c>
      <c r="I464" s="457" t="s">
        <v>113</v>
      </c>
      <c r="J464" s="457" t="s">
        <v>12</v>
      </c>
      <c r="K464" s="457" t="s">
        <v>574</v>
      </c>
      <c r="L464" s="457" t="s">
        <v>113</v>
      </c>
      <c r="M464" s="457" t="s">
        <v>12</v>
      </c>
      <c r="N464" s="736"/>
    </row>
    <row r="465" spans="1:14" ht="21.9" customHeight="1" thickBot="1" x14ac:dyDescent="0.35">
      <c r="A465" s="737"/>
      <c r="B465" s="458" t="s">
        <v>13</v>
      </c>
      <c r="C465" s="458" t="s">
        <v>14</v>
      </c>
      <c r="D465" s="458" t="s">
        <v>9</v>
      </c>
      <c r="E465" s="458" t="s">
        <v>13</v>
      </c>
      <c r="F465" s="458" t="s">
        <v>14</v>
      </c>
      <c r="G465" s="458" t="s">
        <v>9</v>
      </c>
      <c r="H465" s="458" t="s">
        <v>13</v>
      </c>
      <c r="I465" s="458" t="s">
        <v>14</v>
      </c>
      <c r="J465" s="458" t="s">
        <v>9</v>
      </c>
      <c r="K465" s="458" t="s">
        <v>13</v>
      </c>
      <c r="L465" s="458" t="s">
        <v>14</v>
      </c>
      <c r="M465" s="458" t="s">
        <v>9</v>
      </c>
      <c r="N465" s="737"/>
    </row>
    <row r="466" spans="1:14" ht="20.100000000000001" customHeight="1" x14ac:dyDescent="0.25">
      <c r="A466" s="533" t="s">
        <v>413</v>
      </c>
      <c r="B466" s="8"/>
      <c r="C466" s="8"/>
      <c r="D466" s="8"/>
      <c r="E466" s="8"/>
      <c r="F466" s="8"/>
      <c r="G466" s="8"/>
      <c r="H466" s="8"/>
      <c r="I466" s="8"/>
      <c r="J466" s="8"/>
      <c r="K466" s="8"/>
      <c r="L466" s="8"/>
      <c r="M466" s="8"/>
      <c r="N466" s="446" t="s">
        <v>16</v>
      </c>
    </row>
    <row r="467" spans="1:14" ht="20.100000000000001" customHeight="1" x14ac:dyDescent="0.25">
      <c r="A467" s="8" t="s">
        <v>2049</v>
      </c>
      <c r="B467" s="8">
        <v>4</v>
      </c>
      <c r="C467" s="8">
        <v>2</v>
      </c>
      <c r="D467" s="8">
        <f>SUM(B467:C467)</f>
        <v>6</v>
      </c>
      <c r="E467" s="8">
        <v>0</v>
      </c>
      <c r="F467" s="8">
        <v>0</v>
      </c>
      <c r="G467" s="8">
        <v>0</v>
      </c>
      <c r="H467" s="8">
        <v>0</v>
      </c>
      <c r="I467" s="8">
        <v>0</v>
      </c>
      <c r="J467" s="8">
        <f ca="1">SUM(H467:J467)</f>
        <v>0</v>
      </c>
      <c r="K467" s="8">
        <f t="shared" ref="K467:L468" si="109">SUM(H467,E467,B467)</f>
        <v>4</v>
      </c>
      <c r="L467" s="8">
        <f t="shared" si="109"/>
        <v>2</v>
      </c>
      <c r="M467" s="8">
        <f>SUM(K467:L467)</f>
        <v>6</v>
      </c>
      <c r="N467" s="446" t="s">
        <v>2486</v>
      </c>
    </row>
    <row r="468" spans="1:14" ht="20.100000000000001" customHeight="1" x14ac:dyDescent="0.25">
      <c r="A468" s="8" t="s">
        <v>90</v>
      </c>
      <c r="B468" s="8">
        <f>SUM(B467)</f>
        <v>4</v>
      </c>
      <c r="C468" s="8">
        <f t="shared" ref="C468:I468" si="110">SUM(C467)</f>
        <v>2</v>
      </c>
      <c r="D468" s="8">
        <f t="shared" si="110"/>
        <v>6</v>
      </c>
      <c r="E468" s="8">
        <f t="shared" si="110"/>
        <v>0</v>
      </c>
      <c r="F468" s="8">
        <f t="shared" si="110"/>
        <v>0</v>
      </c>
      <c r="G468" s="8">
        <f t="shared" si="110"/>
        <v>0</v>
      </c>
      <c r="H468" s="8">
        <f t="shared" si="110"/>
        <v>0</v>
      </c>
      <c r="I468" s="8">
        <f t="shared" si="110"/>
        <v>0</v>
      </c>
      <c r="J468" s="8">
        <v>0</v>
      </c>
      <c r="K468" s="8">
        <f t="shared" si="109"/>
        <v>4</v>
      </c>
      <c r="L468" s="8">
        <f t="shared" si="109"/>
        <v>2</v>
      </c>
      <c r="M468" s="8">
        <f>SUM(K468:L468)</f>
        <v>6</v>
      </c>
      <c r="N468" s="446" t="s">
        <v>1115</v>
      </c>
    </row>
    <row r="469" spans="1:14" ht="20.100000000000001" customHeight="1" x14ac:dyDescent="0.25">
      <c r="A469" s="8" t="s">
        <v>2670</v>
      </c>
      <c r="B469" s="8"/>
      <c r="C469" s="8"/>
      <c r="D469" s="8"/>
      <c r="E469" s="8"/>
      <c r="F469" s="8"/>
      <c r="G469" s="8"/>
      <c r="H469" s="8"/>
      <c r="I469" s="8"/>
      <c r="J469" s="8"/>
      <c r="K469" s="8"/>
      <c r="L469" s="8"/>
      <c r="M469" s="8"/>
      <c r="N469" s="446" t="s">
        <v>93</v>
      </c>
    </row>
    <row r="470" spans="1:14" ht="20.100000000000001" customHeight="1" x14ac:dyDescent="0.25">
      <c r="A470" s="8" t="s">
        <v>2049</v>
      </c>
      <c r="B470" s="8">
        <v>1</v>
      </c>
      <c r="C470" s="8"/>
      <c r="D470" s="8">
        <v>1</v>
      </c>
      <c r="E470" s="8">
        <v>0</v>
      </c>
      <c r="F470" s="8">
        <v>0</v>
      </c>
      <c r="G470" s="8">
        <f>SUM(E470:F470)</f>
        <v>0</v>
      </c>
      <c r="H470" s="8">
        <v>0</v>
      </c>
      <c r="I470" s="8">
        <v>0</v>
      </c>
      <c r="J470" s="8">
        <f>SUM(H470:I470)</f>
        <v>0</v>
      </c>
      <c r="K470" s="8">
        <f>SUM(H470,E470,B470)</f>
        <v>1</v>
      </c>
      <c r="L470" s="8">
        <f>SUM(I470,F470,C470)</f>
        <v>0</v>
      </c>
      <c r="M470" s="8">
        <f>SUM(K470:L470)</f>
        <v>1</v>
      </c>
      <c r="N470" s="446" t="s">
        <v>2486</v>
      </c>
    </row>
    <row r="471" spans="1:14" ht="20.100000000000001" customHeight="1" thickBot="1" x14ac:dyDescent="0.3">
      <c r="A471" s="8" t="s">
        <v>127</v>
      </c>
      <c r="B471" s="8">
        <v>1</v>
      </c>
      <c r="C471" s="8">
        <v>0</v>
      </c>
      <c r="D471" s="8">
        <f>SUM(B471:C471)</f>
        <v>1</v>
      </c>
      <c r="E471" s="8">
        <f>SUM(E470:E470)</f>
        <v>0</v>
      </c>
      <c r="F471" s="8">
        <f>SUM(F470:F470)</f>
        <v>0</v>
      </c>
      <c r="G471" s="8">
        <f t="shared" ref="G471" si="111">SUM(E471:F471)</f>
        <v>0</v>
      </c>
      <c r="H471" s="8">
        <f>SUM(H470:H470)</f>
        <v>0</v>
      </c>
      <c r="I471" s="8">
        <f>SUM(I470:I470)</f>
        <v>0</v>
      </c>
      <c r="J471" s="8">
        <f t="shared" ref="J471" si="112">SUM(H471:I471)</f>
        <v>0</v>
      </c>
      <c r="K471" s="8">
        <f t="shared" ref="K471:L471" si="113">SUM(H471,E471,B471)</f>
        <v>1</v>
      </c>
      <c r="L471" s="8">
        <f t="shared" si="113"/>
        <v>0</v>
      </c>
      <c r="M471" s="8">
        <f t="shared" ref="M471" si="114">SUM(K471:L471)</f>
        <v>1</v>
      </c>
      <c r="N471" s="446" t="s">
        <v>103</v>
      </c>
    </row>
    <row r="472" spans="1:14" ht="20.100000000000001" customHeight="1" thickBot="1" x14ac:dyDescent="0.3">
      <c r="A472" s="23" t="s">
        <v>104</v>
      </c>
      <c r="B472" s="23">
        <f>SUM(B468,B471)</f>
        <v>5</v>
      </c>
      <c r="C472" s="23">
        <f t="shared" ref="C472:J472" si="115">SUM(C468,C471)</f>
        <v>2</v>
      </c>
      <c r="D472" s="23">
        <f t="shared" si="115"/>
        <v>7</v>
      </c>
      <c r="E472" s="23">
        <f t="shared" si="115"/>
        <v>0</v>
      </c>
      <c r="F472" s="23">
        <f t="shared" si="115"/>
        <v>0</v>
      </c>
      <c r="G472" s="23">
        <f t="shared" si="115"/>
        <v>0</v>
      </c>
      <c r="H472" s="23">
        <f t="shared" si="115"/>
        <v>0</v>
      </c>
      <c r="I472" s="23">
        <f t="shared" si="115"/>
        <v>0</v>
      </c>
      <c r="J472" s="23">
        <f t="shared" si="115"/>
        <v>0</v>
      </c>
      <c r="K472" s="23">
        <f>SUM(K471,K467)</f>
        <v>5</v>
      </c>
      <c r="L472" s="23">
        <f>SUM(L471,L467)</f>
        <v>2</v>
      </c>
      <c r="M472" s="23">
        <f>SUM(M471,M467)</f>
        <v>7</v>
      </c>
      <c r="N472" s="447" t="s">
        <v>9</v>
      </c>
    </row>
    <row r="473" spans="1:14" ht="14.4" thickTop="1" x14ac:dyDescent="0.25"/>
  </sheetData>
  <mergeCells count="164">
    <mergeCell ref="H5:J5"/>
    <mergeCell ref="K5:M5"/>
    <mergeCell ref="A36:A39"/>
    <mergeCell ref="B36:D36"/>
    <mergeCell ref="E36:G36"/>
    <mergeCell ref="H36:J36"/>
    <mergeCell ref="K36:M36"/>
    <mergeCell ref="A1:N1"/>
    <mergeCell ref="A2:N2"/>
    <mergeCell ref="A4:A7"/>
    <mergeCell ref="B4:D4"/>
    <mergeCell ref="E4:G4"/>
    <mergeCell ref="H4:J4"/>
    <mergeCell ref="K4:M4"/>
    <mergeCell ref="N4:N7"/>
    <mergeCell ref="B5:D5"/>
    <mergeCell ref="E5:G5"/>
    <mergeCell ref="N36:N39"/>
    <mergeCell ref="B37:D37"/>
    <mergeCell ref="E37:G37"/>
    <mergeCell ref="H37:J37"/>
    <mergeCell ref="K37:M37"/>
    <mergeCell ref="A69:A72"/>
    <mergeCell ref="B69:D69"/>
    <mergeCell ref="E69:G69"/>
    <mergeCell ref="H69:J69"/>
    <mergeCell ref="K69:M69"/>
    <mergeCell ref="N69:N72"/>
    <mergeCell ref="B70:D70"/>
    <mergeCell ref="E70:G70"/>
    <mergeCell ref="H70:J70"/>
    <mergeCell ref="K70:M70"/>
    <mergeCell ref="A97:A100"/>
    <mergeCell ref="B97:D97"/>
    <mergeCell ref="E97:G97"/>
    <mergeCell ref="H97:J97"/>
    <mergeCell ref="K97:M97"/>
    <mergeCell ref="N97:N100"/>
    <mergeCell ref="B98:D98"/>
    <mergeCell ref="E98:G98"/>
    <mergeCell ref="H98:J98"/>
    <mergeCell ref="K98:M98"/>
    <mergeCell ref="A125:A128"/>
    <mergeCell ref="B125:D125"/>
    <mergeCell ref="E125:G125"/>
    <mergeCell ref="H125:J125"/>
    <mergeCell ref="K125:M125"/>
    <mergeCell ref="N125:N128"/>
    <mergeCell ref="B126:D126"/>
    <mergeCell ref="E126:G126"/>
    <mergeCell ref="H126:J126"/>
    <mergeCell ref="K126:M126"/>
    <mergeCell ref="A155:A158"/>
    <mergeCell ref="B155:D155"/>
    <mergeCell ref="E155:G155"/>
    <mergeCell ref="H155:J155"/>
    <mergeCell ref="K155:M155"/>
    <mergeCell ref="N155:N158"/>
    <mergeCell ref="B156:D156"/>
    <mergeCell ref="E156:G156"/>
    <mergeCell ref="H156:J156"/>
    <mergeCell ref="K156:M156"/>
    <mergeCell ref="A185:A188"/>
    <mergeCell ref="B185:D185"/>
    <mergeCell ref="E185:G185"/>
    <mergeCell ref="H185:J185"/>
    <mergeCell ref="K185:M185"/>
    <mergeCell ref="N185:N188"/>
    <mergeCell ref="B186:D186"/>
    <mergeCell ref="E186:G186"/>
    <mergeCell ref="H186:J186"/>
    <mergeCell ref="K186:M186"/>
    <mergeCell ref="A212:A215"/>
    <mergeCell ref="B212:D212"/>
    <mergeCell ref="E212:G212"/>
    <mergeCell ref="H212:J212"/>
    <mergeCell ref="K212:M212"/>
    <mergeCell ref="N212:N215"/>
    <mergeCell ref="B213:D213"/>
    <mergeCell ref="E213:G213"/>
    <mergeCell ref="H213:J213"/>
    <mergeCell ref="K213:M213"/>
    <mergeCell ref="A241:A244"/>
    <mergeCell ref="B241:D241"/>
    <mergeCell ref="E241:G241"/>
    <mergeCell ref="H241:J241"/>
    <mergeCell ref="K241:M241"/>
    <mergeCell ref="N241:N244"/>
    <mergeCell ref="B242:D242"/>
    <mergeCell ref="E242:G242"/>
    <mergeCell ref="H242:J242"/>
    <mergeCell ref="K242:M242"/>
    <mergeCell ref="A269:A272"/>
    <mergeCell ref="B269:D269"/>
    <mergeCell ref="E269:G269"/>
    <mergeCell ref="H269:J269"/>
    <mergeCell ref="K269:M269"/>
    <mergeCell ref="N269:N272"/>
    <mergeCell ref="B270:D270"/>
    <mergeCell ref="E270:G270"/>
    <mergeCell ref="H270:J270"/>
    <mergeCell ref="K270:M270"/>
    <mergeCell ref="A300:A303"/>
    <mergeCell ref="B300:D300"/>
    <mergeCell ref="E300:G300"/>
    <mergeCell ref="H300:J300"/>
    <mergeCell ref="K300:M300"/>
    <mergeCell ref="N300:N303"/>
    <mergeCell ref="B301:D301"/>
    <mergeCell ref="E301:G301"/>
    <mergeCell ref="H301:J301"/>
    <mergeCell ref="K301:M301"/>
    <mergeCell ref="A328:A331"/>
    <mergeCell ref="B328:D328"/>
    <mergeCell ref="E328:G328"/>
    <mergeCell ref="H328:J328"/>
    <mergeCell ref="K328:M328"/>
    <mergeCell ref="N328:N331"/>
    <mergeCell ref="B329:D329"/>
    <mergeCell ref="E329:G329"/>
    <mergeCell ref="H329:J329"/>
    <mergeCell ref="K329:M329"/>
    <mergeCell ref="A357:A360"/>
    <mergeCell ref="B357:D357"/>
    <mergeCell ref="E357:G357"/>
    <mergeCell ref="H357:J357"/>
    <mergeCell ref="K357:M357"/>
    <mergeCell ref="N357:N360"/>
    <mergeCell ref="B358:D358"/>
    <mergeCell ref="E358:G358"/>
    <mergeCell ref="H358:J358"/>
    <mergeCell ref="K358:M358"/>
    <mergeCell ref="A459:N459"/>
    <mergeCell ref="N385:N388"/>
    <mergeCell ref="B386:D386"/>
    <mergeCell ref="E386:G386"/>
    <mergeCell ref="H386:J386"/>
    <mergeCell ref="K386:M386"/>
    <mergeCell ref="A430:A433"/>
    <mergeCell ref="B430:D430"/>
    <mergeCell ref="E430:G430"/>
    <mergeCell ref="H430:J430"/>
    <mergeCell ref="K430:M430"/>
    <mergeCell ref="A385:A388"/>
    <mergeCell ref="B385:D385"/>
    <mergeCell ref="E385:G385"/>
    <mergeCell ref="H385:J385"/>
    <mergeCell ref="K385:M385"/>
    <mergeCell ref="N430:N433"/>
    <mergeCell ref="B431:D431"/>
    <mergeCell ref="E431:G431"/>
    <mergeCell ref="H431:J431"/>
    <mergeCell ref="K431:M431"/>
    <mergeCell ref="K463:M463"/>
    <mergeCell ref="A460:N460"/>
    <mergeCell ref="A462:A465"/>
    <mergeCell ref="B462:D462"/>
    <mergeCell ref="E462:G462"/>
    <mergeCell ref="H462:J462"/>
    <mergeCell ref="K462:M462"/>
    <mergeCell ref="N462:N465"/>
    <mergeCell ref="B463:D463"/>
    <mergeCell ref="E463:G463"/>
    <mergeCell ref="H463:J463"/>
  </mergeCells>
  <printOptions horizontalCentered="1"/>
  <pageMargins left="0.1" right="0.1" top="1" bottom="1" header="1" footer="1"/>
  <pageSetup paperSize="9" scale="85"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961"/>
  <sheetViews>
    <sheetView rightToLeft="1" view="pageBreakPreview" topLeftCell="A852" zoomScale="90" zoomScaleSheetLayoutView="90" workbookViewId="0">
      <selection activeCell="K872" sqref="K872"/>
    </sheetView>
  </sheetViews>
  <sheetFormatPr defaultColWidth="9" defaultRowHeight="13.8" x14ac:dyDescent="0.25"/>
  <cols>
    <col min="1" max="1" width="33.09765625" style="445" customWidth="1"/>
    <col min="2" max="2" width="7.5" style="455" customWidth="1"/>
    <col min="3" max="4" width="8.3984375" style="455" customWidth="1"/>
    <col min="5" max="5" width="5.59765625" style="455" customWidth="1"/>
    <col min="6" max="6" width="8.8984375" style="455" customWidth="1"/>
    <col min="7" max="7" width="6.3984375" style="455" customWidth="1"/>
    <col min="8" max="8" width="7.09765625" style="455" customWidth="1"/>
    <col min="9" max="9" width="8.59765625" style="455" customWidth="1"/>
    <col min="10" max="10" width="7.8984375" style="455" customWidth="1"/>
    <col min="11" max="11" width="48.8984375" style="445" customWidth="1"/>
    <col min="12" max="12" width="9" style="445"/>
    <col min="13" max="13" width="23.69921875" style="445" customWidth="1"/>
    <col min="14" max="16384" width="9" style="445"/>
  </cols>
  <sheetData>
    <row r="1" spans="1:11" ht="21" customHeight="1" x14ac:dyDescent="0.25">
      <c r="A1" s="738" t="s">
        <v>2677</v>
      </c>
      <c r="B1" s="738"/>
      <c r="C1" s="738"/>
      <c r="D1" s="738"/>
      <c r="E1" s="738"/>
      <c r="F1" s="738"/>
      <c r="G1" s="738"/>
      <c r="H1" s="738"/>
      <c r="I1" s="738"/>
      <c r="J1" s="738"/>
      <c r="K1" s="738"/>
    </row>
    <row r="2" spans="1:11" ht="21" customHeight="1" x14ac:dyDescent="0.25">
      <c r="A2" s="742" t="s">
        <v>2678</v>
      </c>
      <c r="B2" s="742"/>
      <c r="C2" s="742"/>
      <c r="D2" s="742"/>
      <c r="E2" s="742"/>
      <c r="F2" s="742"/>
      <c r="G2" s="742"/>
      <c r="H2" s="742"/>
      <c r="I2" s="742"/>
      <c r="J2" s="742"/>
      <c r="K2" s="742"/>
    </row>
    <row r="3" spans="1:11" ht="16.2" thickBot="1" x14ac:dyDescent="0.3">
      <c r="A3" s="357" t="s">
        <v>2654</v>
      </c>
      <c r="K3" s="427" t="s">
        <v>2655</v>
      </c>
    </row>
    <row r="4" spans="1:11" ht="16.5" customHeight="1" thickTop="1" x14ac:dyDescent="0.3">
      <c r="A4" s="735" t="s">
        <v>205</v>
      </c>
      <c r="B4" s="746" t="s">
        <v>1</v>
      </c>
      <c r="C4" s="746"/>
      <c r="D4" s="746"/>
      <c r="E4" s="746" t="s">
        <v>2</v>
      </c>
      <c r="F4" s="746"/>
      <c r="G4" s="746"/>
      <c r="H4" s="746" t="s">
        <v>4</v>
      </c>
      <c r="I4" s="746"/>
      <c r="J4" s="746"/>
      <c r="K4" s="735" t="s">
        <v>206</v>
      </c>
    </row>
    <row r="5" spans="1:11" ht="16.5" customHeight="1" x14ac:dyDescent="0.3">
      <c r="A5" s="736"/>
      <c r="B5" s="747" t="s">
        <v>6</v>
      </c>
      <c r="C5" s="747"/>
      <c r="D5" s="747"/>
      <c r="E5" s="747" t="s">
        <v>7</v>
      </c>
      <c r="F5" s="747"/>
      <c r="G5" s="747"/>
      <c r="H5" s="747" t="s">
        <v>9</v>
      </c>
      <c r="I5" s="747"/>
      <c r="J5" s="747"/>
      <c r="K5" s="736"/>
    </row>
    <row r="6" spans="1:11" ht="16.5" customHeight="1" x14ac:dyDescent="0.3">
      <c r="A6" s="736"/>
      <c r="B6" s="457" t="s">
        <v>574</v>
      </c>
      <c r="C6" s="457" t="s">
        <v>113</v>
      </c>
      <c r="D6" s="457" t="s">
        <v>12</v>
      </c>
      <c r="E6" s="457" t="s">
        <v>574</v>
      </c>
      <c r="F6" s="457" t="s">
        <v>113</v>
      </c>
      <c r="G6" s="457" t="s">
        <v>12</v>
      </c>
      <c r="H6" s="457" t="s">
        <v>574</v>
      </c>
      <c r="I6" s="457" t="s">
        <v>113</v>
      </c>
      <c r="J6" s="457" t="s">
        <v>4</v>
      </c>
      <c r="K6" s="736"/>
    </row>
    <row r="7" spans="1:11" ht="16.5" customHeight="1" thickBot="1" x14ac:dyDescent="0.35">
      <c r="A7" s="737"/>
      <c r="B7" s="458" t="s">
        <v>13</v>
      </c>
      <c r="C7" s="458" t="s">
        <v>14</v>
      </c>
      <c r="D7" s="458" t="s">
        <v>9</v>
      </c>
      <c r="E7" s="458" t="s">
        <v>13</v>
      </c>
      <c r="F7" s="458" t="s">
        <v>14</v>
      </c>
      <c r="G7" s="458" t="s">
        <v>9</v>
      </c>
      <c r="H7" s="458" t="s">
        <v>13</v>
      </c>
      <c r="I7" s="458" t="s">
        <v>14</v>
      </c>
      <c r="J7" s="458" t="s">
        <v>9</v>
      </c>
      <c r="K7" s="737"/>
    </row>
    <row r="8" spans="1:11" ht="17.25" customHeight="1" x14ac:dyDescent="0.25">
      <c r="A8" s="533" t="s">
        <v>413</v>
      </c>
      <c r="B8" s="8"/>
      <c r="C8" s="8"/>
      <c r="D8" s="8"/>
      <c r="E8" s="8"/>
      <c r="F8" s="8"/>
      <c r="G8" s="8"/>
      <c r="H8" s="8"/>
      <c r="I8" s="8"/>
      <c r="J8" s="8"/>
      <c r="K8" s="446" t="s">
        <v>16</v>
      </c>
    </row>
    <row r="9" spans="1:11" ht="17.25" customHeight="1" x14ac:dyDescent="0.25">
      <c r="A9" s="8" t="s">
        <v>2045</v>
      </c>
      <c r="B9" s="8">
        <v>1753</v>
      </c>
      <c r="C9" s="8">
        <v>1011</v>
      </c>
      <c r="D9" s="8">
        <f>SUM(B9:C9)</f>
        <v>2764</v>
      </c>
      <c r="E9" s="8">
        <v>1</v>
      </c>
      <c r="F9" s="8">
        <v>1</v>
      </c>
      <c r="G9" s="8">
        <f>SUM(E9:F9)</f>
        <v>2</v>
      </c>
      <c r="H9" s="8">
        <v>1754</v>
      </c>
      <c r="I9" s="8">
        <v>1012</v>
      </c>
      <c r="J9" s="8">
        <f>SUM(H9:I9)</f>
        <v>2766</v>
      </c>
      <c r="K9" s="446" t="s">
        <v>2424</v>
      </c>
    </row>
    <row r="10" spans="1:11" ht="17.25" customHeight="1" x14ac:dyDescent="0.25">
      <c r="A10" s="8" t="s">
        <v>2047</v>
      </c>
      <c r="B10" s="8">
        <v>2047</v>
      </c>
      <c r="C10" s="8">
        <v>1043</v>
      </c>
      <c r="D10" s="8">
        <f t="shared" ref="D10:D19" si="0">SUM(B10:C10)</f>
        <v>3090</v>
      </c>
      <c r="E10" s="8"/>
      <c r="F10" s="8">
        <v>2</v>
      </c>
      <c r="G10" s="8">
        <f t="shared" ref="G10:G19" si="1">SUM(E10:F10)</f>
        <v>2</v>
      </c>
      <c r="H10" s="8">
        <v>2047</v>
      </c>
      <c r="I10" s="8">
        <v>1045</v>
      </c>
      <c r="J10" s="8">
        <f t="shared" ref="J10:J18" si="2">SUM(H10:I10)</f>
        <v>3092</v>
      </c>
      <c r="K10" s="446" t="s">
        <v>2425</v>
      </c>
    </row>
    <row r="11" spans="1:11" ht="17.25" customHeight="1" x14ac:dyDescent="0.25">
      <c r="A11" s="8" t="s">
        <v>2049</v>
      </c>
      <c r="B11" s="8">
        <v>3467</v>
      </c>
      <c r="C11" s="8">
        <v>2408</v>
      </c>
      <c r="D11" s="8">
        <f t="shared" si="0"/>
        <v>5875</v>
      </c>
      <c r="E11" s="8">
        <v>2</v>
      </c>
      <c r="F11" s="8">
        <v>4</v>
      </c>
      <c r="G11" s="8">
        <f t="shared" si="1"/>
        <v>6</v>
      </c>
      <c r="H11" s="8">
        <v>3469</v>
      </c>
      <c r="I11" s="8">
        <v>2412</v>
      </c>
      <c r="J11" s="8">
        <f t="shared" si="2"/>
        <v>5881</v>
      </c>
      <c r="K11" s="446" t="s">
        <v>2426</v>
      </c>
    </row>
    <row r="12" spans="1:11" ht="17.25" customHeight="1" x14ac:dyDescent="0.25">
      <c r="A12" s="8" t="s">
        <v>2051</v>
      </c>
      <c r="B12" s="8">
        <v>2898</v>
      </c>
      <c r="C12" s="8">
        <v>1834</v>
      </c>
      <c r="D12" s="8">
        <f t="shared" si="0"/>
        <v>4732</v>
      </c>
      <c r="E12" s="8">
        <v>3</v>
      </c>
      <c r="F12" s="8">
        <v>3</v>
      </c>
      <c r="G12" s="8">
        <f t="shared" si="1"/>
        <v>6</v>
      </c>
      <c r="H12" s="8">
        <v>2901</v>
      </c>
      <c r="I12" s="8">
        <v>1837</v>
      </c>
      <c r="J12" s="8">
        <f t="shared" si="2"/>
        <v>4738</v>
      </c>
      <c r="K12" s="446" t="s">
        <v>2427</v>
      </c>
    </row>
    <row r="13" spans="1:11" ht="17.25" customHeight="1" x14ac:dyDescent="0.25">
      <c r="A13" s="8" t="s">
        <v>2053</v>
      </c>
      <c r="B13" s="8">
        <v>2317</v>
      </c>
      <c r="C13" s="8">
        <v>1189</v>
      </c>
      <c r="D13" s="8">
        <f t="shared" si="0"/>
        <v>3506</v>
      </c>
      <c r="E13" s="8">
        <v>2</v>
      </c>
      <c r="F13" s="8"/>
      <c r="G13" s="8">
        <f t="shared" si="1"/>
        <v>2</v>
      </c>
      <c r="H13" s="8">
        <v>2319</v>
      </c>
      <c r="I13" s="8">
        <v>1189</v>
      </c>
      <c r="J13" s="8">
        <f t="shared" si="2"/>
        <v>3508</v>
      </c>
      <c r="K13" s="446" t="s">
        <v>2054</v>
      </c>
    </row>
    <row r="14" spans="1:11" ht="17.25" customHeight="1" x14ac:dyDescent="0.25">
      <c r="A14" s="8" t="s">
        <v>2487</v>
      </c>
      <c r="B14" s="8">
        <v>267</v>
      </c>
      <c r="C14" s="8">
        <v>577</v>
      </c>
      <c r="D14" s="8">
        <f t="shared" si="0"/>
        <v>844</v>
      </c>
      <c r="E14" s="8">
        <v>0</v>
      </c>
      <c r="F14" s="8">
        <v>1</v>
      </c>
      <c r="G14" s="8">
        <f t="shared" si="1"/>
        <v>1</v>
      </c>
      <c r="H14" s="8">
        <v>267</v>
      </c>
      <c r="I14" s="8">
        <v>578</v>
      </c>
      <c r="J14" s="8">
        <f t="shared" si="2"/>
        <v>845</v>
      </c>
      <c r="K14" s="219" t="s">
        <v>2488</v>
      </c>
    </row>
    <row r="15" spans="1:11" ht="17.25" customHeight="1" x14ac:dyDescent="0.25">
      <c r="A15" s="8" t="s">
        <v>2057</v>
      </c>
      <c r="B15" s="8">
        <v>392</v>
      </c>
      <c r="C15" s="8">
        <v>100</v>
      </c>
      <c r="D15" s="8">
        <f t="shared" si="0"/>
        <v>492</v>
      </c>
      <c r="E15" s="8">
        <v>0</v>
      </c>
      <c r="F15" s="8">
        <v>0</v>
      </c>
      <c r="G15" s="8">
        <f t="shared" si="1"/>
        <v>0</v>
      </c>
      <c r="H15" s="8">
        <v>392</v>
      </c>
      <c r="I15" s="8">
        <v>100</v>
      </c>
      <c r="J15" s="8">
        <f t="shared" si="2"/>
        <v>492</v>
      </c>
      <c r="K15" s="446" t="s">
        <v>2489</v>
      </c>
    </row>
    <row r="16" spans="1:11" ht="17.25" customHeight="1" x14ac:dyDescent="0.25">
      <c r="A16" s="8" t="s">
        <v>2059</v>
      </c>
      <c r="B16" s="8">
        <v>1575</v>
      </c>
      <c r="C16" s="8">
        <v>759</v>
      </c>
      <c r="D16" s="8">
        <f t="shared" si="0"/>
        <v>2334</v>
      </c>
      <c r="E16" s="8">
        <v>0</v>
      </c>
      <c r="F16" s="8">
        <v>0</v>
      </c>
      <c r="G16" s="8">
        <f t="shared" si="1"/>
        <v>0</v>
      </c>
      <c r="H16" s="8">
        <v>1575</v>
      </c>
      <c r="I16" s="8">
        <v>759</v>
      </c>
      <c r="J16" s="8">
        <f t="shared" si="2"/>
        <v>2334</v>
      </c>
      <c r="K16" s="446" t="s">
        <v>2430</v>
      </c>
    </row>
    <row r="17" spans="1:11" ht="22.5" customHeight="1" x14ac:dyDescent="0.25">
      <c r="A17" s="8" t="s">
        <v>2061</v>
      </c>
      <c r="B17" s="8">
        <v>1038</v>
      </c>
      <c r="C17" s="8">
        <v>1045</v>
      </c>
      <c r="D17" s="8">
        <f t="shared" si="0"/>
        <v>2083</v>
      </c>
      <c r="E17" s="8">
        <v>0</v>
      </c>
      <c r="F17" s="8">
        <v>0</v>
      </c>
      <c r="G17" s="8">
        <f t="shared" si="1"/>
        <v>0</v>
      </c>
      <c r="H17" s="8">
        <v>1038</v>
      </c>
      <c r="I17" s="8">
        <v>1045</v>
      </c>
      <c r="J17" s="8">
        <f t="shared" si="2"/>
        <v>2083</v>
      </c>
      <c r="K17" s="446" t="s">
        <v>2431</v>
      </c>
    </row>
    <row r="18" spans="1:11" ht="22.5" customHeight="1" x14ac:dyDescent="0.25">
      <c r="A18" s="8" t="s">
        <v>2063</v>
      </c>
      <c r="B18" s="8">
        <v>1593</v>
      </c>
      <c r="C18" s="8">
        <v>510</v>
      </c>
      <c r="D18" s="8">
        <f t="shared" si="0"/>
        <v>2103</v>
      </c>
      <c r="E18" s="8">
        <v>0</v>
      </c>
      <c r="F18" s="8">
        <v>0</v>
      </c>
      <c r="G18" s="8">
        <f t="shared" si="1"/>
        <v>0</v>
      </c>
      <c r="H18" s="8">
        <v>1593</v>
      </c>
      <c r="I18" s="8">
        <v>510</v>
      </c>
      <c r="J18" s="8">
        <f t="shared" si="2"/>
        <v>2103</v>
      </c>
      <c r="K18" s="446" t="s">
        <v>2432</v>
      </c>
    </row>
    <row r="19" spans="1:11" ht="22.5" customHeight="1" x14ac:dyDescent="0.25">
      <c r="A19" s="8" t="s">
        <v>2065</v>
      </c>
      <c r="B19" s="8">
        <v>3084</v>
      </c>
      <c r="C19" s="8">
        <v>1609</v>
      </c>
      <c r="D19" s="8">
        <f t="shared" si="0"/>
        <v>4693</v>
      </c>
      <c r="E19" s="8">
        <v>1</v>
      </c>
      <c r="F19" s="8">
        <v>2</v>
      </c>
      <c r="G19" s="8">
        <f t="shared" si="1"/>
        <v>3</v>
      </c>
      <c r="H19" s="8">
        <v>3085</v>
      </c>
      <c r="I19" s="8">
        <v>1611</v>
      </c>
      <c r="J19" s="8">
        <f>SUM(H19:I19)</f>
        <v>4696</v>
      </c>
      <c r="K19" s="446" t="s">
        <v>2066</v>
      </c>
    </row>
    <row r="20" spans="1:11" ht="18" customHeight="1" x14ac:dyDescent="0.25">
      <c r="A20" s="8" t="s">
        <v>2490</v>
      </c>
      <c r="B20" s="8"/>
      <c r="C20" s="8"/>
      <c r="D20" s="8"/>
      <c r="E20" s="8"/>
      <c r="F20" s="8"/>
      <c r="G20" s="8"/>
      <c r="H20" s="8"/>
      <c r="I20" s="8"/>
      <c r="J20" s="8"/>
      <c r="K20" s="446" t="s">
        <v>2089</v>
      </c>
    </row>
    <row r="21" spans="1:11" ht="18" customHeight="1" x14ac:dyDescent="0.25">
      <c r="A21" s="8" t="s">
        <v>2491</v>
      </c>
      <c r="B21" s="8">
        <v>210</v>
      </c>
      <c r="C21" s="8">
        <v>131</v>
      </c>
      <c r="D21" s="8">
        <f>SUM(B21:C21)</f>
        <v>341</v>
      </c>
      <c r="E21" s="8">
        <v>0</v>
      </c>
      <c r="F21" s="8">
        <v>0</v>
      </c>
      <c r="G21" s="8">
        <v>0</v>
      </c>
      <c r="H21" s="8">
        <v>210</v>
      </c>
      <c r="I21" s="8">
        <v>131</v>
      </c>
      <c r="J21" s="8">
        <f>SUM(H21:I21)</f>
        <v>341</v>
      </c>
      <c r="K21" s="219" t="s">
        <v>2492</v>
      </c>
    </row>
    <row r="22" spans="1:11" ht="18" customHeight="1" x14ac:dyDescent="0.25">
      <c r="A22" s="8" t="s">
        <v>2493</v>
      </c>
      <c r="B22" s="8">
        <v>416</v>
      </c>
      <c r="C22" s="8">
        <v>138</v>
      </c>
      <c r="D22" s="8">
        <f>SUM(B22:C22)</f>
        <v>554</v>
      </c>
      <c r="E22" s="8">
        <v>0</v>
      </c>
      <c r="F22" s="8">
        <v>0</v>
      </c>
      <c r="G22" s="8">
        <v>0</v>
      </c>
      <c r="H22" s="8">
        <v>416</v>
      </c>
      <c r="I22" s="8">
        <v>138</v>
      </c>
      <c r="J22" s="8">
        <f>SUM(H22:I22)</f>
        <v>554</v>
      </c>
      <c r="K22" s="219" t="s">
        <v>2494</v>
      </c>
    </row>
    <row r="23" spans="1:11" ht="18" customHeight="1" x14ac:dyDescent="0.25">
      <c r="A23" s="8" t="s">
        <v>2495</v>
      </c>
      <c r="B23" s="8">
        <v>240</v>
      </c>
      <c r="C23" s="8">
        <v>293</v>
      </c>
      <c r="D23" s="8">
        <f>SUM(B23:C23)</f>
        <v>533</v>
      </c>
      <c r="E23" s="8">
        <v>0</v>
      </c>
      <c r="F23" s="8">
        <v>0</v>
      </c>
      <c r="G23" s="8">
        <v>0</v>
      </c>
      <c r="H23" s="8">
        <v>240</v>
      </c>
      <c r="I23" s="8">
        <v>293</v>
      </c>
      <c r="J23" s="8">
        <f>SUM(H23:I23)</f>
        <v>533</v>
      </c>
      <c r="K23" s="219" t="s">
        <v>2496</v>
      </c>
    </row>
    <row r="24" spans="1:11" ht="18" customHeight="1" x14ac:dyDescent="0.25">
      <c r="A24" s="8" t="s">
        <v>2497</v>
      </c>
      <c r="B24" s="8">
        <v>102</v>
      </c>
      <c r="C24" s="8">
        <v>9</v>
      </c>
      <c r="D24" s="8">
        <f t="shared" ref="D24:D26" si="3">SUM(B24:C24)</f>
        <v>111</v>
      </c>
      <c r="E24" s="8">
        <v>0</v>
      </c>
      <c r="F24" s="8">
        <v>0</v>
      </c>
      <c r="G24" s="8">
        <v>0</v>
      </c>
      <c r="H24" s="8">
        <v>102</v>
      </c>
      <c r="I24" s="8">
        <v>9</v>
      </c>
      <c r="J24" s="8">
        <f t="shared" ref="J24:J26" si="4">SUM(H24:I24)</f>
        <v>111</v>
      </c>
      <c r="K24" s="446" t="s">
        <v>247</v>
      </c>
    </row>
    <row r="25" spans="1:11" ht="18" customHeight="1" x14ac:dyDescent="0.25">
      <c r="A25" s="8" t="s">
        <v>2498</v>
      </c>
      <c r="B25" s="8">
        <v>1267</v>
      </c>
      <c r="C25" s="8">
        <v>270</v>
      </c>
      <c r="D25" s="8">
        <f t="shared" si="3"/>
        <v>1537</v>
      </c>
      <c r="E25" s="8">
        <v>0</v>
      </c>
      <c r="F25" s="8">
        <v>0</v>
      </c>
      <c r="G25" s="8">
        <v>0</v>
      </c>
      <c r="H25" s="8">
        <v>1267</v>
      </c>
      <c r="I25" s="8">
        <v>270</v>
      </c>
      <c r="J25" s="8">
        <f t="shared" si="4"/>
        <v>1537</v>
      </c>
      <c r="K25" s="219" t="s">
        <v>2088</v>
      </c>
    </row>
    <row r="26" spans="1:11" ht="18" customHeight="1" x14ac:dyDescent="0.25">
      <c r="A26" s="339" t="s">
        <v>2339</v>
      </c>
      <c r="B26" s="8">
        <v>423</v>
      </c>
      <c r="C26" s="8">
        <v>450</v>
      </c>
      <c r="D26" s="8">
        <f t="shared" si="3"/>
        <v>873</v>
      </c>
      <c r="E26" s="8">
        <v>0</v>
      </c>
      <c r="F26" s="8">
        <v>0</v>
      </c>
      <c r="G26" s="8">
        <v>0</v>
      </c>
      <c r="H26" s="8">
        <v>423</v>
      </c>
      <c r="I26" s="8">
        <v>450</v>
      </c>
      <c r="J26" s="8">
        <f t="shared" si="4"/>
        <v>873</v>
      </c>
      <c r="K26" s="446" t="s">
        <v>2089</v>
      </c>
    </row>
    <row r="27" spans="1:11" ht="18" customHeight="1" x14ac:dyDescent="0.25">
      <c r="A27" s="339" t="s">
        <v>2499</v>
      </c>
      <c r="B27" s="8">
        <f>SUM(B21:B26)</f>
        <v>2658</v>
      </c>
      <c r="C27" s="8">
        <f t="shared" ref="C27:D27" si="5">SUM(C21:C26)</f>
        <v>1291</v>
      </c>
      <c r="D27" s="8">
        <f t="shared" si="5"/>
        <v>3949</v>
      </c>
      <c r="E27" s="8">
        <v>0</v>
      </c>
      <c r="F27" s="8">
        <v>0</v>
      </c>
      <c r="G27" s="8">
        <v>0</v>
      </c>
      <c r="H27" s="8">
        <f>SUM(H21:H26)</f>
        <v>2658</v>
      </c>
      <c r="I27" s="8">
        <f t="shared" ref="I27:J27" si="6">SUM(I21:I26)</f>
        <v>1291</v>
      </c>
      <c r="J27" s="8">
        <f t="shared" si="6"/>
        <v>3949</v>
      </c>
      <c r="K27" s="446" t="s">
        <v>2326</v>
      </c>
    </row>
    <row r="28" spans="1:11" ht="18" customHeight="1" x14ac:dyDescent="0.25">
      <c r="A28" s="8" t="s">
        <v>2099</v>
      </c>
      <c r="B28" s="8">
        <v>1075</v>
      </c>
      <c r="C28" s="8">
        <v>509</v>
      </c>
      <c r="D28" s="8">
        <f>SUM(B28:C28)</f>
        <v>1584</v>
      </c>
      <c r="E28" s="8">
        <v>0</v>
      </c>
      <c r="F28" s="8">
        <v>0</v>
      </c>
      <c r="G28" s="8">
        <v>0</v>
      </c>
      <c r="H28" s="8">
        <v>1075</v>
      </c>
      <c r="I28" s="8">
        <v>509</v>
      </c>
      <c r="J28" s="8">
        <f>SUM(H28:I28)</f>
        <v>1584</v>
      </c>
      <c r="K28" s="446" t="s">
        <v>2100</v>
      </c>
    </row>
    <row r="29" spans="1:11" ht="18" customHeight="1" thickBot="1" x14ac:dyDescent="0.3">
      <c r="A29" s="11" t="s">
        <v>2101</v>
      </c>
      <c r="B29" s="11">
        <v>1161</v>
      </c>
      <c r="C29" s="11">
        <v>912</v>
      </c>
      <c r="D29" s="11">
        <f>SUM(B29:C29)</f>
        <v>2073</v>
      </c>
      <c r="E29" s="11">
        <v>0</v>
      </c>
      <c r="F29" s="11">
        <v>0</v>
      </c>
      <c r="G29" s="11">
        <v>0</v>
      </c>
      <c r="H29" s="11">
        <v>1161</v>
      </c>
      <c r="I29" s="11">
        <v>912</v>
      </c>
      <c r="J29" s="11">
        <f>SUM(H29:I29)</f>
        <v>2073</v>
      </c>
      <c r="K29" s="13" t="s">
        <v>2102</v>
      </c>
    </row>
    <row r="30" spans="1:11" s="520" customFormat="1" ht="20.25" customHeight="1" thickTop="1" x14ac:dyDescent="0.25">
      <c r="A30" s="578"/>
      <c r="B30" s="578"/>
      <c r="C30" s="578"/>
      <c r="D30" s="578"/>
      <c r="E30" s="578"/>
      <c r="F30" s="578"/>
      <c r="G30" s="578"/>
      <c r="H30" s="578"/>
      <c r="I30" s="578"/>
      <c r="J30" s="578"/>
      <c r="K30" s="580"/>
    </row>
    <row r="31" spans="1:11" s="659" customFormat="1" ht="20.25" customHeight="1" x14ac:dyDescent="0.25">
      <c r="A31" s="668"/>
      <c r="B31" s="668"/>
      <c r="C31" s="668"/>
      <c r="D31" s="668"/>
      <c r="E31" s="668"/>
      <c r="F31" s="668"/>
      <c r="G31" s="668"/>
      <c r="H31" s="668"/>
      <c r="I31" s="668"/>
      <c r="J31" s="668"/>
      <c r="K31" s="664"/>
    </row>
    <row r="32" spans="1:11" s="659" customFormat="1" ht="20.25" customHeight="1" x14ac:dyDescent="0.25">
      <c r="A32" s="668"/>
      <c r="B32" s="668"/>
      <c r="C32" s="668"/>
      <c r="D32" s="668"/>
      <c r="E32" s="668"/>
      <c r="F32" s="668"/>
      <c r="G32" s="668"/>
      <c r="H32" s="668"/>
      <c r="I32" s="668"/>
      <c r="J32" s="668"/>
      <c r="K32" s="664"/>
    </row>
    <row r="33" spans="1:11" s="659" customFormat="1" ht="20.25" customHeight="1" x14ac:dyDescent="0.25">
      <c r="A33" s="668"/>
      <c r="B33" s="668"/>
      <c r="C33" s="668"/>
      <c r="D33" s="668"/>
      <c r="E33" s="668"/>
      <c r="F33" s="668"/>
      <c r="G33" s="668"/>
      <c r="H33" s="668"/>
      <c r="I33" s="668"/>
      <c r="J33" s="668"/>
      <c r="K33" s="664"/>
    </row>
    <row r="34" spans="1:11" ht="16.5" customHeight="1" thickBot="1" x14ac:dyDescent="0.3">
      <c r="A34" s="14" t="s">
        <v>2656</v>
      </c>
      <c r="B34" s="490"/>
      <c r="C34" s="490"/>
      <c r="D34" s="490"/>
      <c r="E34" s="490"/>
      <c r="F34" s="490"/>
      <c r="G34" s="490"/>
      <c r="H34" s="490"/>
      <c r="I34" s="490"/>
      <c r="J34" s="490"/>
      <c r="K34" s="521" t="s">
        <v>2657</v>
      </c>
    </row>
    <row r="35" spans="1:11" ht="18" customHeight="1" thickTop="1" x14ac:dyDescent="0.3">
      <c r="A35" s="735" t="s">
        <v>205</v>
      </c>
      <c r="B35" s="746" t="s">
        <v>1</v>
      </c>
      <c r="C35" s="746"/>
      <c r="D35" s="746"/>
      <c r="E35" s="746" t="s">
        <v>2</v>
      </c>
      <c r="F35" s="746"/>
      <c r="G35" s="746"/>
      <c r="H35" s="746" t="s">
        <v>4</v>
      </c>
      <c r="I35" s="746"/>
      <c r="J35" s="746"/>
      <c r="K35" s="735" t="s">
        <v>206</v>
      </c>
    </row>
    <row r="36" spans="1:11" ht="18" customHeight="1" x14ac:dyDescent="0.3">
      <c r="A36" s="736"/>
      <c r="B36" s="747" t="s">
        <v>6</v>
      </c>
      <c r="C36" s="747"/>
      <c r="D36" s="747"/>
      <c r="E36" s="747" t="s">
        <v>7</v>
      </c>
      <c r="F36" s="747"/>
      <c r="G36" s="747"/>
      <c r="H36" s="747" t="s">
        <v>9</v>
      </c>
      <c r="I36" s="747"/>
      <c r="J36" s="747"/>
      <c r="K36" s="736"/>
    </row>
    <row r="37" spans="1:11" ht="15.75" customHeight="1" x14ac:dyDescent="0.3">
      <c r="A37" s="736"/>
      <c r="B37" s="457" t="s">
        <v>574</v>
      </c>
      <c r="C37" s="457" t="s">
        <v>113</v>
      </c>
      <c r="D37" s="457" t="s">
        <v>12</v>
      </c>
      <c r="E37" s="457" t="s">
        <v>574</v>
      </c>
      <c r="F37" s="457" t="s">
        <v>113</v>
      </c>
      <c r="G37" s="457" t="s">
        <v>12</v>
      </c>
      <c r="H37" s="457" t="s">
        <v>574</v>
      </c>
      <c r="I37" s="457" t="s">
        <v>113</v>
      </c>
      <c r="J37" s="457" t="s">
        <v>12</v>
      </c>
      <c r="K37" s="736"/>
    </row>
    <row r="38" spans="1:11" ht="18" customHeight="1" thickBot="1" x14ac:dyDescent="0.35">
      <c r="A38" s="737"/>
      <c r="B38" s="458" t="s">
        <v>13</v>
      </c>
      <c r="C38" s="458" t="s">
        <v>14</v>
      </c>
      <c r="D38" s="458" t="s">
        <v>9</v>
      </c>
      <c r="E38" s="458" t="s">
        <v>13</v>
      </c>
      <c r="F38" s="458" t="s">
        <v>14</v>
      </c>
      <c r="G38" s="458" t="s">
        <v>9</v>
      </c>
      <c r="H38" s="458" t="s">
        <v>13</v>
      </c>
      <c r="I38" s="458" t="s">
        <v>14</v>
      </c>
      <c r="J38" s="458" t="s">
        <v>9</v>
      </c>
      <c r="K38" s="737"/>
    </row>
    <row r="39" spans="1:11" ht="18" customHeight="1" x14ac:dyDescent="0.25">
      <c r="A39" s="8" t="s">
        <v>2287</v>
      </c>
      <c r="B39" s="8"/>
      <c r="C39" s="8"/>
      <c r="D39" s="8"/>
      <c r="E39" s="8"/>
      <c r="F39" s="8"/>
      <c r="G39" s="8"/>
      <c r="H39" s="8"/>
      <c r="I39" s="8"/>
      <c r="J39" s="8"/>
      <c r="K39" s="459" t="s">
        <v>2500</v>
      </c>
    </row>
    <row r="40" spans="1:11" ht="18" customHeight="1" x14ac:dyDescent="0.25">
      <c r="A40" s="8" t="s">
        <v>1132</v>
      </c>
      <c r="B40" s="8">
        <v>328</v>
      </c>
      <c r="C40" s="8">
        <v>346</v>
      </c>
      <c r="D40" s="8">
        <f>SUM(B40:C40)</f>
        <v>674</v>
      </c>
      <c r="E40" s="8">
        <v>0</v>
      </c>
      <c r="F40" s="8">
        <v>0</v>
      </c>
      <c r="G40" s="8">
        <v>0</v>
      </c>
      <c r="H40" s="8">
        <v>328</v>
      </c>
      <c r="I40" s="8">
        <v>346</v>
      </c>
      <c r="J40" s="8">
        <f>SUM(H40:I40)</f>
        <v>674</v>
      </c>
      <c r="K40" s="459" t="s">
        <v>213</v>
      </c>
    </row>
    <row r="41" spans="1:11" ht="18" customHeight="1" x14ac:dyDescent="0.25">
      <c r="A41" s="8" t="s">
        <v>414</v>
      </c>
      <c r="B41" s="8">
        <v>170</v>
      </c>
      <c r="C41" s="8">
        <v>285</v>
      </c>
      <c r="D41" s="8">
        <f t="shared" ref="D41:D47" si="7">SUM(B41:C41)</f>
        <v>455</v>
      </c>
      <c r="E41" s="8">
        <v>0</v>
      </c>
      <c r="F41" s="8">
        <v>0</v>
      </c>
      <c r="G41" s="8">
        <v>0</v>
      </c>
      <c r="H41" s="8">
        <v>170</v>
      </c>
      <c r="I41" s="8">
        <v>285</v>
      </c>
      <c r="J41" s="8">
        <f t="shared" ref="J41:J47" si="8">SUM(H41:I41)</f>
        <v>455</v>
      </c>
      <c r="K41" s="459" t="s">
        <v>215</v>
      </c>
    </row>
    <row r="42" spans="1:11" ht="18" customHeight="1" x14ac:dyDescent="0.25">
      <c r="A42" s="8" t="s">
        <v>2070</v>
      </c>
      <c r="B42" s="8">
        <v>166</v>
      </c>
      <c r="C42" s="8">
        <v>82</v>
      </c>
      <c r="D42" s="8">
        <f t="shared" si="7"/>
        <v>248</v>
      </c>
      <c r="E42" s="8">
        <v>0</v>
      </c>
      <c r="F42" s="8">
        <v>0</v>
      </c>
      <c r="G42" s="8">
        <v>0</v>
      </c>
      <c r="H42" s="8">
        <v>166</v>
      </c>
      <c r="I42" s="8">
        <v>82</v>
      </c>
      <c r="J42" s="8">
        <f t="shared" si="8"/>
        <v>248</v>
      </c>
      <c r="K42" s="446" t="s">
        <v>2501</v>
      </c>
    </row>
    <row r="43" spans="1:11" ht="18" customHeight="1" x14ac:dyDescent="0.25">
      <c r="A43" s="8" t="s">
        <v>2332</v>
      </c>
      <c r="B43" s="8">
        <v>328</v>
      </c>
      <c r="C43" s="8">
        <v>217</v>
      </c>
      <c r="D43" s="8">
        <f t="shared" si="7"/>
        <v>545</v>
      </c>
      <c r="E43" s="8">
        <v>0</v>
      </c>
      <c r="F43" s="8">
        <v>0</v>
      </c>
      <c r="G43" s="8">
        <v>0</v>
      </c>
      <c r="H43" s="8">
        <v>328</v>
      </c>
      <c r="I43" s="8">
        <v>217</v>
      </c>
      <c r="J43" s="8">
        <f t="shared" si="8"/>
        <v>545</v>
      </c>
      <c r="K43" s="459" t="s">
        <v>2502</v>
      </c>
    </row>
    <row r="44" spans="1:11" ht="18" customHeight="1" x14ac:dyDescent="0.25">
      <c r="A44" s="8" t="s">
        <v>541</v>
      </c>
      <c r="B44" s="8">
        <v>289</v>
      </c>
      <c r="C44" s="8">
        <v>104</v>
      </c>
      <c r="D44" s="8">
        <f t="shared" si="7"/>
        <v>393</v>
      </c>
      <c r="E44" s="8">
        <v>0</v>
      </c>
      <c r="F44" s="8">
        <v>0</v>
      </c>
      <c r="G44" s="8">
        <v>0</v>
      </c>
      <c r="H44" s="8">
        <v>289</v>
      </c>
      <c r="I44" s="8">
        <v>104</v>
      </c>
      <c r="J44" s="8">
        <f t="shared" si="8"/>
        <v>393</v>
      </c>
      <c r="K44" s="459" t="s">
        <v>249</v>
      </c>
    </row>
    <row r="45" spans="1:11" ht="18" customHeight="1" x14ac:dyDescent="0.25">
      <c r="A45" s="8" t="s">
        <v>2333</v>
      </c>
      <c r="B45" s="8">
        <v>54</v>
      </c>
      <c r="C45" s="8">
        <v>2</v>
      </c>
      <c r="D45" s="8">
        <f t="shared" si="7"/>
        <v>56</v>
      </c>
      <c r="E45" s="8">
        <v>0</v>
      </c>
      <c r="F45" s="8">
        <v>0</v>
      </c>
      <c r="G45" s="8">
        <v>0</v>
      </c>
      <c r="H45" s="8">
        <v>54</v>
      </c>
      <c r="I45" s="8">
        <v>2</v>
      </c>
      <c r="J45" s="8">
        <f t="shared" si="8"/>
        <v>56</v>
      </c>
      <c r="K45" s="459" t="s">
        <v>2393</v>
      </c>
    </row>
    <row r="46" spans="1:11" ht="18" customHeight="1" x14ac:dyDescent="0.25">
      <c r="A46" s="8" t="s">
        <v>2335</v>
      </c>
      <c r="B46" s="8">
        <v>92</v>
      </c>
      <c r="C46" s="8">
        <v>25</v>
      </c>
      <c r="D46" s="8">
        <f t="shared" si="7"/>
        <v>117</v>
      </c>
      <c r="E46" s="8">
        <v>0</v>
      </c>
      <c r="F46" s="8">
        <v>0</v>
      </c>
      <c r="G46" s="8">
        <v>0</v>
      </c>
      <c r="H46" s="8">
        <v>92</v>
      </c>
      <c r="I46" s="8">
        <v>25</v>
      </c>
      <c r="J46" s="8">
        <f t="shared" si="8"/>
        <v>117</v>
      </c>
      <c r="K46" s="459" t="s">
        <v>247</v>
      </c>
    </row>
    <row r="47" spans="1:11" ht="18" customHeight="1" x14ac:dyDescent="0.25">
      <c r="A47" s="8" t="s">
        <v>2336</v>
      </c>
      <c r="B47" s="8">
        <v>70</v>
      </c>
      <c r="C47" s="8">
        <v>71</v>
      </c>
      <c r="D47" s="8">
        <f t="shared" si="7"/>
        <v>141</v>
      </c>
      <c r="E47" s="8">
        <v>0</v>
      </c>
      <c r="F47" s="8">
        <v>0</v>
      </c>
      <c r="G47" s="8">
        <v>0</v>
      </c>
      <c r="H47" s="8">
        <v>70</v>
      </c>
      <c r="I47" s="8">
        <v>71</v>
      </c>
      <c r="J47" s="8">
        <f t="shared" si="8"/>
        <v>141</v>
      </c>
      <c r="K47" s="446" t="s">
        <v>2337</v>
      </c>
    </row>
    <row r="48" spans="1:11" ht="18" customHeight="1" x14ac:dyDescent="0.25">
      <c r="A48" s="8" t="s">
        <v>2108</v>
      </c>
      <c r="B48" s="8">
        <f>SUM(B40:B47)</f>
        <v>1497</v>
      </c>
      <c r="C48" s="8">
        <f t="shared" ref="C48:J48" si="9">SUM(C40:C47)</f>
        <v>1132</v>
      </c>
      <c r="D48" s="8">
        <f t="shared" si="9"/>
        <v>2629</v>
      </c>
      <c r="E48" s="8">
        <f t="shared" si="9"/>
        <v>0</v>
      </c>
      <c r="F48" s="8">
        <f t="shared" si="9"/>
        <v>0</v>
      </c>
      <c r="G48" s="8">
        <f t="shared" si="9"/>
        <v>0</v>
      </c>
      <c r="H48" s="8">
        <f t="shared" si="9"/>
        <v>1497</v>
      </c>
      <c r="I48" s="8">
        <f t="shared" si="9"/>
        <v>1132</v>
      </c>
      <c r="J48" s="8">
        <f t="shared" si="9"/>
        <v>2629</v>
      </c>
      <c r="K48" s="459" t="s">
        <v>2503</v>
      </c>
    </row>
    <row r="49" spans="1:11" ht="18" customHeight="1" x14ac:dyDescent="0.25">
      <c r="A49" s="8" t="s">
        <v>2376</v>
      </c>
      <c r="B49" s="8"/>
      <c r="C49" s="8"/>
      <c r="D49" s="8"/>
      <c r="E49" s="8"/>
      <c r="F49" s="8"/>
      <c r="G49" s="8"/>
      <c r="H49" s="8"/>
      <c r="I49" s="8"/>
      <c r="J49" s="8"/>
      <c r="K49" s="446" t="s">
        <v>2504</v>
      </c>
    </row>
    <row r="50" spans="1:11" ht="18" customHeight="1" x14ac:dyDescent="0.25">
      <c r="A50" s="8" t="s">
        <v>2112</v>
      </c>
      <c r="B50" s="8">
        <v>190</v>
      </c>
      <c r="C50" s="8">
        <v>204</v>
      </c>
      <c r="D50" s="8">
        <f>SUM(B50:C50)</f>
        <v>394</v>
      </c>
      <c r="E50" s="8">
        <v>1</v>
      </c>
      <c r="F50" s="8">
        <v>0</v>
      </c>
      <c r="G50" s="8">
        <f>SUM(E50:F50)</f>
        <v>1</v>
      </c>
      <c r="H50" s="8">
        <v>191</v>
      </c>
      <c r="I50" s="8">
        <v>204</v>
      </c>
      <c r="J50" s="8">
        <f>SUM(H50:I50)</f>
        <v>395</v>
      </c>
      <c r="K50" s="446" t="s">
        <v>2505</v>
      </c>
    </row>
    <row r="51" spans="1:11" ht="18" customHeight="1" x14ac:dyDescent="0.25">
      <c r="A51" s="8" t="s">
        <v>2339</v>
      </c>
      <c r="B51" s="8">
        <v>176</v>
      </c>
      <c r="C51" s="8">
        <v>180</v>
      </c>
      <c r="D51" s="8">
        <f t="shared" ref="D51:D56" si="10">SUM(B51:C51)</f>
        <v>356</v>
      </c>
      <c r="E51" s="8">
        <v>0</v>
      </c>
      <c r="F51" s="8">
        <v>0</v>
      </c>
      <c r="G51" s="8">
        <v>0</v>
      </c>
      <c r="H51" s="8">
        <v>176</v>
      </c>
      <c r="I51" s="8">
        <v>180</v>
      </c>
      <c r="J51" s="8">
        <f>SUM(H51:I51)</f>
        <v>356</v>
      </c>
      <c r="K51" s="446" t="s">
        <v>2506</v>
      </c>
    </row>
    <row r="52" spans="1:11" ht="18" customHeight="1" x14ac:dyDescent="0.25">
      <c r="A52" s="8" t="s">
        <v>2115</v>
      </c>
      <c r="B52" s="8">
        <v>419</v>
      </c>
      <c r="C52" s="8">
        <v>183</v>
      </c>
      <c r="D52" s="8">
        <f t="shared" si="10"/>
        <v>602</v>
      </c>
      <c r="E52" s="8">
        <v>0</v>
      </c>
      <c r="F52" s="8">
        <v>0</v>
      </c>
      <c r="G52" s="8">
        <v>0</v>
      </c>
      <c r="H52" s="8">
        <v>419</v>
      </c>
      <c r="I52" s="8">
        <v>183</v>
      </c>
      <c r="J52" s="8">
        <f>SUM(H52:I52)</f>
        <v>602</v>
      </c>
      <c r="K52" s="446" t="s">
        <v>2507</v>
      </c>
    </row>
    <row r="53" spans="1:11" ht="18" customHeight="1" x14ac:dyDescent="0.25">
      <c r="A53" s="20" t="s">
        <v>2117</v>
      </c>
      <c r="B53" s="20">
        <v>75</v>
      </c>
      <c r="C53" s="20">
        <v>114</v>
      </c>
      <c r="D53" s="8">
        <f t="shared" si="10"/>
        <v>189</v>
      </c>
      <c r="E53" s="8">
        <v>0</v>
      </c>
      <c r="F53" s="8">
        <v>0</v>
      </c>
      <c r="G53" s="8">
        <v>0</v>
      </c>
      <c r="H53" s="8">
        <v>75</v>
      </c>
      <c r="I53" s="8">
        <v>114</v>
      </c>
      <c r="J53" s="8">
        <f t="shared" ref="J53:J55" si="11">SUM(H53:I53)</f>
        <v>189</v>
      </c>
      <c r="K53" s="446" t="s">
        <v>215</v>
      </c>
    </row>
    <row r="54" spans="1:11" ht="18" customHeight="1" x14ac:dyDescent="0.25">
      <c r="A54" s="20" t="s">
        <v>1132</v>
      </c>
      <c r="B54" s="20">
        <v>10</v>
      </c>
      <c r="C54" s="20">
        <v>14</v>
      </c>
      <c r="D54" s="8">
        <f t="shared" si="10"/>
        <v>24</v>
      </c>
      <c r="E54" s="20">
        <v>0</v>
      </c>
      <c r="F54" s="20">
        <v>0</v>
      </c>
      <c r="G54" s="20">
        <v>0</v>
      </c>
      <c r="H54" s="20">
        <v>10</v>
      </c>
      <c r="I54" s="20">
        <v>14</v>
      </c>
      <c r="J54" s="8">
        <f t="shared" si="11"/>
        <v>24</v>
      </c>
      <c r="K54" s="22" t="s">
        <v>213</v>
      </c>
    </row>
    <row r="55" spans="1:11" ht="18" customHeight="1" x14ac:dyDescent="0.25">
      <c r="A55" s="20" t="s">
        <v>2491</v>
      </c>
      <c r="B55" s="20">
        <v>22</v>
      </c>
      <c r="C55" s="20">
        <v>10</v>
      </c>
      <c r="D55" s="8">
        <f t="shared" si="10"/>
        <v>32</v>
      </c>
      <c r="E55" s="20">
        <v>0</v>
      </c>
      <c r="F55" s="20">
        <v>0</v>
      </c>
      <c r="G55" s="20">
        <v>0</v>
      </c>
      <c r="H55" s="20">
        <v>22</v>
      </c>
      <c r="I55" s="20">
        <v>10</v>
      </c>
      <c r="J55" s="8">
        <f t="shared" si="11"/>
        <v>32</v>
      </c>
      <c r="K55" s="22" t="s">
        <v>2492</v>
      </c>
    </row>
    <row r="56" spans="1:11" ht="18" customHeight="1" x14ac:dyDescent="0.25">
      <c r="A56" s="8" t="s">
        <v>2122</v>
      </c>
      <c r="B56" s="8">
        <f>SUM(B50:B55)</f>
        <v>892</v>
      </c>
      <c r="C56" s="8">
        <f t="shared" ref="C56:J56" si="12">SUM(C50:C55)</f>
        <v>705</v>
      </c>
      <c r="D56" s="8">
        <f t="shared" si="10"/>
        <v>1597</v>
      </c>
      <c r="E56" s="8">
        <f t="shared" si="12"/>
        <v>1</v>
      </c>
      <c r="F56" s="8">
        <f t="shared" si="12"/>
        <v>0</v>
      </c>
      <c r="G56" s="8">
        <f t="shared" si="12"/>
        <v>1</v>
      </c>
      <c r="H56" s="8">
        <f t="shared" si="12"/>
        <v>893</v>
      </c>
      <c r="I56" s="8">
        <f t="shared" si="12"/>
        <v>705</v>
      </c>
      <c r="J56" s="8">
        <f t="shared" si="12"/>
        <v>1598</v>
      </c>
      <c r="K56" s="446" t="s">
        <v>2508</v>
      </c>
    </row>
    <row r="57" spans="1:11" ht="18" customHeight="1" x14ac:dyDescent="0.25">
      <c r="A57" s="8" t="s">
        <v>2124</v>
      </c>
      <c r="B57" s="8">
        <v>235</v>
      </c>
      <c r="C57" s="8">
        <v>202</v>
      </c>
      <c r="D57" s="8">
        <f>SUM(B57:C57)</f>
        <v>437</v>
      </c>
      <c r="E57" s="8">
        <v>0</v>
      </c>
      <c r="F57" s="8">
        <v>0</v>
      </c>
      <c r="G57" s="8">
        <v>0</v>
      </c>
      <c r="H57" s="8">
        <f>SUM(E57,B57)</f>
        <v>235</v>
      </c>
      <c r="I57" s="8">
        <f>SUM(F57,C57)</f>
        <v>202</v>
      </c>
      <c r="J57" s="8">
        <f>SUM(H57:I57)</f>
        <v>437</v>
      </c>
      <c r="K57" s="446" t="s">
        <v>2509</v>
      </c>
    </row>
    <row r="58" spans="1:11" ht="15.75" customHeight="1" x14ac:dyDescent="0.25">
      <c r="A58" s="8" t="s">
        <v>2510</v>
      </c>
      <c r="B58" s="8"/>
      <c r="C58" s="8"/>
      <c r="D58" s="8"/>
      <c r="E58" s="8"/>
      <c r="F58" s="8"/>
      <c r="G58" s="8"/>
      <c r="H58" s="8"/>
      <c r="I58" s="8"/>
      <c r="J58" s="8"/>
      <c r="K58" s="446" t="s">
        <v>2435</v>
      </c>
    </row>
    <row r="59" spans="1:11" ht="15" customHeight="1" x14ac:dyDescent="0.25">
      <c r="A59" s="8" t="s">
        <v>2128</v>
      </c>
      <c r="B59" s="8">
        <v>240</v>
      </c>
      <c r="C59" s="8">
        <v>44</v>
      </c>
      <c r="D59" s="8">
        <f>SUM(B59:C59)</f>
        <v>284</v>
      </c>
      <c r="E59" s="8">
        <v>0</v>
      </c>
      <c r="F59" s="8">
        <v>0</v>
      </c>
      <c r="G59" s="8">
        <v>0</v>
      </c>
      <c r="H59" s="8">
        <f t="shared" ref="H59:I161" si="13">SUM(E59,B59)</f>
        <v>240</v>
      </c>
      <c r="I59" s="8">
        <f t="shared" si="13"/>
        <v>44</v>
      </c>
      <c r="J59" s="8">
        <f t="shared" ref="J59:J161" si="14">SUM(H59:I59)</f>
        <v>284</v>
      </c>
      <c r="K59" s="446" t="s">
        <v>1262</v>
      </c>
    </row>
    <row r="60" spans="1:11" ht="18" customHeight="1" x14ac:dyDescent="0.25">
      <c r="A60" s="8" t="s">
        <v>1438</v>
      </c>
      <c r="B60" s="8">
        <v>822</v>
      </c>
      <c r="C60" s="8">
        <v>869</v>
      </c>
      <c r="D60" s="8">
        <f>SUM(B60:C60)</f>
        <v>1691</v>
      </c>
      <c r="E60" s="8">
        <v>0</v>
      </c>
      <c r="F60" s="8">
        <v>0</v>
      </c>
      <c r="G60" s="8">
        <v>0</v>
      </c>
      <c r="H60" s="8">
        <f t="shared" si="13"/>
        <v>822</v>
      </c>
      <c r="I60" s="8">
        <f t="shared" si="13"/>
        <v>869</v>
      </c>
      <c r="J60" s="8">
        <f t="shared" si="14"/>
        <v>1691</v>
      </c>
      <c r="K60" s="446" t="s">
        <v>243</v>
      </c>
    </row>
    <row r="61" spans="1:11" ht="18" customHeight="1" x14ac:dyDescent="0.25">
      <c r="A61" s="8" t="s">
        <v>541</v>
      </c>
      <c r="B61" s="8">
        <v>710</v>
      </c>
      <c r="C61" s="8">
        <v>357</v>
      </c>
      <c r="D61" s="8">
        <f>SUM(B61:C61)</f>
        <v>1067</v>
      </c>
      <c r="E61" s="8">
        <v>0</v>
      </c>
      <c r="F61" s="8">
        <v>0</v>
      </c>
      <c r="G61" s="8">
        <v>0</v>
      </c>
      <c r="H61" s="8">
        <f t="shared" si="13"/>
        <v>710</v>
      </c>
      <c r="I61" s="8">
        <f t="shared" si="13"/>
        <v>357</v>
      </c>
      <c r="J61" s="8">
        <f t="shared" si="14"/>
        <v>1067</v>
      </c>
      <c r="K61" s="446" t="s">
        <v>249</v>
      </c>
    </row>
    <row r="62" spans="1:11" ht="18" customHeight="1" x14ac:dyDescent="0.25">
      <c r="A62" s="8" t="s">
        <v>2511</v>
      </c>
      <c r="B62" s="8">
        <v>576</v>
      </c>
      <c r="C62" s="8">
        <v>328</v>
      </c>
      <c r="D62" s="8">
        <f>SUM(B62:C62)</f>
        <v>904</v>
      </c>
      <c r="E62" s="8">
        <v>0</v>
      </c>
      <c r="F62" s="8">
        <v>0</v>
      </c>
      <c r="G62" s="8">
        <v>0</v>
      </c>
      <c r="H62" s="8">
        <f t="shared" si="13"/>
        <v>576</v>
      </c>
      <c r="I62" s="8">
        <f t="shared" si="13"/>
        <v>328</v>
      </c>
      <c r="J62" s="8">
        <f t="shared" si="14"/>
        <v>904</v>
      </c>
      <c r="K62" s="446" t="s">
        <v>2310</v>
      </c>
    </row>
    <row r="63" spans="1:11" ht="18.75" customHeight="1" thickBot="1" x14ac:dyDescent="0.3">
      <c r="A63" s="11" t="s">
        <v>2131</v>
      </c>
      <c r="B63" s="11">
        <f>SUM(B59:B62)</f>
        <v>2348</v>
      </c>
      <c r="C63" s="11">
        <f t="shared" ref="C63:D63" si="15">SUM(C59:C62)</f>
        <v>1598</v>
      </c>
      <c r="D63" s="11">
        <f t="shared" si="15"/>
        <v>3946</v>
      </c>
      <c r="E63" s="11">
        <v>0</v>
      </c>
      <c r="F63" s="11">
        <v>0</v>
      </c>
      <c r="G63" s="11">
        <v>0</v>
      </c>
      <c r="H63" s="11">
        <f t="shared" ref="H63:J63" si="16">SUM(H59:H62)</f>
        <v>2348</v>
      </c>
      <c r="I63" s="11">
        <f t="shared" si="16"/>
        <v>1598</v>
      </c>
      <c r="J63" s="11">
        <f t="shared" si="16"/>
        <v>3946</v>
      </c>
      <c r="K63" s="13" t="s">
        <v>2512</v>
      </c>
    </row>
    <row r="64" spans="1:11" s="569" customFormat="1" ht="18.75" customHeight="1" thickTop="1" x14ac:dyDescent="0.25">
      <c r="A64" s="578"/>
      <c r="B64" s="578"/>
      <c r="C64" s="578"/>
      <c r="D64" s="578"/>
      <c r="E64" s="578"/>
      <c r="F64" s="578"/>
      <c r="G64" s="578"/>
      <c r="H64" s="578"/>
      <c r="I64" s="578"/>
      <c r="J64" s="578"/>
      <c r="K64" s="580"/>
    </row>
    <row r="65" spans="1:11" s="659" customFormat="1" ht="18.75" customHeight="1" x14ac:dyDescent="0.25">
      <c r="A65" s="668"/>
      <c r="B65" s="668"/>
      <c r="C65" s="668"/>
      <c r="D65" s="668"/>
      <c r="E65" s="668"/>
      <c r="F65" s="668"/>
      <c r="G65" s="668"/>
      <c r="H65" s="668"/>
      <c r="I65" s="668"/>
      <c r="J65" s="668"/>
      <c r="K65" s="664"/>
    </row>
    <row r="66" spans="1:11" ht="20.25" customHeight="1" thickBot="1" x14ac:dyDescent="0.3">
      <c r="A66" s="357" t="s">
        <v>2656</v>
      </c>
      <c r="K66" s="426" t="s">
        <v>2657</v>
      </c>
    </row>
    <row r="67" spans="1:11" ht="20.25" customHeight="1" thickTop="1" x14ac:dyDescent="0.3">
      <c r="A67" s="735" t="s">
        <v>205</v>
      </c>
      <c r="B67" s="746" t="s">
        <v>1</v>
      </c>
      <c r="C67" s="746"/>
      <c r="D67" s="746"/>
      <c r="E67" s="746" t="s">
        <v>2</v>
      </c>
      <c r="F67" s="746"/>
      <c r="G67" s="746"/>
      <c r="H67" s="746" t="s">
        <v>4</v>
      </c>
      <c r="I67" s="746"/>
      <c r="J67" s="746"/>
      <c r="K67" s="735" t="s">
        <v>206</v>
      </c>
    </row>
    <row r="68" spans="1:11" ht="20.25" customHeight="1" x14ac:dyDescent="0.3">
      <c r="A68" s="736"/>
      <c r="B68" s="747" t="s">
        <v>6</v>
      </c>
      <c r="C68" s="747"/>
      <c r="D68" s="747"/>
      <c r="E68" s="747" t="s">
        <v>7</v>
      </c>
      <c r="F68" s="747"/>
      <c r="G68" s="747"/>
      <c r="H68" s="747" t="s">
        <v>9</v>
      </c>
      <c r="I68" s="747"/>
      <c r="J68" s="747"/>
      <c r="K68" s="736"/>
    </row>
    <row r="69" spans="1:11" ht="20.25" customHeight="1" x14ac:dyDescent="0.3">
      <c r="A69" s="736"/>
      <c r="B69" s="457" t="s">
        <v>574</v>
      </c>
      <c r="C69" s="457" t="s">
        <v>113</v>
      </c>
      <c r="D69" s="457" t="s">
        <v>12</v>
      </c>
      <c r="E69" s="457" t="s">
        <v>574</v>
      </c>
      <c r="F69" s="457" t="s">
        <v>113</v>
      </c>
      <c r="G69" s="457" t="s">
        <v>12</v>
      </c>
      <c r="H69" s="457" t="s">
        <v>574</v>
      </c>
      <c r="I69" s="457" t="s">
        <v>113</v>
      </c>
      <c r="J69" s="457" t="s">
        <v>12</v>
      </c>
      <c r="K69" s="736"/>
    </row>
    <row r="70" spans="1:11" ht="20.25" customHeight="1" thickBot="1" x14ac:dyDescent="0.35">
      <c r="A70" s="737"/>
      <c r="B70" s="458" t="s">
        <v>13</v>
      </c>
      <c r="C70" s="458" t="s">
        <v>14</v>
      </c>
      <c r="D70" s="458" t="s">
        <v>9</v>
      </c>
      <c r="E70" s="458" t="s">
        <v>13</v>
      </c>
      <c r="F70" s="458" t="s">
        <v>14</v>
      </c>
      <c r="G70" s="458" t="s">
        <v>9</v>
      </c>
      <c r="H70" s="458" t="s">
        <v>13</v>
      </c>
      <c r="I70" s="458" t="s">
        <v>14</v>
      </c>
      <c r="J70" s="458" t="s">
        <v>9</v>
      </c>
      <c r="K70" s="737"/>
    </row>
    <row r="71" spans="1:11" ht="20.25" customHeight="1" x14ac:dyDescent="0.25">
      <c r="A71" s="8" t="s">
        <v>2440</v>
      </c>
      <c r="B71" s="8"/>
      <c r="C71" s="8"/>
      <c r="D71" s="8"/>
      <c r="E71" s="8"/>
      <c r="F71" s="8"/>
      <c r="G71" s="8"/>
      <c r="H71" s="8"/>
      <c r="I71" s="8"/>
      <c r="J71" s="8"/>
      <c r="K71" s="446" t="s">
        <v>2515</v>
      </c>
    </row>
    <row r="72" spans="1:11" ht="20.25" customHeight="1" x14ac:dyDescent="0.25">
      <c r="A72" s="8" t="s">
        <v>1438</v>
      </c>
      <c r="B72" s="8">
        <v>21</v>
      </c>
      <c r="C72" s="8">
        <v>9</v>
      </c>
      <c r="D72" s="8">
        <f>SUM(B72:C72)</f>
        <v>30</v>
      </c>
      <c r="E72" s="8">
        <v>0</v>
      </c>
      <c r="F72" s="8">
        <v>0</v>
      </c>
      <c r="G72" s="8">
        <v>0</v>
      </c>
      <c r="H72" s="8">
        <v>21</v>
      </c>
      <c r="I72" s="8">
        <v>9</v>
      </c>
      <c r="J72" s="8">
        <f>SUM(H72:I72)</f>
        <v>30</v>
      </c>
      <c r="K72" s="446" t="s">
        <v>243</v>
      </c>
    </row>
    <row r="73" spans="1:11" ht="20.25" customHeight="1" x14ac:dyDescent="0.25">
      <c r="A73" s="8" t="s">
        <v>541</v>
      </c>
      <c r="B73" s="8">
        <v>11</v>
      </c>
      <c r="C73" s="8">
        <v>6</v>
      </c>
      <c r="D73" s="8">
        <f>SUM(B73:C73)</f>
        <v>17</v>
      </c>
      <c r="E73" s="8">
        <v>0</v>
      </c>
      <c r="F73" s="8">
        <v>0</v>
      </c>
      <c r="G73" s="8">
        <v>0</v>
      </c>
      <c r="H73" s="8">
        <v>11</v>
      </c>
      <c r="I73" s="8">
        <v>6</v>
      </c>
      <c r="J73" s="8">
        <f>SUM(H73:I73)</f>
        <v>17</v>
      </c>
      <c r="K73" s="446" t="s">
        <v>249</v>
      </c>
    </row>
    <row r="74" spans="1:11" ht="20.25" customHeight="1" x14ac:dyDescent="0.25">
      <c r="A74" s="8" t="s">
        <v>2441</v>
      </c>
      <c r="B74" s="8">
        <f>SUM(B72:B73)</f>
        <v>32</v>
      </c>
      <c r="C74" s="8">
        <f t="shared" ref="C74:J74" si="17">SUM(C72:C73)</f>
        <v>15</v>
      </c>
      <c r="D74" s="8">
        <f t="shared" si="17"/>
        <v>47</v>
      </c>
      <c r="E74" s="8">
        <f t="shared" si="17"/>
        <v>0</v>
      </c>
      <c r="F74" s="8">
        <f t="shared" si="17"/>
        <v>0</v>
      </c>
      <c r="G74" s="8">
        <f t="shared" si="17"/>
        <v>0</v>
      </c>
      <c r="H74" s="8">
        <f t="shared" si="17"/>
        <v>32</v>
      </c>
      <c r="I74" s="8">
        <f t="shared" si="17"/>
        <v>15</v>
      </c>
      <c r="J74" s="8">
        <f t="shared" si="17"/>
        <v>47</v>
      </c>
      <c r="K74" s="446" t="s">
        <v>2516</v>
      </c>
    </row>
    <row r="75" spans="1:11" ht="20.25" customHeight="1" x14ac:dyDescent="0.25">
      <c r="A75" s="8" t="s">
        <v>2517</v>
      </c>
      <c r="B75" s="8"/>
      <c r="C75" s="8"/>
      <c r="D75" s="8"/>
      <c r="E75" s="8"/>
      <c r="F75" s="8"/>
      <c r="G75" s="8"/>
      <c r="H75" s="8"/>
      <c r="I75" s="8"/>
      <c r="J75" s="8"/>
      <c r="K75" s="446" t="s">
        <v>2518</v>
      </c>
    </row>
    <row r="76" spans="1:11" ht="20.25" customHeight="1" x14ac:dyDescent="0.25">
      <c r="A76" s="8" t="s">
        <v>2129</v>
      </c>
      <c r="B76" s="8">
        <v>29</v>
      </c>
      <c r="C76" s="8">
        <v>8</v>
      </c>
      <c r="D76" s="8">
        <f>SUM(B76:C76)</f>
        <v>37</v>
      </c>
      <c r="E76" s="8">
        <v>0</v>
      </c>
      <c r="F76" s="8">
        <v>0</v>
      </c>
      <c r="G76" s="8">
        <v>0</v>
      </c>
      <c r="H76" s="8">
        <v>29</v>
      </c>
      <c r="I76" s="8">
        <v>8</v>
      </c>
      <c r="J76" s="8">
        <f>SUM(H76:I76)</f>
        <v>37</v>
      </c>
      <c r="K76" s="446" t="s">
        <v>2310</v>
      </c>
    </row>
    <row r="77" spans="1:11" ht="20.25" customHeight="1" x14ac:dyDescent="0.25">
      <c r="A77" s="8" t="s">
        <v>1438</v>
      </c>
      <c r="B77" s="8">
        <v>10</v>
      </c>
      <c r="C77" s="8">
        <v>16</v>
      </c>
      <c r="D77" s="8">
        <f t="shared" ref="D77:D78" si="18">SUM(B77:C77)</f>
        <v>26</v>
      </c>
      <c r="E77" s="8">
        <v>0</v>
      </c>
      <c r="F77" s="8">
        <v>0</v>
      </c>
      <c r="G77" s="8">
        <v>0</v>
      </c>
      <c r="H77" s="8">
        <v>10</v>
      </c>
      <c r="I77" s="8">
        <v>16</v>
      </c>
      <c r="J77" s="8">
        <f t="shared" ref="J77:J78" si="19">SUM(H77:I77)</f>
        <v>26</v>
      </c>
      <c r="K77" s="446" t="s">
        <v>243</v>
      </c>
    </row>
    <row r="78" spans="1:11" ht="20.25" customHeight="1" x14ac:dyDescent="0.25">
      <c r="A78" s="8" t="s">
        <v>541</v>
      </c>
      <c r="B78" s="8">
        <v>14</v>
      </c>
      <c r="C78" s="8"/>
      <c r="D78" s="8">
        <f t="shared" si="18"/>
        <v>14</v>
      </c>
      <c r="E78" s="8">
        <v>0</v>
      </c>
      <c r="F78" s="8">
        <v>0</v>
      </c>
      <c r="G78" s="8">
        <v>0</v>
      </c>
      <c r="H78" s="8">
        <v>14</v>
      </c>
      <c r="I78" s="8"/>
      <c r="J78" s="8">
        <f t="shared" si="19"/>
        <v>14</v>
      </c>
      <c r="K78" s="446" t="s">
        <v>249</v>
      </c>
    </row>
    <row r="79" spans="1:11" ht="20.25" customHeight="1" x14ac:dyDescent="0.25">
      <c r="A79" s="8" t="s">
        <v>2519</v>
      </c>
      <c r="B79" s="8">
        <f>SUM(B76:B78)</f>
        <v>53</v>
      </c>
      <c r="C79" s="8">
        <f t="shared" ref="C79:J79" si="20">SUM(C76:C78)</f>
        <v>24</v>
      </c>
      <c r="D79" s="8">
        <f t="shared" si="20"/>
        <v>77</v>
      </c>
      <c r="E79" s="8">
        <f t="shared" si="20"/>
        <v>0</v>
      </c>
      <c r="F79" s="8">
        <f t="shared" si="20"/>
        <v>0</v>
      </c>
      <c r="G79" s="8">
        <f t="shared" si="20"/>
        <v>0</v>
      </c>
      <c r="H79" s="8">
        <f t="shared" si="20"/>
        <v>53</v>
      </c>
      <c r="I79" s="8">
        <f t="shared" si="20"/>
        <v>24</v>
      </c>
      <c r="J79" s="8">
        <f t="shared" si="20"/>
        <v>77</v>
      </c>
      <c r="K79" s="446" t="s">
        <v>2520</v>
      </c>
    </row>
    <row r="80" spans="1:11" ht="20.25" customHeight="1" x14ac:dyDescent="0.25">
      <c r="A80" s="8" t="s">
        <v>2443</v>
      </c>
      <c r="B80" s="8"/>
      <c r="C80" s="8"/>
      <c r="D80" s="8"/>
      <c r="E80" s="8"/>
      <c r="F80" s="8"/>
      <c r="G80" s="8"/>
      <c r="H80" s="8"/>
      <c r="I80" s="8"/>
      <c r="J80" s="8"/>
      <c r="K80" s="446" t="s">
        <v>2521</v>
      </c>
    </row>
    <row r="81" spans="1:11" ht="20.25" customHeight="1" x14ac:dyDescent="0.25">
      <c r="A81" s="8" t="s">
        <v>2128</v>
      </c>
      <c r="B81" s="8">
        <v>17</v>
      </c>
      <c r="C81" s="8">
        <v>5</v>
      </c>
      <c r="D81" s="8">
        <f>SUM(B81:C81)</f>
        <v>22</v>
      </c>
      <c r="E81" s="8">
        <v>0</v>
      </c>
      <c r="F81" s="8">
        <v>0</v>
      </c>
      <c r="G81" s="8">
        <v>0</v>
      </c>
      <c r="H81" s="8">
        <v>17</v>
      </c>
      <c r="I81" s="8">
        <v>5</v>
      </c>
      <c r="J81" s="8">
        <f>SUM(H81:I81)</f>
        <v>22</v>
      </c>
      <c r="K81" s="446" t="s">
        <v>1262</v>
      </c>
    </row>
    <row r="82" spans="1:11" ht="20.25" customHeight="1" x14ac:dyDescent="0.25">
      <c r="A82" s="8" t="s">
        <v>2129</v>
      </c>
      <c r="B82" s="8">
        <v>35</v>
      </c>
      <c r="C82" s="8">
        <v>11</v>
      </c>
      <c r="D82" s="8">
        <f t="shared" ref="D82:D84" si="21">SUM(B82:C82)</f>
        <v>46</v>
      </c>
      <c r="E82" s="8">
        <v>0</v>
      </c>
      <c r="F82" s="8">
        <v>0</v>
      </c>
      <c r="G82" s="8">
        <v>0</v>
      </c>
      <c r="H82" s="8">
        <v>35</v>
      </c>
      <c r="I82" s="8">
        <v>11</v>
      </c>
      <c r="J82" s="8">
        <f t="shared" ref="J82:J84" si="22">SUM(H82:I82)</f>
        <v>46</v>
      </c>
      <c r="K82" s="446" t="s">
        <v>2310</v>
      </c>
    </row>
    <row r="83" spans="1:11" ht="20.25" customHeight="1" x14ac:dyDescent="0.25">
      <c r="A83" s="8" t="s">
        <v>1438</v>
      </c>
      <c r="B83" s="8">
        <v>22</v>
      </c>
      <c r="C83" s="8">
        <v>43</v>
      </c>
      <c r="D83" s="8">
        <f t="shared" si="21"/>
        <v>65</v>
      </c>
      <c r="E83" s="8">
        <v>0</v>
      </c>
      <c r="F83" s="8">
        <v>0</v>
      </c>
      <c r="G83" s="8">
        <v>0</v>
      </c>
      <c r="H83" s="8">
        <v>22</v>
      </c>
      <c r="I83" s="8">
        <v>43</v>
      </c>
      <c r="J83" s="8">
        <f t="shared" si="22"/>
        <v>65</v>
      </c>
      <c r="K83" s="446" t="s">
        <v>243</v>
      </c>
    </row>
    <row r="84" spans="1:11" ht="20.25" customHeight="1" x14ac:dyDescent="0.25">
      <c r="A84" s="8" t="s">
        <v>541</v>
      </c>
      <c r="B84" s="8">
        <v>66</v>
      </c>
      <c r="C84" s="8">
        <v>20</v>
      </c>
      <c r="D84" s="8">
        <f t="shared" si="21"/>
        <v>86</v>
      </c>
      <c r="E84" s="8">
        <v>0</v>
      </c>
      <c r="F84" s="8">
        <v>0</v>
      </c>
      <c r="G84" s="8">
        <v>0</v>
      </c>
      <c r="H84" s="8">
        <v>66</v>
      </c>
      <c r="I84" s="8">
        <v>20</v>
      </c>
      <c r="J84" s="8">
        <f t="shared" si="22"/>
        <v>86</v>
      </c>
      <c r="K84" s="446" t="s">
        <v>249</v>
      </c>
    </row>
    <row r="85" spans="1:11" ht="20.25" customHeight="1" x14ac:dyDescent="0.25">
      <c r="A85" s="8" t="s">
        <v>2444</v>
      </c>
      <c r="B85" s="8">
        <f>SUM(B81:B84)</f>
        <v>140</v>
      </c>
      <c r="C85" s="8">
        <f t="shared" ref="C85:J85" si="23">SUM(C81:C84)</f>
        <v>79</v>
      </c>
      <c r="D85" s="8">
        <f t="shared" si="23"/>
        <v>219</v>
      </c>
      <c r="E85" s="8">
        <f t="shared" si="23"/>
        <v>0</v>
      </c>
      <c r="F85" s="8">
        <f t="shared" si="23"/>
        <v>0</v>
      </c>
      <c r="G85" s="8">
        <f t="shared" si="23"/>
        <v>0</v>
      </c>
      <c r="H85" s="8">
        <f t="shared" si="23"/>
        <v>140</v>
      </c>
      <c r="I85" s="8">
        <f t="shared" si="23"/>
        <v>79</v>
      </c>
      <c r="J85" s="8">
        <f t="shared" si="23"/>
        <v>219</v>
      </c>
      <c r="K85" s="446" t="s">
        <v>2522</v>
      </c>
    </row>
    <row r="86" spans="1:11" ht="20.25" customHeight="1" x14ac:dyDescent="0.25">
      <c r="A86" s="8" t="s">
        <v>2445</v>
      </c>
      <c r="B86" s="8"/>
      <c r="C86" s="8"/>
      <c r="D86" s="8"/>
      <c r="E86" s="8"/>
      <c r="F86" s="8"/>
      <c r="G86" s="8"/>
      <c r="H86" s="8"/>
      <c r="I86" s="8"/>
      <c r="J86" s="8"/>
      <c r="K86" s="446" t="s">
        <v>2523</v>
      </c>
    </row>
    <row r="87" spans="1:11" ht="20.25" customHeight="1" x14ac:dyDescent="0.25">
      <c r="A87" s="8" t="s">
        <v>2128</v>
      </c>
      <c r="B87" s="8">
        <v>33</v>
      </c>
      <c r="C87" s="8">
        <v>9</v>
      </c>
      <c r="D87" s="8">
        <f>SUM(B87:C87)</f>
        <v>42</v>
      </c>
      <c r="E87" s="8">
        <v>0</v>
      </c>
      <c r="F87" s="8">
        <v>0</v>
      </c>
      <c r="G87" s="8">
        <v>0</v>
      </c>
      <c r="H87" s="8">
        <v>33</v>
      </c>
      <c r="I87" s="8">
        <v>9</v>
      </c>
      <c r="J87" s="8">
        <f>SUM(H87:I87)</f>
        <v>42</v>
      </c>
      <c r="K87" s="446" t="s">
        <v>1262</v>
      </c>
    </row>
    <row r="88" spans="1:11" ht="20.25" customHeight="1" x14ac:dyDescent="0.25">
      <c r="A88" s="8" t="s">
        <v>2129</v>
      </c>
      <c r="B88" s="8">
        <v>16</v>
      </c>
      <c r="C88" s="8">
        <v>9</v>
      </c>
      <c r="D88" s="8">
        <f t="shared" ref="D88:D90" si="24">SUM(B88:C88)</f>
        <v>25</v>
      </c>
      <c r="E88" s="8">
        <v>0</v>
      </c>
      <c r="F88" s="8">
        <v>0</v>
      </c>
      <c r="G88" s="8">
        <v>0</v>
      </c>
      <c r="H88" s="8">
        <v>16</v>
      </c>
      <c r="I88" s="8">
        <v>9</v>
      </c>
      <c r="J88" s="8">
        <f t="shared" ref="J88:J90" si="25">SUM(H88:I88)</f>
        <v>25</v>
      </c>
      <c r="K88" s="446" t="s">
        <v>2310</v>
      </c>
    </row>
    <row r="89" spans="1:11" ht="20.25" customHeight="1" x14ac:dyDescent="0.25">
      <c r="A89" s="8" t="s">
        <v>1438</v>
      </c>
      <c r="B89" s="8">
        <v>49</v>
      </c>
      <c r="C89" s="8">
        <v>31</v>
      </c>
      <c r="D89" s="8">
        <f t="shared" si="24"/>
        <v>80</v>
      </c>
      <c r="E89" s="8">
        <v>0</v>
      </c>
      <c r="F89" s="8">
        <v>0</v>
      </c>
      <c r="G89" s="8">
        <v>0</v>
      </c>
      <c r="H89" s="8">
        <v>49</v>
      </c>
      <c r="I89" s="8">
        <v>31</v>
      </c>
      <c r="J89" s="8">
        <f t="shared" si="25"/>
        <v>80</v>
      </c>
      <c r="K89" s="446" t="s">
        <v>243</v>
      </c>
    </row>
    <row r="90" spans="1:11" ht="20.25" customHeight="1" x14ac:dyDescent="0.25">
      <c r="A90" s="8" t="s">
        <v>541</v>
      </c>
      <c r="B90" s="8">
        <v>12</v>
      </c>
      <c r="C90" s="8">
        <v>5</v>
      </c>
      <c r="D90" s="8">
        <f t="shared" si="24"/>
        <v>17</v>
      </c>
      <c r="E90" s="8">
        <v>0</v>
      </c>
      <c r="F90" s="8">
        <v>0</v>
      </c>
      <c r="G90" s="8">
        <v>0</v>
      </c>
      <c r="H90" s="8">
        <v>12</v>
      </c>
      <c r="I90" s="8">
        <v>5</v>
      </c>
      <c r="J90" s="8">
        <f t="shared" si="25"/>
        <v>17</v>
      </c>
      <c r="K90" s="446" t="s">
        <v>249</v>
      </c>
    </row>
    <row r="91" spans="1:11" ht="20.25" customHeight="1" thickBot="1" x14ac:dyDescent="0.3">
      <c r="A91" s="11" t="s">
        <v>2446</v>
      </c>
      <c r="B91" s="11">
        <f>SUM(B87:B90)</f>
        <v>110</v>
      </c>
      <c r="C91" s="11">
        <f t="shared" ref="C91:J91" si="26">SUM(C87:C90)</f>
        <v>54</v>
      </c>
      <c r="D91" s="11">
        <f t="shared" si="26"/>
        <v>164</v>
      </c>
      <c r="E91" s="11">
        <f t="shared" si="26"/>
        <v>0</v>
      </c>
      <c r="F91" s="11">
        <f t="shared" si="26"/>
        <v>0</v>
      </c>
      <c r="G91" s="11">
        <f t="shared" si="26"/>
        <v>0</v>
      </c>
      <c r="H91" s="11">
        <f t="shared" si="26"/>
        <v>110</v>
      </c>
      <c r="I91" s="11">
        <f t="shared" si="26"/>
        <v>54</v>
      </c>
      <c r="J91" s="11">
        <f t="shared" si="26"/>
        <v>164</v>
      </c>
      <c r="K91" s="13" t="s">
        <v>2524</v>
      </c>
    </row>
    <row r="92" spans="1:11" ht="20.25" customHeight="1" thickTop="1" x14ac:dyDescent="0.25">
      <c r="A92" s="578"/>
      <c r="B92" s="578"/>
      <c r="C92" s="578"/>
      <c r="D92" s="578"/>
      <c r="E92" s="578"/>
      <c r="F92" s="578"/>
      <c r="G92" s="578"/>
      <c r="H92" s="578"/>
      <c r="I92" s="578"/>
      <c r="J92" s="578"/>
      <c r="K92" s="580"/>
    </row>
    <row r="93" spans="1:11" s="659" customFormat="1" ht="20.25" customHeight="1" x14ac:dyDescent="0.25">
      <c r="A93" s="668"/>
      <c r="B93" s="668"/>
      <c r="C93" s="668"/>
      <c r="D93" s="668"/>
      <c r="E93" s="668"/>
      <c r="F93" s="668"/>
      <c r="G93" s="668"/>
      <c r="H93" s="668"/>
      <c r="I93" s="668"/>
      <c r="J93" s="668"/>
      <c r="K93" s="664"/>
    </row>
    <row r="94" spans="1:11" s="659" customFormat="1" ht="20.25" customHeight="1" x14ac:dyDescent="0.25">
      <c r="A94" s="668"/>
      <c r="B94" s="668"/>
      <c r="C94" s="668"/>
      <c r="D94" s="668"/>
      <c r="E94" s="668"/>
      <c r="F94" s="668"/>
      <c r="G94" s="668"/>
      <c r="H94" s="668"/>
      <c r="I94" s="668"/>
      <c r="J94" s="668"/>
      <c r="K94" s="664"/>
    </row>
    <row r="95" spans="1:11" ht="20.25" customHeight="1" thickBot="1" x14ac:dyDescent="0.3">
      <c r="A95" s="357" t="s">
        <v>2656</v>
      </c>
      <c r="K95" s="426" t="s">
        <v>2657</v>
      </c>
    </row>
    <row r="96" spans="1:11" ht="20.25" customHeight="1" thickTop="1" x14ac:dyDescent="0.3">
      <c r="A96" s="735" t="s">
        <v>205</v>
      </c>
      <c r="B96" s="746" t="s">
        <v>1</v>
      </c>
      <c r="C96" s="746"/>
      <c r="D96" s="746"/>
      <c r="E96" s="746" t="s">
        <v>2</v>
      </c>
      <c r="F96" s="746"/>
      <c r="G96" s="746"/>
      <c r="H96" s="746" t="s">
        <v>4</v>
      </c>
      <c r="I96" s="746"/>
      <c r="J96" s="746"/>
      <c r="K96" s="735" t="s">
        <v>206</v>
      </c>
    </row>
    <row r="97" spans="1:11" ht="19.5" customHeight="1" x14ac:dyDescent="0.3">
      <c r="A97" s="736"/>
      <c r="B97" s="747" t="s">
        <v>6</v>
      </c>
      <c r="C97" s="747"/>
      <c r="D97" s="747"/>
      <c r="E97" s="747" t="s">
        <v>7</v>
      </c>
      <c r="F97" s="747"/>
      <c r="G97" s="747"/>
      <c r="H97" s="747" t="s">
        <v>9</v>
      </c>
      <c r="I97" s="747"/>
      <c r="J97" s="747"/>
      <c r="K97" s="736"/>
    </row>
    <row r="98" spans="1:11" ht="19.5" customHeight="1" x14ac:dyDescent="0.3">
      <c r="A98" s="736"/>
      <c r="B98" s="457" t="s">
        <v>574</v>
      </c>
      <c r="C98" s="457" t="s">
        <v>113</v>
      </c>
      <c r="D98" s="457" t="s">
        <v>12</v>
      </c>
      <c r="E98" s="457" t="s">
        <v>574</v>
      </c>
      <c r="F98" s="457" t="s">
        <v>113</v>
      </c>
      <c r="G98" s="457" t="s">
        <v>12</v>
      </c>
      <c r="H98" s="457" t="s">
        <v>574</v>
      </c>
      <c r="I98" s="457" t="s">
        <v>113</v>
      </c>
      <c r="J98" s="457" t="s">
        <v>12</v>
      </c>
      <c r="K98" s="736"/>
    </row>
    <row r="99" spans="1:11" ht="19.5" customHeight="1" thickBot="1" x14ac:dyDescent="0.35">
      <c r="A99" s="737"/>
      <c r="B99" s="458" t="s">
        <v>13</v>
      </c>
      <c r="C99" s="458" t="s">
        <v>14</v>
      </c>
      <c r="D99" s="458" t="s">
        <v>9</v>
      </c>
      <c r="E99" s="458" t="s">
        <v>13</v>
      </c>
      <c r="F99" s="458" t="s">
        <v>14</v>
      </c>
      <c r="G99" s="458" t="s">
        <v>9</v>
      </c>
      <c r="H99" s="458" t="s">
        <v>13</v>
      </c>
      <c r="I99" s="458" t="s">
        <v>14</v>
      </c>
      <c r="J99" s="458" t="s">
        <v>9</v>
      </c>
      <c r="K99" s="737"/>
    </row>
    <row r="100" spans="1:11" ht="19.5" customHeight="1" x14ac:dyDescent="0.25">
      <c r="A100" s="8" t="s">
        <v>2447</v>
      </c>
      <c r="B100" s="8"/>
      <c r="C100" s="8"/>
      <c r="D100" s="8"/>
      <c r="E100" s="8"/>
      <c r="F100" s="8"/>
      <c r="G100" s="8"/>
      <c r="H100" s="8"/>
      <c r="I100" s="8"/>
      <c r="J100" s="8"/>
      <c r="K100" s="446" t="s">
        <v>2525</v>
      </c>
    </row>
    <row r="101" spans="1:11" ht="19.5" customHeight="1" x14ac:dyDescent="0.25">
      <c r="A101" s="8" t="s">
        <v>2128</v>
      </c>
      <c r="B101" s="8">
        <v>14</v>
      </c>
      <c r="C101" s="8">
        <v>3</v>
      </c>
      <c r="D101" s="8">
        <f>SUM(B101:C101)</f>
        <v>17</v>
      </c>
      <c r="E101" s="8">
        <v>0</v>
      </c>
      <c r="F101" s="8">
        <v>0</v>
      </c>
      <c r="G101" s="8">
        <v>0</v>
      </c>
      <c r="H101" s="8">
        <v>14</v>
      </c>
      <c r="I101" s="8">
        <v>3</v>
      </c>
      <c r="J101" s="8">
        <f>SUM(H101:I101)</f>
        <v>17</v>
      </c>
      <c r="K101" s="446" t="s">
        <v>1262</v>
      </c>
    </row>
    <row r="102" spans="1:11" ht="19.5" customHeight="1" x14ac:dyDescent="0.25">
      <c r="A102" s="8" t="s">
        <v>1438</v>
      </c>
      <c r="B102" s="8">
        <v>35</v>
      </c>
      <c r="C102" s="8">
        <v>13</v>
      </c>
      <c r="D102" s="8">
        <f t="shared" ref="D102:D103" si="27">SUM(B102:C102)</f>
        <v>48</v>
      </c>
      <c r="E102" s="8">
        <v>0</v>
      </c>
      <c r="F102" s="8">
        <v>0</v>
      </c>
      <c r="G102" s="8">
        <v>0</v>
      </c>
      <c r="H102" s="8">
        <v>35</v>
      </c>
      <c r="I102" s="8">
        <v>13</v>
      </c>
      <c r="J102" s="8">
        <f t="shared" ref="J102:J103" si="28">SUM(H102:I102)</f>
        <v>48</v>
      </c>
      <c r="K102" s="446" t="s">
        <v>243</v>
      </c>
    </row>
    <row r="103" spans="1:11" ht="19.5" customHeight="1" x14ac:dyDescent="0.25">
      <c r="A103" s="8" t="s">
        <v>541</v>
      </c>
      <c r="B103" s="8">
        <v>14</v>
      </c>
      <c r="C103" s="8">
        <v>4</v>
      </c>
      <c r="D103" s="8">
        <f t="shared" si="27"/>
        <v>18</v>
      </c>
      <c r="E103" s="8">
        <v>0</v>
      </c>
      <c r="F103" s="8">
        <v>0</v>
      </c>
      <c r="G103" s="8">
        <v>0</v>
      </c>
      <c r="H103" s="8">
        <v>14</v>
      </c>
      <c r="I103" s="8">
        <v>4</v>
      </c>
      <c r="J103" s="8">
        <f t="shared" si="28"/>
        <v>18</v>
      </c>
      <c r="K103" s="446" t="s">
        <v>249</v>
      </c>
    </row>
    <row r="104" spans="1:11" ht="19.5" customHeight="1" x14ac:dyDescent="0.25">
      <c r="A104" s="8" t="s">
        <v>2448</v>
      </c>
      <c r="B104" s="8">
        <f>SUM(B101:B103)</f>
        <v>63</v>
      </c>
      <c r="C104" s="8">
        <f t="shared" ref="C104:J104" si="29">SUM(C101:C103)</f>
        <v>20</v>
      </c>
      <c r="D104" s="8">
        <f t="shared" si="29"/>
        <v>83</v>
      </c>
      <c r="E104" s="8">
        <f t="shared" si="29"/>
        <v>0</v>
      </c>
      <c r="F104" s="8">
        <f t="shared" si="29"/>
        <v>0</v>
      </c>
      <c r="G104" s="8">
        <f t="shared" si="29"/>
        <v>0</v>
      </c>
      <c r="H104" s="8">
        <f t="shared" si="29"/>
        <v>63</v>
      </c>
      <c r="I104" s="8">
        <f t="shared" si="29"/>
        <v>20</v>
      </c>
      <c r="J104" s="8">
        <f t="shared" si="29"/>
        <v>83</v>
      </c>
      <c r="K104" s="446" t="s">
        <v>2526</v>
      </c>
    </row>
    <row r="105" spans="1:11" ht="19.5" customHeight="1" x14ac:dyDescent="0.25">
      <c r="A105" s="8" t="s">
        <v>2449</v>
      </c>
      <c r="B105" s="8"/>
      <c r="C105" s="8"/>
      <c r="D105" s="8"/>
      <c r="E105" s="8"/>
      <c r="F105" s="8"/>
      <c r="G105" s="8"/>
      <c r="H105" s="8"/>
      <c r="I105" s="8"/>
      <c r="J105" s="8"/>
      <c r="K105" s="446" t="s">
        <v>2527</v>
      </c>
    </row>
    <row r="106" spans="1:11" ht="19.5" customHeight="1" x14ac:dyDescent="0.25">
      <c r="A106" s="8" t="s">
        <v>2128</v>
      </c>
      <c r="B106" s="8">
        <v>60</v>
      </c>
      <c r="C106" s="8">
        <v>4</v>
      </c>
      <c r="D106" s="8">
        <f>SUM(B106:C106)</f>
        <v>64</v>
      </c>
      <c r="E106" s="8">
        <v>0</v>
      </c>
      <c r="F106" s="8">
        <v>0</v>
      </c>
      <c r="G106" s="8">
        <v>0</v>
      </c>
      <c r="H106" s="8">
        <v>60</v>
      </c>
      <c r="I106" s="8">
        <v>4</v>
      </c>
      <c r="J106" s="8">
        <f>SUM(H106:I106)</f>
        <v>64</v>
      </c>
      <c r="K106" s="446" t="s">
        <v>1262</v>
      </c>
    </row>
    <row r="107" spans="1:11" ht="19.5" customHeight="1" x14ac:dyDescent="0.25">
      <c r="A107" s="8" t="s">
        <v>2129</v>
      </c>
      <c r="B107" s="8">
        <v>120</v>
      </c>
      <c r="C107" s="8">
        <v>19</v>
      </c>
      <c r="D107" s="8">
        <f t="shared" ref="D107:D109" si="30">SUM(B107:C107)</f>
        <v>139</v>
      </c>
      <c r="E107" s="8">
        <v>0</v>
      </c>
      <c r="F107" s="8">
        <v>0</v>
      </c>
      <c r="G107" s="8">
        <v>0</v>
      </c>
      <c r="H107" s="8">
        <v>120</v>
      </c>
      <c r="I107" s="8">
        <v>19</v>
      </c>
      <c r="J107" s="8">
        <f t="shared" ref="J107:J109" si="31">SUM(H107:I107)</f>
        <v>139</v>
      </c>
      <c r="K107" s="446" t="s">
        <v>2310</v>
      </c>
    </row>
    <row r="108" spans="1:11" ht="19.5" customHeight="1" x14ac:dyDescent="0.25">
      <c r="A108" s="8" t="s">
        <v>1438</v>
      </c>
      <c r="B108" s="8">
        <v>110</v>
      </c>
      <c r="C108" s="8">
        <v>79</v>
      </c>
      <c r="D108" s="8">
        <f t="shared" si="30"/>
        <v>189</v>
      </c>
      <c r="E108" s="8">
        <v>0</v>
      </c>
      <c r="F108" s="8">
        <v>0</v>
      </c>
      <c r="G108" s="8">
        <v>0</v>
      </c>
      <c r="H108" s="8">
        <v>110</v>
      </c>
      <c r="I108" s="8">
        <v>79</v>
      </c>
      <c r="J108" s="8">
        <f t="shared" si="31"/>
        <v>189</v>
      </c>
      <c r="K108" s="446" t="s">
        <v>243</v>
      </c>
    </row>
    <row r="109" spans="1:11" ht="19.5" customHeight="1" x14ac:dyDescent="0.25">
      <c r="A109" s="8" t="s">
        <v>541</v>
      </c>
      <c r="B109" s="8">
        <v>33</v>
      </c>
      <c r="C109" s="8">
        <v>4</v>
      </c>
      <c r="D109" s="8">
        <f t="shared" si="30"/>
        <v>37</v>
      </c>
      <c r="E109" s="8">
        <v>0</v>
      </c>
      <c r="F109" s="8">
        <v>0</v>
      </c>
      <c r="G109" s="8">
        <v>0</v>
      </c>
      <c r="H109" s="8">
        <v>33</v>
      </c>
      <c r="I109" s="8">
        <v>4</v>
      </c>
      <c r="J109" s="8">
        <f t="shared" si="31"/>
        <v>37</v>
      </c>
      <c r="K109" s="446" t="s">
        <v>249</v>
      </c>
    </row>
    <row r="110" spans="1:11" ht="19.5" customHeight="1" x14ac:dyDescent="0.25">
      <c r="A110" s="8" t="s">
        <v>2450</v>
      </c>
      <c r="B110" s="8">
        <f>SUM(B106:B109)</f>
        <v>323</v>
      </c>
      <c r="C110" s="8">
        <f t="shared" ref="C110:J110" si="32">SUM(C106:C109)</f>
        <v>106</v>
      </c>
      <c r="D110" s="8">
        <f t="shared" si="32"/>
        <v>429</v>
      </c>
      <c r="E110" s="8">
        <f t="shared" si="32"/>
        <v>0</v>
      </c>
      <c r="F110" s="8">
        <f t="shared" si="32"/>
        <v>0</v>
      </c>
      <c r="G110" s="8">
        <f t="shared" si="32"/>
        <v>0</v>
      </c>
      <c r="H110" s="8">
        <f t="shared" si="32"/>
        <v>323</v>
      </c>
      <c r="I110" s="8">
        <f t="shared" si="32"/>
        <v>106</v>
      </c>
      <c r="J110" s="8">
        <f t="shared" si="32"/>
        <v>429</v>
      </c>
      <c r="K110" s="446" t="s">
        <v>2528</v>
      </c>
    </row>
    <row r="111" spans="1:11" ht="19.5" customHeight="1" x14ac:dyDescent="0.25">
      <c r="A111" s="8" t="s">
        <v>2451</v>
      </c>
      <c r="B111" s="8"/>
      <c r="C111" s="8"/>
      <c r="D111" s="8"/>
      <c r="E111" s="8"/>
      <c r="F111" s="8"/>
      <c r="G111" s="8"/>
      <c r="H111" s="8"/>
      <c r="I111" s="8"/>
      <c r="J111" s="8"/>
      <c r="K111" s="446" t="s">
        <v>2529</v>
      </c>
    </row>
    <row r="112" spans="1:11" ht="19.5" customHeight="1" x14ac:dyDescent="0.25">
      <c r="A112" s="8" t="s">
        <v>2128</v>
      </c>
      <c r="B112" s="8">
        <v>9</v>
      </c>
      <c r="C112" s="8">
        <v>9</v>
      </c>
      <c r="D112" s="8">
        <f>SUM(B112:C112)</f>
        <v>18</v>
      </c>
      <c r="E112" s="8">
        <v>0</v>
      </c>
      <c r="F112" s="8">
        <v>0</v>
      </c>
      <c r="G112" s="8">
        <v>0</v>
      </c>
      <c r="H112" s="8">
        <v>9</v>
      </c>
      <c r="I112" s="8">
        <v>9</v>
      </c>
      <c r="J112" s="8">
        <f>SUM(H112:I112)</f>
        <v>18</v>
      </c>
      <c r="K112" s="446" t="s">
        <v>1262</v>
      </c>
    </row>
    <row r="113" spans="1:11" ht="19.5" customHeight="1" x14ac:dyDescent="0.25">
      <c r="A113" s="8" t="s">
        <v>1438</v>
      </c>
      <c r="B113" s="8">
        <v>146</v>
      </c>
      <c r="C113" s="8">
        <v>149</v>
      </c>
      <c r="D113" s="8">
        <f t="shared" ref="D113:D114" si="33">SUM(B113:C113)</f>
        <v>295</v>
      </c>
      <c r="E113" s="8">
        <v>0</v>
      </c>
      <c r="F113" s="8">
        <v>0</v>
      </c>
      <c r="G113" s="8">
        <v>0</v>
      </c>
      <c r="H113" s="8">
        <v>146</v>
      </c>
      <c r="I113" s="8">
        <v>149</v>
      </c>
      <c r="J113" s="8">
        <f t="shared" ref="J113:J114" si="34">SUM(H113:I113)</f>
        <v>295</v>
      </c>
      <c r="K113" s="446" t="s">
        <v>243</v>
      </c>
    </row>
    <row r="114" spans="1:11" ht="19.5" customHeight="1" x14ac:dyDescent="0.25">
      <c r="A114" s="8" t="s">
        <v>541</v>
      </c>
      <c r="B114" s="8">
        <v>75</v>
      </c>
      <c r="C114" s="8">
        <v>21</v>
      </c>
      <c r="D114" s="8">
        <f t="shared" si="33"/>
        <v>96</v>
      </c>
      <c r="E114" s="8">
        <v>0</v>
      </c>
      <c r="F114" s="8">
        <v>0</v>
      </c>
      <c r="G114" s="8">
        <v>0</v>
      </c>
      <c r="H114" s="8">
        <v>75</v>
      </c>
      <c r="I114" s="8">
        <v>21</v>
      </c>
      <c r="J114" s="8">
        <f t="shared" si="34"/>
        <v>96</v>
      </c>
      <c r="K114" s="446" t="s">
        <v>249</v>
      </c>
    </row>
    <row r="115" spans="1:11" ht="19.5" customHeight="1" x14ac:dyDescent="0.25">
      <c r="A115" s="8" t="s">
        <v>2453</v>
      </c>
      <c r="B115" s="8">
        <f>SUM(B112:B114)</f>
        <v>230</v>
      </c>
      <c r="C115" s="8">
        <f t="shared" ref="C115:J115" si="35">SUM(C112:C114)</f>
        <v>179</v>
      </c>
      <c r="D115" s="8">
        <f t="shared" si="35"/>
        <v>409</v>
      </c>
      <c r="E115" s="8">
        <f t="shared" si="35"/>
        <v>0</v>
      </c>
      <c r="F115" s="8">
        <f t="shared" si="35"/>
        <v>0</v>
      </c>
      <c r="G115" s="8">
        <f t="shared" si="35"/>
        <v>0</v>
      </c>
      <c r="H115" s="8">
        <f t="shared" si="35"/>
        <v>230</v>
      </c>
      <c r="I115" s="8">
        <f t="shared" si="35"/>
        <v>179</v>
      </c>
      <c r="J115" s="8">
        <f t="shared" si="35"/>
        <v>409</v>
      </c>
      <c r="K115" s="446" t="s">
        <v>2530</v>
      </c>
    </row>
    <row r="116" spans="1:11" ht="19.5" customHeight="1" x14ac:dyDescent="0.25">
      <c r="A116" s="8" t="s">
        <v>2454</v>
      </c>
      <c r="B116" s="8"/>
      <c r="C116" s="8"/>
      <c r="D116" s="8"/>
      <c r="E116" s="8"/>
      <c r="F116" s="8"/>
      <c r="G116" s="8"/>
      <c r="H116" s="8"/>
      <c r="I116" s="8"/>
      <c r="J116" s="8"/>
      <c r="K116" s="446" t="s">
        <v>2439</v>
      </c>
    </row>
    <row r="117" spans="1:11" ht="19.5" customHeight="1" x14ac:dyDescent="0.25">
      <c r="A117" s="8" t="s">
        <v>2128</v>
      </c>
      <c r="B117" s="8">
        <v>373</v>
      </c>
      <c r="C117" s="8">
        <v>74</v>
      </c>
      <c r="D117" s="8">
        <f>SUM(B117:C117)</f>
        <v>447</v>
      </c>
      <c r="E117" s="8">
        <v>0</v>
      </c>
      <c r="F117" s="8">
        <v>0</v>
      </c>
      <c r="G117" s="8">
        <v>0</v>
      </c>
      <c r="H117" s="8">
        <v>373</v>
      </c>
      <c r="I117" s="8">
        <v>74</v>
      </c>
      <c r="J117" s="8">
        <f>SUM(H117:I117)</f>
        <v>447</v>
      </c>
      <c r="K117" s="446" t="s">
        <v>1262</v>
      </c>
    </row>
    <row r="118" spans="1:11" ht="19.5" customHeight="1" x14ac:dyDescent="0.25">
      <c r="A118" s="8" t="s">
        <v>2129</v>
      </c>
      <c r="B118" s="8">
        <v>776</v>
      </c>
      <c r="C118" s="8">
        <v>375</v>
      </c>
      <c r="D118" s="8">
        <f t="shared" ref="D118:D120" si="36">SUM(B118:C118)</f>
        <v>1151</v>
      </c>
      <c r="E118" s="8">
        <v>0</v>
      </c>
      <c r="F118" s="8">
        <v>0</v>
      </c>
      <c r="G118" s="8">
        <v>0</v>
      </c>
      <c r="H118" s="8">
        <v>776</v>
      </c>
      <c r="I118" s="8">
        <v>375</v>
      </c>
      <c r="J118" s="8">
        <f t="shared" ref="J118:J120" si="37">SUM(H118:I118)</f>
        <v>1151</v>
      </c>
      <c r="K118" s="446" t="s">
        <v>2310</v>
      </c>
    </row>
    <row r="119" spans="1:11" ht="19.5" customHeight="1" x14ac:dyDescent="0.25">
      <c r="A119" s="8" t="s">
        <v>1438</v>
      </c>
      <c r="B119" s="8">
        <v>1215</v>
      </c>
      <c r="C119" s="8">
        <v>1209</v>
      </c>
      <c r="D119" s="8">
        <f t="shared" si="36"/>
        <v>2424</v>
      </c>
      <c r="E119" s="8">
        <v>0</v>
      </c>
      <c r="F119" s="8">
        <v>0</v>
      </c>
      <c r="G119" s="8">
        <v>0</v>
      </c>
      <c r="H119" s="8">
        <v>1215</v>
      </c>
      <c r="I119" s="8">
        <v>1209</v>
      </c>
      <c r="J119" s="8">
        <f t="shared" si="37"/>
        <v>2424</v>
      </c>
      <c r="K119" s="446" t="s">
        <v>243</v>
      </c>
    </row>
    <row r="120" spans="1:11" ht="19.5" customHeight="1" x14ac:dyDescent="0.25">
      <c r="A120" s="8" t="s">
        <v>541</v>
      </c>
      <c r="B120" s="8">
        <v>935</v>
      </c>
      <c r="C120" s="8">
        <v>417</v>
      </c>
      <c r="D120" s="8">
        <f t="shared" si="36"/>
        <v>1352</v>
      </c>
      <c r="E120" s="8">
        <v>0</v>
      </c>
      <c r="F120" s="8">
        <v>0</v>
      </c>
      <c r="G120" s="8">
        <v>0</v>
      </c>
      <c r="H120" s="8">
        <v>935</v>
      </c>
      <c r="I120" s="8">
        <v>417</v>
      </c>
      <c r="J120" s="8">
        <f t="shared" si="37"/>
        <v>1352</v>
      </c>
      <c r="K120" s="446" t="s">
        <v>249</v>
      </c>
    </row>
    <row r="121" spans="1:11" ht="19.5" customHeight="1" thickBot="1" x14ac:dyDescent="0.3">
      <c r="A121" s="11" t="s">
        <v>2531</v>
      </c>
      <c r="B121" s="11">
        <f>SUM(B117:B120)</f>
        <v>3299</v>
      </c>
      <c r="C121" s="11">
        <f t="shared" ref="C121:J121" si="38">SUM(C117:C120)</f>
        <v>2075</v>
      </c>
      <c r="D121" s="11">
        <f t="shared" si="38"/>
        <v>5374</v>
      </c>
      <c r="E121" s="11">
        <f t="shared" si="38"/>
        <v>0</v>
      </c>
      <c r="F121" s="11">
        <f t="shared" si="38"/>
        <v>0</v>
      </c>
      <c r="G121" s="11">
        <f t="shared" si="38"/>
        <v>0</v>
      </c>
      <c r="H121" s="11">
        <f t="shared" si="38"/>
        <v>3299</v>
      </c>
      <c r="I121" s="11">
        <f t="shared" si="38"/>
        <v>2075</v>
      </c>
      <c r="J121" s="11">
        <f t="shared" si="38"/>
        <v>5374</v>
      </c>
      <c r="K121" s="13" t="s">
        <v>2532</v>
      </c>
    </row>
    <row r="122" spans="1:11" ht="19.5" customHeight="1" thickTop="1" x14ac:dyDescent="0.25">
      <c r="A122" s="532"/>
      <c r="B122" s="532"/>
      <c r="C122" s="532"/>
      <c r="D122" s="532"/>
      <c r="E122" s="532"/>
      <c r="F122" s="532"/>
      <c r="G122" s="532"/>
      <c r="H122" s="532"/>
      <c r="I122" s="532"/>
      <c r="J122" s="532"/>
      <c r="K122" s="531"/>
    </row>
    <row r="123" spans="1:11" s="659" customFormat="1" ht="19.5" customHeight="1" x14ac:dyDescent="0.25">
      <c r="A123" s="668"/>
      <c r="B123" s="668"/>
      <c r="C123" s="668"/>
      <c r="D123" s="668"/>
      <c r="E123" s="668"/>
      <c r="F123" s="668"/>
      <c r="G123" s="668"/>
      <c r="H123" s="668"/>
      <c r="I123" s="668"/>
      <c r="J123" s="668"/>
      <c r="K123" s="664"/>
    </row>
    <row r="124" spans="1:11" s="659" customFormat="1" ht="19.5" customHeight="1" x14ac:dyDescent="0.25">
      <c r="A124" s="668"/>
      <c r="B124" s="668"/>
      <c r="C124" s="668"/>
      <c r="D124" s="668"/>
      <c r="E124" s="668"/>
      <c r="F124" s="668"/>
      <c r="G124" s="668"/>
      <c r="H124" s="668"/>
      <c r="I124" s="668"/>
      <c r="J124" s="668"/>
      <c r="K124" s="664"/>
    </row>
    <row r="125" spans="1:11" ht="20.25" customHeight="1" thickBot="1" x14ac:dyDescent="0.3">
      <c r="A125" s="357" t="s">
        <v>2656</v>
      </c>
      <c r="K125" s="426" t="s">
        <v>2657</v>
      </c>
    </row>
    <row r="126" spans="1:11" ht="20.25" customHeight="1" thickTop="1" x14ac:dyDescent="0.3">
      <c r="A126" s="735" t="s">
        <v>205</v>
      </c>
      <c r="B126" s="746" t="s">
        <v>1</v>
      </c>
      <c r="C126" s="746"/>
      <c r="D126" s="746"/>
      <c r="E126" s="746" t="s">
        <v>2</v>
      </c>
      <c r="F126" s="746"/>
      <c r="G126" s="746"/>
      <c r="H126" s="746" t="s">
        <v>4</v>
      </c>
      <c r="I126" s="746"/>
      <c r="J126" s="746"/>
      <c r="K126" s="735" t="s">
        <v>206</v>
      </c>
    </row>
    <row r="127" spans="1:11" ht="19.5" customHeight="1" x14ac:dyDescent="0.3">
      <c r="A127" s="736"/>
      <c r="B127" s="747" t="s">
        <v>6</v>
      </c>
      <c r="C127" s="747"/>
      <c r="D127" s="747"/>
      <c r="E127" s="747" t="s">
        <v>7</v>
      </c>
      <c r="F127" s="747"/>
      <c r="G127" s="747"/>
      <c r="H127" s="747" t="s">
        <v>9</v>
      </c>
      <c r="I127" s="747"/>
      <c r="J127" s="747"/>
      <c r="K127" s="736"/>
    </row>
    <row r="128" spans="1:11" ht="19.5" customHeight="1" x14ac:dyDescent="0.3">
      <c r="A128" s="736"/>
      <c r="B128" s="457" t="s">
        <v>574</v>
      </c>
      <c r="C128" s="457" t="s">
        <v>113</v>
      </c>
      <c r="D128" s="457" t="s">
        <v>12</v>
      </c>
      <c r="E128" s="457" t="s">
        <v>574</v>
      </c>
      <c r="F128" s="457" t="s">
        <v>113</v>
      </c>
      <c r="G128" s="457" t="s">
        <v>12</v>
      </c>
      <c r="H128" s="457" t="s">
        <v>574</v>
      </c>
      <c r="I128" s="457" t="s">
        <v>113</v>
      </c>
      <c r="J128" s="457" t="s">
        <v>12</v>
      </c>
      <c r="K128" s="736"/>
    </row>
    <row r="129" spans="1:11" ht="19.5" customHeight="1" thickBot="1" x14ac:dyDescent="0.35">
      <c r="A129" s="737"/>
      <c r="B129" s="458" t="s">
        <v>13</v>
      </c>
      <c r="C129" s="458" t="s">
        <v>14</v>
      </c>
      <c r="D129" s="458" t="s">
        <v>9</v>
      </c>
      <c r="E129" s="458" t="s">
        <v>13</v>
      </c>
      <c r="F129" s="458" t="s">
        <v>14</v>
      </c>
      <c r="G129" s="458" t="s">
        <v>9</v>
      </c>
      <c r="H129" s="458" t="s">
        <v>13</v>
      </c>
      <c r="I129" s="458" t="s">
        <v>14</v>
      </c>
      <c r="J129" s="458" t="s">
        <v>9</v>
      </c>
      <c r="K129" s="737"/>
    </row>
    <row r="130" spans="1:11" ht="20.25" customHeight="1" x14ac:dyDescent="0.25">
      <c r="A130" s="8" t="s">
        <v>2533</v>
      </c>
      <c r="B130" s="8">
        <v>1318</v>
      </c>
      <c r="C130" s="8">
        <v>1500</v>
      </c>
      <c r="D130" s="8">
        <f>SUM(B130:C130)</f>
        <v>2818</v>
      </c>
      <c r="E130" s="8">
        <v>0</v>
      </c>
      <c r="F130" s="8">
        <v>0</v>
      </c>
      <c r="G130" s="8">
        <v>0</v>
      </c>
      <c r="H130" s="8">
        <f t="shared" si="13"/>
        <v>1318</v>
      </c>
      <c r="I130" s="8">
        <f t="shared" si="13"/>
        <v>1500</v>
      </c>
      <c r="J130" s="8">
        <f t="shared" si="14"/>
        <v>2818</v>
      </c>
      <c r="K130" s="446" t="s">
        <v>2455</v>
      </c>
    </row>
    <row r="131" spans="1:11" ht="20.25" customHeight="1" x14ac:dyDescent="0.25">
      <c r="A131" s="8" t="s">
        <v>2156</v>
      </c>
      <c r="B131" s="8">
        <v>501</v>
      </c>
      <c r="C131" s="8">
        <v>183</v>
      </c>
      <c r="D131" s="8">
        <f t="shared" ref="D131:D136" si="39">SUM(B131:C131)</f>
        <v>684</v>
      </c>
      <c r="E131" s="8">
        <v>0</v>
      </c>
      <c r="F131" s="8">
        <v>0</v>
      </c>
      <c r="G131" s="8">
        <v>0</v>
      </c>
      <c r="H131" s="8">
        <f t="shared" si="13"/>
        <v>501</v>
      </c>
      <c r="I131" s="8">
        <f t="shared" si="13"/>
        <v>183</v>
      </c>
      <c r="J131" s="8">
        <f t="shared" si="14"/>
        <v>684</v>
      </c>
      <c r="K131" s="446" t="s">
        <v>2456</v>
      </c>
    </row>
    <row r="132" spans="1:11" ht="20.25" customHeight="1" x14ac:dyDescent="0.25">
      <c r="A132" s="8" t="s">
        <v>2457</v>
      </c>
      <c r="B132" s="8">
        <v>218</v>
      </c>
      <c r="C132" s="8">
        <v>244</v>
      </c>
      <c r="D132" s="8">
        <f t="shared" si="39"/>
        <v>462</v>
      </c>
      <c r="E132" s="8">
        <v>0</v>
      </c>
      <c r="F132" s="8">
        <v>0</v>
      </c>
      <c r="G132" s="8">
        <v>0</v>
      </c>
      <c r="H132" s="8">
        <f t="shared" si="13"/>
        <v>218</v>
      </c>
      <c r="I132" s="8">
        <f t="shared" si="13"/>
        <v>244</v>
      </c>
      <c r="J132" s="8">
        <f t="shared" si="14"/>
        <v>462</v>
      </c>
      <c r="K132" s="446" t="s">
        <v>2458</v>
      </c>
    </row>
    <row r="133" spans="1:11" ht="20.25" customHeight="1" x14ac:dyDescent="0.25">
      <c r="A133" s="8" t="s">
        <v>2459</v>
      </c>
      <c r="B133" s="8">
        <v>715</v>
      </c>
      <c r="C133" s="8">
        <v>378</v>
      </c>
      <c r="D133" s="8">
        <f t="shared" si="39"/>
        <v>1093</v>
      </c>
      <c r="E133" s="8">
        <v>1</v>
      </c>
      <c r="F133" s="8">
        <v>2</v>
      </c>
      <c r="G133" s="8">
        <f>SUM(E133:F133)</f>
        <v>3</v>
      </c>
      <c r="H133" s="8">
        <f t="shared" si="13"/>
        <v>716</v>
      </c>
      <c r="I133" s="8">
        <f t="shared" si="13"/>
        <v>380</v>
      </c>
      <c r="J133" s="8">
        <f t="shared" si="14"/>
        <v>1096</v>
      </c>
      <c r="K133" s="446" t="s">
        <v>2460</v>
      </c>
    </row>
    <row r="134" spans="1:11" ht="20.25" customHeight="1" x14ac:dyDescent="0.25">
      <c r="A134" s="8" t="s">
        <v>2162</v>
      </c>
      <c r="B134" s="8">
        <v>432</v>
      </c>
      <c r="C134" s="8">
        <v>348</v>
      </c>
      <c r="D134" s="8">
        <f t="shared" si="39"/>
        <v>780</v>
      </c>
      <c r="E134" s="8">
        <v>0</v>
      </c>
      <c r="F134" s="8">
        <v>0</v>
      </c>
      <c r="G134" s="8">
        <v>0</v>
      </c>
      <c r="H134" s="8">
        <f t="shared" si="13"/>
        <v>432</v>
      </c>
      <c r="I134" s="8">
        <f t="shared" si="13"/>
        <v>348</v>
      </c>
      <c r="J134" s="8">
        <f t="shared" si="14"/>
        <v>780</v>
      </c>
      <c r="K134" s="446" t="s">
        <v>2163</v>
      </c>
    </row>
    <row r="135" spans="1:11" ht="20.25" customHeight="1" x14ac:dyDescent="0.25">
      <c r="A135" s="8" t="s">
        <v>2164</v>
      </c>
      <c r="B135" s="8">
        <v>83</v>
      </c>
      <c r="C135" s="8">
        <v>94</v>
      </c>
      <c r="D135" s="8">
        <f t="shared" si="39"/>
        <v>177</v>
      </c>
      <c r="E135" s="8">
        <v>0</v>
      </c>
      <c r="F135" s="8">
        <v>0</v>
      </c>
      <c r="G135" s="8">
        <v>0</v>
      </c>
      <c r="H135" s="8">
        <f t="shared" si="13"/>
        <v>83</v>
      </c>
      <c r="I135" s="8">
        <f t="shared" si="13"/>
        <v>94</v>
      </c>
      <c r="J135" s="8">
        <f t="shared" si="14"/>
        <v>177</v>
      </c>
      <c r="K135" s="446" t="s">
        <v>2461</v>
      </c>
    </row>
    <row r="136" spans="1:11" ht="20.25" customHeight="1" x14ac:dyDescent="0.25">
      <c r="A136" s="8" t="s">
        <v>2166</v>
      </c>
      <c r="B136" s="8">
        <v>2429</v>
      </c>
      <c r="C136" s="8">
        <v>1077</v>
      </c>
      <c r="D136" s="8">
        <f t="shared" si="39"/>
        <v>3506</v>
      </c>
      <c r="E136" s="8">
        <v>0</v>
      </c>
      <c r="F136" s="8">
        <v>0</v>
      </c>
      <c r="G136" s="8">
        <v>0</v>
      </c>
      <c r="H136" s="8">
        <f t="shared" si="13"/>
        <v>2429</v>
      </c>
      <c r="I136" s="8">
        <f t="shared" si="13"/>
        <v>1077</v>
      </c>
      <c r="J136" s="8">
        <f t="shared" si="14"/>
        <v>3506</v>
      </c>
      <c r="K136" s="446" t="s">
        <v>2462</v>
      </c>
    </row>
    <row r="137" spans="1:11" ht="20.25" customHeight="1" x14ac:dyDescent="0.25">
      <c r="A137" s="8" t="s">
        <v>2534</v>
      </c>
      <c r="B137" s="8">
        <v>862</v>
      </c>
      <c r="C137" s="8">
        <v>421</v>
      </c>
      <c r="D137" s="8">
        <f>SUM(B137:C137)</f>
        <v>1283</v>
      </c>
      <c r="E137" s="8">
        <v>0</v>
      </c>
      <c r="F137" s="8">
        <v>0</v>
      </c>
      <c r="G137" s="8">
        <v>0</v>
      </c>
      <c r="H137" s="8">
        <f t="shared" si="13"/>
        <v>862</v>
      </c>
      <c r="I137" s="8">
        <f t="shared" si="13"/>
        <v>421</v>
      </c>
      <c r="J137" s="8">
        <f t="shared" si="14"/>
        <v>1283</v>
      </c>
      <c r="K137" s="446" t="s">
        <v>2535</v>
      </c>
    </row>
    <row r="138" spans="1:11" ht="20.25" customHeight="1" x14ac:dyDescent="0.25">
      <c r="A138" s="8" t="s">
        <v>2536</v>
      </c>
      <c r="B138" s="8">
        <v>1024</v>
      </c>
      <c r="C138" s="8">
        <v>1134</v>
      </c>
      <c r="D138" s="8">
        <f t="shared" ref="D138:D140" si="40">SUM(B138:C138)</f>
        <v>2158</v>
      </c>
      <c r="E138" s="8">
        <v>0</v>
      </c>
      <c r="F138" s="8">
        <v>0</v>
      </c>
      <c r="G138" s="8">
        <v>0</v>
      </c>
      <c r="H138" s="8">
        <f t="shared" si="13"/>
        <v>1024</v>
      </c>
      <c r="I138" s="8">
        <f t="shared" si="13"/>
        <v>1134</v>
      </c>
      <c r="J138" s="8">
        <f t="shared" si="14"/>
        <v>2158</v>
      </c>
      <c r="K138" s="446" t="s">
        <v>2537</v>
      </c>
    </row>
    <row r="139" spans="1:11" ht="20.25" customHeight="1" x14ac:dyDescent="0.25">
      <c r="A139" s="8" t="s">
        <v>2173</v>
      </c>
      <c r="B139" s="8">
        <v>6002</v>
      </c>
      <c r="C139" s="8">
        <v>3766</v>
      </c>
      <c r="D139" s="8">
        <f t="shared" si="40"/>
        <v>9768</v>
      </c>
      <c r="E139" s="8">
        <v>1</v>
      </c>
      <c r="F139" s="8">
        <v>4</v>
      </c>
      <c r="G139" s="8">
        <f>SUM(E139:F139)</f>
        <v>5</v>
      </c>
      <c r="H139" s="8">
        <f t="shared" si="13"/>
        <v>6003</v>
      </c>
      <c r="I139" s="8">
        <v>3770</v>
      </c>
      <c r="J139" s="8">
        <f>SUM(H139:I139)</f>
        <v>9773</v>
      </c>
      <c r="K139" s="446" t="s">
        <v>2538</v>
      </c>
    </row>
    <row r="140" spans="1:11" ht="20.25" customHeight="1" x14ac:dyDescent="0.25">
      <c r="A140" s="8" t="s">
        <v>2175</v>
      </c>
      <c r="B140" s="8">
        <v>1061</v>
      </c>
      <c r="C140" s="8">
        <v>938</v>
      </c>
      <c r="D140" s="8">
        <f t="shared" si="40"/>
        <v>1999</v>
      </c>
      <c r="E140" s="8">
        <v>0</v>
      </c>
      <c r="F140" s="8">
        <v>0</v>
      </c>
      <c r="G140" s="8">
        <v>0</v>
      </c>
      <c r="H140" s="8">
        <f t="shared" si="13"/>
        <v>1061</v>
      </c>
      <c r="I140" s="8">
        <f t="shared" si="13"/>
        <v>938</v>
      </c>
      <c r="J140" s="8">
        <f>SUM(H140:I140)</f>
        <v>1999</v>
      </c>
      <c r="K140" s="446" t="s">
        <v>2539</v>
      </c>
    </row>
    <row r="141" spans="1:11" ht="20.25" customHeight="1" x14ac:dyDescent="0.25">
      <c r="A141" s="8" t="s">
        <v>2540</v>
      </c>
      <c r="B141" s="8"/>
      <c r="C141" s="8"/>
      <c r="D141" s="8"/>
      <c r="E141" s="8"/>
      <c r="F141" s="8"/>
      <c r="G141" s="8"/>
      <c r="H141" s="8">
        <f t="shared" si="13"/>
        <v>0</v>
      </c>
      <c r="I141" s="8">
        <f t="shared" si="13"/>
        <v>0</v>
      </c>
      <c r="J141" s="8">
        <f>SUM(H141:I141)</f>
        <v>0</v>
      </c>
      <c r="K141" s="446" t="s">
        <v>2541</v>
      </c>
    </row>
    <row r="142" spans="1:11" ht="18.899999999999999" customHeight="1" x14ac:dyDescent="0.25">
      <c r="A142" s="8" t="s">
        <v>1132</v>
      </c>
      <c r="B142" s="8">
        <v>171</v>
      </c>
      <c r="C142" s="8">
        <v>208</v>
      </c>
      <c r="D142" s="8">
        <f>SUM(B142:C142)</f>
        <v>379</v>
      </c>
      <c r="E142" s="8">
        <v>0</v>
      </c>
      <c r="F142" s="8">
        <v>0</v>
      </c>
      <c r="G142" s="8">
        <v>0</v>
      </c>
      <c r="H142" s="8">
        <v>171</v>
      </c>
      <c r="I142" s="8">
        <v>208</v>
      </c>
      <c r="J142" s="8">
        <f>SUM(H142:I142)</f>
        <v>379</v>
      </c>
      <c r="K142" s="459" t="s">
        <v>213</v>
      </c>
    </row>
    <row r="143" spans="1:11" ht="18.899999999999999" customHeight="1" x14ac:dyDescent="0.25">
      <c r="A143" s="8" t="s">
        <v>414</v>
      </c>
      <c r="B143" s="8">
        <v>52</v>
      </c>
      <c r="C143" s="8">
        <v>71</v>
      </c>
      <c r="D143" s="8">
        <f t="shared" ref="D143:D150" si="41">SUM(B143:C143)</f>
        <v>123</v>
      </c>
      <c r="E143" s="8">
        <v>0</v>
      </c>
      <c r="F143" s="8">
        <v>0</v>
      </c>
      <c r="G143" s="8">
        <v>0</v>
      </c>
      <c r="H143" s="8">
        <v>52</v>
      </c>
      <c r="I143" s="8">
        <v>71</v>
      </c>
      <c r="J143" s="8">
        <f t="shared" ref="J143:J150" si="42">SUM(H143:I143)</f>
        <v>123</v>
      </c>
      <c r="K143" s="459" t="s">
        <v>215</v>
      </c>
    </row>
    <row r="144" spans="1:11" ht="18.899999999999999" customHeight="1" x14ac:dyDescent="0.25">
      <c r="A144" s="8" t="s">
        <v>216</v>
      </c>
      <c r="B144" s="8">
        <v>10</v>
      </c>
      <c r="C144" s="8"/>
      <c r="D144" s="8">
        <f t="shared" si="41"/>
        <v>10</v>
      </c>
      <c r="E144" s="8">
        <v>0</v>
      </c>
      <c r="F144" s="8">
        <v>0</v>
      </c>
      <c r="G144" s="8">
        <v>0</v>
      </c>
      <c r="H144" s="8">
        <v>10</v>
      </c>
      <c r="I144" s="8"/>
      <c r="J144" s="8">
        <f t="shared" si="42"/>
        <v>10</v>
      </c>
      <c r="K144" s="466" t="s">
        <v>217</v>
      </c>
    </row>
    <row r="145" spans="1:11" ht="18.899999999999999" customHeight="1" x14ac:dyDescent="0.25">
      <c r="A145" s="8" t="s">
        <v>265</v>
      </c>
      <c r="B145" s="8">
        <v>27</v>
      </c>
      <c r="C145" s="8">
        <v>6</v>
      </c>
      <c r="D145" s="8">
        <f t="shared" si="41"/>
        <v>33</v>
      </c>
      <c r="E145" s="8">
        <v>0</v>
      </c>
      <c r="F145" s="8">
        <v>0</v>
      </c>
      <c r="G145" s="8">
        <v>0</v>
      </c>
      <c r="H145" s="8">
        <v>27</v>
      </c>
      <c r="I145" s="8">
        <v>6</v>
      </c>
      <c r="J145" s="8">
        <f t="shared" si="42"/>
        <v>33</v>
      </c>
      <c r="K145" s="446" t="s">
        <v>2542</v>
      </c>
    </row>
    <row r="146" spans="1:11" ht="18.899999999999999" customHeight="1" x14ac:dyDescent="0.25">
      <c r="A146" s="8" t="s">
        <v>2180</v>
      </c>
      <c r="B146" s="8">
        <v>125</v>
      </c>
      <c r="C146" s="8">
        <v>40</v>
      </c>
      <c r="D146" s="8">
        <f t="shared" si="41"/>
        <v>165</v>
      </c>
      <c r="E146" s="8">
        <v>0</v>
      </c>
      <c r="F146" s="8">
        <v>1</v>
      </c>
      <c r="G146" s="8">
        <f>SUM(E146:F146)</f>
        <v>1</v>
      </c>
      <c r="H146" s="8">
        <v>125</v>
      </c>
      <c r="I146" s="8">
        <v>41</v>
      </c>
      <c r="J146" s="8">
        <f t="shared" si="42"/>
        <v>166</v>
      </c>
      <c r="K146" s="446" t="s">
        <v>2403</v>
      </c>
    </row>
    <row r="147" spans="1:11" ht="18.899999999999999" customHeight="1" x14ac:dyDescent="0.25">
      <c r="A147" s="8" t="s">
        <v>2182</v>
      </c>
      <c r="B147" s="8">
        <v>361</v>
      </c>
      <c r="C147" s="8">
        <v>177</v>
      </c>
      <c r="D147" s="8">
        <f t="shared" si="41"/>
        <v>538</v>
      </c>
      <c r="E147" s="8">
        <v>0</v>
      </c>
      <c r="F147" s="8">
        <v>0</v>
      </c>
      <c r="G147" s="8">
        <v>0</v>
      </c>
      <c r="H147" s="8">
        <v>361</v>
      </c>
      <c r="I147" s="8">
        <v>177</v>
      </c>
      <c r="J147" s="8">
        <f t="shared" si="42"/>
        <v>538</v>
      </c>
      <c r="K147" s="219" t="s">
        <v>2404</v>
      </c>
    </row>
    <row r="148" spans="1:11" ht="18.899999999999999" customHeight="1" x14ac:dyDescent="0.25">
      <c r="A148" s="8" t="s">
        <v>2129</v>
      </c>
      <c r="B148" s="8">
        <v>113</v>
      </c>
      <c r="C148" s="8">
        <v>52</v>
      </c>
      <c r="D148" s="8">
        <f t="shared" si="41"/>
        <v>165</v>
      </c>
      <c r="E148" s="8">
        <v>0</v>
      </c>
      <c r="F148" s="8">
        <v>0</v>
      </c>
      <c r="G148" s="8">
        <v>0</v>
      </c>
      <c r="H148" s="8">
        <v>113</v>
      </c>
      <c r="I148" s="8">
        <v>52</v>
      </c>
      <c r="J148" s="8">
        <f t="shared" si="42"/>
        <v>165</v>
      </c>
      <c r="K148" s="446" t="s">
        <v>2310</v>
      </c>
    </row>
    <row r="149" spans="1:11" ht="18.899999999999999" customHeight="1" x14ac:dyDescent="0.25">
      <c r="A149" s="8" t="s">
        <v>319</v>
      </c>
      <c r="B149" s="8">
        <v>49</v>
      </c>
      <c r="C149" s="8">
        <v>38</v>
      </c>
      <c r="D149" s="8">
        <f t="shared" si="41"/>
        <v>87</v>
      </c>
      <c r="E149" s="8">
        <v>0</v>
      </c>
      <c r="F149" s="8">
        <v>0</v>
      </c>
      <c r="G149" s="8">
        <v>0</v>
      </c>
      <c r="H149" s="8">
        <v>49</v>
      </c>
      <c r="I149" s="8">
        <v>38</v>
      </c>
      <c r="J149" s="8">
        <f t="shared" si="42"/>
        <v>87</v>
      </c>
      <c r="K149" s="446" t="s">
        <v>1081</v>
      </c>
    </row>
    <row r="150" spans="1:11" ht="18.899999999999999" customHeight="1" x14ac:dyDescent="0.25">
      <c r="A150" s="8" t="s">
        <v>2186</v>
      </c>
      <c r="B150" s="8">
        <v>219</v>
      </c>
      <c r="C150" s="8">
        <v>68</v>
      </c>
      <c r="D150" s="8">
        <f t="shared" si="41"/>
        <v>287</v>
      </c>
      <c r="E150" s="8">
        <v>0</v>
      </c>
      <c r="F150" s="8">
        <v>0</v>
      </c>
      <c r="G150" s="8">
        <v>0</v>
      </c>
      <c r="H150" s="8">
        <v>219</v>
      </c>
      <c r="I150" s="8">
        <v>68</v>
      </c>
      <c r="J150" s="8">
        <f t="shared" si="42"/>
        <v>287</v>
      </c>
      <c r="K150" s="446" t="s">
        <v>2187</v>
      </c>
    </row>
    <row r="151" spans="1:11" ht="18.899999999999999" customHeight="1" thickBot="1" x14ac:dyDescent="0.3">
      <c r="A151" s="11" t="s">
        <v>2313</v>
      </c>
      <c r="B151" s="11">
        <f>SUM(B142:B150)</f>
        <v>1127</v>
      </c>
      <c r="C151" s="11">
        <f t="shared" ref="C151:J151" si="43">SUM(C142:C150)</f>
        <v>660</v>
      </c>
      <c r="D151" s="11">
        <f t="shared" si="43"/>
        <v>1787</v>
      </c>
      <c r="E151" s="11">
        <f t="shared" si="43"/>
        <v>0</v>
      </c>
      <c r="F151" s="11">
        <f t="shared" si="43"/>
        <v>1</v>
      </c>
      <c r="G151" s="11">
        <f t="shared" si="43"/>
        <v>1</v>
      </c>
      <c r="H151" s="11">
        <f t="shared" si="43"/>
        <v>1127</v>
      </c>
      <c r="I151" s="11">
        <f t="shared" si="43"/>
        <v>661</v>
      </c>
      <c r="J151" s="11">
        <f t="shared" si="43"/>
        <v>1788</v>
      </c>
      <c r="K151" s="13" t="s">
        <v>2189</v>
      </c>
    </row>
    <row r="152" spans="1:11" ht="18.899999999999999" customHeight="1" thickTop="1" x14ac:dyDescent="0.25">
      <c r="A152" s="578"/>
      <c r="B152" s="578"/>
      <c r="C152" s="578"/>
      <c r="D152" s="578"/>
      <c r="E152" s="578"/>
      <c r="F152" s="578"/>
      <c r="G152" s="578"/>
      <c r="H152" s="578"/>
      <c r="I152" s="578"/>
      <c r="J152" s="578"/>
      <c r="K152" s="580"/>
    </row>
    <row r="153" spans="1:11" s="659" customFormat="1" ht="18.899999999999999" customHeight="1" x14ac:dyDescent="0.25">
      <c r="A153" s="668"/>
      <c r="B153" s="668"/>
      <c r="C153" s="668"/>
      <c r="D153" s="668"/>
      <c r="E153" s="668"/>
      <c r="F153" s="668"/>
      <c r="G153" s="668"/>
      <c r="H153" s="668"/>
      <c r="I153" s="668"/>
      <c r="J153" s="668"/>
      <c r="K153" s="664"/>
    </row>
    <row r="154" spans="1:11" s="659" customFormat="1" ht="18.899999999999999" customHeight="1" x14ac:dyDescent="0.25">
      <c r="A154" s="668"/>
      <c r="B154" s="668"/>
      <c r="C154" s="668"/>
      <c r="D154" s="668"/>
      <c r="E154" s="668"/>
      <c r="F154" s="668"/>
      <c r="G154" s="668"/>
      <c r="H154" s="668"/>
      <c r="I154" s="668"/>
      <c r="J154" s="668"/>
      <c r="K154" s="664"/>
    </row>
    <row r="155" spans="1:11" ht="19.5" customHeight="1" thickBot="1" x14ac:dyDescent="0.3">
      <c r="A155" s="357" t="s">
        <v>2656</v>
      </c>
      <c r="K155" s="426" t="s">
        <v>2657</v>
      </c>
    </row>
    <row r="156" spans="1:11" ht="18" customHeight="1" thickTop="1" x14ac:dyDescent="0.3">
      <c r="A156" s="735" t="s">
        <v>205</v>
      </c>
      <c r="B156" s="746" t="s">
        <v>1</v>
      </c>
      <c r="C156" s="746"/>
      <c r="D156" s="746"/>
      <c r="E156" s="746" t="s">
        <v>2</v>
      </c>
      <c r="F156" s="746"/>
      <c r="G156" s="746"/>
      <c r="H156" s="746" t="s">
        <v>4</v>
      </c>
      <c r="I156" s="746"/>
      <c r="J156" s="746"/>
      <c r="K156" s="735" t="s">
        <v>206</v>
      </c>
    </row>
    <row r="157" spans="1:11" ht="18" customHeight="1" x14ac:dyDescent="0.3">
      <c r="A157" s="736"/>
      <c r="B157" s="747" t="s">
        <v>6</v>
      </c>
      <c r="C157" s="747"/>
      <c r="D157" s="747"/>
      <c r="E157" s="747" t="s">
        <v>7</v>
      </c>
      <c r="F157" s="747"/>
      <c r="G157" s="747"/>
      <c r="H157" s="747" t="s">
        <v>9</v>
      </c>
      <c r="I157" s="747"/>
      <c r="J157" s="747"/>
      <c r="K157" s="736"/>
    </row>
    <row r="158" spans="1:11" ht="14.25" customHeight="1" x14ac:dyDescent="0.3">
      <c r="A158" s="736"/>
      <c r="B158" s="457" t="s">
        <v>574</v>
      </c>
      <c r="C158" s="457" t="s">
        <v>113</v>
      </c>
      <c r="D158" s="457" t="s">
        <v>12</v>
      </c>
      <c r="E158" s="457" t="s">
        <v>574</v>
      </c>
      <c r="F158" s="457" t="s">
        <v>113</v>
      </c>
      <c r="G158" s="457" t="s">
        <v>12</v>
      </c>
      <c r="H158" s="457" t="s">
        <v>574</v>
      </c>
      <c r="I158" s="457" t="s">
        <v>113</v>
      </c>
      <c r="J158" s="457" t="s">
        <v>12</v>
      </c>
      <c r="K158" s="736"/>
    </row>
    <row r="159" spans="1:11" ht="18" customHeight="1" thickBot="1" x14ac:dyDescent="0.35">
      <c r="A159" s="737"/>
      <c r="B159" s="458" t="s">
        <v>13</v>
      </c>
      <c r="C159" s="458" t="s">
        <v>14</v>
      </c>
      <c r="D159" s="458" t="s">
        <v>9</v>
      </c>
      <c r="E159" s="458" t="s">
        <v>13</v>
      </c>
      <c r="F159" s="458" t="s">
        <v>14</v>
      </c>
      <c r="G159" s="458" t="s">
        <v>9</v>
      </c>
      <c r="H159" s="458" t="s">
        <v>13</v>
      </c>
      <c r="I159" s="458" t="s">
        <v>14</v>
      </c>
      <c r="J159" s="458" t="s">
        <v>9</v>
      </c>
      <c r="K159" s="737"/>
    </row>
    <row r="160" spans="1:11" ht="15.75" customHeight="1" x14ac:dyDescent="0.25">
      <c r="A160" s="8" t="s">
        <v>2190</v>
      </c>
      <c r="B160" s="8">
        <v>620</v>
      </c>
      <c r="C160" s="8">
        <v>346</v>
      </c>
      <c r="D160" s="8">
        <f>SUM(B160:C160)</f>
        <v>966</v>
      </c>
      <c r="E160" s="8">
        <v>0</v>
      </c>
      <c r="F160" s="8">
        <v>0</v>
      </c>
      <c r="G160" s="8">
        <v>0</v>
      </c>
      <c r="H160" s="8">
        <f t="shared" si="13"/>
        <v>620</v>
      </c>
      <c r="I160" s="8">
        <f t="shared" si="13"/>
        <v>346</v>
      </c>
      <c r="J160" s="8">
        <f>SUM(H160:I160)</f>
        <v>966</v>
      </c>
      <c r="K160" s="446" t="s">
        <v>2543</v>
      </c>
    </row>
    <row r="161" spans="1:11" ht="18" customHeight="1" x14ac:dyDescent="0.25">
      <c r="A161" s="8" t="s">
        <v>2192</v>
      </c>
      <c r="B161" s="8">
        <v>716</v>
      </c>
      <c r="C161" s="8">
        <v>476</v>
      </c>
      <c r="D161" s="8">
        <f t="shared" ref="D161:D163" si="44">SUM(B161:C161)</f>
        <v>1192</v>
      </c>
      <c r="E161" s="8">
        <v>0</v>
      </c>
      <c r="F161" s="8">
        <v>0</v>
      </c>
      <c r="G161" s="8">
        <v>0</v>
      </c>
      <c r="H161" s="8">
        <f t="shared" si="13"/>
        <v>716</v>
      </c>
      <c r="I161" s="8">
        <f t="shared" si="13"/>
        <v>476</v>
      </c>
      <c r="J161" s="8">
        <f t="shared" si="14"/>
        <v>1192</v>
      </c>
      <c r="K161" s="446" t="s">
        <v>2463</v>
      </c>
    </row>
    <row r="162" spans="1:11" ht="20.25" customHeight="1" x14ac:dyDescent="0.25">
      <c r="A162" s="8" t="s">
        <v>2194</v>
      </c>
      <c r="B162" s="8">
        <v>1432</v>
      </c>
      <c r="C162" s="8">
        <v>1276</v>
      </c>
      <c r="D162" s="8">
        <f t="shared" si="44"/>
        <v>2708</v>
      </c>
      <c r="E162" s="8">
        <v>0</v>
      </c>
      <c r="F162" s="8">
        <v>0</v>
      </c>
      <c r="G162" s="8">
        <v>0</v>
      </c>
      <c r="H162" s="8">
        <f>SUM(E162,B162)</f>
        <v>1432</v>
      </c>
      <c r="I162" s="8">
        <f>SUM(F162,C162)</f>
        <v>1276</v>
      </c>
      <c r="J162" s="8">
        <f>SUM(H162:I162)</f>
        <v>2708</v>
      </c>
      <c r="K162" s="446" t="s">
        <v>2195</v>
      </c>
    </row>
    <row r="163" spans="1:11" ht="20.25" customHeight="1" x14ac:dyDescent="0.25">
      <c r="A163" s="8" t="s">
        <v>2544</v>
      </c>
      <c r="B163" s="8">
        <v>361</v>
      </c>
      <c r="C163" s="8">
        <v>205</v>
      </c>
      <c r="D163" s="8">
        <f t="shared" si="44"/>
        <v>566</v>
      </c>
      <c r="E163" s="8">
        <v>0</v>
      </c>
      <c r="F163" s="8">
        <v>0</v>
      </c>
      <c r="G163" s="8">
        <v>0</v>
      </c>
      <c r="H163" s="8">
        <f>SUM(E163,B163)</f>
        <v>361</v>
      </c>
      <c r="I163" s="8">
        <f>SUM(F163,C163)</f>
        <v>205</v>
      </c>
      <c r="J163" s="8">
        <f>SUM(H163:I163)</f>
        <v>566</v>
      </c>
      <c r="K163" s="446" t="s">
        <v>2545</v>
      </c>
    </row>
    <row r="164" spans="1:11" ht="20.25" customHeight="1" x14ac:dyDescent="0.25">
      <c r="A164" s="8" t="s">
        <v>2198</v>
      </c>
      <c r="B164" s="8"/>
      <c r="C164" s="8"/>
      <c r="D164" s="8"/>
      <c r="E164" s="8"/>
      <c r="F164" s="8"/>
      <c r="G164" s="8"/>
      <c r="H164" s="8"/>
      <c r="I164" s="8"/>
      <c r="J164" s="8"/>
      <c r="K164" s="446" t="s">
        <v>2546</v>
      </c>
    </row>
    <row r="165" spans="1:11" ht="20.25" customHeight="1" x14ac:dyDescent="0.25">
      <c r="A165" s="8" t="s">
        <v>2119</v>
      </c>
      <c r="B165" s="8">
        <v>32</v>
      </c>
      <c r="C165" s="8">
        <v>67</v>
      </c>
      <c r="D165" s="8">
        <f>SUM(B165:C165)</f>
        <v>99</v>
      </c>
      <c r="E165" s="8">
        <v>0</v>
      </c>
      <c r="F165" s="8">
        <v>0</v>
      </c>
      <c r="G165" s="8">
        <v>0</v>
      </c>
      <c r="H165" s="8">
        <v>32</v>
      </c>
      <c r="I165" s="8">
        <v>67</v>
      </c>
      <c r="J165" s="8">
        <f>SUM(H165:I165)</f>
        <v>99</v>
      </c>
      <c r="K165" s="459" t="s">
        <v>213</v>
      </c>
    </row>
    <row r="166" spans="1:11" ht="20.25" customHeight="1" x14ac:dyDescent="0.25">
      <c r="A166" s="8" t="s">
        <v>2117</v>
      </c>
      <c r="B166" s="8">
        <v>60</v>
      </c>
      <c r="C166" s="8">
        <v>102</v>
      </c>
      <c r="D166" s="8">
        <f t="shared" ref="D166:D172" si="45">SUM(B166:C166)</f>
        <v>162</v>
      </c>
      <c r="E166" s="8">
        <v>0</v>
      </c>
      <c r="F166" s="8">
        <v>0</v>
      </c>
      <c r="G166" s="8">
        <v>0</v>
      </c>
      <c r="H166" s="8">
        <v>60</v>
      </c>
      <c r="I166" s="8">
        <v>102</v>
      </c>
      <c r="J166" s="8">
        <f t="shared" ref="J166:J173" si="46">SUM(H166:I166)</f>
        <v>162</v>
      </c>
      <c r="K166" s="459" t="s">
        <v>215</v>
      </c>
    </row>
    <row r="167" spans="1:11" ht="20.25" customHeight="1" x14ac:dyDescent="0.25">
      <c r="A167" s="8" t="s">
        <v>2200</v>
      </c>
      <c r="B167" s="8">
        <v>204</v>
      </c>
      <c r="C167" s="8">
        <v>42</v>
      </c>
      <c r="D167" s="8">
        <f t="shared" si="45"/>
        <v>246</v>
      </c>
      <c r="E167" s="8">
        <v>0</v>
      </c>
      <c r="F167" s="8">
        <v>0</v>
      </c>
      <c r="G167" s="8">
        <v>0</v>
      </c>
      <c r="H167" s="8">
        <v>204</v>
      </c>
      <c r="I167" s="8">
        <v>42</v>
      </c>
      <c r="J167" s="8">
        <f t="shared" si="46"/>
        <v>246</v>
      </c>
      <c r="K167" s="446" t="s">
        <v>2547</v>
      </c>
    </row>
    <row r="168" spans="1:11" ht="20.25" customHeight="1" x14ac:dyDescent="0.25">
      <c r="A168" s="8" t="s">
        <v>2201</v>
      </c>
      <c r="B168" s="8">
        <v>292</v>
      </c>
      <c r="C168" s="8">
        <v>270</v>
      </c>
      <c r="D168" s="8">
        <f t="shared" si="45"/>
        <v>562</v>
      </c>
      <c r="E168" s="8">
        <v>0</v>
      </c>
      <c r="F168" s="8">
        <v>0</v>
      </c>
      <c r="G168" s="8">
        <v>0</v>
      </c>
      <c r="H168" s="8">
        <v>292</v>
      </c>
      <c r="I168" s="8">
        <v>270</v>
      </c>
      <c r="J168" s="8">
        <f t="shared" si="46"/>
        <v>562</v>
      </c>
      <c r="K168" s="219" t="s">
        <v>2548</v>
      </c>
    </row>
    <row r="169" spans="1:11" ht="20.25" customHeight="1" x14ac:dyDescent="0.25">
      <c r="A169" s="8" t="s">
        <v>2202</v>
      </c>
      <c r="B169" s="8">
        <v>177</v>
      </c>
      <c r="C169" s="8">
        <v>107</v>
      </c>
      <c r="D169" s="8">
        <f t="shared" si="45"/>
        <v>284</v>
      </c>
      <c r="E169" s="8">
        <v>0</v>
      </c>
      <c r="F169" s="8">
        <v>0</v>
      </c>
      <c r="G169" s="8">
        <v>0</v>
      </c>
      <c r="H169" s="8">
        <v>177</v>
      </c>
      <c r="I169" s="8">
        <v>107</v>
      </c>
      <c r="J169" s="8">
        <f t="shared" si="46"/>
        <v>284</v>
      </c>
      <c r="K169" s="446" t="s">
        <v>2357</v>
      </c>
    </row>
    <row r="170" spans="1:11" ht="20.25" customHeight="1" x14ac:dyDescent="0.25">
      <c r="A170" s="8" t="s">
        <v>2204</v>
      </c>
      <c r="B170" s="8">
        <v>283</v>
      </c>
      <c r="C170" s="8">
        <v>176</v>
      </c>
      <c r="D170" s="8">
        <f t="shared" si="45"/>
        <v>459</v>
      </c>
      <c r="E170" s="8">
        <v>0</v>
      </c>
      <c r="F170" s="8">
        <v>0</v>
      </c>
      <c r="G170" s="8">
        <v>0</v>
      </c>
      <c r="H170" s="8">
        <v>283</v>
      </c>
      <c r="I170" s="8">
        <v>176</v>
      </c>
      <c r="J170" s="8">
        <f t="shared" si="46"/>
        <v>459</v>
      </c>
      <c r="K170" s="446" t="s">
        <v>2466</v>
      </c>
    </row>
    <row r="171" spans="1:11" ht="20.25" customHeight="1" x14ac:dyDescent="0.25">
      <c r="A171" s="8" t="s">
        <v>2206</v>
      </c>
      <c r="B171" s="8">
        <v>159</v>
      </c>
      <c r="C171" s="8">
        <v>32</v>
      </c>
      <c r="D171" s="8">
        <f t="shared" si="45"/>
        <v>191</v>
      </c>
      <c r="E171" s="8">
        <v>0</v>
      </c>
      <c r="F171" s="8">
        <v>0</v>
      </c>
      <c r="G171" s="8">
        <v>0</v>
      </c>
      <c r="H171" s="8">
        <v>159</v>
      </c>
      <c r="I171" s="8">
        <v>32</v>
      </c>
      <c r="J171" s="8">
        <f t="shared" si="46"/>
        <v>191</v>
      </c>
      <c r="K171" s="446" t="s">
        <v>2077</v>
      </c>
    </row>
    <row r="172" spans="1:11" ht="20.25" customHeight="1" x14ac:dyDescent="0.25">
      <c r="A172" s="8" t="s">
        <v>2207</v>
      </c>
      <c r="B172" s="8">
        <v>64</v>
      </c>
      <c r="C172" s="8">
        <v>64</v>
      </c>
      <c r="D172" s="8">
        <f t="shared" si="45"/>
        <v>128</v>
      </c>
      <c r="E172" s="8">
        <v>0</v>
      </c>
      <c r="F172" s="8">
        <v>0</v>
      </c>
      <c r="G172" s="8">
        <v>0</v>
      </c>
      <c r="H172" s="8">
        <v>64</v>
      </c>
      <c r="I172" s="8">
        <v>64</v>
      </c>
      <c r="J172" s="8">
        <f t="shared" si="46"/>
        <v>128</v>
      </c>
      <c r="K172" s="446" t="s">
        <v>2507</v>
      </c>
    </row>
    <row r="173" spans="1:11" ht="20.25" customHeight="1" x14ac:dyDescent="0.25">
      <c r="A173" s="8" t="s">
        <v>2209</v>
      </c>
      <c r="B173" s="8">
        <f>SUM(B165:B172)</f>
        <v>1271</v>
      </c>
      <c r="C173" s="8">
        <f t="shared" ref="C173:I173" si="47">SUM(C165:C172)</f>
        <v>860</v>
      </c>
      <c r="D173" s="8">
        <f t="shared" si="47"/>
        <v>2131</v>
      </c>
      <c r="E173" s="8">
        <v>0</v>
      </c>
      <c r="F173" s="8">
        <v>0</v>
      </c>
      <c r="G173" s="8">
        <v>0</v>
      </c>
      <c r="H173" s="8">
        <f t="shared" si="47"/>
        <v>1271</v>
      </c>
      <c r="I173" s="8">
        <f t="shared" si="47"/>
        <v>860</v>
      </c>
      <c r="J173" s="8">
        <f t="shared" si="46"/>
        <v>2131</v>
      </c>
      <c r="K173" s="446" t="s">
        <v>2549</v>
      </c>
    </row>
    <row r="174" spans="1:11" ht="20.25" customHeight="1" x14ac:dyDescent="0.25">
      <c r="A174" s="17" t="s">
        <v>2550</v>
      </c>
      <c r="B174" s="17">
        <v>400</v>
      </c>
      <c r="C174" s="17">
        <v>249</v>
      </c>
      <c r="D174" s="17">
        <f>SUM(B174:C174)</f>
        <v>649</v>
      </c>
      <c r="E174" s="17">
        <v>0</v>
      </c>
      <c r="F174" s="17">
        <v>0</v>
      </c>
      <c r="G174" s="17">
        <v>0</v>
      </c>
      <c r="H174" s="17">
        <f>SUM(B174,E174)</f>
        <v>400</v>
      </c>
      <c r="I174" s="17">
        <f t="shared" ref="I174:J181" si="48">SUM(C174,F174)</f>
        <v>249</v>
      </c>
      <c r="J174" s="17">
        <f t="shared" si="48"/>
        <v>649</v>
      </c>
      <c r="K174" s="19" t="s">
        <v>2212</v>
      </c>
    </row>
    <row r="175" spans="1:11" ht="20.25" customHeight="1" x14ac:dyDescent="0.25">
      <c r="A175" s="8" t="s">
        <v>2213</v>
      </c>
      <c r="B175" s="8">
        <v>1486</v>
      </c>
      <c r="C175" s="8">
        <v>955</v>
      </c>
      <c r="D175" s="8">
        <f t="shared" ref="D175:D177" si="49">SUM(B175:C175)</f>
        <v>2441</v>
      </c>
      <c r="E175" s="8">
        <v>0</v>
      </c>
      <c r="F175" s="8">
        <v>0</v>
      </c>
      <c r="G175" s="8">
        <v>0</v>
      </c>
      <c r="H175" s="8">
        <f t="shared" ref="H175:H181" si="50">SUM(B175,E175)</f>
        <v>1486</v>
      </c>
      <c r="I175" s="8">
        <f t="shared" si="48"/>
        <v>955</v>
      </c>
      <c r="J175" s="8">
        <f t="shared" si="48"/>
        <v>2441</v>
      </c>
      <c r="K175" s="446" t="s">
        <v>2551</v>
      </c>
    </row>
    <row r="176" spans="1:11" ht="20.25" customHeight="1" x14ac:dyDescent="0.25">
      <c r="A176" s="8" t="s">
        <v>2215</v>
      </c>
      <c r="B176" s="8">
        <v>175</v>
      </c>
      <c r="C176" s="8">
        <v>116</v>
      </c>
      <c r="D176" s="8">
        <f t="shared" si="49"/>
        <v>291</v>
      </c>
      <c r="E176" s="8">
        <v>0</v>
      </c>
      <c r="F176" s="8">
        <v>0</v>
      </c>
      <c r="G176" s="8">
        <v>0</v>
      </c>
      <c r="H176" s="8">
        <f t="shared" si="50"/>
        <v>175</v>
      </c>
      <c r="I176" s="8">
        <f t="shared" si="48"/>
        <v>116</v>
      </c>
      <c r="J176" s="8">
        <f t="shared" si="48"/>
        <v>291</v>
      </c>
      <c r="K176" s="446" t="s">
        <v>2216</v>
      </c>
    </row>
    <row r="177" spans="1:11" ht="20.25" customHeight="1" x14ac:dyDescent="0.25">
      <c r="A177" s="8" t="s">
        <v>2217</v>
      </c>
      <c r="B177" s="8">
        <v>143</v>
      </c>
      <c r="C177" s="8">
        <v>30</v>
      </c>
      <c r="D177" s="8">
        <f t="shared" si="49"/>
        <v>173</v>
      </c>
      <c r="E177" s="8">
        <v>0</v>
      </c>
      <c r="F177" s="8">
        <v>0</v>
      </c>
      <c r="G177" s="8">
        <v>0</v>
      </c>
      <c r="H177" s="8">
        <f t="shared" si="50"/>
        <v>143</v>
      </c>
      <c r="I177" s="8">
        <f t="shared" si="48"/>
        <v>30</v>
      </c>
      <c r="J177" s="8">
        <f t="shared" si="48"/>
        <v>173</v>
      </c>
      <c r="K177" s="446" t="s">
        <v>2218</v>
      </c>
    </row>
    <row r="178" spans="1:11" ht="20.25" customHeight="1" x14ac:dyDescent="0.25">
      <c r="A178" s="8" t="s">
        <v>2362</v>
      </c>
      <c r="B178" s="8">
        <v>1028</v>
      </c>
      <c r="C178" s="8">
        <v>1285</v>
      </c>
      <c r="D178" s="8">
        <f>SUM(B178:C178)</f>
        <v>2313</v>
      </c>
      <c r="E178" s="8">
        <v>0</v>
      </c>
      <c r="F178" s="8">
        <v>0</v>
      </c>
      <c r="G178" s="8">
        <v>0</v>
      </c>
      <c r="H178" s="8">
        <f>SUM(B178,E178)</f>
        <v>1028</v>
      </c>
      <c r="I178" s="8">
        <f>SUM(C178,F178)</f>
        <v>1285</v>
      </c>
      <c r="J178" s="8">
        <f>SUM(D178,G178)</f>
        <v>2313</v>
      </c>
      <c r="K178" s="446" t="s">
        <v>2552</v>
      </c>
    </row>
    <row r="179" spans="1:11" ht="20.25" customHeight="1" x14ac:dyDescent="0.25">
      <c r="A179" s="8" t="s">
        <v>2221</v>
      </c>
      <c r="B179" s="8">
        <v>297</v>
      </c>
      <c r="C179" s="8">
        <v>43</v>
      </c>
      <c r="D179" s="8">
        <f t="shared" ref="D179:D181" si="51">SUM(B179:C179)</f>
        <v>340</v>
      </c>
      <c r="E179" s="8">
        <v>0</v>
      </c>
      <c r="F179" s="8">
        <v>0</v>
      </c>
      <c r="G179" s="8">
        <v>0</v>
      </c>
      <c r="H179" s="8">
        <f t="shared" si="50"/>
        <v>297</v>
      </c>
      <c r="I179" s="8">
        <f t="shared" si="48"/>
        <v>43</v>
      </c>
      <c r="J179" s="8">
        <f t="shared" si="48"/>
        <v>340</v>
      </c>
      <c r="K179" s="446" t="s">
        <v>2222</v>
      </c>
    </row>
    <row r="180" spans="1:11" ht="20.25" customHeight="1" x14ac:dyDescent="0.25">
      <c r="A180" s="8" t="s">
        <v>2223</v>
      </c>
      <c r="B180" s="8">
        <v>956</v>
      </c>
      <c r="C180" s="8">
        <v>603</v>
      </c>
      <c r="D180" s="8">
        <f t="shared" si="51"/>
        <v>1559</v>
      </c>
      <c r="E180" s="8">
        <v>0</v>
      </c>
      <c r="F180" s="8">
        <v>0</v>
      </c>
      <c r="G180" s="8">
        <v>0</v>
      </c>
      <c r="H180" s="8">
        <f t="shared" si="50"/>
        <v>956</v>
      </c>
      <c r="I180" s="8">
        <f t="shared" si="48"/>
        <v>603</v>
      </c>
      <c r="J180" s="8">
        <f t="shared" si="48"/>
        <v>1559</v>
      </c>
      <c r="K180" s="446" t="s">
        <v>2224</v>
      </c>
    </row>
    <row r="181" spans="1:11" ht="20.25" customHeight="1" thickBot="1" x14ac:dyDescent="0.3">
      <c r="A181" s="11" t="s">
        <v>2226</v>
      </c>
      <c r="B181" s="11">
        <v>814</v>
      </c>
      <c r="C181" s="11">
        <v>455</v>
      </c>
      <c r="D181" s="11">
        <f t="shared" si="51"/>
        <v>1269</v>
      </c>
      <c r="E181" s="11">
        <v>0</v>
      </c>
      <c r="F181" s="11">
        <v>0</v>
      </c>
      <c r="G181" s="11">
        <v>0</v>
      </c>
      <c r="H181" s="11">
        <f t="shared" si="50"/>
        <v>814</v>
      </c>
      <c r="I181" s="11">
        <f t="shared" si="48"/>
        <v>455</v>
      </c>
      <c r="J181" s="11">
        <f t="shared" si="48"/>
        <v>1269</v>
      </c>
      <c r="K181" s="13" t="s">
        <v>2227</v>
      </c>
    </row>
    <row r="182" spans="1:11" ht="14.25" customHeight="1" thickTop="1" x14ac:dyDescent="0.25">
      <c r="A182" s="578"/>
      <c r="B182" s="578"/>
      <c r="C182" s="578"/>
      <c r="D182" s="578"/>
      <c r="E182" s="578"/>
      <c r="F182" s="578"/>
      <c r="G182" s="578"/>
      <c r="H182" s="578"/>
      <c r="I182" s="578"/>
      <c r="J182" s="578"/>
      <c r="K182" s="580"/>
    </row>
    <row r="183" spans="1:11" s="659" customFormat="1" ht="14.25" customHeight="1" x14ac:dyDescent="0.25">
      <c r="A183" s="668"/>
      <c r="B183" s="668"/>
      <c r="C183" s="668"/>
      <c r="D183" s="668"/>
      <c r="E183" s="668"/>
      <c r="F183" s="668"/>
      <c r="G183" s="668"/>
      <c r="H183" s="668"/>
      <c r="I183" s="668"/>
      <c r="J183" s="668"/>
      <c r="K183" s="664"/>
    </row>
    <row r="184" spans="1:11" s="659" customFormat="1" ht="14.25" customHeight="1" x14ac:dyDescent="0.25">
      <c r="A184" s="668"/>
      <c r="B184" s="668"/>
      <c r="C184" s="668"/>
      <c r="D184" s="668"/>
      <c r="E184" s="668"/>
      <c r="F184" s="668"/>
      <c r="G184" s="668"/>
      <c r="H184" s="668"/>
      <c r="I184" s="668"/>
      <c r="J184" s="668"/>
      <c r="K184" s="664"/>
    </row>
    <row r="185" spans="1:11" s="659" customFormat="1" ht="14.25" customHeight="1" x14ac:dyDescent="0.25">
      <c r="A185" s="668"/>
      <c r="B185" s="668"/>
      <c r="C185" s="668"/>
      <c r="D185" s="668"/>
      <c r="E185" s="668"/>
      <c r="F185" s="668"/>
      <c r="G185" s="668"/>
      <c r="H185" s="668"/>
      <c r="I185" s="668"/>
      <c r="J185" s="668"/>
      <c r="K185" s="664"/>
    </row>
    <row r="186" spans="1:11" ht="20.25" customHeight="1" thickBot="1" x14ac:dyDescent="0.3">
      <c r="A186" s="357" t="s">
        <v>2656</v>
      </c>
      <c r="K186" s="426" t="s">
        <v>2657</v>
      </c>
    </row>
    <row r="187" spans="1:11" ht="20.25" customHeight="1" thickTop="1" x14ac:dyDescent="0.3">
      <c r="A187" s="735" t="s">
        <v>205</v>
      </c>
      <c r="B187" s="746" t="s">
        <v>1</v>
      </c>
      <c r="C187" s="746"/>
      <c r="D187" s="746"/>
      <c r="E187" s="746" t="s">
        <v>2</v>
      </c>
      <c r="F187" s="746"/>
      <c r="G187" s="746"/>
      <c r="H187" s="746" t="s">
        <v>4</v>
      </c>
      <c r="I187" s="746"/>
      <c r="J187" s="746"/>
      <c r="K187" s="735" t="s">
        <v>206</v>
      </c>
    </row>
    <row r="188" spans="1:11" ht="19.5" customHeight="1" x14ac:dyDescent="0.3">
      <c r="A188" s="736"/>
      <c r="B188" s="747" t="s">
        <v>6</v>
      </c>
      <c r="C188" s="747"/>
      <c r="D188" s="747"/>
      <c r="E188" s="747" t="s">
        <v>7</v>
      </c>
      <c r="F188" s="747"/>
      <c r="G188" s="747"/>
      <c r="H188" s="747" t="s">
        <v>9</v>
      </c>
      <c r="I188" s="747"/>
      <c r="J188" s="747"/>
      <c r="K188" s="736"/>
    </row>
    <row r="189" spans="1:11" ht="19.5" customHeight="1" x14ac:dyDescent="0.3">
      <c r="A189" s="736"/>
      <c r="B189" s="457" t="s">
        <v>574</v>
      </c>
      <c r="C189" s="457" t="s">
        <v>113</v>
      </c>
      <c r="D189" s="457" t="s">
        <v>12</v>
      </c>
      <c r="E189" s="457" t="s">
        <v>574</v>
      </c>
      <c r="F189" s="457" t="s">
        <v>113</v>
      </c>
      <c r="G189" s="457" t="s">
        <v>12</v>
      </c>
      <c r="H189" s="457" t="s">
        <v>574</v>
      </c>
      <c r="I189" s="457" t="s">
        <v>113</v>
      </c>
      <c r="J189" s="457" t="s">
        <v>12</v>
      </c>
      <c r="K189" s="736"/>
    </row>
    <row r="190" spans="1:11" ht="19.5" customHeight="1" thickBot="1" x14ac:dyDescent="0.35">
      <c r="A190" s="737"/>
      <c r="B190" s="458" t="s">
        <v>13</v>
      </c>
      <c r="C190" s="458" t="s">
        <v>14</v>
      </c>
      <c r="D190" s="458" t="s">
        <v>9</v>
      </c>
      <c r="E190" s="458" t="s">
        <v>13</v>
      </c>
      <c r="F190" s="458" t="s">
        <v>14</v>
      </c>
      <c r="G190" s="458" t="s">
        <v>9</v>
      </c>
      <c r="H190" s="458" t="s">
        <v>13</v>
      </c>
      <c r="I190" s="458" t="s">
        <v>14</v>
      </c>
      <c r="J190" s="458" t="s">
        <v>9</v>
      </c>
      <c r="K190" s="737"/>
    </row>
    <row r="191" spans="1:11" ht="20.25" customHeight="1" x14ac:dyDescent="0.25">
      <c r="A191" s="8" t="s">
        <v>1889</v>
      </c>
      <c r="B191" s="8"/>
      <c r="C191" s="8"/>
      <c r="D191" s="8"/>
      <c r="E191" s="8"/>
      <c r="F191" s="8"/>
      <c r="G191" s="8"/>
      <c r="H191" s="8"/>
      <c r="I191" s="8"/>
      <c r="J191" s="8"/>
      <c r="K191" s="276" t="s">
        <v>2385</v>
      </c>
    </row>
    <row r="192" spans="1:11" ht="20.25" customHeight="1" x14ac:dyDescent="0.25">
      <c r="A192" s="8" t="s">
        <v>1132</v>
      </c>
      <c r="B192" s="8">
        <v>70</v>
      </c>
      <c r="C192" s="8">
        <v>79</v>
      </c>
      <c r="D192" s="8">
        <f>SUM(B192:C192)</f>
        <v>149</v>
      </c>
      <c r="E192" s="8">
        <v>0</v>
      </c>
      <c r="F192" s="8">
        <v>0</v>
      </c>
      <c r="G192" s="8">
        <v>0</v>
      </c>
      <c r="H192" s="8">
        <f t="shared" ref="H192:I197" si="52">SUM(E192,B192)</f>
        <v>70</v>
      </c>
      <c r="I192" s="8">
        <f t="shared" si="52"/>
        <v>79</v>
      </c>
      <c r="J192" s="8">
        <f t="shared" ref="J192:J197" si="53">SUM(H192:I192)</f>
        <v>149</v>
      </c>
      <c r="K192" s="446" t="s">
        <v>213</v>
      </c>
    </row>
    <row r="193" spans="1:11" ht="20.25" customHeight="1" x14ac:dyDescent="0.25">
      <c r="A193" s="8" t="s">
        <v>214</v>
      </c>
      <c r="B193" s="8">
        <v>39</v>
      </c>
      <c r="C193" s="8">
        <v>75</v>
      </c>
      <c r="D193" s="8">
        <f t="shared" ref="D193:D194" si="54">SUM(B193:C193)</f>
        <v>114</v>
      </c>
      <c r="E193" s="8">
        <v>0</v>
      </c>
      <c r="F193" s="8">
        <v>0</v>
      </c>
      <c r="G193" s="8">
        <v>0</v>
      </c>
      <c r="H193" s="8">
        <f t="shared" si="52"/>
        <v>39</v>
      </c>
      <c r="I193" s="8">
        <f t="shared" si="52"/>
        <v>75</v>
      </c>
      <c r="J193" s="8">
        <f t="shared" si="53"/>
        <v>114</v>
      </c>
      <c r="K193" s="446" t="s">
        <v>2553</v>
      </c>
    </row>
    <row r="194" spans="1:11" ht="20.25" customHeight="1" x14ac:dyDescent="0.25">
      <c r="A194" s="8" t="s">
        <v>534</v>
      </c>
      <c r="B194" s="8">
        <v>1</v>
      </c>
      <c r="C194" s="8">
        <v>1</v>
      </c>
      <c r="D194" s="8">
        <f t="shared" si="54"/>
        <v>2</v>
      </c>
      <c r="E194" s="8">
        <v>0</v>
      </c>
      <c r="F194" s="8">
        <v>0</v>
      </c>
      <c r="G194" s="8">
        <v>0</v>
      </c>
      <c r="H194" s="8">
        <f t="shared" si="52"/>
        <v>1</v>
      </c>
      <c r="I194" s="8">
        <f t="shared" si="52"/>
        <v>1</v>
      </c>
      <c r="J194" s="8">
        <f t="shared" si="53"/>
        <v>2</v>
      </c>
      <c r="K194" s="446" t="s">
        <v>217</v>
      </c>
    </row>
    <row r="195" spans="1:11" ht="27" customHeight="1" x14ac:dyDescent="0.25">
      <c r="A195" s="32" t="s">
        <v>1890</v>
      </c>
      <c r="B195" s="8">
        <f>SUM(B192:B194)</f>
        <v>110</v>
      </c>
      <c r="C195" s="8">
        <f t="shared" ref="C195:J195" si="55">SUM(C192:C194)</f>
        <v>155</v>
      </c>
      <c r="D195" s="8">
        <f t="shared" si="55"/>
        <v>265</v>
      </c>
      <c r="E195" s="8">
        <v>0</v>
      </c>
      <c r="F195" s="8">
        <v>0</v>
      </c>
      <c r="G195" s="8">
        <v>0</v>
      </c>
      <c r="H195" s="8">
        <f t="shared" si="55"/>
        <v>110</v>
      </c>
      <c r="I195" s="8">
        <f t="shared" si="55"/>
        <v>155</v>
      </c>
      <c r="J195" s="8">
        <f t="shared" si="55"/>
        <v>265</v>
      </c>
      <c r="K195" s="449" t="s">
        <v>2554</v>
      </c>
    </row>
    <row r="196" spans="1:11" ht="20.25" customHeight="1" x14ac:dyDescent="0.25">
      <c r="A196" s="32" t="s">
        <v>2555</v>
      </c>
      <c r="B196" s="8">
        <v>85</v>
      </c>
      <c r="C196" s="8">
        <v>83</v>
      </c>
      <c r="D196" s="8">
        <f>SUM(B196:C196)</f>
        <v>168</v>
      </c>
      <c r="E196" s="8">
        <v>0</v>
      </c>
      <c r="F196" s="8">
        <v>0</v>
      </c>
      <c r="G196" s="8">
        <v>0</v>
      </c>
      <c r="H196" s="8">
        <f t="shared" si="52"/>
        <v>85</v>
      </c>
      <c r="I196" s="8">
        <f t="shared" si="52"/>
        <v>83</v>
      </c>
      <c r="J196" s="8">
        <f t="shared" si="53"/>
        <v>168</v>
      </c>
      <c r="K196" s="446" t="s">
        <v>2556</v>
      </c>
    </row>
    <row r="197" spans="1:11" ht="20.25" customHeight="1" x14ac:dyDescent="0.25">
      <c r="A197" s="32" t="s">
        <v>2557</v>
      </c>
      <c r="B197" s="8">
        <v>205</v>
      </c>
      <c r="C197" s="8">
        <v>104</v>
      </c>
      <c r="D197" s="8">
        <f>SUM(B197:C197)</f>
        <v>309</v>
      </c>
      <c r="E197" s="8">
        <v>0</v>
      </c>
      <c r="F197" s="8">
        <v>0</v>
      </c>
      <c r="G197" s="8">
        <v>0</v>
      </c>
      <c r="H197" s="8">
        <f t="shared" si="52"/>
        <v>205</v>
      </c>
      <c r="I197" s="8">
        <f t="shared" si="52"/>
        <v>104</v>
      </c>
      <c r="J197" s="8">
        <f t="shared" si="53"/>
        <v>309</v>
      </c>
      <c r="K197" s="446" t="s">
        <v>2558</v>
      </c>
    </row>
    <row r="198" spans="1:11" ht="20.25" customHeight="1" x14ac:dyDescent="0.25">
      <c r="A198" s="32" t="s">
        <v>2559</v>
      </c>
      <c r="B198" s="8"/>
      <c r="C198" s="8"/>
      <c r="D198" s="8"/>
      <c r="E198" s="8"/>
      <c r="F198" s="8"/>
      <c r="G198" s="8"/>
      <c r="H198" s="8"/>
      <c r="I198" s="8"/>
      <c r="J198" s="8"/>
      <c r="K198" s="459" t="s">
        <v>2560</v>
      </c>
    </row>
    <row r="199" spans="1:11" ht="20.25" customHeight="1" x14ac:dyDescent="0.25">
      <c r="A199" s="32" t="s">
        <v>1132</v>
      </c>
      <c r="B199" s="8">
        <v>201</v>
      </c>
      <c r="C199" s="8">
        <v>293</v>
      </c>
      <c r="D199" s="8">
        <f>SUM(B199:C199)</f>
        <v>494</v>
      </c>
      <c r="E199" s="8">
        <v>0</v>
      </c>
      <c r="F199" s="8">
        <v>0</v>
      </c>
      <c r="G199" s="8">
        <v>0</v>
      </c>
      <c r="H199" s="8">
        <f>SUM(B199,E199)</f>
        <v>201</v>
      </c>
      <c r="I199" s="8">
        <f t="shared" ref="I199:J204" si="56">SUM(C199,F199)</f>
        <v>293</v>
      </c>
      <c r="J199" s="8">
        <f t="shared" si="56"/>
        <v>494</v>
      </c>
      <c r="K199" s="446" t="s">
        <v>213</v>
      </c>
    </row>
    <row r="200" spans="1:11" ht="20.25" customHeight="1" x14ac:dyDescent="0.25">
      <c r="A200" s="32" t="s">
        <v>214</v>
      </c>
      <c r="B200" s="8">
        <v>201</v>
      </c>
      <c r="C200" s="8">
        <v>326</v>
      </c>
      <c r="D200" s="8">
        <f>SUM(B200:C200)</f>
        <v>527</v>
      </c>
      <c r="E200" s="8">
        <v>0</v>
      </c>
      <c r="F200" s="8">
        <v>0</v>
      </c>
      <c r="G200" s="8">
        <v>0</v>
      </c>
      <c r="H200" s="8">
        <f>SUM(B200,E200)</f>
        <v>201</v>
      </c>
      <c r="I200" s="8">
        <f t="shared" si="56"/>
        <v>326</v>
      </c>
      <c r="J200" s="8">
        <f t="shared" si="56"/>
        <v>527</v>
      </c>
      <c r="K200" s="446" t="s">
        <v>215</v>
      </c>
    </row>
    <row r="201" spans="1:11" ht="20.25" customHeight="1" x14ac:dyDescent="0.25">
      <c r="A201" s="32" t="s">
        <v>218</v>
      </c>
      <c r="B201" s="8">
        <v>58</v>
      </c>
      <c r="C201" s="8">
        <v>35</v>
      </c>
      <c r="D201" s="8">
        <f>SUM(B201:C201)</f>
        <v>93</v>
      </c>
      <c r="E201" s="8">
        <v>0</v>
      </c>
      <c r="F201" s="8">
        <v>0</v>
      </c>
      <c r="G201" s="8">
        <v>0</v>
      </c>
      <c r="H201" s="8">
        <f>SUM(B201,E201)</f>
        <v>58</v>
      </c>
      <c r="I201" s="8">
        <f t="shared" si="56"/>
        <v>35</v>
      </c>
      <c r="J201" s="8">
        <f t="shared" si="56"/>
        <v>93</v>
      </c>
      <c r="K201" s="446" t="s">
        <v>215</v>
      </c>
    </row>
    <row r="202" spans="1:11" ht="20.25" customHeight="1" x14ac:dyDescent="0.25">
      <c r="A202" s="32" t="s">
        <v>2561</v>
      </c>
      <c r="B202" s="8">
        <v>130</v>
      </c>
      <c r="C202" s="8">
        <v>165</v>
      </c>
      <c r="D202" s="8">
        <f>SUM(B202:C202)</f>
        <v>295</v>
      </c>
      <c r="E202" s="8">
        <v>0</v>
      </c>
      <c r="F202" s="8">
        <v>0</v>
      </c>
      <c r="G202" s="8">
        <v>0</v>
      </c>
      <c r="H202" s="8">
        <v>130</v>
      </c>
      <c r="I202" s="8">
        <v>165</v>
      </c>
      <c r="J202" s="8">
        <f>SUM(H202:I202)</f>
        <v>295</v>
      </c>
      <c r="K202" s="446" t="s">
        <v>2502</v>
      </c>
    </row>
    <row r="203" spans="1:11" ht="20.25" customHeight="1" x14ac:dyDescent="0.25">
      <c r="A203" s="32" t="s">
        <v>2387</v>
      </c>
      <c r="B203" s="8">
        <v>74</v>
      </c>
      <c r="C203" s="8">
        <v>59</v>
      </c>
      <c r="D203" s="8">
        <f t="shared" ref="D203:D204" si="57">SUM(B203:C203)</f>
        <v>133</v>
      </c>
      <c r="E203" s="8">
        <v>0</v>
      </c>
      <c r="F203" s="8">
        <v>0</v>
      </c>
      <c r="G203" s="8">
        <v>0</v>
      </c>
      <c r="H203" s="8">
        <v>74</v>
      </c>
      <c r="I203" s="8">
        <v>59</v>
      </c>
      <c r="J203" s="8">
        <f>SUM(H203:I203)</f>
        <v>133</v>
      </c>
      <c r="K203" s="446" t="s">
        <v>2562</v>
      </c>
    </row>
    <row r="204" spans="1:11" ht="20.25" customHeight="1" x14ac:dyDescent="0.25">
      <c r="A204" s="32" t="s">
        <v>248</v>
      </c>
      <c r="B204" s="8">
        <v>115</v>
      </c>
      <c r="C204" s="8">
        <v>54</v>
      </c>
      <c r="D204" s="8">
        <f t="shared" si="57"/>
        <v>169</v>
      </c>
      <c r="E204" s="8">
        <v>0</v>
      </c>
      <c r="F204" s="8">
        <v>0</v>
      </c>
      <c r="G204" s="8">
        <v>0</v>
      </c>
      <c r="H204" s="8">
        <v>115</v>
      </c>
      <c r="I204" s="8">
        <v>54</v>
      </c>
      <c r="J204" s="8">
        <f t="shared" si="56"/>
        <v>169</v>
      </c>
      <c r="K204" s="459" t="s">
        <v>249</v>
      </c>
    </row>
    <row r="205" spans="1:11" ht="20.25" customHeight="1" x14ac:dyDescent="0.25">
      <c r="A205" s="32" t="s">
        <v>2563</v>
      </c>
      <c r="B205" s="8">
        <f>SUM(B199:B204)</f>
        <v>779</v>
      </c>
      <c r="C205" s="8">
        <f t="shared" ref="C205:J205" si="58">SUM(C199:C204)</f>
        <v>932</v>
      </c>
      <c r="D205" s="8">
        <f t="shared" si="58"/>
        <v>1711</v>
      </c>
      <c r="E205" s="8">
        <v>0</v>
      </c>
      <c r="F205" s="8">
        <v>0</v>
      </c>
      <c r="G205" s="8">
        <v>0</v>
      </c>
      <c r="H205" s="8">
        <f t="shared" si="58"/>
        <v>779</v>
      </c>
      <c r="I205" s="8">
        <f t="shared" si="58"/>
        <v>932</v>
      </c>
      <c r="J205" s="8">
        <f t="shared" si="58"/>
        <v>1711</v>
      </c>
      <c r="K205" s="459" t="s">
        <v>2564</v>
      </c>
    </row>
    <row r="206" spans="1:11" ht="20.25" customHeight="1" x14ac:dyDescent="0.25">
      <c r="A206" s="32" t="s">
        <v>1901</v>
      </c>
      <c r="B206" s="8">
        <v>154</v>
      </c>
      <c r="C206" s="8">
        <v>117</v>
      </c>
      <c r="D206" s="8">
        <f>SUM(B206:C206)</f>
        <v>271</v>
      </c>
      <c r="E206" s="8">
        <v>0</v>
      </c>
      <c r="F206" s="8">
        <v>0</v>
      </c>
      <c r="G206" s="8">
        <v>0</v>
      </c>
      <c r="H206" s="8">
        <v>154</v>
      </c>
      <c r="I206" s="8">
        <v>117</v>
      </c>
      <c r="J206" s="8">
        <f>SUM(H206:I206)</f>
        <v>271</v>
      </c>
      <c r="K206" s="459" t="s">
        <v>2565</v>
      </c>
    </row>
    <row r="207" spans="1:11" ht="20.25" customHeight="1" x14ac:dyDescent="0.25">
      <c r="A207" s="32" t="s">
        <v>2566</v>
      </c>
      <c r="B207" s="8"/>
      <c r="C207" s="8"/>
      <c r="D207" s="8"/>
      <c r="E207" s="8"/>
      <c r="F207" s="8"/>
      <c r="G207" s="8"/>
      <c r="H207" s="8"/>
      <c r="I207" s="8"/>
      <c r="J207" s="8"/>
      <c r="K207" s="459" t="s">
        <v>2567</v>
      </c>
    </row>
    <row r="208" spans="1:11" ht="20.25" customHeight="1" x14ac:dyDescent="0.25">
      <c r="A208" s="32" t="s">
        <v>2568</v>
      </c>
      <c r="B208" s="8">
        <v>54</v>
      </c>
      <c r="C208" s="8">
        <v>59</v>
      </c>
      <c r="D208" s="8">
        <f>SUM(B208:C208)</f>
        <v>113</v>
      </c>
      <c r="E208" s="8">
        <v>0</v>
      </c>
      <c r="F208" s="8">
        <v>0</v>
      </c>
      <c r="G208" s="8">
        <v>0</v>
      </c>
      <c r="H208" s="8">
        <v>54</v>
      </c>
      <c r="I208" s="8">
        <v>59</v>
      </c>
      <c r="J208" s="8">
        <f>SUM(H208:I208)</f>
        <v>113</v>
      </c>
      <c r="K208" s="446" t="s">
        <v>213</v>
      </c>
    </row>
    <row r="209" spans="1:11" ht="20.25" customHeight="1" x14ac:dyDescent="0.25">
      <c r="A209" s="32" t="s">
        <v>214</v>
      </c>
      <c r="B209" s="8">
        <v>137</v>
      </c>
      <c r="C209" s="8">
        <v>206</v>
      </c>
      <c r="D209" s="8">
        <f>SUM(B209:C209)</f>
        <v>343</v>
      </c>
      <c r="E209" s="8">
        <v>0</v>
      </c>
      <c r="F209" s="8">
        <v>0</v>
      </c>
      <c r="G209" s="8">
        <v>0</v>
      </c>
      <c r="H209" s="8">
        <v>137</v>
      </c>
      <c r="I209" s="8">
        <v>206</v>
      </c>
      <c r="J209" s="8">
        <f t="shared" ref="I209:J222" si="59">SUM(D209,G209)</f>
        <v>343</v>
      </c>
      <c r="K209" s="446" t="s">
        <v>215</v>
      </c>
    </row>
    <row r="210" spans="1:11" ht="20.25" customHeight="1" thickBot="1" x14ac:dyDescent="0.3">
      <c r="A210" s="503" t="s">
        <v>534</v>
      </c>
      <c r="B210" s="11">
        <v>111</v>
      </c>
      <c r="C210" s="11">
        <v>63</v>
      </c>
      <c r="D210" s="11">
        <f t="shared" ref="D210:D222" si="60">SUM(B210:C210)</f>
        <v>174</v>
      </c>
      <c r="E210" s="11">
        <v>0</v>
      </c>
      <c r="F210" s="11">
        <v>0</v>
      </c>
      <c r="G210" s="11">
        <v>0</v>
      </c>
      <c r="H210" s="11">
        <v>111</v>
      </c>
      <c r="I210" s="11">
        <v>63</v>
      </c>
      <c r="J210" s="11">
        <f t="shared" si="59"/>
        <v>174</v>
      </c>
      <c r="K210" s="13" t="s">
        <v>217</v>
      </c>
    </row>
    <row r="211" spans="1:11" ht="20.25" customHeight="1" thickTop="1" x14ac:dyDescent="0.25">
      <c r="A211" s="601"/>
      <c r="B211" s="578"/>
      <c r="C211" s="578"/>
      <c r="D211" s="578"/>
      <c r="E211" s="578"/>
      <c r="F211" s="578"/>
      <c r="G211" s="578"/>
      <c r="H211" s="578"/>
      <c r="I211" s="578"/>
      <c r="J211" s="578"/>
      <c r="K211" s="580"/>
    </row>
    <row r="212" spans="1:11" s="659" customFormat="1" ht="20.25" customHeight="1" x14ac:dyDescent="0.25">
      <c r="A212" s="505"/>
      <c r="B212" s="668"/>
      <c r="C212" s="668"/>
      <c r="D212" s="668"/>
      <c r="E212" s="668"/>
      <c r="F212" s="668"/>
      <c r="G212" s="668"/>
      <c r="H212" s="668"/>
      <c r="I212" s="668"/>
      <c r="J212" s="668"/>
      <c r="K212" s="664"/>
    </row>
    <row r="213" spans="1:11" s="659" customFormat="1" ht="20.25" customHeight="1" x14ac:dyDescent="0.25">
      <c r="A213" s="505"/>
      <c r="B213" s="668"/>
      <c r="C213" s="668"/>
      <c r="D213" s="668"/>
      <c r="E213" s="668"/>
      <c r="F213" s="668"/>
      <c r="G213" s="668"/>
      <c r="H213" s="668"/>
      <c r="I213" s="668"/>
      <c r="J213" s="668"/>
      <c r="K213" s="664"/>
    </row>
    <row r="214" spans="1:11" s="569" customFormat="1" ht="20.25" customHeight="1" x14ac:dyDescent="0.25">
      <c r="A214" s="505"/>
      <c r="B214" s="579"/>
      <c r="C214" s="579"/>
      <c r="D214" s="579"/>
      <c r="E214" s="579"/>
      <c r="F214" s="579"/>
      <c r="G214" s="579"/>
      <c r="H214" s="579"/>
      <c r="I214" s="579"/>
      <c r="J214" s="579"/>
      <c r="K214" s="574"/>
    </row>
    <row r="215" spans="1:11" ht="20.25" customHeight="1" thickBot="1" x14ac:dyDescent="0.3">
      <c r="A215" s="357" t="s">
        <v>2656</v>
      </c>
      <c r="K215" s="426" t="s">
        <v>2657</v>
      </c>
    </row>
    <row r="216" spans="1:11" ht="20.25" customHeight="1" thickTop="1" x14ac:dyDescent="0.3">
      <c r="A216" s="735" t="s">
        <v>205</v>
      </c>
      <c r="B216" s="746" t="s">
        <v>1</v>
      </c>
      <c r="C216" s="746"/>
      <c r="D216" s="746"/>
      <c r="E216" s="746" t="s">
        <v>2</v>
      </c>
      <c r="F216" s="746"/>
      <c r="G216" s="746"/>
      <c r="H216" s="746" t="s">
        <v>4</v>
      </c>
      <c r="I216" s="746"/>
      <c r="J216" s="746"/>
      <c r="K216" s="735" t="s">
        <v>206</v>
      </c>
    </row>
    <row r="217" spans="1:11" ht="19.5" customHeight="1" x14ac:dyDescent="0.3">
      <c r="A217" s="736"/>
      <c r="B217" s="747" t="s">
        <v>6</v>
      </c>
      <c r="C217" s="747"/>
      <c r="D217" s="747"/>
      <c r="E217" s="747" t="s">
        <v>7</v>
      </c>
      <c r="F217" s="747"/>
      <c r="G217" s="747"/>
      <c r="H217" s="747" t="s">
        <v>9</v>
      </c>
      <c r="I217" s="747"/>
      <c r="J217" s="747"/>
      <c r="K217" s="736"/>
    </row>
    <row r="218" spans="1:11" ht="19.5" customHeight="1" x14ac:dyDescent="0.3">
      <c r="A218" s="736"/>
      <c r="B218" s="457" t="s">
        <v>574</v>
      </c>
      <c r="C218" s="457" t="s">
        <v>113</v>
      </c>
      <c r="D218" s="457" t="s">
        <v>12</v>
      </c>
      <c r="E218" s="457" t="s">
        <v>574</v>
      </c>
      <c r="F218" s="457" t="s">
        <v>113</v>
      </c>
      <c r="G218" s="457" t="s">
        <v>12</v>
      </c>
      <c r="H218" s="457" t="s">
        <v>574</v>
      </c>
      <c r="I218" s="457" t="s">
        <v>113</v>
      </c>
      <c r="J218" s="457" t="s">
        <v>12</v>
      </c>
      <c r="K218" s="736"/>
    </row>
    <row r="219" spans="1:11" ht="19.5" customHeight="1" thickBot="1" x14ac:dyDescent="0.35">
      <c r="A219" s="737"/>
      <c r="B219" s="458" t="s">
        <v>13</v>
      </c>
      <c r="C219" s="458" t="s">
        <v>14</v>
      </c>
      <c r="D219" s="458" t="s">
        <v>9</v>
      </c>
      <c r="E219" s="458" t="s">
        <v>13</v>
      </c>
      <c r="F219" s="458" t="s">
        <v>14</v>
      </c>
      <c r="G219" s="458" t="s">
        <v>9</v>
      </c>
      <c r="H219" s="458" t="s">
        <v>13</v>
      </c>
      <c r="I219" s="458" t="s">
        <v>14</v>
      </c>
      <c r="J219" s="458" t="s">
        <v>9</v>
      </c>
      <c r="K219" s="737"/>
    </row>
    <row r="220" spans="1:11" ht="20.25" customHeight="1" x14ac:dyDescent="0.25">
      <c r="A220" s="32" t="s">
        <v>1893</v>
      </c>
      <c r="B220" s="8">
        <v>133</v>
      </c>
      <c r="C220" s="8">
        <v>156</v>
      </c>
      <c r="D220" s="8">
        <f t="shared" si="60"/>
        <v>289</v>
      </c>
      <c r="E220" s="8">
        <v>0</v>
      </c>
      <c r="F220" s="8">
        <v>0</v>
      </c>
      <c r="G220" s="8">
        <v>0</v>
      </c>
      <c r="H220" s="8">
        <v>133</v>
      </c>
      <c r="I220" s="8">
        <v>156</v>
      </c>
      <c r="J220" s="8">
        <f t="shared" si="59"/>
        <v>289</v>
      </c>
      <c r="K220" s="459" t="s">
        <v>2569</v>
      </c>
    </row>
    <row r="221" spans="1:11" ht="20.25" customHeight="1" x14ac:dyDescent="0.25">
      <c r="A221" s="32" t="s">
        <v>248</v>
      </c>
      <c r="B221" s="8">
        <v>113</v>
      </c>
      <c r="C221" s="8">
        <v>79</v>
      </c>
      <c r="D221" s="8">
        <f t="shared" si="60"/>
        <v>192</v>
      </c>
      <c r="E221" s="8">
        <v>0</v>
      </c>
      <c r="F221" s="8">
        <v>0</v>
      </c>
      <c r="G221" s="8">
        <v>0</v>
      </c>
      <c r="H221" s="8">
        <f>SUM(B221,E221)</f>
        <v>113</v>
      </c>
      <c r="I221" s="8">
        <f t="shared" si="59"/>
        <v>79</v>
      </c>
      <c r="J221" s="8">
        <f t="shared" si="59"/>
        <v>192</v>
      </c>
      <c r="K221" s="459" t="s">
        <v>2570</v>
      </c>
    </row>
    <row r="222" spans="1:11" ht="20.25" customHeight="1" x14ac:dyDescent="0.25">
      <c r="A222" s="32" t="s">
        <v>2571</v>
      </c>
      <c r="B222" s="8">
        <v>133</v>
      </c>
      <c r="C222" s="8">
        <v>86</v>
      </c>
      <c r="D222" s="8">
        <f t="shared" si="60"/>
        <v>219</v>
      </c>
      <c r="E222" s="8">
        <v>0</v>
      </c>
      <c r="F222" s="8">
        <v>0</v>
      </c>
      <c r="G222" s="8">
        <v>0</v>
      </c>
      <c r="H222" s="8">
        <f>SUM(B222,E222)</f>
        <v>133</v>
      </c>
      <c r="I222" s="8">
        <f t="shared" si="59"/>
        <v>86</v>
      </c>
      <c r="J222" s="8">
        <f t="shared" si="59"/>
        <v>219</v>
      </c>
      <c r="K222" s="459" t="s">
        <v>2243</v>
      </c>
    </row>
    <row r="223" spans="1:11" ht="20.25" customHeight="1" x14ac:dyDescent="0.25">
      <c r="A223" s="32" t="s">
        <v>2484</v>
      </c>
      <c r="B223" s="8">
        <f>SUM(B208:B222)</f>
        <v>681</v>
      </c>
      <c r="C223" s="8">
        <f>SUM(C208:C222)</f>
        <v>649</v>
      </c>
      <c r="D223" s="8">
        <f>SUM(D208:D222)</f>
        <v>1330</v>
      </c>
      <c r="E223" s="8">
        <v>0</v>
      </c>
      <c r="F223" s="8">
        <v>0</v>
      </c>
      <c r="G223" s="8">
        <v>0</v>
      </c>
      <c r="H223" s="8">
        <f>SUM(H208:H222)</f>
        <v>681</v>
      </c>
      <c r="I223" s="8">
        <f>SUM(I208:I222)</f>
        <v>649</v>
      </c>
      <c r="J223" s="8">
        <f>SUM(J208:J222)</f>
        <v>1330</v>
      </c>
      <c r="K223" s="459" t="s">
        <v>2572</v>
      </c>
    </row>
    <row r="224" spans="1:11" ht="20.25" customHeight="1" x14ac:dyDescent="0.25">
      <c r="A224" s="502" t="s">
        <v>2471</v>
      </c>
      <c r="B224" s="20"/>
      <c r="C224" s="20"/>
      <c r="D224" s="20"/>
      <c r="E224" s="20"/>
      <c r="F224" s="20"/>
      <c r="G224" s="20"/>
      <c r="H224" s="20"/>
      <c r="I224" s="20"/>
      <c r="J224" s="20"/>
      <c r="K224" s="466" t="s">
        <v>2573</v>
      </c>
    </row>
    <row r="225" spans="1:11" ht="20.25" customHeight="1" x14ac:dyDescent="0.25">
      <c r="A225" s="502" t="s">
        <v>534</v>
      </c>
      <c r="B225" s="20">
        <v>114</v>
      </c>
      <c r="C225" s="20">
        <v>47</v>
      </c>
      <c r="D225" s="20">
        <f>SUM(B225:C225)</f>
        <v>161</v>
      </c>
      <c r="E225" s="20">
        <v>0</v>
      </c>
      <c r="F225" s="20">
        <v>0</v>
      </c>
      <c r="G225" s="20">
        <v>0</v>
      </c>
      <c r="H225" s="20">
        <v>114</v>
      </c>
      <c r="I225" s="20">
        <v>47</v>
      </c>
      <c r="J225" s="20">
        <f>SUM(H225:I225)</f>
        <v>161</v>
      </c>
      <c r="K225" s="466" t="s">
        <v>217</v>
      </c>
    </row>
    <row r="226" spans="1:11" ht="20.25" customHeight="1" x14ac:dyDescent="0.25">
      <c r="A226" s="502" t="s">
        <v>218</v>
      </c>
      <c r="B226" s="20">
        <v>137</v>
      </c>
      <c r="C226" s="20">
        <v>72</v>
      </c>
      <c r="D226" s="20">
        <f>SUM(B226:C226)</f>
        <v>209</v>
      </c>
      <c r="E226" s="20">
        <v>0</v>
      </c>
      <c r="F226" s="20">
        <v>0</v>
      </c>
      <c r="G226" s="20">
        <v>0</v>
      </c>
      <c r="H226" s="20">
        <v>137</v>
      </c>
      <c r="I226" s="20">
        <v>72</v>
      </c>
      <c r="J226" s="20">
        <f t="shared" ref="J226:J228" si="61">SUM(H226:I226)</f>
        <v>209</v>
      </c>
      <c r="K226" s="466" t="s">
        <v>219</v>
      </c>
    </row>
    <row r="227" spans="1:11" ht="20.25" customHeight="1" x14ac:dyDescent="0.25">
      <c r="A227" s="502" t="s">
        <v>2238</v>
      </c>
      <c r="B227" s="20">
        <v>182</v>
      </c>
      <c r="C227" s="20">
        <v>103</v>
      </c>
      <c r="D227" s="20">
        <f>SUM(B227:C227)</f>
        <v>285</v>
      </c>
      <c r="E227" s="20">
        <v>0</v>
      </c>
      <c r="F227" s="20">
        <v>0</v>
      </c>
      <c r="G227" s="20">
        <v>0</v>
      </c>
      <c r="H227" s="20">
        <v>182</v>
      </c>
      <c r="I227" s="20">
        <v>103</v>
      </c>
      <c r="J227" s="20">
        <f t="shared" si="61"/>
        <v>285</v>
      </c>
      <c r="K227" s="466" t="s">
        <v>2562</v>
      </c>
    </row>
    <row r="228" spans="1:11" ht="20.25" customHeight="1" x14ac:dyDescent="0.25">
      <c r="A228" s="502" t="s">
        <v>541</v>
      </c>
      <c r="B228" s="20">
        <v>147</v>
      </c>
      <c r="C228" s="20">
        <v>43</v>
      </c>
      <c r="D228" s="20">
        <f>SUM(B228:C228)</f>
        <v>190</v>
      </c>
      <c r="E228" s="20">
        <v>0</v>
      </c>
      <c r="F228" s="20">
        <v>0</v>
      </c>
      <c r="G228" s="20">
        <v>0</v>
      </c>
      <c r="H228" s="20">
        <v>147</v>
      </c>
      <c r="I228" s="20">
        <v>43</v>
      </c>
      <c r="J228" s="20">
        <f t="shared" si="61"/>
        <v>190</v>
      </c>
      <c r="K228" s="466" t="s">
        <v>2570</v>
      </c>
    </row>
    <row r="229" spans="1:11" ht="20.25" customHeight="1" x14ac:dyDescent="0.25">
      <c r="A229" s="502" t="s">
        <v>2409</v>
      </c>
      <c r="B229" s="20">
        <f>SUM(B225:B228)</f>
        <v>580</v>
      </c>
      <c r="C229" s="20">
        <f t="shared" ref="C229:J229" si="62">SUM(C225:C228)</f>
        <v>265</v>
      </c>
      <c r="D229" s="20">
        <f t="shared" si="62"/>
        <v>845</v>
      </c>
      <c r="E229" s="20">
        <f t="shared" si="62"/>
        <v>0</v>
      </c>
      <c r="F229" s="20">
        <f t="shared" si="62"/>
        <v>0</v>
      </c>
      <c r="G229" s="20">
        <f t="shared" si="62"/>
        <v>0</v>
      </c>
      <c r="H229" s="20">
        <f t="shared" si="62"/>
        <v>580</v>
      </c>
      <c r="I229" s="20">
        <f t="shared" si="62"/>
        <v>265</v>
      </c>
      <c r="J229" s="20">
        <f t="shared" si="62"/>
        <v>845</v>
      </c>
      <c r="K229" s="466" t="s">
        <v>2574</v>
      </c>
    </row>
    <row r="230" spans="1:11" ht="20.25" customHeight="1" x14ac:dyDescent="0.25">
      <c r="A230" s="502" t="s">
        <v>2472</v>
      </c>
      <c r="B230" s="20"/>
      <c r="C230" s="20"/>
      <c r="D230" s="20"/>
      <c r="E230" s="20"/>
      <c r="F230" s="20"/>
      <c r="G230" s="20"/>
      <c r="H230" s="20"/>
      <c r="I230" s="20"/>
      <c r="J230" s="20"/>
      <c r="K230" s="466" t="s">
        <v>2575</v>
      </c>
    </row>
    <row r="231" spans="1:11" ht="20.25" customHeight="1" x14ac:dyDescent="0.25">
      <c r="A231" s="502" t="s">
        <v>1438</v>
      </c>
      <c r="B231" s="20">
        <v>3</v>
      </c>
      <c r="C231" s="20">
        <v>7</v>
      </c>
      <c r="D231" s="20">
        <f>SUM(B231:C231)</f>
        <v>10</v>
      </c>
      <c r="E231" s="20">
        <v>0</v>
      </c>
      <c r="F231" s="20">
        <v>0</v>
      </c>
      <c r="G231" s="20">
        <v>0</v>
      </c>
      <c r="H231" s="20">
        <v>3</v>
      </c>
      <c r="I231" s="20">
        <v>7</v>
      </c>
      <c r="J231" s="20">
        <f>SUM(H231:I231)</f>
        <v>10</v>
      </c>
      <c r="K231" s="466" t="s">
        <v>243</v>
      </c>
    </row>
    <row r="232" spans="1:11" ht="20.25" customHeight="1" x14ac:dyDescent="0.25">
      <c r="A232" s="502" t="s">
        <v>248</v>
      </c>
      <c r="B232" s="20">
        <v>4</v>
      </c>
      <c r="C232" s="20">
        <v>21</v>
      </c>
      <c r="D232" s="20">
        <f t="shared" ref="D232:D233" si="63">SUM(B232:C232)</f>
        <v>25</v>
      </c>
      <c r="E232" s="20">
        <v>0</v>
      </c>
      <c r="F232" s="20">
        <v>0</v>
      </c>
      <c r="G232" s="20">
        <v>0</v>
      </c>
      <c r="H232" s="20">
        <v>4</v>
      </c>
      <c r="I232" s="20">
        <v>21</v>
      </c>
      <c r="J232" s="20">
        <f t="shared" ref="J232:J233" si="64">SUM(H232:I232)</f>
        <v>25</v>
      </c>
      <c r="K232" s="466" t="s">
        <v>2570</v>
      </c>
    </row>
    <row r="233" spans="1:11" ht="20.25" customHeight="1" x14ac:dyDescent="0.25">
      <c r="A233" s="502" t="s">
        <v>949</v>
      </c>
      <c r="B233" s="20">
        <v>13</v>
      </c>
      <c r="C233" s="20">
        <v>47</v>
      </c>
      <c r="D233" s="20">
        <f t="shared" si="63"/>
        <v>60</v>
      </c>
      <c r="E233" s="20">
        <v>0</v>
      </c>
      <c r="F233" s="20">
        <v>0</v>
      </c>
      <c r="G233" s="20">
        <v>0</v>
      </c>
      <c r="H233" s="20">
        <v>13</v>
      </c>
      <c r="I233" s="20">
        <v>47</v>
      </c>
      <c r="J233" s="20">
        <f t="shared" si="64"/>
        <v>60</v>
      </c>
      <c r="K233" s="466" t="s">
        <v>2252</v>
      </c>
    </row>
    <row r="234" spans="1:11" ht="20.25" customHeight="1" x14ac:dyDescent="0.25">
      <c r="A234" s="502" t="s">
        <v>2473</v>
      </c>
      <c r="B234" s="20">
        <f>SUM(B231:B233)</f>
        <v>20</v>
      </c>
      <c r="C234" s="20">
        <f t="shared" ref="C234:J234" si="65">SUM(C231:C233)</f>
        <v>75</v>
      </c>
      <c r="D234" s="20">
        <f t="shared" si="65"/>
        <v>95</v>
      </c>
      <c r="E234" s="20">
        <f t="shared" si="65"/>
        <v>0</v>
      </c>
      <c r="F234" s="20">
        <f t="shared" si="65"/>
        <v>0</v>
      </c>
      <c r="G234" s="20">
        <f t="shared" si="65"/>
        <v>0</v>
      </c>
      <c r="H234" s="20">
        <f t="shared" si="65"/>
        <v>20</v>
      </c>
      <c r="I234" s="20">
        <f t="shared" si="65"/>
        <v>75</v>
      </c>
      <c r="J234" s="20">
        <f t="shared" si="65"/>
        <v>95</v>
      </c>
      <c r="K234" s="466" t="s">
        <v>2576</v>
      </c>
    </row>
    <row r="235" spans="1:11" ht="20.25" customHeight="1" x14ac:dyDescent="0.25">
      <c r="A235" s="502" t="s">
        <v>2474</v>
      </c>
      <c r="B235" s="20">
        <v>61</v>
      </c>
      <c r="C235" s="20">
        <v>134</v>
      </c>
      <c r="D235" s="20">
        <f>SUM(B235:C235)</f>
        <v>195</v>
      </c>
      <c r="E235" s="20">
        <v>0</v>
      </c>
      <c r="F235" s="20">
        <v>0</v>
      </c>
      <c r="G235" s="20">
        <v>0</v>
      </c>
      <c r="H235" s="20">
        <v>61</v>
      </c>
      <c r="I235" s="20">
        <v>134</v>
      </c>
      <c r="J235" s="20">
        <f>SUM(H235:I235)</f>
        <v>195</v>
      </c>
      <c r="K235" s="466" t="s">
        <v>2577</v>
      </c>
    </row>
    <row r="236" spans="1:11" ht="20.25" customHeight="1" x14ac:dyDescent="0.25">
      <c r="A236" s="502" t="s">
        <v>2578</v>
      </c>
      <c r="B236" s="20"/>
      <c r="C236" s="20"/>
      <c r="D236" s="20"/>
      <c r="E236" s="20"/>
      <c r="F236" s="20"/>
      <c r="G236" s="20"/>
      <c r="H236" s="20"/>
      <c r="I236" s="20"/>
      <c r="J236" s="20"/>
      <c r="K236" s="466" t="s">
        <v>2579</v>
      </c>
    </row>
    <row r="237" spans="1:11" ht="20.25" customHeight="1" x14ac:dyDescent="0.25">
      <c r="A237" s="502" t="s">
        <v>437</v>
      </c>
      <c r="B237" s="20">
        <v>83</v>
      </c>
      <c r="C237" s="20">
        <v>69</v>
      </c>
      <c r="D237" s="20">
        <f>SUM(B237:C237)</f>
        <v>152</v>
      </c>
      <c r="E237" s="20">
        <v>0</v>
      </c>
      <c r="F237" s="20">
        <v>0</v>
      </c>
      <c r="G237" s="20">
        <v>0</v>
      </c>
      <c r="H237" s="20">
        <v>83</v>
      </c>
      <c r="I237" s="20">
        <v>69</v>
      </c>
      <c r="J237" s="20">
        <f>SUM(H237:I237)</f>
        <v>152</v>
      </c>
      <c r="K237" s="466" t="s">
        <v>209</v>
      </c>
    </row>
    <row r="238" spans="1:11" ht="20.25" customHeight="1" x14ac:dyDescent="0.25">
      <c r="A238" s="502" t="s">
        <v>212</v>
      </c>
      <c r="B238" s="20">
        <v>72</v>
      </c>
      <c r="C238" s="20">
        <v>129</v>
      </c>
      <c r="D238" s="20">
        <f t="shared" ref="D238:D239" si="66">SUM(B238:C238)</f>
        <v>201</v>
      </c>
      <c r="E238" s="20">
        <v>0</v>
      </c>
      <c r="F238" s="20">
        <v>0</v>
      </c>
      <c r="G238" s="20">
        <v>0</v>
      </c>
      <c r="H238" s="20">
        <v>72</v>
      </c>
      <c r="I238" s="20">
        <v>129</v>
      </c>
      <c r="J238" s="20">
        <f t="shared" ref="J238:J239" si="67">SUM(H238:I238)</f>
        <v>201</v>
      </c>
      <c r="K238" s="466" t="s">
        <v>215</v>
      </c>
    </row>
    <row r="239" spans="1:11" ht="20.25" customHeight="1" x14ac:dyDescent="0.25">
      <c r="A239" s="502" t="s">
        <v>534</v>
      </c>
      <c r="B239" s="20">
        <v>129</v>
      </c>
      <c r="C239" s="20">
        <v>26</v>
      </c>
      <c r="D239" s="20">
        <f t="shared" si="66"/>
        <v>155</v>
      </c>
      <c r="E239" s="20">
        <v>0</v>
      </c>
      <c r="F239" s="20">
        <v>0</v>
      </c>
      <c r="G239" s="20">
        <v>0</v>
      </c>
      <c r="H239" s="20">
        <v>129</v>
      </c>
      <c r="I239" s="20">
        <v>26</v>
      </c>
      <c r="J239" s="20">
        <f t="shared" si="67"/>
        <v>155</v>
      </c>
      <c r="K239" s="466" t="s">
        <v>217</v>
      </c>
    </row>
    <row r="240" spans="1:11" ht="20.25" customHeight="1" thickBot="1" x14ac:dyDescent="0.3">
      <c r="A240" s="503" t="s">
        <v>2259</v>
      </c>
      <c r="B240" s="11">
        <f>SUM(B237:B239)</f>
        <v>284</v>
      </c>
      <c r="C240" s="11">
        <f t="shared" ref="C240:J240" si="68">SUM(C237:C239)</f>
        <v>224</v>
      </c>
      <c r="D240" s="11">
        <f t="shared" si="68"/>
        <v>508</v>
      </c>
      <c r="E240" s="11">
        <f t="shared" si="68"/>
        <v>0</v>
      </c>
      <c r="F240" s="11">
        <f t="shared" si="68"/>
        <v>0</v>
      </c>
      <c r="G240" s="11">
        <f t="shared" si="68"/>
        <v>0</v>
      </c>
      <c r="H240" s="11">
        <f t="shared" si="68"/>
        <v>284</v>
      </c>
      <c r="I240" s="11">
        <f t="shared" si="68"/>
        <v>224</v>
      </c>
      <c r="J240" s="11">
        <f t="shared" si="68"/>
        <v>508</v>
      </c>
      <c r="K240" s="504" t="s">
        <v>2580</v>
      </c>
    </row>
    <row r="241" spans="1:23" ht="20.25" customHeight="1" thickTop="1" x14ac:dyDescent="0.25">
      <c r="A241" s="505"/>
      <c r="B241" s="579"/>
      <c r="C241" s="579"/>
      <c r="D241" s="579"/>
      <c r="E241" s="579"/>
      <c r="F241" s="579"/>
      <c r="G241" s="579"/>
      <c r="H241" s="579"/>
      <c r="I241" s="579"/>
      <c r="J241" s="579"/>
      <c r="K241" s="506"/>
    </row>
    <row r="242" spans="1:23" s="659" customFormat="1" ht="20.25" customHeight="1" x14ac:dyDescent="0.25">
      <c r="A242" s="505"/>
      <c r="B242" s="668"/>
      <c r="C242" s="668"/>
      <c r="D242" s="668"/>
      <c r="E242" s="668"/>
      <c r="F242" s="668"/>
      <c r="G242" s="668"/>
      <c r="H242" s="668"/>
      <c r="I242" s="668"/>
      <c r="J242" s="668"/>
      <c r="K242" s="506"/>
    </row>
    <row r="243" spans="1:23" s="659" customFormat="1" ht="20.25" customHeight="1" x14ac:dyDescent="0.25">
      <c r="A243" s="505"/>
      <c r="B243" s="668"/>
      <c r="C243" s="668"/>
      <c r="D243" s="668"/>
      <c r="E243" s="668"/>
      <c r="F243" s="668"/>
      <c r="G243" s="668"/>
      <c r="H243" s="668"/>
      <c r="I243" s="668"/>
      <c r="J243" s="668"/>
      <c r="K243" s="506"/>
    </row>
    <row r="244" spans="1:23" ht="20.25" customHeight="1" thickBot="1" x14ac:dyDescent="0.3">
      <c r="A244" s="357" t="s">
        <v>2656</v>
      </c>
      <c r="K244" s="426" t="s">
        <v>2657</v>
      </c>
    </row>
    <row r="245" spans="1:23" ht="20.25" customHeight="1" thickTop="1" x14ac:dyDescent="0.3">
      <c r="A245" s="735" t="s">
        <v>205</v>
      </c>
      <c r="B245" s="746" t="s">
        <v>1</v>
      </c>
      <c r="C245" s="746"/>
      <c r="D245" s="746"/>
      <c r="E245" s="746" t="s">
        <v>2</v>
      </c>
      <c r="F245" s="746"/>
      <c r="G245" s="746"/>
      <c r="H245" s="746" t="s">
        <v>4</v>
      </c>
      <c r="I245" s="746"/>
      <c r="J245" s="746"/>
      <c r="K245" s="735" t="s">
        <v>206</v>
      </c>
    </row>
    <row r="246" spans="1:23" ht="19.5" customHeight="1" x14ac:dyDescent="0.3">
      <c r="A246" s="736"/>
      <c r="B246" s="747" t="s">
        <v>6</v>
      </c>
      <c r="C246" s="747"/>
      <c r="D246" s="747"/>
      <c r="E246" s="747" t="s">
        <v>7</v>
      </c>
      <c r="F246" s="747"/>
      <c r="G246" s="747"/>
      <c r="H246" s="747" t="s">
        <v>9</v>
      </c>
      <c r="I246" s="747"/>
      <c r="J246" s="747"/>
      <c r="K246" s="736"/>
    </row>
    <row r="247" spans="1:23" ht="19.5" customHeight="1" x14ac:dyDescent="0.3">
      <c r="A247" s="736"/>
      <c r="B247" s="457" t="s">
        <v>574</v>
      </c>
      <c r="C247" s="457" t="s">
        <v>113</v>
      </c>
      <c r="D247" s="457" t="s">
        <v>12</v>
      </c>
      <c r="E247" s="457" t="s">
        <v>574</v>
      </c>
      <c r="F247" s="457" t="s">
        <v>113</v>
      </c>
      <c r="G247" s="457" t="s">
        <v>12</v>
      </c>
      <c r="H247" s="457" t="s">
        <v>574</v>
      </c>
      <c r="I247" s="457" t="s">
        <v>113</v>
      </c>
      <c r="J247" s="457" t="s">
        <v>12</v>
      </c>
      <c r="K247" s="736"/>
    </row>
    <row r="248" spans="1:23" ht="19.5" customHeight="1" thickBot="1" x14ac:dyDescent="0.35">
      <c r="A248" s="737"/>
      <c r="B248" s="458" t="s">
        <v>13</v>
      </c>
      <c r="C248" s="458" t="s">
        <v>14</v>
      </c>
      <c r="D248" s="458" t="s">
        <v>9</v>
      </c>
      <c r="E248" s="458" t="s">
        <v>13</v>
      </c>
      <c r="F248" s="458" t="s">
        <v>14</v>
      </c>
      <c r="G248" s="458" t="s">
        <v>9</v>
      </c>
      <c r="H248" s="458" t="s">
        <v>13</v>
      </c>
      <c r="I248" s="458" t="s">
        <v>14</v>
      </c>
      <c r="J248" s="458" t="s">
        <v>9</v>
      </c>
      <c r="K248" s="737"/>
    </row>
    <row r="249" spans="1:23" ht="20.25" customHeight="1" x14ac:dyDescent="0.25">
      <c r="A249" s="502" t="s">
        <v>2581</v>
      </c>
      <c r="B249" s="20">
        <v>286</v>
      </c>
      <c r="C249" s="20">
        <v>339</v>
      </c>
      <c r="D249" s="20">
        <f>SUM(B249:C249)</f>
        <v>625</v>
      </c>
      <c r="E249" s="20">
        <v>0</v>
      </c>
      <c r="F249" s="20">
        <v>0</v>
      </c>
      <c r="G249" s="20">
        <v>0</v>
      </c>
      <c r="H249" s="20">
        <v>286</v>
      </c>
      <c r="I249" s="20">
        <v>339</v>
      </c>
      <c r="J249" s="20">
        <f>SUM(H249:I249)</f>
        <v>625</v>
      </c>
      <c r="K249" s="466" t="s">
        <v>2262</v>
      </c>
    </row>
    <row r="250" spans="1:23" ht="20.25" customHeight="1" x14ac:dyDescent="0.25">
      <c r="A250" s="502" t="s">
        <v>2422</v>
      </c>
      <c r="B250" s="20"/>
      <c r="C250" s="20"/>
      <c r="D250" s="20"/>
      <c r="E250" s="20"/>
      <c r="F250" s="20"/>
      <c r="G250" s="20"/>
      <c r="H250" s="20"/>
      <c r="I250" s="20"/>
      <c r="J250" s="20"/>
      <c r="K250" s="466" t="s">
        <v>2582</v>
      </c>
    </row>
    <row r="251" spans="1:23" ht="20.25" customHeight="1" x14ac:dyDescent="0.25">
      <c r="A251" s="502" t="s">
        <v>212</v>
      </c>
      <c r="B251" s="20">
        <v>72</v>
      </c>
      <c r="C251" s="20">
        <v>93</v>
      </c>
      <c r="D251" s="20">
        <f>SUM(B251:C251)</f>
        <v>165</v>
      </c>
      <c r="E251" s="20">
        <v>0</v>
      </c>
      <c r="F251" s="20">
        <v>0</v>
      </c>
      <c r="G251" s="20">
        <v>0</v>
      </c>
      <c r="H251" s="20">
        <v>72</v>
      </c>
      <c r="I251" s="20">
        <v>93</v>
      </c>
      <c r="J251" s="20">
        <f>SUM(H251:I251)</f>
        <v>165</v>
      </c>
      <c r="K251" s="466" t="s">
        <v>215</v>
      </c>
    </row>
    <row r="252" spans="1:23" ht="20.25" customHeight="1" x14ac:dyDescent="0.25">
      <c r="A252" s="502" t="s">
        <v>414</v>
      </c>
      <c r="B252" s="20">
        <v>51</v>
      </c>
      <c r="C252" s="20">
        <v>102</v>
      </c>
      <c r="D252" s="20">
        <f t="shared" ref="D252:D253" si="69">SUM(B252:C252)</f>
        <v>153</v>
      </c>
      <c r="E252" s="20">
        <v>0</v>
      </c>
      <c r="F252" s="20">
        <v>0</v>
      </c>
      <c r="G252" s="20">
        <v>0</v>
      </c>
      <c r="H252" s="20">
        <v>51</v>
      </c>
      <c r="I252" s="20">
        <v>102</v>
      </c>
      <c r="J252" s="20">
        <f t="shared" ref="J252:J253" si="70">SUM(H252:I252)</f>
        <v>153</v>
      </c>
      <c r="K252" s="38" t="s">
        <v>215</v>
      </c>
    </row>
    <row r="253" spans="1:23" ht="20.25" customHeight="1" x14ac:dyDescent="0.25">
      <c r="A253" s="502" t="s">
        <v>2265</v>
      </c>
      <c r="B253" s="20">
        <v>28</v>
      </c>
      <c r="C253" s="20">
        <v>7</v>
      </c>
      <c r="D253" s="20">
        <f t="shared" si="69"/>
        <v>35</v>
      </c>
      <c r="E253" s="20">
        <v>0</v>
      </c>
      <c r="F253" s="20">
        <v>0</v>
      </c>
      <c r="G253" s="20">
        <v>0</v>
      </c>
      <c r="H253" s="20">
        <v>28</v>
      </c>
      <c r="I253" s="20">
        <v>7</v>
      </c>
      <c r="J253" s="20">
        <f t="shared" si="70"/>
        <v>35</v>
      </c>
      <c r="K253" s="38" t="s">
        <v>2583</v>
      </c>
    </row>
    <row r="254" spans="1:23" ht="20.25" customHeight="1" x14ac:dyDescent="0.25">
      <c r="A254" s="502" t="s">
        <v>2268</v>
      </c>
      <c r="B254" s="20">
        <f>SUM(B251:B253)</f>
        <v>151</v>
      </c>
      <c r="C254" s="20">
        <f t="shared" ref="C254:J254" si="71">SUM(C251:C253)</f>
        <v>202</v>
      </c>
      <c r="D254" s="20">
        <f t="shared" si="71"/>
        <v>353</v>
      </c>
      <c r="E254" s="20">
        <f t="shared" si="71"/>
        <v>0</v>
      </c>
      <c r="F254" s="20">
        <f t="shared" si="71"/>
        <v>0</v>
      </c>
      <c r="G254" s="20">
        <f t="shared" si="71"/>
        <v>0</v>
      </c>
      <c r="H254" s="20">
        <f t="shared" si="71"/>
        <v>151</v>
      </c>
      <c r="I254" s="20">
        <f t="shared" si="71"/>
        <v>202</v>
      </c>
      <c r="J254" s="20">
        <f t="shared" si="71"/>
        <v>353</v>
      </c>
      <c r="K254" s="38" t="s">
        <v>2584</v>
      </c>
    </row>
    <row r="255" spans="1:23" ht="20.25" customHeight="1" x14ac:dyDescent="0.25">
      <c r="A255" s="502" t="s">
        <v>2475</v>
      </c>
      <c r="B255" s="20">
        <v>19</v>
      </c>
      <c r="C255" s="20">
        <v>7</v>
      </c>
      <c r="D255" s="20">
        <f>SUM(B255:C255)</f>
        <v>26</v>
      </c>
      <c r="E255" s="20">
        <v>0</v>
      </c>
      <c r="F255" s="20">
        <v>0</v>
      </c>
      <c r="G255" s="20">
        <v>0</v>
      </c>
      <c r="H255" s="20">
        <v>19</v>
      </c>
      <c r="I255" s="20">
        <v>7</v>
      </c>
      <c r="J255" s="20">
        <f>SUM(H255:I255)</f>
        <v>26</v>
      </c>
      <c r="K255" s="38" t="s">
        <v>2585</v>
      </c>
    </row>
    <row r="256" spans="1:23" ht="20.25" customHeight="1" x14ac:dyDescent="0.25">
      <c r="A256" s="467" t="s">
        <v>514</v>
      </c>
      <c r="B256" s="340">
        <f t="shared" ref="B256:J256" si="72">SUM(B255,B254,B249,B240,B235,B234,B229,B223,B206,B205,B197,B196,B195,B181,B180,B179,B178,B177,B176,B175,B174,B173,B163,B162,B161,B160,B151,B140,B139,B138,B137,B136,B135,B134,B133,B132,B131,B130,B121,B57,B56,B48,B29,B28,B27,B19,B18,B17,B16,B15,B14,B13,B12,B11,B10,B9)</f>
        <v>60134</v>
      </c>
      <c r="C256" s="340">
        <f t="shared" si="72"/>
        <v>39839</v>
      </c>
      <c r="D256" s="340">
        <f t="shared" si="72"/>
        <v>99973</v>
      </c>
      <c r="E256" s="340">
        <f t="shared" si="72"/>
        <v>12</v>
      </c>
      <c r="F256" s="340">
        <f t="shared" si="72"/>
        <v>20</v>
      </c>
      <c r="G256" s="340">
        <f t="shared" si="72"/>
        <v>32</v>
      </c>
      <c r="H256" s="340">
        <f t="shared" si="72"/>
        <v>60146</v>
      </c>
      <c r="I256" s="340">
        <f t="shared" si="72"/>
        <v>39859</v>
      </c>
      <c r="J256" s="340">
        <f t="shared" si="72"/>
        <v>100005</v>
      </c>
      <c r="K256" s="602" t="s">
        <v>91</v>
      </c>
      <c r="L256" s="522"/>
      <c r="M256" s="522"/>
      <c r="N256" s="522"/>
      <c r="O256" s="522"/>
      <c r="P256" s="522"/>
      <c r="Q256" s="522"/>
      <c r="R256" s="522"/>
      <c r="S256" s="522"/>
      <c r="T256" s="522"/>
      <c r="U256" s="522"/>
      <c r="V256" s="522"/>
      <c r="W256" s="522"/>
    </row>
    <row r="257" spans="1:11" ht="20.25" customHeight="1" x14ac:dyDescent="0.25">
      <c r="A257" s="499" t="s">
        <v>412</v>
      </c>
      <c r="B257" s="499"/>
      <c r="C257" s="499"/>
      <c r="D257" s="499"/>
      <c r="E257" s="499"/>
      <c r="F257" s="499"/>
      <c r="G257" s="499"/>
      <c r="H257" s="499"/>
      <c r="I257" s="499"/>
      <c r="J257" s="499"/>
      <c r="K257" s="480" t="s">
        <v>93</v>
      </c>
    </row>
    <row r="258" spans="1:11" ht="20.25" customHeight="1" x14ac:dyDescent="0.25">
      <c r="A258" s="8" t="s">
        <v>2047</v>
      </c>
      <c r="B258" s="8">
        <v>934</v>
      </c>
      <c r="C258" s="8">
        <v>322</v>
      </c>
      <c r="D258" s="8">
        <f>SUM(B258:C258)</f>
        <v>1256</v>
      </c>
      <c r="E258" s="8">
        <v>2</v>
      </c>
      <c r="F258" s="8">
        <v>0</v>
      </c>
      <c r="G258" s="8">
        <f>SUM(E258:F258)</f>
        <v>2</v>
      </c>
      <c r="H258" s="8">
        <f>SUM(E258,B258)</f>
        <v>936</v>
      </c>
      <c r="I258" s="8">
        <f>SUM(F258,C258)</f>
        <v>322</v>
      </c>
      <c r="J258" s="8">
        <f>SUM(H258:I258)</f>
        <v>1258</v>
      </c>
      <c r="K258" s="446" t="s">
        <v>2048</v>
      </c>
    </row>
    <row r="259" spans="1:11" ht="20.25" customHeight="1" x14ac:dyDescent="0.25">
      <c r="A259" s="8" t="s">
        <v>2049</v>
      </c>
      <c r="B259" s="8">
        <v>1045</v>
      </c>
      <c r="C259" s="8">
        <v>382</v>
      </c>
      <c r="D259" s="8">
        <f t="shared" ref="D259:D261" si="73">SUM(B259:C259)</f>
        <v>1427</v>
      </c>
      <c r="E259" s="8">
        <v>1</v>
      </c>
      <c r="F259" s="8">
        <v>0</v>
      </c>
      <c r="G259" s="8">
        <f t="shared" ref="G259:G265" si="74">SUM(E259:F259)</f>
        <v>1</v>
      </c>
      <c r="H259" s="8">
        <f t="shared" ref="H259:I266" si="75">SUM(E259,B259)</f>
        <v>1046</v>
      </c>
      <c r="I259" s="8">
        <f t="shared" si="75"/>
        <v>382</v>
      </c>
      <c r="J259" s="8">
        <f t="shared" ref="J259:J266" si="76">SUM(H259:I259)</f>
        <v>1428</v>
      </c>
      <c r="K259" s="446" t="s">
        <v>2050</v>
      </c>
    </row>
    <row r="260" spans="1:11" ht="20.25" customHeight="1" x14ac:dyDescent="0.25">
      <c r="A260" s="8" t="s">
        <v>2051</v>
      </c>
      <c r="B260" s="8">
        <v>1354</v>
      </c>
      <c r="C260" s="8">
        <v>467</v>
      </c>
      <c r="D260" s="8">
        <f t="shared" si="73"/>
        <v>1821</v>
      </c>
      <c r="E260" s="8">
        <v>1</v>
      </c>
      <c r="F260" s="8">
        <v>0</v>
      </c>
      <c r="G260" s="8">
        <f t="shared" si="74"/>
        <v>1</v>
      </c>
      <c r="H260" s="8">
        <f t="shared" si="75"/>
        <v>1355</v>
      </c>
      <c r="I260" s="8">
        <f t="shared" si="75"/>
        <v>467</v>
      </c>
      <c r="J260" s="8">
        <f t="shared" si="76"/>
        <v>1822</v>
      </c>
      <c r="K260" s="446" t="s">
        <v>2586</v>
      </c>
    </row>
    <row r="261" spans="1:11" ht="20.25" customHeight="1" x14ac:dyDescent="0.25">
      <c r="A261" s="8" t="s">
        <v>2053</v>
      </c>
      <c r="B261" s="8">
        <v>687</v>
      </c>
      <c r="C261" s="8">
        <v>338</v>
      </c>
      <c r="D261" s="8">
        <f t="shared" si="73"/>
        <v>1025</v>
      </c>
      <c r="E261" s="8">
        <v>2</v>
      </c>
      <c r="F261" s="8">
        <v>0</v>
      </c>
      <c r="G261" s="8">
        <f t="shared" si="74"/>
        <v>2</v>
      </c>
      <c r="H261" s="8">
        <f t="shared" si="75"/>
        <v>689</v>
      </c>
      <c r="I261" s="8">
        <f t="shared" si="75"/>
        <v>338</v>
      </c>
      <c r="J261" s="8">
        <f t="shared" si="76"/>
        <v>1027</v>
      </c>
      <c r="K261" s="446" t="s">
        <v>2054</v>
      </c>
    </row>
    <row r="262" spans="1:11" ht="20.25" customHeight="1" x14ac:dyDescent="0.25">
      <c r="A262" s="8" t="s">
        <v>2057</v>
      </c>
      <c r="B262" s="8">
        <v>523</v>
      </c>
      <c r="C262" s="8">
        <v>56</v>
      </c>
      <c r="D262" s="8">
        <f>SUM(B262:C262)</f>
        <v>579</v>
      </c>
      <c r="E262" s="8">
        <v>0</v>
      </c>
      <c r="F262" s="8">
        <v>0</v>
      </c>
      <c r="G262" s="8">
        <f t="shared" si="74"/>
        <v>0</v>
      </c>
      <c r="H262" s="8">
        <f t="shared" si="75"/>
        <v>523</v>
      </c>
      <c r="I262" s="8">
        <f t="shared" si="75"/>
        <v>56</v>
      </c>
      <c r="J262" s="8">
        <f t="shared" si="76"/>
        <v>579</v>
      </c>
      <c r="K262" s="446" t="s">
        <v>2489</v>
      </c>
    </row>
    <row r="263" spans="1:11" ht="20.25" customHeight="1" x14ac:dyDescent="0.25">
      <c r="A263" s="8" t="s">
        <v>2059</v>
      </c>
      <c r="B263" s="8">
        <v>996</v>
      </c>
      <c r="C263" s="8">
        <v>325</v>
      </c>
      <c r="D263" s="8">
        <f t="shared" ref="D263:D266" si="77">SUM(B263:C263)</f>
        <v>1321</v>
      </c>
      <c r="E263" s="8">
        <v>0</v>
      </c>
      <c r="F263" s="8">
        <v>0</v>
      </c>
      <c r="G263" s="8">
        <f t="shared" si="74"/>
        <v>0</v>
      </c>
      <c r="H263" s="8">
        <f t="shared" si="75"/>
        <v>996</v>
      </c>
      <c r="I263" s="8">
        <f t="shared" si="75"/>
        <v>325</v>
      </c>
      <c r="J263" s="8">
        <f t="shared" si="76"/>
        <v>1321</v>
      </c>
      <c r="K263" s="446" t="s">
        <v>2060</v>
      </c>
    </row>
    <row r="264" spans="1:11" ht="20.25" customHeight="1" x14ac:dyDescent="0.25">
      <c r="A264" s="8" t="s">
        <v>2061</v>
      </c>
      <c r="B264" s="8">
        <v>169</v>
      </c>
      <c r="C264" s="8">
        <v>25</v>
      </c>
      <c r="D264" s="8">
        <f t="shared" si="77"/>
        <v>194</v>
      </c>
      <c r="E264" s="8">
        <v>0</v>
      </c>
      <c r="F264" s="8">
        <v>0</v>
      </c>
      <c r="G264" s="8">
        <f t="shared" si="74"/>
        <v>0</v>
      </c>
      <c r="H264" s="8">
        <f t="shared" si="75"/>
        <v>169</v>
      </c>
      <c r="I264" s="8">
        <f t="shared" si="75"/>
        <v>25</v>
      </c>
      <c r="J264" s="8">
        <f t="shared" si="76"/>
        <v>194</v>
      </c>
      <c r="K264" s="446" t="s">
        <v>2062</v>
      </c>
    </row>
    <row r="265" spans="1:11" ht="20.25" customHeight="1" x14ac:dyDescent="0.25">
      <c r="A265" s="8" t="s">
        <v>2063</v>
      </c>
      <c r="B265" s="8">
        <v>1127</v>
      </c>
      <c r="C265" s="8">
        <v>133</v>
      </c>
      <c r="D265" s="8">
        <f t="shared" si="77"/>
        <v>1260</v>
      </c>
      <c r="E265" s="8">
        <v>0</v>
      </c>
      <c r="F265" s="8">
        <v>0</v>
      </c>
      <c r="G265" s="8">
        <f t="shared" si="74"/>
        <v>0</v>
      </c>
      <c r="H265" s="8">
        <f t="shared" si="75"/>
        <v>1127</v>
      </c>
      <c r="I265" s="8">
        <f t="shared" si="75"/>
        <v>133</v>
      </c>
      <c r="J265" s="8">
        <f t="shared" si="76"/>
        <v>1260</v>
      </c>
      <c r="K265" s="446" t="s">
        <v>2064</v>
      </c>
    </row>
    <row r="266" spans="1:11" ht="20.25" customHeight="1" x14ac:dyDescent="0.25">
      <c r="A266" s="8" t="s">
        <v>2065</v>
      </c>
      <c r="B266" s="8">
        <v>1059</v>
      </c>
      <c r="C266" s="8">
        <v>345</v>
      </c>
      <c r="D266" s="8">
        <f t="shared" si="77"/>
        <v>1404</v>
      </c>
      <c r="E266" s="8">
        <v>1</v>
      </c>
      <c r="F266" s="8">
        <v>0</v>
      </c>
      <c r="G266" s="8">
        <f>SUM(E266:F266)</f>
        <v>1</v>
      </c>
      <c r="H266" s="8">
        <f t="shared" si="75"/>
        <v>1060</v>
      </c>
      <c r="I266" s="8">
        <f t="shared" si="75"/>
        <v>345</v>
      </c>
      <c r="J266" s="8">
        <f t="shared" si="76"/>
        <v>1405</v>
      </c>
      <c r="K266" s="446" t="s">
        <v>2587</v>
      </c>
    </row>
    <row r="267" spans="1:11" ht="20.25" customHeight="1" x14ac:dyDescent="0.25">
      <c r="A267" s="8" t="s">
        <v>2490</v>
      </c>
      <c r="B267" s="8"/>
      <c r="C267" s="8"/>
      <c r="D267" s="8"/>
      <c r="E267" s="8"/>
      <c r="F267" s="8"/>
      <c r="G267" s="8"/>
      <c r="H267" s="8"/>
      <c r="I267" s="8"/>
      <c r="J267" s="8"/>
      <c r="K267" s="446" t="s">
        <v>2588</v>
      </c>
    </row>
    <row r="268" spans="1:11" ht="20.25" customHeight="1" x14ac:dyDescent="0.25">
      <c r="A268" s="8" t="s">
        <v>2493</v>
      </c>
      <c r="B268" s="8">
        <v>447</v>
      </c>
      <c r="C268" s="8">
        <v>29</v>
      </c>
      <c r="D268" s="8">
        <f>SUM(B268:C268)</f>
        <v>476</v>
      </c>
      <c r="E268" s="8">
        <v>0</v>
      </c>
      <c r="F268" s="8">
        <v>0</v>
      </c>
      <c r="G268" s="8">
        <v>0</v>
      </c>
      <c r="H268" s="8">
        <f>SUM(B268,E268)</f>
        <v>447</v>
      </c>
      <c r="I268" s="8">
        <f t="shared" ref="I268:J281" si="78">SUM(C268,F268)</f>
        <v>29</v>
      </c>
      <c r="J268" s="8">
        <f t="shared" si="78"/>
        <v>476</v>
      </c>
      <c r="K268" s="219" t="s">
        <v>2589</v>
      </c>
    </row>
    <row r="269" spans="1:11" ht="20.25" customHeight="1" thickBot="1" x14ac:dyDescent="0.3">
      <c r="A269" s="11" t="s">
        <v>2072</v>
      </c>
      <c r="B269" s="11">
        <v>34</v>
      </c>
      <c r="C269" s="11">
        <v>23</v>
      </c>
      <c r="D269" s="11">
        <f>SUM(B269:C269)</f>
        <v>57</v>
      </c>
      <c r="E269" s="11">
        <v>0</v>
      </c>
      <c r="F269" s="11">
        <v>0</v>
      </c>
      <c r="G269" s="11">
        <v>0</v>
      </c>
      <c r="H269" s="11">
        <v>34</v>
      </c>
      <c r="I269" s="11">
        <v>23</v>
      </c>
      <c r="J269" s="11">
        <f>SUM(H269:I269)</f>
        <v>57</v>
      </c>
      <c r="K269" s="507" t="s">
        <v>2548</v>
      </c>
    </row>
    <row r="270" spans="1:11" ht="20.25" customHeight="1" thickTop="1" x14ac:dyDescent="0.25">
      <c r="A270" s="578"/>
      <c r="B270" s="578"/>
      <c r="C270" s="578"/>
      <c r="D270" s="578"/>
      <c r="E270" s="578"/>
      <c r="F270" s="578"/>
      <c r="G270" s="578"/>
      <c r="H270" s="578"/>
      <c r="I270" s="578"/>
      <c r="J270" s="578"/>
      <c r="K270" s="603"/>
    </row>
    <row r="271" spans="1:11" s="659" customFormat="1" ht="20.25" customHeight="1" x14ac:dyDescent="0.25">
      <c r="A271" s="668"/>
      <c r="B271" s="668"/>
      <c r="C271" s="668"/>
      <c r="D271" s="668"/>
      <c r="E271" s="668"/>
      <c r="F271" s="668"/>
      <c r="G271" s="668"/>
      <c r="H271" s="668"/>
      <c r="I271" s="668"/>
      <c r="J271" s="668"/>
      <c r="K271" s="683"/>
    </row>
    <row r="272" spans="1:11" s="659" customFormat="1" ht="20.25" customHeight="1" x14ac:dyDescent="0.25">
      <c r="A272" s="668"/>
      <c r="B272" s="668"/>
      <c r="C272" s="668"/>
      <c r="D272" s="668"/>
      <c r="E272" s="668"/>
      <c r="F272" s="668"/>
      <c r="G272" s="668"/>
      <c r="H272" s="668"/>
      <c r="I272" s="668"/>
      <c r="J272" s="668"/>
      <c r="K272" s="683"/>
    </row>
    <row r="273" spans="1:11" ht="20.25" customHeight="1" thickBot="1" x14ac:dyDescent="0.3">
      <c r="A273" s="357" t="s">
        <v>2656</v>
      </c>
      <c r="K273" s="426" t="s">
        <v>2657</v>
      </c>
    </row>
    <row r="274" spans="1:11" ht="20.25" customHeight="1" thickTop="1" x14ac:dyDescent="0.3">
      <c r="A274" s="735" t="s">
        <v>205</v>
      </c>
      <c r="B274" s="746" t="s">
        <v>1</v>
      </c>
      <c r="C274" s="746"/>
      <c r="D274" s="746"/>
      <c r="E274" s="746" t="s">
        <v>2</v>
      </c>
      <c r="F274" s="746"/>
      <c r="G274" s="746"/>
      <c r="H274" s="746" t="s">
        <v>4</v>
      </c>
      <c r="I274" s="746"/>
      <c r="J274" s="746"/>
      <c r="K274" s="735" t="s">
        <v>206</v>
      </c>
    </row>
    <row r="275" spans="1:11" ht="19.5" customHeight="1" x14ac:dyDescent="0.3">
      <c r="A275" s="736"/>
      <c r="B275" s="747" t="s">
        <v>6</v>
      </c>
      <c r="C275" s="747"/>
      <c r="D275" s="747"/>
      <c r="E275" s="747" t="s">
        <v>7</v>
      </c>
      <c r="F275" s="747"/>
      <c r="G275" s="747"/>
      <c r="H275" s="747" t="s">
        <v>9</v>
      </c>
      <c r="I275" s="747"/>
      <c r="J275" s="747"/>
      <c r="K275" s="736"/>
    </row>
    <row r="276" spans="1:11" ht="19.5" customHeight="1" x14ac:dyDescent="0.3">
      <c r="A276" s="736"/>
      <c r="B276" s="457" t="s">
        <v>574</v>
      </c>
      <c r="C276" s="457" t="s">
        <v>113</v>
      </c>
      <c r="D276" s="457" t="s">
        <v>12</v>
      </c>
      <c r="E276" s="457" t="s">
        <v>574</v>
      </c>
      <c r="F276" s="457" t="s">
        <v>113</v>
      </c>
      <c r="G276" s="457" t="s">
        <v>12</v>
      </c>
      <c r="H276" s="457" t="s">
        <v>574</v>
      </c>
      <c r="I276" s="457" t="s">
        <v>113</v>
      </c>
      <c r="J276" s="457" t="s">
        <v>12</v>
      </c>
      <c r="K276" s="736"/>
    </row>
    <row r="277" spans="1:11" ht="19.5" customHeight="1" thickBot="1" x14ac:dyDescent="0.35">
      <c r="A277" s="737"/>
      <c r="B277" s="458" t="s">
        <v>13</v>
      </c>
      <c r="C277" s="458" t="s">
        <v>14</v>
      </c>
      <c r="D277" s="458" t="s">
        <v>9</v>
      </c>
      <c r="E277" s="458" t="s">
        <v>13</v>
      </c>
      <c r="F277" s="458" t="s">
        <v>14</v>
      </c>
      <c r="G277" s="458" t="s">
        <v>9</v>
      </c>
      <c r="H277" s="458" t="s">
        <v>13</v>
      </c>
      <c r="I277" s="458" t="s">
        <v>14</v>
      </c>
      <c r="J277" s="458" t="s">
        <v>9</v>
      </c>
      <c r="K277" s="737"/>
    </row>
    <row r="278" spans="1:11" ht="20.25" customHeight="1" x14ac:dyDescent="0.25">
      <c r="A278" s="8" t="s">
        <v>2495</v>
      </c>
      <c r="B278" s="8">
        <v>128</v>
      </c>
      <c r="C278" s="8">
        <v>74</v>
      </c>
      <c r="D278" s="8">
        <f>SUM(B278:C278)</f>
        <v>202</v>
      </c>
      <c r="E278" s="8">
        <v>0</v>
      </c>
      <c r="F278" s="8">
        <v>0</v>
      </c>
      <c r="G278" s="8">
        <v>0</v>
      </c>
      <c r="H278" s="8">
        <f>SUM(B278,E278)</f>
        <v>128</v>
      </c>
      <c r="I278" s="8">
        <f t="shared" si="78"/>
        <v>74</v>
      </c>
      <c r="J278" s="8">
        <f t="shared" si="78"/>
        <v>202</v>
      </c>
      <c r="K278" s="219" t="s">
        <v>2590</v>
      </c>
    </row>
    <row r="279" spans="1:11" ht="20.25" customHeight="1" x14ac:dyDescent="0.25">
      <c r="A279" s="8" t="s">
        <v>2497</v>
      </c>
      <c r="B279" s="8">
        <v>90</v>
      </c>
      <c r="C279" s="8">
        <v>10</v>
      </c>
      <c r="D279" s="8">
        <f t="shared" ref="D279:D281" si="79">SUM(B279:C279)</f>
        <v>100</v>
      </c>
      <c r="E279" s="8">
        <v>0</v>
      </c>
      <c r="F279" s="8">
        <v>0</v>
      </c>
      <c r="G279" s="8">
        <v>0</v>
      </c>
      <c r="H279" s="8">
        <f>SUM(B279,E279)</f>
        <v>90</v>
      </c>
      <c r="I279" s="8">
        <f t="shared" si="78"/>
        <v>10</v>
      </c>
      <c r="J279" s="8">
        <f t="shared" si="78"/>
        <v>100</v>
      </c>
      <c r="K279" s="446" t="s">
        <v>2359</v>
      </c>
    </row>
    <row r="280" spans="1:11" ht="20.25" customHeight="1" x14ac:dyDescent="0.25">
      <c r="A280" s="8" t="s">
        <v>2498</v>
      </c>
      <c r="B280" s="8">
        <v>524</v>
      </c>
      <c r="C280" s="8">
        <v>56</v>
      </c>
      <c r="D280" s="8">
        <f t="shared" si="79"/>
        <v>580</v>
      </c>
      <c r="E280" s="8">
        <v>0</v>
      </c>
      <c r="F280" s="8">
        <v>0</v>
      </c>
      <c r="G280" s="8">
        <v>0</v>
      </c>
      <c r="H280" s="8">
        <f>SUM(B280,E280)</f>
        <v>524</v>
      </c>
      <c r="I280" s="8">
        <f t="shared" si="78"/>
        <v>56</v>
      </c>
      <c r="J280" s="8">
        <f t="shared" si="78"/>
        <v>580</v>
      </c>
      <c r="K280" s="219" t="s">
        <v>2088</v>
      </c>
    </row>
    <row r="281" spans="1:11" ht="20.25" customHeight="1" x14ac:dyDescent="0.25">
      <c r="A281" s="8" t="s">
        <v>2339</v>
      </c>
      <c r="B281" s="8">
        <v>637</v>
      </c>
      <c r="C281" s="8">
        <v>255</v>
      </c>
      <c r="D281" s="8">
        <f t="shared" si="79"/>
        <v>892</v>
      </c>
      <c r="E281" s="8">
        <v>0</v>
      </c>
      <c r="F281" s="8">
        <v>0</v>
      </c>
      <c r="G281" s="8">
        <v>0</v>
      </c>
      <c r="H281" s="8">
        <f>SUM(B281,E281)</f>
        <v>637</v>
      </c>
      <c r="I281" s="8">
        <f t="shared" si="78"/>
        <v>255</v>
      </c>
      <c r="J281" s="8">
        <f t="shared" si="78"/>
        <v>892</v>
      </c>
      <c r="K281" s="446" t="s">
        <v>2089</v>
      </c>
    </row>
    <row r="282" spans="1:11" ht="20.25" customHeight="1" x14ac:dyDescent="0.25">
      <c r="A282" s="8" t="s">
        <v>2499</v>
      </c>
      <c r="B282" s="8">
        <f t="shared" ref="B282:J282" si="80">SUM(B268:B281)</f>
        <v>1860</v>
      </c>
      <c r="C282" s="8">
        <f t="shared" si="80"/>
        <v>447</v>
      </c>
      <c r="D282" s="8">
        <f t="shared" si="80"/>
        <v>2307</v>
      </c>
      <c r="E282" s="8">
        <f t="shared" si="80"/>
        <v>0</v>
      </c>
      <c r="F282" s="8">
        <f t="shared" si="80"/>
        <v>0</v>
      </c>
      <c r="G282" s="8">
        <f t="shared" si="80"/>
        <v>0</v>
      </c>
      <c r="H282" s="8">
        <f t="shared" si="80"/>
        <v>1860</v>
      </c>
      <c r="I282" s="8">
        <f t="shared" si="80"/>
        <v>447</v>
      </c>
      <c r="J282" s="8">
        <f t="shared" si="80"/>
        <v>2307</v>
      </c>
      <c r="K282" s="446" t="s">
        <v>2326</v>
      </c>
    </row>
    <row r="283" spans="1:11" ht="20.25" customHeight="1" x14ac:dyDescent="0.25">
      <c r="A283" s="8" t="s">
        <v>2099</v>
      </c>
      <c r="B283" s="8">
        <v>2119</v>
      </c>
      <c r="C283" s="8">
        <v>594</v>
      </c>
      <c r="D283" s="8">
        <f>SUM(B283:C283)</f>
        <v>2713</v>
      </c>
      <c r="E283" s="8">
        <v>0</v>
      </c>
      <c r="F283" s="8">
        <v>0</v>
      </c>
      <c r="G283" s="8">
        <v>0</v>
      </c>
      <c r="H283" s="8">
        <f t="shared" ref="H283:I284" si="81">SUM(E283,B283)</f>
        <v>2119</v>
      </c>
      <c r="I283" s="8">
        <f t="shared" si="81"/>
        <v>594</v>
      </c>
      <c r="J283" s="8">
        <f>SUM(H283:I283)</f>
        <v>2713</v>
      </c>
      <c r="K283" s="446" t="s">
        <v>2081</v>
      </c>
    </row>
    <row r="284" spans="1:11" ht="20.25" customHeight="1" x14ac:dyDescent="0.25">
      <c r="A284" s="8" t="s">
        <v>2101</v>
      </c>
      <c r="B284" s="8">
        <v>494</v>
      </c>
      <c r="C284" s="8">
        <v>215</v>
      </c>
      <c r="D284" s="8">
        <f>SUM(B284:C284)</f>
        <v>709</v>
      </c>
      <c r="E284" s="8">
        <v>0</v>
      </c>
      <c r="F284" s="8">
        <v>0</v>
      </c>
      <c r="G284" s="8">
        <v>0</v>
      </c>
      <c r="H284" s="8">
        <f t="shared" si="81"/>
        <v>494</v>
      </c>
      <c r="I284" s="8">
        <f t="shared" si="81"/>
        <v>215</v>
      </c>
      <c r="J284" s="8">
        <f>SUM(H284:I284)</f>
        <v>709</v>
      </c>
      <c r="K284" s="446" t="s">
        <v>2286</v>
      </c>
    </row>
    <row r="285" spans="1:11" ht="20.25" customHeight="1" x14ac:dyDescent="0.25">
      <c r="A285" s="8" t="s">
        <v>2287</v>
      </c>
      <c r="B285" s="8"/>
      <c r="C285" s="8"/>
      <c r="D285" s="8"/>
      <c r="E285" s="8"/>
      <c r="F285" s="8"/>
      <c r="G285" s="8"/>
      <c r="H285" s="8"/>
      <c r="I285" s="8"/>
      <c r="J285" s="8"/>
      <c r="K285" s="459" t="s">
        <v>2500</v>
      </c>
    </row>
    <row r="286" spans="1:11" ht="20.25" customHeight="1" x14ac:dyDescent="0.25">
      <c r="A286" s="8" t="s">
        <v>2070</v>
      </c>
      <c r="B286" s="8">
        <v>157</v>
      </c>
      <c r="C286" s="8">
        <v>32</v>
      </c>
      <c r="D286" s="8">
        <v>189</v>
      </c>
      <c r="E286" s="8">
        <v>0</v>
      </c>
      <c r="F286" s="8">
        <v>0</v>
      </c>
      <c r="G286" s="8">
        <v>0</v>
      </c>
      <c r="H286" s="8">
        <v>157</v>
      </c>
      <c r="I286" s="8">
        <v>32</v>
      </c>
      <c r="J286" s="8">
        <v>189</v>
      </c>
      <c r="K286" s="219" t="s">
        <v>2589</v>
      </c>
    </row>
    <row r="287" spans="1:11" ht="20.25" customHeight="1" x14ac:dyDescent="0.25">
      <c r="A287" s="8" t="s">
        <v>2332</v>
      </c>
      <c r="B287" s="8">
        <v>158</v>
      </c>
      <c r="C287" s="8">
        <v>87</v>
      </c>
      <c r="D287" s="8">
        <v>245</v>
      </c>
      <c r="E287" s="8">
        <v>0</v>
      </c>
      <c r="F287" s="8">
        <v>0</v>
      </c>
      <c r="G287" s="8">
        <v>0</v>
      </c>
      <c r="H287" s="8">
        <v>158</v>
      </c>
      <c r="I287" s="8">
        <v>87</v>
      </c>
      <c r="J287" s="8">
        <v>245</v>
      </c>
      <c r="K287" s="459" t="s">
        <v>2107</v>
      </c>
    </row>
    <row r="288" spans="1:11" ht="20.25" customHeight="1" x14ac:dyDescent="0.25">
      <c r="A288" s="8" t="s">
        <v>541</v>
      </c>
      <c r="B288" s="8">
        <v>150</v>
      </c>
      <c r="C288" s="8">
        <v>19</v>
      </c>
      <c r="D288" s="8">
        <v>169</v>
      </c>
      <c r="E288" s="8">
        <v>0</v>
      </c>
      <c r="F288" s="8">
        <v>0</v>
      </c>
      <c r="G288" s="8">
        <v>0</v>
      </c>
      <c r="H288" s="8">
        <v>150</v>
      </c>
      <c r="I288" s="8">
        <v>19</v>
      </c>
      <c r="J288" s="8">
        <v>169</v>
      </c>
      <c r="K288" s="459" t="s">
        <v>249</v>
      </c>
    </row>
    <row r="289" spans="1:12" ht="20.25" customHeight="1" x14ac:dyDescent="0.25">
      <c r="A289" s="8" t="s">
        <v>2333</v>
      </c>
      <c r="B289" s="8">
        <v>61</v>
      </c>
      <c r="C289" s="8">
        <v>11</v>
      </c>
      <c r="D289" s="8">
        <v>72</v>
      </c>
      <c r="E289" s="8">
        <v>0</v>
      </c>
      <c r="F289" s="8">
        <v>0</v>
      </c>
      <c r="G289" s="8">
        <v>0</v>
      </c>
      <c r="H289" s="8">
        <v>61</v>
      </c>
      <c r="I289" s="8">
        <v>11</v>
      </c>
      <c r="J289" s="8">
        <v>72</v>
      </c>
      <c r="K289" s="459" t="s">
        <v>2393</v>
      </c>
    </row>
    <row r="290" spans="1:12" ht="20.25" customHeight="1" x14ac:dyDescent="0.25">
      <c r="A290" s="8" t="s">
        <v>2335</v>
      </c>
      <c r="B290" s="8">
        <v>72</v>
      </c>
      <c r="C290" s="8">
        <v>12</v>
      </c>
      <c r="D290" s="8">
        <v>84</v>
      </c>
      <c r="E290" s="8">
        <v>0</v>
      </c>
      <c r="F290" s="8">
        <v>0</v>
      </c>
      <c r="G290" s="8">
        <v>0</v>
      </c>
      <c r="H290" s="8">
        <v>72</v>
      </c>
      <c r="I290" s="8">
        <v>12</v>
      </c>
      <c r="J290" s="8">
        <v>84</v>
      </c>
      <c r="K290" s="446" t="s">
        <v>2077</v>
      </c>
    </row>
    <row r="291" spans="1:12" ht="20.25" customHeight="1" x14ac:dyDescent="0.25">
      <c r="A291" s="8" t="s">
        <v>2336</v>
      </c>
      <c r="B291" s="8">
        <v>133</v>
      </c>
      <c r="C291" s="8">
        <v>86</v>
      </c>
      <c r="D291" s="8">
        <v>219</v>
      </c>
      <c r="E291" s="8">
        <v>0</v>
      </c>
      <c r="F291" s="8">
        <v>0</v>
      </c>
      <c r="G291" s="8">
        <v>0</v>
      </c>
      <c r="H291" s="8">
        <v>133</v>
      </c>
      <c r="I291" s="8">
        <v>86</v>
      </c>
      <c r="J291" s="8">
        <v>219</v>
      </c>
      <c r="K291" s="446" t="s">
        <v>2337</v>
      </c>
    </row>
    <row r="292" spans="1:12" ht="20.25" customHeight="1" x14ac:dyDescent="0.25">
      <c r="A292" s="8" t="s">
        <v>2108</v>
      </c>
      <c r="B292" s="8">
        <v>731</v>
      </c>
      <c r="C292" s="8">
        <v>247</v>
      </c>
      <c r="D292" s="8">
        <v>978</v>
      </c>
      <c r="E292" s="8">
        <f>SUM(E286:E291)</f>
        <v>0</v>
      </c>
      <c r="F292" s="8">
        <f>SUM(F286:F291)</f>
        <v>0</v>
      </c>
      <c r="G292" s="8">
        <f>SUM(G286:G291)</f>
        <v>0</v>
      </c>
      <c r="H292" s="8">
        <v>731</v>
      </c>
      <c r="I292" s="8">
        <v>247</v>
      </c>
      <c r="J292" s="8">
        <v>978</v>
      </c>
      <c r="K292" s="459" t="s">
        <v>2109</v>
      </c>
    </row>
    <row r="293" spans="1:12" ht="20.25" customHeight="1" x14ac:dyDescent="0.25">
      <c r="A293" s="8" t="s">
        <v>2376</v>
      </c>
      <c r="B293" s="8"/>
      <c r="C293" s="8"/>
      <c r="D293" s="8"/>
      <c r="E293" s="8"/>
      <c r="F293" s="8"/>
      <c r="G293" s="8"/>
      <c r="H293" s="8"/>
      <c r="I293" s="8"/>
      <c r="J293" s="8"/>
      <c r="K293" s="446" t="s">
        <v>2591</v>
      </c>
    </row>
    <row r="294" spans="1:12" ht="20.25" customHeight="1" x14ac:dyDescent="0.25">
      <c r="A294" s="8" t="s">
        <v>2339</v>
      </c>
      <c r="B294" s="8">
        <v>211</v>
      </c>
      <c r="C294" s="8">
        <v>67</v>
      </c>
      <c r="D294" s="8">
        <f>SUM(B294:C294)</f>
        <v>278</v>
      </c>
      <c r="E294" s="8">
        <v>0</v>
      </c>
      <c r="F294" s="8">
        <v>0</v>
      </c>
      <c r="G294" s="8">
        <v>0</v>
      </c>
      <c r="H294" s="8">
        <v>211</v>
      </c>
      <c r="I294" s="8">
        <v>67</v>
      </c>
      <c r="J294" s="8">
        <f>SUM(H294:I294)</f>
        <v>278</v>
      </c>
      <c r="K294" s="446" t="s">
        <v>2089</v>
      </c>
    </row>
    <row r="295" spans="1:12" ht="20.25" customHeight="1" x14ac:dyDescent="0.25">
      <c r="A295" s="8" t="s">
        <v>2592</v>
      </c>
      <c r="B295" s="8">
        <v>109</v>
      </c>
      <c r="C295" s="8">
        <v>29</v>
      </c>
      <c r="D295" s="8">
        <f>SUM(B295:C295)</f>
        <v>138</v>
      </c>
      <c r="E295" s="8">
        <v>0</v>
      </c>
      <c r="F295" s="8">
        <v>0</v>
      </c>
      <c r="G295" s="8">
        <v>0</v>
      </c>
      <c r="H295" s="8">
        <f>SUM(E295,B295)</f>
        <v>109</v>
      </c>
      <c r="I295" s="8">
        <f>SUM(F295,C295)</f>
        <v>29</v>
      </c>
      <c r="J295" s="8">
        <f>SUM(H295:I295)</f>
        <v>138</v>
      </c>
      <c r="K295" s="446" t="s">
        <v>2113</v>
      </c>
    </row>
    <row r="296" spans="1:12" ht="20.25" customHeight="1" x14ac:dyDescent="0.25">
      <c r="A296" s="8" t="s">
        <v>2115</v>
      </c>
      <c r="B296" s="8">
        <v>178</v>
      </c>
      <c r="C296" s="8">
        <v>55</v>
      </c>
      <c r="D296" s="8">
        <f>SUM(B296:C296)</f>
        <v>233</v>
      </c>
      <c r="E296" s="8">
        <v>0</v>
      </c>
      <c r="F296" s="8">
        <v>0</v>
      </c>
      <c r="G296" s="8">
        <v>0</v>
      </c>
      <c r="H296" s="8">
        <f>SUM(E296,B296)</f>
        <v>178</v>
      </c>
      <c r="I296" s="8">
        <f>SUM(F296,C296)</f>
        <v>55</v>
      </c>
      <c r="J296" s="8">
        <f>SUM(H296:I296)</f>
        <v>233</v>
      </c>
      <c r="K296" s="446" t="s">
        <v>2593</v>
      </c>
    </row>
    <row r="297" spans="1:12" ht="20.25" customHeight="1" x14ac:dyDescent="0.25">
      <c r="A297" s="8" t="s">
        <v>2122</v>
      </c>
      <c r="B297" s="8">
        <f>SUM(B294:B296)</f>
        <v>498</v>
      </c>
      <c r="C297" s="8">
        <f t="shared" ref="C297:J297" si="82">SUM(C294:C296)</f>
        <v>151</v>
      </c>
      <c r="D297" s="8">
        <f t="shared" si="82"/>
        <v>649</v>
      </c>
      <c r="E297" s="8">
        <f t="shared" si="82"/>
        <v>0</v>
      </c>
      <c r="F297" s="8">
        <f t="shared" si="82"/>
        <v>0</v>
      </c>
      <c r="G297" s="8">
        <f t="shared" si="82"/>
        <v>0</v>
      </c>
      <c r="H297" s="8">
        <f t="shared" si="82"/>
        <v>498</v>
      </c>
      <c r="I297" s="8">
        <f t="shared" si="82"/>
        <v>151</v>
      </c>
      <c r="J297" s="8">
        <f t="shared" si="82"/>
        <v>649</v>
      </c>
      <c r="K297" s="446" t="s">
        <v>2508</v>
      </c>
    </row>
    <row r="298" spans="1:12" ht="20.25" customHeight="1" thickBot="1" x14ac:dyDescent="0.3">
      <c r="A298" s="11" t="s">
        <v>2124</v>
      </c>
      <c r="B298" s="11">
        <v>135</v>
      </c>
      <c r="C298" s="11">
        <v>41</v>
      </c>
      <c r="D298" s="11">
        <f>SUM(B298:C298)</f>
        <v>176</v>
      </c>
      <c r="E298" s="11">
        <v>1</v>
      </c>
      <c r="F298" s="11">
        <v>0</v>
      </c>
      <c r="G298" s="11">
        <f>SUM(E298:F298)</f>
        <v>1</v>
      </c>
      <c r="H298" s="11">
        <f>SUM(E298,B298)</f>
        <v>136</v>
      </c>
      <c r="I298" s="11">
        <f>SUM(F298,C298)</f>
        <v>41</v>
      </c>
      <c r="J298" s="11">
        <f>SUM(H298:I298)</f>
        <v>177</v>
      </c>
      <c r="K298" s="13" t="s">
        <v>2594</v>
      </c>
    </row>
    <row r="299" spans="1:12" ht="20.25" customHeight="1" thickTop="1" x14ac:dyDescent="0.25">
      <c r="A299" s="634"/>
      <c r="B299" s="634"/>
      <c r="C299" s="634"/>
      <c r="D299" s="634"/>
      <c r="E299" s="634"/>
      <c r="F299" s="634"/>
      <c r="G299" s="634"/>
      <c r="H299" s="634"/>
      <c r="I299" s="634"/>
      <c r="J299" s="634"/>
      <c r="K299" s="632"/>
      <c r="L299" s="69"/>
    </row>
    <row r="300" spans="1:12" s="659" customFormat="1" ht="20.25" customHeight="1" x14ac:dyDescent="0.25">
      <c r="A300" s="668"/>
      <c r="B300" s="668"/>
      <c r="C300" s="668"/>
      <c r="D300" s="668"/>
      <c r="E300" s="668"/>
      <c r="F300" s="668"/>
      <c r="G300" s="668"/>
      <c r="H300" s="668"/>
      <c r="I300" s="668"/>
      <c r="J300" s="668"/>
      <c r="K300" s="664"/>
      <c r="L300" s="69"/>
    </row>
    <row r="301" spans="1:12" s="659" customFormat="1" ht="20.25" customHeight="1" x14ac:dyDescent="0.25">
      <c r="A301" s="668"/>
      <c r="B301" s="668"/>
      <c r="C301" s="668"/>
      <c r="D301" s="668"/>
      <c r="E301" s="668"/>
      <c r="F301" s="668"/>
      <c r="G301" s="668"/>
      <c r="H301" s="668"/>
      <c r="I301" s="668"/>
      <c r="J301" s="668"/>
      <c r="K301" s="664"/>
      <c r="L301" s="69"/>
    </row>
    <row r="302" spans="1:12" ht="20.25" customHeight="1" thickBot="1" x14ac:dyDescent="0.3">
      <c r="A302" s="357" t="s">
        <v>2656</v>
      </c>
      <c r="K302" s="426" t="s">
        <v>2657</v>
      </c>
    </row>
    <row r="303" spans="1:12" ht="20.25" customHeight="1" thickTop="1" x14ac:dyDescent="0.3">
      <c r="A303" s="735" t="s">
        <v>205</v>
      </c>
      <c r="B303" s="746" t="s">
        <v>1</v>
      </c>
      <c r="C303" s="746"/>
      <c r="D303" s="746"/>
      <c r="E303" s="746" t="s">
        <v>2</v>
      </c>
      <c r="F303" s="746"/>
      <c r="G303" s="746"/>
      <c r="H303" s="746" t="s">
        <v>4</v>
      </c>
      <c r="I303" s="746"/>
      <c r="J303" s="746"/>
      <c r="K303" s="735" t="s">
        <v>206</v>
      </c>
    </row>
    <row r="304" spans="1:12" ht="19.5" customHeight="1" x14ac:dyDescent="0.3">
      <c r="A304" s="736"/>
      <c r="B304" s="747" t="s">
        <v>6</v>
      </c>
      <c r="C304" s="747"/>
      <c r="D304" s="747"/>
      <c r="E304" s="747" t="s">
        <v>7</v>
      </c>
      <c r="F304" s="747"/>
      <c r="G304" s="747"/>
      <c r="H304" s="747" t="s">
        <v>9</v>
      </c>
      <c r="I304" s="747"/>
      <c r="J304" s="747"/>
      <c r="K304" s="736"/>
    </row>
    <row r="305" spans="1:11" ht="19.5" customHeight="1" x14ac:dyDescent="0.3">
      <c r="A305" s="736"/>
      <c r="B305" s="457" t="s">
        <v>574</v>
      </c>
      <c r="C305" s="457" t="s">
        <v>113</v>
      </c>
      <c r="D305" s="457" t="s">
        <v>12</v>
      </c>
      <c r="E305" s="457" t="s">
        <v>574</v>
      </c>
      <c r="F305" s="457" t="s">
        <v>113</v>
      </c>
      <c r="G305" s="457" t="s">
        <v>12</v>
      </c>
      <c r="H305" s="457" t="s">
        <v>574</v>
      </c>
      <c r="I305" s="457" t="s">
        <v>113</v>
      </c>
      <c r="J305" s="457" t="s">
        <v>12</v>
      </c>
      <c r="K305" s="736"/>
    </row>
    <row r="306" spans="1:11" ht="19.5" customHeight="1" thickBot="1" x14ac:dyDescent="0.35">
      <c r="A306" s="737"/>
      <c r="B306" s="458" t="s">
        <v>13</v>
      </c>
      <c r="C306" s="458" t="s">
        <v>14</v>
      </c>
      <c r="D306" s="458" t="s">
        <v>9</v>
      </c>
      <c r="E306" s="458" t="s">
        <v>13</v>
      </c>
      <c r="F306" s="458" t="s">
        <v>14</v>
      </c>
      <c r="G306" s="458" t="s">
        <v>9</v>
      </c>
      <c r="H306" s="458" t="s">
        <v>13</v>
      </c>
      <c r="I306" s="458" t="s">
        <v>14</v>
      </c>
      <c r="J306" s="458" t="s">
        <v>9</v>
      </c>
      <c r="K306" s="737"/>
    </row>
    <row r="307" spans="1:11" ht="20.25" customHeight="1" x14ac:dyDescent="0.25">
      <c r="A307" s="62" t="s">
        <v>2595</v>
      </c>
      <c r="B307" s="8"/>
      <c r="C307" s="8"/>
      <c r="D307" s="8"/>
      <c r="E307" s="8"/>
      <c r="F307" s="8"/>
      <c r="G307" s="8"/>
      <c r="H307" s="8"/>
      <c r="I307" s="8"/>
      <c r="J307" s="8"/>
      <c r="K307" s="446" t="s">
        <v>2435</v>
      </c>
    </row>
    <row r="308" spans="1:11" ht="20.25" customHeight="1" x14ac:dyDescent="0.25">
      <c r="A308" s="8" t="s">
        <v>2128</v>
      </c>
      <c r="B308" s="8">
        <v>107</v>
      </c>
      <c r="C308" s="8">
        <v>8</v>
      </c>
      <c r="D308" s="8">
        <f>SUM(B308:C308)</f>
        <v>115</v>
      </c>
      <c r="E308" s="8">
        <v>0</v>
      </c>
      <c r="F308" s="8">
        <v>0</v>
      </c>
      <c r="G308" s="8">
        <v>0</v>
      </c>
      <c r="H308" s="8">
        <v>107</v>
      </c>
      <c r="I308" s="8">
        <v>8</v>
      </c>
      <c r="J308" s="8">
        <f>SUM(H308:I308)</f>
        <v>115</v>
      </c>
      <c r="K308" s="446" t="s">
        <v>1262</v>
      </c>
    </row>
    <row r="309" spans="1:11" ht="20.25" customHeight="1" x14ac:dyDescent="0.25">
      <c r="A309" s="8" t="s">
        <v>2129</v>
      </c>
      <c r="B309" s="8">
        <v>111</v>
      </c>
      <c r="C309" s="8">
        <v>30</v>
      </c>
      <c r="D309" s="8">
        <f t="shared" ref="D309:D311" si="83">SUM(B309:C309)</f>
        <v>141</v>
      </c>
      <c r="E309" s="8">
        <v>0</v>
      </c>
      <c r="F309" s="8">
        <v>0</v>
      </c>
      <c r="G309" s="8">
        <v>0</v>
      </c>
      <c r="H309" s="8">
        <v>111</v>
      </c>
      <c r="I309" s="8">
        <v>30</v>
      </c>
      <c r="J309" s="8">
        <f t="shared" ref="J309:J311" si="84">SUM(H309:I309)</f>
        <v>141</v>
      </c>
      <c r="K309" s="446" t="s">
        <v>2310</v>
      </c>
    </row>
    <row r="310" spans="1:11" ht="20.25" customHeight="1" x14ac:dyDescent="0.25">
      <c r="A310" s="8" t="s">
        <v>1438</v>
      </c>
      <c r="B310" s="8">
        <v>626</v>
      </c>
      <c r="C310" s="8">
        <v>251</v>
      </c>
      <c r="D310" s="8">
        <f t="shared" si="83"/>
        <v>877</v>
      </c>
      <c r="E310" s="8">
        <v>0</v>
      </c>
      <c r="F310" s="8">
        <v>0</v>
      </c>
      <c r="G310" s="8">
        <v>0</v>
      </c>
      <c r="H310" s="8">
        <v>626</v>
      </c>
      <c r="I310" s="8">
        <v>251</v>
      </c>
      <c r="J310" s="8">
        <f t="shared" si="84"/>
        <v>877</v>
      </c>
      <c r="K310" s="446" t="s">
        <v>243</v>
      </c>
    </row>
    <row r="311" spans="1:11" ht="20.25" customHeight="1" x14ac:dyDescent="0.25">
      <c r="A311" s="8" t="s">
        <v>541</v>
      </c>
      <c r="B311" s="8">
        <v>797</v>
      </c>
      <c r="C311" s="8">
        <v>234</v>
      </c>
      <c r="D311" s="8">
        <f t="shared" si="83"/>
        <v>1031</v>
      </c>
      <c r="E311" s="8">
        <v>0</v>
      </c>
      <c r="F311" s="8">
        <v>0</v>
      </c>
      <c r="G311" s="8">
        <v>0</v>
      </c>
      <c r="H311" s="8">
        <v>797</v>
      </c>
      <c r="I311" s="8">
        <v>234</v>
      </c>
      <c r="J311" s="8">
        <f t="shared" si="84"/>
        <v>1031</v>
      </c>
      <c r="K311" s="446" t="s">
        <v>249</v>
      </c>
    </row>
    <row r="312" spans="1:11" ht="20.25" customHeight="1" x14ac:dyDescent="0.25">
      <c r="A312" s="20" t="s">
        <v>2131</v>
      </c>
      <c r="B312" s="20">
        <v>1641</v>
      </c>
      <c r="C312" s="20">
        <v>523</v>
      </c>
      <c r="D312" s="20">
        <v>2164</v>
      </c>
      <c r="E312" s="20">
        <v>0</v>
      </c>
      <c r="F312" s="20">
        <v>0</v>
      </c>
      <c r="G312" s="20">
        <v>0</v>
      </c>
      <c r="H312" s="20">
        <v>1641</v>
      </c>
      <c r="I312" s="20">
        <v>523</v>
      </c>
      <c r="J312" s="20">
        <v>2164</v>
      </c>
      <c r="K312" s="22" t="s">
        <v>2596</v>
      </c>
    </row>
    <row r="313" spans="1:11" ht="20.25" customHeight="1" x14ac:dyDescent="0.25">
      <c r="A313" s="20" t="s">
        <v>2440</v>
      </c>
      <c r="B313" s="20"/>
      <c r="C313" s="20"/>
      <c r="D313" s="20"/>
      <c r="E313" s="20"/>
      <c r="F313" s="20"/>
      <c r="G313" s="20"/>
      <c r="H313" s="20"/>
      <c r="I313" s="20"/>
      <c r="J313" s="20"/>
      <c r="K313" s="446" t="s">
        <v>2515</v>
      </c>
    </row>
    <row r="314" spans="1:11" ht="20.25" customHeight="1" x14ac:dyDescent="0.25">
      <c r="A314" s="20" t="s">
        <v>1438</v>
      </c>
      <c r="B314" s="20">
        <v>58</v>
      </c>
      <c r="C314" s="20">
        <v>21</v>
      </c>
      <c r="D314" s="20">
        <f>SUM(B314:C314)</f>
        <v>79</v>
      </c>
      <c r="E314" s="20">
        <v>0</v>
      </c>
      <c r="F314" s="20">
        <v>0</v>
      </c>
      <c r="G314" s="20">
        <v>0</v>
      </c>
      <c r="H314" s="20">
        <v>58</v>
      </c>
      <c r="I314" s="20">
        <v>21</v>
      </c>
      <c r="J314" s="20">
        <f>SUM(H314:I314)</f>
        <v>79</v>
      </c>
      <c r="K314" s="466" t="s">
        <v>243</v>
      </c>
    </row>
    <row r="315" spans="1:11" ht="20.25" customHeight="1" x14ac:dyDescent="0.25">
      <c r="A315" s="20" t="s">
        <v>541</v>
      </c>
      <c r="B315" s="20">
        <v>33</v>
      </c>
      <c r="C315" s="20">
        <v>4</v>
      </c>
      <c r="D315" s="20">
        <f>SUM(B315:C315)</f>
        <v>37</v>
      </c>
      <c r="E315" s="20">
        <v>0</v>
      </c>
      <c r="F315" s="20">
        <v>0</v>
      </c>
      <c r="G315" s="20">
        <v>0</v>
      </c>
      <c r="H315" s="20">
        <v>33</v>
      </c>
      <c r="I315" s="20">
        <v>4</v>
      </c>
      <c r="J315" s="20">
        <f>SUM(H315:I315)</f>
        <v>37</v>
      </c>
      <c r="K315" s="459" t="s">
        <v>249</v>
      </c>
    </row>
    <row r="316" spans="1:11" ht="20.25" customHeight="1" x14ac:dyDescent="0.25">
      <c r="A316" s="20" t="s">
        <v>2441</v>
      </c>
      <c r="B316" s="20">
        <f>SUM(B314:B315)</f>
        <v>91</v>
      </c>
      <c r="C316" s="20">
        <f t="shared" ref="C316:J316" si="85">SUM(C314:C315)</f>
        <v>25</v>
      </c>
      <c r="D316" s="20">
        <f t="shared" si="85"/>
        <v>116</v>
      </c>
      <c r="E316" s="20">
        <f t="shared" si="85"/>
        <v>0</v>
      </c>
      <c r="F316" s="20">
        <f t="shared" si="85"/>
        <v>0</v>
      </c>
      <c r="G316" s="20">
        <f t="shared" si="85"/>
        <v>0</v>
      </c>
      <c r="H316" s="20">
        <f t="shared" si="85"/>
        <v>91</v>
      </c>
      <c r="I316" s="20">
        <f t="shared" si="85"/>
        <v>25</v>
      </c>
      <c r="J316" s="20">
        <f t="shared" si="85"/>
        <v>116</v>
      </c>
      <c r="K316" s="22" t="s">
        <v>2597</v>
      </c>
    </row>
    <row r="317" spans="1:11" ht="20.25" customHeight="1" x14ac:dyDescent="0.25">
      <c r="A317" s="20" t="s">
        <v>2517</v>
      </c>
      <c r="B317" s="20"/>
      <c r="C317" s="20"/>
      <c r="D317" s="20"/>
      <c r="E317" s="20"/>
      <c r="F317" s="20"/>
      <c r="G317" s="20"/>
      <c r="H317" s="20"/>
      <c r="I317" s="20"/>
      <c r="J317" s="20"/>
      <c r="K317" s="446" t="s">
        <v>2598</v>
      </c>
    </row>
    <row r="318" spans="1:11" ht="20.25" customHeight="1" x14ac:dyDescent="0.25">
      <c r="A318" s="20" t="s">
        <v>2129</v>
      </c>
      <c r="B318" s="20">
        <v>17</v>
      </c>
      <c r="C318" s="20">
        <v>7</v>
      </c>
      <c r="D318" s="20">
        <f>SUM(B318:C318)</f>
        <v>24</v>
      </c>
      <c r="E318" s="20">
        <v>0</v>
      </c>
      <c r="F318" s="20">
        <v>0</v>
      </c>
      <c r="G318" s="20">
        <v>0</v>
      </c>
      <c r="H318" s="20">
        <v>17</v>
      </c>
      <c r="I318" s="20">
        <v>7</v>
      </c>
      <c r="J318" s="20">
        <f>SUM(H318:I318)</f>
        <v>24</v>
      </c>
      <c r="K318" s="446" t="s">
        <v>2310</v>
      </c>
    </row>
    <row r="319" spans="1:11" ht="20.25" customHeight="1" x14ac:dyDescent="0.25">
      <c r="A319" s="20" t="s">
        <v>1438</v>
      </c>
      <c r="B319" s="20">
        <v>102</v>
      </c>
      <c r="C319" s="20">
        <v>35</v>
      </c>
      <c r="D319" s="20">
        <f t="shared" ref="D319:D320" si="86">SUM(B319:C319)</f>
        <v>137</v>
      </c>
      <c r="E319" s="20">
        <v>0</v>
      </c>
      <c r="F319" s="20">
        <v>0</v>
      </c>
      <c r="G319" s="20">
        <v>0</v>
      </c>
      <c r="H319" s="20">
        <v>102</v>
      </c>
      <c r="I319" s="20">
        <v>35</v>
      </c>
      <c r="J319" s="20">
        <f t="shared" ref="J319:J320" si="87">SUM(H319:I319)</f>
        <v>137</v>
      </c>
      <c r="K319" s="466" t="s">
        <v>243</v>
      </c>
    </row>
    <row r="320" spans="1:11" ht="20.25" customHeight="1" x14ac:dyDescent="0.25">
      <c r="A320" s="20" t="s">
        <v>541</v>
      </c>
      <c r="B320" s="20">
        <v>82</v>
      </c>
      <c r="C320" s="20">
        <v>6</v>
      </c>
      <c r="D320" s="20">
        <f t="shared" si="86"/>
        <v>88</v>
      </c>
      <c r="E320" s="20">
        <v>0</v>
      </c>
      <c r="F320" s="20">
        <v>0</v>
      </c>
      <c r="G320" s="20">
        <v>0</v>
      </c>
      <c r="H320" s="20">
        <v>82</v>
      </c>
      <c r="I320" s="20">
        <v>6</v>
      </c>
      <c r="J320" s="20">
        <f t="shared" si="87"/>
        <v>88</v>
      </c>
      <c r="K320" s="446" t="s">
        <v>249</v>
      </c>
    </row>
    <row r="321" spans="1:11" ht="20.25" customHeight="1" x14ac:dyDescent="0.25">
      <c r="A321" s="20" t="s">
        <v>2599</v>
      </c>
      <c r="B321" s="20">
        <f>SUM(B318:B320)</f>
        <v>201</v>
      </c>
      <c r="C321" s="20">
        <f t="shared" ref="C321:J321" si="88">SUM(C318:C320)</f>
        <v>48</v>
      </c>
      <c r="D321" s="20">
        <f t="shared" si="88"/>
        <v>249</v>
      </c>
      <c r="E321" s="20">
        <f t="shared" si="88"/>
        <v>0</v>
      </c>
      <c r="F321" s="20">
        <f t="shared" si="88"/>
        <v>0</v>
      </c>
      <c r="G321" s="20">
        <f t="shared" si="88"/>
        <v>0</v>
      </c>
      <c r="H321" s="20">
        <f t="shared" si="88"/>
        <v>201</v>
      </c>
      <c r="I321" s="20">
        <f t="shared" si="88"/>
        <v>48</v>
      </c>
      <c r="J321" s="20">
        <f t="shared" si="88"/>
        <v>249</v>
      </c>
      <c r="K321" s="22" t="s">
        <v>2520</v>
      </c>
    </row>
    <row r="322" spans="1:11" ht="20.25" customHeight="1" x14ac:dyDescent="0.25">
      <c r="A322" s="20" t="s">
        <v>2443</v>
      </c>
      <c r="B322" s="20"/>
      <c r="C322" s="20"/>
      <c r="D322" s="20"/>
      <c r="E322" s="20"/>
      <c r="F322" s="20"/>
      <c r="G322" s="20"/>
      <c r="H322" s="20"/>
      <c r="I322" s="20"/>
      <c r="J322" s="20"/>
      <c r="K322" s="446" t="s">
        <v>2600</v>
      </c>
    </row>
    <row r="323" spans="1:11" ht="20.25" customHeight="1" x14ac:dyDescent="0.25">
      <c r="A323" s="20" t="s">
        <v>2128</v>
      </c>
      <c r="B323" s="20">
        <v>24</v>
      </c>
      <c r="C323" s="20">
        <v>1</v>
      </c>
      <c r="D323" s="20">
        <f>SUM(B323:C323)</f>
        <v>25</v>
      </c>
      <c r="E323" s="20">
        <v>0</v>
      </c>
      <c r="F323" s="20">
        <v>0</v>
      </c>
      <c r="G323" s="20">
        <v>0</v>
      </c>
      <c r="H323" s="20">
        <v>24</v>
      </c>
      <c r="I323" s="20">
        <v>1</v>
      </c>
      <c r="J323" s="20">
        <f>SUM(H323:I323)</f>
        <v>25</v>
      </c>
      <c r="K323" s="446" t="s">
        <v>1262</v>
      </c>
    </row>
    <row r="324" spans="1:11" ht="20.25" customHeight="1" x14ac:dyDescent="0.25">
      <c r="A324" s="20" t="s">
        <v>2129</v>
      </c>
      <c r="B324" s="20">
        <v>4</v>
      </c>
      <c r="C324" s="20"/>
      <c r="D324" s="20">
        <f t="shared" ref="D324:D326" si="89">SUM(B324:C324)</f>
        <v>4</v>
      </c>
      <c r="E324" s="20">
        <v>0</v>
      </c>
      <c r="F324" s="20">
        <v>0</v>
      </c>
      <c r="G324" s="20">
        <v>0</v>
      </c>
      <c r="H324" s="20">
        <v>4</v>
      </c>
      <c r="I324" s="20"/>
      <c r="J324" s="20">
        <f t="shared" ref="J324:J326" si="90">SUM(H324:I324)</f>
        <v>4</v>
      </c>
      <c r="K324" s="446" t="s">
        <v>2310</v>
      </c>
    </row>
    <row r="325" spans="1:11" ht="20.25" customHeight="1" x14ac:dyDescent="0.25">
      <c r="A325" s="20" t="s">
        <v>1438</v>
      </c>
      <c r="B325" s="20">
        <v>1</v>
      </c>
      <c r="C325" s="20">
        <v>2</v>
      </c>
      <c r="D325" s="20">
        <f t="shared" si="89"/>
        <v>3</v>
      </c>
      <c r="E325" s="20">
        <v>0</v>
      </c>
      <c r="F325" s="20">
        <v>0</v>
      </c>
      <c r="G325" s="20">
        <v>0</v>
      </c>
      <c r="H325" s="20">
        <v>1</v>
      </c>
      <c r="I325" s="20">
        <v>2</v>
      </c>
      <c r="J325" s="20">
        <f t="shared" si="90"/>
        <v>3</v>
      </c>
      <c r="K325" s="466" t="s">
        <v>243</v>
      </c>
    </row>
    <row r="326" spans="1:11" ht="20.25" customHeight="1" x14ac:dyDescent="0.25">
      <c r="A326" s="20" t="s">
        <v>541</v>
      </c>
      <c r="B326" s="20">
        <v>20</v>
      </c>
      <c r="C326" s="20">
        <v>1</v>
      </c>
      <c r="D326" s="20">
        <f t="shared" si="89"/>
        <v>21</v>
      </c>
      <c r="E326" s="20">
        <v>0</v>
      </c>
      <c r="F326" s="20">
        <v>0</v>
      </c>
      <c r="G326" s="20">
        <v>0</v>
      </c>
      <c r="H326" s="20">
        <v>20</v>
      </c>
      <c r="I326" s="20">
        <v>1</v>
      </c>
      <c r="J326" s="20">
        <f t="shared" si="90"/>
        <v>21</v>
      </c>
      <c r="K326" s="446" t="s">
        <v>249</v>
      </c>
    </row>
    <row r="327" spans="1:11" ht="20.25" customHeight="1" thickBot="1" x14ac:dyDescent="0.3">
      <c r="A327" s="11" t="s">
        <v>2444</v>
      </c>
      <c r="B327" s="11">
        <f>SUM(B323:B326)</f>
        <v>49</v>
      </c>
      <c r="C327" s="11">
        <f t="shared" ref="C327:J327" si="91">SUM(C323:C326)</f>
        <v>4</v>
      </c>
      <c r="D327" s="11">
        <f t="shared" si="91"/>
        <v>53</v>
      </c>
      <c r="E327" s="11">
        <f t="shared" si="91"/>
        <v>0</v>
      </c>
      <c r="F327" s="11">
        <f t="shared" si="91"/>
        <v>0</v>
      </c>
      <c r="G327" s="11">
        <f t="shared" si="91"/>
        <v>0</v>
      </c>
      <c r="H327" s="11">
        <f t="shared" si="91"/>
        <v>49</v>
      </c>
      <c r="I327" s="11">
        <f t="shared" si="91"/>
        <v>4</v>
      </c>
      <c r="J327" s="11">
        <f t="shared" si="91"/>
        <v>53</v>
      </c>
      <c r="K327" s="13" t="s">
        <v>2601</v>
      </c>
    </row>
    <row r="328" spans="1:11" ht="20.25" customHeight="1" thickTop="1" x14ac:dyDescent="0.25">
      <c r="A328" s="579"/>
      <c r="B328" s="579"/>
      <c r="C328" s="579"/>
      <c r="D328" s="579"/>
      <c r="E328" s="579"/>
      <c r="F328" s="579"/>
      <c r="G328" s="579"/>
      <c r="H328" s="579"/>
      <c r="I328" s="579"/>
      <c r="J328" s="579"/>
      <c r="K328" s="574"/>
    </row>
    <row r="329" spans="1:11" s="659" customFormat="1" ht="20.25" customHeight="1" x14ac:dyDescent="0.25">
      <c r="A329" s="668"/>
      <c r="B329" s="668"/>
      <c r="C329" s="668"/>
      <c r="D329" s="668"/>
      <c r="E329" s="668"/>
      <c r="F329" s="668"/>
      <c r="G329" s="668"/>
      <c r="H329" s="668"/>
      <c r="I329" s="668"/>
      <c r="J329" s="668"/>
      <c r="K329" s="664"/>
    </row>
    <row r="330" spans="1:11" s="659" customFormat="1" ht="20.25" customHeight="1" x14ac:dyDescent="0.25">
      <c r="A330" s="668"/>
      <c r="B330" s="668"/>
      <c r="C330" s="668"/>
      <c r="D330" s="668"/>
      <c r="E330" s="668"/>
      <c r="F330" s="668"/>
      <c r="G330" s="668"/>
      <c r="H330" s="668"/>
      <c r="I330" s="668"/>
      <c r="J330" s="668"/>
      <c r="K330" s="664"/>
    </row>
    <row r="331" spans="1:11" ht="20.25" customHeight="1" thickBot="1" x14ac:dyDescent="0.3">
      <c r="A331" s="357" t="s">
        <v>2656</v>
      </c>
      <c r="K331" s="426" t="s">
        <v>2657</v>
      </c>
    </row>
    <row r="332" spans="1:11" ht="20.25" customHeight="1" thickTop="1" x14ac:dyDescent="0.3">
      <c r="A332" s="735" t="s">
        <v>205</v>
      </c>
      <c r="B332" s="746" t="s">
        <v>1</v>
      </c>
      <c r="C332" s="746"/>
      <c r="D332" s="746"/>
      <c r="E332" s="746" t="s">
        <v>2</v>
      </c>
      <c r="F332" s="746"/>
      <c r="G332" s="746"/>
      <c r="H332" s="746" t="s">
        <v>4</v>
      </c>
      <c r="I332" s="746"/>
      <c r="J332" s="746"/>
      <c r="K332" s="735" t="s">
        <v>206</v>
      </c>
    </row>
    <row r="333" spans="1:11" ht="19.5" customHeight="1" x14ac:dyDescent="0.3">
      <c r="A333" s="736"/>
      <c r="B333" s="747" t="s">
        <v>6</v>
      </c>
      <c r="C333" s="747"/>
      <c r="D333" s="747"/>
      <c r="E333" s="747" t="s">
        <v>7</v>
      </c>
      <c r="F333" s="747"/>
      <c r="G333" s="747"/>
      <c r="H333" s="747" t="s">
        <v>9</v>
      </c>
      <c r="I333" s="747"/>
      <c r="J333" s="747"/>
      <c r="K333" s="736"/>
    </row>
    <row r="334" spans="1:11" ht="19.5" customHeight="1" x14ac:dyDescent="0.3">
      <c r="A334" s="736"/>
      <c r="B334" s="457" t="s">
        <v>574</v>
      </c>
      <c r="C334" s="457" t="s">
        <v>113</v>
      </c>
      <c r="D334" s="457" t="s">
        <v>12</v>
      </c>
      <c r="E334" s="457" t="s">
        <v>574</v>
      </c>
      <c r="F334" s="457" t="s">
        <v>113</v>
      </c>
      <c r="G334" s="457" t="s">
        <v>12</v>
      </c>
      <c r="H334" s="457" t="s">
        <v>574</v>
      </c>
      <c r="I334" s="457" t="s">
        <v>113</v>
      </c>
      <c r="J334" s="457" t="s">
        <v>12</v>
      </c>
      <c r="K334" s="736"/>
    </row>
    <row r="335" spans="1:11" ht="19.5" customHeight="1" thickBot="1" x14ac:dyDescent="0.35">
      <c r="A335" s="737"/>
      <c r="B335" s="458" t="s">
        <v>13</v>
      </c>
      <c r="C335" s="458" t="s">
        <v>14</v>
      </c>
      <c r="D335" s="458" t="s">
        <v>9</v>
      </c>
      <c r="E335" s="458" t="s">
        <v>13</v>
      </c>
      <c r="F335" s="458" t="s">
        <v>14</v>
      </c>
      <c r="G335" s="458" t="s">
        <v>9</v>
      </c>
      <c r="H335" s="458" t="s">
        <v>13</v>
      </c>
      <c r="I335" s="458" t="s">
        <v>14</v>
      </c>
      <c r="J335" s="458" t="s">
        <v>9</v>
      </c>
      <c r="K335" s="737"/>
    </row>
    <row r="336" spans="1:11" ht="20.25" customHeight="1" x14ac:dyDescent="0.25">
      <c r="A336" s="20" t="s">
        <v>2445</v>
      </c>
      <c r="B336" s="20"/>
      <c r="C336" s="20"/>
      <c r="D336" s="20"/>
      <c r="E336" s="20"/>
      <c r="F336" s="20"/>
      <c r="G336" s="20"/>
      <c r="H336" s="20"/>
      <c r="I336" s="20"/>
      <c r="J336" s="20"/>
      <c r="K336" s="446" t="s">
        <v>2602</v>
      </c>
    </row>
    <row r="337" spans="1:11" ht="20.25" customHeight="1" x14ac:dyDescent="0.25">
      <c r="A337" s="20" t="s">
        <v>2128</v>
      </c>
      <c r="B337" s="20">
        <v>57</v>
      </c>
      <c r="C337" s="20">
        <v>1</v>
      </c>
      <c r="D337" s="20">
        <f>SUM(B337:C337)</f>
        <v>58</v>
      </c>
      <c r="E337" s="20">
        <v>0</v>
      </c>
      <c r="F337" s="20">
        <v>0</v>
      </c>
      <c r="G337" s="20">
        <v>0</v>
      </c>
      <c r="H337" s="20">
        <v>57</v>
      </c>
      <c r="I337" s="20">
        <v>1</v>
      </c>
      <c r="J337" s="20">
        <f>SUM(H337:I337)</f>
        <v>58</v>
      </c>
      <c r="K337" s="446" t="s">
        <v>1262</v>
      </c>
    </row>
    <row r="338" spans="1:11" ht="20.25" customHeight="1" x14ac:dyDescent="0.25">
      <c r="A338" s="20" t="s">
        <v>2129</v>
      </c>
      <c r="B338" s="20">
        <v>6</v>
      </c>
      <c r="C338" s="20">
        <v>1</v>
      </c>
      <c r="D338" s="20">
        <f t="shared" ref="D338:D340" si="92">SUM(B338:C338)</f>
        <v>7</v>
      </c>
      <c r="E338" s="20">
        <v>0</v>
      </c>
      <c r="F338" s="20">
        <v>0</v>
      </c>
      <c r="G338" s="20">
        <v>0</v>
      </c>
      <c r="H338" s="20">
        <v>6</v>
      </c>
      <c r="I338" s="20">
        <v>1</v>
      </c>
      <c r="J338" s="20">
        <f t="shared" ref="J338:J340" si="93">SUM(H338:I338)</f>
        <v>7</v>
      </c>
      <c r="K338" s="446" t="s">
        <v>2310</v>
      </c>
    </row>
    <row r="339" spans="1:11" ht="20.25" customHeight="1" x14ac:dyDescent="0.25">
      <c r="A339" s="20" t="s">
        <v>1438</v>
      </c>
      <c r="B339" s="20">
        <v>81</v>
      </c>
      <c r="C339" s="20"/>
      <c r="D339" s="20">
        <f t="shared" si="92"/>
        <v>81</v>
      </c>
      <c r="E339" s="20">
        <v>0</v>
      </c>
      <c r="F339" s="20">
        <v>0</v>
      </c>
      <c r="G339" s="20">
        <v>0</v>
      </c>
      <c r="H339" s="20">
        <v>81</v>
      </c>
      <c r="I339" s="20"/>
      <c r="J339" s="20">
        <f t="shared" si="93"/>
        <v>81</v>
      </c>
      <c r="K339" s="466" t="s">
        <v>243</v>
      </c>
    </row>
    <row r="340" spans="1:11" ht="20.25" customHeight="1" x14ac:dyDescent="0.25">
      <c r="A340" s="20" t="s">
        <v>541</v>
      </c>
      <c r="B340" s="20">
        <v>8</v>
      </c>
      <c r="C340" s="20">
        <v>2</v>
      </c>
      <c r="D340" s="20">
        <f t="shared" si="92"/>
        <v>10</v>
      </c>
      <c r="E340" s="20">
        <v>0</v>
      </c>
      <c r="F340" s="20">
        <v>0</v>
      </c>
      <c r="G340" s="20">
        <v>0</v>
      </c>
      <c r="H340" s="20">
        <v>8</v>
      </c>
      <c r="I340" s="20">
        <v>2</v>
      </c>
      <c r="J340" s="20">
        <f t="shared" si="93"/>
        <v>10</v>
      </c>
      <c r="K340" s="446" t="s">
        <v>249</v>
      </c>
    </row>
    <row r="341" spans="1:11" ht="20.25" customHeight="1" x14ac:dyDescent="0.25">
      <c r="A341" s="20" t="s">
        <v>2446</v>
      </c>
      <c r="B341" s="20">
        <f>SUM(B337:B340)</f>
        <v>152</v>
      </c>
      <c r="C341" s="20">
        <f t="shared" ref="C341:J341" si="94">SUM(C337:C340)</f>
        <v>4</v>
      </c>
      <c r="D341" s="20">
        <f t="shared" si="94"/>
        <v>156</v>
      </c>
      <c r="E341" s="20">
        <f t="shared" si="94"/>
        <v>0</v>
      </c>
      <c r="F341" s="20">
        <f t="shared" si="94"/>
        <v>0</v>
      </c>
      <c r="G341" s="20">
        <f t="shared" si="94"/>
        <v>0</v>
      </c>
      <c r="H341" s="20">
        <f t="shared" si="94"/>
        <v>152</v>
      </c>
      <c r="I341" s="20">
        <f t="shared" si="94"/>
        <v>4</v>
      </c>
      <c r="J341" s="20">
        <f t="shared" si="94"/>
        <v>156</v>
      </c>
      <c r="K341" s="22" t="s">
        <v>2524</v>
      </c>
    </row>
    <row r="342" spans="1:11" ht="20.25" customHeight="1" x14ac:dyDescent="0.25">
      <c r="A342" s="20" t="s">
        <v>2447</v>
      </c>
      <c r="B342" s="20"/>
      <c r="C342" s="20"/>
      <c r="D342" s="20"/>
      <c r="E342" s="20"/>
      <c r="F342" s="20"/>
      <c r="G342" s="20"/>
      <c r="H342" s="20"/>
      <c r="I342" s="20"/>
      <c r="J342" s="20"/>
      <c r="K342" s="446" t="s">
        <v>2603</v>
      </c>
    </row>
    <row r="343" spans="1:11" ht="20.25" customHeight="1" x14ac:dyDescent="0.25">
      <c r="A343" s="20" t="s">
        <v>2128</v>
      </c>
      <c r="B343" s="20">
        <v>87</v>
      </c>
      <c r="C343" s="20">
        <v>2</v>
      </c>
      <c r="D343" s="20">
        <f>SUM(B343:C343)</f>
        <v>89</v>
      </c>
      <c r="E343" s="20">
        <v>0</v>
      </c>
      <c r="F343" s="20">
        <v>0</v>
      </c>
      <c r="G343" s="20">
        <v>0</v>
      </c>
      <c r="H343" s="20">
        <v>87</v>
      </c>
      <c r="I343" s="20">
        <v>2</v>
      </c>
      <c r="J343" s="20">
        <f>SUM(H343:I343)</f>
        <v>89</v>
      </c>
      <c r="K343" s="446" t="s">
        <v>1262</v>
      </c>
    </row>
    <row r="344" spans="1:11" ht="20.25" customHeight="1" x14ac:dyDescent="0.25">
      <c r="A344" s="20" t="s">
        <v>1438</v>
      </c>
      <c r="B344" s="20">
        <v>34</v>
      </c>
      <c r="C344" s="20">
        <v>17</v>
      </c>
      <c r="D344" s="20">
        <f t="shared" ref="D344:D345" si="95">SUM(B344:C344)</f>
        <v>51</v>
      </c>
      <c r="E344" s="20">
        <v>0</v>
      </c>
      <c r="F344" s="20">
        <v>0</v>
      </c>
      <c r="G344" s="20">
        <v>0</v>
      </c>
      <c r="H344" s="20">
        <v>34</v>
      </c>
      <c r="I344" s="20">
        <v>17</v>
      </c>
      <c r="J344" s="20">
        <f t="shared" ref="J344:J345" si="96">SUM(H344:I344)</f>
        <v>51</v>
      </c>
      <c r="K344" s="466" t="s">
        <v>243</v>
      </c>
    </row>
    <row r="345" spans="1:11" ht="20.25" customHeight="1" x14ac:dyDescent="0.25">
      <c r="A345" s="20" t="s">
        <v>541</v>
      </c>
      <c r="B345" s="20">
        <v>30</v>
      </c>
      <c r="C345" s="20">
        <v>6</v>
      </c>
      <c r="D345" s="20">
        <f t="shared" si="95"/>
        <v>36</v>
      </c>
      <c r="E345" s="20">
        <v>0</v>
      </c>
      <c r="F345" s="20">
        <v>0</v>
      </c>
      <c r="G345" s="20">
        <v>0</v>
      </c>
      <c r="H345" s="20">
        <v>30</v>
      </c>
      <c r="I345" s="20">
        <v>6</v>
      </c>
      <c r="J345" s="20">
        <f t="shared" si="96"/>
        <v>36</v>
      </c>
      <c r="K345" s="446" t="s">
        <v>249</v>
      </c>
    </row>
    <row r="346" spans="1:11" ht="20.25" customHeight="1" x14ac:dyDescent="0.25">
      <c r="A346" s="20" t="s">
        <v>2448</v>
      </c>
      <c r="B346" s="20">
        <f>SUM(B343:B345)</f>
        <v>151</v>
      </c>
      <c r="C346" s="20">
        <f t="shared" ref="C346:J346" si="97">SUM(C343:C345)</f>
        <v>25</v>
      </c>
      <c r="D346" s="20">
        <f t="shared" si="97"/>
        <v>176</v>
      </c>
      <c r="E346" s="20">
        <f t="shared" si="97"/>
        <v>0</v>
      </c>
      <c r="F346" s="20">
        <f t="shared" si="97"/>
        <v>0</v>
      </c>
      <c r="G346" s="20">
        <f t="shared" si="97"/>
        <v>0</v>
      </c>
      <c r="H346" s="20">
        <f t="shared" si="97"/>
        <v>151</v>
      </c>
      <c r="I346" s="20">
        <f t="shared" si="97"/>
        <v>25</v>
      </c>
      <c r="J346" s="20">
        <f t="shared" si="97"/>
        <v>176</v>
      </c>
      <c r="K346" s="22" t="s">
        <v>2604</v>
      </c>
    </row>
    <row r="347" spans="1:11" ht="20.25" customHeight="1" x14ac:dyDescent="0.25">
      <c r="A347" s="20" t="s">
        <v>2449</v>
      </c>
      <c r="B347" s="20"/>
      <c r="C347" s="20"/>
      <c r="D347" s="20"/>
      <c r="E347" s="20"/>
      <c r="F347" s="20"/>
      <c r="G347" s="20"/>
      <c r="H347" s="20"/>
      <c r="I347" s="20"/>
      <c r="J347" s="20"/>
      <c r="K347" s="446" t="s">
        <v>2527</v>
      </c>
    </row>
    <row r="348" spans="1:11" ht="20.25" customHeight="1" x14ac:dyDescent="0.25">
      <c r="A348" s="20" t="s">
        <v>2128</v>
      </c>
      <c r="B348" s="20">
        <v>102</v>
      </c>
      <c r="C348" s="20">
        <v>2</v>
      </c>
      <c r="D348" s="20">
        <f>SUM(B348:C348)</f>
        <v>104</v>
      </c>
      <c r="E348" s="20">
        <v>0</v>
      </c>
      <c r="F348" s="20">
        <v>0</v>
      </c>
      <c r="G348" s="20">
        <v>0</v>
      </c>
      <c r="H348" s="20">
        <v>102</v>
      </c>
      <c r="I348" s="20">
        <v>2</v>
      </c>
      <c r="J348" s="20">
        <f>SUM(H348:I348)</f>
        <v>104</v>
      </c>
      <c r="K348" s="446" t="s">
        <v>1262</v>
      </c>
    </row>
    <row r="349" spans="1:11" ht="20.25" customHeight="1" x14ac:dyDescent="0.25">
      <c r="A349" s="20" t="s">
        <v>2129</v>
      </c>
      <c r="B349" s="20">
        <v>80</v>
      </c>
      <c r="C349" s="20">
        <v>12</v>
      </c>
      <c r="D349" s="20">
        <f t="shared" ref="D349:D351" si="98">SUM(B349:C349)</f>
        <v>92</v>
      </c>
      <c r="E349" s="20">
        <v>0</v>
      </c>
      <c r="F349" s="20">
        <v>0</v>
      </c>
      <c r="G349" s="20">
        <v>0</v>
      </c>
      <c r="H349" s="20">
        <v>80</v>
      </c>
      <c r="I349" s="20">
        <v>12</v>
      </c>
      <c r="J349" s="20">
        <f t="shared" ref="J349:J351" si="99">SUM(H349:I349)</f>
        <v>92</v>
      </c>
      <c r="K349" s="446" t="s">
        <v>2310</v>
      </c>
    </row>
    <row r="350" spans="1:11" ht="20.25" customHeight="1" x14ac:dyDescent="0.25">
      <c r="A350" s="20" t="s">
        <v>1438</v>
      </c>
      <c r="B350" s="20">
        <v>112</v>
      </c>
      <c r="C350" s="20">
        <v>26</v>
      </c>
      <c r="D350" s="20">
        <f t="shared" si="98"/>
        <v>138</v>
      </c>
      <c r="E350" s="20">
        <v>0</v>
      </c>
      <c r="F350" s="20">
        <v>0</v>
      </c>
      <c r="G350" s="20">
        <v>0</v>
      </c>
      <c r="H350" s="20">
        <v>112</v>
      </c>
      <c r="I350" s="20">
        <v>26</v>
      </c>
      <c r="J350" s="20">
        <f t="shared" si="99"/>
        <v>138</v>
      </c>
      <c r="K350" s="466" t="s">
        <v>243</v>
      </c>
    </row>
    <row r="351" spans="1:11" ht="20.25" customHeight="1" x14ac:dyDescent="0.25">
      <c r="A351" s="20" t="s">
        <v>541</v>
      </c>
      <c r="B351" s="20">
        <v>21</v>
      </c>
      <c r="C351" s="20">
        <v>1</v>
      </c>
      <c r="D351" s="20">
        <f t="shared" si="98"/>
        <v>22</v>
      </c>
      <c r="E351" s="20">
        <v>0</v>
      </c>
      <c r="F351" s="20">
        <v>0</v>
      </c>
      <c r="G351" s="20">
        <v>0</v>
      </c>
      <c r="H351" s="20">
        <v>21</v>
      </c>
      <c r="I351" s="20">
        <v>1</v>
      </c>
      <c r="J351" s="20">
        <f t="shared" si="99"/>
        <v>22</v>
      </c>
      <c r="K351" s="446" t="s">
        <v>249</v>
      </c>
    </row>
    <row r="352" spans="1:11" ht="20.25" customHeight="1" x14ac:dyDescent="0.25">
      <c r="A352" s="20" t="s">
        <v>2450</v>
      </c>
      <c r="B352" s="20">
        <f>SUM(B348:B351)</f>
        <v>315</v>
      </c>
      <c r="C352" s="20">
        <f t="shared" ref="C352:J352" si="100">SUM(C348:C351)</f>
        <v>41</v>
      </c>
      <c r="D352" s="20">
        <f t="shared" si="100"/>
        <v>356</v>
      </c>
      <c r="E352" s="20">
        <f t="shared" si="100"/>
        <v>0</v>
      </c>
      <c r="F352" s="20">
        <f t="shared" si="100"/>
        <v>0</v>
      </c>
      <c r="G352" s="20">
        <f t="shared" si="100"/>
        <v>0</v>
      </c>
      <c r="H352" s="20">
        <f t="shared" si="100"/>
        <v>315</v>
      </c>
      <c r="I352" s="20">
        <f t="shared" si="100"/>
        <v>41</v>
      </c>
      <c r="J352" s="20">
        <f t="shared" si="100"/>
        <v>356</v>
      </c>
      <c r="K352" s="22" t="s">
        <v>2528</v>
      </c>
    </row>
    <row r="353" spans="1:11" ht="20.25" customHeight="1" x14ac:dyDescent="0.25">
      <c r="A353" s="20" t="s">
        <v>2451</v>
      </c>
      <c r="B353" s="20"/>
      <c r="C353" s="20"/>
      <c r="D353" s="20"/>
      <c r="E353" s="20"/>
      <c r="F353" s="20"/>
      <c r="G353" s="20"/>
      <c r="H353" s="20"/>
      <c r="I353" s="20"/>
      <c r="J353" s="20"/>
      <c r="K353" s="446" t="s">
        <v>2605</v>
      </c>
    </row>
    <row r="354" spans="1:11" ht="20.25" customHeight="1" x14ac:dyDescent="0.25">
      <c r="A354" s="20" t="s">
        <v>2128</v>
      </c>
      <c r="B354" s="20">
        <v>10</v>
      </c>
      <c r="C354" s="20">
        <v>11</v>
      </c>
      <c r="D354" s="20">
        <f>SUM(B354:C354)</f>
        <v>21</v>
      </c>
      <c r="E354" s="20">
        <v>0</v>
      </c>
      <c r="F354" s="20">
        <v>0</v>
      </c>
      <c r="G354" s="20">
        <v>0</v>
      </c>
      <c r="H354" s="20">
        <v>10</v>
      </c>
      <c r="I354" s="20">
        <v>11</v>
      </c>
      <c r="J354" s="20">
        <f>SUM(H354:I354)</f>
        <v>21</v>
      </c>
      <c r="K354" s="446" t="s">
        <v>1262</v>
      </c>
    </row>
    <row r="355" spans="1:11" ht="20.25" customHeight="1" x14ac:dyDescent="0.25">
      <c r="A355" s="20" t="s">
        <v>1438</v>
      </c>
      <c r="B355" s="20">
        <v>135</v>
      </c>
      <c r="C355" s="20">
        <v>38</v>
      </c>
      <c r="D355" s="20">
        <f t="shared" ref="D355:D356" si="101">SUM(B355:C355)</f>
        <v>173</v>
      </c>
      <c r="E355" s="20">
        <v>0</v>
      </c>
      <c r="F355" s="20">
        <v>0</v>
      </c>
      <c r="G355" s="20">
        <v>0</v>
      </c>
      <c r="H355" s="20">
        <v>135</v>
      </c>
      <c r="I355" s="20">
        <v>38</v>
      </c>
      <c r="J355" s="20">
        <f t="shared" ref="J355:J356" si="102">SUM(H355:I355)</f>
        <v>173</v>
      </c>
      <c r="K355" s="466" t="s">
        <v>243</v>
      </c>
    </row>
    <row r="356" spans="1:11" ht="20.25" customHeight="1" thickBot="1" x14ac:dyDescent="0.3">
      <c r="A356" s="11" t="s">
        <v>541</v>
      </c>
      <c r="B356" s="11">
        <v>33</v>
      </c>
      <c r="C356" s="11">
        <v>3</v>
      </c>
      <c r="D356" s="11">
        <f t="shared" si="101"/>
        <v>36</v>
      </c>
      <c r="E356" s="11">
        <v>0</v>
      </c>
      <c r="F356" s="11">
        <v>0</v>
      </c>
      <c r="G356" s="11">
        <v>0</v>
      </c>
      <c r="H356" s="11">
        <v>33</v>
      </c>
      <c r="I356" s="11">
        <v>3</v>
      </c>
      <c r="J356" s="11">
        <f t="shared" si="102"/>
        <v>36</v>
      </c>
      <c r="K356" s="13" t="s">
        <v>249</v>
      </c>
    </row>
    <row r="357" spans="1:11" ht="16.2" thickTop="1" x14ac:dyDescent="0.25">
      <c r="A357" s="14"/>
      <c r="B357" s="14"/>
      <c r="C357" s="14"/>
      <c r="D357" s="14"/>
      <c r="E357" s="14"/>
      <c r="F357" s="14"/>
      <c r="G357" s="14"/>
      <c r="H357" s="14"/>
      <c r="I357" s="14"/>
      <c r="J357" s="14"/>
      <c r="K357" s="448"/>
    </row>
    <row r="358" spans="1:11" s="659" customFormat="1" ht="15.6" x14ac:dyDescent="0.25">
      <c r="A358" s="668"/>
      <c r="B358" s="668"/>
      <c r="C358" s="668"/>
      <c r="D358" s="668"/>
      <c r="E358" s="668"/>
      <c r="F358" s="668"/>
      <c r="G358" s="668"/>
      <c r="H358" s="668"/>
      <c r="I358" s="668"/>
      <c r="J358" s="668"/>
      <c r="K358" s="664"/>
    </row>
    <row r="359" spans="1:11" s="659" customFormat="1" ht="15.6" x14ac:dyDescent="0.25">
      <c r="A359" s="668"/>
      <c r="B359" s="668"/>
      <c r="C359" s="668"/>
      <c r="D359" s="668"/>
      <c r="E359" s="668"/>
      <c r="F359" s="668"/>
      <c r="G359" s="668"/>
      <c r="H359" s="668"/>
      <c r="I359" s="668"/>
      <c r="J359" s="668"/>
      <c r="K359" s="664"/>
    </row>
    <row r="360" spans="1:11" s="659" customFormat="1" ht="15.6" x14ac:dyDescent="0.25">
      <c r="A360" s="668"/>
      <c r="B360" s="668"/>
      <c r="C360" s="668"/>
      <c r="D360" s="668"/>
      <c r="E360" s="668"/>
      <c r="F360" s="668"/>
      <c r="G360" s="668"/>
      <c r="H360" s="668"/>
      <c r="I360" s="668"/>
      <c r="J360" s="668"/>
      <c r="K360" s="664"/>
    </row>
    <row r="361" spans="1:11" ht="20.25" customHeight="1" thickBot="1" x14ac:dyDescent="0.3">
      <c r="A361" s="357" t="s">
        <v>2656</v>
      </c>
      <c r="K361" s="426" t="s">
        <v>2657</v>
      </c>
    </row>
    <row r="362" spans="1:11" ht="20.25" customHeight="1" thickTop="1" x14ac:dyDescent="0.3">
      <c r="A362" s="735" t="s">
        <v>205</v>
      </c>
      <c r="B362" s="746" t="s">
        <v>1</v>
      </c>
      <c r="C362" s="746"/>
      <c r="D362" s="746"/>
      <c r="E362" s="746" t="s">
        <v>2</v>
      </c>
      <c r="F362" s="746"/>
      <c r="G362" s="746"/>
      <c r="H362" s="746" t="s">
        <v>4</v>
      </c>
      <c r="I362" s="746"/>
      <c r="J362" s="746"/>
      <c r="K362" s="735" t="s">
        <v>206</v>
      </c>
    </row>
    <row r="363" spans="1:11" ht="19.5" customHeight="1" x14ac:dyDescent="0.3">
      <c r="A363" s="736"/>
      <c r="B363" s="747" t="s">
        <v>6</v>
      </c>
      <c r="C363" s="747"/>
      <c r="D363" s="747"/>
      <c r="E363" s="747" t="s">
        <v>7</v>
      </c>
      <c r="F363" s="747"/>
      <c r="G363" s="747"/>
      <c r="H363" s="747" t="s">
        <v>9</v>
      </c>
      <c r="I363" s="747"/>
      <c r="J363" s="747"/>
      <c r="K363" s="736"/>
    </row>
    <row r="364" spans="1:11" ht="19.5" customHeight="1" x14ac:dyDescent="0.3">
      <c r="A364" s="736"/>
      <c r="B364" s="457" t="s">
        <v>574</v>
      </c>
      <c r="C364" s="457" t="s">
        <v>113</v>
      </c>
      <c r="D364" s="457" t="s">
        <v>12</v>
      </c>
      <c r="E364" s="457" t="s">
        <v>574</v>
      </c>
      <c r="F364" s="457" t="s">
        <v>113</v>
      </c>
      <c r="G364" s="457" t="s">
        <v>12</v>
      </c>
      <c r="H364" s="457" t="s">
        <v>574</v>
      </c>
      <c r="I364" s="457" t="s">
        <v>113</v>
      </c>
      <c r="J364" s="457" t="s">
        <v>12</v>
      </c>
      <c r="K364" s="736"/>
    </row>
    <row r="365" spans="1:11" ht="19.5" customHeight="1" thickBot="1" x14ac:dyDescent="0.35">
      <c r="A365" s="737"/>
      <c r="B365" s="458" t="s">
        <v>13</v>
      </c>
      <c r="C365" s="458" t="s">
        <v>14</v>
      </c>
      <c r="D365" s="458" t="s">
        <v>9</v>
      </c>
      <c r="E365" s="458" t="s">
        <v>13</v>
      </c>
      <c r="F365" s="458" t="s">
        <v>14</v>
      </c>
      <c r="G365" s="458" t="s">
        <v>9</v>
      </c>
      <c r="H365" s="458" t="s">
        <v>13</v>
      </c>
      <c r="I365" s="458" t="s">
        <v>14</v>
      </c>
      <c r="J365" s="458" t="s">
        <v>9</v>
      </c>
      <c r="K365" s="737"/>
    </row>
    <row r="366" spans="1:11" ht="20.25" customHeight="1" x14ac:dyDescent="0.25">
      <c r="A366" s="20" t="s">
        <v>2453</v>
      </c>
      <c r="B366" s="20">
        <f t="shared" ref="B366:J366" si="103">SUM(B354:B356)</f>
        <v>178</v>
      </c>
      <c r="C366" s="20">
        <f t="shared" si="103"/>
        <v>52</v>
      </c>
      <c r="D366" s="20">
        <f t="shared" si="103"/>
        <v>230</v>
      </c>
      <c r="E366" s="20">
        <f t="shared" si="103"/>
        <v>0</v>
      </c>
      <c r="F366" s="20">
        <f t="shared" si="103"/>
        <v>0</v>
      </c>
      <c r="G366" s="20">
        <f t="shared" si="103"/>
        <v>0</v>
      </c>
      <c r="H366" s="20">
        <f t="shared" si="103"/>
        <v>178</v>
      </c>
      <c r="I366" s="20">
        <f t="shared" si="103"/>
        <v>52</v>
      </c>
      <c r="J366" s="20">
        <f t="shared" si="103"/>
        <v>230</v>
      </c>
      <c r="K366" s="22" t="s">
        <v>2530</v>
      </c>
    </row>
    <row r="367" spans="1:11" ht="20.25" customHeight="1" x14ac:dyDescent="0.25">
      <c r="A367" s="20" t="s">
        <v>2454</v>
      </c>
      <c r="B367" s="20"/>
      <c r="C367" s="20"/>
      <c r="D367" s="20"/>
      <c r="E367" s="20"/>
      <c r="F367" s="20"/>
      <c r="G367" s="20"/>
      <c r="H367" s="20"/>
      <c r="I367" s="20"/>
      <c r="J367" s="20"/>
      <c r="K367" s="22" t="s">
        <v>2606</v>
      </c>
    </row>
    <row r="368" spans="1:11" ht="20.25" customHeight="1" x14ac:dyDescent="0.25">
      <c r="A368" s="20" t="s">
        <v>2128</v>
      </c>
      <c r="B368" s="20">
        <v>387</v>
      </c>
      <c r="C368" s="20">
        <v>25</v>
      </c>
      <c r="D368" s="20">
        <f>SUM(B368:C368)</f>
        <v>412</v>
      </c>
      <c r="E368" s="20">
        <v>0</v>
      </c>
      <c r="F368" s="20">
        <v>0</v>
      </c>
      <c r="G368" s="20">
        <v>0</v>
      </c>
      <c r="H368" s="20">
        <v>387</v>
      </c>
      <c r="I368" s="20">
        <v>25</v>
      </c>
      <c r="J368" s="20">
        <f>SUM(H368:I368)</f>
        <v>412</v>
      </c>
      <c r="K368" s="446" t="s">
        <v>1262</v>
      </c>
    </row>
    <row r="369" spans="1:11" ht="20.25" customHeight="1" x14ac:dyDescent="0.25">
      <c r="A369" s="20" t="s">
        <v>2129</v>
      </c>
      <c r="B369" s="20">
        <v>218</v>
      </c>
      <c r="C369" s="20">
        <v>50</v>
      </c>
      <c r="D369" s="20">
        <f t="shared" ref="D369:D372" si="104">SUM(B369:C369)</f>
        <v>268</v>
      </c>
      <c r="E369" s="20">
        <v>0</v>
      </c>
      <c r="F369" s="20">
        <v>0</v>
      </c>
      <c r="G369" s="20">
        <v>0</v>
      </c>
      <c r="H369" s="20">
        <v>218</v>
      </c>
      <c r="I369" s="20">
        <v>50</v>
      </c>
      <c r="J369" s="20">
        <f t="shared" ref="J369:J372" si="105">SUM(H369:I369)</f>
        <v>268</v>
      </c>
      <c r="K369" s="446" t="s">
        <v>2310</v>
      </c>
    </row>
    <row r="370" spans="1:11" ht="20.25" customHeight="1" x14ac:dyDescent="0.25">
      <c r="A370" s="20" t="s">
        <v>1438</v>
      </c>
      <c r="B370" s="20">
        <v>1149</v>
      </c>
      <c r="C370" s="20">
        <v>390</v>
      </c>
      <c r="D370" s="20">
        <f t="shared" si="104"/>
        <v>1539</v>
      </c>
      <c r="E370" s="20">
        <v>0</v>
      </c>
      <c r="F370" s="20">
        <v>0</v>
      </c>
      <c r="G370" s="20">
        <v>0</v>
      </c>
      <c r="H370" s="20">
        <v>1149</v>
      </c>
      <c r="I370" s="20">
        <v>390</v>
      </c>
      <c r="J370" s="20">
        <f t="shared" si="105"/>
        <v>1539</v>
      </c>
      <c r="K370" s="466" t="s">
        <v>243</v>
      </c>
    </row>
    <row r="371" spans="1:11" ht="20.25" customHeight="1" x14ac:dyDescent="0.25">
      <c r="A371" s="20" t="s">
        <v>541</v>
      </c>
      <c r="B371" s="20">
        <v>1024</v>
      </c>
      <c r="C371" s="20">
        <v>257</v>
      </c>
      <c r="D371" s="20">
        <f t="shared" si="104"/>
        <v>1281</v>
      </c>
      <c r="E371" s="20">
        <v>0</v>
      </c>
      <c r="F371" s="20">
        <v>0</v>
      </c>
      <c r="G371" s="20">
        <v>0</v>
      </c>
      <c r="H371" s="20">
        <v>1024</v>
      </c>
      <c r="I371" s="20">
        <v>257</v>
      </c>
      <c r="J371" s="20">
        <f t="shared" si="105"/>
        <v>1281</v>
      </c>
      <c r="K371" s="446" t="s">
        <v>249</v>
      </c>
    </row>
    <row r="372" spans="1:11" ht="20.25" customHeight="1" x14ac:dyDescent="0.25">
      <c r="A372" s="20" t="s">
        <v>2479</v>
      </c>
      <c r="B372" s="20">
        <v>2778</v>
      </c>
      <c r="C372" s="20">
        <v>722</v>
      </c>
      <c r="D372" s="20">
        <f t="shared" si="104"/>
        <v>3500</v>
      </c>
      <c r="E372" s="20">
        <v>0</v>
      </c>
      <c r="F372" s="20">
        <v>0</v>
      </c>
      <c r="G372" s="20">
        <v>0</v>
      </c>
      <c r="H372" s="20">
        <v>2778</v>
      </c>
      <c r="I372" s="20">
        <v>722</v>
      </c>
      <c r="J372" s="20">
        <f t="shared" si="105"/>
        <v>3500</v>
      </c>
      <c r="K372" s="22" t="s">
        <v>2532</v>
      </c>
    </row>
    <row r="373" spans="1:11" ht="20.25" customHeight="1" x14ac:dyDescent="0.25">
      <c r="A373" s="8" t="s">
        <v>2533</v>
      </c>
      <c r="B373" s="8">
        <v>412</v>
      </c>
      <c r="C373" s="8">
        <v>191</v>
      </c>
      <c r="D373" s="8">
        <f>SUM(B373:C373)</f>
        <v>603</v>
      </c>
      <c r="E373" s="8">
        <v>0</v>
      </c>
      <c r="F373" s="8">
        <v>0</v>
      </c>
      <c r="G373" s="8">
        <v>0</v>
      </c>
      <c r="H373" s="8">
        <f t="shared" ref="H373:J403" si="106">SUM(E373,B373)</f>
        <v>412</v>
      </c>
      <c r="I373" s="8">
        <f t="shared" si="106"/>
        <v>191</v>
      </c>
      <c r="J373" s="8">
        <f t="shared" si="106"/>
        <v>603</v>
      </c>
      <c r="K373" s="446" t="s">
        <v>2155</v>
      </c>
    </row>
    <row r="374" spans="1:11" ht="20.25" customHeight="1" x14ac:dyDescent="0.25">
      <c r="A374" s="8" t="s">
        <v>2156</v>
      </c>
      <c r="B374" s="8">
        <v>218</v>
      </c>
      <c r="C374" s="8">
        <v>24</v>
      </c>
      <c r="D374" s="8">
        <f t="shared" ref="D374:D384" si="107">SUM(B374:C374)</f>
        <v>242</v>
      </c>
      <c r="E374" s="8">
        <v>0</v>
      </c>
      <c r="F374" s="8">
        <v>0</v>
      </c>
      <c r="G374" s="8">
        <v>0</v>
      </c>
      <c r="H374" s="8">
        <f t="shared" si="106"/>
        <v>218</v>
      </c>
      <c r="I374" s="8">
        <f t="shared" si="106"/>
        <v>24</v>
      </c>
      <c r="J374" s="8">
        <f t="shared" si="106"/>
        <v>242</v>
      </c>
      <c r="K374" s="446" t="s">
        <v>2157</v>
      </c>
    </row>
    <row r="375" spans="1:11" ht="20.25" customHeight="1" x14ac:dyDescent="0.25">
      <c r="A375" s="8" t="s">
        <v>2457</v>
      </c>
      <c r="B375" s="8">
        <v>107</v>
      </c>
      <c r="C375" s="8">
        <v>44</v>
      </c>
      <c r="D375" s="8">
        <f t="shared" si="107"/>
        <v>151</v>
      </c>
      <c r="E375" s="8">
        <v>0</v>
      </c>
      <c r="F375" s="8">
        <v>0</v>
      </c>
      <c r="G375" s="8">
        <v>0</v>
      </c>
      <c r="H375" s="8">
        <f t="shared" si="106"/>
        <v>107</v>
      </c>
      <c r="I375" s="8">
        <f t="shared" si="106"/>
        <v>44</v>
      </c>
      <c r="J375" s="8">
        <f t="shared" si="106"/>
        <v>151</v>
      </c>
      <c r="K375" s="446" t="s">
        <v>2159</v>
      </c>
    </row>
    <row r="376" spans="1:11" ht="20.25" customHeight="1" x14ac:dyDescent="0.25">
      <c r="A376" s="8" t="s">
        <v>2459</v>
      </c>
      <c r="B376" s="8">
        <v>735</v>
      </c>
      <c r="C376" s="8">
        <v>172</v>
      </c>
      <c r="D376" s="8">
        <f t="shared" si="107"/>
        <v>907</v>
      </c>
      <c r="E376" s="8">
        <v>2</v>
      </c>
      <c r="F376" s="8">
        <v>0</v>
      </c>
      <c r="G376" s="8">
        <v>2</v>
      </c>
      <c r="H376" s="8">
        <f t="shared" si="106"/>
        <v>737</v>
      </c>
      <c r="I376" s="8">
        <f t="shared" si="106"/>
        <v>172</v>
      </c>
      <c r="J376" s="8">
        <f t="shared" si="106"/>
        <v>909</v>
      </c>
      <c r="K376" s="446" t="s">
        <v>2161</v>
      </c>
    </row>
    <row r="377" spans="1:11" ht="20.25" customHeight="1" x14ac:dyDescent="0.25">
      <c r="A377" s="8" t="s">
        <v>2162</v>
      </c>
      <c r="B377" s="8">
        <v>52</v>
      </c>
      <c r="C377" s="8">
        <v>7</v>
      </c>
      <c r="D377" s="8">
        <f t="shared" si="107"/>
        <v>59</v>
      </c>
      <c r="E377" s="8">
        <v>0</v>
      </c>
      <c r="F377" s="8">
        <v>0</v>
      </c>
      <c r="G377" s="8">
        <v>0</v>
      </c>
      <c r="H377" s="8">
        <f t="shared" si="106"/>
        <v>52</v>
      </c>
      <c r="I377" s="8">
        <f t="shared" si="106"/>
        <v>7</v>
      </c>
      <c r="J377" s="8">
        <f t="shared" si="106"/>
        <v>59</v>
      </c>
      <c r="K377" s="446" t="s">
        <v>2163</v>
      </c>
    </row>
    <row r="378" spans="1:11" ht="20.25" customHeight="1" x14ac:dyDescent="0.25">
      <c r="A378" s="8" t="s">
        <v>2164</v>
      </c>
      <c r="B378" s="8">
        <v>237</v>
      </c>
      <c r="C378" s="8">
        <v>87</v>
      </c>
      <c r="D378" s="8">
        <f t="shared" si="107"/>
        <v>324</v>
      </c>
      <c r="E378" s="8">
        <v>0</v>
      </c>
      <c r="F378" s="8">
        <v>0</v>
      </c>
      <c r="G378" s="8">
        <v>0</v>
      </c>
      <c r="H378" s="8">
        <f t="shared" si="106"/>
        <v>237</v>
      </c>
      <c r="I378" s="8">
        <f t="shared" si="106"/>
        <v>87</v>
      </c>
      <c r="J378" s="8">
        <f t="shared" si="106"/>
        <v>324</v>
      </c>
      <c r="K378" s="446" t="s">
        <v>2165</v>
      </c>
    </row>
    <row r="379" spans="1:11" ht="20.25" customHeight="1" x14ac:dyDescent="0.25">
      <c r="A379" s="20" t="s">
        <v>2166</v>
      </c>
      <c r="B379" s="20">
        <v>2165</v>
      </c>
      <c r="C379" s="20">
        <v>531</v>
      </c>
      <c r="D379" s="8">
        <f t="shared" si="107"/>
        <v>2696</v>
      </c>
      <c r="E379" s="8">
        <v>0</v>
      </c>
      <c r="F379" s="8">
        <v>0</v>
      </c>
      <c r="G379" s="8">
        <v>0</v>
      </c>
      <c r="H379" s="8">
        <f t="shared" si="106"/>
        <v>2165</v>
      </c>
      <c r="I379" s="8">
        <f>SUM(F379,C379)</f>
        <v>531</v>
      </c>
      <c r="J379" s="8">
        <f>SUM(G379,D379)</f>
        <v>2696</v>
      </c>
      <c r="K379" s="22" t="s">
        <v>2462</v>
      </c>
    </row>
    <row r="380" spans="1:11" ht="20.25" customHeight="1" x14ac:dyDescent="0.25">
      <c r="A380" s="8" t="s">
        <v>2419</v>
      </c>
      <c r="B380" s="8">
        <v>715</v>
      </c>
      <c r="C380" s="8">
        <v>238</v>
      </c>
      <c r="D380" s="8">
        <f t="shared" si="107"/>
        <v>953</v>
      </c>
      <c r="E380" s="8">
        <v>0</v>
      </c>
      <c r="F380" s="8">
        <v>0</v>
      </c>
      <c r="G380" s="8">
        <v>0</v>
      </c>
      <c r="H380" s="8">
        <f t="shared" si="106"/>
        <v>715</v>
      </c>
      <c r="I380" s="8">
        <f t="shared" si="106"/>
        <v>238</v>
      </c>
      <c r="J380" s="8">
        <f t="shared" si="106"/>
        <v>953</v>
      </c>
      <c r="K380" s="446" t="s">
        <v>2607</v>
      </c>
    </row>
    <row r="381" spans="1:11" ht="20.25" customHeight="1" x14ac:dyDescent="0.25">
      <c r="A381" s="8" t="s">
        <v>2169</v>
      </c>
      <c r="B381" s="8">
        <v>823</v>
      </c>
      <c r="C381" s="8">
        <v>204</v>
      </c>
      <c r="D381" s="8">
        <f t="shared" si="107"/>
        <v>1027</v>
      </c>
      <c r="E381" s="8">
        <v>0</v>
      </c>
      <c r="F381" s="8">
        <v>0</v>
      </c>
      <c r="G381" s="8">
        <v>0</v>
      </c>
      <c r="H381" s="8">
        <f t="shared" si="106"/>
        <v>823</v>
      </c>
      <c r="I381" s="8">
        <f t="shared" si="106"/>
        <v>204</v>
      </c>
      <c r="J381" s="8">
        <f t="shared" si="106"/>
        <v>1027</v>
      </c>
      <c r="K381" s="446" t="s">
        <v>2608</v>
      </c>
    </row>
    <row r="382" spans="1:11" ht="20.25" customHeight="1" x14ac:dyDescent="0.25">
      <c r="A382" s="20" t="s">
        <v>2536</v>
      </c>
      <c r="B382" s="20">
        <v>823</v>
      </c>
      <c r="C382" s="20">
        <v>321</v>
      </c>
      <c r="D382" s="8">
        <f t="shared" si="107"/>
        <v>1144</v>
      </c>
      <c r="E382" s="8">
        <v>0</v>
      </c>
      <c r="F382" s="8">
        <v>0</v>
      </c>
      <c r="G382" s="8">
        <v>0</v>
      </c>
      <c r="H382" s="8">
        <f t="shared" si="106"/>
        <v>823</v>
      </c>
      <c r="I382" s="8">
        <f t="shared" si="106"/>
        <v>321</v>
      </c>
      <c r="J382" s="8">
        <f t="shared" si="106"/>
        <v>1144</v>
      </c>
      <c r="K382" s="446" t="s">
        <v>2537</v>
      </c>
    </row>
    <row r="383" spans="1:11" ht="20.25" customHeight="1" x14ac:dyDescent="0.25">
      <c r="A383" s="8" t="s">
        <v>2173</v>
      </c>
      <c r="B383" s="8">
        <v>2206</v>
      </c>
      <c r="C383" s="8">
        <v>894</v>
      </c>
      <c r="D383" s="8">
        <f t="shared" si="107"/>
        <v>3100</v>
      </c>
      <c r="E383" s="8">
        <v>0</v>
      </c>
      <c r="F383" s="8">
        <v>0</v>
      </c>
      <c r="G383" s="8">
        <v>0</v>
      </c>
      <c r="H383" s="8">
        <f t="shared" si="106"/>
        <v>2206</v>
      </c>
      <c r="I383" s="8">
        <f t="shared" si="106"/>
        <v>894</v>
      </c>
      <c r="J383" s="8">
        <f t="shared" si="106"/>
        <v>3100</v>
      </c>
      <c r="K383" s="446" t="s">
        <v>2174</v>
      </c>
    </row>
    <row r="384" spans="1:11" ht="20.25" customHeight="1" x14ac:dyDescent="0.25">
      <c r="A384" s="8" t="s">
        <v>2175</v>
      </c>
      <c r="B384" s="8">
        <v>234</v>
      </c>
      <c r="C384" s="8">
        <v>80</v>
      </c>
      <c r="D384" s="8">
        <f t="shared" si="107"/>
        <v>314</v>
      </c>
      <c r="E384" s="8">
        <v>0</v>
      </c>
      <c r="F384" s="8">
        <v>0</v>
      </c>
      <c r="G384" s="8">
        <v>0</v>
      </c>
      <c r="H384" s="8">
        <f t="shared" si="106"/>
        <v>234</v>
      </c>
      <c r="I384" s="8">
        <f t="shared" si="106"/>
        <v>80</v>
      </c>
      <c r="J384" s="8">
        <f t="shared" si="106"/>
        <v>314</v>
      </c>
      <c r="K384" s="446" t="s">
        <v>2176</v>
      </c>
    </row>
    <row r="385" spans="1:11" ht="20.25" customHeight="1" x14ac:dyDescent="0.25">
      <c r="A385" s="8" t="s">
        <v>2540</v>
      </c>
      <c r="B385" s="20">
        <v>0</v>
      </c>
      <c r="C385" s="20">
        <v>0</v>
      </c>
      <c r="D385" s="8">
        <v>0</v>
      </c>
      <c r="E385" s="8">
        <v>0</v>
      </c>
      <c r="F385" s="8">
        <v>0</v>
      </c>
      <c r="G385" s="8">
        <v>0</v>
      </c>
      <c r="H385" s="8">
        <f t="shared" si="106"/>
        <v>0</v>
      </c>
      <c r="I385" s="8">
        <f t="shared" si="106"/>
        <v>0</v>
      </c>
      <c r="J385" s="8">
        <f t="shared" si="106"/>
        <v>0</v>
      </c>
      <c r="K385" s="446" t="s">
        <v>2541</v>
      </c>
    </row>
    <row r="386" spans="1:11" ht="20.25" customHeight="1" thickBot="1" x14ac:dyDescent="0.3">
      <c r="A386" s="11" t="s">
        <v>265</v>
      </c>
      <c r="B386" s="11">
        <v>5</v>
      </c>
      <c r="C386" s="11">
        <v>0</v>
      </c>
      <c r="D386" s="11">
        <f>SUM(B386:C386)</f>
        <v>5</v>
      </c>
      <c r="E386" s="11">
        <v>0</v>
      </c>
      <c r="F386" s="11">
        <v>0</v>
      </c>
      <c r="G386" s="11">
        <v>0</v>
      </c>
      <c r="H386" s="11">
        <v>5</v>
      </c>
      <c r="I386" s="11">
        <v>0</v>
      </c>
      <c r="J386" s="11">
        <f>SUM(H386:I386)</f>
        <v>5</v>
      </c>
      <c r="K386" s="13" t="s">
        <v>2542</v>
      </c>
    </row>
    <row r="387" spans="1:11" ht="20.25" customHeight="1" thickTop="1" x14ac:dyDescent="0.25">
      <c r="A387" s="578"/>
      <c r="B387" s="578"/>
      <c r="C387" s="578"/>
      <c r="D387" s="578"/>
      <c r="E387" s="578"/>
      <c r="F387" s="578"/>
      <c r="G387" s="578"/>
      <c r="H387" s="578"/>
      <c r="I387" s="578"/>
      <c r="J387" s="578"/>
      <c r="K387" s="580"/>
    </row>
    <row r="388" spans="1:11" s="659" customFormat="1" ht="20.25" customHeight="1" x14ac:dyDescent="0.25">
      <c r="A388" s="668"/>
      <c r="B388" s="668"/>
      <c r="C388" s="668"/>
      <c r="D388" s="668"/>
      <c r="E388" s="668"/>
      <c r="F388" s="668"/>
      <c r="G388" s="668"/>
      <c r="H388" s="668"/>
      <c r="I388" s="668"/>
      <c r="J388" s="668"/>
      <c r="K388" s="664"/>
    </row>
    <row r="389" spans="1:11" s="659" customFormat="1" ht="20.25" customHeight="1" x14ac:dyDescent="0.25">
      <c r="A389" s="668"/>
      <c r="B389" s="668"/>
      <c r="C389" s="668"/>
      <c r="D389" s="668"/>
      <c r="E389" s="668"/>
      <c r="F389" s="668"/>
      <c r="G389" s="668"/>
      <c r="H389" s="668"/>
      <c r="I389" s="668"/>
      <c r="J389" s="668"/>
      <c r="K389" s="664"/>
    </row>
    <row r="390" spans="1:11" ht="20.25" customHeight="1" thickBot="1" x14ac:dyDescent="0.3">
      <c r="A390" s="357" t="s">
        <v>2656</v>
      </c>
      <c r="K390" s="426" t="s">
        <v>2657</v>
      </c>
    </row>
    <row r="391" spans="1:11" ht="20.25" customHeight="1" thickTop="1" x14ac:dyDescent="0.3">
      <c r="A391" s="735" t="s">
        <v>205</v>
      </c>
      <c r="B391" s="746" t="s">
        <v>1</v>
      </c>
      <c r="C391" s="746"/>
      <c r="D391" s="746"/>
      <c r="E391" s="746" t="s">
        <v>2</v>
      </c>
      <c r="F391" s="746"/>
      <c r="G391" s="746"/>
      <c r="H391" s="746" t="s">
        <v>4</v>
      </c>
      <c r="I391" s="746"/>
      <c r="J391" s="746"/>
      <c r="K391" s="735" t="s">
        <v>206</v>
      </c>
    </row>
    <row r="392" spans="1:11" ht="19.5" customHeight="1" x14ac:dyDescent="0.3">
      <c r="A392" s="736"/>
      <c r="B392" s="747" t="s">
        <v>6</v>
      </c>
      <c r="C392" s="747"/>
      <c r="D392" s="747"/>
      <c r="E392" s="747" t="s">
        <v>7</v>
      </c>
      <c r="F392" s="747"/>
      <c r="G392" s="747"/>
      <c r="H392" s="747" t="s">
        <v>9</v>
      </c>
      <c r="I392" s="747"/>
      <c r="J392" s="747"/>
      <c r="K392" s="736"/>
    </row>
    <row r="393" spans="1:11" ht="19.5" customHeight="1" x14ac:dyDescent="0.3">
      <c r="A393" s="736"/>
      <c r="B393" s="457" t="s">
        <v>574</v>
      </c>
      <c r="C393" s="457" t="s">
        <v>113</v>
      </c>
      <c r="D393" s="457" t="s">
        <v>12</v>
      </c>
      <c r="E393" s="457" t="s">
        <v>574</v>
      </c>
      <c r="F393" s="457" t="s">
        <v>113</v>
      </c>
      <c r="G393" s="457" t="s">
        <v>12</v>
      </c>
      <c r="H393" s="457" t="s">
        <v>574</v>
      </c>
      <c r="I393" s="457" t="s">
        <v>113</v>
      </c>
      <c r="J393" s="457" t="s">
        <v>12</v>
      </c>
      <c r="K393" s="736"/>
    </row>
    <row r="394" spans="1:11" ht="19.5" customHeight="1" thickBot="1" x14ac:dyDescent="0.35">
      <c r="A394" s="737"/>
      <c r="B394" s="458" t="s">
        <v>13</v>
      </c>
      <c r="C394" s="458" t="s">
        <v>14</v>
      </c>
      <c r="D394" s="458" t="s">
        <v>9</v>
      </c>
      <c r="E394" s="458" t="s">
        <v>13</v>
      </c>
      <c r="F394" s="458" t="s">
        <v>14</v>
      </c>
      <c r="G394" s="458" t="s">
        <v>9</v>
      </c>
      <c r="H394" s="458" t="s">
        <v>13</v>
      </c>
      <c r="I394" s="458" t="s">
        <v>14</v>
      </c>
      <c r="J394" s="458" t="s">
        <v>9</v>
      </c>
      <c r="K394" s="737"/>
    </row>
    <row r="395" spans="1:11" ht="20.25" customHeight="1" x14ac:dyDescent="0.25">
      <c r="A395" s="8" t="s">
        <v>2180</v>
      </c>
      <c r="B395" s="20">
        <v>78</v>
      </c>
      <c r="C395" s="20">
        <v>18</v>
      </c>
      <c r="D395" s="8">
        <f t="shared" ref="D395:D399" si="108">SUM(B395:C395)</f>
        <v>96</v>
      </c>
      <c r="E395" s="8">
        <v>0</v>
      </c>
      <c r="F395" s="8">
        <v>0</v>
      </c>
      <c r="G395" s="8">
        <v>0</v>
      </c>
      <c r="H395" s="8">
        <v>78</v>
      </c>
      <c r="I395" s="8">
        <v>18</v>
      </c>
      <c r="J395" s="8">
        <f t="shared" ref="J395:J399" si="109">SUM(H395:I395)</f>
        <v>96</v>
      </c>
      <c r="K395" s="219" t="s">
        <v>2609</v>
      </c>
    </row>
    <row r="396" spans="1:11" ht="20.25" customHeight="1" x14ac:dyDescent="0.25">
      <c r="A396" s="8" t="s">
        <v>2182</v>
      </c>
      <c r="B396" s="20">
        <v>25</v>
      </c>
      <c r="C396" s="20">
        <v>10</v>
      </c>
      <c r="D396" s="8">
        <f t="shared" si="108"/>
        <v>35</v>
      </c>
      <c r="E396" s="8">
        <v>0</v>
      </c>
      <c r="F396" s="8">
        <v>0</v>
      </c>
      <c r="G396" s="8">
        <v>0</v>
      </c>
      <c r="H396" s="8">
        <v>25</v>
      </c>
      <c r="I396" s="8">
        <v>10</v>
      </c>
      <c r="J396" s="8">
        <f t="shared" si="109"/>
        <v>35</v>
      </c>
      <c r="K396" s="219" t="s">
        <v>2355</v>
      </c>
    </row>
    <row r="397" spans="1:11" ht="20.25" customHeight="1" x14ac:dyDescent="0.25">
      <c r="A397" s="8" t="s">
        <v>2129</v>
      </c>
      <c r="B397" s="20">
        <v>74</v>
      </c>
      <c r="C397" s="20">
        <v>44</v>
      </c>
      <c r="D397" s="8">
        <f t="shared" si="108"/>
        <v>118</v>
      </c>
      <c r="E397" s="8">
        <v>0</v>
      </c>
      <c r="F397" s="8">
        <v>0</v>
      </c>
      <c r="G397" s="8">
        <v>0</v>
      </c>
      <c r="H397" s="8">
        <v>74</v>
      </c>
      <c r="I397" s="8">
        <v>44</v>
      </c>
      <c r="J397" s="8">
        <f t="shared" si="109"/>
        <v>118</v>
      </c>
      <c r="K397" s="446" t="s">
        <v>2310</v>
      </c>
    </row>
    <row r="398" spans="1:11" ht="20.25" customHeight="1" x14ac:dyDescent="0.25">
      <c r="A398" s="8" t="s">
        <v>319</v>
      </c>
      <c r="B398" s="20">
        <v>6</v>
      </c>
      <c r="C398" s="20">
        <v>4</v>
      </c>
      <c r="D398" s="8">
        <f t="shared" si="108"/>
        <v>10</v>
      </c>
      <c r="E398" s="8">
        <v>0</v>
      </c>
      <c r="F398" s="8">
        <v>0</v>
      </c>
      <c r="G398" s="8">
        <v>0</v>
      </c>
      <c r="H398" s="8">
        <v>6</v>
      </c>
      <c r="I398" s="8">
        <v>4</v>
      </c>
      <c r="J398" s="8">
        <f t="shared" si="109"/>
        <v>10</v>
      </c>
      <c r="K398" s="446" t="s">
        <v>2311</v>
      </c>
    </row>
    <row r="399" spans="1:11" ht="20.25" customHeight="1" x14ac:dyDescent="0.25">
      <c r="A399" s="8" t="s">
        <v>2186</v>
      </c>
      <c r="B399" s="20">
        <v>384</v>
      </c>
      <c r="C399" s="20">
        <v>53</v>
      </c>
      <c r="D399" s="8">
        <f t="shared" si="108"/>
        <v>437</v>
      </c>
      <c r="E399" s="8">
        <v>0</v>
      </c>
      <c r="F399" s="8">
        <v>0</v>
      </c>
      <c r="G399" s="8">
        <v>0</v>
      </c>
      <c r="H399" s="8">
        <v>384</v>
      </c>
      <c r="I399" s="8">
        <v>53</v>
      </c>
      <c r="J399" s="8">
        <f t="shared" si="109"/>
        <v>437</v>
      </c>
      <c r="K399" s="446" t="s">
        <v>2187</v>
      </c>
    </row>
    <row r="400" spans="1:11" ht="20.25" customHeight="1" x14ac:dyDescent="0.25">
      <c r="A400" s="8" t="s">
        <v>2313</v>
      </c>
      <c r="B400" s="20">
        <f t="shared" ref="B400:J400" si="110">SUM(B386:B399)</f>
        <v>572</v>
      </c>
      <c r="C400" s="20">
        <f t="shared" si="110"/>
        <v>129</v>
      </c>
      <c r="D400" s="20">
        <f t="shared" si="110"/>
        <v>701</v>
      </c>
      <c r="E400" s="20">
        <f t="shared" si="110"/>
        <v>0</v>
      </c>
      <c r="F400" s="20">
        <f t="shared" si="110"/>
        <v>0</v>
      </c>
      <c r="G400" s="20">
        <f t="shared" si="110"/>
        <v>0</v>
      </c>
      <c r="H400" s="20">
        <f t="shared" si="110"/>
        <v>572</v>
      </c>
      <c r="I400" s="20">
        <f t="shared" si="110"/>
        <v>129</v>
      </c>
      <c r="J400" s="20">
        <f t="shared" si="110"/>
        <v>701</v>
      </c>
      <c r="K400" s="446" t="s">
        <v>2189</v>
      </c>
    </row>
    <row r="401" spans="1:11" ht="20.25" customHeight="1" x14ac:dyDescent="0.25">
      <c r="A401" s="8" t="s">
        <v>2190</v>
      </c>
      <c r="B401" s="8">
        <v>523</v>
      </c>
      <c r="C401" s="8">
        <v>189</v>
      </c>
      <c r="D401" s="8">
        <f>SUM(B401:C401)</f>
        <v>712</v>
      </c>
      <c r="E401" s="8">
        <v>0</v>
      </c>
      <c r="F401" s="8">
        <v>0</v>
      </c>
      <c r="G401" s="8">
        <v>0</v>
      </c>
      <c r="H401" s="8">
        <f t="shared" si="106"/>
        <v>523</v>
      </c>
      <c r="I401" s="8">
        <f t="shared" si="106"/>
        <v>189</v>
      </c>
      <c r="J401" s="8">
        <f t="shared" si="106"/>
        <v>712</v>
      </c>
      <c r="K401" s="446" t="s">
        <v>2191</v>
      </c>
    </row>
    <row r="402" spans="1:11" ht="20.25" customHeight="1" x14ac:dyDescent="0.25">
      <c r="A402" s="8" t="s">
        <v>2192</v>
      </c>
      <c r="B402" s="8">
        <v>489</v>
      </c>
      <c r="C402" s="8">
        <v>229</v>
      </c>
      <c r="D402" s="8">
        <f t="shared" ref="D402:D404" si="111">SUM(B402:C402)</f>
        <v>718</v>
      </c>
      <c r="E402" s="8">
        <v>1</v>
      </c>
      <c r="F402" s="8">
        <v>0</v>
      </c>
      <c r="G402" s="8">
        <f>SUM(E402:F402)</f>
        <v>1</v>
      </c>
      <c r="H402" s="8">
        <v>490</v>
      </c>
      <c r="I402" s="8">
        <v>229</v>
      </c>
      <c r="J402" s="8">
        <f>SUM(H402:I402)</f>
        <v>719</v>
      </c>
      <c r="K402" s="446" t="s">
        <v>2193</v>
      </c>
    </row>
    <row r="403" spans="1:11" ht="20.25" customHeight="1" x14ac:dyDescent="0.25">
      <c r="A403" s="8" t="s">
        <v>2194</v>
      </c>
      <c r="B403" s="8">
        <v>1264</v>
      </c>
      <c r="C403" s="8">
        <v>453</v>
      </c>
      <c r="D403" s="8">
        <f t="shared" si="111"/>
        <v>1717</v>
      </c>
      <c r="E403" s="8">
        <v>0</v>
      </c>
      <c r="F403" s="8">
        <v>0</v>
      </c>
      <c r="G403" s="8">
        <v>0</v>
      </c>
      <c r="H403" s="8">
        <f t="shared" si="106"/>
        <v>1264</v>
      </c>
      <c r="I403" s="8">
        <f t="shared" si="106"/>
        <v>453</v>
      </c>
      <c r="J403" s="8">
        <f t="shared" si="106"/>
        <v>1717</v>
      </c>
      <c r="K403" s="446" t="s">
        <v>2195</v>
      </c>
    </row>
    <row r="404" spans="1:11" ht="20.25" customHeight="1" x14ac:dyDescent="0.25">
      <c r="A404" s="14" t="s">
        <v>2610</v>
      </c>
      <c r="B404" s="14">
        <v>326</v>
      </c>
      <c r="C404" s="14">
        <v>51</v>
      </c>
      <c r="D404" s="8">
        <f t="shared" si="111"/>
        <v>377</v>
      </c>
      <c r="E404" s="8">
        <v>0</v>
      </c>
      <c r="F404" s="8">
        <v>0</v>
      </c>
      <c r="G404" s="8">
        <v>0</v>
      </c>
      <c r="H404" s="8">
        <f t="shared" ref="H404:J430" si="112">SUM(E404,B404)</f>
        <v>326</v>
      </c>
      <c r="I404" s="8">
        <f t="shared" si="112"/>
        <v>51</v>
      </c>
      <c r="J404" s="8">
        <f t="shared" si="112"/>
        <v>377</v>
      </c>
      <c r="K404" s="446" t="s">
        <v>2545</v>
      </c>
    </row>
    <row r="405" spans="1:11" ht="20.25" customHeight="1" x14ac:dyDescent="0.25">
      <c r="A405" s="8" t="s">
        <v>2198</v>
      </c>
      <c r="B405" s="8"/>
      <c r="C405" s="8"/>
      <c r="D405" s="8"/>
      <c r="E405" s="8">
        <v>0</v>
      </c>
      <c r="F405" s="8">
        <v>0</v>
      </c>
      <c r="G405" s="8">
        <v>0</v>
      </c>
      <c r="H405" s="8">
        <f t="shared" si="112"/>
        <v>0</v>
      </c>
      <c r="I405" s="8">
        <f t="shared" si="112"/>
        <v>0</v>
      </c>
      <c r="J405" s="8">
        <f t="shared" si="112"/>
        <v>0</v>
      </c>
      <c r="K405" s="446" t="s">
        <v>2199</v>
      </c>
    </row>
    <row r="406" spans="1:11" ht="20.25" customHeight="1" x14ac:dyDescent="0.25">
      <c r="A406" s="8" t="s">
        <v>2200</v>
      </c>
      <c r="B406" s="8">
        <v>35</v>
      </c>
      <c r="C406" s="8">
        <v>2</v>
      </c>
      <c r="D406" s="8">
        <f>SUM(B406:C406)</f>
        <v>37</v>
      </c>
      <c r="E406" s="8">
        <v>0</v>
      </c>
      <c r="F406" s="8">
        <v>0</v>
      </c>
      <c r="G406" s="8">
        <v>0</v>
      </c>
      <c r="H406" s="8">
        <v>35</v>
      </c>
      <c r="I406" s="8">
        <v>2</v>
      </c>
      <c r="J406" s="8">
        <f>SUM(H406:I406)</f>
        <v>37</v>
      </c>
      <c r="K406" s="219" t="s">
        <v>2611</v>
      </c>
    </row>
    <row r="407" spans="1:11" ht="20.25" customHeight="1" x14ac:dyDescent="0.25">
      <c r="A407" s="8" t="s">
        <v>2201</v>
      </c>
      <c r="B407" s="8">
        <v>85</v>
      </c>
      <c r="C407" s="8">
        <v>46</v>
      </c>
      <c r="D407" s="8">
        <f t="shared" ref="D407:D411" si="113">SUM(B407:C407)</f>
        <v>131</v>
      </c>
      <c r="E407" s="8">
        <v>0</v>
      </c>
      <c r="F407" s="8">
        <v>0</v>
      </c>
      <c r="G407" s="8">
        <v>0</v>
      </c>
      <c r="H407" s="8">
        <v>85</v>
      </c>
      <c r="I407" s="8">
        <v>46</v>
      </c>
      <c r="J407" s="8">
        <f t="shared" ref="J407:J411" si="114">SUM(H407:I407)</f>
        <v>131</v>
      </c>
      <c r="K407" s="219" t="s">
        <v>2612</v>
      </c>
    </row>
    <row r="408" spans="1:11" ht="20.25" customHeight="1" x14ac:dyDescent="0.25">
      <c r="A408" s="8" t="s">
        <v>2202</v>
      </c>
      <c r="B408" s="8">
        <v>18</v>
      </c>
      <c r="C408" s="8">
        <v>9</v>
      </c>
      <c r="D408" s="8">
        <f t="shared" si="113"/>
        <v>27</v>
      </c>
      <c r="E408" s="8">
        <v>0</v>
      </c>
      <c r="F408" s="8">
        <v>0</v>
      </c>
      <c r="G408" s="8">
        <v>0</v>
      </c>
      <c r="H408" s="8">
        <v>18</v>
      </c>
      <c r="I408" s="8">
        <v>9</v>
      </c>
      <c r="J408" s="8">
        <f t="shared" si="114"/>
        <v>27</v>
      </c>
      <c r="K408" s="446" t="s">
        <v>2357</v>
      </c>
    </row>
    <row r="409" spans="1:11" ht="20.25" customHeight="1" x14ac:dyDescent="0.25">
      <c r="A409" s="8" t="s">
        <v>2204</v>
      </c>
      <c r="B409" s="8">
        <v>248</v>
      </c>
      <c r="C409" s="8">
        <v>49</v>
      </c>
      <c r="D409" s="8">
        <f t="shared" si="113"/>
        <v>297</v>
      </c>
      <c r="E409" s="8">
        <v>0</v>
      </c>
      <c r="F409" s="8">
        <v>0</v>
      </c>
      <c r="G409" s="8">
        <v>0</v>
      </c>
      <c r="H409" s="8">
        <v>248</v>
      </c>
      <c r="I409" s="8">
        <v>49</v>
      </c>
      <c r="J409" s="8">
        <f t="shared" si="114"/>
        <v>297</v>
      </c>
      <c r="K409" s="446" t="s">
        <v>2358</v>
      </c>
    </row>
    <row r="410" spans="1:11" ht="20.25" customHeight="1" x14ac:dyDescent="0.25">
      <c r="A410" s="8" t="s">
        <v>2206</v>
      </c>
      <c r="B410" s="8">
        <v>62</v>
      </c>
      <c r="C410" s="8">
        <v>10</v>
      </c>
      <c r="D410" s="8">
        <f t="shared" si="113"/>
        <v>72</v>
      </c>
      <c r="E410" s="8">
        <v>0</v>
      </c>
      <c r="F410" s="8">
        <v>0</v>
      </c>
      <c r="G410" s="8">
        <v>0</v>
      </c>
      <c r="H410" s="8">
        <v>62</v>
      </c>
      <c r="I410" s="8">
        <v>10</v>
      </c>
      <c r="J410" s="8">
        <f t="shared" si="114"/>
        <v>72</v>
      </c>
      <c r="K410" s="446" t="s">
        <v>2359</v>
      </c>
    </row>
    <row r="411" spans="1:11" ht="20.25" customHeight="1" x14ac:dyDescent="0.25">
      <c r="A411" s="8" t="s">
        <v>2207</v>
      </c>
      <c r="B411" s="8">
        <v>86</v>
      </c>
      <c r="C411" s="8">
        <v>29</v>
      </c>
      <c r="D411" s="8">
        <f t="shared" si="113"/>
        <v>115</v>
      </c>
      <c r="E411" s="8">
        <v>0</v>
      </c>
      <c r="F411" s="8">
        <v>0</v>
      </c>
      <c r="G411" s="8">
        <v>0</v>
      </c>
      <c r="H411" s="8">
        <v>86</v>
      </c>
      <c r="I411" s="8">
        <v>29</v>
      </c>
      <c r="J411" s="8">
        <f t="shared" si="114"/>
        <v>115</v>
      </c>
      <c r="K411" s="446" t="s">
        <v>2360</v>
      </c>
    </row>
    <row r="412" spans="1:11" ht="20.25" customHeight="1" x14ac:dyDescent="0.25">
      <c r="A412" s="8" t="s">
        <v>2209</v>
      </c>
      <c r="B412" s="8">
        <f>SUM(B406:B411)</f>
        <v>534</v>
      </c>
      <c r="C412" s="8">
        <f t="shared" ref="C412:J412" si="115">SUM(C406:C411)</f>
        <v>145</v>
      </c>
      <c r="D412" s="8">
        <f t="shared" si="115"/>
        <v>679</v>
      </c>
      <c r="E412" s="8">
        <f t="shared" si="115"/>
        <v>0</v>
      </c>
      <c r="F412" s="8">
        <f t="shared" si="115"/>
        <v>0</v>
      </c>
      <c r="G412" s="8">
        <f t="shared" si="115"/>
        <v>0</v>
      </c>
      <c r="H412" s="8">
        <f t="shared" si="115"/>
        <v>534</v>
      </c>
      <c r="I412" s="8">
        <f t="shared" si="115"/>
        <v>145</v>
      </c>
      <c r="J412" s="8">
        <f t="shared" si="115"/>
        <v>679</v>
      </c>
      <c r="K412" s="446" t="s">
        <v>2613</v>
      </c>
    </row>
    <row r="413" spans="1:11" ht="20.25" customHeight="1" x14ac:dyDescent="0.25">
      <c r="A413" s="339" t="s">
        <v>2550</v>
      </c>
      <c r="B413" s="8">
        <v>789</v>
      </c>
      <c r="C413" s="8">
        <v>197</v>
      </c>
      <c r="D413" s="8">
        <f>SUM(B413:C413)</f>
        <v>986</v>
      </c>
      <c r="E413" s="8">
        <v>0</v>
      </c>
      <c r="F413" s="8">
        <v>0</v>
      </c>
      <c r="G413" s="8">
        <v>0</v>
      </c>
      <c r="H413" s="8">
        <f t="shared" si="112"/>
        <v>789</v>
      </c>
      <c r="I413" s="8">
        <f t="shared" si="112"/>
        <v>197</v>
      </c>
      <c r="J413" s="8">
        <f t="shared" si="112"/>
        <v>986</v>
      </c>
      <c r="K413" s="446" t="s">
        <v>2212</v>
      </c>
    </row>
    <row r="414" spans="1:11" ht="20.25" customHeight="1" x14ac:dyDescent="0.25">
      <c r="A414" s="8" t="s">
        <v>2213</v>
      </c>
      <c r="B414" s="8">
        <v>441</v>
      </c>
      <c r="C414" s="8">
        <v>216</v>
      </c>
      <c r="D414" s="8">
        <f t="shared" ref="D414:D430" si="116">SUM(B414:C414)</f>
        <v>657</v>
      </c>
      <c r="E414" s="8">
        <v>0</v>
      </c>
      <c r="F414" s="8">
        <v>0</v>
      </c>
      <c r="G414" s="8">
        <v>0</v>
      </c>
      <c r="H414" s="8">
        <f t="shared" si="112"/>
        <v>441</v>
      </c>
      <c r="I414" s="8">
        <f t="shared" si="112"/>
        <v>216</v>
      </c>
      <c r="J414" s="8">
        <f t="shared" si="112"/>
        <v>657</v>
      </c>
      <c r="K414" s="446" t="s">
        <v>2214</v>
      </c>
    </row>
    <row r="415" spans="1:11" ht="20.25" customHeight="1" thickBot="1" x14ac:dyDescent="0.3">
      <c r="A415" s="477" t="s">
        <v>2614</v>
      </c>
      <c r="B415" s="11">
        <v>131</v>
      </c>
      <c r="C415" s="11">
        <v>65</v>
      </c>
      <c r="D415" s="11">
        <f t="shared" si="116"/>
        <v>196</v>
      </c>
      <c r="E415" s="11">
        <v>0</v>
      </c>
      <c r="F415" s="11">
        <v>0</v>
      </c>
      <c r="G415" s="11">
        <v>0</v>
      </c>
      <c r="H415" s="11">
        <f t="shared" si="112"/>
        <v>131</v>
      </c>
      <c r="I415" s="11">
        <f t="shared" si="112"/>
        <v>65</v>
      </c>
      <c r="J415" s="11">
        <f t="shared" si="112"/>
        <v>196</v>
      </c>
      <c r="K415" s="13" t="s">
        <v>2216</v>
      </c>
    </row>
    <row r="416" spans="1:11" ht="20.25" customHeight="1" thickTop="1" x14ac:dyDescent="0.25">
      <c r="A416" s="525"/>
      <c r="B416" s="633"/>
      <c r="C416" s="633"/>
      <c r="D416" s="633"/>
      <c r="E416" s="633"/>
      <c r="F416" s="633"/>
      <c r="G416" s="633"/>
      <c r="H416" s="633"/>
      <c r="I416" s="633"/>
      <c r="J416" s="633"/>
      <c r="K416" s="635"/>
    </row>
    <row r="417" spans="1:11" s="659" customFormat="1" ht="20.25" customHeight="1" x14ac:dyDescent="0.25">
      <c r="A417" s="339"/>
      <c r="B417" s="668"/>
      <c r="C417" s="668"/>
      <c r="D417" s="668"/>
      <c r="E417" s="668"/>
      <c r="F417" s="668"/>
      <c r="G417" s="668"/>
      <c r="H417" s="668"/>
      <c r="I417" s="668"/>
      <c r="J417" s="668"/>
      <c r="K417" s="664"/>
    </row>
    <row r="418" spans="1:11" s="659" customFormat="1" ht="20.25" customHeight="1" x14ac:dyDescent="0.25">
      <c r="A418" s="339"/>
      <c r="B418" s="668"/>
      <c r="C418" s="668"/>
      <c r="D418" s="668"/>
      <c r="E418" s="668"/>
      <c r="F418" s="668"/>
      <c r="G418" s="668"/>
      <c r="H418" s="668"/>
      <c r="I418" s="668"/>
      <c r="J418" s="668"/>
      <c r="K418" s="664"/>
    </row>
    <row r="419" spans="1:11" ht="20.25" customHeight="1" thickBot="1" x14ac:dyDescent="0.3">
      <c r="A419" s="357" t="s">
        <v>2656</v>
      </c>
      <c r="K419" s="426" t="s">
        <v>2657</v>
      </c>
    </row>
    <row r="420" spans="1:11" ht="20.25" customHeight="1" thickTop="1" x14ac:dyDescent="0.3">
      <c r="A420" s="735" t="s">
        <v>205</v>
      </c>
      <c r="B420" s="746" t="s">
        <v>1</v>
      </c>
      <c r="C420" s="746"/>
      <c r="D420" s="746"/>
      <c r="E420" s="746" t="s">
        <v>2</v>
      </c>
      <c r="F420" s="746"/>
      <c r="G420" s="746"/>
      <c r="H420" s="746" t="s">
        <v>4</v>
      </c>
      <c r="I420" s="746"/>
      <c r="J420" s="746"/>
      <c r="K420" s="735" t="s">
        <v>206</v>
      </c>
    </row>
    <row r="421" spans="1:11" ht="19.5" customHeight="1" x14ac:dyDescent="0.3">
      <c r="A421" s="736"/>
      <c r="B421" s="747" t="s">
        <v>6</v>
      </c>
      <c r="C421" s="747"/>
      <c r="D421" s="747"/>
      <c r="E421" s="747" t="s">
        <v>7</v>
      </c>
      <c r="F421" s="747"/>
      <c r="G421" s="747"/>
      <c r="H421" s="747" t="s">
        <v>9</v>
      </c>
      <c r="I421" s="747"/>
      <c r="J421" s="747"/>
      <c r="K421" s="736"/>
    </row>
    <row r="422" spans="1:11" ht="19.5" customHeight="1" x14ac:dyDescent="0.3">
      <c r="A422" s="736"/>
      <c r="B422" s="457" t="s">
        <v>574</v>
      </c>
      <c r="C422" s="457" t="s">
        <v>113</v>
      </c>
      <c r="D422" s="457" t="s">
        <v>12</v>
      </c>
      <c r="E422" s="457" t="s">
        <v>574</v>
      </c>
      <c r="F422" s="457" t="s">
        <v>113</v>
      </c>
      <c r="G422" s="457" t="s">
        <v>12</v>
      </c>
      <c r="H422" s="457" t="s">
        <v>574</v>
      </c>
      <c r="I422" s="457" t="s">
        <v>113</v>
      </c>
      <c r="J422" s="457" t="s">
        <v>12</v>
      </c>
      <c r="K422" s="736"/>
    </row>
    <row r="423" spans="1:11" ht="19.5" customHeight="1" thickBot="1" x14ac:dyDescent="0.35">
      <c r="A423" s="737"/>
      <c r="B423" s="458" t="s">
        <v>13</v>
      </c>
      <c r="C423" s="458" t="s">
        <v>14</v>
      </c>
      <c r="D423" s="458" t="s">
        <v>9</v>
      </c>
      <c r="E423" s="458" t="s">
        <v>13</v>
      </c>
      <c r="F423" s="458" t="s">
        <v>14</v>
      </c>
      <c r="G423" s="458" t="s">
        <v>9</v>
      </c>
      <c r="H423" s="458" t="s">
        <v>13</v>
      </c>
      <c r="I423" s="458" t="s">
        <v>14</v>
      </c>
      <c r="J423" s="458" t="s">
        <v>9</v>
      </c>
      <c r="K423" s="737"/>
    </row>
    <row r="424" spans="1:11" ht="20.25" customHeight="1" x14ac:dyDescent="0.25">
      <c r="A424" s="8" t="s">
        <v>2217</v>
      </c>
      <c r="B424" s="8">
        <v>145</v>
      </c>
      <c r="C424" s="8">
        <v>15</v>
      </c>
      <c r="D424" s="8">
        <f t="shared" si="116"/>
        <v>160</v>
      </c>
      <c r="E424" s="8">
        <v>0</v>
      </c>
      <c r="F424" s="8">
        <v>0</v>
      </c>
      <c r="G424" s="8">
        <v>0</v>
      </c>
      <c r="H424" s="8">
        <f t="shared" si="112"/>
        <v>145</v>
      </c>
      <c r="I424" s="8">
        <f t="shared" si="112"/>
        <v>15</v>
      </c>
      <c r="J424" s="8">
        <f t="shared" si="112"/>
        <v>160</v>
      </c>
      <c r="K424" s="446" t="s">
        <v>2218</v>
      </c>
    </row>
    <row r="425" spans="1:11" ht="20.25" customHeight="1" x14ac:dyDescent="0.25">
      <c r="A425" s="8" t="s">
        <v>2221</v>
      </c>
      <c r="B425" s="8">
        <v>140</v>
      </c>
      <c r="C425" s="8">
        <v>63</v>
      </c>
      <c r="D425" s="8">
        <f t="shared" si="116"/>
        <v>203</v>
      </c>
      <c r="E425" s="8">
        <v>0</v>
      </c>
      <c r="F425" s="8">
        <v>0</v>
      </c>
      <c r="G425" s="8">
        <v>0</v>
      </c>
      <c r="H425" s="8">
        <f t="shared" si="112"/>
        <v>140</v>
      </c>
      <c r="I425" s="8">
        <f t="shared" si="112"/>
        <v>63</v>
      </c>
      <c r="J425" s="8">
        <f t="shared" ref="J425:J430" si="117">SUM(H425:I425)</f>
        <v>203</v>
      </c>
      <c r="K425" s="446" t="s">
        <v>2222</v>
      </c>
    </row>
    <row r="426" spans="1:11" ht="20.25" customHeight="1" x14ac:dyDescent="0.25">
      <c r="A426" s="8" t="s">
        <v>2223</v>
      </c>
      <c r="B426" s="8">
        <v>1047</v>
      </c>
      <c r="C426" s="8">
        <v>390</v>
      </c>
      <c r="D426" s="8">
        <f t="shared" si="116"/>
        <v>1437</v>
      </c>
      <c r="E426" s="8">
        <v>2</v>
      </c>
      <c r="F426" s="8">
        <v>1</v>
      </c>
      <c r="G426" s="8">
        <f>SUM(E426:F426)</f>
        <v>3</v>
      </c>
      <c r="H426" s="8">
        <f t="shared" si="112"/>
        <v>1049</v>
      </c>
      <c r="I426" s="8">
        <f t="shared" si="112"/>
        <v>391</v>
      </c>
      <c r="J426" s="8">
        <f t="shared" si="117"/>
        <v>1440</v>
      </c>
      <c r="K426" s="446" t="s">
        <v>2224</v>
      </c>
    </row>
    <row r="427" spans="1:11" ht="20.25" customHeight="1" x14ac:dyDescent="0.25">
      <c r="A427" s="8" t="s">
        <v>1899</v>
      </c>
      <c r="B427" s="8">
        <v>200</v>
      </c>
      <c r="C427" s="8">
        <v>69</v>
      </c>
      <c r="D427" s="8">
        <f t="shared" si="116"/>
        <v>269</v>
      </c>
      <c r="E427" s="8">
        <v>0</v>
      </c>
      <c r="F427" s="8">
        <v>0</v>
      </c>
      <c r="G427" s="8">
        <v>0</v>
      </c>
      <c r="H427" s="8">
        <f t="shared" si="112"/>
        <v>200</v>
      </c>
      <c r="I427" s="8">
        <f t="shared" si="112"/>
        <v>69</v>
      </c>
      <c r="J427" s="8">
        <f t="shared" si="117"/>
        <v>269</v>
      </c>
      <c r="K427" s="446" t="s">
        <v>2225</v>
      </c>
    </row>
    <row r="428" spans="1:11" ht="20.25" customHeight="1" x14ac:dyDescent="0.25">
      <c r="A428" s="8" t="s">
        <v>2226</v>
      </c>
      <c r="B428" s="8">
        <v>569</v>
      </c>
      <c r="C428" s="8">
        <v>168</v>
      </c>
      <c r="D428" s="8">
        <f t="shared" si="116"/>
        <v>737</v>
      </c>
      <c r="E428" s="8">
        <v>0</v>
      </c>
      <c r="F428" s="8">
        <v>0</v>
      </c>
      <c r="G428" s="8">
        <v>0</v>
      </c>
      <c r="H428" s="8">
        <f>SUM(E428,B428)</f>
        <v>569</v>
      </c>
      <c r="I428" s="8">
        <f t="shared" si="112"/>
        <v>168</v>
      </c>
      <c r="J428" s="8">
        <f t="shared" si="117"/>
        <v>737</v>
      </c>
      <c r="K428" s="446" t="s">
        <v>2227</v>
      </c>
    </row>
    <row r="429" spans="1:11" ht="20.25" customHeight="1" x14ac:dyDescent="0.25">
      <c r="A429" s="8" t="s">
        <v>2555</v>
      </c>
      <c r="B429" s="8">
        <v>212</v>
      </c>
      <c r="C429" s="8">
        <v>57</v>
      </c>
      <c r="D429" s="8">
        <f t="shared" si="116"/>
        <v>269</v>
      </c>
      <c r="E429" s="8">
        <v>0</v>
      </c>
      <c r="F429" s="8">
        <v>0</v>
      </c>
      <c r="G429" s="8">
        <v>0</v>
      </c>
      <c r="H429" s="8">
        <f>SUM(E429,B429)</f>
        <v>212</v>
      </c>
      <c r="I429" s="8">
        <f t="shared" si="112"/>
        <v>57</v>
      </c>
      <c r="J429" s="8">
        <f t="shared" si="117"/>
        <v>269</v>
      </c>
      <c r="K429" s="446" t="s">
        <v>2556</v>
      </c>
    </row>
    <row r="430" spans="1:11" ht="20.25" customHeight="1" x14ac:dyDescent="0.25">
      <c r="A430" s="8" t="s">
        <v>2557</v>
      </c>
      <c r="B430" s="8">
        <v>146</v>
      </c>
      <c r="C430" s="8">
        <v>30</v>
      </c>
      <c r="D430" s="8">
        <f t="shared" si="116"/>
        <v>176</v>
      </c>
      <c r="E430" s="8">
        <v>0</v>
      </c>
      <c r="F430" s="8">
        <v>0</v>
      </c>
      <c r="G430" s="8">
        <v>0</v>
      </c>
      <c r="H430" s="8">
        <f>SUM(E430,B430)</f>
        <v>146</v>
      </c>
      <c r="I430" s="8">
        <f t="shared" si="112"/>
        <v>30</v>
      </c>
      <c r="J430" s="8">
        <f t="shared" si="117"/>
        <v>176</v>
      </c>
      <c r="K430" s="446" t="s">
        <v>2558</v>
      </c>
    </row>
    <row r="431" spans="1:11" ht="20.25" customHeight="1" x14ac:dyDescent="0.25">
      <c r="A431" s="8" t="s">
        <v>1886</v>
      </c>
      <c r="B431" s="8"/>
      <c r="C431" s="8"/>
      <c r="D431" s="8"/>
      <c r="E431" s="8"/>
      <c r="F431" s="8"/>
      <c r="G431" s="8"/>
      <c r="H431" s="8"/>
      <c r="I431" s="8"/>
      <c r="J431" s="8"/>
      <c r="K431" s="459" t="s">
        <v>2560</v>
      </c>
    </row>
    <row r="432" spans="1:11" ht="20.25" customHeight="1" x14ac:dyDescent="0.25">
      <c r="A432" s="8" t="s">
        <v>265</v>
      </c>
      <c r="B432" s="8">
        <v>6</v>
      </c>
      <c r="C432" s="8">
        <v>1</v>
      </c>
      <c r="D432" s="8">
        <f>SUM(B432:C432)</f>
        <v>7</v>
      </c>
      <c r="E432" s="8">
        <v>0</v>
      </c>
      <c r="F432" s="8">
        <v>0</v>
      </c>
      <c r="G432" s="8">
        <v>0</v>
      </c>
      <c r="H432" s="8">
        <v>6</v>
      </c>
      <c r="I432" s="8">
        <v>1</v>
      </c>
      <c r="J432" s="8">
        <f>SUM(H432:I432)</f>
        <v>7</v>
      </c>
      <c r="K432" s="446" t="s">
        <v>2542</v>
      </c>
    </row>
    <row r="433" spans="1:11" ht="20.25" customHeight="1" x14ac:dyDescent="0.25">
      <c r="A433" s="8" t="s">
        <v>2561</v>
      </c>
      <c r="B433" s="8">
        <v>108</v>
      </c>
      <c r="C433" s="8">
        <v>131</v>
      </c>
      <c r="D433" s="8">
        <f t="shared" ref="D433:D435" si="118">SUM(B433:C433)</f>
        <v>239</v>
      </c>
      <c r="E433" s="8">
        <v>0</v>
      </c>
      <c r="F433" s="8">
        <v>0</v>
      </c>
      <c r="G433" s="8">
        <v>0</v>
      </c>
      <c r="H433" s="8">
        <v>108</v>
      </c>
      <c r="I433" s="8">
        <v>131</v>
      </c>
      <c r="J433" s="8">
        <f t="shared" ref="J433:J435" si="119">SUM(H433:I433)</f>
        <v>239</v>
      </c>
      <c r="K433" s="459" t="s">
        <v>2231</v>
      </c>
    </row>
    <row r="434" spans="1:11" ht="20.25" customHeight="1" x14ac:dyDescent="0.25">
      <c r="A434" s="8" t="s">
        <v>2387</v>
      </c>
      <c r="B434" s="8">
        <v>17</v>
      </c>
      <c r="C434" s="8">
        <v>9</v>
      </c>
      <c r="D434" s="8">
        <f t="shared" si="118"/>
        <v>26</v>
      </c>
      <c r="E434" s="8">
        <v>0</v>
      </c>
      <c r="F434" s="8">
        <v>0</v>
      </c>
      <c r="G434" s="8">
        <v>0</v>
      </c>
      <c r="H434" s="8">
        <v>17</v>
      </c>
      <c r="I434" s="8">
        <v>9</v>
      </c>
      <c r="J434" s="8">
        <f t="shared" si="119"/>
        <v>26</v>
      </c>
      <c r="K434" s="446" t="s">
        <v>2357</v>
      </c>
    </row>
    <row r="435" spans="1:11" ht="20.25" customHeight="1" x14ac:dyDescent="0.25">
      <c r="A435" s="8" t="s">
        <v>541</v>
      </c>
      <c r="B435" s="8">
        <v>25</v>
      </c>
      <c r="C435" s="8">
        <v>13</v>
      </c>
      <c r="D435" s="8">
        <f t="shared" si="118"/>
        <v>38</v>
      </c>
      <c r="E435" s="8">
        <f t="shared" ref="E435:G435" si="120">SUM(E432:E434)</f>
        <v>0</v>
      </c>
      <c r="F435" s="8">
        <f t="shared" si="120"/>
        <v>0</v>
      </c>
      <c r="G435" s="8">
        <f t="shared" si="120"/>
        <v>0</v>
      </c>
      <c r="H435" s="8">
        <v>25</v>
      </c>
      <c r="I435" s="8">
        <v>13</v>
      </c>
      <c r="J435" s="8">
        <f t="shared" si="119"/>
        <v>38</v>
      </c>
      <c r="K435" s="446" t="s">
        <v>249</v>
      </c>
    </row>
    <row r="436" spans="1:11" ht="20.25" customHeight="1" x14ac:dyDescent="0.25">
      <c r="A436" s="8" t="s">
        <v>1887</v>
      </c>
      <c r="B436" s="8">
        <f>SUM(B432:B435)</f>
        <v>156</v>
      </c>
      <c r="C436" s="8">
        <f t="shared" ref="C436:J436" si="121">SUM(C432:C435)</f>
        <v>154</v>
      </c>
      <c r="D436" s="8">
        <f t="shared" si="121"/>
        <v>310</v>
      </c>
      <c r="E436" s="8">
        <f t="shared" si="121"/>
        <v>0</v>
      </c>
      <c r="F436" s="8">
        <f t="shared" si="121"/>
        <v>0</v>
      </c>
      <c r="G436" s="8">
        <f t="shared" si="121"/>
        <v>0</v>
      </c>
      <c r="H436" s="8">
        <f t="shared" si="121"/>
        <v>156</v>
      </c>
      <c r="I436" s="8">
        <f t="shared" si="121"/>
        <v>154</v>
      </c>
      <c r="J436" s="8">
        <f t="shared" si="121"/>
        <v>310</v>
      </c>
      <c r="K436" s="459" t="s">
        <v>2615</v>
      </c>
    </row>
    <row r="437" spans="1:11" ht="20.25" customHeight="1" x14ac:dyDescent="0.25">
      <c r="A437" s="8" t="s">
        <v>2481</v>
      </c>
      <c r="B437" s="8">
        <v>56</v>
      </c>
      <c r="C437" s="8">
        <v>23</v>
      </c>
      <c r="D437" s="8">
        <f>SUM(B437:C437)</f>
        <v>79</v>
      </c>
      <c r="E437" s="8">
        <v>0</v>
      </c>
      <c r="F437" s="8">
        <v>0</v>
      </c>
      <c r="G437" s="8">
        <v>0</v>
      </c>
      <c r="H437" s="8">
        <v>56</v>
      </c>
      <c r="I437" s="8">
        <v>23</v>
      </c>
      <c r="J437" s="8">
        <f>SUM(H437:I437)</f>
        <v>79</v>
      </c>
      <c r="K437" s="446" t="s">
        <v>2616</v>
      </c>
    </row>
    <row r="438" spans="1:11" ht="20.25" customHeight="1" x14ac:dyDescent="0.25">
      <c r="A438" s="8" t="s">
        <v>2482</v>
      </c>
      <c r="B438" s="8"/>
      <c r="C438" s="8"/>
      <c r="D438" s="8"/>
      <c r="E438" s="8"/>
      <c r="F438" s="8"/>
      <c r="G438" s="8"/>
      <c r="H438" s="8"/>
      <c r="I438" s="8"/>
      <c r="J438" s="8"/>
      <c r="K438" s="459" t="s">
        <v>2567</v>
      </c>
    </row>
    <row r="439" spans="1:11" ht="20.25" customHeight="1" x14ac:dyDescent="0.25">
      <c r="A439" s="8" t="s">
        <v>1893</v>
      </c>
      <c r="B439" s="8">
        <v>2</v>
      </c>
      <c r="C439" s="8">
        <v>10</v>
      </c>
      <c r="D439" s="8">
        <f>SUM(B439:C439)</f>
        <v>12</v>
      </c>
      <c r="E439" s="8">
        <v>0</v>
      </c>
      <c r="F439" s="8">
        <v>0</v>
      </c>
      <c r="G439" s="8">
        <v>0</v>
      </c>
      <c r="H439" s="8">
        <v>2</v>
      </c>
      <c r="I439" s="8">
        <v>10</v>
      </c>
      <c r="J439" s="8">
        <f>SUM(H439:I439)</f>
        <v>12</v>
      </c>
      <c r="K439" s="446" t="s">
        <v>2242</v>
      </c>
    </row>
    <row r="440" spans="1:11" ht="20.25" customHeight="1" x14ac:dyDescent="0.25">
      <c r="A440" s="8" t="s">
        <v>2483</v>
      </c>
      <c r="B440" s="8">
        <v>25</v>
      </c>
      <c r="C440" s="8">
        <v>10</v>
      </c>
      <c r="D440" s="8">
        <f t="shared" ref="D440:D441" si="122">SUM(B440:C440)</f>
        <v>35</v>
      </c>
      <c r="E440" s="8">
        <v>0</v>
      </c>
      <c r="F440" s="8">
        <v>0</v>
      </c>
      <c r="G440" s="8">
        <v>0</v>
      </c>
      <c r="H440" s="8">
        <v>25</v>
      </c>
      <c r="I440" s="8">
        <v>10</v>
      </c>
      <c r="J440" s="8">
        <f t="shared" ref="J440:J441" si="123">SUM(H440:I440)</f>
        <v>35</v>
      </c>
      <c r="K440" s="459" t="s">
        <v>2243</v>
      </c>
    </row>
    <row r="441" spans="1:11" ht="20.25" customHeight="1" x14ac:dyDescent="0.25">
      <c r="A441" s="8" t="s">
        <v>541</v>
      </c>
      <c r="B441" s="8">
        <v>28</v>
      </c>
      <c r="C441" s="8">
        <v>7</v>
      </c>
      <c r="D441" s="8">
        <f t="shared" si="122"/>
        <v>35</v>
      </c>
      <c r="E441" s="8">
        <v>0</v>
      </c>
      <c r="F441" s="8">
        <v>0</v>
      </c>
      <c r="G441" s="8">
        <v>0</v>
      </c>
      <c r="H441" s="8">
        <v>28</v>
      </c>
      <c r="I441" s="8">
        <v>7</v>
      </c>
      <c r="J441" s="8">
        <f t="shared" si="123"/>
        <v>35</v>
      </c>
      <c r="K441" s="446" t="s">
        <v>249</v>
      </c>
    </row>
    <row r="442" spans="1:11" ht="20.25" customHeight="1" x14ac:dyDescent="0.25">
      <c r="A442" s="8" t="s">
        <v>2484</v>
      </c>
      <c r="B442" s="8">
        <f>SUM(B439:B441)</f>
        <v>55</v>
      </c>
      <c r="C442" s="8">
        <f t="shared" ref="C442:J442" si="124">SUM(C439:C441)</f>
        <v>27</v>
      </c>
      <c r="D442" s="8">
        <f t="shared" si="124"/>
        <v>82</v>
      </c>
      <c r="E442" s="8">
        <f t="shared" si="124"/>
        <v>0</v>
      </c>
      <c r="F442" s="8">
        <f t="shared" si="124"/>
        <v>0</v>
      </c>
      <c r="G442" s="8">
        <f t="shared" si="124"/>
        <v>0</v>
      </c>
      <c r="H442" s="8">
        <f t="shared" si="124"/>
        <v>55</v>
      </c>
      <c r="I442" s="8">
        <f t="shared" si="124"/>
        <v>27</v>
      </c>
      <c r="J442" s="8">
        <f t="shared" si="124"/>
        <v>82</v>
      </c>
      <c r="K442" s="459" t="s">
        <v>2572</v>
      </c>
    </row>
    <row r="443" spans="1:11" ht="20.25" customHeight="1" x14ac:dyDescent="0.25">
      <c r="A443" s="8" t="s">
        <v>2471</v>
      </c>
      <c r="B443" s="8"/>
      <c r="C443" s="8"/>
      <c r="D443" s="8"/>
      <c r="E443" s="8"/>
      <c r="F443" s="8"/>
      <c r="G443" s="8"/>
      <c r="H443" s="8"/>
      <c r="I443" s="8"/>
      <c r="J443" s="8"/>
      <c r="K443" s="466" t="s">
        <v>2574</v>
      </c>
    </row>
    <row r="444" spans="1:11" ht="20.25" customHeight="1" thickBot="1" x14ac:dyDescent="0.3">
      <c r="A444" s="11" t="s">
        <v>218</v>
      </c>
      <c r="B444" s="11">
        <v>18</v>
      </c>
      <c r="C444" s="11">
        <v>2</v>
      </c>
      <c r="D444" s="11">
        <f>SUM(B444:C444)</f>
        <v>20</v>
      </c>
      <c r="E444" s="11">
        <v>0</v>
      </c>
      <c r="F444" s="11">
        <v>0</v>
      </c>
      <c r="G444" s="11">
        <v>0</v>
      </c>
      <c r="H444" s="11">
        <v>18</v>
      </c>
      <c r="I444" s="11">
        <v>2</v>
      </c>
      <c r="J444" s="11">
        <f>SUM(H444:I444)</f>
        <v>20</v>
      </c>
      <c r="K444" s="13" t="s">
        <v>2542</v>
      </c>
    </row>
    <row r="445" spans="1:11" ht="20.25" customHeight="1" thickTop="1" x14ac:dyDescent="0.25">
      <c r="A445" s="578"/>
      <c r="B445" s="578"/>
      <c r="C445" s="578"/>
      <c r="D445" s="578"/>
      <c r="E445" s="578"/>
      <c r="F445" s="578"/>
      <c r="G445" s="578"/>
      <c r="H445" s="578"/>
      <c r="I445" s="578"/>
      <c r="J445" s="578"/>
      <c r="K445" s="580"/>
    </row>
    <row r="446" spans="1:11" ht="20.25" customHeight="1" x14ac:dyDescent="0.25">
      <c r="A446" s="14"/>
      <c r="B446" s="14"/>
      <c r="C446" s="14"/>
      <c r="D446" s="14"/>
      <c r="E446" s="14"/>
      <c r="F446" s="14"/>
      <c r="G446" s="14"/>
      <c r="H446" s="14"/>
      <c r="I446" s="14"/>
      <c r="J446" s="14"/>
      <c r="K446" s="448"/>
    </row>
    <row r="447" spans="1:11" ht="20.25" customHeight="1" x14ac:dyDescent="0.25">
      <c r="A447" s="14"/>
      <c r="B447" s="14"/>
      <c r="C447" s="14"/>
      <c r="D447" s="14"/>
      <c r="E447" s="14"/>
      <c r="F447" s="14"/>
      <c r="G447" s="14"/>
      <c r="H447" s="14"/>
      <c r="I447" s="14"/>
      <c r="J447" s="14"/>
      <c r="K447" s="448"/>
    </row>
    <row r="448" spans="1:11" ht="20.25" customHeight="1" x14ac:dyDescent="0.25">
      <c r="A448" s="14"/>
      <c r="B448" s="14"/>
      <c r="C448" s="14"/>
      <c r="D448" s="14"/>
      <c r="E448" s="14"/>
      <c r="F448" s="14"/>
      <c r="G448" s="14"/>
      <c r="H448" s="14"/>
      <c r="I448" s="14"/>
      <c r="J448" s="14"/>
      <c r="K448" s="448"/>
    </row>
    <row r="449" spans="1:11" ht="20.25" customHeight="1" thickBot="1" x14ac:dyDescent="0.3">
      <c r="A449" s="357" t="s">
        <v>2656</v>
      </c>
      <c r="K449" s="426" t="s">
        <v>2657</v>
      </c>
    </row>
    <row r="450" spans="1:11" ht="20.25" customHeight="1" thickTop="1" x14ac:dyDescent="0.3">
      <c r="A450" s="735" t="s">
        <v>205</v>
      </c>
      <c r="B450" s="746" t="s">
        <v>1</v>
      </c>
      <c r="C450" s="746"/>
      <c r="D450" s="746"/>
      <c r="E450" s="746" t="s">
        <v>2</v>
      </c>
      <c r="F450" s="746"/>
      <c r="G450" s="746"/>
      <c r="H450" s="746" t="s">
        <v>4</v>
      </c>
      <c r="I450" s="746"/>
      <c r="J450" s="746"/>
      <c r="K450" s="735" t="s">
        <v>206</v>
      </c>
    </row>
    <row r="451" spans="1:11" ht="19.5" customHeight="1" x14ac:dyDescent="0.3">
      <c r="A451" s="736"/>
      <c r="B451" s="747" t="s">
        <v>6</v>
      </c>
      <c r="C451" s="747"/>
      <c r="D451" s="747"/>
      <c r="E451" s="747" t="s">
        <v>7</v>
      </c>
      <c r="F451" s="747"/>
      <c r="G451" s="747"/>
      <c r="H451" s="747" t="s">
        <v>9</v>
      </c>
      <c r="I451" s="747"/>
      <c r="J451" s="747"/>
      <c r="K451" s="736"/>
    </row>
    <row r="452" spans="1:11" ht="19.5" customHeight="1" x14ac:dyDescent="0.3">
      <c r="A452" s="736"/>
      <c r="B452" s="457" t="s">
        <v>574</v>
      </c>
      <c r="C452" s="457" t="s">
        <v>113</v>
      </c>
      <c r="D452" s="457" t="s">
        <v>12</v>
      </c>
      <c r="E452" s="457" t="s">
        <v>574</v>
      </c>
      <c r="F452" s="457" t="s">
        <v>113</v>
      </c>
      <c r="G452" s="457" t="s">
        <v>12</v>
      </c>
      <c r="H452" s="457" t="s">
        <v>574</v>
      </c>
      <c r="I452" s="457" t="s">
        <v>113</v>
      </c>
      <c r="J452" s="457" t="s">
        <v>12</v>
      </c>
      <c r="K452" s="736"/>
    </row>
    <row r="453" spans="1:11" ht="19.5" customHeight="1" thickBot="1" x14ac:dyDescent="0.35">
      <c r="A453" s="737"/>
      <c r="B453" s="458" t="s">
        <v>13</v>
      </c>
      <c r="C453" s="458" t="s">
        <v>14</v>
      </c>
      <c r="D453" s="458" t="s">
        <v>9</v>
      </c>
      <c r="E453" s="458" t="s">
        <v>13</v>
      </c>
      <c r="F453" s="458" t="s">
        <v>14</v>
      </c>
      <c r="G453" s="458" t="s">
        <v>9</v>
      </c>
      <c r="H453" s="458" t="s">
        <v>13</v>
      </c>
      <c r="I453" s="458" t="s">
        <v>14</v>
      </c>
      <c r="J453" s="458" t="s">
        <v>9</v>
      </c>
      <c r="K453" s="737"/>
    </row>
    <row r="454" spans="1:11" ht="20.25" customHeight="1" x14ac:dyDescent="0.25">
      <c r="A454" s="8" t="s">
        <v>2238</v>
      </c>
      <c r="B454" s="8">
        <v>51</v>
      </c>
      <c r="C454" s="8">
        <v>13</v>
      </c>
      <c r="D454" s="8">
        <f t="shared" ref="D454:D455" si="125">SUM(B454:C454)</f>
        <v>64</v>
      </c>
      <c r="E454" s="8">
        <v>0</v>
      </c>
      <c r="F454" s="8">
        <v>0</v>
      </c>
      <c r="G454" s="8">
        <v>0</v>
      </c>
      <c r="H454" s="8">
        <v>51</v>
      </c>
      <c r="I454" s="8">
        <v>13</v>
      </c>
      <c r="J454" s="8">
        <f t="shared" ref="J454:J455" si="126">SUM(H454:I454)</f>
        <v>64</v>
      </c>
      <c r="K454" s="446" t="s">
        <v>2357</v>
      </c>
    </row>
    <row r="455" spans="1:11" ht="20.25" customHeight="1" x14ac:dyDescent="0.25">
      <c r="A455" s="8" t="s">
        <v>541</v>
      </c>
      <c r="B455" s="8">
        <v>63</v>
      </c>
      <c r="C455" s="8">
        <v>13</v>
      </c>
      <c r="D455" s="8">
        <f t="shared" si="125"/>
        <v>76</v>
      </c>
      <c r="E455" s="8">
        <v>0</v>
      </c>
      <c r="F455" s="8">
        <v>0</v>
      </c>
      <c r="G455" s="8">
        <v>0</v>
      </c>
      <c r="H455" s="8">
        <v>63</v>
      </c>
      <c r="I455" s="8">
        <v>13</v>
      </c>
      <c r="J455" s="8">
        <f t="shared" si="126"/>
        <v>76</v>
      </c>
      <c r="K455" s="446" t="s">
        <v>249</v>
      </c>
    </row>
    <row r="456" spans="1:11" ht="20.25" customHeight="1" x14ac:dyDescent="0.25">
      <c r="A456" s="8" t="s">
        <v>2409</v>
      </c>
      <c r="B456" s="8">
        <f t="shared" ref="B456:J456" si="127">SUM(B444:B455)</f>
        <v>132</v>
      </c>
      <c r="C456" s="8">
        <f t="shared" si="127"/>
        <v>28</v>
      </c>
      <c r="D456" s="8">
        <f t="shared" si="127"/>
        <v>160</v>
      </c>
      <c r="E456" s="8">
        <f t="shared" si="127"/>
        <v>0</v>
      </c>
      <c r="F456" s="8">
        <f t="shared" si="127"/>
        <v>0</v>
      </c>
      <c r="G456" s="8">
        <f t="shared" si="127"/>
        <v>0</v>
      </c>
      <c r="H456" s="8">
        <f t="shared" si="127"/>
        <v>132</v>
      </c>
      <c r="I456" s="8">
        <f t="shared" si="127"/>
        <v>28</v>
      </c>
      <c r="J456" s="8">
        <f t="shared" si="127"/>
        <v>160</v>
      </c>
      <c r="K456" s="459" t="s">
        <v>2617</v>
      </c>
    </row>
    <row r="457" spans="1:11" ht="20.25" customHeight="1" x14ac:dyDescent="0.25">
      <c r="A457" s="8" t="s">
        <v>2472</v>
      </c>
      <c r="B457" s="8"/>
      <c r="C457" s="8"/>
      <c r="D457" s="8"/>
      <c r="E457" s="8"/>
      <c r="F457" s="8"/>
      <c r="G457" s="8"/>
      <c r="H457" s="8"/>
      <c r="I457" s="8"/>
      <c r="J457" s="8"/>
      <c r="K457" s="466" t="s">
        <v>2618</v>
      </c>
    </row>
    <row r="458" spans="1:11" ht="20.25" customHeight="1" x14ac:dyDescent="0.25">
      <c r="A458" s="8" t="s">
        <v>1438</v>
      </c>
      <c r="B458" s="8">
        <v>19</v>
      </c>
      <c r="C458" s="8">
        <v>5</v>
      </c>
      <c r="D458" s="8">
        <f>SUM(B458:C458)</f>
        <v>24</v>
      </c>
      <c r="E458" s="8">
        <v>0</v>
      </c>
      <c r="F458" s="8">
        <v>0</v>
      </c>
      <c r="G458" s="8">
        <v>0</v>
      </c>
      <c r="H458" s="8">
        <v>19</v>
      </c>
      <c r="I458" s="8">
        <v>5</v>
      </c>
      <c r="J458" s="8">
        <f>SUM(H458:I458)</f>
        <v>24</v>
      </c>
      <c r="K458" s="466" t="s">
        <v>243</v>
      </c>
    </row>
    <row r="459" spans="1:11" ht="20.25" customHeight="1" x14ac:dyDescent="0.25">
      <c r="A459" s="8" t="s">
        <v>248</v>
      </c>
      <c r="B459" s="8">
        <v>14</v>
      </c>
      <c r="C459" s="8">
        <v>5</v>
      </c>
      <c r="D459" s="8">
        <f t="shared" ref="D459:D460" si="128">SUM(B459:C459)</f>
        <v>19</v>
      </c>
      <c r="E459" s="8">
        <v>0</v>
      </c>
      <c r="F459" s="8">
        <v>0</v>
      </c>
      <c r="G459" s="8">
        <v>0</v>
      </c>
      <c r="H459" s="8">
        <v>14</v>
      </c>
      <c r="I459" s="8">
        <v>5</v>
      </c>
      <c r="J459" s="8">
        <f t="shared" ref="J459:J460" si="129">SUM(H459:I459)</f>
        <v>19</v>
      </c>
      <c r="K459" s="446" t="s">
        <v>249</v>
      </c>
    </row>
    <row r="460" spans="1:11" ht="20.25" customHeight="1" x14ac:dyDescent="0.25">
      <c r="A460" s="8" t="s">
        <v>949</v>
      </c>
      <c r="B460" s="8">
        <v>30</v>
      </c>
      <c r="C460" s="8">
        <v>12</v>
      </c>
      <c r="D460" s="8">
        <f t="shared" si="128"/>
        <v>42</v>
      </c>
      <c r="E460" s="8">
        <v>0</v>
      </c>
      <c r="F460" s="8">
        <v>0</v>
      </c>
      <c r="G460" s="8">
        <v>0</v>
      </c>
      <c r="H460" s="8">
        <v>30</v>
      </c>
      <c r="I460" s="8">
        <v>12</v>
      </c>
      <c r="J460" s="8">
        <f t="shared" si="129"/>
        <v>42</v>
      </c>
      <c r="K460" s="466" t="s">
        <v>2252</v>
      </c>
    </row>
    <row r="461" spans="1:11" ht="20.25" customHeight="1" x14ac:dyDescent="0.25">
      <c r="A461" s="8" t="s">
        <v>2473</v>
      </c>
      <c r="B461" s="8">
        <f>SUM(B458:B460)</f>
        <v>63</v>
      </c>
      <c r="C461" s="8">
        <f t="shared" ref="C461:J461" si="130">SUM(C458:C460)</f>
        <v>22</v>
      </c>
      <c r="D461" s="8">
        <f t="shared" si="130"/>
        <v>85</v>
      </c>
      <c r="E461" s="8">
        <f t="shared" si="130"/>
        <v>0</v>
      </c>
      <c r="F461" s="8">
        <f t="shared" si="130"/>
        <v>0</v>
      </c>
      <c r="G461" s="8">
        <f t="shared" si="130"/>
        <v>0</v>
      </c>
      <c r="H461" s="8">
        <f t="shared" si="130"/>
        <v>63</v>
      </c>
      <c r="I461" s="8">
        <f t="shared" si="130"/>
        <v>22</v>
      </c>
      <c r="J461" s="8">
        <f t="shared" si="130"/>
        <v>85</v>
      </c>
      <c r="K461" s="466" t="s">
        <v>2576</v>
      </c>
    </row>
    <row r="462" spans="1:11" ht="20.25" customHeight="1" x14ac:dyDescent="0.25">
      <c r="A462" s="8" t="s">
        <v>2474</v>
      </c>
      <c r="B462" s="8">
        <v>3</v>
      </c>
      <c r="C462" s="8">
        <v>1</v>
      </c>
      <c r="D462" s="8">
        <f>SUM(B462:C462)</f>
        <v>4</v>
      </c>
      <c r="E462" s="8">
        <v>0</v>
      </c>
      <c r="F462" s="8">
        <v>0</v>
      </c>
      <c r="G462" s="8">
        <v>0</v>
      </c>
      <c r="H462" s="8">
        <v>3</v>
      </c>
      <c r="I462" s="8">
        <v>1</v>
      </c>
      <c r="J462" s="8">
        <f>SUM(H462:I462)</f>
        <v>4</v>
      </c>
      <c r="K462" s="466" t="s">
        <v>2577</v>
      </c>
    </row>
    <row r="463" spans="1:11" ht="20.25" customHeight="1" x14ac:dyDescent="0.25">
      <c r="A463" s="8" t="s">
        <v>2581</v>
      </c>
      <c r="B463" s="8">
        <v>59</v>
      </c>
      <c r="C463" s="8">
        <v>12</v>
      </c>
      <c r="D463" s="8">
        <f>SUM(B463:C463)</f>
        <v>71</v>
      </c>
      <c r="E463" s="8">
        <v>0</v>
      </c>
      <c r="F463" s="8">
        <v>0</v>
      </c>
      <c r="G463" s="8">
        <v>0</v>
      </c>
      <c r="H463" s="8">
        <v>59</v>
      </c>
      <c r="I463" s="8">
        <v>12</v>
      </c>
      <c r="J463" s="8">
        <f>SUM(H463:I463)</f>
        <v>71</v>
      </c>
      <c r="K463" s="466" t="s">
        <v>2262</v>
      </c>
    </row>
    <row r="464" spans="1:11" ht="20.25" customHeight="1" thickBot="1" x14ac:dyDescent="0.3">
      <c r="A464" s="8" t="s">
        <v>516</v>
      </c>
      <c r="B464" s="8">
        <f>SUM(B258+B259+B260+B261+B262+B263+B264+B265+B266+B282+B283+B284+B292+B297+B298+B372+B373+B374+B375+B376+B377+B378+B379+B380+B381+B382+B383+B384+B400+B401+B402+B403+B404+B412+B413+B414+B415+B424+B425+B426+B427+B428+B429+B430+B436+B437+B442+B456+B461+B462+B463)</f>
        <v>33288</v>
      </c>
      <c r="C464" s="509">
        <f t="shared" ref="C464:J464" si="131">SUM(C258+C259+C260+C261+C262+C263+C264+C265+C266+C282+C283+C284+C292+C297+C298+C372+C373+C374+C375+C376+C377+C378+C379+C380+C381+C382+C383+C384+C400+C401+C402+C403+C404+C412+C413+C414+C415+C424+C425+C426+C427+C428+C429+C430+C436+C437+C442+C456+C461+C462+C463)</f>
        <v>10336</v>
      </c>
      <c r="D464" s="509">
        <f t="shared" si="131"/>
        <v>43624</v>
      </c>
      <c r="E464" s="509">
        <f t="shared" si="131"/>
        <v>13</v>
      </c>
      <c r="F464" s="509">
        <f t="shared" si="131"/>
        <v>1</v>
      </c>
      <c r="G464" s="509">
        <f t="shared" si="131"/>
        <v>14</v>
      </c>
      <c r="H464" s="509">
        <f t="shared" si="131"/>
        <v>33301</v>
      </c>
      <c r="I464" s="509">
        <f t="shared" si="131"/>
        <v>10337</v>
      </c>
      <c r="J464" s="509">
        <f t="shared" si="131"/>
        <v>43638</v>
      </c>
      <c r="K464" s="446" t="s">
        <v>1758</v>
      </c>
    </row>
    <row r="465" spans="1:13" ht="20.25" customHeight="1" thickBot="1" x14ac:dyDescent="0.3">
      <c r="A465" s="23" t="s">
        <v>104</v>
      </c>
      <c r="B465" s="23">
        <f>SUM(B464+B256)</f>
        <v>93422</v>
      </c>
      <c r="C465" s="23">
        <f t="shared" ref="C465:J465" si="132">SUM(C464+C256)</f>
        <v>50175</v>
      </c>
      <c r="D465" s="23">
        <f t="shared" si="132"/>
        <v>143597</v>
      </c>
      <c r="E465" s="23">
        <f t="shared" si="132"/>
        <v>25</v>
      </c>
      <c r="F465" s="23">
        <f t="shared" si="132"/>
        <v>21</v>
      </c>
      <c r="G465" s="23">
        <f t="shared" si="132"/>
        <v>46</v>
      </c>
      <c r="H465" s="23">
        <f t="shared" si="132"/>
        <v>93447</v>
      </c>
      <c r="I465" s="23">
        <f t="shared" si="132"/>
        <v>50196</v>
      </c>
      <c r="J465" s="23">
        <f t="shared" si="132"/>
        <v>143643</v>
      </c>
      <c r="K465" s="447" t="s">
        <v>9</v>
      </c>
    </row>
    <row r="466" spans="1:13" ht="20.25" customHeight="1" thickTop="1" x14ac:dyDescent="0.25"/>
    <row r="467" spans="1:13" s="659" customFormat="1" ht="20.25" customHeight="1" x14ac:dyDescent="0.25">
      <c r="B467" s="455"/>
      <c r="C467" s="455"/>
      <c r="D467" s="455"/>
      <c r="E467" s="455"/>
      <c r="F467" s="455"/>
      <c r="G467" s="455"/>
      <c r="H467" s="455"/>
      <c r="I467" s="455"/>
      <c r="J467" s="455"/>
    </row>
    <row r="468" spans="1:13" s="659" customFormat="1" ht="20.25" customHeight="1" x14ac:dyDescent="0.25">
      <c r="B468" s="455"/>
      <c r="C468" s="455"/>
      <c r="D468" s="455"/>
      <c r="E468" s="455"/>
      <c r="F468" s="455"/>
      <c r="G468" s="455"/>
      <c r="H468" s="455"/>
      <c r="I468" s="455"/>
      <c r="J468" s="455"/>
    </row>
    <row r="469" spans="1:13" s="659" customFormat="1" ht="20.25" customHeight="1" x14ac:dyDescent="0.25">
      <c r="B469" s="455"/>
      <c r="C469" s="455"/>
      <c r="D469" s="455"/>
      <c r="E469" s="455"/>
      <c r="F469" s="455"/>
      <c r="G469" s="455"/>
      <c r="H469" s="455"/>
      <c r="I469" s="455"/>
      <c r="J469" s="455"/>
    </row>
    <row r="470" spans="1:13" s="659" customFormat="1" ht="20.25" customHeight="1" x14ac:dyDescent="0.25">
      <c r="B470" s="455"/>
      <c r="C470" s="455"/>
      <c r="D470" s="455"/>
      <c r="E470" s="455"/>
      <c r="F470" s="455"/>
      <c r="G470" s="455"/>
      <c r="H470" s="455"/>
      <c r="I470" s="455"/>
      <c r="J470" s="455"/>
    </row>
    <row r="471" spans="1:13" s="659" customFormat="1" ht="20.25" customHeight="1" x14ac:dyDescent="0.25">
      <c r="B471" s="455"/>
      <c r="C471" s="455"/>
      <c r="D471" s="455"/>
      <c r="E471" s="455"/>
      <c r="F471" s="455"/>
      <c r="G471" s="455"/>
      <c r="H471" s="455"/>
      <c r="I471" s="455"/>
      <c r="J471" s="455"/>
    </row>
    <row r="472" spans="1:13" s="659" customFormat="1" ht="20.25" customHeight="1" x14ac:dyDescent="0.25">
      <c r="B472" s="455"/>
      <c r="C472" s="455"/>
      <c r="D472" s="455"/>
      <c r="E472" s="455"/>
      <c r="F472" s="455"/>
      <c r="G472" s="455"/>
      <c r="H472" s="455"/>
      <c r="I472" s="455"/>
      <c r="J472" s="455"/>
    </row>
    <row r="473" spans="1:13" s="541" customFormat="1" ht="20.25" customHeight="1" x14ac:dyDescent="0.25">
      <c r="B473" s="542"/>
      <c r="C473" s="542"/>
      <c r="D473" s="542"/>
      <c r="E473" s="542"/>
      <c r="F473" s="542"/>
      <c r="G473" s="542"/>
      <c r="H473" s="542"/>
      <c r="I473" s="542"/>
      <c r="J473" s="542"/>
      <c r="K473" s="542"/>
      <c r="L473" s="542"/>
      <c r="M473" s="542"/>
    </row>
    <row r="474" spans="1:13" ht="20.25" customHeight="1" x14ac:dyDescent="0.25"/>
    <row r="475" spans="1:13" ht="20.25" customHeight="1" x14ac:dyDescent="0.25"/>
    <row r="476" spans="1:13" ht="20.25" customHeight="1" x14ac:dyDescent="0.25"/>
    <row r="477" spans="1:13" ht="20.25" customHeight="1" x14ac:dyDescent="0.25"/>
    <row r="478" spans="1:13" s="461" customFormat="1" ht="24" customHeight="1" x14ac:dyDescent="0.25">
      <c r="A478" s="814" t="s">
        <v>2719</v>
      </c>
      <c r="B478" s="814"/>
      <c r="C478" s="814"/>
      <c r="D478" s="814"/>
      <c r="E478" s="814"/>
      <c r="F478" s="814"/>
      <c r="G478" s="814"/>
      <c r="H478" s="814"/>
      <c r="I478" s="814"/>
      <c r="J478" s="814"/>
      <c r="K478" s="814"/>
    </row>
    <row r="479" spans="1:13" s="461" customFormat="1" ht="23.25" customHeight="1" x14ac:dyDescent="0.25">
      <c r="A479" s="815" t="s">
        <v>2679</v>
      </c>
      <c r="B479" s="815"/>
      <c r="C479" s="815"/>
      <c r="D479" s="815"/>
      <c r="E479" s="815"/>
      <c r="F479" s="815"/>
      <c r="G479" s="815"/>
      <c r="H479" s="815"/>
      <c r="I479" s="815"/>
      <c r="J479" s="815"/>
      <c r="K479" s="815"/>
    </row>
    <row r="480" spans="1:13" ht="20.25" customHeight="1" thickBot="1" x14ac:dyDescent="0.3">
      <c r="A480" s="357" t="s">
        <v>2658</v>
      </c>
      <c r="B480" s="490"/>
      <c r="C480" s="490"/>
      <c r="D480" s="490"/>
      <c r="E480" s="490"/>
      <c r="F480" s="490"/>
      <c r="G480" s="490"/>
      <c r="H480" s="490"/>
      <c r="I480" s="490"/>
      <c r="J480" s="490"/>
      <c r="K480" s="427" t="s">
        <v>2659</v>
      </c>
    </row>
    <row r="481" spans="1:11" ht="20.25" customHeight="1" thickTop="1" x14ac:dyDescent="0.25">
      <c r="A481" s="735" t="s">
        <v>205</v>
      </c>
      <c r="B481" s="735" t="s">
        <v>1</v>
      </c>
      <c r="C481" s="735"/>
      <c r="D481" s="735"/>
      <c r="E481" s="636" t="s">
        <v>2</v>
      </c>
      <c r="F481" s="636"/>
      <c r="G481" s="636"/>
      <c r="H481" s="636" t="s">
        <v>4</v>
      </c>
      <c r="I481" s="636"/>
      <c r="J481" s="636"/>
      <c r="K481" s="735" t="s">
        <v>206</v>
      </c>
    </row>
    <row r="482" spans="1:11" ht="20.25" customHeight="1" x14ac:dyDescent="0.25">
      <c r="A482" s="736"/>
      <c r="B482" s="736" t="s">
        <v>6</v>
      </c>
      <c r="C482" s="736"/>
      <c r="D482" s="736"/>
      <c r="E482" s="637" t="s">
        <v>7</v>
      </c>
      <c r="F482" s="637"/>
      <c r="G482" s="637"/>
      <c r="H482" s="637" t="s">
        <v>9</v>
      </c>
      <c r="I482" s="637"/>
      <c r="J482" s="637"/>
      <c r="K482" s="736"/>
    </row>
    <row r="483" spans="1:11" ht="20.25" customHeight="1" x14ac:dyDescent="0.25">
      <c r="A483" s="736"/>
      <c r="B483" s="641" t="s">
        <v>574</v>
      </c>
      <c r="C483" s="641" t="s">
        <v>113</v>
      </c>
      <c r="D483" s="641" t="s">
        <v>12</v>
      </c>
      <c r="E483" s="641" t="s">
        <v>574</v>
      </c>
      <c r="F483" s="641" t="s">
        <v>113</v>
      </c>
      <c r="G483" s="641" t="s">
        <v>12</v>
      </c>
      <c r="H483" s="641" t="s">
        <v>574</v>
      </c>
      <c r="I483" s="641" t="s">
        <v>113</v>
      </c>
      <c r="J483" s="641" t="s">
        <v>12</v>
      </c>
      <c r="K483" s="736"/>
    </row>
    <row r="484" spans="1:11" ht="20.25" customHeight="1" thickBot="1" x14ac:dyDescent="0.35">
      <c r="A484" s="737"/>
      <c r="B484" s="458" t="s">
        <v>13</v>
      </c>
      <c r="C484" s="458" t="s">
        <v>14</v>
      </c>
      <c r="D484" s="458" t="s">
        <v>9</v>
      </c>
      <c r="E484" s="642" t="s">
        <v>13</v>
      </c>
      <c r="F484" s="642" t="s">
        <v>14</v>
      </c>
      <c r="G484" s="642" t="s">
        <v>9</v>
      </c>
      <c r="H484" s="642" t="s">
        <v>13</v>
      </c>
      <c r="I484" s="642" t="s">
        <v>14</v>
      </c>
      <c r="J484" s="642" t="s">
        <v>9</v>
      </c>
      <c r="K484" s="737"/>
    </row>
    <row r="485" spans="1:11" s="553" customFormat="1" ht="17.25" customHeight="1" x14ac:dyDescent="0.25">
      <c r="A485" s="533" t="s">
        <v>413</v>
      </c>
      <c r="B485" s="533"/>
      <c r="C485" s="533"/>
      <c r="D485" s="533"/>
      <c r="E485" s="533"/>
      <c r="F485" s="533"/>
      <c r="G485" s="533"/>
      <c r="H485" s="533"/>
      <c r="I485" s="533"/>
      <c r="J485" s="533"/>
      <c r="K485" s="638" t="s">
        <v>16</v>
      </c>
    </row>
    <row r="486" spans="1:11" ht="20.25" customHeight="1" x14ac:dyDescent="0.3">
      <c r="A486" s="533" t="s">
        <v>2045</v>
      </c>
      <c r="B486" s="644">
        <v>1637</v>
      </c>
      <c r="C486" s="644">
        <v>969</v>
      </c>
      <c r="D486" s="644">
        <f>SUM(B486:C486)</f>
        <v>2606</v>
      </c>
      <c r="E486" s="644">
        <v>1</v>
      </c>
      <c r="F486" s="644">
        <v>1</v>
      </c>
      <c r="G486" s="644">
        <v>2</v>
      </c>
      <c r="H486" s="644">
        <f>SUM(B486,E486)</f>
        <v>1638</v>
      </c>
      <c r="I486" s="644">
        <f t="shared" ref="I486:J501" si="133">SUM(C486,F486)</f>
        <v>970</v>
      </c>
      <c r="J486" s="644">
        <f t="shared" si="133"/>
        <v>2608</v>
      </c>
      <c r="K486" s="638" t="s">
        <v>2424</v>
      </c>
    </row>
    <row r="487" spans="1:11" ht="20.25" customHeight="1" x14ac:dyDescent="0.3">
      <c r="A487" s="533" t="s">
        <v>2047</v>
      </c>
      <c r="B487" s="510">
        <v>1874</v>
      </c>
      <c r="C487" s="510">
        <v>1035</v>
      </c>
      <c r="D487" s="510">
        <f t="shared" ref="D487:D496" si="134">SUM(B487:C487)</f>
        <v>2909</v>
      </c>
      <c r="E487" s="510"/>
      <c r="F487" s="510">
        <v>2</v>
      </c>
      <c r="G487" s="510">
        <v>2</v>
      </c>
      <c r="H487" s="510">
        <f t="shared" ref="H487:J504" si="135">SUM(B487,E487)</f>
        <v>1874</v>
      </c>
      <c r="I487" s="510">
        <f t="shared" si="133"/>
        <v>1037</v>
      </c>
      <c r="J487" s="510">
        <f t="shared" si="133"/>
        <v>2911</v>
      </c>
      <c r="K487" s="638" t="s">
        <v>2425</v>
      </c>
    </row>
    <row r="488" spans="1:11" ht="20.25" customHeight="1" x14ac:dyDescent="0.3">
      <c r="A488" s="533" t="s">
        <v>2049</v>
      </c>
      <c r="B488" s="510">
        <v>3267</v>
      </c>
      <c r="C488" s="510">
        <v>2341</v>
      </c>
      <c r="D488" s="510">
        <f t="shared" si="134"/>
        <v>5608</v>
      </c>
      <c r="E488" s="510">
        <v>2</v>
      </c>
      <c r="F488" s="510">
        <v>4</v>
      </c>
      <c r="G488" s="510">
        <v>6</v>
      </c>
      <c r="H488" s="510">
        <f t="shared" si="135"/>
        <v>3269</v>
      </c>
      <c r="I488" s="510">
        <f t="shared" si="133"/>
        <v>2345</v>
      </c>
      <c r="J488" s="510">
        <f t="shared" si="133"/>
        <v>5614</v>
      </c>
      <c r="K488" s="638" t="s">
        <v>2426</v>
      </c>
    </row>
    <row r="489" spans="1:11" ht="20.25" customHeight="1" x14ac:dyDescent="0.3">
      <c r="A489" s="533" t="s">
        <v>2051</v>
      </c>
      <c r="B489" s="510">
        <v>2536</v>
      </c>
      <c r="C489" s="510">
        <v>1722</v>
      </c>
      <c r="D489" s="510">
        <f t="shared" si="134"/>
        <v>4258</v>
      </c>
      <c r="E489" s="510">
        <v>3</v>
      </c>
      <c r="F489" s="510">
        <v>3</v>
      </c>
      <c r="G489" s="510">
        <v>6</v>
      </c>
      <c r="H489" s="510">
        <f t="shared" si="135"/>
        <v>2539</v>
      </c>
      <c r="I489" s="510">
        <f t="shared" si="133"/>
        <v>1725</v>
      </c>
      <c r="J489" s="510">
        <f t="shared" si="133"/>
        <v>4264</v>
      </c>
      <c r="K489" s="638" t="s">
        <v>2427</v>
      </c>
    </row>
    <row r="490" spans="1:11" ht="20.25" customHeight="1" x14ac:dyDescent="0.3">
      <c r="A490" s="533" t="s">
        <v>2053</v>
      </c>
      <c r="B490" s="510">
        <v>2156</v>
      </c>
      <c r="C490" s="510">
        <v>1153</v>
      </c>
      <c r="D490" s="510">
        <f t="shared" si="134"/>
        <v>3309</v>
      </c>
      <c r="E490" s="510">
        <v>2</v>
      </c>
      <c r="F490" s="510">
        <v>0</v>
      </c>
      <c r="G490" s="510">
        <v>2</v>
      </c>
      <c r="H490" s="510">
        <f t="shared" si="135"/>
        <v>2158</v>
      </c>
      <c r="I490" s="510">
        <f t="shared" si="133"/>
        <v>1153</v>
      </c>
      <c r="J490" s="510">
        <f t="shared" si="133"/>
        <v>3311</v>
      </c>
      <c r="K490" s="638" t="s">
        <v>2054</v>
      </c>
    </row>
    <row r="491" spans="1:11" ht="20.25" customHeight="1" x14ac:dyDescent="0.3">
      <c r="A491" s="533" t="s">
        <v>2055</v>
      </c>
      <c r="B491" s="510">
        <v>268</v>
      </c>
      <c r="C491" s="510">
        <v>520</v>
      </c>
      <c r="D491" s="510">
        <f t="shared" si="134"/>
        <v>788</v>
      </c>
      <c r="E491" s="510">
        <v>0</v>
      </c>
      <c r="F491" s="510">
        <v>1</v>
      </c>
      <c r="G491" s="510">
        <v>1</v>
      </c>
      <c r="H491" s="510">
        <f t="shared" si="135"/>
        <v>268</v>
      </c>
      <c r="I491" s="510">
        <f t="shared" si="133"/>
        <v>521</v>
      </c>
      <c r="J491" s="510">
        <f t="shared" si="133"/>
        <v>789</v>
      </c>
      <c r="K491" s="638" t="s">
        <v>2056</v>
      </c>
    </row>
    <row r="492" spans="1:11" ht="20.25" customHeight="1" x14ac:dyDescent="0.3">
      <c r="A492" s="533" t="s">
        <v>2057</v>
      </c>
      <c r="B492" s="533">
        <v>367</v>
      </c>
      <c r="C492" s="533">
        <v>100</v>
      </c>
      <c r="D492" s="533">
        <f t="shared" si="134"/>
        <v>467</v>
      </c>
      <c r="E492" s="533">
        <v>0</v>
      </c>
      <c r="F492" s="533">
        <v>0</v>
      </c>
      <c r="G492" s="533">
        <v>0</v>
      </c>
      <c r="H492" s="510">
        <f t="shared" si="135"/>
        <v>367</v>
      </c>
      <c r="I492" s="510">
        <f t="shared" si="133"/>
        <v>100</v>
      </c>
      <c r="J492" s="510">
        <f t="shared" si="133"/>
        <v>467</v>
      </c>
      <c r="K492" s="638" t="s">
        <v>2058</v>
      </c>
    </row>
    <row r="493" spans="1:11" ht="20.25" customHeight="1" x14ac:dyDescent="0.3">
      <c r="A493" s="533" t="s">
        <v>2059</v>
      </c>
      <c r="B493" s="533">
        <v>1198</v>
      </c>
      <c r="C493" s="533">
        <v>635</v>
      </c>
      <c r="D493" s="533">
        <f>SUM(B493:C493)</f>
        <v>1833</v>
      </c>
      <c r="E493" s="533">
        <v>0</v>
      </c>
      <c r="F493" s="533">
        <v>0</v>
      </c>
      <c r="G493" s="533">
        <v>0</v>
      </c>
      <c r="H493" s="510">
        <f t="shared" si="135"/>
        <v>1198</v>
      </c>
      <c r="I493" s="510">
        <f t="shared" si="133"/>
        <v>635</v>
      </c>
      <c r="J493" s="510">
        <f t="shared" si="133"/>
        <v>1833</v>
      </c>
      <c r="K493" s="638"/>
    </row>
    <row r="494" spans="1:11" ht="18.75" customHeight="1" x14ac:dyDescent="0.3">
      <c r="A494" s="533" t="s">
        <v>2061</v>
      </c>
      <c r="B494" s="533">
        <v>988</v>
      </c>
      <c r="C494" s="533">
        <v>1027</v>
      </c>
      <c r="D494" s="533">
        <f t="shared" si="134"/>
        <v>2015</v>
      </c>
      <c r="E494" s="533">
        <v>0</v>
      </c>
      <c r="F494" s="533">
        <v>0</v>
      </c>
      <c r="G494" s="533">
        <v>0</v>
      </c>
      <c r="H494" s="510">
        <f t="shared" si="135"/>
        <v>988</v>
      </c>
      <c r="I494" s="510">
        <f t="shared" si="133"/>
        <v>1027</v>
      </c>
      <c r="J494" s="510">
        <f t="shared" si="133"/>
        <v>2015</v>
      </c>
      <c r="K494" s="638" t="s">
        <v>2431</v>
      </c>
    </row>
    <row r="495" spans="1:11" ht="18.75" customHeight="1" x14ac:dyDescent="0.3">
      <c r="A495" s="533" t="s">
        <v>2063</v>
      </c>
      <c r="B495" s="533">
        <v>1512</v>
      </c>
      <c r="C495" s="533">
        <v>497</v>
      </c>
      <c r="D495" s="533">
        <f t="shared" si="134"/>
        <v>2009</v>
      </c>
      <c r="E495" s="533">
        <v>0</v>
      </c>
      <c r="F495" s="533">
        <v>0</v>
      </c>
      <c r="G495" s="533">
        <v>0</v>
      </c>
      <c r="H495" s="510">
        <f t="shared" si="135"/>
        <v>1512</v>
      </c>
      <c r="I495" s="510">
        <f t="shared" si="133"/>
        <v>497</v>
      </c>
      <c r="J495" s="510">
        <f t="shared" si="133"/>
        <v>2009</v>
      </c>
      <c r="K495" s="638" t="s">
        <v>2432</v>
      </c>
    </row>
    <row r="496" spans="1:11" ht="18.75" customHeight="1" x14ac:dyDescent="0.3">
      <c r="A496" s="533" t="s">
        <v>2065</v>
      </c>
      <c r="B496" s="533">
        <v>2648</v>
      </c>
      <c r="C496" s="533">
        <v>1525</v>
      </c>
      <c r="D496" s="533">
        <f t="shared" si="134"/>
        <v>4173</v>
      </c>
      <c r="E496" s="533">
        <v>1</v>
      </c>
      <c r="F496" s="533">
        <v>2</v>
      </c>
      <c r="G496" s="533">
        <f t="shared" ref="G496" si="136">SUM(E496:F496)</f>
        <v>3</v>
      </c>
      <c r="H496" s="510">
        <f t="shared" si="135"/>
        <v>2649</v>
      </c>
      <c r="I496" s="510">
        <f t="shared" si="133"/>
        <v>1527</v>
      </c>
      <c r="J496" s="510">
        <f t="shared" si="133"/>
        <v>4176</v>
      </c>
      <c r="K496" s="638" t="s">
        <v>2066</v>
      </c>
    </row>
    <row r="497" spans="1:11" ht="18.75" customHeight="1" x14ac:dyDescent="0.3">
      <c r="A497" s="533" t="s">
        <v>2490</v>
      </c>
      <c r="B497" s="533"/>
      <c r="C497" s="533"/>
      <c r="D497" s="533"/>
      <c r="E497" s="533"/>
      <c r="F497" s="533"/>
      <c r="G497" s="533"/>
      <c r="H497" s="510"/>
      <c r="I497" s="510"/>
      <c r="J497" s="510"/>
      <c r="K497" s="638" t="s">
        <v>2089</v>
      </c>
    </row>
    <row r="498" spans="1:11" ht="18.75" customHeight="1" x14ac:dyDescent="0.3">
      <c r="A498" s="533" t="s">
        <v>2493</v>
      </c>
      <c r="B498" s="533">
        <v>360</v>
      </c>
      <c r="C498" s="533">
        <v>132</v>
      </c>
      <c r="D498" s="533">
        <f>SUM(B498:C498)</f>
        <v>492</v>
      </c>
      <c r="E498" s="533">
        <v>0</v>
      </c>
      <c r="F498" s="533">
        <v>0</v>
      </c>
      <c r="G498" s="533">
        <v>0</v>
      </c>
      <c r="H498" s="510">
        <f t="shared" si="135"/>
        <v>360</v>
      </c>
      <c r="I498" s="510">
        <f t="shared" si="133"/>
        <v>132</v>
      </c>
      <c r="J498" s="510">
        <f t="shared" si="133"/>
        <v>492</v>
      </c>
      <c r="K498" s="219" t="s">
        <v>2071</v>
      </c>
    </row>
    <row r="499" spans="1:11" ht="18.75" customHeight="1" x14ac:dyDescent="0.3">
      <c r="A499" s="533" t="s">
        <v>2619</v>
      </c>
      <c r="B499" s="533">
        <v>192</v>
      </c>
      <c r="C499" s="533">
        <v>122</v>
      </c>
      <c r="D499" s="533">
        <f>SUM(B499:C499)</f>
        <v>314</v>
      </c>
      <c r="E499" s="533">
        <v>0</v>
      </c>
      <c r="F499" s="533">
        <v>0</v>
      </c>
      <c r="G499" s="533">
        <v>0</v>
      </c>
      <c r="H499" s="510">
        <f t="shared" si="135"/>
        <v>192</v>
      </c>
      <c r="I499" s="510">
        <f t="shared" si="133"/>
        <v>122</v>
      </c>
      <c r="J499" s="510">
        <f t="shared" si="133"/>
        <v>314</v>
      </c>
      <c r="K499" s="219" t="s">
        <v>2073</v>
      </c>
    </row>
    <row r="500" spans="1:11" ht="18.75" customHeight="1" x14ac:dyDescent="0.3">
      <c r="A500" s="533" t="s">
        <v>2495</v>
      </c>
      <c r="B500" s="533">
        <v>196</v>
      </c>
      <c r="C500" s="533">
        <v>260</v>
      </c>
      <c r="D500" s="533">
        <f t="shared" ref="D500:D503" si="137">SUM(B500:C500)</f>
        <v>456</v>
      </c>
      <c r="E500" s="533">
        <v>0</v>
      </c>
      <c r="F500" s="533">
        <v>0</v>
      </c>
      <c r="G500" s="533">
        <v>0</v>
      </c>
      <c r="H500" s="510">
        <f t="shared" si="135"/>
        <v>196</v>
      </c>
      <c r="I500" s="510">
        <f t="shared" si="133"/>
        <v>260</v>
      </c>
      <c r="J500" s="510">
        <f t="shared" si="133"/>
        <v>456</v>
      </c>
      <c r="K500" s="219" t="s">
        <v>2075</v>
      </c>
    </row>
    <row r="501" spans="1:11" ht="18.75" customHeight="1" x14ac:dyDescent="0.3">
      <c r="A501" s="533" t="s">
        <v>2497</v>
      </c>
      <c r="B501" s="533">
        <v>98</v>
      </c>
      <c r="C501" s="533">
        <v>9</v>
      </c>
      <c r="D501" s="533">
        <f t="shared" si="137"/>
        <v>107</v>
      </c>
      <c r="E501" s="533">
        <v>0</v>
      </c>
      <c r="F501" s="533">
        <v>0</v>
      </c>
      <c r="G501" s="533">
        <v>0</v>
      </c>
      <c r="H501" s="510">
        <f t="shared" si="135"/>
        <v>98</v>
      </c>
      <c r="I501" s="510">
        <f t="shared" si="133"/>
        <v>9</v>
      </c>
      <c r="J501" s="510">
        <f t="shared" si="133"/>
        <v>107</v>
      </c>
      <c r="K501" s="638" t="s">
        <v>2280</v>
      </c>
    </row>
    <row r="502" spans="1:11" ht="18.75" customHeight="1" x14ac:dyDescent="0.3">
      <c r="A502" s="533" t="s">
        <v>2498</v>
      </c>
      <c r="B502" s="533">
        <v>1235</v>
      </c>
      <c r="C502" s="533">
        <v>269</v>
      </c>
      <c r="D502" s="533">
        <f t="shared" si="137"/>
        <v>1504</v>
      </c>
      <c r="E502" s="533">
        <v>0</v>
      </c>
      <c r="F502" s="533">
        <v>0</v>
      </c>
      <c r="G502" s="533">
        <v>0</v>
      </c>
      <c r="H502" s="510">
        <f t="shared" si="135"/>
        <v>1235</v>
      </c>
      <c r="I502" s="510">
        <f t="shared" si="135"/>
        <v>269</v>
      </c>
      <c r="J502" s="510">
        <f t="shared" si="135"/>
        <v>1504</v>
      </c>
      <c r="K502" s="219" t="s">
        <v>2088</v>
      </c>
    </row>
    <row r="503" spans="1:11" ht="18.75" customHeight="1" x14ac:dyDescent="0.3">
      <c r="A503" s="339" t="s">
        <v>2339</v>
      </c>
      <c r="B503" s="533">
        <v>360</v>
      </c>
      <c r="C503" s="533">
        <v>423</v>
      </c>
      <c r="D503" s="533">
        <f t="shared" si="137"/>
        <v>783</v>
      </c>
      <c r="E503" s="533">
        <v>0</v>
      </c>
      <c r="F503" s="533">
        <v>0</v>
      </c>
      <c r="G503" s="533">
        <v>0</v>
      </c>
      <c r="H503" s="510">
        <f t="shared" si="135"/>
        <v>360</v>
      </c>
      <c r="I503" s="510">
        <f t="shared" si="135"/>
        <v>423</v>
      </c>
      <c r="J503" s="510">
        <f t="shared" si="135"/>
        <v>783</v>
      </c>
      <c r="K503" s="638" t="s">
        <v>2089</v>
      </c>
    </row>
    <row r="504" spans="1:11" ht="18.75" customHeight="1" thickBot="1" x14ac:dyDescent="0.35">
      <c r="A504" s="342" t="s">
        <v>2499</v>
      </c>
      <c r="B504" s="11">
        <f>SUM(B498:B503)</f>
        <v>2441</v>
      </c>
      <c r="C504" s="11">
        <f t="shared" ref="C504:G504" si="138">SUM(C498:C503)</f>
        <v>1215</v>
      </c>
      <c r="D504" s="11">
        <f t="shared" si="138"/>
        <v>3656</v>
      </c>
      <c r="E504" s="11">
        <f t="shared" si="138"/>
        <v>0</v>
      </c>
      <c r="F504" s="11">
        <f t="shared" si="138"/>
        <v>0</v>
      </c>
      <c r="G504" s="11">
        <f t="shared" si="138"/>
        <v>0</v>
      </c>
      <c r="H504" s="519">
        <f t="shared" si="135"/>
        <v>2441</v>
      </c>
      <c r="I504" s="519">
        <f t="shared" si="135"/>
        <v>1215</v>
      </c>
      <c r="J504" s="519">
        <f t="shared" si="135"/>
        <v>3656</v>
      </c>
      <c r="K504" s="13" t="s">
        <v>2326</v>
      </c>
    </row>
    <row r="505" spans="1:11" s="659" customFormat="1" ht="18.75" customHeight="1" thickTop="1" x14ac:dyDescent="0.3">
      <c r="A505" s="339"/>
      <c r="B505" s="668"/>
      <c r="C505" s="668"/>
      <c r="D505" s="668"/>
      <c r="E505" s="668"/>
      <c r="F505" s="668"/>
      <c r="G505" s="668"/>
      <c r="H505" s="669"/>
      <c r="I505" s="669"/>
      <c r="J505" s="669"/>
      <c r="K505" s="664"/>
    </row>
    <row r="506" spans="1:11" ht="20.25" customHeight="1" x14ac:dyDescent="0.25">
      <c r="A506" s="339"/>
      <c r="B506" s="641"/>
      <c r="C506" s="641"/>
      <c r="D506" s="641"/>
      <c r="E506" s="641"/>
      <c r="F506" s="641"/>
      <c r="G506" s="641"/>
      <c r="H506" s="641"/>
      <c r="I506" s="641"/>
      <c r="J506" s="641"/>
      <c r="K506" s="639"/>
    </row>
    <row r="507" spans="1:11" ht="20.25" customHeight="1" thickBot="1" x14ac:dyDescent="0.3">
      <c r="A507" s="357" t="s">
        <v>2660</v>
      </c>
      <c r="E507" s="357"/>
      <c r="F507" s="357"/>
      <c r="G507" s="357"/>
      <c r="H507" s="357"/>
      <c r="I507" s="357"/>
      <c r="J507" s="357"/>
      <c r="K507" s="426" t="s">
        <v>2661</v>
      </c>
    </row>
    <row r="508" spans="1:11" ht="20.25" customHeight="1" thickTop="1" x14ac:dyDescent="0.25">
      <c r="A508" s="735" t="s">
        <v>205</v>
      </c>
      <c r="B508" s="735" t="s">
        <v>1</v>
      </c>
      <c r="C508" s="735"/>
      <c r="D508" s="735"/>
      <c r="E508" s="735" t="s">
        <v>2</v>
      </c>
      <c r="F508" s="735"/>
      <c r="G508" s="735"/>
      <c r="H508" s="735" t="s">
        <v>4</v>
      </c>
      <c r="I508" s="735"/>
      <c r="J508" s="735"/>
      <c r="K508" s="735" t="s">
        <v>206</v>
      </c>
    </row>
    <row r="509" spans="1:11" ht="20.25" customHeight="1" x14ac:dyDescent="0.25">
      <c r="A509" s="736"/>
      <c r="B509" s="736" t="s">
        <v>6</v>
      </c>
      <c r="C509" s="736"/>
      <c r="D509" s="736"/>
      <c r="E509" s="736" t="s">
        <v>7</v>
      </c>
      <c r="F509" s="736"/>
      <c r="G509" s="736"/>
      <c r="H509" s="736" t="s">
        <v>9</v>
      </c>
      <c r="I509" s="736"/>
      <c r="J509" s="736"/>
      <c r="K509" s="736"/>
    </row>
    <row r="510" spans="1:11" ht="20.25" customHeight="1" x14ac:dyDescent="0.25">
      <c r="A510" s="736"/>
      <c r="B510" s="641" t="s">
        <v>574</v>
      </c>
      <c r="C510" s="641" t="s">
        <v>113</v>
      </c>
      <c r="D510" s="641" t="s">
        <v>12</v>
      </c>
      <c r="E510" s="641" t="s">
        <v>574</v>
      </c>
      <c r="F510" s="641" t="s">
        <v>113</v>
      </c>
      <c r="G510" s="641" t="s">
        <v>12</v>
      </c>
      <c r="H510" s="641" t="s">
        <v>574</v>
      </c>
      <c r="I510" s="641" t="s">
        <v>113</v>
      </c>
      <c r="J510" s="641" t="s">
        <v>12</v>
      </c>
      <c r="K510" s="736"/>
    </row>
    <row r="511" spans="1:11" ht="20.25" customHeight="1" thickBot="1" x14ac:dyDescent="0.35">
      <c r="A511" s="737"/>
      <c r="B511" s="458" t="s">
        <v>13</v>
      </c>
      <c r="C511" s="458" t="s">
        <v>14</v>
      </c>
      <c r="D511" s="458" t="s">
        <v>9</v>
      </c>
      <c r="E511" s="642" t="s">
        <v>13</v>
      </c>
      <c r="F511" s="642" t="s">
        <v>14</v>
      </c>
      <c r="G511" s="642" t="s">
        <v>9</v>
      </c>
      <c r="H511" s="642" t="s">
        <v>13</v>
      </c>
      <c r="I511" s="642" t="s">
        <v>14</v>
      </c>
      <c r="J511" s="642" t="s">
        <v>9</v>
      </c>
      <c r="K511" s="737"/>
    </row>
    <row r="512" spans="1:11" ht="20.25" customHeight="1" x14ac:dyDescent="0.25">
      <c r="A512" s="533" t="s">
        <v>2099</v>
      </c>
      <c r="B512" s="533">
        <v>1014</v>
      </c>
      <c r="C512" s="533">
        <v>484</v>
      </c>
      <c r="D512" s="533">
        <f>SUM(B512:C512)</f>
        <v>1498</v>
      </c>
      <c r="E512" s="533">
        <v>0</v>
      </c>
      <c r="F512" s="533">
        <v>0</v>
      </c>
      <c r="G512" s="533">
        <v>0</v>
      </c>
      <c r="H512" s="533">
        <f t="shared" ref="H512:J514" si="139">SUM(E512,B512)</f>
        <v>1014</v>
      </c>
      <c r="I512" s="533">
        <f t="shared" si="139"/>
        <v>484</v>
      </c>
      <c r="J512" s="533">
        <f t="shared" si="139"/>
        <v>1498</v>
      </c>
      <c r="K512" s="638" t="s">
        <v>2100</v>
      </c>
    </row>
    <row r="513" spans="1:11" ht="20.25" customHeight="1" x14ac:dyDescent="0.25">
      <c r="A513" s="533" t="s">
        <v>2101</v>
      </c>
      <c r="B513" s="533">
        <v>1069</v>
      </c>
      <c r="C513" s="533">
        <v>858</v>
      </c>
      <c r="D513" s="533">
        <f>SUM(B513:C513)</f>
        <v>1927</v>
      </c>
      <c r="E513" s="533">
        <v>0</v>
      </c>
      <c r="F513" s="533">
        <v>0</v>
      </c>
      <c r="G513" s="533">
        <v>0</v>
      </c>
      <c r="H513" s="533">
        <f t="shared" si="139"/>
        <v>1069</v>
      </c>
      <c r="I513" s="533">
        <f t="shared" si="139"/>
        <v>858</v>
      </c>
      <c r="J513" s="533">
        <f t="shared" si="139"/>
        <v>1927</v>
      </c>
      <c r="K513" s="638" t="s">
        <v>2102</v>
      </c>
    </row>
    <row r="514" spans="1:11" ht="20.25" customHeight="1" x14ac:dyDescent="0.25">
      <c r="A514" s="533" t="s">
        <v>2287</v>
      </c>
      <c r="B514" s="533"/>
      <c r="C514" s="533"/>
      <c r="D514" s="533"/>
      <c r="E514" s="533">
        <v>0</v>
      </c>
      <c r="F514" s="533">
        <v>0</v>
      </c>
      <c r="G514" s="533">
        <v>0</v>
      </c>
      <c r="H514" s="533">
        <f t="shared" si="139"/>
        <v>0</v>
      </c>
      <c r="I514" s="533">
        <f t="shared" si="139"/>
        <v>0</v>
      </c>
      <c r="J514" s="533">
        <f t="shared" si="139"/>
        <v>0</v>
      </c>
      <c r="K514" s="459" t="s">
        <v>2500</v>
      </c>
    </row>
    <row r="515" spans="1:11" ht="20.25" customHeight="1" x14ac:dyDescent="0.25">
      <c r="A515" s="533" t="s">
        <v>1132</v>
      </c>
      <c r="B515" s="533">
        <v>314</v>
      </c>
      <c r="C515" s="533">
        <v>333</v>
      </c>
      <c r="D515" s="533">
        <f>SUM(B515:C515)</f>
        <v>647</v>
      </c>
      <c r="E515" s="533">
        <v>0</v>
      </c>
      <c r="F515" s="533">
        <v>0</v>
      </c>
      <c r="G515" s="533">
        <v>0</v>
      </c>
      <c r="H515" s="533">
        <v>314</v>
      </c>
      <c r="I515" s="533">
        <v>333</v>
      </c>
      <c r="J515" s="533">
        <f>SUM(H515:I515)</f>
        <v>647</v>
      </c>
      <c r="K515" s="459" t="s">
        <v>2069</v>
      </c>
    </row>
    <row r="516" spans="1:11" ht="20.25" customHeight="1" x14ac:dyDescent="0.25">
      <c r="A516" s="533" t="s">
        <v>414</v>
      </c>
      <c r="B516" s="533">
        <v>169</v>
      </c>
      <c r="C516" s="533">
        <v>282</v>
      </c>
      <c r="D516" s="533">
        <f t="shared" ref="D516:D522" si="140">SUM(B516:C516)</f>
        <v>451</v>
      </c>
      <c r="E516" s="533">
        <v>0</v>
      </c>
      <c r="F516" s="533">
        <v>0</v>
      </c>
      <c r="G516" s="533">
        <v>0</v>
      </c>
      <c r="H516" s="533">
        <v>169</v>
      </c>
      <c r="I516" s="533">
        <v>282</v>
      </c>
      <c r="J516" s="533">
        <f t="shared" ref="J516:J522" si="141">SUM(H516:I516)</f>
        <v>451</v>
      </c>
      <c r="K516" s="638" t="s">
        <v>215</v>
      </c>
    </row>
    <row r="517" spans="1:11" ht="20.25" customHeight="1" x14ac:dyDescent="0.25">
      <c r="A517" s="533" t="s">
        <v>2070</v>
      </c>
      <c r="B517" s="533">
        <v>166</v>
      </c>
      <c r="C517" s="533">
        <v>82</v>
      </c>
      <c r="D517" s="533">
        <f t="shared" si="140"/>
        <v>248</v>
      </c>
      <c r="E517" s="533">
        <v>0</v>
      </c>
      <c r="F517" s="533">
        <v>0</v>
      </c>
      <c r="G517" s="533">
        <v>0</v>
      </c>
      <c r="H517" s="533">
        <v>166</v>
      </c>
      <c r="I517" s="533">
        <v>82</v>
      </c>
      <c r="J517" s="533">
        <f t="shared" si="141"/>
        <v>248</v>
      </c>
      <c r="K517" s="219" t="s">
        <v>2071</v>
      </c>
    </row>
    <row r="518" spans="1:11" ht="20.25" customHeight="1" x14ac:dyDescent="0.25">
      <c r="A518" s="533" t="s">
        <v>2332</v>
      </c>
      <c r="B518" s="533">
        <v>298</v>
      </c>
      <c r="C518" s="533">
        <v>196</v>
      </c>
      <c r="D518" s="533">
        <f t="shared" si="140"/>
        <v>494</v>
      </c>
      <c r="E518" s="533">
        <v>0</v>
      </c>
      <c r="F518" s="533">
        <v>0</v>
      </c>
      <c r="G518" s="533">
        <v>0</v>
      </c>
      <c r="H518" s="533">
        <v>298</v>
      </c>
      <c r="I518" s="533">
        <v>196</v>
      </c>
      <c r="J518" s="533">
        <f t="shared" si="141"/>
        <v>494</v>
      </c>
      <c r="K518" s="459" t="s">
        <v>2107</v>
      </c>
    </row>
    <row r="519" spans="1:11" ht="20.25" customHeight="1" x14ac:dyDescent="0.25">
      <c r="A519" s="533" t="s">
        <v>541</v>
      </c>
      <c r="B519" s="533">
        <v>246</v>
      </c>
      <c r="C519" s="533">
        <v>82</v>
      </c>
      <c r="D519" s="533">
        <f t="shared" si="140"/>
        <v>328</v>
      </c>
      <c r="E519" s="533">
        <v>0</v>
      </c>
      <c r="F519" s="533">
        <v>0</v>
      </c>
      <c r="G519" s="533">
        <v>0</v>
      </c>
      <c r="H519" s="533">
        <v>246</v>
      </c>
      <c r="I519" s="533">
        <v>82</v>
      </c>
      <c r="J519" s="533">
        <f t="shared" si="141"/>
        <v>328</v>
      </c>
      <c r="K519" s="459" t="s">
        <v>249</v>
      </c>
    </row>
    <row r="520" spans="1:11" ht="20.25" customHeight="1" x14ac:dyDescent="0.25">
      <c r="A520" s="533" t="s">
        <v>2333</v>
      </c>
      <c r="B520" s="533">
        <v>54</v>
      </c>
      <c r="C520" s="533">
        <v>2</v>
      </c>
      <c r="D520" s="533">
        <f t="shared" si="140"/>
        <v>56</v>
      </c>
      <c r="E520" s="533">
        <v>0</v>
      </c>
      <c r="F520" s="533">
        <v>0</v>
      </c>
      <c r="G520" s="533">
        <v>0</v>
      </c>
      <c r="H520" s="533">
        <v>54</v>
      </c>
      <c r="I520" s="533">
        <v>2</v>
      </c>
      <c r="J520" s="533">
        <f t="shared" si="141"/>
        <v>56</v>
      </c>
      <c r="K520" s="459" t="s">
        <v>2334</v>
      </c>
    </row>
    <row r="521" spans="1:11" ht="20.25" customHeight="1" x14ac:dyDescent="0.25">
      <c r="A521" s="533" t="s">
        <v>2335</v>
      </c>
      <c r="B521" s="533">
        <v>78</v>
      </c>
      <c r="C521" s="533">
        <v>19</v>
      </c>
      <c r="D521" s="533">
        <f t="shared" si="140"/>
        <v>97</v>
      </c>
      <c r="E521" s="533">
        <v>0</v>
      </c>
      <c r="F521" s="533">
        <v>0</v>
      </c>
      <c r="G521" s="533">
        <v>0</v>
      </c>
      <c r="H521" s="533">
        <v>78</v>
      </c>
      <c r="I521" s="533">
        <v>19</v>
      </c>
      <c r="J521" s="533">
        <f t="shared" si="141"/>
        <v>97</v>
      </c>
      <c r="K521" s="638" t="s">
        <v>2077</v>
      </c>
    </row>
    <row r="522" spans="1:11" ht="20.25" customHeight="1" x14ac:dyDescent="0.25">
      <c r="A522" s="533" t="s">
        <v>2336</v>
      </c>
      <c r="B522" s="533">
        <v>43</v>
      </c>
      <c r="C522" s="533">
        <v>58</v>
      </c>
      <c r="D522" s="533">
        <f t="shared" si="140"/>
        <v>101</v>
      </c>
      <c r="E522" s="533">
        <v>0</v>
      </c>
      <c r="F522" s="533">
        <v>0</v>
      </c>
      <c r="G522" s="533">
        <v>0</v>
      </c>
      <c r="H522" s="533">
        <v>43</v>
      </c>
      <c r="I522" s="533">
        <v>58</v>
      </c>
      <c r="J522" s="533">
        <f t="shared" si="141"/>
        <v>101</v>
      </c>
      <c r="K522" s="638" t="s">
        <v>2506</v>
      </c>
    </row>
    <row r="523" spans="1:11" ht="20.25" customHeight="1" x14ac:dyDescent="0.25">
      <c r="A523" s="533" t="s">
        <v>2622</v>
      </c>
      <c r="B523" s="533">
        <f>SUM(B515:B522)</f>
        <v>1368</v>
      </c>
      <c r="C523" s="533">
        <f t="shared" ref="C523:J523" si="142">SUM(C515:C522)</f>
        <v>1054</v>
      </c>
      <c r="D523" s="533">
        <f t="shared" si="142"/>
        <v>2422</v>
      </c>
      <c r="E523" s="533">
        <f t="shared" si="142"/>
        <v>0</v>
      </c>
      <c r="F523" s="533">
        <f t="shared" si="142"/>
        <v>0</v>
      </c>
      <c r="G523" s="533">
        <f t="shared" si="142"/>
        <v>0</v>
      </c>
      <c r="H523" s="533">
        <f t="shared" si="142"/>
        <v>1368</v>
      </c>
      <c r="I523" s="533">
        <f t="shared" si="142"/>
        <v>1054</v>
      </c>
      <c r="J523" s="533">
        <f t="shared" si="142"/>
        <v>2422</v>
      </c>
      <c r="K523" s="459" t="s">
        <v>2109</v>
      </c>
    </row>
    <row r="524" spans="1:11" ht="20.25" customHeight="1" x14ac:dyDescent="0.25">
      <c r="A524" s="533" t="s">
        <v>2376</v>
      </c>
      <c r="B524" s="533"/>
      <c r="C524" s="533"/>
      <c r="D524" s="533"/>
      <c r="E524" s="533"/>
      <c r="F524" s="533"/>
      <c r="G524" s="533"/>
      <c r="H524" s="533"/>
      <c r="I524" s="533"/>
      <c r="J524" s="533"/>
      <c r="K524" s="638" t="s">
        <v>2504</v>
      </c>
    </row>
    <row r="525" spans="1:11" ht="20.25" customHeight="1" x14ac:dyDescent="0.25">
      <c r="A525" s="533" t="s">
        <v>2112</v>
      </c>
      <c r="B525" s="533">
        <v>184</v>
      </c>
      <c r="C525" s="533">
        <v>189</v>
      </c>
      <c r="D525" s="533">
        <f>SUM(B525:C525)</f>
        <v>373</v>
      </c>
      <c r="E525" s="533">
        <v>1</v>
      </c>
      <c r="F525" s="533">
        <v>0</v>
      </c>
      <c r="G525" s="533">
        <f>SUM(E525:F525)</f>
        <v>1</v>
      </c>
      <c r="H525" s="533">
        <f t="shared" ref="H525:J528" si="143">SUM(E525,B525)</f>
        <v>185</v>
      </c>
      <c r="I525" s="533">
        <f t="shared" si="143"/>
        <v>189</v>
      </c>
      <c r="J525" s="533">
        <f t="shared" si="143"/>
        <v>374</v>
      </c>
      <c r="K525" s="638" t="s">
        <v>2505</v>
      </c>
    </row>
    <row r="526" spans="1:11" ht="20.25" customHeight="1" x14ac:dyDescent="0.25">
      <c r="A526" s="533" t="s">
        <v>2114</v>
      </c>
      <c r="B526" s="533">
        <v>168</v>
      </c>
      <c r="C526" s="533">
        <v>170</v>
      </c>
      <c r="D526" s="533">
        <f t="shared" ref="D526:D530" si="144">SUM(B526:C526)</f>
        <v>338</v>
      </c>
      <c r="E526" s="533">
        <v>0</v>
      </c>
      <c r="F526" s="533">
        <v>0</v>
      </c>
      <c r="G526" s="533">
        <v>0</v>
      </c>
      <c r="H526" s="533">
        <f t="shared" si="143"/>
        <v>168</v>
      </c>
      <c r="I526" s="533">
        <f t="shared" si="143"/>
        <v>170</v>
      </c>
      <c r="J526" s="533">
        <f t="shared" si="143"/>
        <v>338</v>
      </c>
      <c r="K526" s="638" t="s">
        <v>2089</v>
      </c>
    </row>
    <row r="527" spans="1:11" ht="20.25" customHeight="1" x14ac:dyDescent="0.25">
      <c r="A527" s="533" t="s">
        <v>2115</v>
      </c>
      <c r="B527" s="533">
        <v>369</v>
      </c>
      <c r="C527" s="533">
        <v>161</v>
      </c>
      <c r="D527" s="533">
        <f t="shared" si="144"/>
        <v>530</v>
      </c>
      <c r="E527" s="533">
        <v>0</v>
      </c>
      <c r="F527" s="533">
        <v>0</v>
      </c>
      <c r="G527" s="533">
        <v>0</v>
      </c>
      <c r="H527" s="533">
        <f t="shared" si="143"/>
        <v>369</v>
      </c>
      <c r="I527" s="533">
        <f t="shared" si="143"/>
        <v>161</v>
      </c>
      <c r="J527" s="533">
        <f t="shared" si="143"/>
        <v>530</v>
      </c>
      <c r="K527" s="638" t="s">
        <v>2507</v>
      </c>
    </row>
    <row r="528" spans="1:11" ht="20.25" customHeight="1" x14ac:dyDescent="0.25">
      <c r="A528" s="20" t="s">
        <v>2117</v>
      </c>
      <c r="B528" s="533">
        <v>74</v>
      </c>
      <c r="C528" s="533">
        <v>108</v>
      </c>
      <c r="D528" s="533">
        <f t="shared" si="144"/>
        <v>182</v>
      </c>
      <c r="E528" s="533">
        <v>0</v>
      </c>
      <c r="F528" s="533">
        <v>0</v>
      </c>
      <c r="G528" s="533">
        <v>0</v>
      </c>
      <c r="H528" s="533">
        <f t="shared" si="143"/>
        <v>74</v>
      </c>
      <c r="I528" s="533">
        <f t="shared" si="143"/>
        <v>108</v>
      </c>
      <c r="J528" s="533">
        <f t="shared" si="143"/>
        <v>182</v>
      </c>
      <c r="K528" s="638" t="s">
        <v>215</v>
      </c>
    </row>
    <row r="529" spans="1:11" ht="20.25" customHeight="1" x14ac:dyDescent="0.25">
      <c r="A529" s="533" t="s">
        <v>1132</v>
      </c>
      <c r="B529" s="20">
        <v>10</v>
      </c>
      <c r="C529" s="20">
        <v>14</v>
      </c>
      <c r="D529" s="533">
        <f t="shared" si="144"/>
        <v>24</v>
      </c>
      <c r="E529" s="533">
        <v>0</v>
      </c>
      <c r="F529" s="533">
        <v>0</v>
      </c>
      <c r="G529" s="533">
        <v>0</v>
      </c>
      <c r="H529" s="533">
        <v>10</v>
      </c>
      <c r="I529" s="533">
        <v>14</v>
      </c>
      <c r="J529" s="533">
        <f>SUM(H529:I529)</f>
        <v>24</v>
      </c>
      <c r="K529" s="459" t="s">
        <v>2069</v>
      </c>
    </row>
    <row r="530" spans="1:11" ht="20.25" customHeight="1" x14ac:dyDescent="0.25">
      <c r="A530" s="533" t="s">
        <v>2072</v>
      </c>
      <c r="B530" s="20">
        <v>12</v>
      </c>
      <c r="C530" s="20">
        <v>10</v>
      </c>
      <c r="D530" s="533">
        <f t="shared" si="144"/>
        <v>22</v>
      </c>
      <c r="E530" s="533">
        <v>0</v>
      </c>
      <c r="F530" s="533">
        <v>0</v>
      </c>
      <c r="G530" s="533">
        <v>0</v>
      </c>
      <c r="H530" s="533">
        <v>12</v>
      </c>
      <c r="I530" s="533">
        <v>10</v>
      </c>
      <c r="J530" s="533">
        <f>SUM(H530:I530)</f>
        <v>22</v>
      </c>
      <c r="K530" s="219" t="s">
        <v>2073</v>
      </c>
    </row>
    <row r="531" spans="1:11" ht="20.25" customHeight="1" x14ac:dyDescent="0.25">
      <c r="A531" s="20" t="s">
        <v>2122</v>
      </c>
      <c r="B531" s="20">
        <f>SUM(B525:B530)</f>
        <v>817</v>
      </c>
      <c r="C531" s="20">
        <f t="shared" ref="C531:J531" si="145">SUM(C525:C530)</f>
        <v>652</v>
      </c>
      <c r="D531" s="20">
        <f t="shared" si="145"/>
        <v>1469</v>
      </c>
      <c r="E531" s="20">
        <f t="shared" si="145"/>
        <v>1</v>
      </c>
      <c r="F531" s="20">
        <f t="shared" si="145"/>
        <v>0</v>
      </c>
      <c r="G531" s="20">
        <f t="shared" si="145"/>
        <v>1</v>
      </c>
      <c r="H531" s="20">
        <f t="shared" si="145"/>
        <v>818</v>
      </c>
      <c r="I531" s="20">
        <f t="shared" si="145"/>
        <v>652</v>
      </c>
      <c r="J531" s="20">
        <f t="shared" si="145"/>
        <v>1470</v>
      </c>
      <c r="K531" s="22" t="s">
        <v>2508</v>
      </c>
    </row>
    <row r="532" spans="1:11" ht="20.25" customHeight="1" thickBot="1" x14ac:dyDescent="0.3">
      <c r="A532" s="11" t="s">
        <v>2124</v>
      </c>
      <c r="B532" s="11">
        <v>213</v>
      </c>
      <c r="C532" s="11">
        <v>200</v>
      </c>
      <c r="D532" s="11">
        <f>SUM(B532:C532)</f>
        <v>413</v>
      </c>
      <c r="E532" s="11">
        <v>0</v>
      </c>
      <c r="F532" s="11">
        <v>0</v>
      </c>
      <c r="G532" s="11">
        <v>0</v>
      </c>
      <c r="H532" s="11">
        <f>SUM(E532,B532)</f>
        <v>213</v>
      </c>
      <c r="I532" s="11">
        <f>SUM(F532,C532)</f>
        <v>200</v>
      </c>
      <c r="J532" s="11">
        <f>SUM(G532,D532)</f>
        <v>413</v>
      </c>
      <c r="K532" s="13" t="s">
        <v>2509</v>
      </c>
    </row>
    <row r="533" spans="1:11" ht="20.25" customHeight="1" thickTop="1" x14ac:dyDescent="0.25">
      <c r="A533" s="428"/>
      <c r="B533" s="605"/>
      <c r="C533" s="605"/>
      <c r="D533" s="605"/>
      <c r="E533" s="640"/>
      <c r="F533" s="640"/>
      <c r="G533" s="640"/>
      <c r="H533" s="640"/>
      <c r="I533" s="640"/>
      <c r="J533" s="640"/>
      <c r="K533" s="428"/>
    </row>
    <row r="534" spans="1:11" s="659" customFormat="1" ht="20.25" customHeight="1" x14ac:dyDescent="0.25">
      <c r="A534" s="69"/>
      <c r="B534" s="490"/>
      <c r="C534" s="490"/>
      <c r="D534" s="490"/>
      <c r="E534" s="668"/>
      <c r="F534" s="668"/>
      <c r="G534" s="668"/>
      <c r="H534" s="668"/>
      <c r="I534" s="668"/>
      <c r="J534" s="668"/>
      <c r="K534" s="69"/>
    </row>
    <row r="535" spans="1:11" s="659" customFormat="1" ht="20.25" customHeight="1" x14ac:dyDescent="0.25">
      <c r="A535" s="69"/>
      <c r="B535" s="490"/>
      <c r="C535" s="490"/>
      <c r="D535" s="490"/>
      <c r="E535" s="668"/>
      <c r="F535" s="668"/>
      <c r="G535" s="668"/>
      <c r="H535" s="668"/>
      <c r="I535" s="668"/>
      <c r="J535" s="668"/>
      <c r="K535" s="69"/>
    </row>
    <row r="536" spans="1:11" ht="20.25" customHeight="1" thickBot="1" x14ac:dyDescent="0.3">
      <c r="A536" s="357" t="s">
        <v>2660</v>
      </c>
      <c r="E536" s="357"/>
      <c r="F536" s="357"/>
      <c r="G536" s="357"/>
      <c r="H536" s="357"/>
      <c r="I536" s="357"/>
      <c r="J536" s="357"/>
      <c r="K536" s="426" t="s">
        <v>2661</v>
      </c>
    </row>
    <row r="537" spans="1:11" ht="20.25" customHeight="1" thickTop="1" x14ac:dyDescent="0.25">
      <c r="A537" s="735" t="s">
        <v>205</v>
      </c>
      <c r="B537" s="735" t="s">
        <v>1</v>
      </c>
      <c r="C537" s="735"/>
      <c r="D537" s="735"/>
      <c r="E537" s="735" t="s">
        <v>2</v>
      </c>
      <c r="F537" s="735"/>
      <c r="G537" s="735"/>
      <c r="H537" s="735" t="s">
        <v>4</v>
      </c>
      <c r="I537" s="735"/>
      <c r="J537" s="735"/>
      <c r="K537" s="735" t="s">
        <v>206</v>
      </c>
    </row>
    <row r="538" spans="1:11" ht="20.25" customHeight="1" x14ac:dyDescent="0.25">
      <c r="A538" s="736"/>
      <c r="B538" s="736" t="s">
        <v>6</v>
      </c>
      <c r="C538" s="736"/>
      <c r="D538" s="736"/>
      <c r="E538" s="736" t="s">
        <v>7</v>
      </c>
      <c r="F538" s="736"/>
      <c r="G538" s="736"/>
      <c r="H538" s="736" t="s">
        <v>9</v>
      </c>
      <c r="I538" s="736"/>
      <c r="J538" s="736"/>
      <c r="K538" s="736"/>
    </row>
    <row r="539" spans="1:11" ht="20.25" customHeight="1" x14ac:dyDescent="0.25">
      <c r="A539" s="736"/>
      <c r="B539" s="641" t="s">
        <v>574</v>
      </c>
      <c r="C539" s="641" t="s">
        <v>113</v>
      </c>
      <c r="D539" s="641" t="s">
        <v>12</v>
      </c>
      <c r="E539" s="641" t="s">
        <v>574</v>
      </c>
      <c r="F539" s="641" t="s">
        <v>113</v>
      </c>
      <c r="G539" s="641" t="s">
        <v>12</v>
      </c>
      <c r="H539" s="641" t="s">
        <v>574</v>
      </c>
      <c r="I539" s="641" t="s">
        <v>113</v>
      </c>
      <c r="J539" s="641" t="s">
        <v>12</v>
      </c>
      <c r="K539" s="736"/>
    </row>
    <row r="540" spans="1:11" ht="20.25" customHeight="1" thickBot="1" x14ac:dyDescent="0.35">
      <c r="A540" s="737"/>
      <c r="B540" s="458" t="s">
        <v>13</v>
      </c>
      <c r="C540" s="458" t="s">
        <v>14</v>
      </c>
      <c r="D540" s="458" t="s">
        <v>9</v>
      </c>
      <c r="E540" s="642" t="s">
        <v>13</v>
      </c>
      <c r="F540" s="642" t="s">
        <v>14</v>
      </c>
      <c r="G540" s="642" t="s">
        <v>9</v>
      </c>
      <c r="H540" s="642" t="s">
        <v>13</v>
      </c>
      <c r="I540" s="642" t="s">
        <v>14</v>
      </c>
      <c r="J540" s="642" t="s">
        <v>9</v>
      </c>
      <c r="K540" s="737"/>
    </row>
    <row r="541" spans="1:11" ht="20.25" customHeight="1" x14ac:dyDescent="0.25">
      <c r="A541" s="533" t="s">
        <v>2510</v>
      </c>
      <c r="B541" s="533"/>
      <c r="C541" s="533"/>
      <c r="D541" s="533"/>
      <c r="E541" s="533"/>
      <c r="F541" s="533"/>
      <c r="G541" s="533"/>
      <c r="H541" s="533"/>
      <c r="I541" s="533"/>
      <c r="J541" s="533"/>
      <c r="K541" s="638" t="s">
        <v>2623</v>
      </c>
    </row>
    <row r="542" spans="1:11" ht="20.25" customHeight="1" x14ac:dyDescent="0.25">
      <c r="A542" s="533" t="s">
        <v>2128</v>
      </c>
      <c r="B542" s="533">
        <v>223</v>
      </c>
      <c r="C542" s="533">
        <v>43</v>
      </c>
      <c r="D542" s="533">
        <f>SUM(B542:C542)</f>
        <v>266</v>
      </c>
      <c r="E542" s="533">
        <v>0</v>
      </c>
      <c r="F542" s="533">
        <v>0</v>
      </c>
      <c r="G542" s="533">
        <v>0</v>
      </c>
      <c r="H542" s="533">
        <f t="shared" ref="H542:J545" si="146">SUM(E542,B542)</f>
        <v>223</v>
      </c>
      <c r="I542" s="533">
        <f t="shared" si="146"/>
        <v>43</v>
      </c>
      <c r="J542" s="533">
        <f t="shared" si="146"/>
        <v>266</v>
      </c>
      <c r="K542" s="638" t="s">
        <v>1262</v>
      </c>
    </row>
    <row r="543" spans="1:11" ht="20.25" customHeight="1" x14ac:dyDescent="0.25">
      <c r="A543" s="533" t="s">
        <v>1438</v>
      </c>
      <c r="B543" s="533">
        <v>810</v>
      </c>
      <c r="C543" s="533">
        <v>849</v>
      </c>
      <c r="D543" s="533">
        <f t="shared" ref="D543:D544" si="147">SUM(B543:C543)</f>
        <v>1659</v>
      </c>
      <c r="E543" s="533">
        <v>0</v>
      </c>
      <c r="F543" s="533">
        <v>0</v>
      </c>
      <c r="G543" s="533">
        <v>0</v>
      </c>
      <c r="H543" s="533">
        <f t="shared" si="146"/>
        <v>810</v>
      </c>
      <c r="I543" s="533">
        <f t="shared" si="146"/>
        <v>849</v>
      </c>
      <c r="J543" s="533">
        <f t="shared" si="146"/>
        <v>1659</v>
      </c>
      <c r="K543" s="638" t="s">
        <v>243</v>
      </c>
    </row>
    <row r="544" spans="1:11" ht="20.25" customHeight="1" x14ac:dyDescent="0.25">
      <c r="A544" s="533" t="s">
        <v>541</v>
      </c>
      <c r="B544" s="533">
        <v>569</v>
      </c>
      <c r="C544" s="533">
        <v>298</v>
      </c>
      <c r="D544" s="533">
        <f t="shared" si="147"/>
        <v>867</v>
      </c>
      <c r="E544" s="533">
        <v>0</v>
      </c>
      <c r="F544" s="533">
        <v>0</v>
      </c>
      <c r="G544" s="533">
        <v>0</v>
      </c>
      <c r="H544" s="533">
        <f t="shared" si="146"/>
        <v>569</v>
      </c>
      <c r="I544" s="533">
        <f t="shared" si="146"/>
        <v>298</v>
      </c>
      <c r="J544" s="533">
        <f t="shared" si="146"/>
        <v>867</v>
      </c>
      <c r="K544" s="638" t="s">
        <v>249</v>
      </c>
    </row>
    <row r="545" spans="1:11" ht="20.25" customHeight="1" x14ac:dyDescent="0.25">
      <c r="A545" s="533" t="s">
        <v>2511</v>
      </c>
      <c r="B545" s="533">
        <v>547</v>
      </c>
      <c r="C545" s="533">
        <v>307</v>
      </c>
      <c r="D545" s="533">
        <f>SUM(B545:C545)</f>
        <v>854</v>
      </c>
      <c r="E545" s="533">
        <v>0</v>
      </c>
      <c r="F545" s="533">
        <v>0</v>
      </c>
      <c r="G545" s="533">
        <v>0</v>
      </c>
      <c r="H545" s="533">
        <f t="shared" si="146"/>
        <v>547</v>
      </c>
      <c r="I545" s="533">
        <f t="shared" si="146"/>
        <v>307</v>
      </c>
      <c r="J545" s="533">
        <f t="shared" si="146"/>
        <v>854</v>
      </c>
      <c r="K545" s="638" t="s">
        <v>2310</v>
      </c>
    </row>
    <row r="546" spans="1:11" ht="20.25" customHeight="1" x14ac:dyDescent="0.25">
      <c r="A546" s="533" t="s">
        <v>2131</v>
      </c>
      <c r="B546" s="533">
        <f>SUM(B542:B545)</f>
        <v>2149</v>
      </c>
      <c r="C546" s="533">
        <f t="shared" ref="C546:J546" si="148">SUM(C542:C545)</f>
        <v>1497</v>
      </c>
      <c r="D546" s="533">
        <f t="shared" si="148"/>
        <v>3646</v>
      </c>
      <c r="E546" s="533">
        <f t="shared" si="148"/>
        <v>0</v>
      </c>
      <c r="F546" s="533">
        <f t="shared" si="148"/>
        <v>0</v>
      </c>
      <c r="G546" s="533">
        <f t="shared" si="148"/>
        <v>0</v>
      </c>
      <c r="H546" s="533">
        <f t="shared" si="148"/>
        <v>2149</v>
      </c>
      <c r="I546" s="533">
        <f t="shared" si="148"/>
        <v>1497</v>
      </c>
      <c r="J546" s="533">
        <f t="shared" si="148"/>
        <v>3646</v>
      </c>
      <c r="K546" s="638" t="s">
        <v>2596</v>
      </c>
    </row>
    <row r="547" spans="1:11" ht="20.25" customHeight="1" x14ac:dyDescent="0.25">
      <c r="A547" s="533" t="s">
        <v>2440</v>
      </c>
      <c r="B547" s="533"/>
      <c r="C547" s="533"/>
      <c r="D547" s="533"/>
      <c r="E547" s="533"/>
      <c r="F547" s="533"/>
      <c r="G547" s="533"/>
      <c r="H547" s="533"/>
      <c r="I547" s="533"/>
      <c r="J547" s="533"/>
      <c r="K547" s="638" t="s">
        <v>2624</v>
      </c>
    </row>
    <row r="548" spans="1:11" ht="20.25" customHeight="1" x14ac:dyDescent="0.25">
      <c r="A548" s="533" t="s">
        <v>1438</v>
      </c>
      <c r="B548" s="533">
        <v>21</v>
      </c>
      <c r="C548" s="533">
        <v>9</v>
      </c>
      <c r="D548" s="533">
        <f>SUM(B548:C548)</f>
        <v>30</v>
      </c>
      <c r="E548" s="533">
        <v>0</v>
      </c>
      <c r="F548" s="533">
        <v>0</v>
      </c>
      <c r="G548" s="533">
        <v>0</v>
      </c>
      <c r="H548" s="533">
        <v>21</v>
      </c>
      <c r="I548" s="533">
        <v>9</v>
      </c>
      <c r="J548" s="533">
        <f>SUM(H548:I548)</f>
        <v>30</v>
      </c>
      <c r="K548" s="638" t="s">
        <v>243</v>
      </c>
    </row>
    <row r="549" spans="1:11" ht="20.25" customHeight="1" x14ac:dyDescent="0.25">
      <c r="A549" s="533" t="s">
        <v>541</v>
      </c>
      <c r="B549" s="533">
        <v>11</v>
      </c>
      <c r="C549" s="533">
        <v>6</v>
      </c>
      <c r="D549" s="533">
        <f>SUM(B549:C549)</f>
        <v>17</v>
      </c>
      <c r="E549" s="533">
        <v>0</v>
      </c>
      <c r="F549" s="533">
        <v>0</v>
      </c>
      <c r="G549" s="533">
        <v>0</v>
      </c>
      <c r="H549" s="533">
        <v>11</v>
      </c>
      <c r="I549" s="533">
        <v>6</v>
      </c>
      <c r="J549" s="533">
        <f t="shared" ref="J549:J560" si="149">SUM(H549:I549)</f>
        <v>17</v>
      </c>
      <c r="K549" s="638" t="s">
        <v>249</v>
      </c>
    </row>
    <row r="550" spans="1:11" ht="20.25" customHeight="1" x14ac:dyDescent="0.25">
      <c r="A550" s="533" t="s">
        <v>2441</v>
      </c>
      <c r="B550" s="533">
        <f>SUM(B548:B549)</f>
        <v>32</v>
      </c>
      <c r="C550" s="533">
        <f t="shared" ref="C550:J550" si="150">SUM(C548:C549)</f>
        <v>15</v>
      </c>
      <c r="D550" s="533">
        <f t="shared" si="150"/>
        <v>47</v>
      </c>
      <c r="E550" s="533">
        <f t="shared" si="150"/>
        <v>0</v>
      </c>
      <c r="F550" s="533">
        <f t="shared" si="150"/>
        <v>0</v>
      </c>
      <c r="G550" s="533">
        <f t="shared" si="150"/>
        <v>0</v>
      </c>
      <c r="H550" s="533">
        <f t="shared" si="150"/>
        <v>32</v>
      </c>
      <c r="I550" s="533">
        <f t="shared" si="150"/>
        <v>15</v>
      </c>
      <c r="J550" s="533">
        <f t="shared" si="150"/>
        <v>47</v>
      </c>
      <c r="K550" s="638" t="s">
        <v>2597</v>
      </c>
    </row>
    <row r="551" spans="1:11" ht="20.25" customHeight="1" x14ac:dyDescent="0.25">
      <c r="A551" s="533" t="s">
        <v>2414</v>
      </c>
      <c r="B551" s="533"/>
      <c r="C551" s="533"/>
      <c r="D551" s="533"/>
      <c r="E551" s="533"/>
      <c r="F551" s="533"/>
      <c r="G551" s="533"/>
      <c r="H551" s="533">
        <v>0</v>
      </c>
      <c r="I551" s="533">
        <v>0</v>
      </c>
      <c r="J551" s="533">
        <f t="shared" si="149"/>
        <v>0</v>
      </c>
      <c r="K551" s="638" t="s">
        <v>2518</v>
      </c>
    </row>
    <row r="552" spans="1:11" ht="20.25" customHeight="1" x14ac:dyDescent="0.25">
      <c r="A552" s="533" t="s">
        <v>2129</v>
      </c>
      <c r="B552" s="533">
        <v>29</v>
      </c>
      <c r="C552" s="533">
        <v>8</v>
      </c>
      <c r="D552" s="533">
        <f>SUM(B552:C552)</f>
        <v>37</v>
      </c>
      <c r="E552" s="533">
        <v>0</v>
      </c>
      <c r="F552" s="533">
        <v>0</v>
      </c>
      <c r="G552" s="533">
        <v>0</v>
      </c>
      <c r="H552" s="533">
        <v>29</v>
      </c>
      <c r="I552" s="533">
        <v>8</v>
      </c>
      <c r="J552" s="533">
        <f t="shared" si="149"/>
        <v>37</v>
      </c>
      <c r="K552" s="638" t="s">
        <v>2310</v>
      </c>
    </row>
    <row r="553" spans="1:11" ht="20.25" customHeight="1" x14ac:dyDescent="0.25">
      <c r="A553" s="533" t="s">
        <v>1438</v>
      </c>
      <c r="B553" s="533">
        <v>10</v>
      </c>
      <c r="C553" s="533">
        <v>16</v>
      </c>
      <c r="D553" s="533">
        <f t="shared" ref="D553:D554" si="151">SUM(B553:C553)</f>
        <v>26</v>
      </c>
      <c r="E553" s="533">
        <v>0</v>
      </c>
      <c r="F553" s="533">
        <v>0</v>
      </c>
      <c r="G553" s="533">
        <v>0</v>
      </c>
      <c r="H553" s="533">
        <v>10</v>
      </c>
      <c r="I553" s="533">
        <v>16</v>
      </c>
      <c r="J553" s="533">
        <f t="shared" si="149"/>
        <v>26</v>
      </c>
      <c r="K553" s="638" t="s">
        <v>243</v>
      </c>
    </row>
    <row r="554" spans="1:11" ht="20.25" customHeight="1" x14ac:dyDescent="0.25">
      <c r="A554" s="533" t="s">
        <v>541</v>
      </c>
      <c r="B554" s="533">
        <v>14</v>
      </c>
      <c r="C554" s="533">
        <v>0</v>
      </c>
      <c r="D554" s="533">
        <f t="shared" si="151"/>
        <v>14</v>
      </c>
      <c r="E554" s="533">
        <v>0</v>
      </c>
      <c r="F554" s="533">
        <v>0</v>
      </c>
      <c r="G554" s="533">
        <v>0</v>
      </c>
      <c r="H554" s="533">
        <v>14</v>
      </c>
      <c r="I554" s="533"/>
      <c r="J554" s="533">
        <f t="shared" si="149"/>
        <v>14</v>
      </c>
      <c r="K554" s="638" t="s">
        <v>249</v>
      </c>
    </row>
    <row r="555" spans="1:11" ht="20.25" customHeight="1" x14ac:dyDescent="0.25">
      <c r="A555" s="533" t="s">
        <v>2625</v>
      </c>
      <c r="B555" s="533">
        <f>SUM(B552:B554)</f>
        <v>53</v>
      </c>
      <c r="C555" s="533">
        <f t="shared" ref="C555:J555" si="152">SUM(C552:C554)</f>
        <v>24</v>
      </c>
      <c r="D555" s="533">
        <f t="shared" si="152"/>
        <v>77</v>
      </c>
      <c r="E555" s="533">
        <f t="shared" si="152"/>
        <v>0</v>
      </c>
      <c r="F555" s="533">
        <f t="shared" si="152"/>
        <v>0</v>
      </c>
      <c r="G555" s="533">
        <f t="shared" si="152"/>
        <v>0</v>
      </c>
      <c r="H555" s="533">
        <f t="shared" si="152"/>
        <v>53</v>
      </c>
      <c r="I555" s="533">
        <f t="shared" si="152"/>
        <v>24</v>
      </c>
      <c r="J555" s="533">
        <f t="shared" si="152"/>
        <v>77</v>
      </c>
      <c r="K555" s="638" t="s">
        <v>2520</v>
      </c>
    </row>
    <row r="556" spans="1:11" ht="20.25" customHeight="1" x14ac:dyDescent="0.25">
      <c r="A556" s="533" t="s">
        <v>2443</v>
      </c>
      <c r="B556" s="533"/>
      <c r="C556" s="533"/>
      <c r="D556" s="533"/>
      <c r="E556" s="533"/>
      <c r="F556" s="533"/>
      <c r="G556" s="533"/>
      <c r="H556" s="533">
        <v>0</v>
      </c>
      <c r="I556" s="533">
        <v>0</v>
      </c>
      <c r="J556" s="533">
        <f t="shared" si="149"/>
        <v>0</v>
      </c>
      <c r="K556" s="638" t="s">
        <v>2600</v>
      </c>
    </row>
    <row r="557" spans="1:11" ht="20.25" customHeight="1" x14ac:dyDescent="0.25">
      <c r="A557" s="533" t="s">
        <v>2128</v>
      </c>
      <c r="B557" s="533">
        <v>17</v>
      </c>
      <c r="C557" s="533">
        <v>5</v>
      </c>
      <c r="D557" s="533">
        <f>SUM(B557:C557)</f>
        <v>22</v>
      </c>
      <c r="E557" s="533">
        <v>0</v>
      </c>
      <c r="F557" s="533">
        <v>0</v>
      </c>
      <c r="G557" s="533">
        <v>0</v>
      </c>
      <c r="H557" s="533">
        <v>17</v>
      </c>
      <c r="I557" s="533">
        <v>5</v>
      </c>
      <c r="J557" s="533">
        <f t="shared" si="149"/>
        <v>22</v>
      </c>
      <c r="K557" s="638" t="s">
        <v>1262</v>
      </c>
    </row>
    <row r="558" spans="1:11" ht="20.25" customHeight="1" x14ac:dyDescent="0.25">
      <c r="A558" s="533" t="s">
        <v>2129</v>
      </c>
      <c r="B558" s="533">
        <v>35</v>
      </c>
      <c r="C558" s="533">
        <v>11</v>
      </c>
      <c r="D558" s="533">
        <f t="shared" ref="D558:D560" si="153">SUM(B558:C558)</f>
        <v>46</v>
      </c>
      <c r="E558" s="533">
        <v>0</v>
      </c>
      <c r="F558" s="533">
        <v>0</v>
      </c>
      <c r="G558" s="533">
        <v>0</v>
      </c>
      <c r="H558" s="533">
        <v>35</v>
      </c>
      <c r="I558" s="533">
        <v>11</v>
      </c>
      <c r="J558" s="533">
        <f t="shared" si="149"/>
        <v>46</v>
      </c>
      <c r="K558" s="638" t="s">
        <v>2310</v>
      </c>
    </row>
    <row r="559" spans="1:11" ht="20.25" customHeight="1" x14ac:dyDescent="0.25">
      <c r="A559" s="533" t="s">
        <v>1438</v>
      </c>
      <c r="B559" s="533">
        <v>22</v>
      </c>
      <c r="C559" s="533">
        <v>43</v>
      </c>
      <c r="D559" s="533">
        <f t="shared" si="153"/>
        <v>65</v>
      </c>
      <c r="E559" s="533">
        <v>0</v>
      </c>
      <c r="F559" s="533">
        <v>0</v>
      </c>
      <c r="G559" s="533">
        <v>0</v>
      </c>
      <c r="H559" s="533">
        <v>22</v>
      </c>
      <c r="I559" s="533">
        <v>43</v>
      </c>
      <c r="J559" s="533">
        <f t="shared" si="149"/>
        <v>65</v>
      </c>
      <c r="K559" s="638" t="s">
        <v>243</v>
      </c>
    </row>
    <row r="560" spans="1:11" ht="20.25" customHeight="1" x14ac:dyDescent="0.25">
      <c r="A560" s="533" t="s">
        <v>541</v>
      </c>
      <c r="B560" s="533">
        <v>65</v>
      </c>
      <c r="C560" s="533">
        <v>19</v>
      </c>
      <c r="D560" s="533">
        <f t="shared" si="153"/>
        <v>84</v>
      </c>
      <c r="E560" s="533">
        <v>0</v>
      </c>
      <c r="F560" s="533">
        <v>0</v>
      </c>
      <c r="G560" s="533">
        <v>0</v>
      </c>
      <c r="H560" s="533">
        <v>65</v>
      </c>
      <c r="I560" s="533">
        <v>19</v>
      </c>
      <c r="J560" s="533">
        <f t="shared" si="149"/>
        <v>84</v>
      </c>
      <c r="K560" s="638" t="s">
        <v>249</v>
      </c>
    </row>
    <row r="561" spans="1:11" ht="20.25" customHeight="1" thickBot="1" x14ac:dyDescent="0.3">
      <c r="A561" s="11" t="s">
        <v>2444</v>
      </c>
      <c r="B561" s="11">
        <f>SUM(B557:B560)</f>
        <v>139</v>
      </c>
      <c r="C561" s="11">
        <f t="shared" ref="C561:J561" si="154">SUM(C557:C560)</f>
        <v>78</v>
      </c>
      <c r="D561" s="11">
        <f t="shared" si="154"/>
        <v>217</v>
      </c>
      <c r="E561" s="11">
        <v>0</v>
      </c>
      <c r="F561" s="11">
        <v>0</v>
      </c>
      <c r="G561" s="11">
        <v>0</v>
      </c>
      <c r="H561" s="11">
        <f t="shared" si="154"/>
        <v>139</v>
      </c>
      <c r="I561" s="11">
        <f t="shared" si="154"/>
        <v>78</v>
      </c>
      <c r="J561" s="11">
        <f t="shared" si="154"/>
        <v>217</v>
      </c>
      <c r="K561" s="13" t="s">
        <v>2522</v>
      </c>
    </row>
    <row r="562" spans="1:11" ht="20.25" customHeight="1" thickTop="1" x14ac:dyDescent="0.25">
      <c r="A562" s="640"/>
      <c r="B562" s="640"/>
      <c r="C562" s="640"/>
      <c r="D562" s="640"/>
      <c r="E562" s="640"/>
      <c r="F562" s="640"/>
      <c r="G562" s="640"/>
      <c r="H562" s="640"/>
      <c r="I562" s="640"/>
      <c r="J562" s="640"/>
      <c r="K562" s="643"/>
    </row>
    <row r="563" spans="1:11" s="659" customFormat="1" ht="20.25" customHeight="1" x14ac:dyDescent="0.25">
      <c r="A563" s="668"/>
      <c r="B563" s="668"/>
      <c r="C563" s="668"/>
      <c r="D563" s="668"/>
      <c r="E563" s="668"/>
      <c r="F563" s="668"/>
      <c r="G563" s="668"/>
      <c r="H563" s="668"/>
      <c r="I563" s="668"/>
      <c r="J563" s="668"/>
      <c r="K563" s="664"/>
    </row>
    <row r="564" spans="1:11" s="659" customFormat="1" ht="20.25" customHeight="1" x14ac:dyDescent="0.25">
      <c r="A564" s="668"/>
      <c r="B564" s="668"/>
      <c r="C564" s="668"/>
      <c r="D564" s="668"/>
      <c r="E564" s="668"/>
      <c r="F564" s="668"/>
      <c r="G564" s="668"/>
      <c r="H564" s="668"/>
      <c r="I564" s="668"/>
      <c r="J564" s="668"/>
      <c r="K564" s="664"/>
    </row>
    <row r="565" spans="1:11" ht="20.25" customHeight="1" thickBot="1" x14ac:dyDescent="0.3">
      <c r="A565" s="357" t="s">
        <v>2660</v>
      </c>
      <c r="E565" s="357"/>
      <c r="F565" s="357"/>
      <c r="G565" s="357"/>
      <c r="H565" s="357"/>
      <c r="I565" s="357"/>
      <c r="J565" s="357"/>
      <c r="K565" s="426" t="s">
        <v>2661</v>
      </c>
    </row>
    <row r="566" spans="1:11" ht="20.25" customHeight="1" thickTop="1" x14ac:dyDescent="0.25">
      <c r="A566" s="735" t="s">
        <v>205</v>
      </c>
      <c r="B566" s="735" t="s">
        <v>1</v>
      </c>
      <c r="C566" s="735"/>
      <c r="D566" s="735"/>
      <c r="E566" s="735" t="s">
        <v>2</v>
      </c>
      <c r="F566" s="735"/>
      <c r="G566" s="735"/>
      <c r="H566" s="735" t="s">
        <v>4</v>
      </c>
      <c r="I566" s="735"/>
      <c r="J566" s="735"/>
      <c r="K566" s="735" t="s">
        <v>206</v>
      </c>
    </row>
    <row r="567" spans="1:11" ht="20.25" customHeight="1" x14ac:dyDescent="0.25">
      <c r="A567" s="736"/>
      <c r="B567" s="736" t="s">
        <v>6</v>
      </c>
      <c r="C567" s="736"/>
      <c r="D567" s="736"/>
      <c r="E567" s="736" t="s">
        <v>7</v>
      </c>
      <c r="F567" s="736"/>
      <c r="G567" s="736"/>
      <c r="H567" s="736" t="s">
        <v>9</v>
      </c>
      <c r="I567" s="736"/>
      <c r="J567" s="736"/>
      <c r="K567" s="736"/>
    </row>
    <row r="568" spans="1:11" ht="20.25" customHeight="1" x14ac:dyDescent="0.25">
      <c r="A568" s="736"/>
      <c r="B568" s="14" t="s">
        <v>574</v>
      </c>
      <c r="C568" s="14" t="s">
        <v>113</v>
      </c>
      <c r="D568" s="14" t="s">
        <v>12</v>
      </c>
      <c r="E568" s="14" t="s">
        <v>574</v>
      </c>
      <c r="F568" s="14" t="s">
        <v>113</v>
      </c>
      <c r="G568" s="14" t="s">
        <v>12</v>
      </c>
      <c r="H568" s="14" t="s">
        <v>574</v>
      </c>
      <c r="I568" s="14" t="s">
        <v>113</v>
      </c>
      <c r="J568" s="14" t="s">
        <v>12</v>
      </c>
      <c r="K568" s="736"/>
    </row>
    <row r="569" spans="1:11" ht="20.25" customHeight="1" thickBot="1" x14ac:dyDescent="0.35">
      <c r="A569" s="737"/>
      <c r="B569" s="458" t="s">
        <v>13</v>
      </c>
      <c r="C569" s="458" t="s">
        <v>14</v>
      </c>
      <c r="D569" s="458" t="s">
        <v>9</v>
      </c>
      <c r="E569" s="88" t="s">
        <v>13</v>
      </c>
      <c r="F569" s="88" t="s">
        <v>14</v>
      </c>
      <c r="G569" s="88" t="s">
        <v>9</v>
      </c>
      <c r="H569" s="88" t="s">
        <v>13</v>
      </c>
      <c r="I569" s="88" t="s">
        <v>14</v>
      </c>
      <c r="J569" s="88" t="s">
        <v>9</v>
      </c>
      <c r="K569" s="737"/>
    </row>
    <row r="570" spans="1:11" ht="20.25" customHeight="1" x14ac:dyDescent="0.25">
      <c r="A570" s="8" t="s">
        <v>2445</v>
      </c>
      <c r="B570" s="8"/>
      <c r="C570" s="8"/>
      <c r="D570" s="8"/>
      <c r="E570" s="8"/>
      <c r="F570" s="8"/>
      <c r="G570" s="8"/>
      <c r="H570" s="8"/>
      <c r="I570" s="8"/>
      <c r="J570" s="8"/>
      <c r="K570" s="446" t="s">
        <v>2626</v>
      </c>
    </row>
    <row r="571" spans="1:11" ht="20.25" customHeight="1" x14ac:dyDescent="0.25">
      <c r="A571" s="8" t="s">
        <v>2128</v>
      </c>
      <c r="B571" s="8">
        <v>33</v>
      </c>
      <c r="C571" s="8">
        <v>9</v>
      </c>
      <c r="D571" s="8">
        <f>SUM(B571:C571)</f>
        <v>42</v>
      </c>
      <c r="E571" s="8">
        <v>0</v>
      </c>
      <c r="F571" s="8">
        <v>0</v>
      </c>
      <c r="G571" s="8">
        <v>0</v>
      </c>
      <c r="H571" s="8">
        <v>33</v>
      </c>
      <c r="I571" s="8">
        <v>9</v>
      </c>
      <c r="J571" s="8">
        <f>SUM(H571:I571)</f>
        <v>42</v>
      </c>
      <c r="K571" s="446" t="s">
        <v>1262</v>
      </c>
    </row>
    <row r="572" spans="1:11" ht="20.25" customHeight="1" x14ac:dyDescent="0.25">
      <c r="A572" s="8" t="s">
        <v>2129</v>
      </c>
      <c r="B572" s="8">
        <v>16</v>
      </c>
      <c r="C572" s="8">
        <v>9</v>
      </c>
      <c r="D572" s="8">
        <f t="shared" ref="D572:D574" si="155">SUM(B572:C572)</f>
        <v>25</v>
      </c>
      <c r="E572" s="8">
        <v>0</v>
      </c>
      <c r="F572" s="8">
        <v>0</v>
      </c>
      <c r="G572" s="8">
        <v>0</v>
      </c>
      <c r="H572" s="8">
        <v>16</v>
      </c>
      <c r="I572" s="8">
        <v>9</v>
      </c>
      <c r="J572" s="8">
        <f t="shared" ref="J572:J574" si="156">SUM(H572:I572)</f>
        <v>25</v>
      </c>
      <c r="K572" s="446" t="s">
        <v>2310</v>
      </c>
    </row>
    <row r="573" spans="1:11" ht="20.25" customHeight="1" x14ac:dyDescent="0.25">
      <c r="A573" s="8" t="s">
        <v>1438</v>
      </c>
      <c r="B573" s="8">
        <v>49</v>
      </c>
      <c r="C573" s="8">
        <v>31</v>
      </c>
      <c r="D573" s="8">
        <f t="shared" si="155"/>
        <v>80</v>
      </c>
      <c r="E573" s="8">
        <v>0</v>
      </c>
      <c r="F573" s="8">
        <v>0</v>
      </c>
      <c r="G573" s="8">
        <v>0</v>
      </c>
      <c r="H573" s="8">
        <v>49</v>
      </c>
      <c r="I573" s="8">
        <v>31</v>
      </c>
      <c r="J573" s="8">
        <f t="shared" si="156"/>
        <v>80</v>
      </c>
      <c r="K573" s="446" t="s">
        <v>243</v>
      </c>
    </row>
    <row r="574" spans="1:11" ht="20.25" customHeight="1" x14ac:dyDescent="0.25">
      <c r="A574" s="8" t="s">
        <v>541</v>
      </c>
      <c r="B574" s="8">
        <v>11</v>
      </c>
      <c r="C574" s="8">
        <v>4</v>
      </c>
      <c r="D574" s="8">
        <f t="shared" si="155"/>
        <v>15</v>
      </c>
      <c r="E574" s="8">
        <v>0</v>
      </c>
      <c r="F574" s="8">
        <v>0</v>
      </c>
      <c r="G574" s="8">
        <v>0</v>
      </c>
      <c r="H574" s="8">
        <v>11</v>
      </c>
      <c r="I574" s="8">
        <v>4</v>
      </c>
      <c r="J574" s="8">
        <f t="shared" si="156"/>
        <v>15</v>
      </c>
      <c r="K574" s="446" t="s">
        <v>249</v>
      </c>
    </row>
    <row r="575" spans="1:11" ht="20.25" customHeight="1" x14ac:dyDescent="0.25">
      <c r="A575" s="8" t="s">
        <v>2446</v>
      </c>
      <c r="B575" s="8">
        <f>SUM(B571:B574)</f>
        <v>109</v>
      </c>
      <c r="C575" s="8">
        <f t="shared" ref="C575:J575" si="157">SUM(C571:C574)</f>
        <v>53</v>
      </c>
      <c r="D575" s="8">
        <f t="shared" si="157"/>
        <v>162</v>
      </c>
      <c r="E575" s="8">
        <v>0</v>
      </c>
      <c r="F575" s="8">
        <v>0</v>
      </c>
      <c r="G575" s="8">
        <v>0</v>
      </c>
      <c r="H575" s="8">
        <f t="shared" si="157"/>
        <v>109</v>
      </c>
      <c r="I575" s="8">
        <f t="shared" si="157"/>
        <v>53</v>
      </c>
      <c r="J575" s="8">
        <f t="shared" si="157"/>
        <v>162</v>
      </c>
      <c r="K575" s="446" t="s">
        <v>2627</v>
      </c>
    </row>
    <row r="576" spans="1:11" ht="20.25" customHeight="1" x14ac:dyDescent="0.25">
      <c r="A576" s="8" t="s">
        <v>2447</v>
      </c>
      <c r="B576" s="8"/>
      <c r="C576" s="8"/>
      <c r="D576" s="8"/>
      <c r="E576" s="8"/>
      <c r="F576" s="8"/>
      <c r="G576" s="8"/>
      <c r="H576" s="8"/>
      <c r="I576" s="8"/>
      <c r="J576" s="8"/>
      <c r="K576" s="446" t="s">
        <v>2525</v>
      </c>
    </row>
    <row r="577" spans="1:11" ht="20.25" customHeight="1" x14ac:dyDescent="0.25">
      <c r="A577" s="8" t="s">
        <v>2128</v>
      </c>
      <c r="B577" s="8">
        <v>14</v>
      </c>
      <c r="C577" s="339">
        <v>3</v>
      </c>
      <c r="D577" s="8">
        <f>SUM(B577:C577)</f>
        <v>17</v>
      </c>
      <c r="E577" s="8">
        <v>0</v>
      </c>
      <c r="F577" s="8">
        <v>0</v>
      </c>
      <c r="G577" s="8">
        <v>0</v>
      </c>
      <c r="H577" s="8">
        <v>14</v>
      </c>
      <c r="I577" s="8">
        <v>3</v>
      </c>
      <c r="J577" s="8">
        <f t="shared" ref="J577:J579" si="158">SUM(H577:I577)</f>
        <v>17</v>
      </c>
      <c r="K577" s="446" t="s">
        <v>1262</v>
      </c>
    </row>
    <row r="578" spans="1:11" ht="20.25" customHeight="1" x14ac:dyDescent="0.25">
      <c r="A578" s="8" t="s">
        <v>1438</v>
      </c>
      <c r="B578" s="8">
        <v>33</v>
      </c>
      <c r="C578" s="339">
        <v>13</v>
      </c>
      <c r="D578" s="8">
        <f t="shared" ref="D578:D579" si="159">SUM(B578:C578)</f>
        <v>46</v>
      </c>
      <c r="E578" s="8">
        <v>0</v>
      </c>
      <c r="F578" s="8">
        <v>0</v>
      </c>
      <c r="G578" s="8">
        <v>0</v>
      </c>
      <c r="H578" s="8">
        <v>33</v>
      </c>
      <c r="I578" s="8">
        <v>13</v>
      </c>
      <c r="J578" s="8">
        <f t="shared" si="158"/>
        <v>46</v>
      </c>
      <c r="K578" s="446" t="s">
        <v>243</v>
      </c>
    </row>
    <row r="579" spans="1:11" ht="18.75" customHeight="1" x14ac:dyDescent="0.25">
      <c r="A579" s="8" t="s">
        <v>541</v>
      </c>
      <c r="B579" s="8">
        <v>14</v>
      </c>
      <c r="C579" s="339">
        <v>4</v>
      </c>
      <c r="D579" s="8">
        <f t="shared" si="159"/>
        <v>18</v>
      </c>
      <c r="E579" s="8">
        <v>0</v>
      </c>
      <c r="F579" s="8">
        <v>0</v>
      </c>
      <c r="G579" s="8">
        <v>0</v>
      </c>
      <c r="H579" s="8">
        <v>14</v>
      </c>
      <c r="I579" s="8">
        <v>4</v>
      </c>
      <c r="J579" s="8">
        <f t="shared" si="158"/>
        <v>18</v>
      </c>
      <c r="K579" s="446" t="s">
        <v>249</v>
      </c>
    </row>
    <row r="580" spans="1:11" ht="18.75" customHeight="1" x14ac:dyDescent="0.25">
      <c r="A580" s="8" t="s">
        <v>2448</v>
      </c>
      <c r="B580" s="8">
        <f>SUM(B577:B579)</f>
        <v>61</v>
      </c>
      <c r="C580" s="8">
        <f t="shared" ref="C580:D580" si="160">SUM(C577:C579)</f>
        <v>20</v>
      </c>
      <c r="D580" s="8">
        <f t="shared" si="160"/>
        <v>81</v>
      </c>
      <c r="E580" s="8">
        <v>0</v>
      </c>
      <c r="F580" s="8">
        <v>0</v>
      </c>
      <c r="G580" s="8">
        <v>0</v>
      </c>
      <c r="H580" s="8">
        <f t="shared" ref="H580:J580" si="161">SUM(H577:H579)</f>
        <v>61</v>
      </c>
      <c r="I580" s="8">
        <f t="shared" si="161"/>
        <v>20</v>
      </c>
      <c r="J580" s="8">
        <f t="shared" si="161"/>
        <v>81</v>
      </c>
      <c r="K580" s="446" t="s">
        <v>2526</v>
      </c>
    </row>
    <row r="581" spans="1:11" ht="18.75" customHeight="1" x14ac:dyDescent="0.25">
      <c r="A581" s="8" t="s">
        <v>2449</v>
      </c>
      <c r="B581" s="8"/>
      <c r="C581" s="8"/>
      <c r="D581" s="8"/>
      <c r="E581" s="8"/>
      <c r="F581" s="8"/>
      <c r="G581" s="8"/>
      <c r="H581" s="8"/>
      <c r="I581" s="8"/>
      <c r="J581" s="8"/>
      <c r="K581" s="446" t="s">
        <v>2628</v>
      </c>
    </row>
    <row r="582" spans="1:11" ht="18.75" customHeight="1" x14ac:dyDescent="0.25">
      <c r="A582" s="8" t="s">
        <v>2128</v>
      </c>
      <c r="B582" s="8">
        <v>60</v>
      </c>
      <c r="C582" s="8">
        <v>4</v>
      </c>
      <c r="D582" s="8">
        <f>SUM(B582:C582)</f>
        <v>64</v>
      </c>
      <c r="E582" s="8">
        <v>0</v>
      </c>
      <c r="F582" s="8">
        <v>0</v>
      </c>
      <c r="G582" s="8">
        <v>0</v>
      </c>
      <c r="H582" s="8">
        <v>60</v>
      </c>
      <c r="I582" s="8">
        <v>4</v>
      </c>
      <c r="J582" s="8">
        <f>SUM(H582:I582)</f>
        <v>64</v>
      </c>
      <c r="K582" s="446" t="s">
        <v>1262</v>
      </c>
    </row>
    <row r="583" spans="1:11" ht="18.75" customHeight="1" x14ac:dyDescent="0.25">
      <c r="A583" s="8" t="s">
        <v>2129</v>
      </c>
      <c r="B583" s="8">
        <v>120</v>
      </c>
      <c r="C583" s="8">
        <v>19</v>
      </c>
      <c r="D583" s="8">
        <f t="shared" ref="D583:D585" si="162">SUM(B583:C583)</f>
        <v>139</v>
      </c>
      <c r="E583" s="8">
        <v>0</v>
      </c>
      <c r="F583" s="8">
        <v>0</v>
      </c>
      <c r="G583" s="8">
        <v>0</v>
      </c>
      <c r="H583" s="8">
        <v>120</v>
      </c>
      <c r="I583" s="8">
        <v>19</v>
      </c>
      <c r="J583" s="8">
        <f t="shared" ref="J583:J585" si="163">SUM(H583:I583)</f>
        <v>139</v>
      </c>
      <c r="K583" s="446" t="s">
        <v>2310</v>
      </c>
    </row>
    <row r="584" spans="1:11" ht="18.75" customHeight="1" x14ac:dyDescent="0.25">
      <c r="A584" s="8" t="s">
        <v>1438</v>
      </c>
      <c r="B584" s="8">
        <v>110</v>
      </c>
      <c r="C584" s="8">
        <v>79</v>
      </c>
      <c r="D584" s="8">
        <f t="shared" si="162"/>
        <v>189</v>
      </c>
      <c r="E584" s="8">
        <v>0</v>
      </c>
      <c r="F584" s="8">
        <v>0</v>
      </c>
      <c r="G584" s="8">
        <v>0</v>
      </c>
      <c r="H584" s="8">
        <v>110</v>
      </c>
      <c r="I584" s="8">
        <v>79</v>
      </c>
      <c r="J584" s="8">
        <f t="shared" si="163"/>
        <v>189</v>
      </c>
      <c r="K584" s="446" t="s">
        <v>243</v>
      </c>
    </row>
    <row r="585" spans="1:11" ht="18.75" customHeight="1" x14ac:dyDescent="0.25">
      <c r="A585" s="8" t="s">
        <v>541</v>
      </c>
      <c r="B585" s="8">
        <v>33</v>
      </c>
      <c r="C585" s="8">
        <v>4</v>
      </c>
      <c r="D585" s="8">
        <f t="shared" si="162"/>
        <v>37</v>
      </c>
      <c r="E585" s="8">
        <v>0</v>
      </c>
      <c r="F585" s="8">
        <v>0</v>
      </c>
      <c r="G585" s="8">
        <v>0</v>
      </c>
      <c r="H585" s="8">
        <v>33</v>
      </c>
      <c r="I585" s="8">
        <v>4</v>
      </c>
      <c r="J585" s="8">
        <f t="shared" si="163"/>
        <v>37</v>
      </c>
      <c r="K585" s="446" t="s">
        <v>249</v>
      </c>
    </row>
    <row r="586" spans="1:11" ht="18.75" customHeight="1" x14ac:dyDescent="0.25">
      <c r="A586" s="8" t="s">
        <v>2450</v>
      </c>
      <c r="B586" s="8">
        <f>SUM(B582:B585)</f>
        <v>323</v>
      </c>
      <c r="C586" s="8">
        <f t="shared" ref="C586:J586" si="164">SUM(C582:C585)</f>
        <v>106</v>
      </c>
      <c r="D586" s="8">
        <f t="shared" si="164"/>
        <v>429</v>
      </c>
      <c r="E586" s="8">
        <v>0</v>
      </c>
      <c r="F586" s="8">
        <v>0</v>
      </c>
      <c r="G586" s="8">
        <v>0</v>
      </c>
      <c r="H586" s="8">
        <f t="shared" si="164"/>
        <v>323</v>
      </c>
      <c r="I586" s="8">
        <f t="shared" si="164"/>
        <v>106</v>
      </c>
      <c r="J586" s="8">
        <f t="shared" si="164"/>
        <v>429</v>
      </c>
      <c r="K586" s="446" t="s">
        <v>2528</v>
      </c>
    </row>
    <row r="587" spans="1:11" ht="18.75" customHeight="1" x14ac:dyDescent="0.25">
      <c r="A587" s="8" t="s">
        <v>2451</v>
      </c>
      <c r="B587" s="8"/>
      <c r="C587" s="8"/>
      <c r="D587" s="8"/>
      <c r="E587" s="8"/>
      <c r="F587" s="8"/>
      <c r="G587" s="8"/>
      <c r="H587" s="8"/>
      <c r="I587" s="8"/>
      <c r="J587" s="8"/>
      <c r="K587" s="446" t="s">
        <v>2529</v>
      </c>
    </row>
    <row r="588" spans="1:11" ht="18.75" customHeight="1" x14ac:dyDescent="0.25">
      <c r="A588" s="8" t="s">
        <v>2128</v>
      </c>
      <c r="B588" s="8">
        <v>9</v>
      </c>
      <c r="C588" s="8">
        <v>9</v>
      </c>
      <c r="D588" s="8">
        <f>SUM(B588:C588)</f>
        <v>18</v>
      </c>
      <c r="E588" s="8">
        <v>0</v>
      </c>
      <c r="F588" s="8">
        <v>0</v>
      </c>
      <c r="G588" s="8">
        <v>0</v>
      </c>
      <c r="H588" s="8">
        <v>9</v>
      </c>
      <c r="I588" s="8">
        <v>9</v>
      </c>
      <c r="J588" s="8">
        <f>SUM(H588:I588)</f>
        <v>18</v>
      </c>
      <c r="K588" s="446" t="s">
        <v>1262</v>
      </c>
    </row>
    <row r="589" spans="1:11" ht="18.75" customHeight="1" x14ac:dyDescent="0.25">
      <c r="A589" s="8" t="s">
        <v>1438</v>
      </c>
      <c r="B589" s="8">
        <v>143</v>
      </c>
      <c r="C589" s="8">
        <v>149</v>
      </c>
      <c r="D589" s="8">
        <f t="shared" ref="D589:D590" si="165">SUM(B589:C589)</f>
        <v>292</v>
      </c>
      <c r="E589" s="8">
        <v>0</v>
      </c>
      <c r="F589" s="8">
        <v>0</v>
      </c>
      <c r="G589" s="8">
        <v>0</v>
      </c>
      <c r="H589" s="8">
        <v>143</v>
      </c>
      <c r="I589" s="8">
        <v>149</v>
      </c>
      <c r="J589" s="8">
        <f t="shared" ref="J589:J590" si="166">SUM(H589:I589)</f>
        <v>292</v>
      </c>
      <c r="K589" s="446" t="s">
        <v>243</v>
      </c>
    </row>
    <row r="590" spans="1:11" ht="18.75" customHeight="1" x14ac:dyDescent="0.25">
      <c r="A590" s="8" t="s">
        <v>541</v>
      </c>
      <c r="B590" s="8">
        <v>75</v>
      </c>
      <c r="C590" s="8">
        <v>21</v>
      </c>
      <c r="D590" s="8">
        <f t="shared" si="165"/>
        <v>96</v>
      </c>
      <c r="E590" s="8">
        <v>0</v>
      </c>
      <c r="F590" s="8">
        <v>0</v>
      </c>
      <c r="G590" s="8">
        <v>0</v>
      </c>
      <c r="H590" s="8">
        <v>75</v>
      </c>
      <c r="I590" s="8">
        <v>21</v>
      </c>
      <c r="J590" s="8">
        <f t="shared" si="166"/>
        <v>96</v>
      </c>
      <c r="K590" s="446" t="s">
        <v>249</v>
      </c>
    </row>
    <row r="591" spans="1:11" ht="18.75" customHeight="1" thickBot="1" x14ac:dyDescent="0.3">
      <c r="A591" s="11" t="s">
        <v>2453</v>
      </c>
      <c r="B591" s="11">
        <f>SUM(B588:B590)</f>
        <v>227</v>
      </c>
      <c r="C591" s="11">
        <f t="shared" ref="C591:J591" si="167">SUM(C588:C590)</f>
        <v>179</v>
      </c>
      <c r="D591" s="11">
        <f t="shared" si="167"/>
        <v>406</v>
      </c>
      <c r="E591" s="11">
        <f t="shared" si="167"/>
        <v>0</v>
      </c>
      <c r="F591" s="11">
        <f t="shared" si="167"/>
        <v>0</v>
      </c>
      <c r="G591" s="11">
        <f t="shared" si="167"/>
        <v>0</v>
      </c>
      <c r="H591" s="11">
        <f t="shared" si="167"/>
        <v>227</v>
      </c>
      <c r="I591" s="11">
        <f t="shared" si="167"/>
        <v>179</v>
      </c>
      <c r="J591" s="11">
        <f t="shared" si="167"/>
        <v>406</v>
      </c>
      <c r="K591" s="13" t="s">
        <v>2530</v>
      </c>
    </row>
    <row r="592" spans="1:11" ht="18.75" customHeight="1" thickTop="1" x14ac:dyDescent="0.25">
      <c r="A592" s="640"/>
      <c r="B592" s="640"/>
      <c r="C592" s="640"/>
      <c r="D592" s="640"/>
      <c r="E592" s="640"/>
      <c r="F592" s="640"/>
      <c r="G592" s="640"/>
      <c r="H592" s="640"/>
      <c r="I592" s="640"/>
      <c r="J592" s="640"/>
      <c r="K592" s="643"/>
    </row>
    <row r="593" spans="1:14" s="659" customFormat="1" ht="18.75" customHeight="1" x14ac:dyDescent="0.25">
      <c r="A593" s="668"/>
      <c r="B593" s="668"/>
      <c r="C593" s="668"/>
      <c r="D593" s="668"/>
      <c r="E593" s="668"/>
      <c r="F593" s="668"/>
      <c r="G593" s="668"/>
      <c r="H593" s="668"/>
      <c r="I593" s="668"/>
      <c r="J593" s="668"/>
      <c r="K593" s="664"/>
    </row>
    <row r="594" spans="1:14" s="659" customFormat="1" ht="18.75" customHeight="1" x14ac:dyDescent="0.25">
      <c r="A594" s="668"/>
      <c r="B594" s="668"/>
      <c r="C594" s="668"/>
      <c r="D594" s="668"/>
      <c r="E594" s="668"/>
      <c r="F594" s="668"/>
      <c r="G594" s="668"/>
      <c r="H594" s="668"/>
      <c r="I594" s="668"/>
      <c r="J594" s="668"/>
      <c r="K594" s="664"/>
    </row>
    <row r="595" spans="1:14" ht="20.25" customHeight="1" thickBot="1" x14ac:dyDescent="0.3">
      <c r="A595" s="357" t="s">
        <v>2660</v>
      </c>
      <c r="E595" s="357"/>
      <c r="F595" s="357"/>
      <c r="G595" s="357"/>
      <c r="H595" s="357"/>
      <c r="I595" s="357"/>
      <c r="J595" s="357"/>
      <c r="K595" s="426" t="s">
        <v>2661</v>
      </c>
    </row>
    <row r="596" spans="1:14" ht="20.25" customHeight="1" thickTop="1" x14ac:dyDescent="0.25">
      <c r="A596" s="735" t="s">
        <v>205</v>
      </c>
      <c r="B596" s="735" t="s">
        <v>1</v>
      </c>
      <c r="C596" s="735"/>
      <c r="D596" s="735"/>
      <c r="E596" s="735" t="s">
        <v>2</v>
      </c>
      <c r="F596" s="735"/>
      <c r="G596" s="735"/>
      <c r="H596" s="735" t="s">
        <v>4</v>
      </c>
      <c r="I596" s="735"/>
      <c r="J596" s="735"/>
      <c r="K596" s="735" t="s">
        <v>206</v>
      </c>
      <c r="M596" s="14"/>
      <c r="N596" s="69"/>
    </row>
    <row r="597" spans="1:14" ht="20.25" customHeight="1" x14ac:dyDescent="0.25">
      <c r="A597" s="736"/>
      <c r="B597" s="736" t="s">
        <v>6</v>
      </c>
      <c r="C597" s="736"/>
      <c r="D597" s="736"/>
      <c r="E597" s="736" t="s">
        <v>7</v>
      </c>
      <c r="F597" s="736"/>
      <c r="G597" s="736"/>
      <c r="H597" s="736" t="s">
        <v>9</v>
      </c>
      <c r="I597" s="736"/>
      <c r="J597" s="736"/>
      <c r="K597" s="736"/>
      <c r="M597" s="14"/>
      <c r="N597" s="69"/>
    </row>
    <row r="598" spans="1:14" ht="20.25" customHeight="1" x14ac:dyDescent="0.25">
      <c r="A598" s="736"/>
      <c r="B598" s="14" t="s">
        <v>574</v>
      </c>
      <c r="C598" s="14" t="s">
        <v>113</v>
      </c>
      <c r="D598" s="14" t="s">
        <v>12</v>
      </c>
      <c r="E598" s="14" t="s">
        <v>574</v>
      </c>
      <c r="F598" s="14" t="s">
        <v>113</v>
      </c>
      <c r="G598" s="14" t="s">
        <v>12</v>
      </c>
      <c r="H598" s="14" t="s">
        <v>574</v>
      </c>
      <c r="I598" s="14" t="s">
        <v>113</v>
      </c>
      <c r="J598" s="14" t="s">
        <v>12</v>
      </c>
      <c r="K598" s="736"/>
      <c r="M598" s="14"/>
    </row>
    <row r="599" spans="1:14" ht="20.25" customHeight="1" thickBot="1" x14ac:dyDescent="0.35">
      <c r="A599" s="737"/>
      <c r="B599" s="458" t="s">
        <v>13</v>
      </c>
      <c r="C599" s="458" t="s">
        <v>14</v>
      </c>
      <c r="D599" s="458" t="s">
        <v>9</v>
      </c>
      <c r="E599" s="88" t="s">
        <v>13</v>
      </c>
      <c r="F599" s="88" t="s">
        <v>14</v>
      </c>
      <c r="G599" s="88" t="s">
        <v>9</v>
      </c>
      <c r="H599" s="88" t="s">
        <v>13</v>
      </c>
      <c r="I599" s="88" t="s">
        <v>14</v>
      </c>
      <c r="J599" s="88" t="s">
        <v>9</v>
      </c>
      <c r="K599" s="737"/>
      <c r="M599" s="14"/>
    </row>
    <row r="600" spans="1:14" ht="20.25" customHeight="1" x14ac:dyDescent="0.25">
      <c r="A600" s="8" t="s">
        <v>2454</v>
      </c>
      <c r="B600" s="8"/>
      <c r="C600" s="8"/>
      <c r="D600" s="8"/>
      <c r="E600" s="8"/>
      <c r="F600" s="8"/>
      <c r="G600" s="8"/>
      <c r="H600" s="8"/>
      <c r="I600" s="8"/>
      <c r="J600" s="8"/>
      <c r="K600" s="446" t="s">
        <v>2439</v>
      </c>
      <c r="M600" s="14"/>
    </row>
    <row r="601" spans="1:14" ht="20.25" customHeight="1" x14ac:dyDescent="0.25">
      <c r="A601" s="8" t="s">
        <v>2128</v>
      </c>
      <c r="B601" s="8">
        <v>356</v>
      </c>
      <c r="C601" s="8">
        <v>73</v>
      </c>
      <c r="D601" s="8">
        <f>SUM(B601:C601)</f>
        <v>429</v>
      </c>
      <c r="E601" s="8">
        <v>0</v>
      </c>
      <c r="F601" s="8">
        <v>0</v>
      </c>
      <c r="G601" s="8">
        <v>0</v>
      </c>
      <c r="H601" s="8">
        <v>356</v>
      </c>
      <c r="I601" s="8">
        <v>73</v>
      </c>
      <c r="J601" s="8">
        <f>SUM(H601:I601)</f>
        <v>429</v>
      </c>
      <c r="K601" s="446" t="s">
        <v>1262</v>
      </c>
      <c r="M601" s="69"/>
    </row>
    <row r="602" spans="1:14" ht="20.25" customHeight="1" x14ac:dyDescent="0.25">
      <c r="A602" s="8" t="s">
        <v>2129</v>
      </c>
      <c r="B602" s="8">
        <v>747</v>
      </c>
      <c r="C602" s="8">
        <v>354</v>
      </c>
      <c r="D602" s="8">
        <f t="shared" ref="D602:D604" si="168">SUM(B602:C602)</f>
        <v>1101</v>
      </c>
      <c r="E602" s="8">
        <v>0</v>
      </c>
      <c r="F602" s="8">
        <v>0</v>
      </c>
      <c r="G602" s="8">
        <v>0</v>
      </c>
      <c r="H602" s="8">
        <v>747</v>
      </c>
      <c r="I602" s="8">
        <v>354</v>
      </c>
      <c r="J602" s="8">
        <f t="shared" ref="J602:J604" si="169">SUM(H602:I602)</f>
        <v>1101</v>
      </c>
      <c r="K602" s="446" t="s">
        <v>2310</v>
      </c>
      <c r="M602" s="69"/>
    </row>
    <row r="603" spans="1:14" ht="20.25" customHeight="1" x14ac:dyDescent="0.25">
      <c r="A603" s="8" t="s">
        <v>1438</v>
      </c>
      <c r="B603" s="8">
        <v>1198</v>
      </c>
      <c r="C603" s="8">
        <v>1189</v>
      </c>
      <c r="D603" s="8">
        <f t="shared" si="168"/>
        <v>2387</v>
      </c>
      <c r="E603" s="8">
        <v>0</v>
      </c>
      <c r="F603" s="8">
        <v>0</v>
      </c>
      <c r="G603" s="8">
        <v>0</v>
      </c>
      <c r="H603" s="8">
        <v>1198</v>
      </c>
      <c r="I603" s="8">
        <v>1189</v>
      </c>
      <c r="J603" s="8">
        <f t="shared" si="169"/>
        <v>2387</v>
      </c>
      <c r="K603" s="446" t="s">
        <v>243</v>
      </c>
    </row>
    <row r="604" spans="1:14" ht="20.25" customHeight="1" x14ac:dyDescent="0.25">
      <c r="A604" s="8" t="s">
        <v>541</v>
      </c>
      <c r="B604" s="8">
        <v>792</v>
      </c>
      <c r="C604" s="8">
        <v>356</v>
      </c>
      <c r="D604" s="8">
        <f t="shared" si="168"/>
        <v>1148</v>
      </c>
      <c r="E604" s="8">
        <v>0</v>
      </c>
      <c r="F604" s="8">
        <v>0</v>
      </c>
      <c r="G604" s="8">
        <v>0</v>
      </c>
      <c r="H604" s="8">
        <v>792</v>
      </c>
      <c r="I604" s="8">
        <v>356</v>
      </c>
      <c r="J604" s="8">
        <f t="shared" si="169"/>
        <v>1148</v>
      </c>
      <c r="K604" s="446" t="s">
        <v>249</v>
      </c>
    </row>
    <row r="605" spans="1:14" ht="20.25" customHeight="1" x14ac:dyDescent="0.25">
      <c r="A605" s="8" t="s">
        <v>2454</v>
      </c>
      <c r="B605" s="8">
        <f>SUM(B601:B604)</f>
        <v>3093</v>
      </c>
      <c r="C605" s="8">
        <f t="shared" ref="C605:J605" si="170">SUM(C601:C604)</f>
        <v>1972</v>
      </c>
      <c r="D605" s="8">
        <f t="shared" si="170"/>
        <v>5065</v>
      </c>
      <c r="E605" s="8">
        <f t="shared" si="170"/>
        <v>0</v>
      </c>
      <c r="F605" s="8">
        <f t="shared" si="170"/>
        <v>0</v>
      </c>
      <c r="G605" s="8">
        <f t="shared" si="170"/>
        <v>0</v>
      </c>
      <c r="H605" s="8">
        <f t="shared" si="170"/>
        <v>3093</v>
      </c>
      <c r="I605" s="8">
        <f t="shared" si="170"/>
        <v>1972</v>
      </c>
      <c r="J605" s="8">
        <f t="shared" si="170"/>
        <v>5065</v>
      </c>
      <c r="K605" s="446" t="s">
        <v>2439</v>
      </c>
    </row>
    <row r="606" spans="1:14" ht="20.25" customHeight="1" x14ac:dyDescent="0.25">
      <c r="A606" s="8" t="s">
        <v>2533</v>
      </c>
      <c r="B606" s="8">
        <v>1247</v>
      </c>
      <c r="C606" s="8">
        <v>1475</v>
      </c>
      <c r="D606" s="8">
        <f>SUM(B606:C606)</f>
        <v>2722</v>
      </c>
      <c r="E606" s="8">
        <v>0</v>
      </c>
      <c r="F606" s="8">
        <v>0</v>
      </c>
      <c r="G606" s="8">
        <v>0</v>
      </c>
      <c r="H606" s="8">
        <f t="shared" ref="H606:J639" si="171">SUM(E606,B606)</f>
        <v>1247</v>
      </c>
      <c r="I606" s="8">
        <f t="shared" si="171"/>
        <v>1475</v>
      </c>
      <c r="J606" s="8">
        <f t="shared" si="171"/>
        <v>2722</v>
      </c>
      <c r="K606" s="446" t="s">
        <v>2455</v>
      </c>
    </row>
    <row r="607" spans="1:14" ht="20.25" customHeight="1" x14ac:dyDescent="0.25">
      <c r="A607" s="8" t="s">
        <v>2156</v>
      </c>
      <c r="B607" s="8">
        <v>352</v>
      </c>
      <c r="C607" s="8">
        <v>152</v>
      </c>
      <c r="D607" s="8">
        <f t="shared" ref="D607:D611" si="172">SUM(B607:C607)</f>
        <v>504</v>
      </c>
      <c r="E607" s="8">
        <v>0</v>
      </c>
      <c r="F607" s="8">
        <v>0</v>
      </c>
      <c r="G607" s="8">
        <v>0</v>
      </c>
      <c r="H607" s="8">
        <f t="shared" si="171"/>
        <v>352</v>
      </c>
      <c r="I607" s="8">
        <f t="shared" si="171"/>
        <v>152</v>
      </c>
      <c r="J607" s="8">
        <f t="shared" si="171"/>
        <v>504</v>
      </c>
      <c r="K607" s="446" t="s">
        <v>2456</v>
      </c>
    </row>
    <row r="608" spans="1:14" ht="20.25" customHeight="1" x14ac:dyDescent="0.25">
      <c r="A608" s="8" t="s">
        <v>2457</v>
      </c>
      <c r="B608" s="8">
        <v>214</v>
      </c>
      <c r="C608" s="8">
        <v>242</v>
      </c>
      <c r="D608" s="8">
        <f t="shared" si="172"/>
        <v>456</v>
      </c>
      <c r="E608" s="8">
        <v>0</v>
      </c>
      <c r="F608" s="8">
        <v>0</v>
      </c>
      <c r="G608" s="8">
        <v>0</v>
      </c>
      <c r="H608" s="8">
        <f t="shared" si="171"/>
        <v>214</v>
      </c>
      <c r="I608" s="8">
        <f t="shared" si="171"/>
        <v>242</v>
      </c>
      <c r="J608" s="8">
        <f t="shared" si="171"/>
        <v>456</v>
      </c>
      <c r="K608" s="446" t="s">
        <v>2458</v>
      </c>
    </row>
    <row r="609" spans="1:11" ht="20.25" customHeight="1" x14ac:dyDescent="0.25">
      <c r="A609" s="8" t="s">
        <v>2459</v>
      </c>
      <c r="B609" s="8">
        <v>647</v>
      </c>
      <c r="C609" s="8">
        <v>332</v>
      </c>
      <c r="D609" s="8">
        <f t="shared" si="172"/>
        <v>979</v>
      </c>
      <c r="E609" s="8">
        <v>1</v>
      </c>
      <c r="F609" s="8">
        <v>2</v>
      </c>
      <c r="G609" s="8">
        <f>SUM(E609:F609)</f>
        <v>3</v>
      </c>
      <c r="H609" s="8">
        <f t="shared" si="171"/>
        <v>648</v>
      </c>
      <c r="I609" s="8">
        <f t="shared" si="171"/>
        <v>334</v>
      </c>
      <c r="J609" s="8">
        <f t="shared" si="171"/>
        <v>982</v>
      </c>
      <c r="K609" s="446" t="s">
        <v>2460</v>
      </c>
    </row>
    <row r="610" spans="1:11" ht="20.25" customHeight="1" x14ac:dyDescent="0.25">
      <c r="A610" s="8" t="s">
        <v>2162</v>
      </c>
      <c r="B610" s="8">
        <v>390</v>
      </c>
      <c r="C610" s="8">
        <v>338</v>
      </c>
      <c r="D610" s="8">
        <f t="shared" si="172"/>
        <v>728</v>
      </c>
      <c r="E610" s="8">
        <v>0</v>
      </c>
      <c r="F610" s="8">
        <v>0</v>
      </c>
      <c r="G610" s="8">
        <v>0</v>
      </c>
      <c r="H610" s="8">
        <f t="shared" si="171"/>
        <v>390</v>
      </c>
      <c r="I610" s="8">
        <f t="shared" si="171"/>
        <v>338</v>
      </c>
      <c r="J610" s="8">
        <f t="shared" si="171"/>
        <v>728</v>
      </c>
      <c r="K610" s="446" t="s">
        <v>2163</v>
      </c>
    </row>
    <row r="611" spans="1:11" ht="20.25" customHeight="1" x14ac:dyDescent="0.25">
      <c r="A611" s="8" t="s">
        <v>2164</v>
      </c>
      <c r="B611" s="8">
        <v>81</v>
      </c>
      <c r="C611" s="8">
        <v>94</v>
      </c>
      <c r="D611" s="8">
        <f t="shared" si="172"/>
        <v>175</v>
      </c>
      <c r="E611" s="8">
        <v>0</v>
      </c>
      <c r="F611" s="8">
        <v>0</v>
      </c>
      <c r="G611" s="8">
        <v>0</v>
      </c>
      <c r="H611" s="8">
        <f t="shared" si="171"/>
        <v>81</v>
      </c>
      <c r="I611" s="8">
        <f t="shared" si="171"/>
        <v>94</v>
      </c>
      <c r="J611" s="8">
        <f t="shared" si="171"/>
        <v>175</v>
      </c>
      <c r="K611" s="446" t="s">
        <v>2461</v>
      </c>
    </row>
    <row r="612" spans="1:11" ht="20.25" customHeight="1" x14ac:dyDescent="0.25">
      <c r="A612" s="8" t="s">
        <v>2166</v>
      </c>
      <c r="B612" s="8">
        <v>2264</v>
      </c>
      <c r="C612" s="8">
        <v>1017</v>
      </c>
      <c r="D612" s="8">
        <f>SUM(B612:C612)</f>
        <v>3281</v>
      </c>
      <c r="E612" s="8">
        <v>0</v>
      </c>
      <c r="F612" s="8">
        <v>0</v>
      </c>
      <c r="G612" s="8">
        <v>0</v>
      </c>
      <c r="H612" s="8">
        <f t="shared" si="171"/>
        <v>2264</v>
      </c>
      <c r="I612" s="8">
        <f t="shared" si="171"/>
        <v>1017</v>
      </c>
      <c r="J612" s="8">
        <f t="shared" si="171"/>
        <v>3281</v>
      </c>
      <c r="K612" s="446" t="s">
        <v>2462</v>
      </c>
    </row>
    <row r="613" spans="1:11" ht="20.25" customHeight="1" x14ac:dyDescent="0.25">
      <c r="A613" s="8" t="s">
        <v>2534</v>
      </c>
      <c r="B613" s="8">
        <v>850</v>
      </c>
      <c r="C613" s="8">
        <v>412</v>
      </c>
      <c r="D613" s="8">
        <f>SUM(B613:C613)</f>
        <v>1262</v>
      </c>
      <c r="E613" s="8">
        <v>0</v>
      </c>
      <c r="F613" s="8">
        <v>0</v>
      </c>
      <c r="G613" s="8">
        <v>0</v>
      </c>
      <c r="H613" s="8">
        <f t="shared" si="171"/>
        <v>850</v>
      </c>
      <c r="I613" s="8">
        <f t="shared" si="171"/>
        <v>412</v>
      </c>
      <c r="J613" s="8">
        <f t="shared" si="171"/>
        <v>1262</v>
      </c>
      <c r="K613" s="446" t="s">
        <v>2535</v>
      </c>
    </row>
    <row r="614" spans="1:11" ht="20.25" customHeight="1" x14ac:dyDescent="0.25">
      <c r="A614" s="8" t="s">
        <v>2536</v>
      </c>
      <c r="B614" s="8">
        <v>992</v>
      </c>
      <c r="C614" s="8">
        <v>1120</v>
      </c>
      <c r="D614" s="8">
        <f t="shared" ref="D614:D616" si="173">SUM(B614:C614)</f>
        <v>2112</v>
      </c>
      <c r="E614" s="8">
        <v>0</v>
      </c>
      <c r="F614" s="8">
        <v>0</v>
      </c>
      <c r="G614" s="8">
        <v>0</v>
      </c>
      <c r="H614" s="8">
        <f t="shared" si="171"/>
        <v>992</v>
      </c>
      <c r="I614" s="8">
        <f t="shared" si="171"/>
        <v>1120</v>
      </c>
      <c r="J614" s="8">
        <f t="shared" si="171"/>
        <v>2112</v>
      </c>
      <c r="K614" s="446" t="s">
        <v>2537</v>
      </c>
    </row>
    <row r="615" spans="1:11" ht="20.25" customHeight="1" x14ac:dyDescent="0.25">
      <c r="A615" s="8" t="s">
        <v>2173</v>
      </c>
      <c r="B615" s="8">
        <v>5622</v>
      </c>
      <c r="C615" s="8">
        <v>3665</v>
      </c>
      <c r="D615" s="8">
        <f t="shared" si="173"/>
        <v>9287</v>
      </c>
      <c r="E615" s="8">
        <v>1</v>
      </c>
      <c r="F615" s="8">
        <v>4</v>
      </c>
      <c r="G615" s="8">
        <f>SUM(E615:F615)</f>
        <v>5</v>
      </c>
      <c r="H615" s="8">
        <f t="shared" si="171"/>
        <v>5623</v>
      </c>
      <c r="I615" s="8">
        <f t="shared" si="171"/>
        <v>3669</v>
      </c>
      <c r="J615" s="8">
        <f t="shared" si="171"/>
        <v>9292</v>
      </c>
      <c r="K615" s="446" t="s">
        <v>2538</v>
      </c>
    </row>
    <row r="616" spans="1:11" ht="20.25" customHeight="1" x14ac:dyDescent="0.25">
      <c r="A616" s="8" t="s">
        <v>2175</v>
      </c>
      <c r="B616" s="8">
        <v>1009</v>
      </c>
      <c r="C616" s="8">
        <v>916</v>
      </c>
      <c r="D616" s="8">
        <f t="shared" si="173"/>
        <v>1925</v>
      </c>
      <c r="E616" s="8">
        <v>0</v>
      </c>
      <c r="F616" s="8">
        <v>0</v>
      </c>
      <c r="G616" s="8">
        <v>0</v>
      </c>
      <c r="H616" s="8">
        <f t="shared" si="171"/>
        <v>1009</v>
      </c>
      <c r="I616" s="8">
        <f t="shared" si="171"/>
        <v>916</v>
      </c>
      <c r="J616" s="8">
        <f t="shared" si="171"/>
        <v>1925</v>
      </c>
      <c r="K616" s="446" t="s">
        <v>2539</v>
      </c>
    </row>
    <row r="617" spans="1:11" ht="20.25" customHeight="1" x14ac:dyDescent="0.25">
      <c r="A617" s="8" t="s">
        <v>2540</v>
      </c>
      <c r="B617" s="8"/>
      <c r="C617" s="8"/>
      <c r="D617" s="8"/>
      <c r="E617" s="8"/>
      <c r="F617" s="8"/>
      <c r="G617" s="8"/>
      <c r="H617" s="8">
        <f t="shared" si="171"/>
        <v>0</v>
      </c>
      <c r="I617" s="8">
        <f t="shared" si="171"/>
        <v>0</v>
      </c>
      <c r="J617" s="8">
        <f t="shared" si="171"/>
        <v>0</v>
      </c>
      <c r="K617" s="446" t="s">
        <v>2541</v>
      </c>
    </row>
    <row r="618" spans="1:11" ht="20.25" customHeight="1" x14ac:dyDescent="0.25">
      <c r="A618" s="8" t="s">
        <v>1132</v>
      </c>
      <c r="B618" s="8">
        <v>170</v>
      </c>
      <c r="C618" s="8">
        <v>208</v>
      </c>
      <c r="D618" s="8">
        <f>SUM(B618:C618)</f>
        <v>378</v>
      </c>
      <c r="E618" s="8">
        <v>0</v>
      </c>
      <c r="F618" s="8">
        <v>0</v>
      </c>
      <c r="G618" s="8">
        <v>0</v>
      </c>
      <c r="H618" s="8">
        <v>170</v>
      </c>
      <c r="I618" s="8">
        <v>208</v>
      </c>
      <c r="J618" s="8">
        <f>SUM(H618:I618)</f>
        <v>378</v>
      </c>
      <c r="K618" s="459" t="s">
        <v>2069</v>
      </c>
    </row>
    <row r="619" spans="1:11" ht="20.25" customHeight="1" x14ac:dyDescent="0.25">
      <c r="A619" s="8" t="s">
        <v>414</v>
      </c>
      <c r="B619" s="8">
        <v>52</v>
      </c>
      <c r="C619" s="8">
        <v>71</v>
      </c>
      <c r="D619" s="8">
        <f t="shared" ref="D619:D634" si="174">SUM(B619:C619)</f>
        <v>123</v>
      </c>
      <c r="E619" s="8">
        <v>0</v>
      </c>
      <c r="F619" s="8">
        <v>0</v>
      </c>
      <c r="G619" s="8">
        <v>0</v>
      </c>
      <c r="H619" s="8">
        <v>52</v>
      </c>
      <c r="I619" s="8">
        <v>71</v>
      </c>
      <c r="J619" s="8">
        <f t="shared" ref="J619:J633" si="175">SUM(H619:I619)</f>
        <v>123</v>
      </c>
      <c r="K619" s="446" t="s">
        <v>215</v>
      </c>
    </row>
    <row r="620" spans="1:11" ht="20.25" customHeight="1" thickBot="1" x14ac:dyDescent="0.3">
      <c r="A620" s="11" t="s">
        <v>216</v>
      </c>
      <c r="B620" s="11">
        <v>10</v>
      </c>
      <c r="C620" s="11">
        <v>0</v>
      </c>
      <c r="D620" s="11">
        <f t="shared" si="174"/>
        <v>10</v>
      </c>
      <c r="E620" s="11">
        <v>0</v>
      </c>
      <c r="F620" s="11">
        <v>0</v>
      </c>
      <c r="G620" s="11">
        <v>0</v>
      </c>
      <c r="H620" s="11">
        <v>10</v>
      </c>
      <c r="I620" s="11">
        <v>0</v>
      </c>
      <c r="J620" s="11">
        <f t="shared" si="175"/>
        <v>10</v>
      </c>
      <c r="K620" s="504" t="s">
        <v>217</v>
      </c>
    </row>
    <row r="621" spans="1:11" ht="20.25" customHeight="1" thickTop="1" x14ac:dyDescent="0.25">
      <c r="A621" s="578"/>
      <c r="B621" s="578"/>
      <c r="C621" s="578"/>
      <c r="D621" s="578"/>
      <c r="E621" s="578"/>
      <c r="F621" s="578"/>
      <c r="G621" s="578"/>
      <c r="H621" s="578"/>
      <c r="I621" s="578"/>
      <c r="J621" s="578"/>
      <c r="K621" s="604"/>
    </row>
    <row r="622" spans="1:11" s="659" customFormat="1" ht="20.25" customHeight="1" x14ac:dyDescent="0.25">
      <c r="A622" s="668"/>
      <c r="B622" s="668"/>
      <c r="C622" s="668"/>
      <c r="D622" s="668"/>
      <c r="E622" s="668"/>
      <c r="F622" s="668"/>
      <c r="G622" s="668"/>
      <c r="H622" s="668"/>
      <c r="I622" s="668"/>
      <c r="J622" s="668"/>
      <c r="K622" s="506"/>
    </row>
    <row r="623" spans="1:11" s="659" customFormat="1" ht="20.25" customHeight="1" x14ac:dyDescent="0.25">
      <c r="A623" s="668"/>
      <c r="B623" s="668"/>
      <c r="C623" s="668"/>
      <c r="D623" s="668"/>
      <c r="E623" s="668"/>
      <c r="F623" s="668"/>
      <c r="G623" s="668"/>
      <c r="H623" s="668"/>
      <c r="I623" s="668"/>
      <c r="J623" s="668"/>
      <c r="K623" s="506"/>
    </row>
    <row r="624" spans="1:11" ht="20.25" customHeight="1" thickBot="1" x14ac:dyDescent="0.3">
      <c r="A624" s="357" t="s">
        <v>2660</v>
      </c>
      <c r="E624" s="357"/>
      <c r="F624" s="357"/>
      <c r="G624" s="357"/>
      <c r="H624" s="357"/>
      <c r="I624" s="357"/>
      <c r="J624" s="357"/>
      <c r="K624" s="426" t="s">
        <v>2661</v>
      </c>
    </row>
    <row r="625" spans="1:11" ht="20.25" customHeight="1" thickTop="1" x14ac:dyDescent="0.25">
      <c r="A625" s="735" t="s">
        <v>205</v>
      </c>
      <c r="B625" s="735" t="s">
        <v>1</v>
      </c>
      <c r="C625" s="735"/>
      <c r="D625" s="735"/>
      <c r="E625" s="735" t="s">
        <v>2</v>
      </c>
      <c r="F625" s="735"/>
      <c r="G625" s="735"/>
      <c r="H625" s="735" t="s">
        <v>4</v>
      </c>
      <c r="I625" s="735"/>
      <c r="J625" s="735"/>
      <c r="K625" s="735" t="s">
        <v>206</v>
      </c>
    </row>
    <row r="626" spans="1:11" ht="20.25" customHeight="1" x14ac:dyDescent="0.25">
      <c r="A626" s="736"/>
      <c r="B626" s="736" t="s">
        <v>6</v>
      </c>
      <c r="C626" s="736"/>
      <c r="D626" s="736"/>
      <c r="E626" s="736" t="s">
        <v>7</v>
      </c>
      <c r="F626" s="736"/>
      <c r="G626" s="736"/>
      <c r="H626" s="736" t="s">
        <v>9</v>
      </c>
      <c r="I626" s="736"/>
      <c r="J626" s="736"/>
      <c r="K626" s="736"/>
    </row>
    <row r="627" spans="1:11" ht="20.25" customHeight="1" x14ac:dyDescent="0.25">
      <c r="A627" s="736"/>
      <c r="B627" s="14" t="s">
        <v>574</v>
      </c>
      <c r="C627" s="14" t="s">
        <v>113</v>
      </c>
      <c r="D627" s="14" t="s">
        <v>12</v>
      </c>
      <c r="E627" s="14" t="s">
        <v>574</v>
      </c>
      <c r="F627" s="14" t="s">
        <v>113</v>
      </c>
      <c r="G627" s="14" t="s">
        <v>12</v>
      </c>
      <c r="H627" s="14" t="s">
        <v>574</v>
      </c>
      <c r="I627" s="14" t="s">
        <v>113</v>
      </c>
      <c r="J627" s="14" t="s">
        <v>12</v>
      </c>
      <c r="K627" s="736"/>
    </row>
    <row r="628" spans="1:11" ht="20.25" customHeight="1" thickBot="1" x14ac:dyDescent="0.35">
      <c r="A628" s="737"/>
      <c r="B628" s="458" t="s">
        <v>13</v>
      </c>
      <c r="C628" s="458" t="s">
        <v>14</v>
      </c>
      <c r="D628" s="458" t="s">
        <v>9</v>
      </c>
      <c r="E628" s="88" t="s">
        <v>13</v>
      </c>
      <c r="F628" s="88" t="s">
        <v>14</v>
      </c>
      <c r="G628" s="88" t="s">
        <v>9</v>
      </c>
      <c r="H628" s="88" t="s">
        <v>13</v>
      </c>
      <c r="I628" s="88" t="s">
        <v>14</v>
      </c>
      <c r="J628" s="88" t="s">
        <v>9</v>
      </c>
      <c r="K628" s="737"/>
    </row>
    <row r="629" spans="1:11" ht="20.25" customHeight="1" x14ac:dyDescent="0.25">
      <c r="A629" s="8" t="s">
        <v>265</v>
      </c>
      <c r="B629" s="8">
        <v>25</v>
      </c>
      <c r="C629" s="8">
        <v>6</v>
      </c>
      <c r="D629" s="8">
        <f t="shared" si="174"/>
        <v>31</v>
      </c>
      <c r="E629" s="8">
        <v>0</v>
      </c>
      <c r="F629" s="8">
        <v>0</v>
      </c>
      <c r="G629" s="8">
        <v>0</v>
      </c>
      <c r="H629" s="8">
        <v>25</v>
      </c>
      <c r="I629" s="8">
        <v>6</v>
      </c>
      <c r="J629" s="8">
        <f t="shared" si="175"/>
        <v>31</v>
      </c>
      <c r="K629" s="446" t="s">
        <v>2179</v>
      </c>
    </row>
    <row r="630" spans="1:11" ht="20.25" customHeight="1" x14ac:dyDescent="0.25">
      <c r="A630" s="8" t="s">
        <v>2180</v>
      </c>
      <c r="B630" s="8">
        <v>153</v>
      </c>
      <c r="C630" s="8">
        <v>45</v>
      </c>
      <c r="D630" s="8">
        <f t="shared" si="174"/>
        <v>198</v>
      </c>
      <c r="E630" s="8">
        <v>0</v>
      </c>
      <c r="F630" s="8">
        <v>1</v>
      </c>
      <c r="G630" s="8">
        <f>SUM(E630:F630)</f>
        <v>1</v>
      </c>
      <c r="H630" s="8">
        <v>153</v>
      </c>
      <c r="I630" s="8">
        <v>46</v>
      </c>
      <c r="J630" s="8">
        <f t="shared" si="175"/>
        <v>199</v>
      </c>
      <c r="K630" s="446" t="s">
        <v>2181</v>
      </c>
    </row>
    <row r="631" spans="1:11" ht="20.25" customHeight="1" x14ac:dyDescent="0.25">
      <c r="A631" s="8" t="s">
        <v>2182</v>
      </c>
      <c r="B631" s="8">
        <v>325</v>
      </c>
      <c r="C631" s="8">
        <v>171</v>
      </c>
      <c r="D631" s="8">
        <f t="shared" si="174"/>
        <v>496</v>
      </c>
      <c r="E631" s="8">
        <v>0</v>
      </c>
      <c r="F631" s="8">
        <v>0</v>
      </c>
      <c r="G631" s="8">
        <v>0</v>
      </c>
      <c r="H631" s="8">
        <v>325</v>
      </c>
      <c r="I631" s="8">
        <v>171</v>
      </c>
      <c r="J631" s="8">
        <f t="shared" si="175"/>
        <v>496</v>
      </c>
      <c r="K631" s="446" t="s">
        <v>2183</v>
      </c>
    </row>
    <row r="632" spans="1:11" ht="20.25" customHeight="1" x14ac:dyDescent="0.25">
      <c r="A632" s="8" t="s">
        <v>2129</v>
      </c>
      <c r="B632" s="8">
        <v>113</v>
      </c>
      <c r="C632" s="8">
        <v>50</v>
      </c>
      <c r="D632" s="8">
        <f t="shared" si="174"/>
        <v>163</v>
      </c>
      <c r="E632" s="8">
        <v>0</v>
      </c>
      <c r="F632" s="8">
        <v>0</v>
      </c>
      <c r="G632" s="8">
        <v>0</v>
      </c>
      <c r="H632" s="8">
        <v>113</v>
      </c>
      <c r="I632" s="8">
        <v>50</v>
      </c>
      <c r="J632" s="8">
        <f t="shared" si="175"/>
        <v>163</v>
      </c>
      <c r="K632" s="446" t="s">
        <v>2310</v>
      </c>
    </row>
    <row r="633" spans="1:11" ht="20.25" customHeight="1" x14ac:dyDescent="0.25">
      <c r="A633" s="8" t="s">
        <v>319</v>
      </c>
      <c r="B633" s="8">
        <v>48</v>
      </c>
      <c r="C633" s="8">
        <v>38</v>
      </c>
      <c r="D633" s="8">
        <f t="shared" si="174"/>
        <v>86</v>
      </c>
      <c r="E633" s="8">
        <v>0</v>
      </c>
      <c r="F633" s="8">
        <v>0</v>
      </c>
      <c r="G633" s="8">
        <v>0</v>
      </c>
      <c r="H633" s="8">
        <v>48</v>
      </c>
      <c r="I633" s="8">
        <v>38</v>
      </c>
      <c r="J633" s="8">
        <f t="shared" si="175"/>
        <v>86</v>
      </c>
      <c r="K633" s="219" t="s">
        <v>2185</v>
      </c>
    </row>
    <row r="634" spans="1:11" ht="20.25" customHeight="1" x14ac:dyDescent="0.25">
      <c r="A634" s="8" t="s">
        <v>2186</v>
      </c>
      <c r="B634" s="8">
        <v>167</v>
      </c>
      <c r="C634" s="8">
        <v>58</v>
      </c>
      <c r="D634" s="8">
        <f t="shared" si="174"/>
        <v>225</v>
      </c>
      <c r="E634" s="8">
        <v>0</v>
      </c>
      <c r="F634" s="8">
        <v>0</v>
      </c>
      <c r="G634" s="8">
        <v>0</v>
      </c>
      <c r="H634" s="8">
        <v>167</v>
      </c>
      <c r="I634" s="8">
        <v>58</v>
      </c>
      <c r="J634" s="8">
        <f t="shared" si="171"/>
        <v>225</v>
      </c>
      <c r="K634" s="446" t="s">
        <v>2187</v>
      </c>
    </row>
    <row r="635" spans="1:11" ht="20.25" customHeight="1" x14ac:dyDescent="0.25">
      <c r="A635" s="8" t="s">
        <v>2313</v>
      </c>
      <c r="B635" s="8">
        <f t="shared" ref="B635:J635" si="176">SUM(B618:B634)</f>
        <v>1063</v>
      </c>
      <c r="C635" s="8">
        <f t="shared" si="176"/>
        <v>647</v>
      </c>
      <c r="D635" s="8">
        <f t="shared" si="176"/>
        <v>1710</v>
      </c>
      <c r="E635" s="8">
        <f t="shared" si="176"/>
        <v>0</v>
      </c>
      <c r="F635" s="8">
        <f t="shared" si="176"/>
        <v>1</v>
      </c>
      <c r="G635" s="8">
        <f t="shared" si="176"/>
        <v>1</v>
      </c>
      <c r="H635" s="8">
        <f t="shared" si="176"/>
        <v>1063</v>
      </c>
      <c r="I635" s="8">
        <f t="shared" si="176"/>
        <v>648</v>
      </c>
      <c r="J635" s="8">
        <f t="shared" si="176"/>
        <v>1711</v>
      </c>
      <c r="K635" s="446" t="s">
        <v>2189</v>
      </c>
    </row>
    <row r="636" spans="1:11" ht="20.25" customHeight="1" x14ac:dyDescent="0.25">
      <c r="A636" s="8" t="s">
        <v>2190</v>
      </c>
      <c r="B636" s="8">
        <v>608</v>
      </c>
      <c r="C636" s="8">
        <v>340</v>
      </c>
      <c r="D636" s="8">
        <f>SUM(B636:C636)</f>
        <v>948</v>
      </c>
      <c r="E636" s="8">
        <v>0</v>
      </c>
      <c r="F636" s="8">
        <v>0</v>
      </c>
      <c r="G636" s="8">
        <v>0</v>
      </c>
      <c r="H636" s="8">
        <v>608</v>
      </c>
      <c r="I636" s="8">
        <v>340</v>
      </c>
      <c r="J636" s="8">
        <f>SUM(H636:I636)</f>
        <v>948</v>
      </c>
      <c r="K636" s="446" t="s">
        <v>2191</v>
      </c>
    </row>
    <row r="637" spans="1:11" ht="20.25" customHeight="1" x14ac:dyDescent="0.25">
      <c r="A637" s="8" t="s">
        <v>2192</v>
      </c>
      <c r="B637" s="8">
        <v>697</v>
      </c>
      <c r="C637" s="8">
        <v>471</v>
      </c>
      <c r="D637" s="8">
        <f>SUM(B637:C637)</f>
        <v>1168</v>
      </c>
      <c r="E637" s="8">
        <v>0</v>
      </c>
      <c r="F637" s="8">
        <v>0</v>
      </c>
      <c r="G637" s="8">
        <v>0</v>
      </c>
      <c r="H637" s="8">
        <v>697</v>
      </c>
      <c r="I637" s="8">
        <v>471</v>
      </c>
      <c r="J637" s="8">
        <f>SUM(H637:I637)</f>
        <v>1168</v>
      </c>
      <c r="K637" s="446" t="s">
        <v>2193</v>
      </c>
    </row>
    <row r="638" spans="1:11" ht="20.25" customHeight="1" x14ac:dyDescent="0.25">
      <c r="A638" s="20" t="s">
        <v>2194</v>
      </c>
      <c r="B638" s="20">
        <v>1309</v>
      </c>
      <c r="C638" s="20">
        <v>1184</v>
      </c>
      <c r="D638" s="20">
        <f t="shared" ref="D638:D639" si="177">SUM(B638:C638)</f>
        <v>2493</v>
      </c>
      <c r="E638" s="8">
        <v>0</v>
      </c>
      <c r="F638" s="8">
        <v>0</v>
      </c>
      <c r="G638" s="8">
        <v>0</v>
      </c>
      <c r="H638" s="8">
        <f t="shared" si="171"/>
        <v>1309</v>
      </c>
      <c r="I638" s="8">
        <f t="shared" si="171"/>
        <v>1184</v>
      </c>
      <c r="J638" s="8">
        <f t="shared" si="171"/>
        <v>2493</v>
      </c>
      <c r="K638" s="22" t="s">
        <v>2195</v>
      </c>
    </row>
    <row r="639" spans="1:11" ht="20.25" customHeight="1" x14ac:dyDescent="0.25">
      <c r="A639" s="8" t="s">
        <v>2544</v>
      </c>
      <c r="B639" s="8">
        <v>346</v>
      </c>
      <c r="C639" s="8">
        <v>196</v>
      </c>
      <c r="D639" s="8">
        <f t="shared" si="177"/>
        <v>542</v>
      </c>
      <c r="E639" s="8">
        <v>0</v>
      </c>
      <c r="F639" s="8">
        <v>0</v>
      </c>
      <c r="G639" s="8">
        <v>0</v>
      </c>
      <c r="H639" s="8">
        <f t="shared" si="171"/>
        <v>346</v>
      </c>
      <c r="I639" s="8">
        <f t="shared" si="171"/>
        <v>196</v>
      </c>
      <c r="J639" s="8">
        <f t="shared" si="171"/>
        <v>542</v>
      </c>
      <c r="K639" s="446" t="s">
        <v>2545</v>
      </c>
    </row>
    <row r="640" spans="1:11" ht="20.25" customHeight="1" x14ac:dyDescent="0.25">
      <c r="A640" s="14" t="s">
        <v>2629</v>
      </c>
      <c r="B640" s="14"/>
      <c r="C640" s="14"/>
      <c r="D640" s="14"/>
      <c r="E640" s="17"/>
      <c r="F640" s="17"/>
      <c r="G640" s="17"/>
      <c r="H640" s="17"/>
      <c r="I640" s="17"/>
      <c r="J640" s="17"/>
      <c r="K640" s="446" t="s">
        <v>2546</v>
      </c>
    </row>
    <row r="641" spans="1:11" ht="20.25" customHeight="1" x14ac:dyDescent="0.25">
      <c r="A641" s="20" t="s">
        <v>2119</v>
      </c>
      <c r="B641" s="20">
        <v>32</v>
      </c>
      <c r="C641" s="20">
        <v>65</v>
      </c>
      <c r="D641" s="20">
        <f>SUM(B641:C641)</f>
        <v>97</v>
      </c>
      <c r="E641" s="8">
        <v>0</v>
      </c>
      <c r="F641" s="8">
        <v>0</v>
      </c>
      <c r="G641" s="8">
        <v>0</v>
      </c>
      <c r="H641" s="8">
        <v>32</v>
      </c>
      <c r="I641" s="8">
        <v>65</v>
      </c>
      <c r="J641" s="8">
        <f>SUM(H641:I641)</f>
        <v>97</v>
      </c>
      <c r="K641" s="22" t="s">
        <v>213</v>
      </c>
    </row>
    <row r="642" spans="1:11" ht="20.25" customHeight="1" x14ac:dyDescent="0.25">
      <c r="A642" s="20" t="s">
        <v>2117</v>
      </c>
      <c r="B642" s="20">
        <v>60</v>
      </c>
      <c r="C642" s="20">
        <v>98</v>
      </c>
      <c r="D642" s="20">
        <f t="shared" ref="D642:D648" si="178">SUM(B642:C642)</f>
        <v>158</v>
      </c>
      <c r="E642" s="8">
        <v>0</v>
      </c>
      <c r="F642" s="8">
        <v>0</v>
      </c>
      <c r="G642" s="8">
        <v>0</v>
      </c>
      <c r="H642" s="8">
        <v>60</v>
      </c>
      <c r="I642" s="8">
        <v>98</v>
      </c>
      <c r="J642" s="8">
        <f t="shared" ref="J642:J648" si="179">SUM(H642:I642)</f>
        <v>158</v>
      </c>
      <c r="K642" s="446" t="s">
        <v>215</v>
      </c>
    </row>
    <row r="643" spans="1:11" ht="20.25" customHeight="1" x14ac:dyDescent="0.25">
      <c r="A643" s="20" t="s">
        <v>2200</v>
      </c>
      <c r="B643" s="20">
        <v>194</v>
      </c>
      <c r="C643" s="20">
        <v>42</v>
      </c>
      <c r="D643" s="20">
        <f t="shared" si="178"/>
        <v>236</v>
      </c>
      <c r="E643" s="8">
        <v>0</v>
      </c>
      <c r="F643" s="8">
        <v>0</v>
      </c>
      <c r="G643" s="8">
        <v>0</v>
      </c>
      <c r="H643" s="8">
        <v>194</v>
      </c>
      <c r="I643" s="8">
        <v>42</v>
      </c>
      <c r="J643" s="8">
        <f t="shared" si="179"/>
        <v>236</v>
      </c>
      <c r="K643" s="22" t="s">
        <v>2494</v>
      </c>
    </row>
    <row r="644" spans="1:11" ht="20.25" customHeight="1" x14ac:dyDescent="0.25">
      <c r="A644" s="20" t="s">
        <v>2201</v>
      </c>
      <c r="B644" s="20">
        <v>289</v>
      </c>
      <c r="C644" s="20">
        <v>250</v>
      </c>
      <c r="D644" s="20">
        <f t="shared" si="178"/>
        <v>539</v>
      </c>
      <c r="E644" s="8">
        <v>0</v>
      </c>
      <c r="F644" s="8">
        <v>0</v>
      </c>
      <c r="G644" s="8">
        <v>0</v>
      </c>
      <c r="H644" s="8">
        <v>289</v>
      </c>
      <c r="I644" s="8">
        <v>250</v>
      </c>
      <c r="J644" s="8">
        <f t="shared" si="179"/>
        <v>539</v>
      </c>
      <c r="K644" s="219" t="s">
        <v>2073</v>
      </c>
    </row>
    <row r="645" spans="1:11" ht="20.25" customHeight="1" x14ac:dyDescent="0.25">
      <c r="A645" s="20" t="s">
        <v>2202</v>
      </c>
      <c r="B645" s="20">
        <v>169</v>
      </c>
      <c r="C645" s="20">
        <v>100</v>
      </c>
      <c r="D645" s="20">
        <f t="shared" si="178"/>
        <v>269</v>
      </c>
      <c r="E645" s="8">
        <v>0</v>
      </c>
      <c r="F645" s="8">
        <v>0</v>
      </c>
      <c r="G645" s="8">
        <v>0</v>
      </c>
      <c r="H645" s="8">
        <v>169</v>
      </c>
      <c r="I645" s="8">
        <v>100</v>
      </c>
      <c r="J645" s="8">
        <f t="shared" si="179"/>
        <v>269</v>
      </c>
      <c r="K645" s="466" t="s">
        <v>2203</v>
      </c>
    </row>
    <row r="646" spans="1:11" ht="20.25" customHeight="1" x14ac:dyDescent="0.25">
      <c r="A646" s="20" t="s">
        <v>2204</v>
      </c>
      <c r="B646" s="20">
        <v>283</v>
      </c>
      <c r="C646" s="20">
        <v>176</v>
      </c>
      <c r="D646" s="20">
        <f t="shared" si="178"/>
        <v>459</v>
      </c>
      <c r="E646" s="8">
        <v>0</v>
      </c>
      <c r="F646" s="8">
        <v>0</v>
      </c>
      <c r="G646" s="8">
        <v>0</v>
      </c>
      <c r="H646" s="8">
        <v>283</v>
      </c>
      <c r="I646" s="8">
        <v>176</v>
      </c>
      <c r="J646" s="8">
        <f t="shared" si="179"/>
        <v>459</v>
      </c>
      <c r="K646" s="219" t="s">
        <v>2075</v>
      </c>
    </row>
    <row r="647" spans="1:11" ht="20.25" customHeight="1" x14ac:dyDescent="0.25">
      <c r="A647" s="20" t="s">
        <v>2206</v>
      </c>
      <c r="B647" s="20">
        <v>146</v>
      </c>
      <c r="C647" s="20">
        <v>32</v>
      </c>
      <c r="D647" s="20">
        <f t="shared" si="178"/>
        <v>178</v>
      </c>
      <c r="E647" s="8">
        <v>0</v>
      </c>
      <c r="F647" s="8">
        <v>0</v>
      </c>
      <c r="G647" s="8">
        <v>0</v>
      </c>
      <c r="H647" s="8">
        <v>146</v>
      </c>
      <c r="I647" s="8">
        <v>32</v>
      </c>
      <c r="J647" s="8">
        <f t="shared" si="179"/>
        <v>178</v>
      </c>
      <c r="K647" s="446" t="s">
        <v>2280</v>
      </c>
    </row>
    <row r="648" spans="1:11" ht="20.25" customHeight="1" x14ac:dyDescent="0.25">
      <c r="A648" s="20" t="s">
        <v>2207</v>
      </c>
      <c r="B648" s="20">
        <v>64</v>
      </c>
      <c r="C648" s="20">
        <v>64</v>
      </c>
      <c r="D648" s="20">
        <f t="shared" si="178"/>
        <v>128</v>
      </c>
      <c r="E648" s="8">
        <v>0</v>
      </c>
      <c r="F648" s="8">
        <v>0</v>
      </c>
      <c r="G648" s="8">
        <v>0</v>
      </c>
      <c r="H648" s="8">
        <v>64</v>
      </c>
      <c r="I648" s="8">
        <v>64</v>
      </c>
      <c r="J648" s="8">
        <f t="shared" si="179"/>
        <v>128</v>
      </c>
      <c r="K648" s="22" t="s">
        <v>249</v>
      </c>
    </row>
    <row r="649" spans="1:11" ht="20.25" customHeight="1" thickBot="1" x14ac:dyDescent="0.3">
      <c r="A649" s="11" t="s">
        <v>2209</v>
      </c>
      <c r="B649" s="11">
        <f>SUM(B641:B648)</f>
        <v>1237</v>
      </c>
      <c r="C649" s="11">
        <f t="shared" ref="C649:J649" si="180">SUM(C641:C648)</f>
        <v>827</v>
      </c>
      <c r="D649" s="11">
        <f t="shared" si="180"/>
        <v>2064</v>
      </c>
      <c r="E649" s="11">
        <v>0</v>
      </c>
      <c r="F649" s="11">
        <v>0</v>
      </c>
      <c r="G649" s="11">
        <v>0</v>
      </c>
      <c r="H649" s="11">
        <f t="shared" si="180"/>
        <v>1237</v>
      </c>
      <c r="I649" s="11">
        <f t="shared" si="180"/>
        <v>827</v>
      </c>
      <c r="J649" s="11">
        <f t="shared" si="180"/>
        <v>2064</v>
      </c>
      <c r="K649" s="13" t="s">
        <v>2210</v>
      </c>
    </row>
    <row r="650" spans="1:11" ht="20.25" customHeight="1" thickTop="1" x14ac:dyDescent="0.25">
      <c r="A650" s="428"/>
      <c r="B650" s="605"/>
      <c r="C650" s="605"/>
      <c r="D650" s="605"/>
      <c r="E650" s="578"/>
      <c r="F650" s="578"/>
      <c r="G650" s="578"/>
      <c r="H650" s="578"/>
      <c r="I650" s="578"/>
      <c r="J650" s="578"/>
      <c r="K650" s="428"/>
    </row>
    <row r="651" spans="1:11" s="659" customFormat="1" ht="20.25" customHeight="1" x14ac:dyDescent="0.25">
      <c r="A651" s="69"/>
      <c r="B651" s="490"/>
      <c r="C651" s="490"/>
      <c r="D651" s="490"/>
      <c r="E651" s="668"/>
      <c r="F651" s="668"/>
      <c r="G651" s="668"/>
      <c r="H651" s="668"/>
      <c r="I651" s="668"/>
      <c r="J651" s="668"/>
      <c r="K651" s="69"/>
    </row>
    <row r="652" spans="1:11" s="659" customFormat="1" ht="20.25" customHeight="1" x14ac:dyDescent="0.25">
      <c r="A652" s="69"/>
      <c r="B652" s="490"/>
      <c r="C652" s="490"/>
      <c r="D652" s="490"/>
      <c r="E652" s="668"/>
      <c r="F652" s="668"/>
      <c r="G652" s="668"/>
      <c r="H652" s="668"/>
      <c r="I652" s="668"/>
      <c r="J652" s="668"/>
      <c r="K652" s="69"/>
    </row>
    <row r="653" spans="1:11" ht="15" customHeight="1" thickBot="1" x14ac:dyDescent="0.3">
      <c r="A653" s="357" t="s">
        <v>2660</v>
      </c>
      <c r="E653" s="357"/>
      <c r="F653" s="357"/>
      <c r="G653" s="357"/>
      <c r="H653" s="357"/>
      <c r="I653" s="357"/>
      <c r="J653" s="357"/>
      <c r="K653" s="426" t="s">
        <v>2661</v>
      </c>
    </row>
    <row r="654" spans="1:11" ht="18.899999999999999" customHeight="1" thickTop="1" x14ac:dyDescent="0.3">
      <c r="A654" s="735" t="s">
        <v>205</v>
      </c>
      <c r="B654" s="746" t="s">
        <v>1</v>
      </c>
      <c r="C654" s="746"/>
      <c r="D654" s="746"/>
      <c r="E654" s="735" t="s">
        <v>2</v>
      </c>
      <c r="F654" s="735"/>
      <c r="G654" s="735"/>
      <c r="H654" s="735" t="s">
        <v>4</v>
      </c>
      <c r="I654" s="735"/>
      <c r="J654" s="735"/>
      <c r="K654" s="735" t="s">
        <v>206</v>
      </c>
    </row>
    <row r="655" spans="1:11" ht="18.899999999999999" customHeight="1" x14ac:dyDescent="0.3">
      <c r="A655" s="736"/>
      <c r="B655" s="747" t="s">
        <v>6</v>
      </c>
      <c r="C655" s="747"/>
      <c r="D655" s="747"/>
      <c r="E655" s="736" t="s">
        <v>7</v>
      </c>
      <c r="F655" s="736"/>
      <c r="G655" s="736"/>
      <c r="H655" s="736" t="s">
        <v>9</v>
      </c>
      <c r="I655" s="736"/>
      <c r="J655" s="736"/>
      <c r="K655" s="736"/>
    </row>
    <row r="656" spans="1:11" ht="18.899999999999999" customHeight="1" x14ac:dyDescent="0.3">
      <c r="A656" s="736"/>
      <c r="B656" s="530" t="s">
        <v>574</v>
      </c>
      <c r="C656" s="530" t="s">
        <v>113</v>
      </c>
      <c r="D656" s="530" t="s">
        <v>12</v>
      </c>
      <c r="E656" s="14" t="s">
        <v>574</v>
      </c>
      <c r="F656" s="14" t="s">
        <v>113</v>
      </c>
      <c r="G656" s="14" t="s">
        <v>12</v>
      </c>
      <c r="H656" s="14" t="s">
        <v>574</v>
      </c>
      <c r="I656" s="14" t="s">
        <v>113</v>
      </c>
      <c r="J656" s="14" t="s">
        <v>12</v>
      </c>
      <c r="K656" s="736"/>
    </row>
    <row r="657" spans="1:11" ht="18.899999999999999" customHeight="1" thickBot="1" x14ac:dyDescent="0.35">
      <c r="A657" s="737"/>
      <c r="B657" s="458" t="s">
        <v>13</v>
      </c>
      <c r="C657" s="458" t="s">
        <v>14</v>
      </c>
      <c r="D657" s="458" t="s">
        <v>9</v>
      </c>
      <c r="E657" s="88" t="s">
        <v>13</v>
      </c>
      <c r="F657" s="88" t="s">
        <v>14</v>
      </c>
      <c r="G657" s="88" t="s">
        <v>9</v>
      </c>
      <c r="H657" s="88" t="s">
        <v>13</v>
      </c>
      <c r="I657" s="88" t="s">
        <v>14</v>
      </c>
      <c r="J657" s="88" t="s">
        <v>9</v>
      </c>
      <c r="K657" s="737"/>
    </row>
    <row r="658" spans="1:11" ht="18.600000000000001" customHeight="1" x14ac:dyDescent="0.25">
      <c r="A658" s="8" t="s">
        <v>2550</v>
      </c>
      <c r="B658" s="8">
        <v>396</v>
      </c>
      <c r="C658" s="8">
        <v>248</v>
      </c>
      <c r="D658" s="8">
        <f>SUM(B658:C658)</f>
        <v>644</v>
      </c>
      <c r="E658" s="17">
        <v>0</v>
      </c>
      <c r="F658" s="17">
        <v>0</v>
      </c>
      <c r="G658" s="17">
        <v>0</v>
      </c>
      <c r="H658" s="17">
        <f t="shared" ref="H658:J665" si="181">SUM(E658,B658)</f>
        <v>396</v>
      </c>
      <c r="I658" s="17">
        <f t="shared" si="181"/>
        <v>248</v>
      </c>
      <c r="J658" s="17">
        <f t="shared" si="181"/>
        <v>644</v>
      </c>
      <c r="K658" s="446" t="s">
        <v>2212</v>
      </c>
    </row>
    <row r="659" spans="1:11" ht="18.600000000000001" customHeight="1" x14ac:dyDescent="0.25">
      <c r="A659" s="8" t="s">
        <v>2213</v>
      </c>
      <c r="B659" s="8">
        <v>1379</v>
      </c>
      <c r="C659" s="8">
        <v>907</v>
      </c>
      <c r="D659" s="8">
        <f t="shared" ref="D659:D665" si="182">SUM(B659:C659)</f>
        <v>2286</v>
      </c>
      <c r="E659" s="8">
        <v>0</v>
      </c>
      <c r="F659" s="8">
        <v>0</v>
      </c>
      <c r="G659" s="8">
        <v>0</v>
      </c>
      <c r="H659" s="8">
        <f t="shared" si="181"/>
        <v>1379</v>
      </c>
      <c r="I659" s="8">
        <f t="shared" si="181"/>
        <v>907</v>
      </c>
      <c r="J659" s="8">
        <f t="shared" si="181"/>
        <v>2286</v>
      </c>
      <c r="K659" s="446" t="s">
        <v>2551</v>
      </c>
    </row>
    <row r="660" spans="1:11" ht="18.600000000000001" customHeight="1" x14ac:dyDescent="0.25">
      <c r="A660" s="8" t="s">
        <v>2215</v>
      </c>
      <c r="B660" s="8">
        <v>175</v>
      </c>
      <c r="C660" s="8">
        <v>115</v>
      </c>
      <c r="D660" s="8">
        <f t="shared" si="182"/>
        <v>290</v>
      </c>
      <c r="E660" s="8">
        <v>0</v>
      </c>
      <c r="F660" s="8">
        <v>0</v>
      </c>
      <c r="G660" s="8">
        <v>0</v>
      </c>
      <c r="H660" s="8">
        <f t="shared" si="181"/>
        <v>175</v>
      </c>
      <c r="I660" s="8">
        <f t="shared" si="181"/>
        <v>115</v>
      </c>
      <c r="J660" s="8">
        <f t="shared" si="181"/>
        <v>290</v>
      </c>
      <c r="K660" s="446" t="s">
        <v>2216</v>
      </c>
    </row>
    <row r="661" spans="1:11" ht="18.600000000000001" customHeight="1" x14ac:dyDescent="0.25">
      <c r="A661" s="8" t="s">
        <v>2217</v>
      </c>
      <c r="B661" s="8">
        <v>134</v>
      </c>
      <c r="C661" s="8">
        <v>29</v>
      </c>
      <c r="D661" s="8">
        <f t="shared" si="182"/>
        <v>163</v>
      </c>
      <c r="E661" s="8">
        <v>0</v>
      </c>
      <c r="F661" s="8">
        <v>0</v>
      </c>
      <c r="G661" s="8">
        <v>0</v>
      </c>
      <c r="H661" s="8">
        <f t="shared" si="181"/>
        <v>134</v>
      </c>
      <c r="I661" s="8">
        <f t="shared" si="181"/>
        <v>29</v>
      </c>
      <c r="J661" s="8">
        <f t="shared" si="181"/>
        <v>163</v>
      </c>
      <c r="K661" s="446" t="s">
        <v>2218</v>
      </c>
    </row>
    <row r="662" spans="1:11" ht="18.600000000000001" customHeight="1" x14ac:dyDescent="0.25">
      <c r="A662" s="8" t="s">
        <v>2362</v>
      </c>
      <c r="B662" s="8">
        <v>993</v>
      </c>
      <c r="C662" s="8">
        <v>1255</v>
      </c>
      <c r="D662" s="8">
        <f t="shared" si="182"/>
        <v>2248</v>
      </c>
      <c r="E662" s="8">
        <v>0</v>
      </c>
      <c r="F662" s="8">
        <v>0</v>
      </c>
      <c r="G662" s="8">
        <v>0</v>
      </c>
      <c r="H662" s="8">
        <v>993</v>
      </c>
      <c r="I662" s="8">
        <v>1255</v>
      </c>
      <c r="J662" s="8">
        <f>SUM(H662:I662)</f>
        <v>2248</v>
      </c>
      <c r="K662" s="446" t="s">
        <v>2407</v>
      </c>
    </row>
    <row r="663" spans="1:11" ht="18.600000000000001" customHeight="1" x14ac:dyDescent="0.25">
      <c r="A663" s="8" t="s">
        <v>2221</v>
      </c>
      <c r="B663" s="8">
        <v>281</v>
      </c>
      <c r="C663" s="8">
        <v>42</v>
      </c>
      <c r="D663" s="8">
        <f t="shared" si="182"/>
        <v>323</v>
      </c>
      <c r="E663" s="8">
        <v>0</v>
      </c>
      <c r="F663" s="8">
        <v>0</v>
      </c>
      <c r="G663" s="8">
        <v>0</v>
      </c>
      <c r="H663" s="8">
        <f t="shared" si="181"/>
        <v>281</v>
      </c>
      <c r="I663" s="8">
        <f t="shared" si="181"/>
        <v>42</v>
      </c>
      <c r="J663" s="8">
        <f t="shared" si="181"/>
        <v>323</v>
      </c>
      <c r="K663" s="446" t="s">
        <v>2222</v>
      </c>
    </row>
    <row r="664" spans="1:11" ht="18.600000000000001" customHeight="1" x14ac:dyDescent="0.25">
      <c r="A664" s="8" t="s">
        <v>2223</v>
      </c>
      <c r="B664" s="8">
        <v>936</v>
      </c>
      <c r="C664" s="8">
        <v>599</v>
      </c>
      <c r="D664" s="8">
        <f t="shared" si="182"/>
        <v>1535</v>
      </c>
      <c r="E664" s="8">
        <v>0</v>
      </c>
      <c r="F664" s="8">
        <v>0</v>
      </c>
      <c r="G664" s="8">
        <v>0</v>
      </c>
      <c r="H664" s="8">
        <f t="shared" si="181"/>
        <v>936</v>
      </c>
      <c r="I664" s="8">
        <f t="shared" si="181"/>
        <v>599</v>
      </c>
      <c r="J664" s="8">
        <f t="shared" si="181"/>
        <v>1535</v>
      </c>
      <c r="K664" s="328" t="s">
        <v>2224</v>
      </c>
    </row>
    <row r="665" spans="1:11" ht="18.600000000000001" customHeight="1" x14ac:dyDescent="0.25">
      <c r="A665" s="8" t="s">
        <v>2226</v>
      </c>
      <c r="B665" s="8">
        <v>783</v>
      </c>
      <c r="C665" s="8">
        <v>432</v>
      </c>
      <c r="D665" s="8">
        <f t="shared" si="182"/>
        <v>1215</v>
      </c>
      <c r="E665" s="8">
        <v>0</v>
      </c>
      <c r="F665" s="8">
        <v>0</v>
      </c>
      <c r="G665" s="8">
        <v>0</v>
      </c>
      <c r="H665" s="8">
        <f t="shared" si="181"/>
        <v>783</v>
      </c>
      <c r="I665" s="8">
        <f t="shared" si="181"/>
        <v>432</v>
      </c>
      <c r="J665" s="8">
        <f t="shared" si="181"/>
        <v>1215</v>
      </c>
      <c r="K665" s="446" t="s">
        <v>2227</v>
      </c>
    </row>
    <row r="666" spans="1:11" ht="18.75" customHeight="1" x14ac:dyDescent="0.25">
      <c r="A666" s="8" t="s">
        <v>2228</v>
      </c>
      <c r="B666" s="8"/>
      <c r="C666" s="8"/>
      <c r="D666" s="8"/>
      <c r="E666" s="8"/>
      <c r="F666" s="8"/>
      <c r="G666" s="8"/>
      <c r="H666" s="8"/>
      <c r="I666" s="8"/>
      <c r="J666" s="8"/>
      <c r="K666" s="449" t="s">
        <v>2385</v>
      </c>
    </row>
    <row r="667" spans="1:11" ht="18.600000000000001" customHeight="1" x14ac:dyDescent="0.25">
      <c r="A667" s="8" t="s">
        <v>1132</v>
      </c>
      <c r="B667" s="8">
        <v>68</v>
      </c>
      <c r="C667" s="8">
        <v>76</v>
      </c>
      <c r="D667" s="8">
        <f>SUM(B667:C667)</f>
        <v>144</v>
      </c>
      <c r="E667" s="8">
        <v>0</v>
      </c>
      <c r="F667" s="8">
        <v>0</v>
      </c>
      <c r="G667" s="8">
        <v>0</v>
      </c>
      <c r="H667" s="8">
        <f t="shared" ref="H667:J669" si="183">SUM(E667,B667)</f>
        <v>68</v>
      </c>
      <c r="I667" s="8">
        <f t="shared" si="183"/>
        <v>76</v>
      </c>
      <c r="J667" s="8">
        <f t="shared" si="183"/>
        <v>144</v>
      </c>
      <c r="K667" s="446" t="s">
        <v>213</v>
      </c>
    </row>
    <row r="668" spans="1:11" ht="18.600000000000001" customHeight="1" x14ac:dyDescent="0.25">
      <c r="A668" s="8" t="s">
        <v>214</v>
      </c>
      <c r="B668" s="8">
        <v>38</v>
      </c>
      <c r="C668" s="8">
        <v>75</v>
      </c>
      <c r="D668" s="8">
        <f t="shared" ref="D668:D669" si="184">SUM(B668:C668)</f>
        <v>113</v>
      </c>
      <c r="E668" s="8">
        <v>0</v>
      </c>
      <c r="F668" s="8">
        <v>0</v>
      </c>
      <c r="G668" s="8">
        <v>0</v>
      </c>
      <c r="H668" s="8">
        <f t="shared" si="183"/>
        <v>38</v>
      </c>
      <c r="I668" s="8">
        <f t="shared" si="183"/>
        <v>75</v>
      </c>
      <c r="J668" s="8">
        <f t="shared" si="183"/>
        <v>113</v>
      </c>
      <c r="K668" s="446" t="s">
        <v>215</v>
      </c>
    </row>
    <row r="669" spans="1:11" ht="18.600000000000001" customHeight="1" x14ac:dyDescent="0.25">
      <c r="A669" s="8" t="s">
        <v>534</v>
      </c>
      <c r="B669" s="8">
        <v>1</v>
      </c>
      <c r="C669" s="8">
        <v>1</v>
      </c>
      <c r="D669" s="8">
        <f t="shared" si="184"/>
        <v>2</v>
      </c>
      <c r="E669" s="8">
        <v>0</v>
      </c>
      <c r="F669" s="8">
        <v>0</v>
      </c>
      <c r="G669" s="8">
        <v>0</v>
      </c>
      <c r="H669" s="8">
        <f t="shared" si="183"/>
        <v>1</v>
      </c>
      <c r="I669" s="8">
        <f t="shared" si="183"/>
        <v>1</v>
      </c>
      <c r="J669" s="8">
        <f t="shared" si="183"/>
        <v>2</v>
      </c>
      <c r="K669" s="446" t="s">
        <v>217</v>
      </c>
    </row>
    <row r="670" spans="1:11" ht="33.75" customHeight="1" x14ac:dyDescent="0.25">
      <c r="A670" s="32" t="s">
        <v>2365</v>
      </c>
      <c r="B670" s="8">
        <f>SUM(B667:B669)</f>
        <v>107</v>
      </c>
      <c r="C670" s="8">
        <f t="shared" ref="C670:J670" si="185">SUM(C667:C669)</f>
        <v>152</v>
      </c>
      <c r="D670" s="8">
        <f t="shared" si="185"/>
        <v>259</v>
      </c>
      <c r="E670" s="8">
        <v>0</v>
      </c>
      <c r="F670" s="8">
        <v>0</v>
      </c>
      <c r="G670" s="8">
        <v>0</v>
      </c>
      <c r="H670" s="8">
        <f t="shared" si="185"/>
        <v>107</v>
      </c>
      <c r="I670" s="8">
        <f t="shared" si="185"/>
        <v>152</v>
      </c>
      <c r="J670" s="8">
        <f t="shared" si="185"/>
        <v>259</v>
      </c>
      <c r="K670" s="449" t="s">
        <v>2232</v>
      </c>
    </row>
    <row r="671" spans="1:11" ht="18.600000000000001" customHeight="1" x14ac:dyDescent="0.25">
      <c r="A671" s="32" t="s">
        <v>2555</v>
      </c>
      <c r="B671" s="8">
        <v>84</v>
      </c>
      <c r="C671" s="8">
        <v>82</v>
      </c>
      <c r="D671" s="8">
        <f>SUM(B671:C671)</f>
        <v>166</v>
      </c>
      <c r="E671" s="8">
        <v>0</v>
      </c>
      <c r="F671" s="8">
        <v>0</v>
      </c>
      <c r="G671" s="8">
        <v>0</v>
      </c>
      <c r="H671" s="8">
        <f t="shared" ref="H671:J672" si="186">SUM(E671,B671)</f>
        <v>84</v>
      </c>
      <c r="I671" s="8">
        <f t="shared" si="186"/>
        <v>82</v>
      </c>
      <c r="J671" s="8">
        <f t="shared" si="186"/>
        <v>166</v>
      </c>
      <c r="K671" s="446" t="s">
        <v>2556</v>
      </c>
    </row>
    <row r="672" spans="1:11" ht="18.600000000000001" customHeight="1" x14ac:dyDescent="0.25">
      <c r="A672" s="32" t="s">
        <v>2557</v>
      </c>
      <c r="B672" s="8">
        <v>196</v>
      </c>
      <c r="C672" s="8">
        <v>100</v>
      </c>
      <c r="D672" s="8">
        <f>SUM(B672:C672)</f>
        <v>296</v>
      </c>
      <c r="E672" s="8">
        <v>0</v>
      </c>
      <c r="F672" s="8">
        <v>0</v>
      </c>
      <c r="G672" s="8">
        <v>0</v>
      </c>
      <c r="H672" s="8">
        <f t="shared" si="186"/>
        <v>196</v>
      </c>
      <c r="I672" s="8">
        <f t="shared" si="186"/>
        <v>100</v>
      </c>
      <c r="J672" s="8">
        <f t="shared" si="186"/>
        <v>296</v>
      </c>
      <c r="K672" s="446" t="s">
        <v>2558</v>
      </c>
    </row>
    <row r="673" spans="1:11" ht="18.600000000000001" customHeight="1" x14ac:dyDescent="0.25">
      <c r="A673" s="32" t="s">
        <v>2559</v>
      </c>
      <c r="B673" s="8"/>
      <c r="C673" s="8"/>
      <c r="D673" s="8"/>
      <c r="E673" s="8"/>
      <c r="F673" s="8"/>
      <c r="G673" s="8"/>
      <c r="H673" s="8"/>
      <c r="I673" s="8"/>
      <c r="J673" s="8"/>
      <c r="K673" s="459" t="s">
        <v>2560</v>
      </c>
    </row>
    <row r="674" spans="1:11" ht="18.600000000000001" customHeight="1" x14ac:dyDescent="0.25">
      <c r="A674" s="32" t="s">
        <v>1132</v>
      </c>
      <c r="B674" s="8">
        <v>187</v>
      </c>
      <c r="C674" s="8">
        <v>293</v>
      </c>
      <c r="D674" s="8">
        <f>SUM(B674:C674)</f>
        <v>480</v>
      </c>
      <c r="E674" s="8">
        <v>0</v>
      </c>
      <c r="F674" s="8">
        <v>0</v>
      </c>
      <c r="G674" s="8">
        <v>0</v>
      </c>
      <c r="H674" s="8">
        <f t="shared" ref="H674:J679" si="187">SUM(E674,B674)</f>
        <v>187</v>
      </c>
      <c r="I674" s="8">
        <f t="shared" si="187"/>
        <v>293</v>
      </c>
      <c r="J674" s="8">
        <f t="shared" si="187"/>
        <v>480</v>
      </c>
      <c r="K674" s="446" t="s">
        <v>213</v>
      </c>
    </row>
    <row r="675" spans="1:11" ht="18.600000000000001" customHeight="1" x14ac:dyDescent="0.25">
      <c r="A675" s="32" t="s">
        <v>214</v>
      </c>
      <c r="B675" s="8">
        <v>198</v>
      </c>
      <c r="C675" s="8">
        <v>324</v>
      </c>
      <c r="D675" s="8">
        <f t="shared" ref="D675:D679" si="188">SUM(B675:C675)</f>
        <v>522</v>
      </c>
      <c r="E675" s="8">
        <v>0</v>
      </c>
      <c r="F675" s="8">
        <v>0</v>
      </c>
      <c r="G675" s="8">
        <v>0</v>
      </c>
      <c r="H675" s="8">
        <f t="shared" si="187"/>
        <v>198</v>
      </c>
      <c r="I675" s="8">
        <f t="shared" si="187"/>
        <v>324</v>
      </c>
      <c r="J675" s="8">
        <f t="shared" si="187"/>
        <v>522</v>
      </c>
      <c r="K675" s="446" t="s">
        <v>213</v>
      </c>
    </row>
    <row r="676" spans="1:11" ht="18.600000000000001" customHeight="1" x14ac:dyDescent="0.25">
      <c r="A676" s="32" t="s">
        <v>218</v>
      </c>
      <c r="B676" s="8">
        <v>53</v>
      </c>
      <c r="C676" s="8">
        <v>35</v>
      </c>
      <c r="D676" s="8">
        <f t="shared" si="188"/>
        <v>88</v>
      </c>
      <c r="E676" s="8">
        <v>0</v>
      </c>
      <c r="F676" s="8">
        <v>0</v>
      </c>
      <c r="G676" s="8">
        <v>0</v>
      </c>
      <c r="H676" s="8">
        <f t="shared" si="187"/>
        <v>53</v>
      </c>
      <c r="I676" s="8">
        <f t="shared" si="187"/>
        <v>35</v>
      </c>
      <c r="J676" s="8">
        <f t="shared" si="187"/>
        <v>88</v>
      </c>
      <c r="K676" s="446" t="s">
        <v>215</v>
      </c>
    </row>
    <row r="677" spans="1:11" ht="18.600000000000001" customHeight="1" x14ac:dyDescent="0.25">
      <c r="A677" s="32" t="s">
        <v>2230</v>
      </c>
      <c r="B677" s="8">
        <v>127</v>
      </c>
      <c r="C677" s="8">
        <v>165</v>
      </c>
      <c r="D677" s="8">
        <f t="shared" si="188"/>
        <v>292</v>
      </c>
      <c r="E677" s="8">
        <v>0</v>
      </c>
      <c r="F677" s="8">
        <v>0</v>
      </c>
      <c r="G677" s="8">
        <v>0</v>
      </c>
      <c r="H677" s="8">
        <v>127</v>
      </c>
      <c r="I677" s="8">
        <v>165</v>
      </c>
      <c r="J677" s="8">
        <f t="shared" si="187"/>
        <v>292</v>
      </c>
      <c r="K677" s="459" t="s">
        <v>2107</v>
      </c>
    </row>
    <row r="678" spans="1:11" ht="18.600000000000001" customHeight="1" x14ac:dyDescent="0.25">
      <c r="A678" s="32" t="s">
        <v>2238</v>
      </c>
      <c r="B678" s="8">
        <v>62</v>
      </c>
      <c r="C678" s="8">
        <v>57</v>
      </c>
      <c r="D678" s="8">
        <f t="shared" si="188"/>
        <v>119</v>
      </c>
      <c r="E678" s="8">
        <v>0</v>
      </c>
      <c r="F678" s="8">
        <v>0</v>
      </c>
      <c r="G678" s="8">
        <v>0</v>
      </c>
      <c r="H678" s="8">
        <v>62</v>
      </c>
      <c r="I678" s="8">
        <v>57</v>
      </c>
      <c r="J678" s="8">
        <f t="shared" si="187"/>
        <v>119</v>
      </c>
      <c r="K678" s="466" t="s">
        <v>2203</v>
      </c>
    </row>
    <row r="679" spans="1:11" ht="18.600000000000001" customHeight="1" x14ac:dyDescent="0.25">
      <c r="A679" s="32" t="s">
        <v>248</v>
      </c>
      <c r="B679" s="8">
        <v>115</v>
      </c>
      <c r="C679" s="8">
        <v>54</v>
      </c>
      <c r="D679" s="8">
        <f t="shared" si="188"/>
        <v>169</v>
      </c>
      <c r="E679" s="8">
        <v>0</v>
      </c>
      <c r="F679" s="8">
        <v>0</v>
      </c>
      <c r="G679" s="8">
        <v>0</v>
      </c>
      <c r="H679" s="8">
        <f t="shared" si="187"/>
        <v>115</v>
      </c>
      <c r="I679" s="8">
        <f t="shared" si="187"/>
        <v>54</v>
      </c>
      <c r="J679" s="8">
        <f t="shared" si="187"/>
        <v>169</v>
      </c>
      <c r="K679" s="459" t="s">
        <v>249</v>
      </c>
    </row>
    <row r="680" spans="1:11" ht="18.600000000000001" customHeight="1" thickBot="1" x14ac:dyDescent="0.3">
      <c r="A680" s="503" t="s">
        <v>2563</v>
      </c>
      <c r="B680" s="11">
        <f>SUM(B674:B679)</f>
        <v>742</v>
      </c>
      <c r="C680" s="11">
        <f t="shared" ref="C680:J680" si="189">SUM(C674:C679)</f>
        <v>928</v>
      </c>
      <c r="D680" s="11">
        <f t="shared" si="189"/>
        <v>1670</v>
      </c>
      <c r="E680" s="11">
        <f t="shared" si="189"/>
        <v>0</v>
      </c>
      <c r="F680" s="11">
        <f t="shared" si="189"/>
        <v>0</v>
      </c>
      <c r="G680" s="11">
        <f t="shared" si="189"/>
        <v>0</v>
      </c>
      <c r="H680" s="11">
        <f t="shared" si="189"/>
        <v>742</v>
      </c>
      <c r="I680" s="11">
        <f t="shared" si="189"/>
        <v>928</v>
      </c>
      <c r="J680" s="11">
        <f t="shared" si="189"/>
        <v>1670</v>
      </c>
      <c r="K680" s="504" t="s">
        <v>2564</v>
      </c>
    </row>
    <row r="681" spans="1:11" ht="18.899999999999999" customHeight="1" thickTop="1" x14ac:dyDescent="0.25">
      <c r="A681" s="601"/>
      <c r="B681" s="578"/>
      <c r="C681" s="578"/>
      <c r="D681" s="578"/>
      <c r="E681" s="578"/>
      <c r="F681" s="578"/>
      <c r="G681" s="578"/>
      <c r="H681" s="578"/>
      <c r="I681" s="578"/>
      <c r="J681" s="578"/>
      <c r="K681" s="604"/>
    </row>
    <row r="682" spans="1:11" s="659" customFormat="1" ht="18.899999999999999" customHeight="1" x14ac:dyDescent="0.25">
      <c r="A682" s="505"/>
      <c r="B682" s="668"/>
      <c r="C682" s="668"/>
      <c r="D682" s="668"/>
      <c r="E682" s="668"/>
      <c r="F682" s="668"/>
      <c r="G682" s="668"/>
      <c r="H682" s="668"/>
      <c r="I682" s="668"/>
      <c r="J682" s="668"/>
      <c r="K682" s="506"/>
    </row>
    <row r="683" spans="1:11" s="659" customFormat="1" ht="18.899999999999999" customHeight="1" x14ac:dyDescent="0.25">
      <c r="A683" s="505"/>
      <c r="B683" s="668"/>
      <c r="C683" s="668"/>
      <c r="D683" s="668"/>
      <c r="E683" s="668"/>
      <c r="F683" s="668"/>
      <c r="G683" s="668"/>
      <c r="H683" s="668"/>
      <c r="I683" s="668"/>
      <c r="J683" s="668"/>
      <c r="K683" s="506"/>
    </row>
    <row r="684" spans="1:11" ht="20.25" customHeight="1" thickBot="1" x14ac:dyDescent="0.3">
      <c r="A684" s="357" t="s">
        <v>2660</v>
      </c>
      <c r="E684" s="357"/>
      <c r="F684" s="357"/>
      <c r="G684" s="357"/>
      <c r="H684" s="357"/>
      <c r="I684" s="357"/>
      <c r="J684" s="357"/>
      <c r="K684" s="426" t="s">
        <v>2661</v>
      </c>
    </row>
    <row r="685" spans="1:11" ht="18.899999999999999" customHeight="1" thickTop="1" x14ac:dyDescent="0.3">
      <c r="A685" s="735" t="s">
        <v>205</v>
      </c>
      <c r="B685" s="746" t="s">
        <v>1</v>
      </c>
      <c r="C685" s="746"/>
      <c r="D685" s="746"/>
      <c r="E685" s="735" t="s">
        <v>2</v>
      </c>
      <c r="F685" s="735"/>
      <c r="G685" s="735"/>
      <c r="H685" s="735" t="s">
        <v>4</v>
      </c>
      <c r="I685" s="735"/>
      <c r="J685" s="735"/>
      <c r="K685" s="735" t="s">
        <v>206</v>
      </c>
    </row>
    <row r="686" spans="1:11" ht="18.899999999999999" customHeight="1" x14ac:dyDescent="0.3">
      <c r="A686" s="736"/>
      <c r="B686" s="747" t="s">
        <v>6</v>
      </c>
      <c r="C686" s="747"/>
      <c r="D686" s="747"/>
      <c r="E686" s="543" t="s">
        <v>7</v>
      </c>
      <c r="F686" s="543"/>
      <c r="G686" s="543"/>
      <c r="H686" s="543" t="s">
        <v>9</v>
      </c>
      <c r="I686" s="543"/>
      <c r="J686" s="543"/>
      <c r="K686" s="736"/>
    </row>
    <row r="687" spans="1:11" ht="18.899999999999999" customHeight="1" x14ac:dyDescent="0.3">
      <c r="A687" s="736"/>
      <c r="B687" s="547" t="s">
        <v>574</v>
      </c>
      <c r="C687" s="547" t="s">
        <v>113</v>
      </c>
      <c r="D687" s="547" t="s">
        <v>12</v>
      </c>
      <c r="E687" s="14" t="s">
        <v>574</v>
      </c>
      <c r="F687" s="14" t="s">
        <v>113</v>
      </c>
      <c r="G687" s="14" t="s">
        <v>12</v>
      </c>
      <c r="H687" s="14" t="s">
        <v>574</v>
      </c>
      <c r="I687" s="14" t="s">
        <v>113</v>
      </c>
      <c r="J687" s="14" t="s">
        <v>12</v>
      </c>
      <c r="K687" s="736"/>
    </row>
    <row r="688" spans="1:11" ht="18.899999999999999" customHeight="1" thickBot="1" x14ac:dyDescent="0.35">
      <c r="A688" s="737"/>
      <c r="B688" s="458" t="s">
        <v>13</v>
      </c>
      <c r="C688" s="458" t="s">
        <v>14</v>
      </c>
      <c r="D688" s="458" t="s">
        <v>9</v>
      </c>
      <c r="E688" s="88" t="s">
        <v>13</v>
      </c>
      <c r="F688" s="88" t="s">
        <v>14</v>
      </c>
      <c r="G688" s="88" t="s">
        <v>9</v>
      </c>
      <c r="H688" s="88" t="s">
        <v>13</v>
      </c>
      <c r="I688" s="88" t="s">
        <v>14</v>
      </c>
      <c r="J688" s="88" t="s">
        <v>9</v>
      </c>
      <c r="K688" s="737"/>
    </row>
    <row r="689" spans="1:11" ht="20.25" customHeight="1" x14ac:dyDescent="0.25">
      <c r="A689" s="32" t="s">
        <v>2481</v>
      </c>
      <c r="B689" s="8">
        <v>154</v>
      </c>
      <c r="C689" s="8">
        <v>116</v>
      </c>
      <c r="D689" s="8">
        <f>SUM(B689:C689)</f>
        <v>270</v>
      </c>
      <c r="E689" s="8">
        <v>0</v>
      </c>
      <c r="F689" s="8">
        <v>0</v>
      </c>
      <c r="G689" s="8">
        <v>0</v>
      </c>
      <c r="H689" s="8">
        <v>154</v>
      </c>
      <c r="I689" s="8">
        <v>116</v>
      </c>
      <c r="J689" s="8">
        <f>SUM(H689:I689)</f>
        <v>270</v>
      </c>
      <c r="K689" s="459" t="s">
        <v>2616</v>
      </c>
    </row>
    <row r="690" spans="1:11" ht="20.25" customHeight="1" x14ac:dyDescent="0.25">
      <c r="A690" s="32" t="s">
        <v>2482</v>
      </c>
      <c r="B690" s="8"/>
      <c r="C690" s="8"/>
      <c r="D690" s="8"/>
      <c r="E690" s="8"/>
      <c r="F690" s="8"/>
      <c r="G690" s="8"/>
      <c r="H690" s="8"/>
      <c r="I690" s="8"/>
      <c r="J690" s="8"/>
      <c r="K690" s="459" t="s">
        <v>2567</v>
      </c>
    </row>
    <row r="691" spans="1:11" ht="20.25" customHeight="1" x14ac:dyDescent="0.25">
      <c r="A691" s="32" t="s">
        <v>212</v>
      </c>
      <c r="B691" s="8">
        <v>51</v>
      </c>
      <c r="C691" s="8">
        <v>57</v>
      </c>
      <c r="D691" s="8">
        <f>SUM(B691:C691)</f>
        <v>108</v>
      </c>
      <c r="E691" s="8">
        <v>0</v>
      </c>
      <c r="F691" s="8">
        <v>0</v>
      </c>
      <c r="G691" s="8">
        <v>0</v>
      </c>
      <c r="H691" s="8">
        <v>51</v>
      </c>
      <c r="I691" s="8">
        <v>57</v>
      </c>
      <c r="J691" s="8">
        <f>SUM(H691:I691)</f>
        <v>108</v>
      </c>
      <c r="K691" s="446" t="s">
        <v>213</v>
      </c>
    </row>
    <row r="692" spans="1:11" ht="20.25" customHeight="1" x14ac:dyDescent="0.25">
      <c r="A692" s="32" t="s">
        <v>214</v>
      </c>
      <c r="B692" s="8">
        <v>133</v>
      </c>
      <c r="C692" s="8">
        <v>205</v>
      </c>
      <c r="D692" s="8">
        <f t="shared" ref="D692:D696" si="190">SUM(B692:C692)</f>
        <v>338</v>
      </c>
      <c r="E692" s="8">
        <v>0</v>
      </c>
      <c r="F692" s="8">
        <v>0</v>
      </c>
      <c r="G692" s="8">
        <v>0</v>
      </c>
      <c r="H692" s="8">
        <v>133</v>
      </c>
      <c r="I692" s="8">
        <v>205</v>
      </c>
      <c r="J692" s="8">
        <f t="shared" ref="H692:J696" si="191">SUM(G692,D692)</f>
        <v>338</v>
      </c>
      <c r="K692" s="446" t="s">
        <v>215</v>
      </c>
    </row>
    <row r="693" spans="1:11" ht="20.25" customHeight="1" x14ac:dyDescent="0.25">
      <c r="A693" s="32" t="s">
        <v>534</v>
      </c>
      <c r="B693" s="8">
        <v>111</v>
      </c>
      <c r="C693" s="8">
        <v>51</v>
      </c>
      <c r="D693" s="8">
        <f t="shared" si="190"/>
        <v>162</v>
      </c>
      <c r="E693" s="8">
        <v>0</v>
      </c>
      <c r="F693" s="8">
        <v>0</v>
      </c>
      <c r="G693" s="8">
        <v>0</v>
      </c>
      <c r="H693" s="8">
        <v>111</v>
      </c>
      <c r="I693" s="8">
        <v>51</v>
      </c>
      <c r="J693" s="8">
        <f>SUM(H693:I693)</f>
        <v>162</v>
      </c>
      <c r="K693" s="446" t="s">
        <v>2569</v>
      </c>
    </row>
    <row r="694" spans="1:11" ht="20.25" customHeight="1" x14ac:dyDescent="0.25">
      <c r="A694" s="32" t="s">
        <v>1893</v>
      </c>
      <c r="B694" s="8">
        <v>130</v>
      </c>
      <c r="C694" s="8">
        <v>156</v>
      </c>
      <c r="D694" s="8">
        <f t="shared" si="190"/>
        <v>286</v>
      </c>
      <c r="E694" s="8">
        <v>0</v>
      </c>
      <c r="F694" s="8">
        <v>0</v>
      </c>
      <c r="G694" s="8">
        <v>0</v>
      </c>
      <c r="H694" s="8">
        <f t="shared" si="191"/>
        <v>130</v>
      </c>
      <c r="I694" s="8">
        <f t="shared" si="191"/>
        <v>156</v>
      </c>
      <c r="J694" s="8">
        <f t="shared" si="191"/>
        <v>286</v>
      </c>
      <c r="K694" s="459" t="s">
        <v>2569</v>
      </c>
    </row>
    <row r="695" spans="1:11" ht="20.25" customHeight="1" x14ac:dyDescent="0.25">
      <c r="A695" s="32" t="s">
        <v>248</v>
      </c>
      <c r="B695" s="8">
        <v>108</v>
      </c>
      <c r="C695" s="8">
        <v>77</v>
      </c>
      <c r="D695" s="8">
        <f t="shared" si="190"/>
        <v>185</v>
      </c>
      <c r="E695" s="8">
        <v>0</v>
      </c>
      <c r="F695" s="8">
        <v>0</v>
      </c>
      <c r="G695" s="8">
        <v>0</v>
      </c>
      <c r="H695" s="8">
        <f t="shared" si="191"/>
        <v>108</v>
      </c>
      <c r="I695" s="8">
        <f t="shared" si="191"/>
        <v>77</v>
      </c>
      <c r="J695" s="8">
        <f t="shared" si="191"/>
        <v>185</v>
      </c>
      <c r="K695" s="459" t="s">
        <v>2570</v>
      </c>
    </row>
    <row r="696" spans="1:11" ht="20.25" customHeight="1" x14ac:dyDescent="0.25">
      <c r="A696" s="32" t="s">
        <v>2571</v>
      </c>
      <c r="B696" s="8">
        <v>109</v>
      </c>
      <c r="C696" s="8">
        <v>78</v>
      </c>
      <c r="D696" s="8">
        <f t="shared" si="190"/>
        <v>187</v>
      </c>
      <c r="E696" s="8">
        <v>0</v>
      </c>
      <c r="F696" s="8">
        <v>0</v>
      </c>
      <c r="G696" s="8">
        <v>0</v>
      </c>
      <c r="H696" s="8">
        <f t="shared" si="191"/>
        <v>109</v>
      </c>
      <c r="I696" s="8">
        <f t="shared" si="191"/>
        <v>78</v>
      </c>
      <c r="J696" s="8">
        <f t="shared" si="191"/>
        <v>187</v>
      </c>
      <c r="K696" s="459" t="s">
        <v>2243</v>
      </c>
    </row>
    <row r="697" spans="1:11" ht="20.25" customHeight="1" x14ac:dyDescent="0.25">
      <c r="A697" s="32" t="s">
        <v>2484</v>
      </c>
      <c r="B697" s="8">
        <f>SUM(B691:B696)</f>
        <v>642</v>
      </c>
      <c r="C697" s="8">
        <f t="shared" ref="C697:J697" si="192">SUM(C691:C696)</f>
        <v>624</v>
      </c>
      <c r="D697" s="8">
        <f t="shared" si="192"/>
        <v>1266</v>
      </c>
      <c r="E697" s="8">
        <f t="shared" si="192"/>
        <v>0</v>
      </c>
      <c r="F697" s="8">
        <f t="shared" si="192"/>
        <v>0</v>
      </c>
      <c r="G697" s="8">
        <f t="shared" si="192"/>
        <v>0</v>
      </c>
      <c r="H697" s="8">
        <f t="shared" si="192"/>
        <v>642</v>
      </c>
      <c r="I697" s="8">
        <f t="shared" si="192"/>
        <v>624</v>
      </c>
      <c r="J697" s="8">
        <f t="shared" si="192"/>
        <v>1266</v>
      </c>
      <c r="K697" s="459" t="s">
        <v>2572</v>
      </c>
    </row>
    <row r="698" spans="1:11" ht="20.25" customHeight="1" x14ac:dyDescent="0.25">
      <c r="A698" s="502" t="s">
        <v>2471</v>
      </c>
      <c r="B698" s="20"/>
      <c r="C698" s="20"/>
      <c r="D698" s="20"/>
      <c r="E698" s="8">
        <v>0</v>
      </c>
      <c r="F698" s="8">
        <v>0</v>
      </c>
      <c r="G698" s="8">
        <v>0</v>
      </c>
      <c r="H698" s="8"/>
      <c r="I698" s="8"/>
      <c r="J698" s="8"/>
      <c r="K698" s="446" t="s">
        <v>2246</v>
      </c>
    </row>
    <row r="699" spans="1:11" ht="20.25" customHeight="1" x14ac:dyDescent="0.25">
      <c r="A699" s="502" t="s">
        <v>534</v>
      </c>
      <c r="B699" s="20">
        <v>104</v>
      </c>
      <c r="C699" s="20">
        <v>39</v>
      </c>
      <c r="D699" s="20">
        <f>SUM(B699:C699)</f>
        <v>143</v>
      </c>
      <c r="E699" s="8">
        <v>0</v>
      </c>
      <c r="F699" s="8">
        <v>0</v>
      </c>
      <c r="G699" s="8">
        <v>0</v>
      </c>
      <c r="H699" s="8">
        <v>104</v>
      </c>
      <c r="I699" s="8">
        <v>39</v>
      </c>
      <c r="J699" s="8">
        <f>SUM(H699:I699)</f>
        <v>143</v>
      </c>
      <c r="K699" s="446" t="s">
        <v>217</v>
      </c>
    </row>
    <row r="700" spans="1:11" ht="20.25" customHeight="1" x14ac:dyDescent="0.25">
      <c r="A700" s="502" t="s">
        <v>218</v>
      </c>
      <c r="B700" s="20">
        <v>127</v>
      </c>
      <c r="C700" s="20">
        <v>70</v>
      </c>
      <c r="D700" s="20">
        <f t="shared" ref="D700:D702" si="193">SUM(B700:C700)</f>
        <v>197</v>
      </c>
      <c r="E700" s="8">
        <v>0</v>
      </c>
      <c r="F700" s="8">
        <v>0</v>
      </c>
      <c r="G700" s="8">
        <v>0</v>
      </c>
      <c r="H700" s="8">
        <v>127</v>
      </c>
      <c r="I700" s="8">
        <v>70</v>
      </c>
      <c r="J700" s="8">
        <f t="shared" ref="J700:J702" si="194">SUM(H700:I700)</f>
        <v>197</v>
      </c>
      <c r="K700" s="466" t="s">
        <v>2179</v>
      </c>
    </row>
    <row r="701" spans="1:11" ht="20.25" customHeight="1" x14ac:dyDescent="0.25">
      <c r="A701" s="502" t="s">
        <v>2238</v>
      </c>
      <c r="B701" s="20">
        <v>176</v>
      </c>
      <c r="C701" s="20">
        <v>100</v>
      </c>
      <c r="D701" s="20">
        <f t="shared" si="193"/>
        <v>276</v>
      </c>
      <c r="E701" s="8">
        <v>0</v>
      </c>
      <c r="F701" s="8">
        <v>0</v>
      </c>
      <c r="G701" s="8">
        <v>0</v>
      </c>
      <c r="H701" s="8">
        <v>176</v>
      </c>
      <c r="I701" s="8">
        <v>100</v>
      </c>
      <c r="J701" s="8">
        <f t="shared" si="194"/>
        <v>276</v>
      </c>
      <c r="K701" s="446" t="s">
        <v>2247</v>
      </c>
    </row>
    <row r="702" spans="1:11" ht="20.25" customHeight="1" x14ac:dyDescent="0.25">
      <c r="A702" s="502" t="s">
        <v>541</v>
      </c>
      <c r="B702" s="20">
        <v>146</v>
      </c>
      <c r="C702" s="20">
        <v>40</v>
      </c>
      <c r="D702" s="20">
        <f t="shared" si="193"/>
        <v>186</v>
      </c>
      <c r="E702" s="8">
        <v>0</v>
      </c>
      <c r="F702" s="8">
        <v>0</v>
      </c>
      <c r="G702" s="8">
        <v>0</v>
      </c>
      <c r="H702" s="8">
        <v>146</v>
      </c>
      <c r="I702" s="8">
        <v>40</v>
      </c>
      <c r="J702" s="8">
        <f t="shared" si="194"/>
        <v>186</v>
      </c>
      <c r="K702" s="459" t="s">
        <v>2570</v>
      </c>
    </row>
    <row r="703" spans="1:11" ht="20.25" customHeight="1" x14ac:dyDescent="0.25">
      <c r="A703" s="502" t="s">
        <v>2409</v>
      </c>
      <c r="B703" s="20">
        <f>SUM(B699:B702)</f>
        <v>553</v>
      </c>
      <c r="C703" s="20">
        <f t="shared" ref="C703:J703" si="195">SUM(C699:C702)</f>
        <v>249</v>
      </c>
      <c r="D703" s="20">
        <f t="shared" si="195"/>
        <v>802</v>
      </c>
      <c r="E703" s="8">
        <f t="shared" si="195"/>
        <v>0</v>
      </c>
      <c r="F703" s="8">
        <f t="shared" si="195"/>
        <v>0</v>
      </c>
      <c r="G703" s="8">
        <f t="shared" si="195"/>
        <v>0</v>
      </c>
      <c r="H703" s="8">
        <f t="shared" si="195"/>
        <v>553</v>
      </c>
      <c r="I703" s="8">
        <f t="shared" si="195"/>
        <v>249</v>
      </c>
      <c r="J703" s="8">
        <f t="shared" si="195"/>
        <v>802</v>
      </c>
      <c r="K703" s="446" t="s">
        <v>2410</v>
      </c>
    </row>
    <row r="704" spans="1:11" ht="20.25" customHeight="1" x14ac:dyDescent="0.25">
      <c r="A704" s="502" t="s">
        <v>2472</v>
      </c>
      <c r="B704" s="20"/>
      <c r="C704" s="20"/>
      <c r="D704" s="20"/>
      <c r="E704" s="8"/>
      <c r="F704" s="8"/>
      <c r="G704" s="8"/>
      <c r="H704" s="8"/>
      <c r="I704" s="8"/>
      <c r="J704" s="8"/>
      <c r="K704" s="446" t="s">
        <v>2251</v>
      </c>
    </row>
    <row r="705" spans="1:11" ht="20.25" customHeight="1" x14ac:dyDescent="0.25">
      <c r="A705" s="502" t="s">
        <v>1438</v>
      </c>
      <c r="B705" s="20">
        <v>3</v>
      </c>
      <c r="C705" s="20">
        <v>7</v>
      </c>
      <c r="D705" s="20">
        <f>SUM(B705:C705)</f>
        <v>10</v>
      </c>
      <c r="E705" s="8">
        <v>0</v>
      </c>
      <c r="F705" s="8">
        <v>0</v>
      </c>
      <c r="G705" s="8">
        <v>0</v>
      </c>
      <c r="H705" s="8">
        <v>3</v>
      </c>
      <c r="I705" s="8">
        <v>7</v>
      </c>
      <c r="J705" s="8">
        <f>SUM(H705:I705)</f>
        <v>10</v>
      </c>
      <c r="K705" s="446" t="s">
        <v>243</v>
      </c>
    </row>
    <row r="706" spans="1:11" ht="20.25" customHeight="1" x14ac:dyDescent="0.25">
      <c r="A706" s="502" t="s">
        <v>248</v>
      </c>
      <c r="B706" s="20">
        <v>3</v>
      </c>
      <c r="C706" s="20">
        <v>21</v>
      </c>
      <c r="D706" s="20">
        <f t="shared" ref="D706:D707" si="196">SUM(B706:C706)</f>
        <v>24</v>
      </c>
      <c r="E706" s="8">
        <v>0</v>
      </c>
      <c r="F706" s="8">
        <v>0</v>
      </c>
      <c r="G706" s="8">
        <v>0</v>
      </c>
      <c r="H706" s="8">
        <v>3</v>
      </c>
      <c r="I706" s="8">
        <v>21</v>
      </c>
      <c r="J706" s="8">
        <f t="shared" ref="J706:J708" si="197">SUM(H706:I706)</f>
        <v>24</v>
      </c>
      <c r="K706" s="459" t="s">
        <v>2570</v>
      </c>
    </row>
    <row r="707" spans="1:11" ht="20.25" customHeight="1" x14ac:dyDescent="0.25">
      <c r="A707" s="502" t="s">
        <v>949</v>
      </c>
      <c r="B707" s="20">
        <v>12</v>
      </c>
      <c r="C707" s="20">
        <v>44</v>
      </c>
      <c r="D707" s="20">
        <f t="shared" si="196"/>
        <v>56</v>
      </c>
      <c r="E707" s="8">
        <v>0</v>
      </c>
      <c r="F707" s="8">
        <v>0</v>
      </c>
      <c r="G707" s="8">
        <v>0</v>
      </c>
      <c r="H707" s="8">
        <v>12</v>
      </c>
      <c r="I707" s="8">
        <v>44</v>
      </c>
      <c r="J707" s="8">
        <f t="shared" si="197"/>
        <v>56</v>
      </c>
      <c r="K707" s="466" t="s">
        <v>2252</v>
      </c>
    </row>
    <row r="708" spans="1:11" ht="20.25" customHeight="1" x14ac:dyDescent="0.25">
      <c r="A708" s="502" t="s">
        <v>2473</v>
      </c>
      <c r="B708" s="20">
        <f>SUM(B705:B707)</f>
        <v>18</v>
      </c>
      <c r="C708" s="20">
        <f t="shared" ref="C708:I708" si="198">SUM(C705:C707)</f>
        <v>72</v>
      </c>
      <c r="D708" s="20">
        <f t="shared" si="198"/>
        <v>90</v>
      </c>
      <c r="E708" s="20">
        <f t="shared" si="198"/>
        <v>0</v>
      </c>
      <c r="F708" s="20">
        <f t="shared" si="198"/>
        <v>0</v>
      </c>
      <c r="G708" s="20">
        <f t="shared" si="198"/>
        <v>0</v>
      </c>
      <c r="H708" s="20">
        <f t="shared" si="198"/>
        <v>18</v>
      </c>
      <c r="I708" s="20">
        <f t="shared" si="198"/>
        <v>72</v>
      </c>
      <c r="J708" s="8">
        <f t="shared" si="197"/>
        <v>90</v>
      </c>
      <c r="K708" s="446" t="s">
        <v>2254</v>
      </c>
    </row>
    <row r="709" spans="1:11" ht="20.25" customHeight="1" thickBot="1" x14ac:dyDescent="0.3">
      <c r="A709" s="503" t="s">
        <v>2474</v>
      </c>
      <c r="B709" s="11">
        <v>61</v>
      </c>
      <c r="C709" s="11">
        <v>132</v>
      </c>
      <c r="D709" s="11">
        <f>SUM(B709:C709)</f>
        <v>193</v>
      </c>
      <c r="E709" s="11">
        <v>0</v>
      </c>
      <c r="F709" s="11">
        <v>0</v>
      </c>
      <c r="G709" s="11">
        <v>0</v>
      </c>
      <c r="H709" s="11">
        <v>61</v>
      </c>
      <c r="I709" s="11">
        <v>132</v>
      </c>
      <c r="J709" s="11">
        <f>SUM(H709:I709)</f>
        <v>193</v>
      </c>
      <c r="K709" s="13" t="s">
        <v>2256</v>
      </c>
    </row>
    <row r="710" spans="1:11" ht="20.25" customHeight="1" thickTop="1" x14ac:dyDescent="0.25">
      <c r="A710" s="601"/>
      <c r="B710" s="578"/>
      <c r="C710" s="578"/>
      <c r="D710" s="578"/>
      <c r="E710" s="578"/>
      <c r="F710" s="578"/>
      <c r="G710" s="578"/>
      <c r="H710" s="578"/>
      <c r="I710" s="578"/>
      <c r="J710" s="578"/>
      <c r="K710" s="580"/>
    </row>
    <row r="711" spans="1:11" s="659" customFormat="1" ht="20.25" customHeight="1" x14ac:dyDescent="0.25">
      <c r="A711" s="505"/>
      <c r="B711" s="668"/>
      <c r="C711" s="668"/>
      <c r="D711" s="668"/>
      <c r="E711" s="668"/>
      <c r="F711" s="668"/>
      <c r="G711" s="668"/>
      <c r="H711" s="668"/>
      <c r="I711" s="668"/>
      <c r="J711" s="668"/>
      <c r="K711" s="664"/>
    </row>
    <row r="712" spans="1:11" ht="20.25" customHeight="1" x14ac:dyDescent="0.25">
      <c r="A712" s="505"/>
      <c r="B712" s="14"/>
      <c r="C712" s="14"/>
      <c r="D712" s="14"/>
      <c r="E712" s="14"/>
      <c r="F712" s="14"/>
      <c r="G712" s="14"/>
      <c r="H712" s="14"/>
      <c r="I712" s="14"/>
      <c r="J712" s="14"/>
      <c r="K712" s="448"/>
    </row>
    <row r="713" spans="1:11" ht="20.25" customHeight="1" thickBot="1" x14ac:dyDescent="0.3">
      <c r="A713" s="357" t="s">
        <v>2660</v>
      </c>
      <c r="E713" s="357"/>
      <c r="F713" s="357"/>
      <c r="G713" s="357"/>
      <c r="H713" s="357"/>
      <c r="I713" s="357"/>
      <c r="J713" s="357"/>
      <c r="K713" s="426" t="s">
        <v>2661</v>
      </c>
    </row>
    <row r="714" spans="1:11" ht="18.899999999999999" customHeight="1" thickTop="1" x14ac:dyDescent="0.3">
      <c r="A714" s="735" t="s">
        <v>205</v>
      </c>
      <c r="B714" s="746" t="s">
        <v>1</v>
      </c>
      <c r="C714" s="746"/>
      <c r="D714" s="746"/>
      <c r="E714" s="735" t="s">
        <v>2</v>
      </c>
      <c r="F714" s="735"/>
      <c r="G714" s="735"/>
      <c r="H714" s="735" t="s">
        <v>4</v>
      </c>
      <c r="I714" s="735"/>
      <c r="J714" s="735"/>
      <c r="K714" s="735" t="s">
        <v>206</v>
      </c>
    </row>
    <row r="715" spans="1:11" ht="18.899999999999999" customHeight="1" x14ac:dyDescent="0.3">
      <c r="A715" s="736"/>
      <c r="B715" s="747" t="s">
        <v>6</v>
      </c>
      <c r="C715" s="747"/>
      <c r="D715" s="747"/>
      <c r="E715" s="736" t="s">
        <v>7</v>
      </c>
      <c r="F715" s="736"/>
      <c r="G715" s="736"/>
      <c r="H715" s="736" t="s">
        <v>9</v>
      </c>
      <c r="I715" s="736"/>
      <c r="J715" s="736"/>
      <c r="K715" s="736"/>
    </row>
    <row r="716" spans="1:11" ht="18.899999999999999" customHeight="1" x14ac:dyDescent="0.3">
      <c r="A716" s="736"/>
      <c r="B716" s="547" t="s">
        <v>574</v>
      </c>
      <c r="C716" s="547" t="s">
        <v>113</v>
      </c>
      <c r="D716" s="547" t="s">
        <v>12</v>
      </c>
      <c r="E716" s="14" t="s">
        <v>574</v>
      </c>
      <c r="F716" s="14" t="s">
        <v>113</v>
      </c>
      <c r="G716" s="14" t="s">
        <v>12</v>
      </c>
      <c r="H716" s="14" t="s">
        <v>574</v>
      </c>
      <c r="I716" s="14" t="s">
        <v>113</v>
      </c>
      <c r="J716" s="14" t="s">
        <v>12</v>
      </c>
      <c r="K716" s="736"/>
    </row>
    <row r="717" spans="1:11" ht="18.899999999999999" customHeight="1" thickBot="1" x14ac:dyDescent="0.35">
      <c r="A717" s="737"/>
      <c r="B717" s="458" t="s">
        <v>13</v>
      </c>
      <c r="C717" s="458" t="s">
        <v>14</v>
      </c>
      <c r="D717" s="458" t="s">
        <v>9</v>
      </c>
      <c r="E717" s="88" t="s">
        <v>13</v>
      </c>
      <c r="F717" s="88" t="s">
        <v>14</v>
      </c>
      <c r="G717" s="88" t="s">
        <v>9</v>
      </c>
      <c r="H717" s="88" t="s">
        <v>13</v>
      </c>
      <c r="I717" s="88" t="s">
        <v>14</v>
      </c>
      <c r="J717" s="88" t="s">
        <v>9</v>
      </c>
      <c r="K717" s="737"/>
    </row>
    <row r="718" spans="1:11" ht="20.25" customHeight="1" x14ac:dyDescent="0.25">
      <c r="A718" s="502" t="s">
        <v>2578</v>
      </c>
      <c r="B718" s="20"/>
      <c r="C718" s="20"/>
      <c r="D718" s="20"/>
      <c r="E718" s="8"/>
      <c r="F718" s="8"/>
      <c r="G718" s="8"/>
      <c r="H718" s="8"/>
      <c r="I718" s="8"/>
      <c r="J718" s="8"/>
      <c r="K718" s="446" t="s">
        <v>2258</v>
      </c>
    </row>
    <row r="719" spans="1:11" ht="20.25" customHeight="1" x14ac:dyDescent="0.25">
      <c r="A719" s="502" t="s">
        <v>437</v>
      </c>
      <c r="B719" s="20">
        <v>82</v>
      </c>
      <c r="C719" s="20">
        <v>68</v>
      </c>
      <c r="D719" s="20">
        <f>SUM(B719:C719)</f>
        <v>150</v>
      </c>
      <c r="E719" s="8">
        <v>0</v>
      </c>
      <c r="F719" s="8">
        <v>0</v>
      </c>
      <c r="G719" s="8">
        <v>0</v>
      </c>
      <c r="H719" s="8">
        <v>82</v>
      </c>
      <c r="I719" s="8">
        <v>68</v>
      </c>
      <c r="J719" s="8">
        <f>SUM(H719:I719)</f>
        <v>150</v>
      </c>
      <c r="K719" s="446" t="s">
        <v>209</v>
      </c>
    </row>
    <row r="720" spans="1:11" ht="20.25" customHeight="1" x14ac:dyDescent="0.25">
      <c r="A720" s="502" t="s">
        <v>212</v>
      </c>
      <c r="B720" s="20">
        <v>72</v>
      </c>
      <c r="C720" s="20">
        <v>129</v>
      </c>
      <c r="D720" s="20">
        <f t="shared" ref="D720:D721" si="199">SUM(B720:C720)</f>
        <v>201</v>
      </c>
      <c r="E720" s="8">
        <v>0</v>
      </c>
      <c r="F720" s="8">
        <v>0</v>
      </c>
      <c r="G720" s="8">
        <v>0</v>
      </c>
      <c r="H720" s="8">
        <v>72</v>
      </c>
      <c r="I720" s="8">
        <v>129</v>
      </c>
      <c r="J720" s="8">
        <f>SUM(H720:I720)</f>
        <v>201</v>
      </c>
      <c r="K720" s="446" t="s">
        <v>213</v>
      </c>
    </row>
    <row r="721" spans="1:11" ht="20.25" customHeight="1" x14ac:dyDescent="0.25">
      <c r="A721" s="502" t="s">
        <v>534</v>
      </c>
      <c r="B721" s="20">
        <v>124</v>
      </c>
      <c r="C721" s="20">
        <v>26</v>
      </c>
      <c r="D721" s="20">
        <f t="shared" si="199"/>
        <v>150</v>
      </c>
      <c r="E721" s="8">
        <v>0</v>
      </c>
      <c r="F721" s="8">
        <v>0</v>
      </c>
      <c r="G721" s="8">
        <v>0</v>
      </c>
      <c r="H721" s="8">
        <v>124</v>
      </c>
      <c r="I721" s="8">
        <v>26</v>
      </c>
      <c r="J721" s="8">
        <f>SUM(H721:I721)</f>
        <v>150</v>
      </c>
      <c r="K721" s="22" t="s">
        <v>217</v>
      </c>
    </row>
    <row r="722" spans="1:11" ht="20.25" customHeight="1" x14ac:dyDescent="0.25">
      <c r="A722" s="502" t="s">
        <v>2259</v>
      </c>
      <c r="B722" s="20">
        <f>SUM(B719:B721)</f>
        <v>278</v>
      </c>
      <c r="C722" s="20">
        <f t="shared" ref="C722:F722" si="200">SUM(C719:C721)</f>
        <v>223</v>
      </c>
      <c r="D722" s="20">
        <f t="shared" si="200"/>
        <v>501</v>
      </c>
      <c r="E722" s="20">
        <f t="shared" si="200"/>
        <v>0</v>
      </c>
      <c r="F722" s="20">
        <f t="shared" si="200"/>
        <v>0</v>
      </c>
      <c r="G722" s="20">
        <v>0</v>
      </c>
      <c r="H722" s="20">
        <f>SUM(H719:H721)</f>
        <v>278</v>
      </c>
      <c r="I722" s="20">
        <f t="shared" ref="I722:J722" si="201">SUM(I719:I721)</f>
        <v>223</v>
      </c>
      <c r="J722" s="20">
        <f t="shared" si="201"/>
        <v>501</v>
      </c>
      <c r="K722" s="446" t="s">
        <v>2260</v>
      </c>
    </row>
    <row r="723" spans="1:11" ht="20.25" customHeight="1" x14ac:dyDescent="0.25">
      <c r="A723" s="502" t="s">
        <v>2581</v>
      </c>
      <c r="B723" s="20">
        <v>286</v>
      </c>
      <c r="C723" s="20">
        <v>339</v>
      </c>
      <c r="D723" s="20">
        <f>SUM(B723:C723)</f>
        <v>625</v>
      </c>
      <c r="E723" s="8">
        <v>0</v>
      </c>
      <c r="F723" s="8">
        <v>0</v>
      </c>
      <c r="G723" s="8">
        <v>0</v>
      </c>
      <c r="H723" s="8">
        <v>286</v>
      </c>
      <c r="I723" s="8">
        <v>339</v>
      </c>
      <c r="J723" s="8">
        <f>SUM(H723:I723)</f>
        <v>625</v>
      </c>
      <c r="K723" s="506" t="s">
        <v>2630</v>
      </c>
    </row>
    <row r="724" spans="1:11" ht="20.25" customHeight="1" x14ac:dyDescent="0.25">
      <c r="A724" s="502" t="s">
        <v>2263</v>
      </c>
      <c r="B724" s="20"/>
      <c r="C724" s="20"/>
      <c r="D724" s="20"/>
      <c r="E724" s="8"/>
      <c r="F724" s="8"/>
      <c r="G724" s="8"/>
      <c r="H724" s="8"/>
      <c r="I724" s="8"/>
      <c r="J724" s="8"/>
      <c r="K724" s="446" t="s">
        <v>2264</v>
      </c>
    </row>
    <row r="725" spans="1:11" ht="20.25" customHeight="1" x14ac:dyDescent="0.25">
      <c r="A725" s="502" t="s">
        <v>212</v>
      </c>
      <c r="B725" s="20">
        <v>72</v>
      </c>
      <c r="C725" s="20">
        <v>93</v>
      </c>
      <c r="D725" s="20">
        <f>SUM(B725:C725)</f>
        <v>165</v>
      </c>
      <c r="E725" s="8">
        <v>0</v>
      </c>
      <c r="F725" s="8">
        <v>0</v>
      </c>
      <c r="G725" s="8">
        <v>0</v>
      </c>
      <c r="H725" s="8">
        <v>72</v>
      </c>
      <c r="I725" s="8">
        <v>93</v>
      </c>
      <c r="J725" s="8">
        <f>SUM(H725:I725)</f>
        <v>165</v>
      </c>
      <c r="K725" s="446" t="s">
        <v>213</v>
      </c>
    </row>
    <row r="726" spans="1:11" ht="20.25" customHeight="1" x14ac:dyDescent="0.25">
      <c r="A726" s="502" t="s">
        <v>414</v>
      </c>
      <c r="B726" s="20">
        <v>51</v>
      </c>
      <c r="C726" s="20">
        <v>102</v>
      </c>
      <c r="D726" s="20">
        <f t="shared" ref="D726:D729" si="202">SUM(B726:C726)</f>
        <v>153</v>
      </c>
      <c r="E726" s="8">
        <v>0</v>
      </c>
      <c r="F726" s="8">
        <v>0</v>
      </c>
      <c r="G726" s="8">
        <v>0</v>
      </c>
      <c r="H726" s="8">
        <v>51</v>
      </c>
      <c r="I726" s="8">
        <v>102</v>
      </c>
      <c r="J726" s="8">
        <f>SUM(H726:I726)</f>
        <v>153</v>
      </c>
      <c r="K726" s="446" t="s">
        <v>215</v>
      </c>
    </row>
    <row r="727" spans="1:11" ht="20.25" customHeight="1" x14ac:dyDescent="0.25">
      <c r="A727" s="502" t="s">
        <v>2265</v>
      </c>
      <c r="B727" s="20">
        <v>28</v>
      </c>
      <c r="C727" s="20">
        <v>7</v>
      </c>
      <c r="D727" s="20">
        <f t="shared" si="202"/>
        <v>35</v>
      </c>
      <c r="E727" s="8">
        <v>0</v>
      </c>
      <c r="F727" s="8">
        <v>0</v>
      </c>
      <c r="G727" s="8">
        <v>0</v>
      </c>
      <c r="H727" s="8">
        <v>28</v>
      </c>
      <c r="I727" s="8">
        <v>7</v>
      </c>
      <c r="J727" s="8">
        <f>SUM(H727:I727)</f>
        <v>35</v>
      </c>
      <c r="K727" s="446" t="s">
        <v>2266</v>
      </c>
    </row>
    <row r="728" spans="1:11" ht="20.25" customHeight="1" x14ac:dyDescent="0.25">
      <c r="A728" s="502" t="s">
        <v>2268</v>
      </c>
      <c r="B728" s="20">
        <f>SUM(B725:B727)</f>
        <v>151</v>
      </c>
      <c r="C728" s="20">
        <f t="shared" ref="C728:F728" si="203">SUM(C725:C727)</f>
        <v>202</v>
      </c>
      <c r="D728" s="20">
        <f t="shared" si="202"/>
        <v>353</v>
      </c>
      <c r="E728" s="20">
        <f t="shared" si="203"/>
        <v>0</v>
      </c>
      <c r="F728" s="20">
        <f t="shared" si="203"/>
        <v>0</v>
      </c>
      <c r="G728" s="20">
        <v>0</v>
      </c>
      <c r="H728" s="20">
        <f>SUM(H725:H727)</f>
        <v>151</v>
      </c>
      <c r="I728" s="20">
        <f t="shared" ref="I728:J728" si="204">SUM(I725:I727)</f>
        <v>202</v>
      </c>
      <c r="J728" s="20">
        <f t="shared" si="204"/>
        <v>353</v>
      </c>
      <c r="K728" s="446" t="s">
        <v>2269</v>
      </c>
    </row>
    <row r="729" spans="1:11" ht="20.25" customHeight="1" x14ac:dyDescent="0.25">
      <c r="A729" s="502" t="s">
        <v>2475</v>
      </c>
      <c r="B729" s="20">
        <v>19</v>
      </c>
      <c r="C729" s="20">
        <v>7</v>
      </c>
      <c r="D729" s="20">
        <f t="shared" si="202"/>
        <v>26</v>
      </c>
      <c r="E729" s="20">
        <v>0</v>
      </c>
      <c r="F729" s="20">
        <v>0</v>
      </c>
      <c r="G729" s="20">
        <v>0</v>
      </c>
      <c r="H729" s="20">
        <v>19</v>
      </c>
      <c r="I729" s="20">
        <v>7</v>
      </c>
      <c r="J729" s="20">
        <f>SUM(H729:I729)</f>
        <v>26</v>
      </c>
      <c r="K729" s="446" t="s">
        <v>2271</v>
      </c>
    </row>
    <row r="730" spans="1:11" ht="20.25" customHeight="1" thickBot="1" x14ac:dyDescent="0.3">
      <c r="A730" s="477" t="s">
        <v>90</v>
      </c>
      <c r="B730" s="11">
        <f t="shared" ref="B730:J730" si="205">SUM(B486+B487+B488+B489+B490+B491+B492+B493+B494+B495+B496+B504+B512+B513+B523+B531+B532+B605+B606+B607+B608+B609+B610+B611+B612+B613+B614+B615+B616+B635+B636+B637+B638+B639+B649+B658+B659+B660+B661+B662+B663+B664+B665+B670+B671+B672+B680+B689+B697+B703+B708+B709+B722+B723+B728+B729)</f>
        <v>55762</v>
      </c>
      <c r="C730" s="11">
        <f t="shared" si="205"/>
        <v>38240</v>
      </c>
      <c r="D730" s="11">
        <f t="shared" si="205"/>
        <v>94002</v>
      </c>
      <c r="E730" s="11">
        <f t="shared" si="205"/>
        <v>12</v>
      </c>
      <c r="F730" s="11">
        <f t="shared" si="205"/>
        <v>20</v>
      </c>
      <c r="G730" s="11">
        <f t="shared" si="205"/>
        <v>32</v>
      </c>
      <c r="H730" s="11">
        <f t="shared" si="205"/>
        <v>55774</v>
      </c>
      <c r="I730" s="11">
        <f t="shared" si="205"/>
        <v>38260</v>
      </c>
      <c r="J730" s="11">
        <f t="shared" si="205"/>
        <v>94034</v>
      </c>
      <c r="K730" s="13" t="s">
        <v>91</v>
      </c>
    </row>
    <row r="731" spans="1:11" ht="14.4" thickTop="1" x14ac:dyDescent="0.25"/>
    <row r="733" spans="1:11" ht="20.25" customHeight="1" x14ac:dyDescent="0.25">
      <c r="A733" s="14"/>
      <c r="B733" s="14"/>
      <c r="C733" s="14"/>
      <c r="D733" s="14"/>
      <c r="E733" s="14"/>
      <c r="F733" s="14"/>
      <c r="G733" s="14"/>
      <c r="H733" s="14"/>
      <c r="I733" s="14"/>
      <c r="J733" s="14"/>
      <c r="K733" s="448"/>
    </row>
    <row r="734" spans="1:11" s="69" customFormat="1" ht="20.25" customHeight="1" x14ac:dyDescent="0.25">
      <c r="A734" s="14"/>
      <c r="B734" s="14"/>
      <c r="C734" s="14"/>
      <c r="D734" s="14"/>
      <c r="E734" s="14"/>
      <c r="F734" s="14"/>
      <c r="G734" s="14"/>
      <c r="H734" s="14"/>
      <c r="I734" s="14"/>
      <c r="J734" s="14"/>
      <c r="K734" s="453"/>
    </row>
    <row r="735" spans="1:11" s="69" customFormat="1" ht="20.25" customHeight="1" x14ac:dyDescent="0.25">
      <c r="A735" s="668"/>
      <c r="B735" s="668"/>
      <c r="C735" s="668"/>
      <c r="D735" s="668"/>
      <c r="E735" s="668"/>
      <c r="F735" s="668"/>
      <c r="G735" s="668"/>
      <c r="H735" s="668"/>
      <c r="I735" s="668"/>
      <c r="J735" s="668"/>
      <c r="K735" s="664"/>
    </row>
    <row r="736" spans="1:11" s="69" customFormat="1" ht="20.25" customHeight="1" x14ac:dyDescent="0.25">
      <c r="A736" s="668"/>
      <c r="B736" s="668"/>
      <c r="C736" s="668"/>
      <c r="D736" s="668"/>
      <c r="E736" s="668"/>
      <c r="F736" s="668"/>
      <c r="G736" s="668"/>
      <c r="H736" s="668"/>
      <c r="I736" s="668"/>
      <c r="J736" s="668"/>
      <c r="K736" s="664"/>
    </row>
    <row r="737" spans="1:11" ht="20.25" customHeight="1" x14ac:dyDescent="0.25">
      <c r="A737" s="14"/>
      <c r="B737" s="14"/>
      <c r="C737" s="14"/>
      <c r="D737" s="14"/>
      <c r="E737" s="14"/>
      <c r="F737" s="14"/>
      <c r="G737" s="14"/>
      <c r="H737" s="14"/>
      <c r="I737" s="14"/>
      <c r="J737" s="14"/>
      <c r="K737" s="448"/>
    </row>
    <row r="738" spans="1:11" ht="20.25" customHeight="1" x14ac:dyDescent="0.25">
      <c r="A738" s="14"/>
      <c r="B738" s="14"/>
      <c r="C738" s="14"/>
      <c r="D738" s="14"/>
      <c r="E738" s="14"/>
      <c r="F738" s="14"/>
      <c r="G738" s="14"/>
      <c r="H738" s="14"/>
      <c r="I738" s="14"/>
      <c r="J738" s="14"/>
      <c r="K738" s="448"/>
    </row>
    <row r="739" spans="1:11" ht="20.25" customHeight="1" x14ac:dyDescent="0.25">
      <c r="A739" s="14"/>
      <c r="B739" s="14"/>
      <c r="C739" s="14"/>
      <c r="D739" s="14"/>
      <c r="E739" s="14"/>
      <c r="F739" s="14"/>
      <c r="G739" s="14"/>
      <c r="H739" s="14"/>
      <c r="I739" s="14"/>
      <c r="J739" s="14"/>
      <c r="K739" s="448"/>
    </row>
    <row r="740" spans="1:11" s="544" customFormat="1" ht="20.25" customHeight="1" x14ac:dyDescent="0.25">
      <c r="A740" s="14"/>
      <c r="B740" s="14"/>
      <c r="C740" s="14"/>
      <c r="D740" s="14"/>
      <c r="E740" s="14"/>
      <c r="F740" s="14"/>
      <c r="G740" s="14"/>
      <c r="H740" s="14"/>
      <c r="I740" s="14"/>
      <c r="J740" s="14"/>
      <c r="K740" s="545"/>
    </row>
    <row r="741" spans="1:11" ht="20.25" customHeight="1" x14ac:dyDescent="0.25">
      <c r="A741" s="579"/>
      <c r="B741" s="579"/>
      <c r="C741" s="579"/>
      <c r="D741" s="579"/>
      <c r="E741" s="579"/>
      <c r="F741" s="579"/>
      <c r="G741" s="579"/>
      <c r="H741" s="579"/>
      <c r="I741" s="579"/>
      <c r="J741" s="579"/>
      <c r="K741" s="574"/>
    </row>
    <row r="742" spans="1:11" ht="27.75" customHeight="1" thickBot="1" x14ac:dyDescent="0.3">
      <c r="A742" s="357" t="s">
        <v>2660</v>
      </c>
      <c r="E742" s="357"/>
      <c r="F742" s="357"/>
      <c r="G742" s="357"/>
      <c r="H742" s="357"/>
      <c r="I742" s="357"/>
      <c r="J742" s="357"/>
      <c r="K742" s="426" t="s">
        <v>2661</v>
      </c>
    </row>
    <row r="743" spans="1:11" ht="20.25" customHeight="1" thickTop="1" x14ac:dyDescent="0.3">
      <c r="A743" s="736" t="s">
        <v>205</v>
      </c>
      <c r="B743" s="746" t="s">
        <v>1</v>
      </c>
      <c r="C743" s="746"/>
      <c r="D743" s="746"/>
      <c r="E743" s="735" t="s">
        <v>2</v>
      </c>
      <c r="F743" s="735"/>
      <c r="G743" s="735"/>
      <c r="H743" s="735" t="s">
        <v>4</v>
      </c>
      <c r="I743" s="735"/>
      <c r="J743" s="735"/>
      <c r="K743" s="735" t="s">
        <v>206</v>
      </c>
    </row>
    <row r="744" spans="1:11" ht="20.25" customHeight="1" x14ac:dyDescent="0.3">
      <c r="A744" s="736"/>
      <c r="B744" s="747" t="s">
        <v>6</v>
      </c>
      <c r="C744" s="747"/>
      <c r="D744" s="747"/>
      <c r="E744" s="736" t="s">
        <v>7</v>
      </c>
      <c r="F744" s="736"/>
      <c r="G744" s="736"/>
      <c r="H744" s="736" t="s">
        <v>9</v>
      </c>
      <c r="I744" s="736"/>
      <c r="J744" s="736"/>
      <c r="K744" s="736"/>
    </row>
    <row r="745" spans="1:11" ht="20.25" customHeight="1" x14ac:dyDescent="0.3">
      <c r="A745" s="736"/>
      <c r="B745" s="547" t="s">
        <v>574</v>
      </c>
      <c r="C745" s="547" t="s">
        <v>113</v>
      </c>
      <c r="D745" s="547" t="s">
        <v>12</v>
      </c>
      <c r="E745" s="14" t="s">
        <v>574</v>
      </c>
      <c r="F745" s="14" t="s">
        <v>113</v>
      </c>
      <c r="G745" s="14" t="s">
        <v>12</v>
      </c>
      <c r="H745" s="14" t="s">
        <v>574</v>
      </c>
      <c r="I745" s="14" t="s">
        <v>113</v>
      </c>
      <c r="J745" s="14" t="s">
        <v>12</v>
      </c>
      <c r="K745" s="736"/>
    </row>
    <row r="746" spans="1:11" ht="20.25" customHeight="1" thickBot="1" x14ac:dyDescent="0.35">
      <c r="A746" s="737"/>
      <c r="B746" s="458" t="s">
        <v>13</v>
      </c>
      <c r="C746" s="458" t="s">
        <v>14</v>
      </c>
      <c r="D746" s="458" t="s">
        <v>9</v>
      </c>
      <c r="E746" s="458" t="s">
        <v>13</v>
      </c>
      <c r="F746" s="458" t="s">
        <v>14</v>
      </c>
      <c r="G746" s="458" t="s">
        <v>9</v>
      </c>
      <c r="H746" s="458" t="s">
        <v>13</v>
      </c>
      <c r="I746" s="458" t="s">
        <v>14</v>
      </c>
      <c r="J746" s="458" t="s">
        <v>9</v>
      </c>
      <c r="K746" s="737"/>
    </row>
    <row r="747" spans="1:11" ht="20.25" customHeight="1" x14ac:dyDescent="0.25">
      <c r="A747" s="8" t="s">
        <v>412</v>
      </c>
      <c r="B747" s="8"/>
      <c r="C747" s="8"/>
      <c r="D747" s="8"/>
      <c r="E747" s="8"/>
      <c r="F747" s="8"/>
      <c r="G747" s="8"/>
      <c r="H747" s="8"/>
      <c r="I747" s="8"/>
      <c r="J747" s="8"/>
      <c r="K747" s="446" t="s">
        <v>93</v>
      </c>
    </row>
    <row r="748" spans="1:11" ht="20.25" customHeight="1" x14ac:dyDescent="0.25">
      <c r="A748" s="8" t="s">
        <v>2047</v>
      </c>
      <c r="B748" s="8">
        <v>812</v>
      </c>
      <c r="C748" s="8">
        <v>319</v>
      </c>
      <c r="D748" s="8">
        <f>SUM(B748:C748)</f>
        <v>1131</v>
      </c>
      <c r="E748" s="8">
        <v>2</v>
      </c>
      <c r="F748" s="8"/>
      <c r="G748" s="8">
        <f>SUM(E748:F748)</f>
        <v>2</v>
      </c>
      <c r="H748" s="8">
        <f t="shared" ref="H748:J756" si="206">SUM(E748,B748)</f>
        <v>814</v>
      </c>
      <c r="I748" s="8">
        <f t="shared" si="206"/>
        <v>319</v>
      </c>
      <c r="J748" s="8">
        <f t="shared" si="206"/>
        <v>1133</v>
      </c>
      <c r="K748" s="446" t="s">
        <v>2048</v>
      </c>
    </row>
    <row r="749" spans="1:11" ht="20.25" customHeight="1" x14ac:dyDescent="0.25">
      <c r="A749" s="8" t="s">
        <v>2049</v>
      </c>
      <c r="B749" s="8">
        <v>998</v>
      </c>
      <c r="C749" s="8">
        <v>363</v>
      </c>
      <c r="D749" s="8">
        <f t="shared" ref="D749:D756" si="207">SUM(B749:C749)</f>
        <v>1361</v>
      </c>
      <c r="E749" s="8">
        <v>1</v>
      </c>
      <c r="F749" s="8"/>
      <c r="G749" s="8">
        <f t="shared" ref="G749:G752" si="208">SUM(E749:F749)</f>
        <v>1</v>
      </c>
      <c r="H749" s="8">
        <f t="shared" si="206"/>
        <v>999</v>
      </c>
      <c r="I749" s="8">
        <f t="shared" si="206"/>
        <v>363</v>
      </c>
      <c r="J749" s="8">
        <f t="shared" si="206"/>
        <v>1362</v>
      </c>
      <c r="K749" s="446" t="s">
        <v>2050</v>
      </c>
    </row>
    <row r="750" spans="1:11" ht="20.25" customHeight="1" x14ac:dyDescent="0.25">
      <c r="A750" s="8" t="s">
        <v>2051</v>
      </c>
      <c r="B750" s="8">
        <v>1132</v>
      </c>
      <c r="C750" s="8">
        <v>422</v>
      </c>
      <c r="D750" s="8">
        <f t="shared" si="207"/>
        <v>1554</v>
      </c>
      <c r="E750" s="8">
        <v>1</v>
      </c>
      <c r="F750" s="8"/>
      <c r="G750" s="8">
        <f t="shared" si="208"/>
        <v>1</v>
      </c>
      <c r="H750" s="8">
        <f t="shared" si="206"/>
        <v>1133</v>
      </c>
      <c r="I750" s="8">
        <f t="shared" si="206"/>
        <v>422</v>
      </c>
      <c r="J750" s="8">
        <f t="shared" si="206"/>
        <v>1555</v>
      </c>
      <c r="K750" s="446" t="s">
        <v>2586</v>
      </c>
    </row>
    <row r="751" spans="1:11" ht="20.25" customHeight="1" x14ac:dyDescent="0.25">
      <c r="A751" s="8" t="s">
        <v>2053</v>
      </c>
      <c r="B751" s="8">
        <v>613</v>
      </c>
      <c r="C751" s="8">
        <v>321</v>
      </c>
      <c r="D751" s="8">
        <f t="shared" si="207"/>
        <v>934</v>
      </c>
      <c r="E751" s="8">
        <v>2</v>
      </c>
      <c r="F751" s="8"/>
      <c r="G751" s="8">
        <f t="shared" si="208"/>
        <v>2</v>
      </c>
      <c r="H751" s="8">
        <f t="shared" si="206"/>
        <v>615</v>
      </c>
      <c r="I751" s="8">
        <f t="shared" si="206"/>
        <v>321</v>
      </c>
      <c r="J751" s="8">
        <f t="shared" si="206"/>
        <v>936</v>
      </c>
      <c r="K751" s="446" t="s">
        <v>2054</v>
      </c>
    </row>
    <row r="752" spans="1:11" ht="20.25" customHeight="1" x14ac:dyDescent="0.25">
      <c r="A752" s="8" t="s">
        <v>2057</v>
      </c>
      <c r="B752" s="8">
        <v>507</v>
      </c>
      <c r="C752" s="8">
        <v>56</v>
      </c>
      <c r="D752" s="8">
        <f t="shared" si="207"/>
        <v>563</v>
      </c>
      <c r="E752" s="8">
        <v>0</v>
      </c>
      <c r="F752" s="8">
        <v>0</v>
      </c>
      <c r="G752" s="8">
        <f t="shared" si="208"/>
        <v>0</v>
      </c>
      <c r="H752" s="8">
        <f t="shared" si="206"/>
        <v>507</v>
      </c>
      <c r="I752" s="8">
        <f t="shared" si="206"/>
        <v>56</v>
      </c>
      <c r="J752" s="8">
        <f t="shared" si="206"/>
        <v>563</v>
      </c>
      <c r="K752" s="446" t="s">
        <v>2489</v>
      </c>
    </row>
    <row r="753" spans="1:11" ht="20.25" customHeight="1" x14ac:dyDescent="0.25">
      <c r="A753" s="8" t="s">
        <v>2059</v>
      </c>
      <c r="B753" s="8">
        <v>778</v>
      </c>
      <c r="C753" s="8">
        <v>268</v>
      </c>
      <c r="D753" s="8">
        <f t="shared" si="207"/>
        <v>1046</v>
      </c>
      <c r="E753" s="8">
        <v>0</v>
      </c>
      <c r="F753" s="8">
        <v>0</v>
      </c>
      <c r="G753" s="8">
        <v>0</v>
      </c>
      <c r="H753" s="8">
        <f t="shared" si="206"/>
        <v>778</v>
      </c>
      <c r="I753" s="8">
        <f t="shared" si="206"/>
        <v>268</v>
      </c>
      <c r="J753" s="8">
        <f t="shared" si="206"/>
        <v>1046</v>
      </c>
      <c r="K753" s="446" t="s">
        <v>2060</v>
      </c>
    </row>
    <row r="754" spans="1:11" ht="20.25" customHeight="1" x14ac:dyDescent="0.25">
      <c r="A754" s="8" t="s">
        <v>2061</v>
      </c>
      <c r="B754" s="8">
        <v>163</v>
      </c>
      <c r="C754" s="8">
        <v>25</v>
      </c>
      <c r="D754" s="8">
        <f t="shared" si="207"/>
        <v>188</v>
      </c>
      <c r="E754" s="8">
        <v>0</v>
      </c>
      <c r="F754" s="8">
        <v>0</v>
      </c>
      <c r="G754" s="8">
        <v>0</v>
      </c>
      <c r="H754" s="8">
        <f t="shared" si="206"/>
        <v>163</v>
      </c>
      <c r="I754" s="8">
        <f t="shared" si="206"/>
        <v>25</v>
      </c>
      <c r="J754" s="8">
        <f t="shared" si="206"/>
        <v>188</v>
      </c>
      <c r="K754" s="446" t="s">
        <v>2062</v>
      </c>
    </row>
    <row r="755" spans="1:11" ht="20.25" customHeight="1" x14ac:dyDescent="0.25">
      <c r="A755" s="8" t="s">
        <v>2063</v>
      </c>
      <c r="B755" s="8">
        <v>1050</v>
      </c>
      <c r="C755" s="8">
        <v>129</v>
      </c>
      <c r="D755" s="8">
        <f t="shared" si="207"/>
        <v>1179</v>
      </c>
      <c r="E755" s="8">
        <v>0</v>
      </c>
      <c r="F755" s="8">
        <v>0</v>
      </c>
      <c r="G755" s="8">
        <v>0</v>
      </c>
      <c r="H755" s="8">
        <f t="shared" si="206"/>
        <v>1050</v>
      </c>
      <c r="I755" s="8">
        <f t="shared" si="206"/>
        <v>129</v>
      </c>
      <c r="J755" s="8">
        <f t="shared" si="206"/>
        <v>1179</v>
      </c>
      <c r="K755" s="446" t="s">
        <v>2064</v>
      </c>
    </row>
    <row r="756" spans="1:11" ht="20.25" customHeight="1" x14ac:dyDescent="0.25">
      <c r="A756" s="8" t="s">
        <v>2065</v>
      </c>
      <c r="B756" s="8">
        <v>933</v>
      </c>
      <c r="C756" s="8">
        <v>319</v>
      </c>
      <c r="D756" s="8">
        <f t="shared" si="207"/>
        <v>1252</v>
      </c>
      <c r="E756" s="8">
        <v>1</v>
      </c>
      <c r="F756" s="8"/>
      <c r="G756" s="8">
        <f>SUM(E756:F756)</f>
        <v>1</v>
      </c>
      <c r="H756" s="8">
        <f t="shared" si="206"/>
        <v>934</v>
      </c>
      <c r="I756" s="8">
        <f t="shared" si="206"/>
        <v>319</v>
      </c>
      <c r="J756" s="8">
        <f t="shared" si="206"/>
        <v>1253</v>
      </c>
      <c r="K756" s="446" t="s">
        <v>2587</v>
      </c>
    </row>
    <row r="757" spans="1:11" ht="20.25" customHeight="1" x14ac:dyDescent="0.25">
      <c r="A757" s="8" t="s">
        <v>2490</v>
      </c>
      <c r="B757" s="8"/>
      <c r="C757" s="8"/>
      <c r="D757" s="8"/>
      <c r="E757" s="8"/>
      <c r="F757" s="8"/>
      <c r="G757" s="8"/>
      <c r="H757" s="8"/>
      <c r="I757" s="8"/>
      <c r="J757" s="8"/>
      <c r="K757" s="446" t="s">
        <v>2588</v>
      </c>
    </row>
    <row r="758" spans="1:11" ht="20.25" customHeight="1" x14ac:dyDescent="0.25">
      <c r="A758" s="8" t="s">
        <v>2493</v>
      </c>
      <c r="B758" s="8">
        <v>417</v>
      </c>
      <c r="C758" s="8">
        <v>29</v>
      </c>
      <c r="D758" s="8">
        <f>SUM(B758:C758)</f>
        <v>446</v>
      </c>
      <c r="E758" s="8">
        <v>0</v>
      </c>
      <c r="F758" s="8">
        <v>0</v>
      </c>
      <c r="G758" s="8">
        <v>0</v>
      </c>
      <c r="H758" s="8">
        <f>SUM(E758,B758)</f>
        <v>417</v>
      </c>
      <c r="I758" s="8">
        <f t="shared" ref="I758:J763" si="209">SUM(F758,C758)</f>
        <v>29</v>
      </c>
      <c r="J758" s="8">
        <f t="shared" si="209"/>
        <v>446</v>
      </c>
      <c r="K758" s="219" t="s">
        <v>2494</v>
      </c>
    </row>
    <row r="759" spans="1:11" ht="20.25" customHeight="1" x14ac:dyDescent="0.25">
      <c r="A759" s="8" t="s">
        <v>2072</v>
      </c>
      <c r="B759" s="8">
        <v>31</v>
      </c>
      <c r="C759" s="8">
        <v>21</v>
      </c>
      <c r="D759" s="8">
        <f t="shared" ref="D759:D763" si="210">SUM(B759:C759)</f>
        <v>52</v>
      </c>
      <c r="E759" s="8">
        <v>0</v>
      </c>
      <c r="F759" s="8">
        <v>0</v>
      </c>
      <c r="G759" s="8">
        <v>0</v>
      </c>
      <c r="H759" s="8">
        <v>31</v>
      </c>
      <c r="I759" s="8">
        <v>21</v>
      </c>
      <c r="J759" s="8">
        <f t="shared" si="209"/>
        <v>52</v>
      </c>
      <c r="K759" s="219" t="s">
        <v>2631</v>
      </c>
    </row>
    <row r="760" spans="1:11" ht="20.25" customHeight="1" x14ac:dyDescent="0.25">
      <c r="A760" s="8" t="s">
        <v>2495</v>
      </c>
      <c r="B760" s="8">
        <v>106</v>
      </c>
      <c r="C760" s="8">
        <v>53</v>
      </c>
      <c r="D760" s="8">
        <f t="shared" si="210"/>
        <v>159</v>
      </c>
      <c r="E760" s="8">
        <v>0</v>
      </c>
      <c r="F760" s="8">
        <v>0</v>
      </c>
      <c r="G760" s="8">
        <v>0</v>
      </c>
      <c r="H760" s="8">
        <v>106</v>
      </c>
      <c r="I760" s="8">
        <v>53</v>
      </c>
      <c r="J760" s="8">
        <f t="shared" si="209"/>
        <v>159</v>
      </c>
      <c r="K760" s="219" t="s">
        <v>2632</v>
      </c>
    </row>
    <row r="761" spans="1:11" ht="20.25" customHeight="1" x14ac:dyDescent="0.25">
      <c r="A761" s="8" t="s">
        <v>2497</v>
      </c>
      <c r="B761" s="8">
        <v>85</v>
      </c>
      <c r="C761" s="8">
        <v>10</v>
      </c>
      <c r="D761" s="8">
        <f t="shared" si="210"/>
        <v>95</v>
      </c>
      <c r="E761" s="8">
        <v>0</v>
      </c>
      <c r="F761" s="8">
        <v>0</v>
      </c>
      <c r="G761" s="8">
        <v>0</v>
      </c>
      <c r="H761" s="8">
        <v>85</v>
      </c>
      <c r="I761" s="8">
        <v>10</v>
      </c>
      <c r="J761" s="8">
        <f t="shared" si="209"/>
        <v>95</v>
      </c>
      <c r="K761" s="446" t="s">
        <v>2280</v>
      </c>
    </row>
    <row r="762" spans="1:11" ht="20.25" customHeight="1" x14ac:dyDescent="0.25">
      <c r="A762" s="8" t="s">
        <v>2498</v>
      </c>
      <c r="B762" s="8">
        <v>516</v>
      </c>
      <c r="C762" s="8">
        <v>55</v>
      </c>
      <c r="D762" s="8">
        <f t="shared" si="210"/>
        <v>571</v>
      </c>
      <c r="E762" s="8">
        <v>0</v>
      </c>
      <c r="F762" s="8">
        <v>0</v>
      </c>
      <c r="G762" s="8">
        <v>0</v>
      </c>
      <c r="H762" s="8">
        <v>516</v>
      </c>
      <c r="I762" s="8">
        <v>55</v>
      </c>
      <c r="J762" s="8">
        <f t="shared" si="209"/>
        <v>571</v>
      </c>
      <c r="K762" s="219" t="s">
        <v>2088</v>
      </c>
    </row>
    <row r="763" spans="1:11" ht="20.25" customHeight="1" x14ac:dyDescent="0.25">
      <c r="A763" s="8" t="s">
        <v>2339</v>
      </c>
      <c r="B763" s="8">
        <v>615</v>
      </c>
      <c r="C763" s="8">
        <v>250</v>
      </c>
      <c r="D763" s="8">
        <f t="shared" si="210"/>
        <v>865</v>
      </c>
      <c r="E763" s="8">
        <v>0</v>
      </c>
      <c r="F763" s="8">
        <v>0</v>
      </c>
      <c r="G763" s="8">
        <v>0</v>
      </c>
      <c r="H763" s="8">
        <v>615</v>
      </c>
      <c r="I763" s="8">
        <v>250</v>
      </c>
      <c r="J763" s="8">
        <f t="shared" si="209"/>
        <v>865</v>
      </c>
      <c r="K763" s="446" t="s">
        <v>2089</v>
      </c>
    </row>
    <row r="764" spans="1:11" ht="20.25" customHeight="1" x14ac:dyDescent="0.25">
      <c r="A764" s="8" t="s">
        <v>2499</v>
      </c>
      <c r="B764" s="8">
        <f>SUM(B758:B763)</f>
        <v>1770</v>
      </c>
      <c r="C764" s="8">
        <f t="shared" ref="C764:J764" si="211">SUM(C758:C763)</f>
        <v>418</v>
      </c>
      <c r="D764" s="8">
        <f t="shared" si="211"/>
        <v>2188</v>
      </c>
      <c r="E764" s="8">
        <f t="shared" si="211"/>
        <v>0</v>
      </c>
      <c r="F764" s="8">
        <f t="shared" si="211"/>
        <v>0</v>
      </c>
      <c r="G764" s="8">
        <f t="shared" si="211"/>
        <v>0</v>
      </c>
      <c r="H764" s="8">
        <f t="shared" si="211"/>
        <v>1770</v>
      </c>
      <c r="I764" s="8">
        <f t="shared" si="211"/>
        <v>418</v>
      </c>
      <c r="J764" s="8">
        <f t="shared" si="211"/>
        <v>2188</v>
      </c>
      <c r="K764" s="446" t="s">
        <v>2326</v>
      </c>
    </row>
    <row r="765" spans="1:11" ht="20.25" customHeight="1" x14ac:dyDescent="0.25">
      <c r="A765" s="8" t="s">
        <v>2099</v>
      </c>
      <c r="B765" s="8">
        <v>1934</v>
      </c>
      <c r="C765" s="8">
        <v>570</v>
      </c>
      <c r="D765" s="8">
        <f>SUM(B765:C765)</f>
        <v>2504</v>
      </c>
      <c r="E765" s="8">
        <v>0</v>
      </c>
      <c r="F765" s="8">
        <v>0</v>
      </c>
      <c r="G765" s="8">
        <v>0</v>
      </c>
      <c r="H765" s="8">
        <f t="shared" ref="H765:J766" si="212">SUM(E765,B765)</f>
        <v>1934</v>
      </c>
      <c r="I765" s="8">
        <f t="shared" si="212"/>
        <v>570</v>
      </c>
      <c r="J765" s="8">
        <f t="shared" si="212"/>
        <v>2504</v>
      </c>
      <c r="K765" s="446" t="s">
        <v>2081</v>
      </c>
    </row>
    <row r="766" spans="1:11" ht="20.25" customHeight="1" thickBot="1" x14ac:dyDescent="0.3">
      <c r="A766" s="11" t="s">
        <v>2101</v>
      </c>
      <c r="B766" s="11">
        <v>446</v>
      </c>
      <c r="C766" s="11">
        <v>182</v>
      </c>
      <c r="D766" s="11">
        <f>SUM(B766:C766)</f>
        <v>628</v>
      </c>
      <c r="E766" s="11">
        <v>0</v>
      </c>
      <c r="F766" s="11">
        <v>0</v>
      </c>
      <c r="G766" s="11">
        <v>0</v>
      </c>
      <c r="H766" s="11">
        <f t="shared" si="212"/>
        <v>446</v>
      </c>
      <c r="I766" s="11">
        <f t="shared" si="212"/>
        <v>182</v>
      </c>
      <c r="J766" s="11">
        <f t="shared" si="212"/>
        <v>628</v>
      </c>
      <c r="K766" s="13" t="s">
        <v>2286</v>
      </c>
    </row>
    <row r="767" spans="1:11" ht="20.25" customHeight="1" thickTop="1" x14ac:dyDescent="0.25">
      <c r="A767" s="14"/>
      <c r="B767" s="14"/>
      <c r="C767" s="14"/>
      <c r="D767" s="14"/>
      <c r="E767" s="14"/>
      <c r="F767" s="14"/>
      <c r="G767" s="14"/>
      <c r="H767" s="14"/>
      <c r="I767" s="14"/>
      <c r="J767" s="14"/>
      <c r="K767" s="545"/>
    </row>
    <row r="768" spans="1:11" s="659" customFormat="1" ht="20.25" customHeight="1" x14ac:dyDescent="0.25">
      <c r="A768" s="668"/>
      <c r="B768" s="668"/>
      <c r="C768" s="668"/>
      <c r="D768" s="668"/>
      <c r="E768" s="668"/>
      <c r="F768" s="668"/>
      <c r="G768" s="668"/>
      <c r="H768" s="668"/>
      <c r="I768" s="668"/>
      <c r="J768" s="668"/>
      <c r="K768" s="664"/>
    </row>
    <row r="769" spans="1:11" s="659" customFormat="1" ht="20.25" customHeight="1" x14ac:dyDescent="0.25">
      <c r="A769" s="668"/>
      <c r="B769" s="668"/>
      <c r="C769" s="668"/>
      <c r="D769" s="668"/>
      <c r="E769" s="668"/>
      <c r="F769" s="668"/>
      <c r="G769" s="668"/>
      <c r="H769" s="668"/>
      <c r="I769" s="668"/>
      <c r="J769" s="668"/>
      <c r="K769" s="664"/>
    </row>
    <row r="770" spans="1:11" ht="20.25" customHeight="1" x14ac:dyDescent="0.25">
      <c r="A770" s="641"/>
      <c r="B770" s="641"/>
      <c r="C770" s="641"/>
      <c r="D770" s="641"/>
      <c r="E770" s="641"/>
      <c r="F770" s="641"/>
      <c r="G770" s="641"/>
      <c r="H770" s="641"/>
      <c r="I770" s="641"/>
      <c r="J770" s="641"/>
      <c r="K770" s="639"/>
    </row>
    <row r="771" spans="1:11" ht="20.25" customHeight="1" thickBot="1" x14ac:dyDescent="0.3">
      <c r="A771" s="357" t="s">
        <v>2660</v>
      </c>
      <c r="E771" s="357"/>
      <c r="F771" s="357"/>
      <c r="G771" s="357"/>
      <c r="H771" s="357"/>
      <c r="I771" s="357"/>
      <c r="J771" s="357"/>
      <c r="K771" s="426" t="s">
        <v>2661</v>
      </c>
    </row>
    <row r="772" spans="1:11" ht="20.25" customHeight="1" thickTop="1" x14ac:dyDescent="0.3">
      <c r="A772" s="735" t="s">
        <v>205</v>
      </c>
      <c r="B772" s="746" t="s">
        <v>1</v>
      </c>
      <c r="C772" s="746"/>
      <c r="D772" s="746"/>
      <c r="E772" s="735" t="s">
        <v>2</v>
      </c>
      <c r="F772" s="735"/>
      <c r="G772" s="735"/>
      <c r="H772" s="735" t="s">
        <v>4</v>
      </c>
      <c r="I772" s="735"/>
      <c r="J772" s="735"/>
      <c r="K772" s="735" t="s">
        <v>206</v>
      </c>
    </row>
    <row r="773" spans="1:11" ht="20.25" customHeight="1" x14ac:dyDescent="0.3">
      <c r="A773" s="736"/>
      <c r="B773" s="747" t="s">
        <v>6</v>
      </c>
      <c r="C773" s="747"/>
      <c r="D773" s="747"/>
      <c r="E773" s="736" t="s">
        <v>7</v>
      </c>
      <c r="F773" s="736"/>
      <c r="G773" s="736"/>
      <c r="H773" s="736" t="s">
        <v>9</v>
      </c>
      <c r="I773" s="736"/>
      <c r="J773" s="736"/>
      <c r="K773" s="736"/>
    </row>
    <row r="774" spans="1:11" ht="20.25" customHeight="1" x14ac:dyDescent="0.3">
      <c r="A774" s="736"/>
      <c r="B774" s="547" t="s">
        <v>574</v>
      </c>
      <c r="C774" s="547" t="s">
        <v>113</v>
      </c>
      <c r="D774" s="547" t="s">
        <v>12</v>
      </c>
      <c r="E774" s="14" t="s">
        <v>574</v>
      </c>
      <c r="F774" s="14" t="s">
        <v>113</v>
      </c>
      <c r="G774" s="14" t="s">
        <v>12</v>
      </c>
      <c r="H774" s="14" t="s">
        <v>574</v>
      </c>
      <c r="I774" s="14" t="s">
        <v>113</v>
      </c>
      <c r="J774" s="14" t="s">
        <v>12</v>
      </c>
      <c r="K774" s="736"/>
    </row>
    <row r="775" spans="1:11" ht="20.25" customHeight="1" thickBot="1" x14ac:dyDescent="0.35">
      <c r="A775" s="737"/>
      <c r="B775" s="458" t="s">
        <v>13</v>
      </c>
      <c r="C775" s="458" t="s">
        <v>14</v>
      </c>
      <c r="D775" s="458" t="s">
        <v>9</v>
      </c>
      <c r="E775" s="88" t="s">
        <v>13</v>
      </c>
      <c r="F775" s="88" t="s">
        <v>14</v>
      </c>
      <c r="G775" s="88" t="s">
        <v>9</v>
      </c>
      <c r="H775" s="88" t="s">
        <v>13</v>
      </c>
      <c r="I775" s="88" t="s">
        <v>14</v>
      </c>
      <c r="J775" s="88" t="s">
        <v>9</v>
      </c>
      <c r="K775" s="737"/>
    </row>
    <row r="776" spans="1:11" ht="20.25" customHeight="1" x14ac:dyDescent="0.25">
      <c r="A776" s="8" t="s">
        <v>2287</v>
      </c>
      <c r="B776" s="8"/>
      <c r="C776" s="8"/>
      <c r="D776" s="8"/>
      <c r="E776" s="8"/>
      <c r="F776" s="8"/>
      <c r="G776" s="8"/>
      <c r="H776" s="8"/>
      <c r="I776" s="8"/>
      <c r="J776" s="8"/>
      <c r="K776" s="459" t="s">
        <v>2633</v>
      </c>
    </row>
    <row r="777" spans="1:11" ht="20.25" customHeight="1" x14ac:dyDescent="0.25">
      <c r="A777" s="8" t="s">
        <v>2070</v>
      </c>
      <c r="B777" s="8">
        <v>111</v>
      </c>
      <c r="C777" s="8">
        <v>13</v>
      </c>
      <c r="D777" s="8">
        <f>SUM(B777:C777)</f>
        <v>124</v>
      </c>
      <c r="E777" s="8">
        <v>0</v>
      </c>
      <c r="F777" s="8">
        <v>0</v>
      </c>
      <c r="G777" s="8">
        <v>0</v>
      </c>
      <c r="H777" s="8">
        <v>111</v>
      </c>
      <c r="I777" s="8">
        <v>13</v>
      </c>
      <c r="J777" s="8">
        <f>SUM(H777:I777)</f>
        <v>124</v>
      </c>
      <c r="K777" s="446" t="s">
        <v>2181</v>
      </c>
    </row>
    <row r="778" spans="1:11" ht="20.25" customHeight="1" x14ac:dyDescent="0.25">
      <c r="A778" s="8" t="s">
        <v>2332</v>
      </c>
      <c r="B778" s="8">
        <v>148</v>
      </c>
      <c r="C778" s="8">
        <v>85</v>
      </c>
      <c r="D778" s="8">
        <f t="shared" ref="D778:D782" si="213">SUM(B778:C778)</f>
        <v>233</v>
      </c>
      <c r="E778" s="8">
        <v>0</v>
      </c>
      <c r="F778" s="8">
        <v>0</v>
      </c>
      <c r="G778" s="8">
        <v>0</v>
      </c>
      <c r="H778" s="8">
        <v>148</v>
      </c>
      <c r="I778" s="8">
        <v>85</v>
      </c>
      <c r="J778" s="8">
        <f t="shared" ref="J778:J782" si="214">SUM(H778:I778)</f>
        <v>233</v>
      </c>
      <c r="K778" s="446" t="s">
        <v>2231</v>
      </c>
    </row>
    <row r="779" spans="1:11" ht="20.25" customHeight="1" x14ac:dyDescent="0.25">
      <c r="A779" s="8" t="s">
        <v>541</v>
      </c>
      <c r="B779" s="8">
        <v>133</v>
      </c>
      <c r="C779" s="8">
        <v>14</v>
      </c>
      <c r="D779" s="8">
        <f t="shared" si="213"/>
        <v>147</v>
      </c>
      <c r="E779" s="8">
        <v>0</v>
      </c>
      <c r="F779" s="8">
        <v>0</v>
      </c>
      <c r="G779" s="8">
        <v>0</v>
      </c>
      <c r="H779" s="8">
        <v>133</v>
      </c>
      <c r="I779" s="8">
        <v>14</v>
      </c>
      <c r="J779" s="8">
        <f t="shared" si="214"/>
        <v>147</v>
      </c>
      <c r="K779" s="446" t="s">
        <v>249</v>
      </c>
    </row>
    <row r="780" spans="1:11" ht="20.25" customHeight="1" x14ac:dyDescent="0.25">
      <c r="A780" s="8" t="s">
        <v>2333</v>
      </c>
      <c r="B780" s="8">
        <v>61</v>
      </c>
      <c r="C780" s="8">
        <v>11</v>
      </c>
      <c r="D780" s="8">
        <f t="shared" si="213"/>
        <v>72</v>
      </c>
      <c r="E780" s="8">
        <v>0</v>
      </c>
      <c r="F780" s="8">
        <v>0</v>
      </c>
      <c r="G780" s="8">
        <v>0</v>
      </c>
      <c r="H780" s="8">
        <v>61</v>
      </c>
      <c r="I780" s="8">
        <v>11</v>
      </c>
      <c r="J780" s="8">
        <f t="shared" si="214"/>
        <v>72</v>
      </c>
      <c r="K780" s="459" t="s">
        <v>2334</v>
      </c>
    </row>
    <row r="781" spans="1:11" ht="20.25" customHeight="1" x14ac:dyDescent="0.25">
      <c r="A781" s="8" t="s">
        <v>2335</v>
      </c>
      <c r="B781" s="8">
        <v>63</v>
      </c>
      <c r="C781" s="8">
        <v>10</v>
      </c>
      <c r="D781" s="8">
        <f t="shared" si="213"/>
        <v>73</v>
      </c>
      <c r="E781" s="8">
        <v>0</v>
      </c>
      <c r="F781" s="8">
        <v>0</v>
      </c>
      <c r="G781" s="8">
        <v>0</v>
      </c>
      <c r="H781" s="8">
        <v>63</v>
      </c>
      <c r="I781" s="8">
        <v>10</v>
      </c>
      <c r="J781" s="8">
        <f t="shared" si="214"/>
        <v>73</v>
      </c>
      <c r="K781" s="446" t="s">
        <v>2280</v>
      </c>
    </row>
    <row r="782" spans="1:11" ht="20.25" customHeight="1" x14ac:dyDescent="0.25">
      <c r="A782" s="8" t="s">
        <v>2336</v>
      </c>
      <c r="B782" s="8">
        <v>120</v>
      </c>
      <c r="C782" s="8">
        <v>81</v>
      </c>
      <c r="D782" s="8">
        <f t="shared" si="213"/>
        <v>201</v>
      </c>
      <c r="E782" s="8">
        <v>0</v>
      </c>
      <c r="F782" s="8">
        <v>0</v>
      </c>
      <c r="G782" s="8">
        <v>0</v>
      </c>
      <c r="H782" s="8">
        <v>120</v>
      </c>
      <c r="I782" s="8">
        <v>81</v>
      </c>
      <c r="J782" s="8">
        <f t="shared" si="214"/>
        <v>201</v>
      </c>
      <c r="K782" s="446" t="s">
        <v>2506</v>
      </c>
    </row>
    <row r="783" spans="1:11" ht="20.25" customHeight="1" x14ac:dyDescent="0.25">
      <c r="A783" s="8" t="s">
        <v>2622</v>
      </c>
      <c r="B783" s="8">
        <f>SUM(B777:B782)</f>
        <v>636</v>
      </c>
      <c r="C783" s="8">
        <f t="shared" ref="C783:J783" si="215">SUM(C777:C782)</f>
        <v>214</v>
      </c>
      <c r="D783" s="8">
        <f t="shared" si="215"/>
        <v>850</v>
      </c>
      <c r="E783" s="8">
        <v>0</v>
      </c>
      <c r="F783" s="8">
        <v>0</v>
      </c>
      <c r="G783" s="8">
        <v>0</v>
      </c>
      <c r="H783" s="8">
        <f t="shared" si="215"/>
        <v>636</v>
      </c>
      <c r="I783" s="8">
        <f t="shared" si="215"/>
        <v>214</v>
      </c>
      <c r="J783" s="8">
        <f t="shared" si="215"/>
        <v>850</v>
      </c>
      <c r="K783" s="459" t="s">
        <v>2109</v>
      </c>
    </row>
    <row r="784" spans="1:11" ht="20.25" customHeight="1" x14ac:dyDescent="0.25">
      <c r="A784" s="8" t="s">
        <v>2376</v>
      </c>
      <c r="B784" s="8"/>
      <c r="C784" s="8"/>
      <c r="D784" s="8"/>
      <c r="E784" s="8"/>
      <c r="F784" s="8"/>
      <c r="G784" s="8"/>
      <c r="H784" s="8"/>
      <c r="I784" s="8"/>
      <c r="J784" s="8"/>
      <c r="K784" s="446" t="s">
        <v>2591</v>
      </c>
    </row>
    <row r="785" spans="1:11" ht="20.25" customHeight="1" x14ac:dyDescent="0.25">
      <c r="A785" s="8" t="s">
        <v>2592</v>
      </c>
      <c r="B785" s="8">
        <v>106</v>
      </c>
      <c r="C785" s="8">
        <v>28</v>
      </c>
      <c r="D785" s="8">
        <f>SUM(B785:C785)</f>
        <v>134</v>
      </c>
      <c r="E785" s="8">
        <v>0</v>
      </c>
      <c r="F785" s="8">
        <v>0</v>
      </c>
      <c r="G785" s="8">
        <v>0</v>
      </c>
      <c r="H785" s="8">
        <f t="shared" ref="H785:J787" si="216">SUM(E785,B785)</f>
        <v>106</v>
      </c>
      <c r="I785" s="8">
        <f t="shared" si="216"/>
        <v>28</v>
      </c>
      <c r="J785" s="8">
        <f t="shared" si="216"/>
        <v>134</v>
      </c>
      <c r="K785" s="446" t="s">
        <v>2113</v>
      </c>
    </row>
    <row r="786" spans="1:11" ht="20.25" customHeight="1" x14ac:dyDescent="0.25">
      <c r="A786" s="8" t="s">
        <v>2339</v>
      </c>
      <c r="B786" s="8">
        <v>208</v>
      </c>
      <c r="C786" s="8">
        <v>66</v>
      </c>
      <c r="D786" s="8">
        <f t="shared" ref="D786:D787" si="217">SUM(B786:C786)</f>
        <v>274</v>
      </c>
      <c r="E786" s="8">
        <v>0</v>
      </c>
      <c r="F786" s="8">
        <v>0</v>
      </c>
      <c r="G786" s="8">
        <v>0</v>
      </c>
      <c r="H786" s="8">
        <v>208</v>
      </c>
      <c r="I786" s="8">
        <v>66</v>
      </c>
      <c r="J786" s="8">
        <f t="shared" si="216"/>
        <v>274</v>
      </c>
      <c r="K786" s="446" t="s">
        <v>2089</v>
      </c>
    </row>
    <row r="787" spans="1:11" ht="20.25" customHeight="1" x14ac:dyDescent="0.25">
      <c r="A787" s="8" t="s">
        <v>2115</v>
      </c>
      <c r="B787" s="8">
        <v>162</v>
      </c>
      <c r="C787" s="8">
        <v>47</v>
      </c>
      <c r="D787" s="8">
        <f t="shared" si="217"/>
        <v>209</v>
      </c>
      <c r="E787" s="8">
        <v>0</v>
      </c>
      <c r="F787" s="8">
        <v>0</v>
      </c>
      <c r="G787" s="8">
        <v>0</v>
      </c>
      <c r="H787" s="8">
        <f t="shared" si="216"/>
        <v>162</v>
      </c>
      <c r="I787" s="8">
        <f t="shared" si="216"/>
        <v>47</v>
      </c>
      <c r="J787" s="8">
        <f t="shared" si="216"/>
        <v>209</v>
      </c>
      <c r="K787" s="446" t="s">
        <v>2116</v>
      </c>
    </row>
    <row r="788" spans="1:11" ht="20.25" customHeight="1" x14ac:dyDescent="0.25">
      <c r="A788" s="8" t="s">
        <v>2122</v>
      </c>
      <c r="B788" s="8">
        <f>SUM(B785:B787)</f>
        <v>476</v>
      </c>
      <c r="C788" s="8">
        <f t="shared" ref="C788:J788" si="218">SUM(C785:C787)</f>
        <v>141</v>
      </c>
      <c r="D788" s="8">
        <f t="shared" si="218"/>
        <v>617</v>
      </c>
      <c r="E788" s="8">
        <f t="shared" si="218"/>
        <v>0</v>
      </c>
      <c r="F788" s="8">
        <f t="shared" si="218"/>
        <v>0</v>
      </c>
      <c r="G788" s="8">
        <f t="shared" si="218"/>
        <v>0</v>
      </c>
      <c r="H788" s="8">
        <f t="shared" si="218"/>
        <v>476</v>
      </c>
      <c r="I788" s="8">
        <f t="shared" si="218"/>
        <v>141</v>
      </c>
      <c r="J788" s="8">
        <f t="shared" si="218"/>
        <v>617</v>
      </c>
      <c r="K788" s="446" t="s">
        <v>2508</v>
      </c>
    </row>
    <row r="789" spans="1:11" ht="20.25" customHeight="1" x14ac:dyDescent="0.25">
      <c r="A789" s="8" t="s">
        <v>2124</v>
      </c>
      <c r="B789" s="8">
        <v>132</v>
      </c>
      <c r="C789" s="8">
        <v>41</v>
      </c>
      <c r="D789" s="8">
        <f>SUM(B789:C789)</f>
        <v>173</v>
      </c>
      <c r="E789" s="8">
        <v>1</v>
      </c>
      <c r="F789" s="8">
        <v>0</v>
      </c>
      <c r="G789" s="8">
        <f>SUM(E789:F789)</f>
        <v>1</v>
      </c>
      <c r="H789" s="8">
        <f>SUM(E789,B789)</f>
        <v>133</v>
      </c>
      <c r="I789" s="8">
        <f>SUM(F789,C789)</f>
        <v>41</v>
      </c>
      <c r="J789" s="8">
        <f>SUM(G789,D789)</f>
        <v>174</v>
      </c>
      <c r="K789" s="446" t="s">
        <v>2594</v>
      </c>
    </row>
    <row r="790" spans="1:11" ht="20.25" customHeight="1" x14ac:dyDescent="0.25">
      <c r="A790" s="8" t="s">
        <v>2634</v>
      </c>
      <c r="B790" s="8"/>
      <c r="C790" s="8"/>
      <c r="D790" s="8"/>
      <c r="E790" s="8"/>
      <c r="F790" s="8"/>
      <c r="G790" s="8"/>
      <c r="H790" s="8"/>
      <c r="I790" s="8"/>
      <c r="J790" s="8"/>
      <c r="K790" s="446" t="s">
        <v>2435</v>
      </c>
    </row>
    <row r="791" spans="1:11" ht="20.25" customHeight="1" x14ac:dyDescent="0.25">
      <c r="A791" s="8" t="s">
        <v>2128</v>
      </c>
      <c r="B791" s="8">
        <v>100</v>
      </c>
      <c r="C791" s="8">
        <v>8</v>
      </c>
      <c r="D791" s="8">
        <f>SUM(B791:C791)</f>
        <v>108</v>
      </c>
      <c r="E791" s="8">
        <v>0</v>
      </c>
      <c r="F791" s="8">
        <v>0</v>
      </c>
      <c r="G791" s="8">
        <v>0</v>
      </c>
      <c r="H791" s="8">
        <f t="shared" ref="H791:J794" si="219">SUM(E791,B791)</f>
        <v>100</v>
      </c>
      <c r="I791" s="8">
        <f t="shared" si="219"/>
        <v>8</v>
      </c>
      <c r="J791" s="8">
        <f t="shared" si="219"/>
        <v>108</v>
      </c>
      <c r="K791" s="446" t="s">
        <v>1262</v>
      </c>
    </row>
    <row r="792" spans="1:11" ht="20.25" customHeight="1" x14ac:dyDescent="0.25">
      <c r="A792" s="8" t="s">
        <v>2184</v>
      </c>
      <c r="B792" s="8">
        <v>84</v>
      </c>
      <c r="C792" s="8">
        <v>28</v>
      </c>
      <c r="D792" s="8">
        <f t="shared" ref="D792:D794" si="220">SUM(B792:C792)</f>
        <v>112</v>
      </c>
      <c r="E792" s="8">
        <v>0</v>
      </c>
      <c r="F792" s="8">
        <v>0</v>
      </c>
      <c r="G792" s="8">
        <v>0</v>
      </c>
      <c r="H792" s="8">
        <v>84</v>
      </c>
      <c r="I792" s="8">
        <v>24</v>
      </c>
      <c r="J792" s="8">
        <f t="shared" si="219"/>
        <v>112</v>
      </c>
      <c r="K792" s="446" t="s">
        <v>2130</v>
      </c>
    </row>
    <row r="793" spans="1:11" ht="20.25" customHeight="1" x14ac:dyDescent="0.25">
      <c r="A793" s="8" t="s">
        <v>1438</v>
      </c>
      <c r="B793" s="8">
        <v>621</v>
      </c>
      <c r="C793" s="8">
        <v>250</v>
      </c>
      <c r="D793" s="8">
        <f t="shared" si="220"/>
        <v>871</v>
      </c>
      <c r="E793" s="8">
        <v>0</v>
      </c>
      <c r="F793" s="8">
        <v>0</v>
      </c>
      <c r="G793" s="8">
        <v>0</v>
      </c>
      <c r="H793" s="8">
        <f t="shared" si="219"/>
        <v>621</v>
      </c>
      <c r="I793" s="8">
        <f t="shared" si="219"/>
        <v>250</v>
      </c>
      <c r="J793" s="8">
        <f t="shared" si="219"/>
        <v>871</v>
      </c>
      <c r="K793" s="446" t="s">
        <v>243</v>
      </c>
    </row>
    <row r="794" spans="1:11" ht="20.25" customHeight="1" x14ac:dyDescent="0.25">
      <c r="A794" s="8" t="s">
        <v>541</v>
      </c>
      <c r="B794" s="8">
        <v>715</v>
      </c>
      <c r="C794" s="8">
        <v>179</v>
      </c>
      <c r="D794" s="8">
        <f t="shared" si="220"/>
        <v>894</v>
      </c>
      <c r="E794" s="8">
        <v>0</v>
      </c>
      <c r="F794" s="8">
        <v>0</v>
      </c>
      <c r="G794" s="8">
        <v>0</v>
      </c>
      <c r="H794" s="8">
        <f t="shared" si="219"/>
        <v>715</v>
      </c>
      <c r="I794" s="8">
        <f t="shared" si="219"/>
        <v>179</v>
      </c>
      <c r="J794" s="8">
        <f t="shared" si="219"/>
        <v>894</v>
      </c>
      <c r="K794" s="446" t="s">
        <v>249</v>
      </c>
    </row>
    <row r="795" spans="1:11" ht="20.25" customHeight="1" thickBot="1" x14ac:dyDescent="0.3">
      <c r="A795" s="11" t="s">
        <v>2131</v>
      </c>
      <c r="B795" s="11">
        <f>SUM(B791:B794)</f>
        <v>1520</v>
      </c>
      <c r="C795" s="11">
        <f t="shared" ref="C795:J795" si="221">SUM(C791:C794)</f>
        <v>465</v>
      </c>
      <c r="D795" s="11">
        <f t="shared" si="221"/>
        <v>1985</v>
      </c>
      <c r="E795" s="11">
        <f t="shared" si="221"/>
        <v>0</v>
      </c>
      <c r="F795" s="11">
        <f t="shared" si="221"/>
        <v>0</v>
      </c>
      <c r="G795" s="11">
        <f t="shared" si="221"/>
        <v>0</v>
      </c>
      <c r="H795" s="11">
        <f t="shared" si="221"/>
        <v>1520</v>
      </c>
      <c r="I795" s="11">
        <f t="shared" si="221"/>
        <v>461</v>
      </c>
      <c r="J795" s="11">
        <f t="shared" si="221"/>
        <v>1985</v>
      </c>
      <c r="K795" s="13" t="s">
        <v>2596</v>
      </c>
    </row>
    <row r="796" spans="1:11" ht="20.25" customHeight="1" thickTop="1" x14ac:dyDescent="0.25">
      <c r="A796" s="640"/>
      <c r="B796" s="640"/>
      <c r="C796" s="640"/>
      <c r="D796" s="640"/>
      <c r="E796" s="640"/>
      <c r="F796" s="640"/>
      <c r="G796" s="640"/>
      <c r="H796" s="640"/>
      <c r="I796" s="640"/>
      <c r="J796" s="640"/>
      <c r="K796" s="643"/>
    </row>
    <row r="797" spans="1:11" s="659" customFormat="1" ht="20.25" customHeight="1" x14ac:dyDescent="0.25">
      <c r="A797" s="668"/>
      <c r="B797" s="668"/>
      <c r="C797" s="668"/>
      <c r="D797" s="668"/>
      <c r="E797" s="668"/>
      <c r="F797" s="668"/>
      <c r="G797" s="668"/>
      <c r="H797" s="668"/>
      <c r="I797" s="668"/>
      <c r="J797" s="668"/>
      <c r="K797" s="664"/>
    </row>
    <row r="798" spans="1:11" s="659" customFormat="1" ht="20.25" customHeight="1" x14ac:dyDescent="0.25">
      <c r="A798" s="668"/>
      <c r="B798" s="668"/>
      <c r="C798" s="668"/>
      <c r="D798" s="668"/>
      <c r="E798" s="668"/>
      <c r="F798" s="668"/>
      <c r="G798" s="668"/>
      <c r="H798" s="668"/>
      <c r="I798" s="668"/>
      <c r="J798" s="668"/>
      <c r="K798" s="664"/>
    </row>
    <row r="799" spans="1:11" s="569" customFormat="1" ht="20.25" customHeight="1" x14ac:dyDescent="0.25">
      <c r="A799" s="641"/>
      <c r="B799" s="641"/>
      <c r="C799" s="641"/>
      <c r="D799" s="641"/>
      <c r="E799" s="641"/>
      <c r="F799" s="641"/>
      <c r="G799" s="641"/>
      <c r="H799" s="641"/>
      <c r="I799" s="641"/>
      <c r="J799" s="641"/>
      <c r="K799" s="639"/>
    </row>
    <row r="800" spans="1:11" ht="20.25" customHeight="1" thickBot="1" x14ac:dyDescent="0.3">
      <c r="A800" s="357" t="s">
        <v>2660</v>
      </c>
      <c r="E800" s="357"/>
      <c r="F800" s="357"/>
      <c r="G800" s="357"/>
      <c r="H800" s="357"/>
      <c r="I800" s="357"/>
      <c r="J800" s="357"/>
      <c r="K800" s="426" t="s">
        <v>2661</v>
      </c>
    </row>
    <row r="801" spans="1:11" ht="20.25" customHeight="1" thickTop="1" x14ac:dyDescent="0.3">
      <c r="A801" s="735" t="s">
        <v>205</v>
      </c>
      <c r="B801" s="746" t="s">
        <v>1</v>
      </c>
      <c r="C801" s="746"/>
      <c r="D801" s="746"/>
      <c r="E801" s="735" t="s">
        <v>2</v>
      </c>
      <c r="F801" s="735"/>
      <c r="G801" s="735"/>
      <c r="H801" s="735" t="s">
        <v>4</v>
      </c>
      <c r="I801" s="735"/>
      <c r="J801" s="735"/>
      <c r="K801" s="735" t="s">
        <v>206</v>
      </c>
    </row>
    <row r="802" spans="1:11" ht="20.25" customHeight="1" x14ac:dyDescent="0.3">
      <c r="A802" s="736"/>
      <c r="B802" s="747" t="s">
        <v>6</v>
      </c>
      <c r="C802" s="747"/>
      <c r="D802" s="747"/>
      <c r="E802" s="736" t="s">
        <v>7</v>
      </c>
      <c r="F802" s="736"/>
      <c r="G802" s="736"/>
      <c r="H802" s="736" t="s">
        <v>9</v>
      </c>
      <c r="I802" s="736"/>
      <c r="J802" s="736"/>
      <c r="K802" s="736"/>
    </row>
    <row r="803" spans="1:11" ht="20.25" customHeight="1" x14ac:dyDescent="0.3">
      <c r="A803" s="736"/>
      <c r="B803" s="547" t="s">
        <v>574</v>
      </c>
      <c r="C803" s="547" t="s">
        <v>113</v>
      </c>
      <c r="D803" s="547" t="s">
        <v>12</v>
      </c>
      <c r="E803" s="14" t="s">
        <v>574</v>
      </c>
      <c r="F803" s="14" t="s">
        <v>113</v>
      </c>
      <c r="G803" s="14" t="s">
        <v>12</v>
      </c>
      <c r="H803" s="14" t="s">
        <v>574</v>
      </c>
      <c r="I803" s="14" t="s">
        <v>113</v>
      </c>
      <c r="J803" s="14" t="s">
        <v>12</v>
      </c>
      <c r="K803" s="736"/>
    </row>
    <row r="804" spans="1:11" ht="20.25" customHeight="1" thickBot="1" x14ac:dyDescent="0.35">
      <c r="A804" s="737"/>
      <c r="B804" s="458" t="s">
        <v>13</v>
      </c>
      <c r="C804" s="458" t="s">
        <v>14</v>
      </c>
      <c r="D804" s="458" t="s">
        <v>9</v>
      </c>
      <c r="E804" s="88" t="s">
        <v>13</v>
      </c>
      <c r="F804" s="88" t="s">
        <v>14</v>
      </c>
      <c r="G804" s="88" t="s">
        <v>9</v>
      </c>
      <c r="H804" s="88" t="s">
        <v>13</v>
      </c>
      <c r="I804" s="88" t="s">
        <v>14</v>
      </c>
      <c r="J804" s="88" t="s">
        <v>9</v>
      </c>
      <c r="K804" s="737"/>
    </row>
    <row r="805" spans="1:11" ht="20.25" customHeight="1" x14ac:dyDescent="0.25">
      <c r="A805" s="14" t="s">
        <v>2440</v>
      </c>
      <c r="B805" s="14"/>
      <c r="C805" s="14"/>
      <c r="D805" s="14"/>
      <c r="E805" s="20"/>
      <c r="F805" s="20"/>
      <c r="G805" s="20"/>
      <c r="H805" s="20"/>
      <c r="I805" s="20"/>
      <c r="J805" s="20"/>
      <c r="K805" s="446" t="s">
        <v>2624</v>
      </c>
    </row>
    <row r="806" spans="1:11" ht="20.25" customHeight="1" x14ac:dyDescent="0.25">
      <c r="A806" s="509" t="s">
        <v>1438</v>
      </c>
      <c r="B806" s="509">
        <v>58</v>
      </c>
      <c r="C806" s="509">
        <v>21</v>
      </c>
      <c r="D806" s="509">
        <f>SUM(B806:C806)</f>
        <v>79</v>
      </c>
      <c r="E806" s="509">
        <v>0</v>
      </c>
      <c r="F806" s="509">
        <v>0</v>
      </c>
      <c r="G806" s="509">
        <v>0</v>
      </c>
      <c r="H806" s="509">
        <v>58</v>
      </c>
      <c r="I806" s="509">
        <v>21</v>
      </c>
      <c r="J806" s="509">
        <f>SUM(H806:I806)</f>
        <v>79</v>
      </c>
      <c r="K806" s="446" t="s">
        <v>243</v>
      </c>
    </row>
    <row r="807" spans="1:11" ht="20.25" customHeight="1" x14ac:dyDescent="0.25">
      <c r="A807" s="509" t="s">
        <v>541</v>
      </c>
      <c r="B807" s="509">
        <v>33</v>
      </c>
      <c r="C807" s="509">
        <v>4</v>
      </c>
      <c r="D807" s="509">
        <f>SUM(B807:C807)</f>
        <v>37</v>
      </c>
      <c r="E807" s="509">
        <v>0</v>
      </c>
      <c r="F807" s="509">
        <v>0</v>
      </c>
      <c r="G807" s="509">
        <v>0</v>
      </c>
      <c r="H807" s="509">
        <v>33</v>
      </c>
      <c r="I807" s="509">
        <v>4</v>
      </c>
      <c r="J807" s="509">
        <f>SUM(H807:I807)</f>
        <v>37</v>
      </c>
      <c r="K807" s="446" t="s">
        <v>249</v>
      </c>
    </row>
    <row r="808" spans="1:11" ht="20.25" customHeight="1" x14ac:dyDescent="0.25">
      <c r="A808" s="509" t="s">
        <v>2441</v>
      </c>
      <c r="B808" s="509">
        <f>SUM(B806:B807)</f>
        <v>91</v>
      </c>
      <c r="C808" s="509">
        <f t="shared" ref="C808:D808" si="222">SUM(C806:C807)</f>
        <v>25</v>
      </c>
      <c r="D808" s="509">
        <f t="shared" si="222"/>
        <v>116</v>
      </c>
      <c r="E808" s="509">
        <v>0</v>
      </c>
      <c r="F808" s="509">
        <v>0</v>
      </c>
      <c r="G808" s="509">
        <v>0</v>
      </c>
      <c r="H808" s="509">
        <f>SUM(H806:H807)</f>
        <v>91</v>
      </c>
      <c r="I808" s="509">
        <f t="shared" ref="I808:J808" si="223">SUM(I806:I807)</f>
        <v>25</v>
      </c>
      <c r="J808" s="509">
        <f t="shared" si="223"/>
        <v>116</v>
      </c>
      <c r="K808" s="446" t="s">
        <v>2597</v>
      </c>
    </row>
    <row r="809" spans="1:11" ht="20.25" customHeight="1" x14ac:dyDescent="0.25">
      <c r="A809" s="509" t="s">
        <v>2414</v>
      </c>
      <c r="B809" s="509"/>
      <c r="C809" s="509"/>
      <c r="D809" s="509"/>
      <c r="E809" s="509"/>
      <c r="F809" s="509"/>
      <c r="G809" s="509"/>
      <c r="H809" s="509"/>
      <c r="I809" s="509"/>
      <c r="J809" s="509"/>
      <c r="K809" s="446" t="s">
        <v>2518</v>
      </c>
    </row>
    <row r="810" spans="1:11" ht="20.25" customHeight="1" x14ac:dyDescent="0.25">
      <c r="A810" s="509" t="s">
        <v>2129</v>
      </c>
      <c r="B810" s="509">
        <v>17</v>
      </c>
      <c r="C810" s="509">
        <v>7</v>
      </c>
      <c r="D810" s="509">
        <f>SUM(B810:C810)</f>
        <v>24</v>
      </c>
      <c r="E810" s="509">
        <v>0</v>
      </c>
      <c r="F810" s="509">
        <v>0</v>
      </c>
      <c r="G810" s="509">
        <v>0</v>
      </c>
      <c r="H810" s="509">
        <v>17</v>
      </c>
      <c r="I810" s="509">
        <v>7</v>
      </c>
      <c r="J810" s="509">
        <f>SUM(H810:I810)</f>
        <v>24</v>
      </c>
      <c r="K810" s="446" t="s">
        <v>2310</v>
      </c>
    </row>
    <row r="811" spans="1:11" ht="20.25" customHeight="1" x14ac:dyDescent="0.25">
      <c r="A811" s="509" t="s">
        <v>1438</v>
      </c>
      <c r="B811" s="509">
        <v>97</v>
      </c>
      <c r="C811" s="509">
        <v>35</v>
      </c>
      <c r="D811" s="509">
        <f t="shared" ref="D811:D812" si="224">SUM(B811:C811)</f>
        <v>132</v>
      </c>
      <c r="E811" s="509">
        <v>0</v>
      </c>
      <c r="F811" s="509">
        <v>0</v>
      </c>
      <c r="G811" s="509">
        <v>0</v>
      </c>
      <c r="H811" s="509">
        <v>97</v>
      </c>
      <c r="I811" s="509">
        <v>35</v>
      </c>
      <c r="J811" s="509">
        <f t="shared" ref="J811:J812" si="225">SUM(H811:I811)</f>
        <v>132</v>
      </c>
      <c r="K811" s="446" t="s">
        <v>243</v>
      </c>
    </row>
    <row r="812" spans="1:11" ht="20.25" customHeight="1" x14ac:dyDescent="0.25">
      <c r="A812" s="509" t="s">
        <v>541</v>
      </c>
      <c r="B812" s="509">
        <v>81</v>
      </c>
      <c r="C812" s="509">
        <v>6</v>
      </c>
      <c r="D812" s="509">
        <f t="shared" si="224"/>
        <v>87</v>
      </c>
      <c r="E812" s="509">
        <v>0</v>
      </c>
      <c r="F812" s="509">
        <v>0</v>
      </c>
      <c r="G812" s="509">
        <v>0</v>
      </c>
      <c r="H812" s="509">
        <v>81</v>
      </c>
      <c r="I812" s="509">
        <v>6</v>
      </c>
      <c r="J812" s="509">
        <f t="shared" si="225"/>
        <v>87</v>
      </c>
      <c r="K812" s="446" t="s">
        <v>249</v>
      </c>
    </row>
    <row r="813" spans="1:11" ht="20.25" customHeight="1" x14ac:dyDescent="0.25">
      <c r="A813" s="509" t="s">
        <v>2625</v>
      </c>
      <c r="B813" s="509">
        <f>SUM(B810:B812)</f>
        <v>195</v>
      </c>
      <c r="C813" s="509">
        <f t="shared" ref="C813:D813" si="226">SUM(C810:C812)</f>
        <v>48</v>
      </c>
      <c r="D813" s="509">
        <f t="shared" si="226"/>
        <v>243</v>
      </c>
      <c r="E813" s="509">
        <v>0</v>
      </c>
      <c r="F813" s="509">
        <v>0</v>
      </c>
      <c r="G813" s="518">
        <v>0</v>
      </c>
      <c r="H813" s="509">
        <f>SUM(H810:H812)</f>
        <v>195</v>
      </c>
      <c r="I813" s="509">
        <f t="shared" ref="I813:J813" si="227">SUM(I810:I812)</f>
        <v>48</v>
      </c>
      <c r="J813" s="509">
        <f t="shared" si="227"/>
        <v>243</v>
      </c>
      <c r="K813" s="446" t="s">
        <v>2520</v>
      </c>
    </row>
    <row r="814" spans="1:11" ht="20.25" customHeight="1" x14ac:dyDescent="0.25">
      <c r="A814" s="509" t="s">
        <v>2443</v>
      </c>
      <c r="B814" s="509"/>
      <c r="C814" s="509"/>
      <c r="D814" s="509"/>
      <c r="E814" s="509"/>
      <c r="F814" s="509"/>
      <c r="G814" s="509"/>
      <c r="H814" s="509"/>
      <c r="I814" s="509"/>
      <c r="J814" s="509"/>
      <c r="K814" s="446" t="s">
        <v>2600</v>
      </c>
    </row>
    <row r="815" spans="1:11" ht="20.25" customHeight="1" x14ac:dyDescent="0.25">
      <c r="A815" s="509" t="s">
        <v>2128</v>
      </c>
      <c r="B815" s="509">
        <v>24</v>
      </c>
      <c r="C815" s="509">
        <v>1</v>
      </c>
      <c r="D815" s="509">
        <f>SUM(B815:C815)</f>
        <v>25</v>
      </c>
      <c r="E815" s="509">
        <v>0</v>
      </c>
      <c r="F815" s="509">
        <v>0</v>
      </c>
      <c r="G815" s="509">
        <v>0</v>
      </c>
      <c r="H815" s="509">
        <v>24</v>
      </c>
      <c r="I815" s="509">
        <v>1</v>
      </c>
      <c r="J815" s="509">
        <f>SUM(H815:I815)</f>
        <v>25</v>
      </c>
      <c r="K815" s="446" t="s">
        <v>1262</v>
      </c>
    </row>
    <row r="816" spans="1:11" ht="20.25" customHeight="1" x14ac:dyDescent="0.25">
      <c r="A816" s="509" t="s">
        <v>2129</v>
      </c>
      <c r="B816" s="509">
        <v>4</v>
      </c>
      <c r="C816" s="509"/>
      <c r="D816" s="509">
        <f t="shared" ref="D816:D818" si="228">SUM(B816:C816)</f>
        <v>4</v>
      </c>
      <c r="E816" s="509">
        <v>0</v>
      </c>
      <c r="F816" s="509">
        <v>0</v>
      </c>
      <c r="G816" s="509">
        <v>0</v>
      </c>
      <c r="H816" s="509">
        <v>4</v>
      </c>
      <c r="I816" s="509"/>
      <c r="J816" s="509">
        <f t="shared" ref="J816:J818" si="229">SUM(H816:I816)</f>
        <v>4</v>
      </c>
      <c r="K816" s="446" t="s">
        <v>2310</v>
      </c>
    </row>
    <row r="817" spans="1:11" ht="20.25" customHeight="1" x14ac:dyDescent="0.25">
      <c r="A817" s="509" t="s">
        <v>1438</v>
      </c>
      <c r="B817" s="509">
        <v>1</v>
      </c>
      <c r="C817" s="509">
        <v>2</v>
      </c>
      <c r="D817" s="509">
        <f t="shared" si="228"/>
        <v>3</v>
      </c>
      <c r="E817" s="509">
        <v>0</v>
      </c>
      <c r="F817" s="509">
        <v>0</v>
      </c>
      <c r="G817" s="509">
        <v>0</v>
      </c>
      <c r="H817" s="509">
        <v>1</v>
      </c>
      <c r="I817" s="509">
        <v>2</v>
      </c>
      <c r="J817" s="509">
        <f t="shared" si="229"/>
        <v>3</v>
      </c>
      <c r="K817" s="446" t="s">
        <v>243</v>
      </c>
    </row>
    <row r="818" spans="1:11" ht="20.25" customHeight="1" x14ac:dyDescent="0.25">
      <c r="A818" s="509" t="s">
        <v>541</v>
      </c>
      <c r="B818" s="509">
        <v>20</v>
      </c>
      <c r="C818" s="509">
        <v>1</v>
      </c>
      <c r="D818" s="509">
        <f t="shared" si="228"/>
        <v>21</v>
      </c>
      <c r="E818" s="509">
        <v>0</v>
      </c>
      <c r="F818" s="509">
        <v>0</v>
      </c>
      <c r="G818" s="509">
        <v>0</v>
      </c>
      <c r="H818" s="509">
        <v>20</v>
      </c>
      <c r="I818" s="509">
        <v>1</v>
      </c>
      <c r="J818" s="509">
        <f t="shared" si="229"/>
        <v>21</v>
      </c>
      <c r="K818" s="446" t="s">
        <v>249</v>
      </c>
    </row>
    <row r="819" spans="1:11" ht="20.25" customHeight="1" x14ac:dyDescent="0.25">
      <c r="A819" s="509" t="s">
        <v>2444</v>
      </c>
      <c r="B819" s="509">
        <f>SUM(B815:B818)</f>
        <v>49</v>
      </c>
      <c r="C819" s="509">
        <f t="shared" ref="C819:J819" si="230">SUM(C815:C818)</f>
        <v>4</v>
      </c>
      <c r="D819" s="509">
        <f t="shared" si="230"/>
        <v>53</v>
      </c>
      <c r="E819" s="509">
        <f t="shared" si="230"/>
        <v>0</v>
      </c>
      <c r="F819" s="509">
        <f t="shared" si="230"/>
        <v>0</v>
      </c>
      <c r="G819" s="509">
        <f t="shared" si="230"/>
        <v>0</v>
      </c>
      <c r="H819" s="509">
        <f t="shared" si="230"/>
        <v>49</v>
      </c>
      <c r="I819" s="509">
        <f t="shared" si="230"/>
        <v>4</v>
      </c>
      <c r="J819" s="509">
        <f t="shared" si="230"/>
        <v>53</v>
      </c>
      <c r="K819" s="446" t="s">
        <v>2522</v>
      </c>
    </row>
    <row r="820" spans="1:11" ht="20.25" customHeight="1" x14ac:dyDescent="0.25">
      <c r="A820" s="509" t="s">
        <v>2445</v>
      </c>
      <c r="B820" s="509"/>
      <c r="C820" s="509"/>
      <c r="D820" s="509"/>
      <c r="E820" s="509"/>
      <c r="F820" s="509"/>
      <c r="G820" s="509"/>
      <c r="H820" s="509"/>
      <c r="I820" s="509"/>
      <c r="J820" s="509"/>
      <c r="K820" s="446" t="s">
        <v>2626</v>
      </c>
    </row>
    <row r="821" spans="1:11" ht="20.25" customHeight="1" x14ac:dyDescent="0.25">
      <c r="A821" s="509" t="s">
        <v>2128</v>
      </c>
      <c r="B821" s="509">
        <v>56</v>
      </c>
      <c r="C821" s="509">
        <v>1</v>
      </c>
      <c r="D821" s="509">
        <f>SUM(B821:C821)</f>
        <v>57</v>
      </c>
      <c r="E821" s="509">
        <v>0</v>
      </c>
      <c r="F821" s="509">
        <v>0</v>
      </c>
      <c r="G821" s="509">
        <v>0</v>
      </c>
      <c r="H821" s="509">
        <v>56</v>
      </c>
      <c r="I821" s="509">
        <v>1</v>
      </c>
      <c r="J821" s="509">
        <f>SUM(H821:I821)</f>
        <v>57</v>
      </c>
      <c r="K821" s="446" t="s">
        <v>1262</v>
      </c>
    </row>
    <row r="822" spans="1:11" ht="20.25" customHeight="1" x14ac:dyDescent="0.25">
      <c r="A822" s="509" t="s">
        <v>2129</v>
      </c>
      <c r="B822" s="509">
        <v>5</v>
      </c>
      <c r="C822" s="509">
        <v>1</v>
      </c>
      <c r="D822" s="509">
        <f t="shared" ref="D822:D824" si="231">SUM(B822:C822)</f>
        <v>6</v>
      </c>
      <c r="E822" s="509">
        <v>0</v>
      </c>
      <c r="F822" s="509">
        <v>0</v>
      </c>
      <c r="G822" s="509">
        <v>0</v>
      </c>
      <c r="H822" s="509">
        <v>5</v>
      </c>
      <c r="I822" s="509">
        <v>1</v>
      </c>
      <c r="J822" s="509">
        <f t="shared" ref="J822:J824" si="232">SUM(H822:I822)</f>
        <v>6</v>
      </c>
      <c r="K822" s="446" t="s">
        <v>2310</v>
      </c>
    </row>
    <row r="823" spans="1:11" ht="20.25" customHeight="1" x14ac:dyDescent="0.25">
      <c r="A823" s="509" t="s">
        <v>1438</v>
      </c>
      <c r="B823" s="509">
        <v>81</v>
      </c>
      <c r="C823" s="509"/>
      <c r="D823" s="509">
        <f t="shared" si="231"/>
        <v>81</v>
      </c>
      <c r="E823" s="509">
        <v>0</v>
      </c>
      <c r="F823" s="509">
        <v>0</v>
      </c>
      <c r="G823" s="509">
        <v>0</v>
      </c>
      <c r="H823" s="509">
        <v>81</v>
      </c>
      <c r="I823" s="509"/>
      <c r="J823" s="509">
        <f t="shared" si="232"/>
        <v>81</v>
      </c>
      <c r="K823" s="446" t="s">
        <v>243</v>
      </c>
    </row>
    <row r="824" spans="1:11" ht="20.25" customHeight="1" x14ac:dyDescent="0.25">
      <c r="A824" s="509" t="s">
        <v>541</v>
      </c>
      <c r="B824" s="509">
        <v>8</v>
      </c>
      <c r="C824" s="509">
        <v>2</v>
      </c>
      <c r="D824" s="509">
        <f t="shared" si="231"/>
        <v>10</v>
      </c>
      <c r="E824" s="509">
        <v>0</v>
      </c>
      <c r="F824" s="509">
        <v>0</v>
      </c>
      <c r="G824" s="509">
        <v>0</v>
      </c>
      <c r="H824" s="509">
        <v>8</v>
      </c>
      <c r="I824" s="509">
        <v>2</v>
      </c>
      <c r="J824" s="509">
        <f t="shared" si="232"/>
        <v>10</v>
      </c>
      <c r="K824" s="446" t="s">
        <v>249</v>
      </c>
    </row>
    <row r="825" spans="1:11" ht="20.25" customHeight="1" thickBot="1" x14ac:dyDescent="0.3">
      <c r="A825" s="357" t="s">
        <v>2446</v>
      </c>
      <c r="B825" s="357">
        <f>SUM(B821:B824)</f>
        <v>150</v>
      </c>
      <c r="C825" s="357">
        <f t="shared" ref="C825:J825" si="233">SUM(C821:C824)</f>
        <v>4</v>
      </c>
      <c r="D825" s="357">
        <f t="shared" si="233"/>
        <v>154</v>
      </c>
      <c r="E825" s="357">
        <f t="shared" si="233"/>
        <v>0</v>
      </c>
      <c r="F825" s="357">
        <f t="shared" si="233"/>
        <v>0</v>
      </c>
      <c r="G825" s="357">
        <f t="shared" si="233"/>
        <v>0</v>
      </c>
      <c r="H825" s="357">
        <f t="shared" si="233"/>
        <v>150</v>
      </c>
      <c r="I825" s="357">
        <f t="shared" si="233"/>
        <v>4</v>
      </c>
      <c r="J825" s="357">
        <f t="shared" si="233"/>
        <v>154</v>
      </c>
      <c r="K825" s="13" t="s">
        <v>2627</v>
      </c>
    </row>
    <row r="826" spans="1:11" ht="20.25" customHeight="1" thickTop="1" x14ac:dyDescent="0.25">
      <c r="A826" s="640"/>
      <c r="B826" s="640"/>
      <c r="C826" s="640"/>
      <c r="D826" s="640"/>
      <c r="E826" s="640"/>
      <c r="F826" s="640"/>
      <c r="G826" s="640"/>
      <c r="H826" s="640"/>
      <c r="I826" s="640"/>
      <c r="J826" s="640"/>
      <c r="K826" s="643"/>
    </row>
    <row r="827" spans="1:11" s="659" customFormat="1" ht="20.25" customHeight="1" x14ac:dyDescent="0.25">
      <c r="A827" s="668"/>
      <c r="B827" s="668"/>
      <c r="C827" s="668"/>
      <c r="D827" s="668"/>
      <c r="E827" s="668"/>
      <c r="F827" s="668"/>
      <c r="G827" s="668"/>
      <c r="H827" s="668"/>
      <c r="I827" s="668"/>
      <c r="J827" s="668"/>
      <c r="K827" s="664"/>
    </row>
    <row r="828" spans="1:11" s="659" customFormat="1" ht="20.25" customHeight="1" x14ac:dyDescent="0.25">
      <c r="A828" s="668"/>
      <c r="B828" s="668"/>
      <c r="C828" s="668"/>
      <c r="D828" s="668"/>
      <c r="E828" s="668"/>
      <c r="F828" s="668"/>
      <c r="G828" s="668"/>
      <c r="H828" s="668"/>
      <c r="I828" s="668"/>
      <c r="J828" s="668"/>
      <c r="K828" s="664"/>
    </row>
    <row r="829" spans="1:11" ht="24" customHeight="1" thickBot="1" x14ac:dyDescent="0.3">
      <c r="A829" s="357" t="s">
        <v>2660</v>
      </c>
      <c r="E829" s="357"/>
      <c r="F829" s="357"/>
      <c r="G829" s="357"/>
      <c r="H829" s="357"/>
      <c r="I829" s="357"/>
      <c r="J829" s="357"/>
      <c r="K829" s="426" t="s">
        <v>2661</v>
      </c>
    </row>
    <row r="830" spans="1:11" ht="20.25" customHeight="1" thickTop="1" x14ac:dyDescent="0.3">
      <c r="A830" s="735" t="s">
        <v>205</v>
      </c>
      <c r="B830" s="746" t="s">
        <v>1</v>
      </c>
      <c r="C830" s="746"/>
      <c r="D830" s="746"/>
      <c r="E830" s="735" t="s">
        <v>2</v>
      </c>
      <c r="F830" s="735"/>
      <c r="G830" s="735"/>
      <c r="H830" s="735" t="s">
        <v>4</v>
      </c>
      <c r="I830" s="735"/>
      <c r="J830" s="735"/>
      <c r="K830" s="735" t="s">
        <v>206</v>
      </c>
    </row>
    <row r="831" spans="1:11" ht="20.25" customHeight="1" x14ac:dyDescent="0.3">
      <c r="A831" s="736"/>
      <c r="B831" s="747" t="s">
        <v>6</v>
      </c>
      <c r="C831" s="747"/>
      <c r="D831" s="747"/>
      <c r="E831" s="736" t="s">
        <v>7</v>
      </c>
      <c r="F831" s="736"/>
      <c r="G831" s="736"/>
      <c r="H831" s="736" t="s">
        <v>9</v>
      </c>
      <c r="I831" s="736"/>
      <c r="J831" s="736"/>
      <c r="K831" s="736"/>
    </row>
    <row r="832" spans="1:11" ht="20.25" customHeight="1" x14ac:dyDescent="0.3">
      <c r="A832" s="736"/>
      <c r="B832" s="547" t="s">
        <v>574</v>
      </c>
      <c r="C832" s="547" t="s">
        <v>113</v>
      </c>
      <c r="D832" s="547" t="s">
        <v>12</v>
      </c>
      <c r="E832" s="14" t="s">
        <v>574</v>
      </c>
      <c r="F832" s="14" t="s">
        <v>113</v>
      </c>
      <c r="G832" s="14" t="s">
        <v>12</v>
      </c>
      <c r="H832" s="14" t="s">
        <v>574</v>
      </c>
      <c r="I832" s="14" t="s">
        <v>113</v>
      </c>
      <c r="J832" s="14" t="s">
        <v>12</v>
      </c>
      <c r="K832" s="736"/>
    </row>
    <row r="833" spans="1:11" ht="20.25" customHeight="1" thickBot="1" x14ac:dyDescent="0.35">
      <c r="A833" s="737"/>
      <c r="B833" s="458" t="s">
        <v>13</v>
      </c>
      <c r="C833" s="458" t="s">
        <v>14</v>
      </c>
      <c r="D833" s="458" t="s">
        <v>9</v>
      </c>
      <c r="E833" s="88" t="s">
        <v>13</v>
      </c>
      <c r="F833" s="88" t="s">
        <v>14</v>
      </c>
      <c r="G833" s="88" t="s">
        <v>9</v>
      </c>
      <c r="H833" s="88" t="s">
        <v>13</v>
      </c>
      <c r="I833" s="88" t="s">
        <v>14</v>
      </c>
      <c r="J833" s="88" t="s">
        <v>9</v>
      </c>
      <c r="K833" s="737"/>
    </row>
    <row r="834" spans="1:11" ht="20.25" customHeight="1" x14ac:dyDescent="0.25">
      <c r="A834" s="14" t="s">
        <v>2447</v>
      </c>
      <c r="B834" s="14"/>
      <c r="C834" s="14"/>
      <c r="D834" s="14"/>
      <c r="E834" s="14"/>
      <c r="F834" s="14"/>
      <c r="G834" s="14"/>
      <c r="H834" s="14"/>
      <c r="I834" s="14"/>
      <c r="J834" s="14"/>
      <c r="K834" s="446" t="s">
        <v>2525</v>
      </c>
    </row>
    <row r="835" spans="1:11" ht="20.25" customHeight="1" x14ac:dyDescent="0.25">
      <c r="A835" s="509" t="s">
        <v>2128</v>
      </c>
      <c r="B835" s="509">
        <v>87</v>
      </c>
      <c r="C835" s="509">
        <v>2</v>
      </c>
      <c r="D835" s="509">
        <f>SUM(B835:C835)</f>
        <v>89</v>
      </c>
      <c r="E835" s="509">
        <v>0</v>
      </c>
      <c r="F835" s="509">
        <v>0</v>
      </c>
      <c r="G835" s="509">
        <v>0</v>
      </c>
      <c r="H835" s="509">
        <v>87</v>
      </c>
      <c r="I835" s="509">
        <v>2</v>
      </c>
      <c r="J835" s="509">
        <f>SUM(H835:I835)</f>
        <v>89</v>
      </c>
      <c r="K835" s="446" t="s">
        <v>1262</v>
      </c>
    </row>
    <row r="836" spans="1:11" ht="20.25" customHeight="1" x14ac:dyDescent="0.25">
      <c r="A836" s="509" t="s">
        <v>1438</v>
      </c>
      <c r="B836" s="509">
        <v>34</v>
      </c>
      <c r="C836" s="509">
        <v>17</v>
      </c>
      <c r="D836" s="509">
        <f t="shared" ref="D836:D837" si="234">SUM(B836:C836)</f>
        <v>51</v>
      </c>
      <c r="E836" s="509">
        <v>0</v>
      </c>
      <c r="F836" s="509">
        <v>0</v>
      </c>
      <c r="G836" s="509">
        <v>0</v>
      </c>
      <c r="H836" s="509">
        <v>34</v>
      </c>
      <c r="I836" s="509">
        <v>17</v>
      </c>
      <c r="J836" s="509">
        <f t="shared" ref="J836:J837" si="235">SUM(H836:I836)</f>
        <v>51</v>
      </c>
      <c r="K836" s="446" t="s">
        <v>243</v>
      </c>
    </row>
    <row r="837" spans="1:11" ht="20.25" customHeight="1" x14ac:dyDescent="0.25">
      <c r="A837" s="509" t="s">
        <v>541</v>
      </c>
      <c r="B837" s="509">
        <v>30</v>
      </c>
      <c r="C837" s="509">
        <v>6</v>
      </c>
      <c r="D837" s="509">
        <f t="shared" si="234"/>
        <v>36</v>
      </c>
      <c r="E837" s="509">
        <v>0</v>
      </c>
      <c r="F837" s="509">
        <v>0</v>
      </c>
      <c r="G837" s="509">
        <v>0</v>
      </c>
      <c r="H837" s="509">
        <v>30</v>
      </c>
      <c r="I837" s="509">
        <v>6</v>
      </c>
      <c r="J837" s="509">
        <f t="shared" si="235"/>
        <v>36</v>
      </c>
      <c r="K837" s="446" t="s">
        <v>249</v>
      </c>
    </row>
    <row r="838" spans="1:11" ht="20.25" customHeight="1" x14ac:dyDescent="0.25">
      <c r="A838" s="509" t="s">
        <v>2448</v>
      </c>
      <c r="B838" s="509">
        <f>SUM(B835:B837)</f>
        <v>151</v>
      </c>
      <c r="C838" s="509">
        <f t="shared" ref="C838:J838" si="236">SUM(C835:C837)</f>
        <v>25</v>
      </c>
      <c r="D838" s="509">
        <f t="shared" si="236"/>
        <v>176</v>
      </c>
      <c r="E838" s="509">
        <f t="shared" si="236"/>
        <v>0</v>
      </c>
      <c r="F838" s="509">
        <f t="shared" si="236"/>
        <v>0</v>
      </c>
      <c r="G838" s="509">
        <f t="shared" si="236"/>
        <v>0</v>
      </c>
      <c r="H838" s="509">
        <f t="shared" si="236"/>
        <v>151</v>
      </c>
      <c r="I838" s="509">
        <f t="shared" si="236"/>
        <v>25</v>
      </c>
      <c r="J838" s="509">
        <f t="shared" si="236"/>
        <v>176</v>
      </c>
      <c r="K838" s="446" t="s">
        <v>2526</v>
      </c>
    </row>
    <row r="839" spans="1:11" ht="18" customHeight="1" x14ac:dyDescent="0.25">
      <c r="A839" s="509" t="s">
        <v>2449</v>
      </c>
      <c r="B839" s="509"/>
      <c r="C839" s="509"/>
      <c r="D839" s="509"/>
      <c r="E839" s="509"/>
      <c r="F839" s="509"/>
      <c r="G839" s="509"/>
      <c r="H839" s="509"/>
      <c r="I839" s="509"/>
      <c r="J839" s="509"/>
      <c r="K839" s="446" t="s">
        <v>2628</v>
      </c>
    </row>
    <row r="840" spans="1:11" ht="20.25" customHeight="1" x14ac:dyDescent="0.25">
      <c r="A840" s="509" t="s">
        <v>2128</v>
      </c>
      <c r="B840" s="509">
        <v>102</v>
      </c>
      <c r="C840" s="509">
        <v>2</v>
      </c>
      <c r="D840" s="509">
        <f>SUM(B840:C840)</f>
        <v>104</v>
      </c>
      <c r="E840" s="509">
        <v>0</v>
      </c>
      <c r="F840" s="509">
        <v>0</v>
      </c>
      <c r="G840" s="509">
        <v>0</v>
      </c>
      <c r="H840" s="509">
        <v>102</v>
      </c>
      <c r="I840" s="509">
        <v>2</v>
      </c>
      <c r="J840" s="509">
        <f>SUM(H840:I840)</f>
        <v>104</v>
      </c>
      <c r="K840" s="446" t="s">
        <v>1262</v>
      </c>
    </row>
    <row r="841" spans="1:11" ht="20.25" customHeight="1" x14ac:dyDescent="0.25">
      <c r="A841" s="509" t="s">
        <v>2129</v>
      </c>
      <c r="B841" s="509">
        <v>80</v>
      </c>
      <c r="C841" s="509">
        <v>12</v>
      </c>
      <c r="D841" s="509">
        <f t="shared" ref="D841:D843" si="237">SUM(B841:C841)</f>
        <v>92</v>
      </c>
      <c r="E841" s="509">
        <v>0</v>
      </c>
      <c r="F841" s="509">
        <v>0</v>
      </c>
      <c r="G841" s="509">
        <v>0</v>
      </c>
      <c r="H841" s="509">
        <v>80</v>
      </c>
      <c r="I841" s="509">
        <v>12</v>
      </c>
      <c r="J841" s="509">
        <f t="shared" ref="J841:J843" si="238">SUM(H841:I841)</f>
        <v>92</v>
      </c>
      <c r="K841" s="446" t="s">
        <v>2310</v>
      </c>
    </row>
    <row r="842" spans="1:11" ht="20.25" customHeight="1" x14ac:dyDescent="0.25">
      <c r="A842" s="509" t="s">
        <v>1438</v>
      </c>
      <c r="B842" s="509">
        <v>112</v>
      </c>
      <c r="C842" s="509">
        <v>26</v>
      </c>
      <c r="D842" s="509">
        <f t="shared" si="237"/>
        <v>138</v>
      </c>
      <c r="E842" s="509">
        <v>0</v>
      </c>
      <c r="F842" s="509">
        <v>0</v>
      </c>
      <c r="G842" s="509">
        <v>0</v>
      </c>
      <c r="H842" s="509">
        <v>112</v>
      </c>
      <c r="I842" s="509">
        <v>26</v>
      </c>
      <c r="J842" s="509">
        <f t="shared" si="238"/>
        <v>138</v>
      </c>
      <c r="K842" s="446" t="s">
        <v>243</v>
      </c>
    </row>
    <row r="843" spans="1:11" ht="18.899999999999999" customHeight="1" x14ac:dyDescent="0.25">
      <c r="A843" s="509" t="s">
        <v>541</v>
      </c>
      <c r="B843" s="509">
        <v>21</v>
      </c>
      <c r="C843" s="509">
        <v>1</v>
      </c>
      <c r="D843" s="509">
        <f t="shared" si="237"/>
        <v>22</v>
      </c>
      <c r="E843" s="509">
        <v>0</v>
      </c>
      <c r="F843" s="509">
        <v>0</v>
      </c>
      <c r="G843" s="509">
        <v>0</v>
      </c>
      <c r="H843" s="509">
        <v>21</v>
      </c>
      <c r="I843" s="509">
        <v>1</v>
      </c>
      <c r="J843" s="509">
        <f t="shared" si="238"/>
        <v>22</v>
      </c>
      <c r="K843" s="446" t="s">
        <v>249</v>
      </c>
    </row>
    <row r="844" spans="1:11" ht="18.899999999999999" customHeight="1" x14ac:dyDescent="0.25">
      <c r="A844" s="509" t="s">
        <v>2450</v>
      </c>
      <c r="B844" s="509">
        <f>SUM(B840:B843)</f>
        <v>315</v>
      </c>
      <c r="C844" s="509">
        <f t="shared" ref="C844:J844" si="239">SUM(C840:C843)</f>
        <v>41</v>
      </c>
      <c r="D844" s="509">
        <f t="shared" si="239"/>
        <v>356</v>
      </c>
      <c r="E844" s="509">
        <f t="shared" si="239"/>
        <v>0</v>
      </c>
      <c r="F844" s="509">
        <f t="shared" si="239"/>
        <v>0</v>
      </c>
      <c r="G844" s="509">
        <f t="shared" si="239"/>
        <v>0</v>
      </c>
      <c r="H844" s="509">
        <f t="shared" si="239"/>
        <v>315</v>
      </c>
      <c r="I844" s="509">
        <f t="shared" si="239"/>
        <v>41</v>
      </c>
      <c r="J844" s="509">
        <f t="shared" si="239"/>
        <v>356</v>
      </c>
      <c r="K844" s="446" t="s">
        <v>2528</v>
      </c>
    </row>
    <row r="845" spans="1:11" ht="18.899999999999999" customHeight="1" x14ac:dyDescent="0.25">
      <c r="A845" s="509" t="s">
        <v>2451</v>
      </c>
      <c r="B845" s="509"/>
      <c r="C845" s="509"/>
      <c r="D845" s="509"/>
      <c r="E845" s="509"/>
      <c r="F845" s="509"/>
      <c r="G845" s="509"/>
      <c r="H845" s="509"/>
      <c r="I845" s="509"/>
      <c r="J845" s="509"/>
      <c r="K845" s="446" t="s">
        <v>2529</v>
      </c>
    </row>
    <row r="846" spans="1:11" ht="18.899999999999999" customHeight="1" x14ac:dyDescent="0.25">
      <c r="A846" s="509" t="s">
        <v>2128</v>
      </c>
      <c r="B846" s="509">
        <v>10</v>
      </c>
      <c r="C846" s="509">
        <v>11</v>
      </c>
      <c r="D846" s="509">
        <f>SUM(B846:C846)</f>
        <v>21</v>
      </c>
      <c r="E846" s="509">
        <v>0</v>
      </c>
      <c r="F846" s="509">
        <v>0</v>
      </c>
      <c r="G846" s="509">
        <v>0</v>
      </c>
      <c r="H846" s="509">
        <v>10</v>
      </c>
      <c r="I846" s="509">
        <v>11</v>
      </c>
      <c r="J846" s="509">
        <f>SUM(H846:I846)</f>
        <v>21</v>
      </c>
      <c r="K846" s="446" t="s">
        <v>1262</v>
      </c>
    </row>
    <row r="847" spans="1:11" ht="18.899999999999999" customHeight="1" x14ac:dyDescent="0.25">
      <c r="A847" s="509" t="s">
        <v>1438</v>
      </c>
      <c r="B847" s="509">
        <v>135</v>
      </c>
      <c r="C847" s="509">
        <v>38</v>
      </c>
      <c r="D847" s="509">
        <f t="shared" ref="D847:D848" si="240">SUM(B847:C847)</f>
        <v>173</v>
      </c>
      <c r="E847" s="509">
        <v>0</v>
      </c>
      <c r="F847" s="509">
        <v>0</v>
      </c>
      <c r="G847" s="509">
        <v>0</v>
      </c>
      <c r="H847" s="509">
        <v>135</v>
      </c>
      <c r="I847" s="509">
        <v>38</v>
      </c>
      <c r="J847" s="509">
        <f>SUM(H847:I847)</f>
        <v>173</v>
      </c>
      <c r="K847" s="446" t="s">
        <v>243</v>
      </c>
    </row>
    <row r="848" spans="1:11" ht="18.899999999999999" customHeight="1" x14ac:dyDescent="0.25">
      <c r="A848" s="509" t="s">
        <v>541</v>
      </c>
      <c r="B848" s="509">
        <v>33</v>
      </c>
      <c r="C848" s="509">
        <v>3</v>
      </c>
      <c r="D848" s="509">
        <f t="shared" si="240"/>
        <v>36</v>
      </c>
      <c r="E848" s="509">
        <v>0</v>
      </c>
      <c r="F848" s="509">
        <v>0</v>
      </c>
      <c r="G848" s="509">
        <v>0</v>
      </c>
      <c r="H848" s="509">
        <v>33</v>
      </c>
      <c r="I848" s="509">
        <v>3</v>
      </c>
      <c r="J848" s="509">
        <f>SUM(H848:I848)</f>
        <v>36</v>
      </c>
      <c r="K848" s="446" t="s">
        <v>249</v>
      </c>
    </row>
    <row r="849" spans="1:11" ht="18.899999999999999" customHeight="1" x14ac:dyDescent="0.25">
      <c r="A849" s="509" t="s">
        <v>2453</v>
      </c>
      <c r="B849" s="509">
        <f>SUM(B846:B848)</f>
        <v>178</v>
      </c>
      <c r="C849" s="509">
        <f t="shared" ref="C849:J849" si="241">SUM(C846:C848)</f>
        <v>52</v>
      </c>
      <c r="D849" s="509">
        <f t="shared" si="241"/>
        <v>230</v>
      </c>
      <c r="E849" s="509">
        <f t="shared" si="241"/>
        <v>0</v>
      </c>
      <c r="F849" s="509">
        <f t="shared" si="241"/>
        <v>0</v>
      </c>
      <c r="G849" s="509">
        <f t="shared" si="241"/>
        <v>0</v>
      </c>
      <c r="H849" s="509">
        <f t="shared" si="241"/>
        <v>178</v>
      </c>
      <c r="I849" s="509">
        <f t="shared" si="241"/>
        <v>52</v>
      </c>
      <c r="J849" s="509">
        <f t="shared" si="241"/>
        <v>230</v>
      </c>
      <c r="K849" s="446" t="s">
        <v>2530</v>
      </c>
    </row>
    <row r="850" spans="1:11" ht="18.899999999999999" customHeight="1" x14ac:dyDescent="0.25">
      <c r="A850" s="509" t="s">
        <v>2454</v>
      </c>
      <c r="B850" s="509"/>
      <c r="C850" s="509"/>
      <c r="D850" s="509"/>
      <c r="E850" s="509"/>
      <c r="F850" s="509"/>
      <c r="G850" s="509"/>
      <c r="H850" s="509"/>
      <c r="I850" s="509"/>
      <c r="J850" s="509"/>
      <c r="K850" s="446" t="s">
        <v>2439</v>
      </c>
    </row>
    <row r="851" spans="1:11" ht="18.899999999999999" customHeight="1" x14ac:dyDescent="0.25">
      <c r="A851" s="509" t="s">
        <v>2128</v>
      </c>
      <c r="B851" s="509">
        <v>379</v>
      </c>
      <c r="C851" s="509">
        <v>25</v>
      </c>
      <c r="D851" s="509">
        <f>SUM(B851:C851)</f>
        <v>404</v>
      </c>
      <c r="E851" s="509">
        <v>0</v>
      </c>
      <c r="F851" s="509">
        <v>0</v>
      </c>
      <c r="G851" s="509">
        <v>0</v>
      </c>
      <c r="H851" s="509">
        <v>379</v>
      </c>
      <c r="I851" s="509">
        <v>25</v>
      </c>
      <c r="J851" s="509">
        <f>SUM(H851:I851)</f>
        <v>404</v>
      </c>
      <c r="K851" s="446" t="s">
        <v>1262</v>
      </c>
    </row>
    <row r="852" spans="1:11" ht="18.899999999999999" customHeight="1" x14ac:dyDescent="0.25">
      <c r="A852" s="509" t="s">
        <v>2129</v>
      </c>
      <c r="B852" s="509">
        <v>190</v>
      </c>
      <c r="C852" s="509">
        <v>48</v>
      </c>
      <c r="D852" s="509">
        <f t="shared" ref="D852:D854" si="242">SUM(B852:C852)</f>
        <v>238</v>
      </c>
      <c r="E852" s="509">
        <v>0</v>
      </c>
      <c r="F852" s="509">
        <v>0</v>
      </c>
      <c r="G852" s="509">
        <v>0</v>
      </c>
      <c r="H852" s="509">
        <v>190</v>
      </c>
      <c r="I852" s="509">
        <v>48</v>
      </c>
      <c r="J852" s="509">
        <f t="shared" ref="J852:J854" si="243">SUM(H852:I852)</f>
        <v>238</v>
      </c>
      <c r="K852" s="446" t="s">
        <v>2310</v>
      </c>
    </row>
    <row r="853" spans="1:11" ht="18.899999999999999" customHeight="1" x14ac:dyDescent="0.25">
      <c r="A853" s="509" t="s">
        <v>1438</v>
      </c>
      <c r="B853" s="509">
        <v>1139</v>
      </c>
      <c r="C853" s="509">
        <v>389</v>
      </c>
      <c r="D853" s="509">
        <f t="shared" si="242"/>
        <v>1528</v>
      </c>
      <c r="E853" s="509">
        <v>0</v>
      </c>
      <c r="F853" s="509">
        <v>0</v>
      </c>
      <c r="G853" s="509">
        <v>0</v>
      </c>
      <c r="H853" s="509">
        <v>1139</v>
      </c>
      <c r="I853" s="509">
        <v>389</v>
      </c>
      <c r="J853" s="509">
        <f t="shared" si="243"/>
        <v>1528</v>
      </c>
      <c r="K853" s="446" t="s">
        <v>243</v>
      </c>
    </row>
    <row r="854" spans="1:11" ht="18.899999999999999" customHeight="1" x14ac:dyDescent="0.25">
      <c r="A854" s="509" t="s">
        <v>541</v>
      </c>
      <c r="B854" s="509">
        <v>941</v>
      </c>
      <c r="C854" s="509">
        <v>202</v>
      </c>
      <c r="D854" s="509">
        <f t="shared" si="242"/>
        <v>1143</v>
      </c>
      <c r="E854" s="509">
        <v>0</v>
      </c>
      <c r="F854" s="509">
        <v>0</v>
      </c>
      <c r="G854" s="509">
        <v>0</v>
      </c>
      <c r="H854" s="509">
        <v>941</v>
      </c>
      <c r="I854" s="509">
        <v>202</v>
      </c>
      <c r="J854" s="509">
        <f t="shared" si="243"/>
        <v>1143</v>
      </c>
      <c r="K854" s="446" t="s">
        <v>249</v>
      </c>
    </row>
    <row r="855" spans="1:11" ht="18.899999999999999" customHeight="1" thickBot="1" x14ac:dyDescent="0.3">
      <c r="A855" s="357" t="s">
        <v>2454</v>
      </c>
      <c r="B855" s="357">
        <f>SUM(B851:B854)</f>
        <v>2649</v>
      </c>
      <c r="C855" s="357">
        <f t="shared" ref="C855:J855" si="244">SUM(C851:C854)</f>
        <v>664</v>
      </c>
      <c r="D855" s="357">
        <f t="shared" si="244"/>
        <v>3313</v>
      </c>
      <c r="E855" s="357">
        <f t="shared" si="244"/>
        <v>0</v>
      </c>
      <c r="F855" s="357">
        <f t="shared" si="244"/>
        <v>0</v>
      </c>
      <c r="G855" s="357">
        <f t="shared" si="244"/>
        <v>0</v>
      </c>
      <c r="H855" s="357">
        <f t="shared" si="244"/>
        <v>2649</v>
      </c>
      <c r="I855" s="357">
        <f t="shared" si="244"/>
        <v>664</v>
      </c>
      <c r="J855" s="357">
        <f t="shared" si="244"/>
        <v>3313</v>
      </c>
      <c r="K855" s="13" t="s">
        <v>2439</v>
      </c>
    </row>
    <row r="856" spans="1:11" ht="20.25" customHeight="1" thickTop="1" x14ac:dyDescent="0.25">
      <c r="A856" s="14"/>
      <c r="B856" s="14"/>
      <c r="C856" s="14"/>
      <c r="D856" s="14"/>
      <c r="E856" s="508"/>
      <c r="F856" s="508"/>
      <c r="G856" s="508"/>
      <c r="H856" s="508"/>
      <c r="I856" s="508"/>
      <c r="J856" s="508"/>
      <c r="K856" s="448"/>
    </row>
    <row r="857" spans="1:11" s="659" customFormat="1" ht="20.25" customHeight="1" x14ac:dyDescent="0.25">
      <c r="A857" s="668"/>
      <c r="B857" s="668"/>
      <c r="C857" s="668"/>
      <c r="D857" s="668"/>
      <c r="E857" s="668"/>
      <c r="F857" s="668"/>
      <c r="G857" s="668"/>
      <c r="H857" s="668"/>
      <c r="I857" s="668"/>
      <c r="J857" s="668"/>
      <c r="K857" s="664"/>
    </row>
    <row r="858" spans="1:11" s="659" customFormat="1" ht="20.25" customHeight="1" x14ac:dyDescent="0.25">
      <c r="A858" s="668"/>
      <c r="B858" s="668"/>
      <c r="C858" s="668"/>
      <c r="D858" s="668"/>
      <c r="E858" s="668"/>
      <c r="F858" s="668"/>
      <c r="G858" s="668"/>
      <c r="H858" s="668"/>
      <c r="I858" s="668"/>
      <c r="J858" s="668"/>
      <c r="K858" s="664"/>
    </row>
    <row r="859" spans="1:11" ht="26.25" customHeight="1" thickBot="1" x14ac:dyDescent="0.3">
      <c r="A859" s="357" t="s">
        <v>2660</v>
      </c>
      <c r="E859" s="357"/>
      <c r="F859" s="357"/>
      <c r="G859" s="357"/>
      <c r="H859" s="357"/>
      <c r="I859" s="357"/>
      <c r="J859" s="357"/>
      <c r="K859" s="426" t="s">
        <v>2661</v>
      </c>
    </row>
    <row r="860" spans="1:11" ht="20.25" customHeight="1" thickTop="1" x14ac:dyDescent="0.3">
      <c r="A860" s="735" t="s">
        <v>205</v>
      </c>
      <c r="B860" s="746" t="s">
        <v>1</v>
      </c>
      <c r="C860" s="746"/>
      <c r="D860" s="746"/>
      <c r="E860" s="735" t="s">
        <v>2</v>
      </c>
      <c r="F860" s="735"/>
      <c r="G860" s="735"/>
      <c r="H860" s="735" t="s">
        <v>4</v>
      </c>
      <c r="I860" s="735"/>
      <c r="J860" s="735"/>
      <c r="K860" s="735" t="s">
        <v>206</v>
      </c>
    </row>
    <row r="861" spans="1:11" ht="20.25" customHeight="1" x14ac:dyDescent="0.3">
      <c r="A861" s="736"/>
      <c r="B861" s="747" t="s">
        <v>6</v>
      </c>
      <c r="C861" s="747"/>
      <c r="D861" s="747"/>
      <c r="E861" s="736" t="s">
        <v>7</v>
      </c>
      <c r="F861" s="736"/>
      <c r="G861" s="736"/>
      <c r="H861" s="736" t="s">
        <v>9</v>
      </c>
      <c r="I861" s="736"/>
      <c r="J861" s="736"/>
      <c r="K861" s="736"/>
    </row>
    <row r="862" spans="1:11" ht="20.25" customHeight="1" x14ac:dyDescent="0.3">
      <c r="A862" s="736"/>
      <c r="B862" s="547" t="s">
        <v>574</v>
      </c>
      <c r="C862" s="547" t="s">
        <v>113</v>
      </c>
      <c r="D862" s="547" t="s">
        <v>12</v>
      </c>
      <c r="E862" s="14" t="s">
        <v>574</v>
      </c>
      <c r="F862" s="14" t="s">
        <v>113</v>
      </c>
      <c r="G862" s="14" t="s">
        <v>12</v>
      </c>
      <c r="H862" s="14" t="s">
        <v>574</v>
      </c>
      <c r="I862" s="14" t="s">
        <v>113</v>
      </c>
      <c r="J862" s="14" t="s">
        <v>12</v>
      </c>
      <c r="K862" s="736"/>
    </row>
    <row r="863" spans="1:11" ht="20.25" customHeight="1" thickBot="1" x14ac:dyDescent="0.35">
      <c r="A863" s="737"/>
      <c r="B863" s="458" t="s">
        <v>13</v>
      </c>
      <c r="C863" s="458" t="s">
        <v>14</v>
      </c>
      <c r="D863" s="458" t="s">
        <v>9</v>
      </c>
      <c r="E863" s="88" t="s">
        <v>13</v>
      </c>
      <c r="F863" s="88" t="s">
        <v>14</v>
      </c>
      <c r="G863" s="88" t="s">
        <v>9</v>
      </c>
      <c r="H863" s="88" t="s">
        <v>13</v>
      </c>
      <c r="I863" s="88" t="s">
        <v>14</v>
      </c>
      <c r="J863" s="88" t="s">
        <v>9</v>
      </c>
      <c r="K863" s="737"/>
    </row>
    <row r="864" spans="1:11" ht="20.25" customHeight="1" x14ac:dyDescent="0.25">
      <c r="A864" s="8" t="s">
        <v>2533</v>
      </c>
      <c r="B864" s="8">
        <v>375</v>
      </c>
      <c r="C864" s="8">
        <v>181</v>
      </c>
      <c r="D864" s="17">
        <f>SUM(B864:C864)</f>
        <v>556</v>
      </c>
      <c r="E864" s="17">
        <v>0</v>
      </c>
      <c r="F864" s="17">
        <v>0</v>
      </c>
      <c r="G864" s="17">
        <v>0</v>
      </c>
      <c r="H864" s="17">
        <f t="shared" ref="H864:J895" si="245">SUM(E864,B864)</f>
        <v>375</v>
      </c>
      <c r="I864" s="17">
        <f t="shared" si="245"/>
        <v>181</v>
      </c>
      <c r="J864" s="17">
        <f t="shared" si="245"/>
        <v>556</v>
      </c>
      <c r="K864" s="446" t="s">
        <v>2155</v>
      </c>
    </row>
    <row r="865" spans="1:11" ht="20.25" customHeight="1" x14ac:dyDescent="0.25">
      <c r="A865" s="8" t="s">
        <v>2156</v>
      </c>
      <c r="B865" s="8">
        <v>144</v>
      </c>
      <c r="C865" s="8">
        <v>19</v>
      </c>
      <c r="D865" s="17">
        <f t="shared" ref="D865:D875" si="246">SUM(B865:C865)</f>
        <v>163</v>
      </c>
      <c r="E865" s="8">
        <v>0</v>
      </c>
      <c r="F865" s="8">
        <v>0</v>
      </c>
      <c r="G865" s="8">
        <v>0</v>
      </c>
      <c r="H865" s="8">
        <f t="shared" si="245"/>
        <v>144</v>
      </c>
      <c r="I865" s="8">
        <f t="shared" si="245"/>
        <v>19</v>
      </c>
      <c r="J865" s="8">
        <f t="shared" si="245"/>
        <v>163</v>
      </c>
      <c r="K865" s="446" t="s">
        <v>2157</v>
      </c>
    </row>
    <row r="866" spans="1:11" ht="20.25" customHeight="1" x14ac:dyDescent="0.25">
      <c r="A866" s="8" t="s">
        <v>2457</v>
      </c>
      <c r="B866" s="8">
        <v>101</v>
      </c>
      <c r="C866" s="8">
        <v>44</v>
      </c>
      <c r="D866" s="17">
        <f t="shared" si="246"/>
        <v>145</v>
      </c>
      <c r="E866" s="8">
        <v>0</v>
      </c>
      <c r="F866" s="8">
        <v>0</v>
      </c>
      <c r="G866" s="8">
        <v>0</v>
      </c>
      <c r="H866" s="8">
        <f t="shared" si="245"/>
        <v>101</v>
      </c>
      <c r="I866" s="8">
        <f t="shared" si="245"/>
        <v>44</v>
      </c>
      <c r="J866" s="8">
        <f t="shared" si="245"/>
        <v>145</v>
      </c>
      <c r="K866" s="446" t="s">
        <v>2159</v>
      </c>
    </row>
    <row r="867" spans="1:11" ht="20.25" customHeight="1" x14ac:dyDescent="0.25">
      <c r="A867" s="8" t="s">
        <v>2459</v>
      </c>
      <c r="B867" s="8">
        <v>672</v>
      </c>
      <c r="C867" s="8">
        <v>136</v>
      </c>
      <c r="D867" s="17">
        <f t="shared" si="246"/>
        <v>808</v>
      </c>
      <c r="E867" s="8">
        <v>2</v>
      </c>
      <c r="F867" s="8">
        <v>0</v>
      </c>
      <c r="G867" s="8">
        <f>SUM(E867:F867)</f>
        <v>2</v>
      </c>
      <c r="H867" s="8">
        <f t="shared" si="245"/>
        <v>674</v>
      </c>
      <c r="I867" s="8">
        <f t="shared" si="245"/>
        <v>136</v>
      </c>
      <c r="J867" s="8">
        <f t="shared" si="245"/>
        <v>810</v>
      </c>
      <c r="K867" s="446" t="s">
        <v>2161</v>
      </c>
    </row>
    <row r="868" spans="1:11" ht="20.25" customHeight="1" x14ac:dyDescent="0.25">
      <c r="A868" s="8" t="s">
        <v>2162</v>
      </c>
      <c r="B868" s="8">
        <v>51</v>
      </c>
      <c r="C868" s="8">
        <v>7</v>
      </c>
      <c r="D868" s="17">
        <f t="shared" si="246"/>
        <v>58</v>
      </c>
      <c r="E868" s="8">
        <v>0</v>
      </c>
      <c r="F868" s="8">
        <v>0</v>
      </c>
      <c r="G868" s="8">
        <v>0</v>
      </c>
      <c r="H868" s="8">
        <f t="shared" si="245"/>
        <v>51</v>
      </c>
      <c r="I868" s="8">
        <f t="shared" si="245"/>
        <v>7</v>
      </c>
      <c r="J868" s="8">
        <f t="shared" si="245"/>
        <v>58</v>
      </c>
      <c r="K868" s="446" t="s">
        <v>2163</v>
      </c>
    </row>
    <row r="869" spans="1:11" ht="20.25" customHeight="1" x14ac:dyDescent="0.25">
      <c r="A869" s="8" t="s">
        <v>2164</v>
      </c>
      <c r="B869" s="8">
        <v>231</v>
      </c>
      <c r="C869" s="8">
        <v>87</v>
      </c>
      <c r="D869" s="17">
        <f t="shared" si="246"/>
        <v>318</v>
      </c>
      <c r="E869" s="8">
        <v>0</v>
      </c>
      <c r="F869" s="8">
        <v>0</v>
      </c>
      <c r="G869" s="8">
        <v>0</v>
      </c>
      <c r="H869" s="8">
        <f t="shared" si="245"/>
        <v>231</v>
      </c>
      <c r="I869" s="8">
        <f t="shared" si="245"/>
        <v>87</v>
      </c>
      <c r="J869" s="8">
        <f t="shared" si="245"/>
        <v>318</v>
      </c>
      <c r="K869" s="446" t="s">
        <v>2165</v>
      </c>
    </row>
    <row r="870" spans="1:11" ht="20.25" customHeight="1" x14ac:dyDescent="0.25">
      <c r="A870" s="20" t="s">
        <v>2166</v>
      </c>
      <c r="B870" s="8">
        <v>2051</v>
      </c>
      <c r="C870" s="8">
        <v>515</v>
      </c>
      <c r="D870" s="17">
        <f t="shared" si="246"/>
        <v>2566</v>
      </c>
      <c r="E870" s="8">
        <v>0</v>
      </c>
      <c r="F870" s="8">
        <v>0</v>
      </c>
      <c r="G870" s="8">
        <v>0</v>
      </c>
      <c r="H870" s="8">
        <f t="shared" si="245"/>
        <v>2051</v>
      </c>
      <c r="I870" s="8">
        <f t="shared" si="245"/>
        <v>515</v>
      </c>
      <c r="J870" s="8">
        <f t="shared" si="245"/>
        <v>2566</v>
      </c>
      <c r="K870" s="22" t="s">
        <v>2462</v>
      </c>
    </row>
    <row r="871" spans="1:11" ht="20.25" customHeight="1" x14ac:dyDescent="0.25">
      <c r="A871" s="8" t="s">
        <v>2419</v>
      </c>
      <c r="B871" s="8">
        <v>707</v>
      </c>
      <c r="C871" s="8">
        <v>236</v>
      </c>
      <c r="D871" s="17">
        <f t="shared" si="246"/>
        <v>943</v>
      </c>
      <c r="E871" s="8">
        <v>0</v>
      </c>
      <c r="F871" s="8">
        <v>0</v>
      </c>
      <c r="G871" s="8">
        <v>0</v>
      </c>
      <c r="H871" s="8">
        <f t="shared" si="245"/>
        <v>707</v>
      </c>
      <c r="I871" s="8">
        <f t="shared" si="245"/>
        <v>236</v>
      </c>
      <c r="J871" s="8">
        <f t="shared" si="245"/>
        <v>943</v>
      </c>
      <c r="K871" s="446" t="s">
        <v>2607</v>
      </c>
    </row>
    <row r="872" spans="1:11" ht="20.25" customHeight="1" x14ac:dyDescent="0.25">
      <c r="A872" s="8" t="s">
        <v>2169</v>
      </c>
      <c r="B872" s="8">
        <v>737</v>
      </c>
      <c r="C872" s="8">
        <v>188</v>
      </c>
      <c r="D872" s="17">
        <f t="shared" si="246"/>
        <v>925</v>
      </c>
      <c r="E872" s="8">
        <v>0</v>
      </c>
      <c r="F872" s="8">
        <v>0</v>
      </c>
      <c r="G872" s="8">
        <v>0</v>
      </c>
      <c r="H872" s="8">
        <f t="shared" si="245"/>
        <v>737</v>
      </c>
      <c r="I872" s="8">
        <f t="shared" si="245"/>
        <v>188</v>
      </c>
      <c r="J872" s="8">
        <f t="shared" si="245"/>
        <v>925</v>
      </c>
      <c r="K872" s="446" t="s">
        <v>2608</v>
      </c>
    </row>
    <row r="873" spans="1:11" ht="20.25" customHeight="1" x14ac:dyDescent="0.25">
      <c r="A873" s="20" t="s">
        <v>2536</v>
      </c>
      <c r="B873" s="8">
        <v>810</v>
      </c>
      <c r="C873" s="8">
        <v>318</v>
      </c>
      <c r="D873" s="17">
        <f t="shared" si="246"/>
        <v>1128</v>
      </c>
      <c r="E873" s="8">
        <v>0</v>
      </c>
      <c r="F873" s="8">
        <v>0</v>
      </c>
      <c r="G873" s="8">
        <v>0</v>
      </c>
      <c r="H873" s="8">
        <f t="shared" si="245"/>
        <v>810</v>
      </c>
      <c r="I873" s="8">
        <f t="shared" si="245"/>
        <v>318</v>
      </c>
      <c r="J873" s="8">
        <f t="shared" si="245"/>
        <v>1128</v>
      </c>
      <c r="K873" s="446" t="s">
        <v>2537</v>
      </c>
    </row>
    <row r="874" spans="1:11" ht="20.25" customHeight="1" x14ac:dyDescent="0.25">
      <c r="A874" s="8" t="s">
        <v>2173</v>
      </c>
      <c r="B874" s="8">
        <v>2046</v>
      </c>
      <c r="C874" s="8">
        <v>869</v>
      </c>
      <c r="D874" s="17">
        <f t="shared" si="246"/>
        <v>2915</v>
      </c>
      <c r="E874" s="8">
        <v>0</v>
      </c>
      <c r="F874" s="8">
        <v>0</v>
      </c>
      <c r="G874" s="8">
        <v>0</v>
      </c>
      <c r="H874" s="8">
        <f t="shared" si="245"/>
        <v>2046</v>
      </c>
      <c r="I874" s="8">
        <f t="shared" si="245"/>
        <v>869</v>
      </c>
      <c r="J874" s="8">
        <f t="shared" si="245"/>
        <v>2915</v>
      </c>
      <c r="K874" s="446" t="s">
        <v>2174</v>
      </c>
    </row>
    <row r="875" spans="1:11" ht="20.25" customHeight="1" x14ac:dyDescent="0.25">
      <c r="A875" s="8" t="s">
        <v>2175</v>
      </c>
      <c r="B875" s="8">
        <v>215</v>
      </c>
      <c r="C875" s="8">
        <v>76</v>
      </c>
      <c r="D875" s="17">
        <f t="shared" si="246"/>
        <v>291</v>
      </c>
      <c r="E875" s="8">
        <v>0</v>
      </c>
      <c r="F875" s="8">
        <v>0</v>
      </c>
      <c r="G875" s="8">
        <v>0</v>
      </c>
      <c r="H875" s="8">
        <f t="shared" si="245"/>
        <v>215</v>
      </c>
      <c r="I875" s="8">
        <f t="shared" si="245"/>
        <v>76</v>
      </c>
      <c r="J875" s="8">
        <f t="shared" si="245"/>
        <v>291</v>
      </c>
      <c r="K875" s="446" t="s">
        <v>2176</v>
      </c>
    </row>
    <row r="876" spans="1:11" ht="20.25" customHeight="1" x14ac:dyDescent="0.25">
      <c r="A876" s="8" t="s">
        <v>2540</v>
      </c>
      <c r="B876" s="8"/>
      <c r="C876" s="8"/>
      <c r="D876" s="8"/>
      <c r="E876" s="8"/>
      <c r="F876" s="8"/>
      <c r="G876" s="8"/>
      <c r="H876" s="8"/>
      <c r="I876" s="8"/>
      <c r="J876" s="8"/>
      <c r="K876" s="446" t="s">
        <v>2541</v>
      </c>
    </row>
    <row r="877" spans="1:11" ht="20.25" customHeight="1" x14ac:dyDescent="0.25">
      <c r="A877" s="8" t="s">
        <v>265</v>
      </c>
      <c r="B877" s="8">
        <v>5</v>
      </c>
      <c r="C877" s="8">
        <v>0</v>
      </c>
      <c r="D877" s="8">
        <f>SUM(B877:C877)</f>
        <v>5</v>
      </c>
      <c r="E877" s="8">
        <v>0</v>
      </c>
      <c r="F877" s="8">
        <v>0</v>
      </c>
      <c r="G877" s="8">
        <v>0</v>
      </c>
      <c r="H877" s="8">
        <v>5</v>
      </c>
      <c r="I877" s="8">
        <v>0</v>
      </c>
      <c r="J877" s="8">
        <f>SUM(H877:I877)</f>
        <v>5</v>
      </c>
      <c r="K877" s="446" t="s">
        <v>2179</v>
      </c>
    </row>
    <row r="878" spans="1:11" ht="20.25" customHeight="1" x14ac:dyDescent="0.25">
      <c r="A878" s="8" t="s">
        <v>2180</v>
      </c>
      <c r="B878" s="8">
        <v>78</v>
      </c>
      <c r="C878" s="8">
        <v>18</v>
      </c>
      <c r="D878" s="8">
        <f t="shared" ref="D878:D882" si="247">SUM(B878:C878)</f>
        <v>96</v>
      </c>
      <c r="E878" s="8">
        <v>0</v>
      </c>
      <c r="F878" s="8">
        <v>0</v>
      </c>
      <c r="G878" s="8">
        <v>0</v>
      </c>
      <c r="H878" s="8">
        <v>78</v>
      </c>
      <c r="I878" s="8">
        <v>18</v>
      </c>
      <c r="J878" s="8">
        <f t="shared" ref="J878:J882" si="248">SUM(H878:I878)</f>
        <v>96</v>
      </c>
      <c r="K878" s="446" t="s">
        <v>2181</v>
      </c>
    </row>
    <row r="879" spans="1:11" ht="20.25" customHeight="1" x14ac:dyDescent="0.25">
      <c r="A879" s="8" t="s">
        <v>2182</v>
      </c>
      <c r="B879" s="8">
        <v>25</v>
      </c>
      <c r="C879" s="8">
        <v>10</v>
      </c>
      <c r="D879" s="8">
        <f t="shared" si="247"/>
        <v>35</v>
      </c>
      <c r="E879" s="8">
        <v>0</v>
      </c>
      <c r="F879" s="8">
        <v>0</v>
      </c>
      <c r="G879" s="8">
        <v>0</v>
      </c>
      <c r="H879" s="8">
        <v>25</v>
      </c>
      <c r="I879" s="8">
        <v>10</v>
      </c>
      <c r="J879" s="8">
        <f t="shared" si="248"/>
        <v>35</v>
      </c>
      <c r="K879" s="219" t="s">
        <v>2404</v>
      </c>
    </row>
    <row r="880" spans="1:11" ht="20.25" customHeight="1" x14ac:dyDescent="0.25">
      <c r="A880" s="8" t="s">
        <v>2129</v>
      </c>
      <c r="B880" s="8">
        <v>66</v>
      </c>
      <c r="C880" s="8">
        <v>30</v>
      </c>
      <c r="D880" s="8">
        <f t="shared" si="247"/>
        <v>96</v>
      </c>
      <c r="E880" s="8">
        <v>0</v>
      </c>
      <c r="F880" s="8">
        <v>0</v>
      </c>
      <c r="G880" s="8">
        <v>0</v>
      </c>
      <c r="H880" s="8">
        <v>66</v>
      </c>
      <c r="I880" s="8">
        <v>30</v>
      </c>
      <c r="J880" s="8">
        <f t="shared" si="248"/>
        <v>96</v>
      </c>
      <c r="K880" s="446" t="s">
        <v>2130</v>
      </c>
    </row>
    <row r="881" spans="1:11" ht="20.25" customHeight="1" x14ac:dyDescent="0.25">
      <c r="A881" s="8" t="s">
        <v>319</v>
      </c>
      <c r="B881" s="8">
        <v>6</v>
      </c>
      <c r="C881" s="8">
        <v>3</v>
      </c>
      <c r="D881" s="8">
        <f t="shared" si="247"/>
        <v>9</v>
      </c>
      <c r="E881" s="8">
        <v>0</v>
      </c>
      <c r="F881" s="8">
        <v>0</v>
      </c>
      <c r="G881" s="8">
        <v>0</v>
      </c>
      <c r="H881" s="8">
        <v>6</v>
      </c>
      <c r="I881" s="8">
        <v>3</v>
      </c>
      <c r="J881" s="8">
        <f t="shared" si="248"/>
        <v>9</v>
      </c>
      <c r="K881" s="446" t="s">
        <v>1081</v>
      </c>
    </row>
    <row r="882" spans="1:11" ht="20.25" customHeight="1" x14ac:dyDescent="0.25">
      <c r="A882" s="8" t="s">
        <v>2186</v>
      </c>
      <c r="B882" s="8">
        <v>306</v>
      </c>
      <c r="C882" s="8">
        <v>43</v>
      </c>
      <c r="D882" s="8">
        <f t="shared" si="247"/>
        <v>349</v>
      </c>
      <c r="E882" s="8">
        <v>0</v>
      </c>
      <c r="F882" s="8">
        <v>0</v>
      </c>
      <c r="G882" s="8">
        <v>0</v>
      </c>
      <c r="H882" s="8">
        <v>306</v>
      </c>
      <c r="I882" s="8">
        <v>43</v>
      </c>
      <c r="J882" s="8">
        <f t="shared" si="248"/>
        <v>349</v>
      </c>
      <c r="K882" s="446" t="s">
        <v>2187</v>
      </c>
    </row>
    <row r="883" spans="1:11" ht="20.25" customHeight="1" thickBot="1" x14ac:dyDescent="0.3">
      <c r="A883" s="11" t="s">
        <v>2313</v>
      </c>
      <c r="B883" s="11">
        <f>SUM(B877:B882)</f>
        <v>486</v>
      </c>
      <c r="C883" s="11">
        <f t="shared" ref="C883:J883" si="249">SUM(C877:C882)</f>
        <v>104</v>
      </c>
      <c r="D883" s="11">
        <f t="shared" si="249"/>
        <v>590</v>
      </c>
      <c r="E883" s="11">
        <f t="shared" si="249"/>
        <v>0</v>
      </c>
      <c r="F883" s="11">
        <f t="shared" si="249"/>
        <v>0</v>
      </c>
      <c r="G883" s="11">
        <f t="shared" si="249"/>
        <v>0</v>
      </c>
      <c r="H883" s="11">
        <f t="shared" si="249"/>
        <v>486</v>
      </c>
      <c r="I883" s="11">
        <f t="shared" si="249"/>
        <v>104</v>
      </c>
      <c r="J883" s="11">
        <f t="shared" si="249"/>
        <v>590</v>
      </c>
      <c r="K883" s="13" t="s">
        <v>2189</v>
      </c>
    </row>
    <row r="884" spans="1:11" ht="20.25" customHeight="1" thickTop="1" x14ac:dyDescent="0.25">
      <c r="A884" s="532"/>
      <c r="B884" s="532"/>
      <c r="C884" s="532"/>
      <c r="D884" s="532"/>
      <c r="E884" s="532"/>
      <c r="F884" s="532"/>
      <c r="G884" s="532"/>
      <c r="H884" s="532"/>
      <c r="I884" s="532"/>
      <c r="J884" s="532"/>
      <c r="K884" s="546"/>
    </row>
    <row r="885" spans="1:11" s="659" customFormat="1" ht="20.25" customHeight="1" x14ac:dyDescent="0.25">
      <c r="A885" s="668"/>
      <c r="B885" s="668"/>
      <c r="C885" s="668"/>
      <c r="D885" s="668"/>
      <c r="E885" s="668"/>
      <c r="F885" s="668"/>
      <c r="G885" s="668"/>
      <c r="H885" s="668"/>
      <c r="I885" s="668"/>
      <c r="J885" s="668"/>
      <c r="K885" s="664"/>
    </row>
    <row r="886" spans="1:11" s="659" customFormat="1" ht="20.25" customHeight="1" x14ac:dyDescent="0.25">
      <c r="A886" s="668"/>
      <c r="B886" s="668"/>
      <c r="C886" s="668"/>
      <c r="D886" s="668"/>
      <c r="E886" s="668"/>
      <c r="F886" s="668"/>
      <c r="G886" s="668"/>
      <c r="H886" s="668"/>
      <c r="I886" s="668"/>
      <c r="J886" s="668"/>
      <c r="K886" s="664"/>
    </row>
    <row r="887" spans="1:11" s="544" customFormat="1" ht="20.25" customHeight="1" x14ac:dyDescent="0.25">
      <c r="A887" s="14"/>
      <c r="B887" s="14"/>
      <c r="C887" s="14"/>
      <c r="D887" s="14"/>
      <c r="E887" s="14"/>
      <c r="F887" s="14"/>
      <c r="G887" s="14"/>
      <c r="H887" s="14"/>
      <c r="I887" s="14"/>
      <c r="J887" s="14"/>
      <c r="K887" s="545"/>
    </row>
    <row r="888" spans="1:11" ht="23.25" customHeight="1" thickBot="1" x14ac:dyDescent="0.3">
      <c r="A888" s="357" t="s">
        <v>2660</v>
      </c>
      <c r="E888" s="357"/>
      <c r="F888" s="357"/>
      <c r="G888" s="357"/>
      <c r="H888" s="357"/>
      <c r="I888" s="357"/>
      <c r="J888" s="357"/>
      <c r="K888" s="426" t="s">
        <v>2661</v>
      </c>
    </row>
    <row r="889" spans="1:11" ht="17.25" customHeight="1" thickTop="1" x14ac:dyDescent="0.3">
      <c r="A889" s="735" t="s">
        <v>205</v>
      </c>
      <c r="B889" s="746" t="s">
        <v>1</v>
      </c>
      <c r="C889" s="746"/>
      <c r="D889" s="746"/>
      <c r="E889" s="735" t="s">
        <v>2</v>
      </c>
      <c r="F889" s="735"/>
      <c r="G889" s="735"/>
      <c r="H889" s="735" t="s">
        <v>4</v>
      </c>
      <c r="I889" s="735"/>
      <c r="J889" s="735"/>
      <c r="K889" s="735" t="s">
        <v>206</v>
      </c>
    </row>
    <row r="890" spans="1:11" ht="17.25" customHeight="1" x14ac:dyDescent="0.3">
      <c r="A890" s="736"/>
      <c r="B890" s="747" t="s">
        <v>6</v>
      </c>
      <c r="C890" s="747"/>
      <c r="D890" s="747"/>
      <c r="E890" s="736" t="s">
        <v>7</v>
      </c>
      <c r="F890" s="736"/>
      <c r="G890" s="736"/>
      <c r="H890" s="736" t="s">
        <v>9</v>
      </c>
      <c r="I890" s="736"/>
      <c r="J890" s="736"/>
      <c r="K890" s="736"/>
    </row>
    <row r="891" spans="1:11" ht="17.25" customHeight="1" x14ac:dyDescent="0.3">
      <c r="A891" s="736"/>
      <c r="B891" s="547" t="s">
        <v>574</v>
      </c>
      <c r="C891" s="547" t="s">
        <v>113</v>
      </c>
      <c r="D891" s="547" t="s">
        <v>12</v>
      </c>
      <c r="E891" s="14" t="s">
        <v>574</v>
      </c>
      <c r="F891" s="14" t="s">
        <v>113</v>
      </c>
      <c r="G891" s="14" t="s">
        <v>12</v>
      </c>
      <c r="H891" s="14" t="s">
        <v>574</v>
      </c>
      <c r="I891" s="14" t="s">
        <v>113</v>
      </c>
      <c r="J891" s="14" t="s">
        <v>12</v>
      </c>
      <c r="K891" s="736"/>
    </row>
    <row r="892" spans="1:11" ht="17.25" customHeight="1" thickBot="1" x14ac:dyDescent="0.35">
      <c r="A892" s="737"/>
      <c r="B892" s="458" t="s">
        <v>13</v>
      </c>
      <c r="C892" s="458" t="s">
        <v>14</v>
      </c>
      <c r="D892" s="458" t="s">
        <v>9</v>
      </c>
      <c r="E892" s="88" t="s">
        <v>13</v>
      </c>
      <c r="F892" s="88" t="s">
        <v>14</v>
      </c>
      <c r="G892" s="88" t="s">
        <v>9</v>
      </c>
      <c r="H892" s="88" t="s">
        <v>13</v>
      </c>
      <c r="I892" s="88" t="s">
        <v>14</v>
      </c>
      <c r="J892" s="88" t="s">
        <v>9</v>
      </c>
      <c r="K892" s="737"/>
    </row>
    <row r="893" spans="1:11" ht="20.25" customHeight="1" x14ac:dyDescent="0.25">
      <c r="A893" s="8" t="s">
        <v>2190</v>
      </c>
      <c r="B893" s="8">
        <v>520</v>
      </c>
      <c r="C893" s="8">
        <v>189</v>
      </c>
      <c r="D893" s="8">
        <f>SUM(B893:C893)</f>
        <v>709</v>
      </c>
      <c r="E893" s="8">
        <v>0</v>
      </c>
      <c r="F893" s="8">
        <v>0</v>
      </c>
      <c r="G893" s="8">
        <v>0</v>
      </c>
      <c r="H893" s="8">
        <f t="shared" si="245"/>
        <v>520</v>
      </c>
      <c r="I893" s="8">
        <f t="shared" si="245"/>
        <v>189</v>
      </c>
      <c r="J893" s="8">
        <f t="shared" si="245"/>
        <v>709</v>
      </c>
      <c r="K893" s="446" t="s">
        <v>2191</v>
      </c>
    </row>
    <row r="894" spans="1:11" ht="20.25" customHeight="1" x14ac:dyDescent="0.25">
      <c r="A894" s="8" t="s">
        <v>2192</v>
      </c>
      <c r="B894" s="8">
        <v>478</v>
      </c>
      <c r="C894" s="8">
        <v>222</v>
      </c>
      <c r="D894" s="8">
        <f t="shared" ref="D894:D896" si="250">SUM(B894:C894)</f>
        <v>700</v>
      </c>
      <c r="E894" s="8">
        <v>1</v>
      </c>
      <c r="F894" s="8">
        <v>0</v>
      </c>
      <c r="G894" s="8">
        <f>SUM(E894:F894)</f>
        <v>1</v>
      </c>
      <c r="H894" s="8">
        <f t="shared" si="245"/>
        <v>479</v>
      </c>
      <c r="I894" s="8">
        <f t="shared" si="245"/>
        <v>222</v>
      </c>
      <c r="J894" s="8">
        <f t="shared" si="245"/>
        <v>701</v>
      </c>
      <c r="K894" s="446" t="s">
        <v>2193</v>
      </c>
    </row>
    <row r="895" spans="1:11" ht="20.25" customHeight="1" x14ac:dyDescent="0.25">
      <c r="A895" s="8" t="s">
        <v>2194</v>
      </c>
      <c r="B895" s="8">
        <v>1172</v>
      </c>
      <c r="C895" s="8">
        <v>434</v>
      </c>
      <c r="D895" s="8">
        <f t="shared" si="250"/>
        <v>1606</v>
      </c>
      <c r="E895" s="8">
        <v>0</v>
      </c>
      <c r="F895" s="8">
        <v>0</v>
      </c>
      <c r="G895" s="8">
        <v>0</v>
      </c>
      <c r="H895" s="8">
        <f t="shared" si="245"/>
        <v>1172</v>
      </c>
      <c r="I895" s="8">
        <f t="shared" si="245"/>
        <v>434</v>
      </c>
      <c r="J895" s="8">
        <f t="shared" si="245"/>
        <v>1606</v>
      </c>
      <c r="K895" s="446" t="s">
        <v>2195</v>
      </c>
    </row>
    <row r="896" spans="1:11" ht="20.25" customHeight="1" x14ac:dyDescent="0.25">
      <c r="A896" s="14" t="s">
        <v>2610</v>
      </c>
      <c r="B896" s="8">
        <v>318</v>
      </c>
      <c r="C896" s="8">
        <v>51</v>
      </c>
      <c r="D896" s="8">
        <f t="shared" si="250"/>
        <v>369</v>
      </c>
      <c r="E896" s="8">
        <v>0</v>
      </c>
      <c r="F896" s="8">
        <v>0</v>
      </c>
      <c r="G896" s="8">
        <v>0</v>
      </c>
      <c r="H896" s="8">
        <f t="shared" ref="H896:J930" si="251">SUM(E896,B896)</f>
        <v>318</v>
      </c>
      <c r="I896" s="8">
        <f t="shared" si="251"/>
        <v>51</v>
      </c>
      <c r="J896" s="8">
        <f t="shared" si="251"/>
        <v>369</v>
      </c>
      <c r="K896" s="446" t="s">
        <v>2545</v>
      </c>
    </row>
    <row r="897" spans="1:11" ht="20.25" customHeight="1" x14ac:dyDescent="0.25">
      <c r="A897" s="8" t="s">
        <v>2198</v>
      </c>
      <c r="B897" s="8"/>
      <c r="C897" s="8"/>
      <c r="D897" s="8"/>
      <c r="E897" s="8">
        <v>0</v>
      </c>
      <c r="F897" s="8">
        <v>0</v>
      </c>
      <c r="G897" s="8">
        <v>0</v>
      </c>
      <c r="H897" s="8">
        <f t="shared" si="251"/>
        <v>0</v>
      </c>
      <c r="I897" s="8">
        <f t="shared" si="251"/>
        <v>0</v>
      </c>
      <c r="J897" s="8">
        <f t="shared" si="251"/>
        <v>0</v>
      </c>
      <c r="K897" s="446" t="s">
        <v>2199</v>
      </c>
    </row>
    <row r="898" spans="1:11" ht="20.25" customHeight="1" x14ac:dyDescent="0.25">
      <c r="A898" s="14" t="s">
        <v>2200</v>
      </c>
      <c r="B898" s="8">
        <v>32</v>
      </c>
      <c r="C898" s="8">
        <v>2</v>
      </c>
      <c r="D898" s="8">
        <f>SUM(B898:C898)</f>
        <v>34</v>
      </c>
      <c r="E898" s="8">
        <v>0</v>
      </c>
      <c r="F898" s="8">
        <v>0</v>
      </c>
      <c r="G898" s="8">
        <v>0</v>
      </c>
      <c r="H898" s="8">
        <v>32</v>
      </c>
      <c r="I898" s="8">
        <v>2</v>
      </c>
      <c r="J898" s="8">
        <f>SUM(H898:I898)</f>
        <v>34</v>
      </c>
      <c r="K898" s="446" t="s">
        <v>2181</v>
      </c>
    </row>
    <row r="899" spans="1:11" ht="20.25" customHeight="1" x14ac:dyDescent="0.25">
      <c r="A899" s="14" t="s">
        <v>2201</v>
      </c>
      <c r="B899" s="8">
        <v>80</v>
      </c>
      <c r="C899" s="8">
        <v>46</v>
      </c>
      <c r="D899" s="8">
        <f t="shared" ref="D899:D903" si="252">SUM(B899:C899)</f>
        <v>126</v>
      </c>
      <c r="E899" s="8">
        <v>0</v>
      </c>
      <c r="F899" s="8">
        <v>0</v>
      </c>
      <c r="G899" s="8">
        <v>0</v>
      </c>
      <c r="H899" s="8">
        <v>80</v>
      </c>
      <c r="I899" s="8">
        <v>46</v>
      </c>
      <c r="J899" s="8">
        <f>SUM(H899:I899)</f>
        <v>126</v>
      </c>
      <c r="K899" s="219" t="s">
        <v>2404</v>
      </c>
    </row>
    <row r="900" spans="1:11" ht="20.25" customHeight="1" x14ac:dyDescent="0.25">
      <c r="A900" s="14" t="s">
        <v>2202</v>
      </c>
      <c r="B900" s="8">
        <v>18</v>
      </c>
      <c r="C900" s="8">
        <v>9</v>
      </c>
      <c r="D900" s="8">
        <f t="shared" si="252"/>
        <v>27</v>
      </c>
      <c r="E900" s="8">
        <v>0</v>
      </c>
      <c r="F900" s="8">
        <v>0</v>
      </c>
      <c r="G900" s="8">
        <v>0</v>
      </c>
      <c r="H900" s="8">
        <v>18</v>
      </c>
      <c r="I900" s="8">
        <v>9</v>
      </c>
      <c r="J900" s="8">
        <f t="shared" ref="J900:J903" si="253">SUM(H900:I900)</f>
        <v>27</v>
      </c>
      <c r="K900" s="446" t="s">
        <v>2247</v>
      </c>
    </row>
    <row r="901" spans="1:11" ht="20.25" customHeight="1" x14ac:dyDescent="0.25">
      <c r="A901" s="14" t="s">
        <v>2204</v>
      </c>
      <c r="B901" s="8">
        <v>243</v>
      </c>
      <c r="C901" s="8">
        <v>48</v>
      </c>
      <c r="D901" s="8">
        <f t="shared" si="252"/>
        <v>291</v>
      </c>
      <c r="E901" s="8">
        <v>0</v>
      </c>
      <c r="F901" s="8">
        <v>0</v>
      </c>
      <c r="G901" s="8">
        <v>0</v>
      </c>
      <c r="H901" s="8">
        <v>243</v>
      </c>
      <c r="I901" s="8">
        <v>48</v>
      </c>
      <c r="J901" s="8">
        <f t="shared" si="253"/>
        <v>291</v>
      </c>
      <c r="K901" s="446" t="s">
        <v>2279</v>
      </c>
    </row>
    <row r="902" spans="1:11" ht="20.25" customHeight="1" x14ac:dyDescent="0.25">
      <c r="A902" s="14" t="s">
        <v>2206</v>
      </c>
      <c r="B902" s="8">
        <v>61</v>
      </c>
      <c r="C902" s="8">
        <v>10</v>
      </c>
      <c r="D902" s="8">
        <f t="shared" si="252"/>
        <v>71</v>
      </c>
      <c r="E902" s="8">
        <v>0</v>
      </c>
      <c r="F902" s="8">
        <v>0</v>
      </c>
      <c r="G902" s="8">
        <v>0</v>
      </c>
      <c r="H902" s="8">
        <v>61</v>
      </c>
      <c r="I902" s="8">
        <v>10</v>
      </c>
      <c r="J902" s="8">
        <f t="shared" si="253"/>
        <v>71</v>
      </c>
      <c r="K902" s="446" t="s">
        <v>2280</v>
      </c>
    </row>
    <row r="903" spans="1:11" ht="20.25" customHeight="1" x14ac:dyDescent="0.25">
      <c r="A903" s="14" t="s">
        <v>2207</v>
      </c>
      <c r="B903" s="8">
        <v>86</v>
      </c>
      <c r="C903" s="8">
        <v>29</v>
      </c>
      <c r="D903" s="8">
        <f t="shared" si="252"/>
        <v>115</v>
      </c>
      <c r="E903" s="8">
        <v>0</v>
      </c>
      <c r="F903" s="8">
        <v>0</v>
      </c>
      <c r="G903" s="8">
        <v>0</v>
      </c>
      <c r="H903" s="8">
        <v>86</v>
      </c>
      <c r="I903" s="8">
        <v>29</v>
      </c>
      <c r="J903" s="8">
        <f t="shared" si="253"/>
        <v>115</v>
      </c>
      <c r="K903" s="446" t="s">
        <v>2116</v>
      </c>
    </row>
    <row r="904" spans="1:11" ht="20.25" customHeight="1" x14ac:dyDescent="0.25">
      <c r="A904" s="14" t="s">
        <v>2209</v>
      </c>
      <c r="B904" s="8">
        <f>SUM(B898:B903)</f>
        <v>520</v>
      </c>
      <c r="C904" s="8">
        <f t="shared" ref="C904:J904" si="254">SUM(C898:C903)</f>
        <v>144</v>
      </c>
      <c r="D904" s="8">
        <f t="shared" si="254"/>
        <v>664</v>
      </c>
      <c r="E904" s="8">
        <v>0</v>
      </c>
      <c r="F904" s="8">
        <v>0</v>
      </c>
      <c r="G904" s="8">
        <v>0</v>
      </c>
      <c r="H904" s="8">
        <f t="shared" si="254"/>
        <v>520</v>
      </c>
      <c r="I904" s="8">
        <f t="shared" si="254"/>
        <v>144</v>
      </c>
      <c r="J904" s="8">
        <f t="shared" si="254"/>
        <v>664</v>
      </c>
      <c r="K904" s="446" t="s">
        <v>2210</v>
      </c>
    </row>
    <row r="905" spans="1:11" ht="20.25" customHeight="1" x14ac:dyDescent="0.25">
      <c r="A905" s="339" t="s">
        <v>2550</v>
      </c>
      <c r="B905" s="8">
        <v>715</v>
      </c>
      <c r="C905" s="8">
        <v>151</v>
      </c>
      <c r="D905" s="8">
        <f>SUM(B905:C905)</f>
        <v>866</v>
      </c>
      <c r="E905" s="8">
        <v>0</v>
      </c>
      <c r="F905" s="8">
        <v>0</v>
      </c>
      <c r="G905" s="8">
        <v>0</v>
      </c>
      <c r="H905" s="8">
        <f t="shared" si="251"/>
        <v>715</v>
      </c>
      <c r="I905" s="8">
        <f t="shared" si="251"/>
        <v>151</v>
      </c>
      <c r="J905" s="8">
        <f>SUM(G905,D905)</f>
        <v>866</v>
      </c>
      <c r="K905" s="446" t="s">
        <v>2212</v>
      </c>
    </row>
    <row r="906" spans="1:11" ht="20.25" customHeight="1" x14ac:dyDescent="0.25">
      <c r="A906" s="8" t="s">
        <v>2213</v>
      </c>
      <c r="B906" s="8">
        <v>417</v>
      </c>
      <c r="C906" s="8">
        <v>200</v>
      </c>
      <c r="D906" s="8">
        <f t="shared" ref="D906:D908" si="255">SUM(B906:C906)</f>
        <v>617</v>
      </c>
      <c r="E906" s="8">
        <v>0</v>
      </c>
      <c r="F906" s="8">
        <v>0</v>
      </c>
      <c r="G906" s="8">
        <v>0</v>
      </c>
      <c r="H906" s="8">
        <f t="shared" si="251"/>
        <v>417</v>
      </c>
      <c r="I906" s="8">
        <f t="shared" si="251"/>
        <v>200</v>
      </c>
      <c r="J906" s="8">
        <f>SUM(G906,D906)</f>
        <v>617</v>
      </c>
      <c r="K906" s="446" t="s">
        <v>2214</v>
      </c>
    </row>
    <row r="907" spans="1:11" ht="20.25" customHeight="1" x14ac:dyDescent="0.25">
      <c r="A907" s="339" t="s">
        <v>2614</v>
      </c>
      <c r="B907" s="8">
        <v>128</v>
      </c>
      <c r="C907" s="8">
        <v>64</v>
      </c>
      <c r="D907" s="8">
        <f t="shared" si="255"/>
        <v>192</v>
      </c>
      <c r="E907" s="8">
        <v>0</v>
      </c>
      <c r="F907" s="8">
        <v>0</v>
      </c>
      <c r="G907" s="8">
        <v>0</v>
      </c>
      <c r="H907" s="8">
        <f t="shared" si="251"/>
        <v>128</v>
      </c>
      <c r="I907" s="8">
        <f t="shared" si="251"/>
        <v>64</v>
      </c>
      <c r="J907" s="8">
        <f t="shared" si="251"/>
        <v>192</v>
      </c>
      <c r="K907" s="446" t="s">
        <v>2216</v>
      </c>
    </row>
    <row r="908" spans="1:11" ht="20.25" customHeight="1" x14ac:dyDescent="0.25">
      <c r="A908" s="8" t="s">
        <v>2217</v>
      </c>
      <c r="B908" s="8">
        <v>145</v>
      </c>
      <c r="C908" s="8">
        <v>15</v>
      </c>
      <c r="D908" s="8">
        <f t="shared" si="255"/>
        <v>160</v>
      </c>
      <c r="E908" s="8">
        <v>0</v>
      </c>
      <c r="F908" s="8">
        <v>0</v>
      </c>
      <c r="G908" s="8">
        <v>0</v>
      </c>
      <c r="H908" s="8">
        <f t="shared" si="251"/>
        <v>145</v>
      </c>
      <c r="I908" s="8">
        <f t="shared" si="251"/>
        <v>15</v>
      </c>
      <c r="J908" s="8">
        <f t="shared" si="251"/>
        <v>160</v>
      </c>
      <c r="K908" s="446" t="s">
        <v>2218</v>
      </c>
    </row>
    <row r="909" spans="1:11" ht="20.25" customHeight="1" x14ac:dyDescent="0.25">
      <c r="A909" s="8" t="s">
        <v>2221</v>
      </c>
      <c r="B909" s="8">
        <v>126</v>
      </c>
      <c r="C909" s="8">
        <v>58</v>
      </c>
      <c r="D909" s="8">
        <f>SUM(B909:C909)</f>
        <v>184</v>
      </c>
      <c r="E909" s="8">
        <v>0</v>
      </c>
      <c r="F909" s="8">
        <v>0</v>
      </c>
      <c r="G909" s="8">
        <v>0</v>
      </c>
      <c r="H909" s="8">
        <f t="shared" si="251"/>
        <v>126</v>
      </c>
      <c r="I909" s="8">
        <f t="shared" si="251"/>
        <v>58</v>
      </c>
      <c r="J909" s="8">
        <f t="shared" si="251"/>
        <v>184</v>
      </c>
      <c r="K909" s="446" t="s">
        <v>2222</v>
      </c>
    </row>
    <row r="910" spans="1:11" ht="20.25" customHeight="1" x14ac:dyDescent="0.25">
      <c r="A910" s="8" t="s">
        <v>2223</v>
      </c>
      <c r="B910" s="8">
        <v>981</v>
      </c>
      <c r="C910" s="8">
        <v>370</v>
      </c>
      <c r="D910" s="8">
        <f t="shared" ref="D910:D911" si="256">SUM(B910:C910)</f>
        <v>1351</v>
      </c>
      <c r="E910" s="8">
        <v>2</v>
      </c>
      <c r="F910" s="8">
        <v>1</v>
      </c>
      <c r="G910" s="8">
        <f>SUM(E910:F910)</f>
        <v>3</v>
      </c>
      <c r="H910" s="8">
        <f t="shared" si="251"/>
        <v>983</v>
      </c>
      <c r="I910" s="8">
        <f t="shared" si="251"/>
        <v>371</v>
      </c>
      <c r="J910" s="8">
        <f t="shared" si="251"/>
        <v>1354</v>
      </c>
      <c r="K910" s="446" t="s">
        <v>2224</v>
      </c>
    </row>
    <row r="911" spans="1:11" ht="20.25" customHeight="1" x14ac:dyDescent="0.25">
      <c r="A911" s="8" t="s">
        <v>1899</v>
      </c>
      <c r="B911" s="8">
        <v>193</v>
      </c>
      <c r="C911" s="8">
        <v>69</v>
      </c>
      <c r="D911" s="8">
        <f t="shared" si="256"/>
        <v>262</v>
      </c>
      <c r="E911" s="8">
        <v>0</v>
      </c>
      <c r="F911" s="8">
        <v>0</v>
      </c>
      <c r="G911" s="8">
        <v>0</v>
      </c>
      <c r="H911" s="8">
        <f t="shared" si="251"/>
        <v>193</v>
      </c>
      <c r="I911" s="8">
        <f t="shared" si="251"/>
        <v>69</v>
      </c>
      <c r="J911" s="8">
        <f t="shared" si="251"/>
        <v>262</v>
      </c>
      <c r="K911" s="446" t="s">
        <v>2225</v>
      </c>
    </row>
    <row r="912" spans="1:11" ht="20.25" customHeight="1" x14ac:dyDescent="0.25">
      <c r="A912" s="8" t="s">
        <v>2226</v>
      </c>
      <c r="B912" s="8">
        <v>552</v>
      </c>
      <c r="C912" s="8">
        <v>158</v>
      </c>
      <c r="D912" s="8">
        <f>SUM(B912:C912)</f>
        <v>710</v>
      </c>
      <c r="E912" s="8">
        <v>0</v>
      </c>
      <c r="F912" s="8">
        <v>0</v>
      </c>
      <c r="G912" s="8">
        <v>0</v>
      </c>
      <c r="H912" s="8">
        <f t="shared" si="251"/>
        <v>552</v>
      </c>
      <c r="I912" s="8">
        <f t="shared" si="251"/>
        <v>158</v>
      </c>
      <c r="J912" s="8">
        <f t="shared" si="251"/>
        <v>710</v>
      </c>
      <c r="K912" s="446" t="s">
        <v>2227</v>
      </c>
    </row>
    <row r="913" spans="1:11" ht="20.25" customHeight="1" thickBot="1" x14ac:dyDescent="0.3">
      <c r="A913" s="11" t="s">
        <v>2555</v>
      </c>
      <c r="B913" s="11">
        <v>202</v>
      </c>
      <c r="C913" s="11">
        <v>57</v>
      </c>
      <c r="D913" s="11">
        <f>SUM(B913:C913)</f>
        <v>259</v>
      </c>
      <c r="E913" s="11">
        <v>0</v>
      </c>
      <c r="F913" s="11">
        <v>0</v>
      </c>
      <c r="G913" s="11">
        <v>0</v>
      </c>
      <c r="H913" s="11">
        <f t="shared" si="251"/>
        <v>202</v>
      </c>
      <c r="I913" s="11">
        <f t="shared" si="251"/>
        <v>57</v>
      </c>
      <c r="J913" s="11">
        <f t="shared" si="251"/>
        <v>259</v>
      </c>
      <c r="K913" s="13" t="s">
        <v>2556</v>
      </c>
    </row>
    <row r="914" spans="1:11" ht="20.25" customHeight="1" thickTop="1" x14ac:dyDescent="0.25">
      <c r="A914" s="640"/>
      <c r="B914" s="640"/>
      <c r="C914" s="640"/>
      <c r="D914" s="640"/>
      <c r="E914" s="640"/>
      <c r="F914" s="640"/>
      <c r="G914" s="640"/>
      <c r="H914" s="640"/>
      <c r="I914" s="640"/>
      <c r="J914" s="640"/>
      <c r="K914" s="643"/>
    </row>
    <row r="915" spans="1:11" s="659" customFormat="1" ht="20.25" customHeight="1" x14ac:dyDescent="0.25">
      <c r="A915" s="668"/>
      <c r="B915" s="668"/>
      <c r="C915" s="668"/>
      <c r="D915" s="668"/>
      <c r="E915" s="668"/>
      <c r="F915" s="668"/>
      <c r="G915" s="668"/>
      <c r="H915" s="668"/>
      <c r="I915" s="668"/>
      <c r="J915" s="668"/>
      <c r="K915" s="664"/>
    </row>
    <row r="916" spans="1:11" s="659" customFormat="1" ht="20.25" customHeight="1" x14ac:dyDescent="0.25">
      <c r="A916" s="668"/>
      <c r="B916" s="668"/>
      <c r="C916" s="668"/>
      <c r="D916" s="668"/>
      <c r="E916" s="668"/>
      <c r="F916" s="668"/>
      <c r="G916" s="668"/>
      <c r="H916" s="668"/>
      <c r="I916" s="668"/>
      <c r="J916" s="668"/>
      <c r="K916" s="664"/>
    </row>
    <row r="917" spans="1:11" ht="20.25" customHeight="1" x14ac:dyDescent="0.25">
      <c r="A917" s="14"/>
      <c r="B917" s="14"/>
      <c r="C917" s="14"/>
      <c r="D917" s="14"/>
      <c r="E917" s="14"/>
      <c r="F917" s="14"/>
      <c r="G917" s="14"/>
      <c r="H917" s="14"/>
      <c r="I917" s="14"/>
      <c r="J917" s="14"/>
      <c r="K917" s="448"/>
    </row>
    <row r="918" spans="1:11" ht="20.25" customHeight="1" thickBot="1" x14ac:dyDescent="0.3">
      <c r="A918" s="357" t="s">
        <v>2660</v>
      </c>
      <c r="E918" s="357"/>
      <c r="F918" s="357"/>
      <c r="G918" s="357"/>
      <c r="H918" s="357"/>
      <c r="I918" s="357"/>
      <c r="J918" s="357"/>
      <c r="K918" s="426" t="s">
        <v>2661</v>
      </c>
    </row>
    <row r="919" spans="1:11" ht="20.25" customHeight="1" thickTop="1" x14ac:dyDescent="0.3">
      <c r="A919" s="735" t="s">
        <v>205</v>
      </c>
      <c r="B919" s="746" t="s">
        <v>1</v>
      </c>
      <c r="C919" s="746"/>
      <c r="D919" s="746"/>
      <c r="E919" s="735" t="s">
        <v>2</v>
      </c>
      <c r="F919" s="735"/>
      <c r="G919" s="735"/>
      <c r="H919" s="735" t="s">
        <v>4</v>
      </c>
      <c r="I919" s="735"/>
      <c r="J919" s="735"/>
      <c r="K919" s="735" t="s">
        <v>206</v>
      </c>
    </row>
    <row r="920" spans="1:11" ht="20.25" customHeight="1" x14ac:dyDescent="0.3">
      <c r="A920" s="736"/>
      <c r="B920" s="747" t="s">
        <v>6</v>
      </c>
      <c r="C920" s="747"/>
      <c r="D920" s="747"/>
      <c r="E920" s="736" t="s">
        <v>7</v>
      </c>
      <c r="F920" s="736"/>
      <c r="G920" s="736"/>
      <c r="H920" s="736" t="s">
        <v>9</v>
      </c>
      <c r="I920" s="736"/>
      <c r="J920" s="736"/>
      <c r="K920" s="736"/>
    </row>
    <row r="921" spans="1:11" ht="20.25" customHeight="1" x14ac:dyDescent="0.3">
      <c r="A921" s="736"/>
      <c r="B921" s="547" t="s">
        <v>574</v>
      </c>
      <c r="C921" s="547" t="s">
        <v>113</v>
      </c>
      <c r="D921" s="547" t="s">
        <v>12</v>
      </c>
      <c r="E921" s="14" t="s">
        <v>574</v>
      </c>
      <c r="F921" s="14" t="s">
        <v>113</v>
      </c>
      <c r="G921" s="14" t="s">
        <v>12</v>
      </c>
      <c r="H921" s="14" t="s">
        <v>574</v>
      </c>
      <c r="I921" s="14" t="s">
        <v>113</v>
      </c>
      <c r="J921" s="14" t="s">
        <v>12</v>
      </c>
      <c r="K921" s="736"/>
    </row>
    <row r="922" spans="1:11" ht="20.25" customHeight="1" thickBot="1" x14ac:dyDescent="0.35">
      <c r="A922" s="737"/>
      <c r="B922" s="458" t="s">
        <v>13</v>
      </c>
      <c r="C922" s="458" t="s">
        <v>14</v>
      </c>
      <c r="D922" s="458" t="s">
        <v>9</v>
      </c>
      <c r="E922" s="88" t="s">
        <v>13</v>
      </c>
      <c r="F922" s="88" t="s">
        <v>14</v>
      </c>
      <c r="G922" s="88" t="s">
        <v>9</v>
      </c>
      <c r="H922" s="88" t="s">
        <v>13</v>
      </c>
      <c r="I922" s="88" t="s">
        <v>14</v>
      </c>
      <c r="J922" s="88" t="s">
        <v>9</v>
      </c>
      <c r="K922" s="737"/>
    </row>
    <row r="923" spans="1:11" ht="20.25" customHeight="1" x14ac:dyDescent="0.25">
      <c r="A923" s="8" t="s">
        <v>2557</v>
      </c>
      <c r="B923" s="8">
        <v>145</v>
      </c>
      <c r="C923" s="8">
        <v>30</v>
      </c>
      <c r="D923" s="8">
        <f>SUM(B923:C923)</f>
        <v>175</v>
      </c>
      <c r="E923" s="8">
        <v>0</v>
      </c>
      <c r="F923" s="8">
        <v>0</v>
      </c>
      <c r="G923" s="8">
        <v>0</v>
      </c>
      <c r="H923" s="8">
        <f t="shared" si="251"/>
        <v>145</v>
      </c>
      <c r="I923" s="8">
        <f t="shared" si="251"/>
        <v>30</v>
      </c>
      <c r="J923" s="8">
        <f t="shared" si="251"/>
        <v>175</v>
      </c>
      <c r="K923" s="446" t="s">
        <v>2558</v>
      </c>
    </row>
    <row r="924" spans="1:11" ht="20.25" customHeight="1" x14ac:dyDescent="0.25">
      <c r="A924" s="8" t="s">
        <v>1886</v>
      </c>
      <c r="B924" s="8"/>
      <c r="C924" s="8"/>
      <c r="D924" s="8"/>
      <c r="E924" s="8"/>
      <c r="F924" s="8"/>
      <c r="G924" s="8"/>
      <c r="H924" s="8"/>
      <c r="I924" s="8"/>
      <c r="J924" s="8"/>
      <c r="K924" s="446" t="s">
        <v>2236</v>
      </c>
    </row>
    <row r="925" spans="1:11" ht="20.25" customHeight="1" x14ac:dyDescent="0.25">
      <c r="A925" s="8" t="s">
        <v>265</v>
      </c>
      <c r="B925" s="8">
        <v>5</v>
      </c>
      <c r="C925" s="8">
        <v>1</v>
      </c>
      <c r="D925" s="8">
        <f>SUM(B925:C925)</f>
        <v>6</v>
      </c>
      <c r="E925" s="8">
        <v>0</v>
      </c>
      <c r="F925" s="8">
        <v>0</v>
      </c>
      <c r="G925" s="8">
        <v>0</v>
      </c>
      <c r="H925" s="8">
        <v>5</v>
      </c>
      <c r="I925" s="8">
        <v>1</v>
      </c>
      <c r="J925" s="8">
        <f>SUM(H925:I925)</f>
        <v>6</v>
      </c>
      <c r="K925" s="446" t="s">
        <v>2179</v>
      </c>
    </row>
    <row r="926" spans="1:11" ht="20.25" customHeight="1" x14ac:dyDescent="0.25">
      <c r="A926" s="8" t="s">
        <v>2230</v>
      </c>
      <c r="B926" s="8">
        <v>104</v>
      </c>
      <c r="C926" s="8">
        <v>124</v>
      </c>
      <c r="D926" s="8">
        <f t="shared" ref="D926:D928" si="257">SUM(B926:C926)</f>
        <v>228</v>
      </c>
      <c r="E926" s="8">
        <v>0</v>
      </c>
      <c r="F926" s="8">
        <v>0</v>
      </c>
      <c r="G926" s="8">
        <v>0</v>
      </c>
      <c r="H926" s="8">
        <v>104</v>
      </c>
      <c r="I926" s="8">
        <v>124</v>
      </c>
      <c r="J926" s="8">
        <f t="shared" ref="J926:J928" si="258">SUM(H926:I926)</f>
        <v>228</v>
      </c>
      <c r="K926" s="459" t="s">
        <v>2107</v>
      </c>
    </row>
    <row r="927" spans="1:11" ht="20.25" customHeight="1" x14ac:dyDescent="0.25">
      <c r="A927" s="8" t="s">
        <v>2238</v>
      </c>
      <c r="B927" s="8">
        <v>13</v>
      </c>
      <c r="C927" s="8">
        <v>9</v>
      </c>
      <c r="D927" s="8">
        <f t="shared" si="257"/>
        <v>22</v>
      </c>
      <c r="E927" s="8">
        <v>0</v>
      </c>
      <c r="F927" s="8">
        <v>0</v>
      </c>
      <c r="G927" s="8">
        <v>0</v>
      </c>
      <c r="H927" s="8">
        <v>13</v>
      </c>
      <c r="I927" s="8">
        <v>9</v>
      </c>
      <c r="J927" s="8">
        <f t="shared" si="258"/>
        <v>22</v>
      </c>
      <c r="K927" s="446" t="s">
        <v>2247</v>
      </c>
    </row>
    <row r="928" spans="1:11" ht="20.25" customHeight="1" x14ac:dyDescent="0.25">
      <c r="A928" s="8" t="s">
        <v>541</v>
      </c>
      <c r="B928" s="8">
        <v>17</v>
      </c>
      <c r="C928" s="8">
        <v>11</v>
      </c>
      <c r="D928" s="8">
        <f t="shared" si="257"/>
        <v>28</v>
      </c>
      <c r="E928" s="8">
        <v>0</v>
      </c>
      <c r="F928" s="8">
        <v>0</v>
      </c>
      <c r="G928" s="8">
        <v>0</v>
      </c>
      <c r="H928" s="8">
        <v>17</v>
      </c>
      <c r="I928" s="8">
        <v>11</v>
      </c>
      <c r="J928" s="8">
        <f t="shared" si="258"/>
        <v>28</v>
      </c>
      <c r="K928" s="446" t="s">
        <v>542</v>
      </c>
    </row>
    <row r="929" spans="1:11" ht="20.25" customHeight="1" x14ac:dyDescent="0.25">
      <c r="A929" s="8" t="s">
        <v>1887</v>
      </c>
      <c r="B929" s="8">
        <f>SUM(B925:B928)</f>
        <v>139</v>
      </c>
      <c r="C929" s="8">
        <f t="shared" ref="C929:D929" si="259">SUM(C925:C928)</f>
        <v>145</v>
      </c>
      <c r="D929" s="8">
        <f t="shared" si="259"/>
        <v>284</v>
      </c>
      <c r="E929" s="8">
        <v>0</v>
      </c>
      <c r="F929" s="8">
        <v>0</v>
      </c>
      <c r="G929" s="8">
        <v>0</v>
      </c>
      <c r="H929" s="8">
        <f t="shared" ref="H929:J929" si="260">SUM(H925:H928)</f>
        <v>139</v>
      </c>
      <c r="I929" s="8">
        <f t="shared" si="260"/>
        <v>145</v>
      </c>
      <c r="J929" s="8">
        <f t="shared" si="260"/>
        <v>284</v>
      </c>
      <c r="K929" s="446" t="s">
        <v>2564</v>
      </c>
    </row>
    <row r="930" spans="1:11" ht="20.25" customHeight="1" x14ac:dyDescent="0.25">
      <c r="A930" s="8" t="s">
        <v>1901</v>
      </c>
      <c r="B930" s="8">
        <v>56</v>
      </c>
      <c r="C930" s="8">
        <v>20</v>
      </c>
      <c r="D930" s="8">
        <f>SUM(B930:C930)</f>
        <v>76</v>
      </c>
      <c r="E930" s="8">
        <v>0</v>
      </c>
      <c r="F930" s="8">
        <v>0</v>
      </c>
      <c r="G930" s="8">
        <v>0</v>
      </c>
      <c r="H930" s="8">
        <f t="shared" si="251"/>
        <v>56</v>
      </c>
      <c r="I930" s="8">
        <f t="shared" si="251"/>
        <v>20</v>
      </c>
      <c r="J930" s="8">
        <f t="shared" si="251"/>
        <v>76</v>
      </c>
      <c r="K930" s="446" t="s">
        <v>2616</v>
      </c>
    </row>
    <row r="931" spans="1:11" ht="20.25" customHeight="1" x14ac:dyDescent="0.25">
      <c r="A931" s="8" t="s">
        <v>2482</v>
      </c>
      <c r="B931" s="8"/>
      <c r="C931" s="8"/>
      <c r="D931" s="8"/>
      <c r="E931" s="8"/>
      <c r="F931" s="8"/>
      <c r="G931" s="8"/>
      <c r="H931" s="8"/>
      <c r="I931" s="8"/>
      <c r="J931" s="8"/>
      <c r="K931" s="446" t="s">
        <v>2567</v>
      </c>
    </row>
    <row r="932" spans="1:11" ht="20.25" customHeight="1" x14ac:dyDescent="0.25">
      <c r="A932" s="8" t="s">
        <v>1893</v>
      </c>
      <c r="B932" s="8">
        <v>2</v>
      </c>
      <c r="C932" s="8">
        <v>10</v>
      </c>
      <c r="D932" s="8">
        <f>SUM(B932:C932)</f>
        <v>12</v>
      </c>
      <c r="E932" s="8">
        <v>0</v>
      </c>
      <c r="F932" s="8">
        <v>0</v>
      </c>
      <c r="G932" s="8">
        <v>0</v>
      </c>
      <c r="H932" s="8">
        <v>2</v>
      </c>
      <c r="I932" s="8">
        <v>10</v>
      </c>
      <c r="J932" s="8">
        <f>SUM(H932:I932)</f>
        <v>12</v>
      </c>
      <c r="K932" s="446" t="s">
        <v>2242</v>
      </c>
    </row>
    <row r="933" spans="1:11" ht="20.25" customHeight="1" x14ac:dyDescent="0.25">
      <c r="A933" s="8" t="s">
        <v>2483</v>
      </c>
      <c r="B933" s="8">
        <v>19</v>
      </c>
      <c r="C933" s="8">
        <v>9</v>
      </c>
      <c r="D933" s="8">
        <f t="shared" ref="D933:D934" si="261">SUM(B933:C933)</f>
        <v>28</v>
      </c>
      <c r="E933" s="8">
        <v>0</v>
      </c>
      <c r="F933" s="8">
        <v>0</v>
      </c>
      <c r="G933" s="8">
        <v>0</v>
      </c>
      <c r="H933" s="8">
        <v>19</v>
      </c>
      <c r="I933" s="8">
        <v>9</v>
      </c>
      <c r="J933" s="8">
        <f t="shared" ref="J933:J934" si="262">SUM(H933:I933)</f>
        <v>28</v>
      </c>
      <c r="K933" s="446" t="s">
        <v>2319</v>
      </c>
    </row>
    <row r="934" spans="1:11" ht="20.25" customHeight="1" x14ac:dyDescent="0.25">
      <c r="A934" s="8" t="s">
        <v>541</v>
      </c>
      <c r="B934" s="8">
        <v>26</v>
      </c>
      <c r="C934" s="8">
        <v>7</v>
      </c>
      <c r="D934" s="8">
        <f t="shared" si="261"/>
        <v>33</v>
      </c>
      <c r="E934" s="8">
        <v>0</v>
      </c>
      <c r="F934" s="8">
        <v>0</v>
      </c>
      <c r="G934" s="8">
        <v>0</v>
      </c>
      <c r="H934" s="8">
        <v>26</v>
      </c>
      <c r="I934" s="8">
        <v>7</v>
      </c>
      <c r="J934" s="8">
        <f t="shared" si="262"/>
        <v>33</v>
      </c>
      <c r="K934" s="446" t="s">
        <v>2635</v>
      </c>
    </row>
    <row r="935" spans="1:11" ht="20.25" customHeight="1" x14ac:dyDescent="0.25">
      <c r="A935" s="8" t="s">
        <v>2484</v>
      </c>
      <c r="B935" s="8">
        <f>SUM(B932:B934)</f>
        <v>47</v>
      </c>
      <c r="C935" s="8">
        <f t="shared" ref="C935:J935" si="263">SUM(C932:C934)</f>
        <v>26</v>
      </c>
      <c r="D935" s="8">
        <f t="shared" si="263"/>
        <v>73</v>
      </c>
      <c r="E935" s="8">
        <f t="shared" si="263"/>
        <v>0</v>
      </c>
      <c r="F935" s="8">
        <f t="shared" si="263"/>
        <v>0</v>
      </c>
      <c r="G935" s="8">
        <f t="shared" si="263"/>
        <v>0</v>
      </c>
      <c r="H935" s="8">
        <f t="shared" si="263"/>
        <v>47</v>
      </c>
      <c r="I935" s="8">
        <f t="shared" si="263"/>
        <v>26</v>
      </c>
      <c r="J935" s="8">
        <f t="shared" si="263"/>
        <v>73</v>
      </c>
      <c r="K935" s="329" t="s">
        <v>2244</v>
      </c>
    </row>
    <row r="936" spans="1:11" ht="20.25" customHeight="1" x14ac:dyDescent="0.25">
      <c r="A936" s="8" t="s">
        <v>2471</v>
      </c>
      <c r="B936" s="8"/>
      <c r="C936" s="8"/>
      <c r="D936" s="8"/>
      <c r="E936" s="8"/>
      <c r="F936" s="8"/>
      <c r="G936" s="8"/>
      <c r="H936" s="8"/>
      <c r="I936" s="8"/>
      <c r="J936" s="8"/>
      <c r="K936" s="446" t="s">
        <v>2246</v>
      </c>
    </row>
    <row r="937" spans="1:11" ht="20.25" customHeight="1" x14ac:dyDescent="0.25">
      <c r="A937" s="8" t="s">
        <v>218</v>
      </c>
      <c r="B937" s="8">
        <v>42</v>
      </c>
      <c r="C937" s="8">
        <v>5</v>
      </c>
      <c r="D937" s="8">
        <f>SUM(B937:C937)</f>
        <v>47</v>
      </c>
      <c r="E937" s="8">
        <v>0</v>
      </c>
      <c r="F937" s="8">
        <v>0</v>
      </c>
      <c r="G937" s="8">
        <v>0</v>
      </c>
      <c r="H937" s="8">
        <v>42</v>
      </c>
      <c r="I937" s="8">
        <v>5</v>
      </c>
      <c r="J937" s="8">
        <f>SUM(H937:I937)</f>
        <v>47</v>
      </c>
      <c r="K937" s="446" t="s">
        <v>2179</v>
      </c>
    </row>
    <row r="938" spans="1:11" ht="20.25" customHeight="1" x14ac:dyDescent="0.25">
      <c r="A938" s="8" t="s">
        <v>2238</v>
      </c>
      <c r="B938" s="8">
        <v>21</v>
      </c>
      <c r="C938" s="8">
        <v>10</v>
      </c>
      <c r="D938" s="8">
        <f t="shared" ref="D938:D939" si="264">SUM(B938:C938)</f>
        <v>31</v>
      </c>
      <c r="E938" s="8">
        <v>0</v>
      </c>
      <c r="F938" s="8">
        <v>0</v>
      </c>
      <c r="G938" s="8">
        <v>0</v>
      </c>
      <c r="H938" s="8">
        <v>21</v>
      </c>
      <c r="I938" s="8">
        <v>10</v>
      </c>
      <c r="J938" s="8">
        <f t="shared" ref="J938:J939" si="265">SUM(H938:I938)</f>
        <v>31</v>
      </c>
      <c r="K938" s="446" t="s">
        <v>2247</v>
      </c>
    </row>
    <row r="939" spans="1:11" ht="20.25" customHeight="1" x14ac:dyDescent="0.25">
      <c r="A939" s="8" t="s">
        <v>541</v>
      </c>
      <c r="B939" s="8">
        <v>59</v>
      </c>
      <c r="C939" s="8">
        <v>13</v>
      </c>
      <c r="D939" s="8">
        <f t="shared" si="264"/>
        <v>72</v>
      </c>
      <c r="E939" s="8">
        <v>0</v>
      </c>
      <c r="F939" s="8">
        <v>0</v>
      </c>
      <c r="G939" s="8">
        <v>0</v>
      </c>
      <c r="H939" s="8">
        <v>59</v>
      </c>
      <c r="I939" s="8">
        <v>13</v>
      </c>
      <c r="J939" s="8">
        <f t="shared" si="265"/>
        <v>72</v>
      </c>
      <c r="K939" s="446" t="s">
        <v>542</v>
      </c>
    </row>
    <row r="940" spans="1:11" ht="20.25" customHeight="1" thickBot="1" x14ac:dyDescent="0.3">
      <c r="A940" s="11" t="s">
        <v>2409</v>
      </c>
      <c r="B940" s="11">
        <f>SUM(B937:B939)</f>
        <v>122</v>
      </c>
      <c r="C940" s="11">
        <f t="shared" ref="C940:J940" si="266">SUM(C937:C939)</f>
        <v>28</v>
      </c>
      <c r="D940" s="11">
        <f t="shared" si="266"/>
        <v>150</v>
      </c>
      <c r="E940" s="11">
        <f t="shared" si="266"/>
        <v>0</v>
      </c>
      <c r="F940" s="11">
        <f t="shared" si="266"/>
        <v>0</v>
      </c>
      <c r="G940" s="11">
        <f t="shared" si="266"/>
        <v>0</v>
      </c>
      <c r="H940" s="11">
        <f t="shared" si="266"/>
        <v>122</v>
      </c>
      <c r="I940" s="11">
        <f t="shared" si="266"/>
        <v>28</v>
      </c>
      <c r="J940" s="11">
        <f t="shared" si="266"/>
        <v>150</v>
      </c>
      <c r="K940" s="13" t="s">
        <v>2410</v>
      </c>
    </row>
    <row r="941" spans="1:11" ht="20.25" customHeight="1" thickTop="1" x14ac:dyDescent="0.25">
      <c r="A941" s="14"/>
      <c r="B941" s="14"/>
      <c r="C941" s="14"/>
      <c r="D941" s="14"/>
      <c r="E941" s="14"/>
      <c r="F941" s="14"/>
      <c r="G941" s="14"/>
      <c r="H941" s="14"/>
      <c r="I941" s="14"/>
      <c r="J941" s="14"/>
      <c r="K941" s="453"/>
    </row>
    <row r="942" spans="1:11" ht="20.25" customHeight="1" x14ac:dyDescent="0.25">
      <c r="A942" s="14"/>
      <c r="B942" s="14"/>
      <c r="C942" s="14"/>
      <c r="D942" s="14"/>
      <c r="E942" s="14"/>
      <c r="F942" s="14"/>
      <c r="G942" s="14"/>
      <c r="H942" s="14"/>
      <c r="I942" s="14"/>
      <c r="J942" s="14"/>
      <c r="K942" s="453"/>
    </row>
    <row r="943" spans="1:11" s="659" customFormat="1" ht="20.25" customHeight="1" x14ac:dyDescent="0.25">
      <c r="A943" s="668"/>
      <c r="B943" s="668"/>
      <c r="C943" s="668"/>
      <c r="D943" s="668"/>
      <c r="E943" s="668"/>
      <c r="F943" s="668"/>
      <c r="G943" s="668"/>
      <c r="H943" s="668"/>
      <c r="I943" s="668"/>
      <c r="J943" s="668"/>
      <c r="K943" s="664"/>
    </row>
    <row r="944" spans="1:11" s="659" customFormat="1" ht="20.25" customHeight="1" x14ac:dyDescent="0.25">
      <c r="A944" s="668"/>
      <c r="B944" s="668"/>
      <c r="C944" s="668"/>
      <c r="D944" s="668"/>
      <c r="E944" s="668"/>
      <c r="F944" s="668"/>
      <c r="G944" s="668"/>
      <c r="H944" s="668"/>
      <c r="I944" s="668"/>
      <c r="J944" s="668"/>
      <c r="K944" s="664"/>
    </row>
    <row r="945" spans="1:11" ht="20.25" customHeight="1" x14ac:dyDescent="0.25">
      <c r="A945" s="14"/>
      <c r="B945" s="14"/>
      <c r="C945" s="14"/>
      <c r="D945" s="14"/>
      <c r="E945" s="14"/>
      <c r="F945" s="14"/>
      <c r="G945" s="14"/>
      <c r="H945" s="14"/>
      <c r="I945" s="14"/>
      <c r="J945" s="14"/>
      <c r="K945" s="453"/>
    </row>
    <row r="946" spans="1:11" ht="20.25" customHeight="1" x14ac:dyDescent="0.25">
      <c r="A946" s="14"/>
      <c r="B946" s="14"/>
      <c r="C946" s="14"/>
      <c r="D946" s="14"/>
      <c r="E946" s="14"/>
      <c r="F946" s="14"/>
      <c r="G946" s="14"/>
      <c r="H946" s="14"/>
      <c r="I946" s="14"/>
      <c r="J946" s="14"/>
      <c r="K946" s="545"/>
    </row>
    <row r="947" spans="1:11" ht="20.25" customHeight="1" thickBot="1" x14ac:dyDescent="0.3">
      <c r="A947" s="357" t="s">
        <v>2660</v>
      </c>
      <c r="E947" s="357"/>
      <c r="F947" s="357"/>
      <c r="G947" s="357"/>
      <c r="H947" s="357"/>
      <c r="I947" s="357"/>
      <c r="J947" s="357"/>
      <c r="K947" s="426" t="s">
        <v>2661</v>
      </c>
    </row>
    <row r="948" spans="1:11" ht="20.25" customHeight="1" thickTop="1" x14ac:dyDescent="0.3">
      <c r="A948" s="735" t="s">
        <v>205</v>
      </c>
      <c r="B948" s="746" t="s">
        <v>1</v>
      </c>
      <c r="C948" s="746"/>
      <c r="D948" s="746"/>
      <c r="E948" s="735" t="s">
        <v>2</v>
      </c>
      <c r="F948" s="735"/>
      <c r="G948" s="735"/>
      <c r="H948" s="735" t="s">
        <v>4</v>
      </c>
      <c r="I948" s="735"/>
      <c r="J948" s="735"/>
      <c r="K948" s="735" t="s">
        <v>206</v>
      </c>
    </row>
    <row r="949" spans="1:11" ht="20.25" customHeight="1" x14ac:dyDescent="0.3">
      <c r="A949" s="736"/>
      <c r="B949" s="747" t="s">
        <v>6</v>
      </c>
      <c r="C949" s="747"/>
      <c r="D949" s="747"/>
      <c r="E949" s="736" t="s">
        <v>7</v>
      </c>
      <c r="F949" s="736"/>
      <c r="G949" s="736"/>
      <c r="H949" s="736" t="s">
        <v>9</v>
      </c>
      <c r="I949" s="736"/>
      <c r="J949" s="736"/>
      <c r="K949" s="736"/>
    </row>
    <row r="950" spans="1:11" ht="20.25" customHeight="1" x14ac:dyDescent="0.3">
      <c r="A950" s="736"/>
      <c r="B950" s="547" t="s">
        <v>574</v>
      </c>
      <c r="C950" s="547" t="s">
        <v>113</v>
      </c>
      <c r="D950" s="547" t="s">
        <v>12</v>
      </c>
      <c r="E950" s="14" t="s">
        <v>574</v>
      </c>
      <c r="F950" s="14" t="s">
        <v>113</v>
      </c>
      <c r="G950" s="14" t="s">
        <v>12</v>
      </c>
      <c r="H950" s="14" t="s">
        <v>574</v>
      </c>
      <c r="I950" s="14" t="s">
        <v>113</v>
      </c>
      <c r="J950" s="14" t="s">
        <v>12</v>
      </c>
      <c r="K950" s="736"/>
    </row>
    <row r="951" spans="1:11" ht="20.25" customHeight="1" thickBot="1" x14ac:dyDescent="0.35">
      <c r="A951" s="737"/>
      <c r="B951" s="458" t="s">
        <v>13</v>
      </c>
      <c r="C951" s="458" t="s">
        <v>14</v>
      </c>
      <c r="D951" s="458" t="s">
        <v>9</v>
      </c>
      <c r="E951" s="88" t="s">
        <v>13</v>
      </c>
      <c r="F951" s="88" t="s">
        <v>14</v>
      </c>
      <c r="G951" s="88" t="s">
        <v>9</v>
      </c>
      <c r="H951" s="88" t="s">
        <v>13</v>
      </c>
      <c r="I951" s="88" t="s">
        <v>14</v>
      </c>
      <c r="J951" s="88" t="s">
        <v>9</v>
      </c>
      <c r="K951" s="737"/>
    </row>
    <row r="952" spans="1:11" ht="20.25" customHeight="1" x14ac:dyDescent="0.25">
      <c r="A952" s="8" t="s">
        <v>2472</v>
      </c>
      <c r="B952" s="8"/>
      <c r="C952" s="8"/>
      <c r="D952" s="8"/>
      <c r="E952" s="8"/>
      <c r="F952" s="8"/>
      <c r="G952" s="8"/>
      <c r="H952" s="8"/>
      <c r="I952" s="8"/>
      <c r="J952" s="8"/>
      <c r="K952" s="446" t="s">
        <v>2251</v>
      </c>
    </row>
    <row r="953" spans="1:11" ht="20.25" customHeight="1" x14ac:dyDescent="0.25">
      <c r="A953" s="8" t="s">
        <v>1438</v>
      </c>
      <c r="B953" s="8">
        <v>15</v>
      </c>
      <c r="C953" s="8">
        <v>5</v>
      </c>
      <c r="D953" s="8">
        <f>SUM(B953:C953)</f>
        <v>20</v>
      </c>
      <c r="E953" s="8">
        <v>0</v>
      </c>
      <c r="F953" s="8">
        <v>0</v>
      </c>
      <c r="G953" s="8">
        <v>0</v>
      </c>
      <c r="H953" s="8">
        <v>15</v>
      </c>
      <c r="I953" s="8">
        <v>5</v>
      </c>
      <c r="J953" s="8">
        <f>SUM(H953:I953)</f>
        <v>20</v>
      </c>
      <c r="K953" s="446" t="s">
        <v>243</v>
      </c>
    </row>
    <row r="954" spans="1:11" ht="20.25" customHeight="1" x14ac:dyDescent="0.25">
      <c r="A954" s="8" t="s">
        <v>248</v>
      </c>
      <c r="B954" s="8">
        <v>10</v>
      </c>
      <c r="C954" s="8">
        <v>5</v>
      </c>
      <c r="D954" s="8">
        <f t="shared" ref="D954:D955" si="267">SUM(B954:C954)</f>
        <v>15</v>
      </c>
      <c r="E954" s="8">
        <v>0</v>
      </c>
      <c r="F954" s="8">
        <v>0</v>
      </c>
      <c r="G954" s="8">
        <v>0</v>
      </c>
      <c r="H954" s="8">
        <v>10</v>
      </c>
      <c r="I954" s="8">
        <v>5</v>
      </c>
      <c r="J954" s="8">
        <f t="shared" ref="J954:J955" si="268">SUM(H954:I954)</f>
        <v>15</v>
      </c>
      <c r="K954" s="446" t="s">
        <v>2635</v>
      </c>
    </row>
    <row r="955" spans="1:11" ht="20.25" customHeight="1" x14ac:dyDescent="0.25">
      <c r="A955" s="8" t="s">
        <v>949</v>
      </c>
      <c r="B955" s="8">
        <v>26</v>
      </c>
      <c r="C955" s="8">
        <v>12</v>
      </c>
      <c r="D955" s="8">
        <f t="shared" si="267"/>
        <v>38</v>
      </c>
      <c r="E955" s="8">
        <v>0</v>
      </c>
      <c r="F955" s="8">
        <v>0</v>
      </c>
      <c r="G955" s="8">
        <v>0</v>
      </c>
      <c r="H955" s="8">
        <v>26</v>
      </c>
      <c r="I955" s="8">
        <v>12</v>
      </c>
      <c r="J955" s="8">
        <f t="shared" si="268"/>
        <v>38</v>
      </c>
      <c r="K955" s="466" t="s">
        <v>2252</v>
      </c>
    </row>
    <row r="956" spans="1:11" ht="20.25" customHeight="1" x14ac:dyDescent="0.25">
      <c r="A956" s="8" t="s">
        <v>2473</v>
      </c>
      <c r="B956" s="8">
        <f>SUM(B953:B955)</f>
        <v>51</v>
      </c>
      <c r="C956" s="8">
        <f t="shared" ref="C956:J956" si="269">SUM(C953:C955)</f>
        <v>22</v>
      </c>
      <c r="D956" s="8">
        <f t="shared" si="269"/>
        <v>73</v>
      </c>
      <c r="E956" s="8">
        <f t="shared" si="269"/>
        <v>0</v>
      </c>
      <c r="F956" s="8">
        <f t="shared" si="269"/>
        <v>0</v>
      </c>
      <c r="G956" s="8">
        <f t="shared" si="269"/>
        <v>0</v>
      </c>
      <c r="H956" s="8">
        <f t="shared" si="269"/>
        <v>51</v>
      </c>
      <c r="I956" s="8">
        <f t="shared" si="269"/>
        <v>22</v>
      </c>
      <c r="J956" s="8">
        <f t="shared" si="269"/>
        <v>73</v>
      </c>
      <c r="K956" s="446" t="s">
        <v>2254</v>
      </c>
    </row>
    <row r="957" spans="1:11" ht="20.25" customHeight="1" x14ac:dyDescent="0.25">
      <c r="A957" s="8" t="s">
        <v>2474</v>
      </c>
      <c r="B957" s="8">
        <v>3</v>
      </c>
      <c r="C957" s="8">
        <v>1</v>
      </c>
      <c r="D957" s="8">
        <f>SUM(B957:C957)</f>
        <v>4</v>
      </c>
      <c r="E957" s="8">
        <v>0</v>
      </c>
      <c r="F957" s="8">
        <v>0</v>
      </c>
      <c r="G957" s="8">
        <v>0</v>
      </c>
      <c r="H957" s="8">
        <v>3</v>
      </c>
      <c r="I957" s="8">
        <v>1</v>
      </c>
      <c r="J957" s="8">
        <f>SUM(H957:I957)</f>
        <v>4</v>
      </c>
      <c r="K957" s="446" t="s">
        <v>2256</v>
      </c>
    </row>
    <row r="958" spans="1:11" ht="20.25" customHeight="1" x14ac:dyDescent="0.25">
      <c r="A958" s="8" t="s">
        <v>2581</v>
      </c>
      <c r="B958" s="8">
        <v>59</v>
      </c>
      <c r="C958" s="8">
        <v>12</v>
      </c>
      <c r="D958" s="8">
        <f>SUM(B958:C958)</f>
        <v>71</v>
      </c>
      <c r="E958" s="8">
        <v>0</v>
      </c>
      <c r="F958" s="8">
        <v>0</v>
      </c>
      <c r="G958" s="8">
        <v>0</v>
      </c>
      <c r="H958" s="8">
        <v>59</v>
      </c>
      <c r="I958" s="8">
        <v>12</v>
      </c>
      <c r="J958" s="8">
        <f>SUM(H958:I958)</f>
        <v>71</v>
      </c>
      <c r="K958" s="466" t="s">
        <v>2630</v>
      </c>
    </row>
    <row r="959" spans="1:11" ht="20.25" customHeight="1" thickBot="1" x14ac:dyDescent="0.3">
      <c r="A959" s="8" t="s">
        <v>516</v>
      </c>
      <c r="B959" s="8">
        <f>SUM(B748+B749+B750+B751+B752+B753+B754+B755+B756+B764+B765+B766+B783+B788+B789+B855+B864+B865+B866+B867+B868+B869+B870+B871+B872+B873+B874+B875+B883+B893+B894+B895+B896+B904+B905+B906+B907+B908+B909+B910+B911+B912+B913+B923+B929+B930+B935+B940+B956+B957+B958)</f>
        <v>30744</v>
      </c>
      <c r="C959" s="509">
        <f t="shared" ref="C959:J959" si="270">SUM(C748+C749+C750+C751+C752+C753+C754+C755+C756+C764+C765+C766+C783+C788+C789+C855+C864+C865+C866+C867+C868+C869+C870+C871+C872+C873+C874+C875+C883+C893+C894+C895+C896+C904+C905+C906+C907+C908+C909+C910+C911+C912+C913+C923+C929+C930+C935+C940+C956+C957+C958)</f>
        <v>9698</v>
      </c>
      <c r="D959" s="509">
        <f t="shared" si="270"/>
        <v>40442</v>
      </c>
      <c r="E959" s="509">
        <f t="shared" si="270"/>
        <v>13</v>
      </c>
      <c r="F959" s="509">
        <f t="shared" si="270"/>
        <v>1</v>
      </c>
      <c r="G959" s="509">
        <f t="shared" si="270"/>
        <v>14</v>
      </c>
      <c r="H959" s="509">
        <f t="shared" si="270"/>
        <v>30757</v>
      </c>
      <c r="I959" s="509">
        <f t="shared" si="270"/>
        <v>9699</v>
      </c>
      <c r="J959" s="509">
        <f t="shared" si="270"/>
        <v>40456</v>
      </c>
      <c r="K959" s="446" t="s">
        <v>1758</v>
      </c>
    </row>
    <row r="960" spans="1:11" ht="20.25" customHeight="1" thickBot="1" x14ac:dyDescent="0.3">
      <c r="A960" s="23" t="s">
        <v>104</v>
      </c>
      <c r="B960" s="23">
        <f t="shared" ref="B960:J960" si="271">SUM(B959+B730)</f>
        <v>86506</v>
      </c>
      <c r="C960" s="23">
        <f t="shared" si="271"/>
        <v>47938</v>
      </c>
      <c r="D960" s="23">
        <f t="shared" si="271"/>
        <v>134444</v>
      </c>
      <c r="E960" s="23">
        <f t="shared" si="271"/>
        <v>25</v>
      </c>
      <c r="F960" s="23">
        <f t="shared" si="271"/>
        <v>21</v>
      </c>
      <c r="G960" s="23">
        <f t="shared" si="271"/>
        <v>46</v>
      </c>
      <c r="H960" s="23">
        <f t="shared" si="271"/>
        <v>86531</v>
      </c>
      <c r="I960" s="23">
        <f t="shared" si="271"/>
        <v>47959</v>
      </c>
      <c r="J960" s="23">
        <f t="shared" si="271"/>
        <v>134490</v>
      </c>
      <c r="K960" s="447" t="s">
        <v>9</v>
      </c>
    </row>
    <row r="961" ht="14.4" thickTop="1" x14ac:dyDescent="0.25"/>
  </sheetData>
  <mergeCells count="262">
    <mergeCell ref="E948:G948"/>
    <mergeCell ref="H948:J948"/>
    <mergeCell ref="E949:G949"/>
    <mergeCell ref="H949:J949"/>
    <mergeCell ref="E773:G773"/>
    <mergeCell ref="H773:J773"/>
    <mergeCell ref="E801:G801"/>
    <mergeCell ref="H801:J801"/>
    <mergeCell ref="E802:G802"/>
    <mergeCell ref="H802:J802"/>
    <mergeCell ref="E830:G830"/>
    <mergeCell ref="H830:J830"/>
    <mergeCell ref="E831:G831"/>
    <mergeCell ref="H831:J831"/>
    <mergeCell ref="E625:G625"/>
    <mergeCell ref="H625:J625"/>
    <mergeCell ref="E626:G626"/>
    <mergeCell ref="H626:J626"/>
    <mergeCell ref="E654:G654"/>
    <mergeCell ref="H654:J654"/>
    <mergeCell ref="E655:G655"/>
    <mergeCell ref="H655:J655"/>
    <mergeCell ref="A1:K1"/>
    <mergeCell ref="A2:K2"/>
    <mergeCell ref="A4:A7"/>
    <mergeCell ref="B4:D4"/>
    <mergeCell ref="E4:G4"/>
    <mergeCell ref="H4:J4"/>
    <mergeCell ref="K4:K7"/>
    <mergeCell ref="B5:D5"/>
    <mergeCell ref="E5:G5"/>
    <mergeCell ref="H5:J5"/>
    <mergeCell ref="A96:A99"/>
    <mergeCell ref="B96:D96"/>
    <mergeCell ref="E96:G96"/>
    <mergeCell ref="H96:J96"/>
    <mergeCell ref="K96:K99"/>
    <mergeCell ref="B97:D97"/>
    <mergeCell ref="E97:G97"/>
    <mergeCell ref="H97:J97"/>
    <mergeCell ref="A67:A70"/>
    <mergeCell ref="B67:D67"/>
    <mergeCell ref="E67:G67"/>
    <mergeCell ref="H67:J67"/>
    <mergeCell ref="K67:K70"/>
    <mergeCell ref="B68:D68"/>
    <mergeCell ref="E68:G68"/>
    <mergeCell ref="H68:J68"/>
    <mergeCell ref="A156:A159"/>
    <mergeCell ref="B156:D156"/>
    <mergeCell ref="E156:G156"/>
    <mergeCell ref="H156:J156"/>
    <mergeCell ref="K156:K159"/>
    <mergeCell ref="B157:D157"/>
    <mergeCell ref="E157:G157"/>
    <mergeCell ref="H157:J157"/>
    <mergeCell ref="A126:A129"/>
    <mergeCell ref="B126:D126"/>
    <mergeCell ref="E126:G126"/>
    <mergeCell ref="H126:J126"/>
    <mergeCell ref="K126:K129"/>
    <mergeCell ref="B127:D127"/>
    <mergeCell ref="E127:G127"/>
    <mergeCell ref="H127:J127"/>
    <mergeCell ref="A216:A219"/>
    <mergeCell ref="B216:D216"/>
    <mergeCell ref="E216:G216"/>
    <mergeCell ref="H216:J216"/>
    <mergeCell ref="K216:K219"/>
    <mergeCell ref="B217:D217"/>
    <mergeCell ref="E217:G217"/>
    <mergeCell ref="H217:J217"/>
    <mergeCell ref="A187:A190"/>
    <mergeCell ref="B187:D187"/>
    <mergeCell ref="E187:G187"/>
    <mergeCell ref="H187:J187"/>
    <mergeCell ref="K187:K190"/>
    <mergeCell ref="B188:D188"/>
    <mergeCell ref="E188:G188"/>
    <mergeCell ref="H188:J188"/>
    <mergeCell ref="A274:A277"/>
    <mergeCell ref="B274:D274"/>
    <mergeCell ref="E274:G274"/>
    <mergeCell ref="H274:J274"/>
    <mergeCell ref="K274:K277"/>
    <mergeCell ref="B275:D275"/>
    <mergeCell ref="E275:G275"/>
    <mergeCell ref="H275:J275"/>
    <mergeCell ref="A245:A248"/>
    <mergeCell ref="B245:D245"/>
    <mergeCell ref="E245:G245"/>
    <mergeCell ref="H245:J245"/>
    <mergeCell ref="K245:K248"/>
    <mergeCell ref="B246:D246"/>
    <mergeCell ref="E246:G246"/>
    <mergeCell ref="H246:J246"/>
    <mergeCell ref="A332:A335"/>
    <mergeCell ref="B332:D332"/>
    <mergeCell ref="E332:G332"/>
    <mergeCell ref="H332:J332"/>
    <mergeCell ref="K332:K335"/>
    <mergeCell ref="B333:D333"/>
    <mergeCell ref="E333:G333"/>
    <mergeCell ref="H333:J333"/>
    <mergeCell ref="A303:A306"/>
    <mergeCell ref="B303:D303"/>
    <mergeCell ref="E303:G303"/>
    <mergeCell ref="H303:J303"/>
    <mergeCell ref="K303:K306"/>
    <mergeCell ref="B304:D304"/>
    <mergeCell ref="E304:G304"/>
    <mergeCell ref="H304:J304"/>
    <mergeCell ref="A391:A394"/>
    <mergeCell ref="B391:D391"/>
    <mergeCell ref="E391:G391"/>
    <mergeCell ref="H391:J391"/>
    <mergeCell ref="K391:K394"/>
    <mergeCell ref="B392:D392"/>
    <mergeCell ref="E392:G392"/>
    <mergeCell ref="H392:J392"/>
    <mergeCell ref="A362:A365"/>
    <mergeCell ref="B362:D362"/>
    <mergeCell ref="E362:G362"/>
    <mergeCell ref="H362:J362"/>
    <mergeCell ref="K362:K365"/>
    <mergeCell ref="B363:D363"/>
    <mergeCell ref="E363:G363"/>
    <mergeCell ref="H363:J363"/>
    <mergeCell ref="A450:A453"/>
    <mergeCell ref="B450:D450"/>
    <mergeCell ref="E450:G450"/>
    <mergeCell ref="H450:J450"/>
    <mergeCell ref="K450:K453"/>
    <mergeCell ref="B451:D451"/>
    <mergeCell ref="E451:G451"/>
    <mergeCell ref="H451:J451"/>
    <mergeCell ref="A420:A423"/>
    <mergeCell ref="B420:D420"/>
    <mergeCell ref="E420:G420"/>
    <mergeCell ref="H420:J420"/>
    <mergeCell ref="K420:K423"/>
    <mergeCell ref="B421:D421"/>
    <mergeCell ref="E421:G421"/>
    <mergeCell ref="H421:J421"/>
    <mergeCell ref="A508:A511"/>
    <mergeCell ref="B508:D508"/>
    <mergeCell ref="K508:K511"/>
    <mergeCell ref="B509:D509"/>
    <mergeCell ref="A537:A540"/>
    <mergeCell ref="B537:D537"/>
    <mergeCell ref="K537:K540"/>
    <mergeCell ref="B538:D538"/>
    <mergeCell ref="A478:K478"/>
    <mergeCell ref="A479:K479"/>
    <mergeCell ref="A481:A484"/>
    <mergeCell ref="B481:D481"/>
    <mergeCell ref="K481:K484"/>
    <mergeCell ref="B482:D482"/>
    <mergeCell ref="E508:G508"/>
    <mergeCell ref="H508:J508"/>
    <mergeCell ref="E509:G509"/>
    <mergeCell ref="H509:J509"/>
    <mergeCell ref="E537:G537"/>
    <mergeCell ref="E538:G538"/>
    <mergeCell ref="H537:J537"/>
    <mergeCell ref="H538:J538"/>
    <mergeCell ref="A625:A628"/>
    <mergeCell ref="B625:D625"/>
    <mergeCell ref="K625:K628"/>
    <mergeCell ref="B626:D626"/>
    <mergeCell ref="A654:A657"/>
    <mergeCell ref="B654:D654"/>
    <mergeCell ref="K654:K657"/>
    <mergeCell ref="B655:D655"/>
    <mergeCell ref="A566:A569"/>
    <mergeCell ref="B566:D566"/>
    <mergeCell ref="K566:K569"/>
    <mergeCell ref="B567:D567"/>
    <mergeCell ref="A596:A599"/>
    <mergeCell ref="B596:D596"/>
    <mergeCell ref="K596:K599"/>
    <mergeCell ref="B597:D597"/>
    <mergeCell ref="E566:G566"/>
    <mergeCell ref="H566:J566"/>
    <mergeCell ref="E567:G567"/>
    <mergeCell ref="H567:J567"/>
    <mergeCell ref="E596:G596"/>
    <mergeCell ref="H596:J596"/>
    <mergeCell ref="E597:G597"/>
    <mergeCell ref="H597:J597"/>
    <mergeCell ref="A772:A775"/>
    <mergeCell ref="B772:D772"/>
    <mergeCell ref="K772:K775"/>
    <mergeCell ref="B773:D773"/>
    <mergeCell ref="A685:A688"/>
    <mergeCell ref="B685:D685"/>
    <mergeCell ref="K685:K688"/>
    <mergeCell ref="B686:D686"/>
    <mergeCell ref="A714:A717"/>
    <mergeCell ref="B714:D714"/>
    <mergeCell ref="K714:K717"/>
    <mergeCell ref="B715:D715"/>
    <mergeCell ref="E685:G685"/>
    <mergeCell ref="H685:J685"/>
    <mergeCell ref="E714:G714"/>
    <mergeCell ref="H714:J714"/>
    <mergeCell ref="E715:G715"/>
    <mergeCell ref="H715:J715"/>
    <mergeCell ref="E743:G743"/>
    <mergeCell ref="H743:J743"/>
    <mergeCell ref="E744:G744"/>
    <mergeCell ref="H744:J744"/>
    <mergeCell ref="E772:G772"/>
    <mergeCell ref="H772:J772"/>
    <mergeCell ref="A948:A951"/>
    <mergeCell ref="B948:D948"/>
    <mergeCell ref="K948:K951"/>
    <mergeCell ref="B949:D949"/>
    <mergeCell ref="A860:A863"/>
    <mergeCell ref="B860:D860"/>
    <mergeCell ref="K860:K863"/>
    <mergeCell ref="B861:D861"/>
    <mergeCell ref="A889:A892"/>
    <mergeCell ref="B889:D889"/>
    <mergeCell ref="K889:K892"/>
    <mergeCell ref="B890:D890"/>
    <mergeCell ref="E860:G860"/>
    <mergeCell ref="E861:G861"/>
    <mergeCell ref="H861:J861"/>
    <mergeCell ref="H860:J860"/>
    <mergeCell ref="E889:G889"/>
    <mergeCell ref="H889:J889"/>
    <mergeCell ref="E890:G890"/>
    <mergeCell ref="H890:J890"/>
    <mergeCell ref="E919:G919"/>
    <mergeCell ref="H919:J919"/>
    <mergeCell ref="E920:G920"/>
    <mergeCell ref="H920:J920"/>
    <mergeCell ref="A35:A38"/>
    <mergeCell ref="B35:D35"/>
    <mergeCell ref="E35:G35"/>
    <mergeCell ref="H35:J35"/>
    <mergeCell ref="K35:K38"/>
    <mergeCell ref="B36:D36"/>
    <mergeCell ref="E36:G36"/>
    <mergeCell ref="H36:J36"/>
    <mergeCell ref="A919:A922"/>
    <mergeCell ref="B919:D919"/>
    <mergeCell ref="K919:K922"/>
    <mergeCell ref="B920:D920"/>
    <mergeCell ref="A801:A804"/>
    <mergeCell ref="B801:D801"/>
    <mergeCell ref="K801:K804"/>
    <mergeCell ref="B802:D802"/>
    <mergeCell ref="A830:A833"/>
    <mergeCell ref="B830:D830"/>
    <mergeCell ref="K830:K833"/>
    <mergeCell ref="B831:D831"/>
    <mergeCell ref="A743:A746"/>
    <mergeCell ref="B743:D743"/>
    <mergeCell ref="K743:K746"/>
    <mergeCell ref="B744:D744"/>
  </mergeCells>
  <printOptions horizontalCentered="1"/>
  <pageMargins left="0.2" right="0.2" top="1" bottom="1" header="1" footer="1"/>
  <pageSetup paperSize="9" scale="8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36"/>
  <sheetViews>
    <sheetView rightToLeft="1" view="pageBreakPreview" topLeftCell="A12" zoomScale="80" zoomScaleSheetLayoutView="80" workbookViewId="0">
      <selection activeCell="C40" sqref="C40"/>
    </sheetView>
  </sheetViews>
  <sheetFormatPr defaultRowHeight="13.8" x14ac:dyDescent="0.25"/>
  <cols>
    <col min="1" max="1" width="21.59765625" customWidth="1"/>
    <col min="2" max="2" width="7.09765625" customWidth="1"/>
    <col min="3" max="3" width="8.8984375" customWidth="1"/>
    <col min="4" max="4" width="8.3984375" customWidth="1"/>
    <col min="5" max="5" width="6.59765625" customWidth="1"/>
    <col min="6" max="6" width="8.3984375" customWidth="1"/>
    <col min="7" max="7" width="7.3984375" customWidth="1"/>
    <col min="8" max="8" width="7.69921875" customWidth="1"/>
    <col min="9" max="9" width="7.5" customWidth="1"/>
    <col min="10" max="13" width="8.3984375" customWidth="1"/>
    <col min="14" max="14" width="31.8984375" customWidth="1"/>
    <col min="15" max="21" width="20.59765625" customWidth="1"/>
  </cols>
  <sheetData>
    <row r="1" spans="1:14" ht="25.5" customHeight="1" x14ac:dyDescent="0.25">
      <c r="A1" s="738" t="s">
        <v>690</v>
      </c>
      <c r="B1" s="738"/>
      <c r="C1" s="738"/>
      <c r="D1" s="738"/>
      <c r="E1" s="738"/>
      <c r="F1" s="738"/>
      <c r="G1" s="738"/>
      <c r="H1" s="738"/>
      <c r="I1" s="738"/>
      <c r="J1" s="738"/>
      <c r="K1" s="738"/>
      <c r="L1" s="738"/>
      <c r="M1" s="738"/>
      <c r="N1" s="738"/>
    </row>
    <row r="2" spans="1:14" ht="33.75" customHeight="1" x14ac:dyDescent="0.25">
      <c r="A2" s="742" t="s">
        <v>691</v>
      </c>
      <c r="B2" s="742"/>
      <c r="C2" s="742"/>
      <c r="D2" s="742"/>
      <c r="E2" s="742"/>
      <c r="F2" s="742"/>
      <c r="G2" s="742"/>
      <c r="H2" s="742"/>
      <c r="I2" s="742"/>
      <c r="J2" s="742"/>
      <c r="K2" s="742"/>
      <c r="L2" s="742"/>
      <c r="M2" s="742"/>
      <c r="N2" s="742"/>
    </row>
    <row r="3" spans="1:14" ht="16.5" customHeight="1" thickBot="1" x14ac:dyDescent="0.35">
      <c r="A3" s="35" t="s">
        <v>811</v>
      </c>
      <c r="N3" s="37" t="s">
        <v>340</v>
      </c>
    </row>
    <row r="4" spans="1:14" ht="16.2" thickTop="1" x14ac:dyDescent="0.3">
      <c r="A4" s="735" t="s">
        <v>205</v>
      </c>
      <c r="B4" s="746" t="s">
        <v>129</v>
      </c>
      <c r="C4" s="746"/>
      <c r="D4" s="746"/>
      <c r="E4" s="746" t="s">
        <v>130</v>
      </c>
      <c r="F4" s="746"/>
      <c r="G4" s="746"/>
      <c r="H4" s="746" t="s">
        <v>131</v>
      </c>
      <c r="I4" s="746"/>
      <c r="J4" s="746"/>
      <c r="K4" s="746" t="s">
        <v>4</v>
      </c>
      <c r="L4" s="746"/>
      <c r="M4" s="746"/>
      <c r="N4" s="735" t="s">
        <v>206</v>
      </c>
    </row>
    <row r="5" spans="1:14" ht="15.6" x14ac:dyDescent="0.3">
      <c r="A5" s="736"/>
      <c r="B5" s="747" t="s">
        <v>132</v>
      </c>
      <c r="C5" s="747"/>
      <c r="D5" s="747"/>
      <c r="E5" s="747" t="s">
        <v>133</v>
      </c>
      <c r="F5" s="747"/>
      <c r="G5" s="747"/>
      <c r="H5" s="747" t="s">
        <v>134</v>
      </c>
      <c r="I5" s="747"/>
      <c r="J5" s="747"/>
      <c r="K5" s="747" t="s">
        <v>9</v>
      </c>
      <c r="L5" s="747"/>
      <c r="M5" s="747"/>
      <c r="N5" s="736"/>
    </row>
    <row r="6" spans="1:14" ht="15.6" x14ac:dyDescent="0.3">
      <c r="A6" s="736"/>
      <c r="B6" s="3" t="s">
        <v>10</v>
      </c>
      <c r="C6" s="3" t="s">
        <v>113</v>
      </c>
      <c r="D6" s="3" t="s">
        <v>12</v>
      </c>
      <c r="E6" s="3" t="s">
        <v>10</v>
      </c>
      <c r="F6" s="3" t="s">
        <v>113</v>
      </c>
      <c r="G6" s="3" t="s">
        <v>12</v>
      </c>
      <c r="H6" s="3" t="s">
        <v>10</v>
      </c>
      <c r="I6" s="3" t="s">
        <v>113</v>
      </c>
      <c r="J6" s="3" t="s">
        <v>12</v>
      </c>
      <c r="K6" s="3" t="s">
        <v>10</v>
      </c>
      <c r="L6" s="3" t="s">
        <v>113</v>
      </c>
      <c r="M6" s="3" t="s">
        <v>12</v>
      </c>
      <c r="N6" s="736"/>
    </row>
    <row r="7" spans="1:14" ht="16.2" thickBot="1" x14ac:dyDescent="0.35">
      <c r="A7" s="737"/>
      <c r="B7" s="4" t="s">
        <v>13</v>
      </c>
      <c r="C7" s="4" t="s">
        <v>14</v>
      </c>
      <c r="D7" s="4" t="s">
        <v>9</v>
      </c>
      <c r="E7" s="4" t="s">
        <v>13</v>
      </c>
      <c r="F7" s="4" t="s">
        <v>14</v>
      </c>
      <c r="G7" s="4" t="s">
        <v>9</v>
      </c>
      <c r="H7" s="4" t="s">
        <v>13</v>
      </c>
      <c r="I7" s="4" t="s">
        <v>14</v>
      </c>
      <c r="J7" s="4" t="s">
        <v>9</v>
      </c>
      <c r="K7" s="4" t="s">
        <v>13</v>
      </c>
      <c r="L7" s="4" t="s">
        <v>14</v>
      </c>
      <c r="M7" s="4" t="s">
        <v>9</v>
      </c>
      <c r="N7" s="737"/>
    </row>
    <row r="8" spans="1:14" ht="16.5" customHeight="1" x14ac:dyDescent="0.25">
      <c r="A8" s="8" t="s">
        <v>15</v>
      </c>
      <c r="B8" s="9"/>
      <c r="C8" s="9"/>
      <c r="D8" s="9"/>
      <c r="E8" s="9"/>
      <c r="F8" s="9"/>
      <c r="G8" s="9"/>
      <c r="H8" s="9"/>
      <c r="I8" s="9"/>
      <c r="J8" s="9"/>
      <c r="K8" s="10"/>
      <c r="L8" s="8"/>
      <c r="M8" s="9"/>
      <c r="N8" s="10" t="s">
        <v>207</v>
      </c>
    </row>
    <row r="9" spans="1:14" ht="16.5" customHeight="1" x14ac:dyDescent="0.25">
      <c r="A9" s="8" t="s">
        <v>208</v>
      </c>
      <c r="B9" s="9">
        <v>15</v>
      </c>
      <c r="C9" s="9">
        <v>39</v>
      </c>
      <c r="D9" s="9">
        <v>54</v>
      </c>
      <c r="E9" s="9">
        <v>2</v>
      </c>
      <c r="F9" s="9">
        <v>2</v>
      </c>
      <c r="G9" s="9">
        <v>4</v>
      </c>
      <c r="H9" s="9">
        <v>0</v>
      </c>
      <c r="I9" s="9">
        <v>0</v>
      </c>
      <c r="J9" s="9">
        <v>0</v>
      </c>
      <c r="K9" s="9">
        <f>SUM(B9,E9,H9)</f>
        <v>17</v>
      </c>
      <c r="L9" s="9">
        <f>SUM(C9,F9,I9)</f>
        <v>41</v>
      </c>
      <c r="M9" s="9">
        <f>SUM(K9:L9)</f>
        <v>58</v>
      </c>
      <c r="N9" s="10" t="s">
        <v>209</v>
      </c>
    </row>
    <row r="10" spans="1:14" ht="16.5" customHeight="1" x14ac:dyDescent="0.25">
      <c r="A10" s="8" t="s">
        <v>212</v>
      </c>
      <c r="B10" s="9">
        <v>12</v>
      </c>
      <c r="C10" s="9">
        <v>7</v>
      </c>
      <c r="D10" s="9">
        <v>19</v>
      </c>
      <c r="E10" s="9">
        <v>3</v>
      </c>
      <c r="F10" s="9">
        <v>1</v>
      </c>
      <c r="G10" s="9">
        <v>4</v>
      </c>
      <c r="H10" s="9">
        <v>0</v>
      </c>
      <c r="I10" s="9">
        <v>0</v>
      </c>
      <c r="J10" s="9">
        <v>0</v>
      </c>
      <c r="K10" s="9">
        <f t="shared" ref="K10:L21" si="0">SUM(B10,E10,H10)</f>
        <v>15</v>
      </c>
      <c r="L10" s="9">
        <f t="shared" si="0"/>
        <v>8</v>
      </c>
      <c r="M10" s="9">
        <f t="shared" ref="M10:M21" si="1">SUM(K10:L10)</f>
        <v>23</v>
      </c>
      <c r="N10" s="10" t="s">
        <v>213</v>
      </c>
    </row>
    <row r="11" spans="1:14" ht="16.5" customHeight="1" x14ac:dyDescent="0.25">
      <c r="A11" s="5" t="s">
        <v>214</v>
      </c>
      <c r="B11" s="6">
        <v>13</v>
      </c>
      <c r="C11" s="6">
        <v>20</v>
      </c>
      <c r="D11" s="6">
        <v>33</v>
      </c>
      <c r="E11" s="6">
        <v>2</v>
      </c>
      <c r="F11" s="6">
        <v>4</v>
      </c>
      <c r="G11" s="6">
        <v>6</v>
      </c>
      <c r="H11" s="9">
        <v>0</v>
      </c>
      <c r="I11" s="9">
        <v>0</v>
      </c>
      <c r="J11" s="6">
        <v>0</v>
      </c>
      <c r="K11" s="6">
        <f t="shared" si="0"/>
        <v>15</v>
      </c>
      <c r="L11" s="6">
        <f t="shared" si="0"/>
        <v>24</v>
      </c>
      <c r="M11" s="6">
        <f t="shared" si="1"/>
        <v>39</v>
      </c>
      <c r="N11" s="7" t="s">
        <v>315</v>
      </c>
    </row>
    <row r="12" spans="1:14" ht="16.5" customHeight="1" x14ac:dyDescent="0.25">
      <c r="A12" s="8" t="s">
        <v>218</v>
      </c>
      <c r="B12" s="9">
        <v>392</v>
      </c>
      <c r="C12" s="9">
        <v>236</v>
      </c>
      <c r="D12" s="9">
        <v>628</v>
      </c>
      <c r="E12" s="9">
        <v>61</v>
      </c>
      <c r="F12" s="9">
        <v>20</v>
      </c>
      <c r="G12" s="9">
        <v>81</v>
      </c>
      <c r="H12" s="9">
        <v>67</v>
      </c>
      <c r="I12" s="9">
        <v>88</v>
      </c>
      <c r="J12" s="9">
        <v>155</v>
      </c>
      <c r="K12" s="9">
        <f t="shared" si="0"/>
        <v>520</v>
      </c>
      <c r="L12" s="9">
        <f t="shared" si="0"/>
        <v>344</v>
      </c>
      <c r="M12" s="9">
        <f t="shared" si="1"/>
        <v>864</v>
      </c>
      <c r="N12" s="10" t="s">
        <v>219</v>
      </c>
    </row>
    <row r="13" spans="1:14" ht="16.5" customHeight="1" x14ac:dyDescent="0.25">
      <c r="A13" s="8" t="s">
        <v>226</v>
      </c>
      <c r="B13" s="9">
        <v>212</v>
      </c>
      <c r="C13" s="9">
        <v>187</v>
      </c>
      <c r="D13" s="9">
        <v>399</v>
      </c>
      <c r="E13" s="9">
        <v>39</v>
      </c>
      <c r="F13" s="9">
        <v>39</v>
      </c>
      <c r="G13" s="9">
        <v>78</v>
      </c>
      <c r="H13" s="9">
        <v>15</v>
      </c>
      <c r="I13" s="9">
        <v>23</v>
      </c>
      <c r="J13" s="9">
        <v>38</v>
      </c>
      <c r="K13" s="9">
        <f t="shared" si="0"/>
        <v>266</v>
      </c>
      <c r="L13" s="9">
        <f t="shared" si="0"/>
        <v>249</v>
      </c>
      <c r="M13" s="9">
        <f t="shared" si="1"/>
        <v>515</v>
      </c>
      <c r="N13" s="10" t="s">
        <v>257</v>
      </c>
    </row>
    <row r="14" spans="1:14" ht="16.5" customHeight="1" x14ac:dyDescent="0.25">
      <c r="A14" s="8" t="s">
        <v>316</v>
      </c>
      <c r="B14" s="9">
        <v>395</v>
      </c>
      <c r="C14" s="9">
        <v>197</v>
      </c>
      <c r="D14" s="9">
        <v>592</v>
      </c>
      <c r="E14" s="9">
        <v>46</v>
      </c>
      <c r="F14" s="9">
        <v>26</v>
      </c>
      <c r="G14" s="9">
        <v>72</v>
      </c>
      <c r="H14" s="9">
        <v>0</v>
      </c>
      <c r="I14" s="9">
        <v>0</v>
      </c>
      <c r="J14" s="9">
        <v>0</v>
      </c>
      <c r="K14" s="9">
        <f t="shared" si="0"/>
        <v>441</v>
      </c>
      <c r="L14" s="9">
        <f t="shared" si="0"/>
        <v>223</v>
      </c>
      <c r="M14" s="9">
        <f t="shared" si="1"/>
        <v>664</v>
      </c>
      <c r="N14" s="31" t="s">
        <v>231</v>
      </c>
    </row>
    <row r="15" spans="1:14" ht="16.5" customHeight="1" x14ac:dyDescent="0.25">
      <c r="A15" s="8" t="s">
        <v>317</v>
      </c>
      <c r="B15" s="9">
        <v>174</v>
      </c>
      <c r="C15" s="9">
        <v>46</v>
      </c>
      <c r="D15" s="9">
        <v>220</v>
      </c>
      <c r="E15" s="9">
        <v>39</v>
      </c>
      <c r="F15" s="9">
        <v>20</v>
      </c>
      <c r="G15" s="9">
        <v>59</v>
      </c>
      <c r="H15" s="9">
        <v>21</v>
      </c>
      <c r="I15" s="9">
        <v>18</v>
      </c>
      <c r="J15" s="9">
        <v>39</v>
      </c>
      <c r="K15" s="9">
        <f t="shared" si="0"/>
        <v>234</v>
      </c>
      <c r="L15" s="9">
        <f t="shared" si="0"/>
        <v>84</v>
      </c>
      <c r="M15" s="9">
        <f t="shared" si="1"/>
        <v>318</v>
      </c>
      <c r="N15" s="10" t="s">
        <v>318</v>
      </c>
    </row>
    <row r="16" spans="1:14" ht="16.5" customHeight="1" x14ac:dyDescent="0.25">
      <c r="A16" s="8" t="s">
        <v>319</v>
      </c>
      <c r="B16" s="9">
        <v>572</v>
      </c>
      <c r="C16" s="9">
        <v>298</v>
      </c>
      <c r="D16" s="9">
        <v>870</v>
      </c>
      <c r="E16" s="9">
        <v>75</v>
      </c>
      <c r="F16" s="9">
        <v>59</v>
      </c>
      <c r="G16" s="9">
        <v>134</v>
      </c>
      <c r="H16" s="9">
        <v>39</v>
      </c>
      <c r="I16" s="9">
        <v>22</v>
      </c>
      <c r="J16" s="9">
        <v>61</v>
      </c>
      <c r="K16" s="9">
        <f t="shared" si="0"/>
        <v>686</v>
      </c>
      <c r="L16" s="9">
        <f t="shared" si="0"/>
        <v>379</v>
      </c>
      <c r="M16" s="9">
        <f t="shared" si="1"/>
        <v>1065</v>
      </c>
      <c r="N16" s="10" t="s">
        <v>320</v>
      </c>
    </row>
    <row r="17" spans="1:14" ht="16.5" customHeight="1" x14ac:dyDescent="0.25">
      <c r="A17" s="8" t="s">
        <v>321</v>
      </c>
      <c r="B17" s="9">
        <v>458</v>
      </c>
      <c r="C17" s="9">
        <v>222</v>
      </c>
      <c r="D17" s="9">
        <v>680</v>
      </c>
      <c r="E17" s="9">
        <v>102</v>
      </c>
      <c r="F17" s="9">
        <v>95</v>
      </c>
      <c r="G17" s="9">
        <v>197</v>
      </c>
      <c r="H17" s="9">
        <v>34</v>
      </c>
      <c r="I17" s="9">
        <v>28</v>
      </c>
      <c r="J17" s="9">
        <v>62</v>
      </c>
      <c r="K17" s="9">
        <f t="shared" si="0"/>
        <v>594</v>
      </c>
      <c r="L17" s="9">
        <f t="shared" si="0"/>
        <v>345</v>
      </c>
      <c r="M17" s="9">
        <f t="shared" si="1"/>
        <v>939</v>
      </c>
      <c r="N17" s="10" t="s">
        <v>322</v>
      </c>
    </row>
    <row r="18" spans="1:14" ht="16.5" customHeight="1" x14ac:dyDescent="0.25">
      <c r="A18" s="8" t="s">
        <v>238</v>
      </c>
      <c r="B18" s="9">
        <v>37</v>
      </c>
      <c r="C18" s="9">
        <v>3</v>
      </c>
      <c r="D18" s="9">
        <v>40</v>
      </c>
      <c r="E18" s="9">
        <v>3</v>
      </c>
      <c r="F18" s="9">
        <v>1</v>
      </c>
      <c r="G18" s="9">
        <v>4</v>
      </c>
      <c r="H18" s="9"/>
      <c r="I18" s="9"/>
      <c r="J18" s="9">
        <v>0</v>
      </c>
      <c r="K18" s="9">
        <f t="shared" si="0"/>
        <v>40</v>
      </c>
      <c r="L18" s="9">
        <f t="shared" si="0"/>
        <v>4</v>
      </c>
      <c r="M18" s="9">
        <f t="shared" si="1"/>
        <v>44</v>
      </c>
      <c r="N18" s="10" t="s">
        <v>239</v>
      </c>
    </row>
    <row r="19" spans="1:14" ht="16.5" customHeight="1" x14ac:dyDescent="0.25">
      <c r="A19" s="8" t="s">
        <v>242</v>
      </c>
      <c r="B19" s="9">
        <v>705</v>
      </c>
      <c r="C19" s="9">
        <v>534</v>
      </c>
      <c r="D19" s="9">
        <v>1239</v>
      </c>
      <c r="E19" s="9">
        <v>73</v>
      </c>
      <c r="F19" s="9">
        <v>66</v>
      </c>
      <c r="G19" s="9">
        <v>139</v>
      </c>
      <c r="H19" s="9">
        <v>80</v>
      </c>
      <c r="I19" s="9">
        <v>61</v>
      </c>
      <c r="J19" s="9">
        <v>141</v>
      </c>
      <c r="K19" s="9">
        <f t="shared" si="0"/>
        <v>858</v>
      </c>
      <c r="L19" s="9">
        <f t="shared" si="0"/>
        <v>661</v>
      </c>
      <c r="M19" s="9">
        <f t="shared" si="1"/>
        <v>1519</v>
      </c>
      <c r="N19" s="10" t="s">
        <v>243</v>
      </c>
    </row>
    <row r="20" spans="1:14" ht="16.5" customHeight="1" x14ac:dyDescent="0.25">
      <c r="A20" s="5" t="s">
        <v>248</v>
      </c>
      <c r="B20" s="6">
        <v>57</v>
      </c>
      <c r="C20" s="6">
        <v>22</v>
      </c>
      <c r="D20" s="6">
        <v>79</v>
      </c>
      <c r="E20" s="6">
        <v>11</v>
      </c>
      <c r="F20" s="6">
        <v>6</v>
      </c>
      <c r="G20" s="6">
        <v>17</v>
      </c>
      <c r="H20" s="6">
        <v>0</v>
      </c>
      <c r="I20" s="6">
        <v>3</v>
      </c>
      <c r="J20" s="6">
        <v>3</v>
      </c>
      <c r="K20" s="6">
        <f t="shared" si="0"/>
        <v>68</v>
      </c>
      <c r="L20" s="6">
        <f t="shared" si="0"/>
        <v>31</v>
      </c>
      <c r="M20" s="6">
        <f t="shared" si="1"/>
        <v>99</v>
      </c>
      <c r="N20" s="7" t="s">
        <v>249</v>
      </c>
    </row>
    <row r="21" spans="1:14" ht="16.5" customHeight="1" x14ac:dyDescent="0.25">
      <c r="A21" s="8" t="s">
        <v>250</v>
      </c>
      <c r="B21" s="9">
        <v>65</v>
      </c>
      <c r="C21" s="9">
        <v>21</v>
      </c>
      <c r="D21" s="9">
        <v>86</v>
      </c>
      <c r="E21" s="9">
        <v>10</v>
      </c>
      <c r="F21" s="9">
        <v>2</v>
      </c>
      <c r="G21" s="9">
        <v>12</v>
      </c>
      <c r="H21" s="9">
        <v>5</v>
      </c>
      <c r="I21" s="9">
        <v>7</v>
      </c>
      <c r="J21" s="9">
        <v>12</v>
      </c>
      <c r="K21" s="9">
        <f t="shared" si="0"/>
        <v>80</v>
      </c>
      <c r="L21" s="9">
        <f t="shared" si="0"/>
        <v>30</v>
      </c>
      <c r="M21" s="9">
        <f t="shared" si="1"/>
        <v>110</v>
      </c>
      <c r="N21" s="10" t="s">
        <v>251</v>
      </c>
    </row>
    <row r="22" spans="1:14" ht="16.5" customHeight="1" x14ac:dyDescent="0.25">
      <c r="A22" s="8" t="s">
        <v>90</v>
      </c>
      <c r="B22" s="9">
        <f>SUM(B9:B21)</f>
        <v>3107</v>
      </c>
      <c r="C22" s="9">
        <f t="shared" ref="C22:M22" si="2">SUM(C9:C21)</f>
        <v>1832</v>
      </c>
      <c r="D22" s="9">
        <f t="shared" si="2"/>
        <v>4939</v>
      </c>
      <c r="E22" s="9">
        <f t="shared" si="2"/>
        <v>466</v>
      </c>
      <c r="F22" s="9">
        <f t="shared" si="2"/>
        <v>341</v>
      </c>
      <c r="G22" s="9">
        <f t="shared" si="2"/>
        <v>807</v>
      </c>
      <c r="H22" s="9">
        <f t="shared" si="2"/>
        <v>261</v>
      </c>
      <c r="I22" s="9">
        <f t="shared" si="2"/>
        <v>250</v>
      </c>
      <c r="J22" s="9">
        <f t="shared" si="2"/>
        <v>511</v>
      </c>
      <c r="K22" s="9">
        <f t="shared" si="2"/>
        <v>3834</v>
      </c>
      <c r="L22" s="9">
        <f t="shared" si="2"/>
        <v>2423</v>
      </c>
      <c r="M22" s="9">
        <f t="shared" si="2"/>
        <v>6257</v>
      </c>
      <c r="N22" s="10" t="s">
        <v>91</v>
      </c>
    </row>
    <row r="23" spans="1:14" ht="16.5" customHeight="1" x14ac:dyDescent="0.25">
      <c r="A23" s="8" t="s">
        <v>92</v>
      </c>
      <c r="B23" s="9"/>
      <c r="C23" s="9"/>
      <c r="D23" s="9"/>
      <c r="E23" s="9"/>
      <c r="F23" s="9"/>
      <c r="G23" s="9"/>
      <c r="H23" s="9"/>
      <c r="I23" s="9"/>
      <c r="J23" s="9"/>
      <c r="K23" s="9"/>
      <c r="L23" s="9"/>
      <c r="M23" s="9"/>
      <c r="N23" s="10" t="s">
        <v>93</v>
      </c>
    </row>
    <row r="24" spans="1:14" ht="16.5" customHeight="1" x14ac:dyDescent="0.25">
      <c r="A24" s="8" t="s">
        <v>218</v>
      </c>
      <c r="B24" s="9">
        <v>80</v>
      </c>
      <c r="C24" s="9">
        <v>32</v>
      </c>
      <c r="D24" s="9">
        <v>112</v>
      </c>
      <c r="E24" s="9">
        <v>0</v>
      </c>
      <c r="F24" s="9">
        <v>1</v>
      </c>
      <c r="G24" s="9">
        <v>1</v>
      </c>
      <c r="H24" s="9">
        <v>1</v>
      </c>
      <c r="I24" s="9">
        <v>0</v>
      </c>
      <c r="J24" s="9">
        <v>1</v>
      </c>
      <c r="K24" s="9">
        <f>H24+E24+B24</f>
        <v>81</v>
      </c>
      <c r="L24" s="9">
        <f>I24+F24+C24</f>
        <v>33</v>
      </c>
      <c r="M24" s="9">
        <f>SUM(K24:L24)</f>
        <v>114</v>
      </c>
      <c r="N24" s="10" t="s">
        <v>219</v>
      </c>
    </row>
    <row r="25" spans="1:14" s="213" customFormat="1" ht="16.5" customHeight="1" x14ac:dyDescent="0.25">
      <c r="A25" s="8" t="s">
        <v>226</v>
      </c>
      <c r="B25" s="9">
        <v>19</v>
      </c>
      <c r="C25" s="9">
        <v>20</v>
      </c>
      <c r="D25" s="9">
        <v>39</v>
      </c>
      <c r="E25" s="9">
        <v>0</v>
      </c>
      <c r="F25" s="9">
        <v>1</v>
      </c>
      <c r="G25" s="9">
        <v>1</v>
      </c>
      <c r="H25" s="9">
        <v>0</v>
      </c>
      <c r="I25" s="9">
        <v>0</v>
      </c>
      <c r="J25" s="9">
        <v>0</v>
      </c>
      <c r="K25" s="9">
        <f t="shared" ref="K25:K34" si="3">H25+E25+B25</f>
        <v>19</v>
      </c>
      <c r="L25" s="9">
        <f t="shared" ref="L25:L34" si="4">I25+F25+C25</f>
        <v>21</v>
      </c>
      <c r="M25" s="9">
        <f t="shared" ref="M25:M34" si="5">SUM(K25:L25)</f>
        <v>40</v>
      </c>
      <c r="N25" s="214" t="s">
        <v>257</v>
      </c>
    </row>
    <row r="26" spans="1:14" ht="16.5" customHeight="1" x14ac:dyDescent="0.25">
      <c r="A26" s="8" t="s">
        <v>316</v>
      </c>
      <c r="B26" s="9">
        <v>374</v>
      </c>
      <c r="C26" s="9">
        <v>148</v>
      </c>
      <c r="D26" s="9">
        <v>522</v>
      </c>
      <c r="E26" s="9">
        <v>4</v>
      </c>
      <c r="F26" s="9">
        <v>6</v>
      </c>
      <c r="G26" s="9">
        <v>10</v>
      </c>
      <c r="H26" s="9">
        <v>0</v>
      </c>
      <c r="I26" s="9">
        <v>0</v>
      </c>
      <c r="J26" s="9">
        <v>0</v>
      </c>
      <c r="K26" s="9">
        <f t="shared" si="3"/>
        <v>378</v>
      </c>
      <c r="L26" s="9">
        <f t="shared" si="4"/>
        <v>154</v>
      </c>
      <c r="M26" s="9">
        <f t="shared" si="5"/>
        <v>532</v>
      </c>
      <c r="N26" s="31" t="s">
        <v>231</v>
      </c>
    </row>
    <row r="27" spans="1:14" ht="16.5" customHeight="1" x14ac:dyDescent="0.25">
      <c r="A27" s="8" t="s">
        <v>317</v>
      </c>
      <c r="B27" s="9">
        <v>30</v>
      </c>
      <c r="C27" s="9">
        <v>6</v>
      </c>
      <c r="D27" s="9">
        <v>36</v>
      </c>
      <c r="E27" s="9">
        <v>0</v>
      </c>
      <c r="F27" s="9">
        <v>0</v>
      </c>
      <c r="G27" s="9">
        <v>0</v>
      </c>
      <c r="H27" s="9">
        <v>2</v>
      </c>
      <c r="I27" s="9">
        <v>0</v>
      </c>
      <c r="J27" s="9">
        <v>2</v>
      </c>
      <c r="K27" s="9">
        <f t="shared" si="3"/>
        <v>32</v>
      </c>
      <c r="L27" s="9">
        <f t="shared" si="4"/>
        <v>6</v>
      </c>
      <c r="M27" s="9">
        <f t="shared" si="5"/>
        <v>38</v>
      </c>
      <c r="N27" s="10" t="s">
        <v>318</v>
      </c>
    </row>
    <row r="28" spans="1:14" ht="16.5" customHeight="1" x14ac:dyDescent="0.25">
      <c r="A28" s="8" t="s">
        <v>319</v>
      </c>
      <c r="B28" s="9">
        <v>317</v>
      </c>
      <c r="C28" s="9">
        <v>234</v>
      </c>
      <c r="D28" s="9">
        <v>551</v>
      </c>
      <c r="E28" s="9">
        <v>14</v>
      </c>
      <c r="F28" s="9">
        <v>6</v>
      </c>
      <c r="G28" s="9">
        <v>20</v>
      </c>
      <c r="H28" s="9">
        <v>14</v>
      </c>
      <c r="I28" s="9">
        <v>11</v>
      </c>
      <c r="J28" s="9">
        <v>25</v>
      </c>
      <c r="K28" s="9">
        <f t="shared" si="3"/>
        <v>345</v>
      </c>
      <c r="L28" s="9">
        <f t="shared" si="4"/>
        <v>251</v>
      </c>
      <c r="M28" s="9">
        <f t="shared" si="5"/>
        <v>596</v>
      </c>
      <c r="N28" s="10" t="s">
        <v>320</v>
      </c>
    </row>
    <row r="29" spans="1:14" ht="16.5" customHeight="1" x14ac:dyDescent="0.25">
      <c r="A29" s="8" t="s">
        <v>321</v>
      </c>
      <c r="B29" s="6">
        <v>141</v>
      </c>
      <c r="C29" s="6">
        <v>86</v>
      </c>
      <c r="D29" s="6">
        <v>227</v>
      </c>
      <c r="E29" s="6">
        <v>3</v>
      </c>
      <c r="F29" s="6">
        <v>5</v>
      </c>
      <c r="G29" s="6">
        <v>8</v>
      </c>
      <c r="H29" s="6">
        <v>4</v>
      </c>
      <c r="I29" s="6">
        <v>5</v>
      </c>
      <c r="J29" s="6">
        <v>9</v>
      </c>
      <c r="K29" s="9">
        <f t="shared" si="3"/>
        <v>148</v>
      </c>
      <c r="L29" s="9">
        <f t="shared" si="4"/>
        <v>96</v>
      </c>
      <c r="M29" s="9">
        <f t="shared" si="5"/>
        <v>244</v>
      </c>
      <c r="N29" s="10" t="s">
        <v>322</v>
      </c>
    </row>
    <row r="30" spans="1:14" ht="16.5" customHeight="1" x14ac:dyDescent="0.25">
      <c r="A30" s="5" t="s">
        <v>238</v>
      </c>
      <c r="B30" s="9">
        <v>34</v>
      </c>
      <c r="C30" s="9">
        <v>2</v>
      </c>
      <c r="D30" s="9">
        <v>36</v>
      </c>
      <c r="E30" s="9">
        <v>1</v>
      </c>
      <c r="F30" s="9">
        <v>0</v>
      </c>
      <c r="G30" s="9">
        <v>1</v>
      </c>
      <c r="H30" s="9">
        <v>1</v>
      </c>
      <c r="I30" s="9">
        <v>0</v>
      </c>
      <c r="J30" s="9">
        <v>1</v>
      </c>
      <c r="K30" s="9">
        <f t="shared" si="3"/>
        <v>36</v>
      </c>
      <c r="L30" s="9">
        <f t="shared" si="4"/>
        <v>2</v>
      </c>
      <c r="M30" s="9">
        <f t="shared" si="5"/>
        <v>38</v>
      </c>
      <c r="N30" s="7" t="s">
        <v>239</v>
      </c>
    </row>
    <row r="31" spans="1:14" ht="16.5" customHeight="1" x14ac:dyDescent="0.25">
      <c r="A31" s="8" t="s">
        <v>242</v>
      </c>
      <c r="B31" s="9">
        <v>168</v>
      </c>
      <c r="C31" s="9">
        <v>168</v>
      </c>
      <c r="D31" s="9">
        <v>336</v>
      </c>
      <c r="E31" s="9">
        <v>16</v>
      </c>
      <c r="F31" s="9">
        <v>5</v>
      </c>
      <c r="G31" s="9">
        <v>21</v>
      </c>
      <c r="H31" s="9">
        <v>29</v>
      </c>
      <c r="I31" s="9">
        <v>13</v>
      </c>
      <c r="J31" s="9">
        <v>42</v>
      </c>
      <c r="K31" s="9">
        <f t="shared" si="3"/>
        <v>213</v>
      </c>
      <c r="L31" s="9">
        <f t="shared" si="4"/>
        <v>186</v>
      </c>
      <c r="M31" s="9">
        <f t="shared" si="5"/>
        <v>399</v>
      </c>
      <c r="N31" s="10" t="s">
        <v>243</v>
      </c>
    </row>
    <row r="32" spans="1:14" s="213" customFormat="1" ht="16.5" customHeight="1" x14ac:dyDescent="0.25">
      <c r="A32" s="8" t="s">
        <v>248</v>
      </c>
      <c r="B32" s="9">
        <v>16</v>
      </c>
      <c r="C32" s="9">
        <v>1</v>
      </c>
      <c r="D32" s="9">
        <v>17</v>
      </c>
      <c r="E32" s="9">
        <v>0</v>
      </c>
      <c r="F32" s="9">
        <v>0</v>
      </c>
      <c r="G32" s="9">
        <v>0</v>
      </c>
      <c r="H32" s="9">
        <v>0</v>
      </c>
      <c r="I32" s="9">
        <v>0</v>
      </c>
      <c r="J32" s="9">
        <v>0</v>
      </c>
      <c r="K32" s="9">
        <f t="shared" si="3"/>
        <v>16</v>
      </c>
      <c r="L32" s="9">
        <f t="shared" si="4"/>
        <v>1</v>
      </c>
      <c r="M32" s="9">
        <f t="shared" si="5"/>
        <v>17</v>
      </c>
      <c r="N32" s="214" t="s">
        <v>249</v>
      </c>
    </row>
    <row r="33" spans="1:14" ht="16.5" customHeight="1" x14ac:dyDescent="0.25">
      <c r="A33" s="20" t="s">
        <v>250</v>
      </c>
      <c r="B33" s="21">
        <v>19</v>
      </c>
      <c r="C33" s="21">
        <v>13</v>
      </c>
      <c r="D33" s="21">
        <v>32</v>
      </c>
      <c r="E33" s="21">
        <v>0</v>
      </c>
      <c r="F33" s="21">
        <v>1</v>
      </c>
      <c r="G33" s="21">
        <v>1</v>
      </c>
      <c r="H33" s="21">
        <v>9</v>
      </c>
      <c r="I33" s="21">
        <v>1</v>
      </c>
      <c r="J33" s="21">
        <v>10</v>
      </c>
      <c r="K33" s="21">
        <f t="shared" si="3"/>
        <v>28</v>
      </c>
      <c r="L33" s="21">
        <f t="shared" si="4"/>
        <v>15</v>
      </c>
      <c r="M33" s="21">
        <f t="shared" si="5"/>
        <v>43</v>
      </c>
      <c r="N33" s="22" t="s">
        <v>251</v>
      </c>
    </row>
    <row r="34" spans="1:14" ht="16.5" customHeight="1" thickBot="1" x14ac:dyDescent="0.3">
      <c r="A34" s="42" t="s">
        <v>127</v>
      </c>
      <c r="B34" s="43">
        <f>SUM(B24:B33)</f>
        <v>1198</v>
      </c>
      <c r="C34" s="43">
        <f t="shared" ref="C34:J34" si="6">SUM(C24:C33)</f>
        <v>710</v>
      </c>
      <c r="D34" s="43">
        <f t="shared" si="6"/>
        <v>1908</v>
      </c>
      <c r="E34" s="43">
        <f t="shared" si="6"/>
        <v>38</v>
      </c>
      <c r="F34" s="43">
        <f t="shared" si="6"/>
        <v>25</v>
      </c>
      <c r="G34" s="43">
        <f t="shared" si="6"/>
        <v>63</v>
      </c>
      <c r="H34" s="43">
        <f t="shared" si="6"/>
        <v>60</v>
      </c>
      <c r="I34" s="43">
        <f t="shared" si="6"/>
        <v>30</v>
      </c>
      <c r="J34" s="43">
        <f t="shared" si="6"/>
        <v>90</v>
      </c>
      <c r="K34" s="43">
        <f t="shared" si="3"/>
        <v>1296</v>
      </c>
      <c r="L34" s="43">
        <f t="shared" si="4"/>
        <v>765</v>
      </c>
      <c r="M34" s="43">
        <f t="shared" si="5"/>
        <v>2061</v>
      </c>
      <c r="N34" s="44" t="s">
        <v>261</v>
      </c>
    </row>
    <row r="35" spans="1:14" ht="16.5" customHeight="1" thickBot="1" x14ac:dyDescent="0.3">
      <c r="A35" s="23" t="s">
        <v>262</v>
      </c>
      <c r="B35" s="24">
        <f>SUM(B34,B22)</f>
        <v>4305</v>
      </c>
      <c r="C35" s="24">
        <f t="shared" ref="C35:M35" si="7">SUM(C34,C22)</f>
        <v>2542</v>
      </c>
      <c r="D35" s="24">
        <f t="shared" si="7"/>
        <v>6847</v>
      </c>
      <c r="E35" s="24">
        <f t="shared" si="7"/>
        <v>504</v>
      </c>
      <c r="F35" s="24">
        <f t="shared" si="7"/>
        <v>366</v>
      </c>
      <c r="G35" s="24">
        <f t="shared" si="7"/>
        <v>870</v>
      </c>
      <c r="H35" s="24">
        <f t="shared" si="7"/>
        <v>321</v>
      </c>
      <c r="I35" s="24">
        <f t="shared" si="7"/>
        <v>280</v>
      </c>
      <c r="J35" s="24">
        <f t="shared" si="7"/>
        <v>601</v>
      </c>
      <c r="K35" s="24">
        <f t="shared" si="7"/>
        <v>5130</v>
      </c>
      <c r="L35" s="24">
        <f t="shared" si="7"/>
        <v>3188</v>
      </c>
      <c r="M35" s="24">
        <f t="shared" si="7"/>
        <v>8318</v>
      </c>
      <c r="N35" s="224" t="s">
        <v>263</v>
      </c>
    </row>
    <row r="36" spans="1:14" ht="14.4" thickTop="1" x14ac:dyDescent="0.25"/>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1" right="1" top="1" bottom="1" header="1" footer="1"/>
  <pageSetup paperSize="9" scale="7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75"/>
  <sheetViews>
    <sheetView rightToLeft="1" view="pageBreakPreview" topLeftCell="A55" zoomScale="80" zoomScaleSheetLayoutView="80" workbookViewId="0">
      <selection activeCell="D82" sqref="D82"/>
    </sheetView>
  </sheetViews>
  <sheetFormatPr defaultRowHeight="13.8" x14ac:dyDescent="0.25"/>
  <cols>
    <col min="1" max="1" width="24.19921875" customWidth="1"/>
    <col min="2" max="2" width="11.59765625" customWidth="1"/>
    <col min="3" max="3" width="11" customWidth="1"/>
    <col min="4" max="4" width="12.5" customWidth="1"/>
    <col min="5" max="5" width="8" customWidth="1"/>
    <col min="6" max="6" width="9.19921875" customWidth="1"/>
    <col min="7" max="7" width="9.5" customWidth="1"/>
    <col min="8" max="10" width="10.19921875" customWidth="1"/>
    <col min="11" max="11" width="33.5" customWidth="1"/>
  </cols>
  <sheetData>
    <row r="1" spans="1:11" ht="24.75" customHeight="1" x14ac:dyDescent="0.25">
      <c r="A1" s="738" t="s">
        <v>692</v>
      </c>
      <c r="B1" s="738"/>
      <c r="C1" s="738"/>
      <c r="D1" s="738"/>
      <c r="E1" s="738"/>
      <c r="F1" s="738"/>
      <c r="G1" s="738"/>
      <c r="H1" s="738"/>
      <c r="I1" s="738"/>
      <c r="J1" s="738"/>
      <c r="K1" s="738"/>
    </row>
    <row r="2" spans="1:11" ht="36.75" customHeight="1" x14ac:dyDescent="0.3">
      <c r="A2" s="756" t="s">
        <v>693</v>
      </c>
      <c r="B2" s="756"/>
      <c r="C2" s="756"/>
      <c r="D2" s="756"/>
      <c r="E2" s="756"/>
      <c r="F2" s="756"/>
      <c r="G2" s="756"/>
      <c r="H2" s="756"/>
      <c r="I2" s="756"/>
      <c r="J2" s="756"/>
      <c r="K2" s="756"/>
    </row>
    <row r="3" spans="1:11" ht="16.5" customHeight="1" thickBot="1" x14ac:dyDescent="0.35">
      <c r="A3" s="35" t="s">
        <v>812</v>
      </c>
      <c r="K3" s="37" t="s">
        <v>341</v>
      </c>
    </row>
    <row r="4" spans="1:11" ht="16.2" thickTop="1" x14ac:dyDescent="0.3">
      <c r="A4" s="735" t="s">
        <v>205</v>
      </c>
      <c r="B4" s="746" t="s">
        <v>1</v>
      </c>
      <c r="C4" s="746"/>
      <c r="D4" s="746"/>
      <c r="E4" s="746" t="s">
        <v>2</v>
      </c>
      <c r="F4" s="746"/>
      <c r="G4" s="746"/>
      <c r="H4" s="746" t="s">
        <v>4</v>
      </c>
      <c r="I4" s="746"/>
      <c r="J4" s="746"/>
      <c r="K4" s="735" t="s">
        <v>206</v>
      </c>
    </row>
    <row r="5" spans="1:11" ht="15.6" x14ac:dyDescent="0.3">
      <c r="A5" s="736"/>
      <c r="B5" s="747" t="s">
        <v>6</v>
      </c>
      <c r="C5" s="747"/>
      <c r="D5" s="747"/>
      <c r="E5" s="747" t="s">
        <v>7</v>
      </c>
      <c r="F5" s="747"/>
      <c r="G5" s="747"/>
      <c r="H5" s="747" t="s">
        <v>9</v>
      </c>
      <c r="I5" s="747"/>
      <c r="J5" s="747"/>
      <c r="K5" s="736"/>
    </row>
    <row r="6" spans="1:11" ht="15.6" x14ac:dyDescent="0.3">
      <c r="A6" s="736"/>
      <c r="B6" s="3" t="s">
        <v>10</v>
      </c>
      <c r="C6" s="3" t="s">
        <v>11</v>
      </c>
      <c r="D6" s="3" t="s">
        <v>12</v>
      </c>
      <c r="E6" s="3" t="s">
        <v>10</v>
      </c>
      <c r="F6" s="3" t="s">
        <v>11</v>
      </c>
      <c r="G6" s="3" t="s">
        <v>12</v>
      </c>
      <c r="H6" s="3" t="s">
        <v>10</v>
      </c>
      <c r="I6" s="3" t="s">
        <v>11</v>
      </c>
      <c r="J6" s="3" t="s">
        <v>12</v>
      </c>
      <c r="K6" s="736"/>
    </row>
    <row r="7" spans="1:11" ht="16.2" thickBot="1" x14ac:dyDescent="0.35">
      <c r="A7" s="737"/>
      <c r="B7" s="4" t="s">
        <v>13</v>
      </c>
      <c r="C7" s="4" t="s">
        <v>14</v>
      </c>
      <c r="D7" s="4" t="s">
        <v>9</v>
      </c>
      <c r="E7" s="4" t="s">
        <v>13</v>
      </c>
      <c r="F7" s="4" t="s">
        <v>14</v>
      </c>
      <c r="G7" s="4" t="s">
        <v>9</v>
      </c>
      <c r="H7" s="4" t="s">
        <v>13</v>
      </c>
      <c r="I7" s="4" t="s">
        <v>14</v>
      </c>
      <c r="J7" s="4" t="s">
        <v>9</v>
      </c>
      <c r="K7" s="737"/>
    </row>
    <row r="8" spans="1:11" ht="18" customHeight="1" x14ac:dyDescent="0.25">
      <c r="A8" s="8" t="s">
        <v>15</v>
      </c>
      <c r="B8" s="9"/>
      <c r="C8" s="9"/>
      <c r="D8" s="9"/>
      <c r="E8" s="9"/>
      <c r="F8" s="9"/>
      <c r="G8" s="9"/>
      <c r="H8" s="9"/>
      <c r="I8" s="9"/>
      <c r="J8" s="9"/>
      <c r="K8" s="10" t="s">
        <v>207</v>
      </c>
    </row>
    <row r="9" spans="1:11" ht="18" customHeight="1" x14ac:dyDescent="0.25">
      <c r="A9" s="8" t="s">
        <v>208</v>
      </c>
      <c r="B9" s="9">
        <v>345</v>
      </c>
      <c r="C9" s="9">
        <v>599</v>
      </c>
      <c r="D9" s="9">
        <v>944</v>
      </c>
      <c r="E9" s="9">
        <v>0</v>
      </c>
      <c r="F9" s="9">
        <v>0</v>
      </c>
      <c r="G9" s="9">
        <v>0</v>
      </c>
      <c r="H9" s="9">
        <f>SUM(B9,E9)</f>
        <v>345</v>
      </c>
      <c r="I9" s="9">
        <f>SUM(C9,F9)</f>
        <v>599</v>
      </c>
      <c r="J9" s="9">
        <f t="shared" ref="J9:J21" si="0">SUM(H9:I9)</f>
        <v>944</v>
      </c>
      <c r="K9" s="10" t="s">
        <v>209</v>
      </c>
    </row>
    <row r="10" spans="1:11" ht="18" customHeight="1" x14ac:dyDescent="0.25">
      <c r="A10" s="8" t="s">
        <v>212</v>
      </c>
      <c r="B10" s="9">
        <v>187</v>
      </c>
      <c r="C10" s="9">
        <v>324</v>
      </c>
      <c r="D10" s="9">
        <v>511</v>
      </c>
      <c r="E10" s="9">
        <v>0</v>
      </c>
      <c r="F10" s="9">
        <v>1</v>
      </c>
      <c r="G10" s="9">
        <v>1</v>
      </c>
      <c r="H10" s="9">
        <f t="shared" ref="H10:I21" si="1">SUM(B10,E10)</f>
        <v>187</v>
      </c>
      <c r="I10" s="9">
        <f t="shared" si="1"/>
        <v>325</v>
      </c>
      <c r="J10" s="9">
        <f t="shared" si="0"/>
        <v>512</v>
      </c>
      <c r="K10" s="10" t="s">
        <v>213</v>
      </c>
    </row>
    <row r="11" spans="1:11" ht="18" customHeight="1" x14ac:dyDescent="0.25">
      <c r="A11" s="8" t="s">
        <v>214</v>
      </c>
      <c r="B11" s="9">
        <v>257</v>
      </c>
      <c r="C11" s="9">
        <v>566</v>
      </c>
      <c r="D11" s="9">
        <v>823</v>
      </c>
      <c r="E11" s="9">
        <v>0</v>
      </c>
      <c r="F11" s="9">
        <v>0</v>
      </c>
      <c r="G11" s="9">
        <v>0</v>
      </c>
      <c r="H11" s="9">
        <f t="shared" si="1"/>
        <v>257</v>
      </c>
      <c r="I11" s="9">
        <f t="shared" si="1"/>
        <v>566</v>
      </c>
      <c r="J11" s="9">
        <f t="shared" si="0"/>
        <v>823</v>
      </c>
      <c r="K11" s="10" t="s">
        <v>315</v>
      </c>
    </row>
    <row r="12" spans="1:11" ht="18" customHeight="1" x14ac:dyDescent="0.25">
      <c r="A12" s="8" t="s">
        <v>218</v>
      </c>
      <c r="B12" s="9">
        <v>975</v>
      </c>
      <c r="C12" s="9">
        <v>1009</v>
      </c>
      <c r="D12" s="9">
        <v>1984</v>
      </c>
      <c r="E12" s="9">
        <v>1</v>
      </c>
      <c r="F12" s="9">
        <v>1</v>
      </c>
      <c r="G12" s="9">
        <v>2</v>
      </c>
      <c r="H12" s="9">
        <f t="shared" si="1"/>
        <v>976</v>
      </c>
      <c r="I12" s="9">
        <f t="shared" si="1"/>
        <v>1010</v>
      </c>
      <c r="J12" s="9">
        <f t="shared" si="0"/>
        <v>1986</v>
      </c>
      <c r="K12" s="10" t="s">
        <v>219</v>
      </c>
    </row>
    <row r="13" spans="1:11" ht="18" customHeight="1" x14ac:dyDescent="0.25">
      <c r="A13" s="8" t="s">
        <v>226</v>
      </c>
      <c r="B13" s="9">
        <v>900</v>
      </c>
      <c r="C13" s="9">
        <v>1433</v>
      </c>
      <c r="D13" s="9">
        <v>2333</v>
      </c>
      <c r="E13" s="9">
        <v>0</v>
      </c>
      <c r="F13" s="9">
        <v>3</v>
      </c>
      <c r="G13" s="9">
        <v>3</v>
      </c>
      <c r="H13" s="9">
        <f t="shared" si="1"/>
        <v>900</v>
      </c>
      <c r="I13" s="9">
        <f t="shared" si="1"/>
        <v>1436</v>
      </c>
      <c r="J13" s="9">
        <f t="shared" si="0"/>
        <v>2336</v>
      </c>
      <c r="K13" s="10" t="s">
        <v>257</v>
      </c>
    </row>
    <row r="14" spans="1:11" ht="18" customHeight="1" x14ac:dyDescent="0.25">
      <c r="A14" s="8" t="s">
        <v>316</v>
      </c>
      <c r="B14" s="9">
        <v>1486</v>
      </c>
      <c r="C14" s="9">
        <v>1187</v>
      </c>
      <c r="D14" s="9">
        <v>2673</v>
      </c>
      <c r="E14" s="9">
        <v>0</v>
      </c>
      <c r="F14" s="9">
        <v>0</v>
      </c>
      <c r="G14" s="9">
        <v>0</v>
      </c>
      <c r="H14" s="9">
        <f t="shared" si="1"/>
        <v>1486</v>
      </c>
      <c r="I14" s="9">
        <f t="shared" si="1"/>
        <v>1187</v>
      </c>
      <c r="J14" s="9">
        <f t="shared" si="0"/>
        <v>2673</v>
      </c>
      <c r="K14" s="10" t="s">
        <v>231</v>
      </c>
    </row>
    <row r="15" spans="1:11" ht="18" customHeight="1" x14ac:dyDescent="0.25">
      <c r="A15" s="8" t="s">
        <v>317</v>
      </c>
      <c r="B15" s="9">
        <v>712</v>
      </c>
      <c r="C15" s="9">
        <v>303</v>
      </c>
      <c r="D15" s="9">
        <v>1015</v>
      </c>
      <c r="E15" s="9">
        <v>0</v>
      </c>
      <c r="F15" s="9">
        <v>0</v>
      </c>
      <c r="G15" s="9">
        <v>0</v>
      </c>
      <c r="H15" s="9">
        <f t="shared" si="1"/>
        <v>712</v>
      </c>
      <c r="I15" s="9">
        <f t="shared" si="1"/>
        <v>303</v>
      </c>
      <c r="J15" s="9">
        <f t="shared" si="0"/>
        <v>1015</v>
      </c>
      <c r="K15" s="10" t="s">
        <v>318</v>
      </c>
    </row>
    <row r="16" spans="1:11" ht="18" customHeight="1" x14ac:dyDescent="0.25">
      <c r="A16" s="5" t="s">
        <v>319</v>
      </c>
      <c r="B16" s="6">
        <v>2591</v>
      </c>
      <c r="C16" s="6">
        <v>2272</v>
      </c>
      <c r="D16" s="6">
        <v>4863</v>
      </c>
      <c r="E16" s="9">
        <v>0</v>
      </c>
      <c r="F16" s="9">
        <v>0</v>
      </c>
      <c r="G16" s="9">
        <v>0</v>
      </c>
      <c r="H16" s="6">
        <f t="shared" si="1"/>
        <v>2591</v>
      </c>
      <c r="I16" s="6">
        <f t="shared" si="1"/>
        <v>2272</v>
      </c>
      <c r="J16" s="6">
        <f t="shared" si="0"/>
        <v>4863</v>
      </c>
      <c r="K16" s="7" t="s">
        <v>320</v>
      </c>
    </row>
    <row r="17" spans="1:11" ht="18" customHeight="1" x14ac:dyDescent="0.25">
      <c r="A17" s="8" t="s">
        <v>321</v>
      </c>
      <c r="B17" s="9">
        <v>2688</v>
      </c>
      <c r="C17" s="9">
        <v>3177</v>
      </c>
      <c r="D17" s="9">
        <v>5865</v>
      </c>
      <c r="E17" s="9">
        <v>0</v>
      </c>
      <c r="F17" s="9">
        <v>2</v>
      </c>
      <c r="G17" s="9">
        <v>2</v>
      </c>
      <c r="H17" s="9">
        <f t="shared" si="1"/>
        <v>2688</v>
      </c>
      <c r="I17" s="9">
        <f t="shared" si="1"/>
        <v>3179</v>
      </c>
      <c r="J17" s="9">
        <f t="shared" si="0"/>
        <v>5867</v>
      </c>
      <c r="K17" s="10" t="s">
        <v>322</v>
      </c>
    </row>
    <row r="18" spans="1:11" ht="18" customHeight="1" x14ac:dyDescent="0.25">
      <c r="A18" s="8" t="s">
        <v>238</v>
      </c>
      <c r="B18" s="9">
        <v>371</v>
      </c>
      <c r="C18" s="9">
        <v>92</v>
      </c>
      <c r="D18" s="9">
        <v>463</v>
      </c>
      <c r="E18" s="9">
        <v>0</v>
      </c>
      <c r="F18" s="9">
        <v>0</v>
      </c>
      <c r="G18" s="9">
        <v>0</v>
      </c>
      <c r="H18" s="9">
        <f t="shared" si="1"/>
        <v>371</v>
      </c>
      <c r="I18" s="9">
        <f t="shared" si="1"/>
        <v>92</v>
      </c>
      <c r="J18" s="9">
        <f t="shared" si="0"/>
        <v>463</v>
      </c>
      <c r="K18" s="10" t="s">
        <v>307</v>
      </c>
    </row>
    <row r="19" spans="1:11" ht="18" customHeight="1" x14ac:dyDescent="0.25">
      <c r="A19" s="8" t="s">
        <v>242</v>
      </c>
      <c r="B19" s="9">
        <v>2416</v>
      </c>
      <c r="C19" s="9">
        <v>2463</v>
      </c>
      <c r="D19" s="9">
        <v>4879</v>
      </c>
      <c r="E19" s="9">
        <v>0</v>
      </c>
      <c r="F19" s="9">
        <v>0</v>
      </c>
      <c r="G19" s="9">
        <v>0</v>
      </c>
      <c r="H19" s="9">
        <f t="shared" si="1"/>
        <v>2416</v>
      </c>
      <c r="I19" s="9">
        <f t="shared" si="1"/>
        <v>2463</v>
      </c>
      <c r="J19" s="9">
        <f t="shared" si="0"/>
        <v>4879</v>
      </c>
      <c r="K19" s="10" t="s">
        <v>243</v>
      </c>
    </row>
    <row r="20" spans="1:11" ht="18" customHeight="1" x14ac:dyDescent="0.25">
      <c r="A20" s="8" t="s">
        <v>248</v>
      </c>
      <c r="B20" s="9">
        <v>237</v>
      </c>
      <c r="C20" s="9">
        <v>459</v>
      </c>
      <c r="D20" s="9">
        <v>696</v>
      </c>
      <c r="E20" s="9">
        <v>0</v>
      </c>
      <c r="F20" s="9">
        <v>0</v>
      </c>
      <c r="G20" s="9">
        <v>0</v>
      </c>
      <c r="H20" s="9">
        <f t="shared" si="1"/>
        <v>237</v>
      </c>
      <c r="I20" s="9">
        <f t="shared" si="1"/>
        <v>459</v>
      </c>
      <c r="J20" s="9">
        <f t="shared" si="0"/>
        <v>696</v>
      </c>
      <c r="K20" s="10" t="s">
        <v>249</v>
      </c>
    </row>
    <row r="21" spans="1:11" ht="18" customHeight="1" x14ac:dyDescent="0.25">
      <c r="A21" s="8" t="s">
        <v>250</v>
      </c>
      <c r="B21" s="9">
        <v>269</v>
      </c>
      <c r="C21" s="9">
        <v>222</v>
      </c>
      <c r="D21" s="9">
        <v>491</v>
      </c>
      <c r="E21" s="9">
        <v>0</v>
      </c>
      <c r="F21" s="9">
        <v>0</v>
      </c>
      <c r="G21" s="9">
        <v>0</v>
      </c>
      <c r="H21" s="9">
        <f t="shared" si="1"/>
        <v>269</v>
      </c>
      <c r="I21" s="9">
        <f t="shared" si="1"/>
        <v>222</v>
      </c>
      <c r="J21" s="9">
        <f t="shared" si="0"/>
        <v>491</v>
      </c>
      <c r="K21" s="10" t="s">
        <v>251</v>
      </c>
    </row>
    <row r="22" spans="1:11" ht="18" customHeight="1" x14ac:dyDescent="0.25">
      <c r="A22" s="8" t="s">
        <v>90</v>
      </c>
      <c r="B22" s="9">
        <f>SUM(B9:B21)</f>
        <v>13434</v>
      </c>
      <c r="C22" s="9">
        <f t="shared" ref="C22:J22" si="2">SUM(C9:C21)</f>
        <v>14106</v>
      </c>
      <c r="D22" s="9">
        <f t="shared" si="2"/>
        <v>27540</v>
      </c>
      <c r="E22" s="9">
        <f t="shared" si="2"/>
        <v>1</v>
      </c>
      <c r="F22" s="9">
        <f t="shared" si="2"/>
        <v>7</v>
      </c>
      <c r="G22" s="9">
        <f t="shared" si="2"/>
        <v>8</v>
      </c>
      <c r="H22" s="9">
        <f t="shared" si="2"/>
        <v>13435</v>
      </c>
      <c r="I22" s="9">
        <f t="shared" si="2"/>
        <v>14113</v>
      </c>
      <c r="J22" s="9">
        <f t="shared" si="2"/>
        <v>27548</v>
      </c>
      <c r="K22" s="10" t="s">
        <v>323</v>
      </c>
    </row>
    <row r="23" spans="1:11" ht="18" customHeight="1" x14ac:dyDescent="0.25">
      <c r="A23" s="8" t="s">
        <v>92</v>
      </c>
      <c r="B23" s="9"/>
      <c r="C23" s="9"/>
      <c r="D23" s="9"/>
      <c r="E23" s="9"/>
      <c r="F23" s="9"/>
      <c r="G23" s="9"/>
      <c r="H23" s="9"/>
      <c r="I23" s="9"/>
      <c r="J23" s="9"/>
      <c r="K23" s="10" t="s">
        <v>324</v>
      </c>
    </row>
    <row r="24" spans="1:11" ht="18" customHeight="1" x14ac:dyDescent="0.25">
      <c r="A24" s="8" t="s">
        <v>218</v>
      </c>
      <c r="B24" s="9">
        <v>139</v>
      </c>
      <c r="C24" s="9">
        <v>81</v>
      </c>
      <c r="D24" s="9">
        <v>220</v>
      </c>
      <c r="E24" s="9">
        <v>0</v>
      </c>
      <c r="F24" s="9">
        <v>0</v>
      </c>
      <c r="G24" s="9">
        <v>0</v>
      </c>
      <c r="H24" s="9">
        <f>SUM(E24,B24)</f>
        <v>139</v>
      </c>
      <c r="I24" s="9">
        <f>SUM(F24,C24)</f>
        <v>81</v>
      </c>
      <c r="J24" s="9">
        <f>SUM(H24:I24)</f>
        <v>220</v>
      </c>
      <c r="K24" s="10" t="s">
        <v>219</v>
      </c>
    </row>
    <row r="25" spans="1:11" s="213" customFormat="1" ht="18" customHeight="1" x14ac:dyDescent="0.25">
      <c r="A25" s="8" t="s">
        <v>226</v>
      </c>
      <c r="B25" s="9">
        <v>85</v>
      </c>
      <c r="C25" s="9">
        <v>105</v>
      </c>
      <c r="D25" s="9">
        <v>190</v>
      </c>
      <c r="E25" s="9">
        <v>0</v>
      </c>
      <c r="F25" s="9">
        <v>0</v>
      </c>
      <c r="G25" s="9">
        <v>0</v>
      </c>
      <c r="H25" s="9">
        <f t="shared" ref="H25:H34" si="3">SUM(E25,B25)</f>
        <v>85</v>
      </c>
      <c r="I25" s="9">
        <f t="shared" ref="I25:I34" si="4">SUM(F25,C25)</f>
        <v>105</v>
      </c>
      <c r="J25" s="9">
        <f t="shared" ref="J25:J34" si="5">SUM(H25:I25)</f>
        <v>190</v>
      </c>
      <c r="K25" s="214" t="s">
        <v>257</v>
      </c>
    </row>
    <row r="26" spans="1:11" ht="18" customHeight="1" x14ac:dyDescent="0.25">
      <c r="A26" s="8" t="s">
        <v>316</v>
      </c>
      <c r="B26" s="9">
        <v>1074</v>
      </c>
      <c r="C26" s="9">
        <v>575</v>
      </c>
      <c r="D26" s="9">
        <v>1649</v>
      </c>
      <c r="E26" s="9">
        <v>0</v>
      </c>
      <c r="F26" s="9">
        <v>0</v>
      </c>
      <c r="G26" s="9">
        <v>0</v>
      </c>
      <c r="H26" s="9">
        <f t="shared" si="3"/>
        <v>1074</v>
      </c>
      <c r="I26" s="9">
        <f t="shared" si="4"/>
        <v>575</v>
      </c>
      <c r="J26" s="9">
        <f t="shared" si="5"/>
        <v>1649</v>
      </c>
      <c r="K26" s="10" t="s">
        <v>231</v>
      </c>
    </row>
    <row r="27" spans="1:11" ht="18" customHeight="1" x14ac:dyDescent="0.25">
      <c r="A27" s="5" t="s">
        <v>317</v>
      </c>
      <c r="B27" s="6">
        <v>109</v>
      </c>
      <c r="C27" s="6">
        <v>18</v>
      </c>
      <c r="D27" s="6">
        <v>127</v>
      </c>
      <c r="E27" s="9">
        <v>0</v>
      </c>
      <c r="F27" s="9">
        <v>0</v>
      </c>
      <c r="G27" s="9">
        <v>0</v>
      </c>
      <c r="H27" s="9">
        <f t="shared" si="3"/>
        <v>109</v>
      </c>
      <c r="I27" s="9">
        <f t="shared" si="4"/>
        <v>18</v>
      </c>
      <c r="J27" s="9">
        <f t="shared" si="5"/>
        <v>127</v>
      </c>
      <c r="K27" s="7" t="s">
        <v>318</v>
      </c>
    </row>
    <row r="28" spans="1:11" ht="18" customHeight="1" x14ac:dyDescent="0.25">
      <c r="A28" s="8" t="s">
        <v>319</v>
      </c>
      <c r="B28" s="9">
        <v>1183</v>
      </c>
      <c r="C28" s="9">
        <v>1234</v>
      </c>
      <c r="D28" s="9">
        <v>2417</v>
      </c>
      <c r="E28" s="9">
        <v>0</v>
      </c>
      <c r="F28" s="9">
        <v>0</v>
      </c>
      <c r="G28" s="9">
        <v>0</v>
      </c>
      <c r="H28" s="9">
        <f t="shared" si="3"/>
        <v>1183</v>
      </c>
      <c r="I28" s="9">
        <f t="shared" si="4"/>
        <v>1234</v>
      </c>
      <c r="J28" s="9">
        <f t="shared" si="5"/>
        <v>2417</v>
      </c>
      <c r="K28" s="10" t="s">
        <v>320</v>
      </c>
    </row>
    <row r="29" spans="1:11" ht="18" customHeight="1" x14ac:dyDescent="0.25">
      <c r="A29" s="8" t="s">
        <v>321</v>
      </c>
      <c r="B29" s="9">
        <v>561</v>
      </c>
      <c r="C29" s="9">
        <v>860</v>
      </c>
      <c r="D29" s="9">
        <v>1421</v>
      </c>
      <c r="E29" s="9">
        <v>0</v>
      </c>
      <c r="F29" s="9">
        <v>0</v>
      </c>
      <c r="G29" s="9">
        <v>0</v>
      </c>
      <c r="H29" s="9">
        <f t="shared" si="3"/>
        <v>561</v>
      </c>
      <c r="I29" s="9">
        <f t="shared" si="4"/>
        <v>860</v>
      </c>
      <c r="J29" s="9">
        <f t="shared" si="5"/>
        <v>1421</v>
      </c>
      <c r="K29" s="10" t="s">
        <v>322</v>
      </c>
    </row>
    <row r="30" spans="1:11" ht="18" customHeight="1" x14ac:dyDescent="0.25">
      <c r="A30" s="8" t="s">
        <v>238</v>
      </c>
      <c r="B30" s="9">
        <v>285</v>
      </c>
      <c r="C30" s="9">
        <v>44</v>
      </c>
      <c r="D30" s="9">
        <v>329</v>
      </c>
      <c r="E30" s="9">
        <v>0</v>
      </c>
      <c r="F30" s="9">
        <v>0</v>
      </c>
      <c r="G30" s="9">
        <v>0</v>
      </c>
      <c r="H30" s="9">
        <f t="shared" si="3"/>
        <v>285</v>
      </c>
      <c r="I30" s="9">
        <f t="shared" si="4"/>
        <v>44</v>
      </c>
      <c r="J30" s="9">
        <f t="shared" si="5"/>
        <v>329</v>
      </c>
      <c r="K30" s="10" t="s">
        <v>307</v>
      </c>
    </row>
    <row r="31" spans="1:11" ht="18" customHeight="1" x14ac:dyDescent="0.25">
      <c r="A31" s="8" t="s">
        <v>242</v>
      </c>
      <c r="B31" s="9">
        <v>737</v>
      </c>
      <c r="C31" s="9">
        <v>671</v>
      </c>
      <c r="D31" s="9">
        <v>1408</v>
      </c>
      <c r="E31" s="9">
        <v>0</v>
      </c>
      <c r="F31" s="9">
        <v>0</v>
      </c>
      <c r="G31" s="9">
        <v>0</v>
      </c>
      <c r="H31" s="9">
        <f t="shared" si="3"/>
        <v>737</v>
      </c>
      <c r="I31" s="9">
        <f t="shared" si="4"/>
        <v>671</v>
      </c>
      <c r="J31" s="9">
        <f t="shared" si="5"/>
        <v>1408</v>
      </c>
      <c r="K31" s="10" t="s">
        <v>243</v>
      </c>
    </row>
    <row r="32" spans="1:11" s="213" customFormat="1" ht="18" customHeight="1" x14ac:dyDescent="0.25">
      <c r="A32" s="5" t="s">
        <v>248</v>
      </c>
      <c r="B32" s="6">
        <v>50</v>
      </c>
      <c r="C32" s="6">
        <v>17</v>
      </c>
      <c r="D32" s="6">
        <v>67</v>
      </c>
      <c r="E32" s="9">
        <v>0</v>
      </c>
      <c r="F32" s="9">
        <v>0</v>
      </c>
      <c r="G32" s="9">
        <v>0</v>
      </c>
      <c r="H32" s="9">
        <f t="shared" si="3"/>
        <v>50</v>
      </c>
      <c r="I32" s="9">
        <f t="shared" si="4"/>
        <v>17</v>
      </c>
      <c r="J32" s="9">
        <f t="shared" si="5"/>
        <v>67</v>
      </c>
      <c r="K32" s="7" t="s">
        <v>249</v>
      </c>
    </row>
    <row r="33" spans="1:11" ht="18" customHeight="1" x14ac:dyDescent="0.25">
      <c r="A33" s="8" t="s">
        <v>250</v>
      </c>
      <c r="B33" s="9">
        <v>153</v>
      </c>
      <c r="C33" s="9">
        <v>75</v>
      </c>
      <c r="D33" s="9">
        <v>228</v>
      </c>
      <c r="E33" s="9">
        <v>0</v>
      </c>
      <c r="F33" s="9">
        <v>0</v>
      </c>
      <c r="G33" s="9">
        <v>0</v>
      </c>
      <c r="H33" s="9">
        <f t="shared" si="3"/>
        <v>153</v>
      </c>
      <c r="I33" s="9">
        <f t="shared" si="4"/>
        <v>75</v>
      </c>
      <c r="J33" s="9">
        <f t="shared" si="5"/>
        <v>228</v>
      </c>
      <c r="K33" s="214" t="s">
        <v>251</v>
      </c>
    </row>
    <row r="34" spans="1:11" ht="18" customHeight="1" thickBot="1" x14ac:dyDescent="0.3">
      <c r="A34" s="20" t="s">
        <v>127</v>
      </c>
      <c r="B34" s="21">
        <f>SUM(B24:B33)</f>
        <v>4376</v>
      </c>
      <c r="C34" s="21">
        <f t="shared" ref="C34:F34" si="6">SUM(C24:C33)</f>
        <v>3680</v>
      </c>
      <c r="D34" s="21">
        <f t="shared" si="6"/>
        <v>8056</v>
      </c>
      <c r="E34" s="21">
        <f t="shared" si="6"/>
        <v>0</v>
      </c>
      <c r="F34" s="21">
        <f t="shared" si="6"/>
        <v>0</v>
      </c>
      <c r="G34" s="9">
        <v>0</v>
      </c>
      <c r="H34" s="9">
        <f t="shared" si="3"/>
        <v>4376</v>
      </c>
      <c r="I34" s="9">
        <f t="shared" si="4"/>
        <v>3680</v>
      </c>
      <c r="J34" s="9">
        <f t="shared" si="5"/>
        <v>8056</v>
      </c>
      <c r="K34" s="22" t="s">
        <v>325</v>
      </c>
    </row>
    <row r="35" spans="1:11" ht="18" customHeight="1" thickBot="1" x14ac:dyDescent="0.3">
      <c r="A35" s="23" t="s">
        <v>262</v>
      </c>
      <c r="B35" s="24">
        <f>SUM(B34,B22)</f>
        <v>17810</v>
      </c>
      <c r="C35" s="24">
        <f t="shared" ref="C35:D35" si="7">SUM(C34,C22)</f>
        <v>17786</v>
      </c>
      <c r="D35" s="24">
        <f t="shared" si="7"/>
        <v>35596</v>
      </c>
      <c r="E35" s="24">
        <f t="shared" ref="E35" si="8">SUM(E34,E22)</f>
        <v>1</v>
      </c>
      <c r="F35" s="24">
        <f t="shared" ref="F35" si="9">SUM(F34,F22)</f>
        <v>7</v>
      </c>
      <c r="G35" s="24">
        <f t="shared" ref="G35" si="10">SUM(G34,G22)</f>
        <v>8</v>
      </c>
      <c r="H35" s="24">
        <f t="shared" ref="H35" si="11">SUM(H34,H22)</f>
        <v>17811</v>
      </c>
      <c r="I35" s="24">
        <f t="shared" ref="I35" si="12">SUM(I34,I22)</f>
        <v>17793</v>
      </c>
      <c r="J35" s="24">
        <f t="shared" ref="J35" si="13">SUM(J34,J22)</f>
        <v>35604</v>
      </c>
      <c r="K35" s="215" t="s">
        <v>263</v>
      </c>
    </row>
    <row r="36" spans="1:11" ht="18" customHeight="1" thickTop="1" x14ac:dyDescent="0.25">
      <c r="A36" s="14"/>
      <c r="B36" s="15"/>
      <c r="C36" s="15"/>
      <c r="D36" s="15"/>
      <c r="E36" s="15"/>
      <c r="F36" s="15"/>
      <c r="G36" s="15"/>
      <c r="H36" s="15"/>
      <c r="I36" s="15"/>
      <c r="J36" s="15"/>
      <c r="K36" s="16"/>
    </row>
    <row r="37" spans="1:11" ht="18" customHeight="1" x14ac:dyDescent="0.25">
      <c r="A37" s="14"/>
      <c r="B37" s="15"/>
      <c r="C37" s="15"/>
      <c r="D37" s="15"/>
      <c r="E37" s="15"/>
      <c r="F37" s="15"/>
      <c r="G37" s="15"/>
      <c r="H37" s="15"/>
      <c r="I37" s="15"/>
      <c r="J37" s="15"/>
      <c r="K37" s="16"/>
    </row>
    <row r="38" spans="1:11" s="659" customFormat="1" ht="18" customHeight="1" x14ac:dyDescent="0.25">
      <c r="A38" s="668"/>
      <c r="B38" s="656"/>
      <c r="C38" s="656"/>
      <c r="D38" s="656"/>
      <c r="E38" s="656"/>
      <c r="F38" s="656"/>
      <c r="G38" s="656"/>
      <c r="H38" s="656"/>
      <c r="I38" s="656"/>
      <c r="J38" s="656"/>
      <c r="K38" s="664"/>
    </row>
    <row r="39" spans="1:11" ht="18" customHeight="1" x14ac:dyDescent="0.25">
      <c r="A39" s="14"/>
      <c r="B39" s="15"/>
      <c r="C39" s="15"/>
      <c r="D39" s="15"/>
      <c r="E39" s="15"/>
      <c r="F39" s="15"/>
      <c r="G39" s="15"/>
      <c r="H39" s="15"/>
      <c r="I39" s="15"/>
      <c r="J39" s="15"/>
      <c r="K39" s="16"/>
    </row>
    <row r="40" spans="1:11" ht="28.5" customHeight="1" x14ac:dyDescent="0.25">
      <c r="A40" s="738" t="s">
        <v>694</v>
      </c>
      <c r="B40" s="738"/>
      <c r="C40" s="738"/>
      <c r="D40" s="738"/>
      <c r="E40" s="738"/>
      <c r="F40" s="738"/>
      <c r="G40" s="738"/>
      <c r="H40" s="738"/>
      <c r="I40" s="738"/>
      <c r="J40" s="738"/>
      <c r="K40" s="738"/>
    </row>
    <row r="41" spans="1:11" s="66" customFormat="1" ht="34.5" customHeight="1" x14ac:dyDescent="0.25">
      <c r="A41" s="742" t="s">
        <v>695</v>
      </c>
      <c r="B41" s="742"/>
      <c r="C41" s="742"/>
      <c r="D41" s="742"/>
      <c r="E41" s="742"/>
      <c r="F41" s="742"/>
      <c r="G41" s="742"/>
      <c r="H41" s="742"/>
      <c r="I41" s="742"/>
      <c r="J41" s="742"/>
      <c r="K41" s="742"/>
    </row>
    <row r="42" spans="1:11" ht="16.2" thickBot="1" x14ac:dyDescent="0.35">
      <c r="A42" s="35" t="s">
        <v>813</v>
      </c>
      <c r="K42" s="37" t="s">
        <v>342</v>
      </c>
    </row>
    <row r="43" spans="1:11" ht="16.5" customHeight="1" thickTop="1" x14ac:dyDescent="0.3">
      <c r="A43" s="735" t="s">
        <v>205</v>
      </c>
      <c r="B43" s="746" t="s">
        <v>1</v>
      </c>
      <c r="C43" s="746"/>
      <c r="D43" s="746"/>
      <c r="E43" s="746" t="s">
        <v>2</v>
      </c>
      <c r="F43" s="746"/>
      <c r="G43" s="746"/>
      <c r="H43" s="746" t="s">
        <v>4</v>
      </c>
      <c r="I43" s="746"/>
      <c r="J43" s="746"/>
      <c r="K43" s="735" t="s">
        <v>206</v>
      </c>
    </row>
    <row r="44" spans="1:11" ht="15.6" x14ac:dyDescent="0.3">
      <c r="A44" s="736"/>
      <c r="B44" s="747" t="s">
        <v>6</v>
      </c>
      <c r="C44" s="747"/>
      <c r="D44" s="747"/>
      <c r="E44" s="747" t="s">
        <v>7</v>
      </c>
      <c r="F44" s="747"/>
      <c r="G44" s="747"/>
      <c r="H44" s="747" t="s">
        <v>9</v>
      </c>
      <c r="I44" s="747"/>
      <c r="J44" s="747"/>
      <c r="K44" s="736"/>
    </row>
    <row r="45" spans="1:11" ht="15.75" customHeight="1" x14ac:dyDescent="0.3">
      <c r="A45" s="736"/>
      <c r="B45" s="3" t="s">
        <v>10</v>
      </c>
      <c r="C45" s="3" t="s">
        <v>11</v>
      </c>
      <c r="D45" s="3" t="s">
        <v>12</v>
      </c>
      <c r="E45" s="3" t="s">
        <v>10</v>
      </c>
      <c r="F45" s="3" t="s">
        <v>11</v>
      </c>
      <c r="G45" s="3" t="s">
        <v>12</v>
      </c>
      <c r="H45" s="3" t="s">
        <v>10</v>
      </c>
      <c r="I45" s="3" t="s">
        <v>11</v>
      </c>
      <c r="J45" s="3" t="s">
        <v>12</v>
      </c>
      <c r="K45" s="736"/>
    </row>
    <row r="46" spans="1:11" ht="16.2" thickBot="1" x14ac:dyDescent="0.35">
      <c r="A46" s="737"/>
      <c r="B46" s="4" t="s">
        <v>13</v>
      </c>
      <c r="C46" s="4" t="s">
        <v>14</v>
      </c>
      <c r="D46" s="4" t="s">
        <v>9</v>
      </c>
      <c r="E46" s="4" t="s">
        <v>13</v>
      </c>
      <c r="F46" s="4" t="s">
        <v>14</v>
      </c>
      <c r="G46" s="4" t="s">
        <v>9</v>
      </c>
      <c r="H46" s="4" t="s">
        <v>13</v>
      </c>
      <c r="I46" s="4" t="s">
        <v>14</v>
      </c>
      <c r="J46" s="4" t="s">
        <v>9</v>
      </c>
      <c r="K46" s="737"/>
    </row>
    <row r="47" spans="1:11" ht="16.5" customHeight="1" x14ac:dyDescent="0.25">
      <c r="A47" s="8" t="s">
        <v>15</v>
      </c>
      <c r="B47" s="9"/>
      <c r="C47" s="9"/>
      <c r="D47" s="9"/>
      <c r="E47" s="9"/>
      <c r="F47" s="9"/>
      <c r="G47" s="9"/>
      <c r="H47" s="9"/>
      <c r="I47" s="9"/>
      <c r="J47" s="9"/>
      <c r="K47" s="10" t="s">
        <v>207</v>
      </c>
    </row>
    <row r="48" spans="1:11" ht="16.5" customHeight="1" x14ac:dyDescent="0.25">
      <c r="A48" s="8" t="s">
        <v>208</v>
      </c>
      <c r="B48" s="9">
        <v>330</v>
      </c>
      <c r="C48" s="9">
        <v>560</v>
      </c>
      <c r="D48" s="9">
        <v>890</v>
      </c>
      <c r="E48" s="9">
        <v>0</v>
      </c>
      <c r="F48" s="9">
        <v>0</v>
      </c>
      <c r="G48" s="9">
        <v>0</v>
      </c>
      <c r="H48" s="9">
        <f>SUM(B48,E48)</f>
        <v>330</v>
      </c>
      <c r="I48" s="9">
        <f>SUM(C48,F48)</f>
        <v>560</v>
      </c>
      <c r="J48" s="9">
        <f t="shared" ref="J48:J60" si="14">SUM(H48:I48)</f>
        <v>890</v>
      </c>
      <c r="K48" s="10" t="s">
        <v>209</v>
      </c>
    </row>
    <row r="49" spans="1:11" ht="16.5" customHeight="1" x14ac:dyDescent="0.25">
      <c r="A49" s="8" t="s">
        <v>212</v>
      </c>
      <c r="B49" s="9">
        <v>175</v>
      </c>
      <c r="C49" s="9">
        <v>317</v>
      </c>
      <c r="D49" s="9">
        <v>492</v>
      </c>
      <c r="E49" s="9">
        <v>0</v>
      </c>
      <c r="F49" s="9">
        <v>1</v>
      </c>
      <c r="G49" s="9">
        <v>1</v>
      </c>
      <c r="H49" s="9">
        <f t="shared" ref="H49:I60" si="15">SUM(B49,E49)</f>
        <v>175</v>
      </c>
      <c r="I49" s="9">
        <f t="shared" si="15"/>
        <v>318</v>
      </c>
      <c r="J49" s="9">
        <f t="shared" si="14"/>
        <v>493</v>
      </c>
      <c r="K49" s="10" t="s">
        <v>213</v>
      </c>
    </row>
    <row r="50" spans="1:11" ht="16.5" customHeight="1" x14ac:dyDescent="0.25">
      <c r="A50" s="8" t="s">
        <v>214</v>
      </c>
      <c r="B50" s="9">
        <v>244</v>
      </c>
      <c r="C50" s="9">
        <v>546</v>
      </c>
      <c r="D50" s="9">
        <v>790</v>
      </c>
      <c r="E50" s="9">
        <v>0</v>
      </c>
      <c r="F50" s="9">
        <v>0</v>
      </c>
      <c r="G50" s="9">
        <v>0</v>
      </c>
      <c r="H50" s="9">
        <f t="shared" si="15"/>
        <v>244</v>
      </c>
      <c r="I50" s="9">
        <f t="shared" si="15"/>
        <v>546</v>
      </c>
      <c r="J50" s="9">
        <f t="shared" si="14"/>
        <v>790</v>
      </c>
      <c r="K50" s="10" t="s">
        <v>315</v>
      </c>
    </row>
    <row r="51" spans="1:11" ht="16.5" customHeight="1" x14ac:dyDescent="0.25">
      <c r="A51" s="8" t="s">
        <v>218</v>
      </c>
      <c r="B51" s="9">
        <v>735</v>
      </c>
      <c r="C51" s="9">
        <v>845</v>
      </c>
      <c r="D51" s="9">
        <v>1580</v>
      </c>
      <c r="E51" s="9">
        <v>1</v>
      </c>
      <c r="F51" s="9">
        <v>1</v>
      </c>
      <c r="G51" s="9">
        <v>2</v>
      </c>
      <c r="H51" s="9">
        <f t="shared" si="15"/>
        <v>736</v>
      </c>
      <c r="I51" s="9">
        <f t="shared" si="15"/>
        <v>846</v>
      </c>
      <c r="J51" s="9">
        <f t="shared" si="14"/>
        <v>1582</v>
      </c>
      <c r="K51" s="10" t="s">
        <v>219</v>
      </c>
    </row>
    <row r="52" spans="1:11" ht="16.5" customHeight="1" x14ac:dyDescent="0.25">
      <c r="A52" s="8" t="s">
        <v>226</v>
      </c>
      <c r="B52" s="9">
        <v>724</v>
      </c>
      <c r="C52" s="9">
        <v>1281</v>
      </c>
      <c r="D52" s="9">
        <v>2005</v>
      </c>
      <c r="E52" s="9">
        <v>0</v>
      </c>
      <c r="F52" s="9">
        <v>3</v>
      </c>
      <c r="G52" s="9">
        <v>3</v>
      </c>
      <c r="H52" s="9">
        <f t="shared" si="15"/>
        <v>724</v>
      </c>
      <c r="I52" s="9">
        <f t="shared" si="15"/>
        <v>1284</v>
      </c>
      <c r="J52" s="9">
        <f t="shared" si="14"/>
        <v>2008</v>
      </c>
      <c r="K52" s="10" t="s">
        <v>257</v>
      </c>
    </row>
    <row r="53" spans="1:11" ht="16.5" customHeight="1" x14ac:dyDescent="0.25">
      <c r="A53" s="8" t="s">
        <v>316</v>
      </c>
      <c r="B53" s="9">
        <v>1115</v>
      </c>
      <c r="C53" s="9">
        <v>998</v>
      </c>
      <c r="D53" s="9">
        <v>2113</v>
      </c>
      <c r="E53" s="9">
        <v>0</v>
      </c>
      <c r="F53" s="9">
        <v>0</v>
      </c>
      <c r="G53" s="9">
        <v>0</v>
      </c>
      <c r="H53" s="9">
        <f t="shared" si="15"/>
        <v>1115</v>
      </c>
      <c r="I53" s="9">
        <f t="shared" si="15"/>
        <v>998</v>
      </c>
      <c r="J53" s="9">
        <f t="shared" si="14"/>
        <v>2113</v>
      </c>
      <c r="K53" s="10" t="s">
        <v>231</v>
      </c>
    </row>
    <row r="54" spans="1:11" ht="16.5" customHeight="1" x14ac:dyDescent="0.25">
      <c r="A54" s="8" t="s">
        <v>317</v>
      </c>
      <c r="B54" s="9">
        <v>611</v>
      </c>
      <c r="C54" s="9">
        <v>285</v>
      </c>
      <c r="D54" s="9">
        <v>896</v>
      </c>
      <c r="E54" s="9">
        <v>0</v>
      </c>
      <c r="F54" s="9">
        <v>0</v>
      </c>
      <c r="G54" s="9">
        <v>0</v>
      </c>
      <c r="H54" s="9">
        <f t="shared" si="15"/>
        <v>611</v>
      </c>
      <c r="I54" s="9">
        <f t="shared" si="15"/>
        <v>285</v>
      </c>
      <c r="J54" s="9">
        <f t="shared" si="14"/>
        <v>896</v>
      </c>
      <c r="K54" s="10" t="s">
        <v>318</v>
      </c>
    </row>
    <row r="55" spans="1:11" ht="16.5" customHeight="1" x14ac:dyDescent="0.25">
      <c r="A55" s="8" t="s">
        <v>319</v>
      </c>
      <c r="B55" s="9">
        <v>2019</v>
      </c>
      <c r="C55" s="9">
        <v>1974</v>
      </c>
      <c r="D55" s="9">
        <v>3993</v>
      </c>
      <c r="E55" s="9">
        <v>0</v>
      </c>
      <c r="F55" s="9">
        <v>0</v>
      </c>
      <c r="G55" s="9">
        <v>0</v>
      </c>
      <c r="H55" s="9">
        <f t="shared" si="15"/>
        <v>2019</v>
      </c>
      <c r="I55" s="9">
        <f t="shared" si="15"/>
        <v>1974</v>
      </c>
      <c r="J55" s="9">
        <f t="shared" si="14"/>
        <v>3993</v>
      </c>
      <c r="K55" s="10" t="s">
        <v>320</v>
      </c>
    </row>
    <row r="56" spans="1:11" ht="16.5" customHeight="1" x14ac:dyDescent="0.25">
      <c r="A56" s="8" t="s">
        <v>321</v>
      </c>
      <c r="B56" s="9">
        <v>2465</v>
      </c>
      <c r="C56" s="9">
        <v>3067</v>
      </c>
      <c r="D56" s="9">
        <v>5532</v>
      </c>
      <c r="E56" s="9">
        <v>0</v>
      </c>
      <c r="F56" s="9">
        <v>2</v>
      </c>
      <c r="G56" s="9">
        <v>2</v>
      </c>
      <c r="H56" s="9">
        <f t="shared" si="15"/>
        <v>2465</v>
      </c>
      <c r="I56" s="9">
        <f t="shared" si="15"/>
        <v>3069</v>
      </c>
      <c r="J56" s="9">
        <f t="shared" si="14"/>
        <v>5534</v>
      </c>
      <c r="K56" s="10" t="s">
        <v>322</v>
      </c>
    </row>
    <row r="57" spans="1:11" ht="16.5" customHeight="1" x14ac:dyDescent="0.25">
      <c r="A57" s="8" t="s">
        <v>238</v>
      </c>
      <c r="B57" s="9">
        <v>348</v>
      </c>
      <c r="C57" s="9">
        <v>92</v>
      </c>
      <c r="D57" s="9">
        <v>440</v>
      </c>
      <c r="E57" s="9">
        <v>0</v>
      </c>
      <c r="F57" s="9">
        <v>0</v>
      </c>
      <c r="G57" s="9">
        <v>0</v>
      </c>
      <c r="H57" s="9">
        <f t="shared" si="15"/>
        <v>348</v>
      </c>
      <c r="I57" s="9">
        <f t="shared" si="15"/>
        <v>92</v>
      </c>
      <c r="J57" s="9">
        <f t="shared" si="14"/>
        <v>440</v>
      </c>
      <c r="K57" s="10" t="s">
        <v>307</v>
      </c>
    </row>
    <row r="58" spans="1:11" ht="16.5" customHeight="1" x14ac:dyDescent="0.25">
      <c r="A58" s="8" t="s">
        <v>242</v>
      </c>
      <c r="B58" s="9">
        <v>1711</v>
      </c>
      <c r="C58" s="9">
        <v>1929</v>
      </c>
      <c r="D58" s="9">
        <v>3640</v>
      </c>
      <c r="E58" s="9">
        <v>0</v>
      </c>
      <c r="F58" s="9">
        <v>0</v>
      </c>
      <c r="G58" s="9">
        <v>0</v>
      </c>
      <c r="H58" s="9">
        <f t="shared" si="15"/>
        <v>1711</v>
      </c>
      <c r="I58" s="9">
        <f t="shared" si="15"/>
        <v>1929</v>
      </c>
      <c r="J58" s="9">
        <f t="shared" si="14"/>
        <v>3640</v>
      </c>
      <c r="K58" s="10" t="s">
        <v>243</v>
      </c>
    </row>
    <row r="59" spans="1:11" ht="16.5" customHeight="1" x14ac:dyDescent="0.25">
      <c r="A59" s="8" t="s">
        <v>248</v>
      </c>
      <c r="B59" s="9">
        <v>204</v>
      </c>
      <c r="C59" s="9">
        <v>448</v>
      </c>
      <c r="D59" s="9">
        <v>652</v>
      </c>
      <c r="E59" s="9">
        <v>0</v>
      </c>
      <c r="F59" s="9">
        <v>0</v>
      </c>
      <c r="G59" s="9">
        <v>0</v>
      </c>
      <c r="H59" s="9">
        <f t="shared" si="15"/>
        <v>204</v>
      </c>
      <c r="I59" s="9">
        <f t="shared" si="15"/>
        <v>448</v>
      </c>
      <c r="J59" s="9">
        <f t="shared" si="14"/>
        <v>652</v>
      </c>
      <c r="K59" s="10" t="s">
        <v>249</v>
      </c>
    </row>
    <row r="60" spans="1:11" ht="16.5" customHeight="1" x14ac:dyDescent="0.25">
      <c r="A60" s="8" t="s">
        <v>250</v>
      </c>
      <c r="B60" s="9">
        <v>229</v>
      </c>
      <c r="C60" s="9">
        <v>212</v>
      </c>
      <c r="D60" s="9">
        <v>441</v>
      </c>
      <c r="E60" s="9">
        <v>0</v>
      </c>
      <c r="F60" s="9">
        <v>0</v>
      </c>
      <c r="G60" s="9">
        <v>0</v>
      </c>
      <c r="H60" s="9">
        <f t="shared" si="15"/>
        <v>229</v>
      </c>
      <c r="I60" s="9">
        <f t="shared" si="15"/>
        <v>212</v>
      </c>
      <c r="J60" s="9">
        <f t="shared" si="14"/>
        <v>441</v>
      </c>
      <c r="K60" s="10" t="s">
        <v>251</v>
      </c>
    </row>
    <row r="61" spans="1:11" ht="16.5" customHeight="1" x14ac:dyDescent="0.25">
      <c r="A61" s="8" t="s">
        <v>90</v>
      </c>
      <c r="B61" s="9">
        <f>SUM(B48:B60)</f>
        <v>10910</v>
      </c>
      <c r="C61" s="9">
        <f t="shared" ref="C61:J61" si="16">SUM(C48:C60)</f>
        <v>12554</v>
      </c>
      <c r="D61" s="9">
        <f t="shared" si="16"/>
        <v>23464</v>
      </c>
      <c r="E61" s="9">
        <f t="shared" si="16"/>
        <v>1</v>
      </c>
      <c r="F61" s="9">
        <f t="shared" si="16"/>
        <v>7</v>
      </c>
      <c r="G61" s="9">
        <f t="shared" si="16"/>
        <v>8</v>
      </c>
      <c r="H61" s="9">
        <f t="shared" si="16"/>
        <v>10911</v>
      </c>
      <c r="I61" s="9">
        <f t="shared" si="16"/>
        <v>12561</v>
      </c>
      <c r="J61" s="9">
        <f t="shared" si="16"/>
        <v>23472</v>
      </c>
      <c r="K61" s="10" t="s">
        <v>323</v>
      </c>
    </row>
    <row r="62" spans="1:11" ht="16.5" customHeight="1" x14ac:dyDescent="0.25">
      <c r="A62" s="8" t="s">
        <v>92</v>
      </c>
      <c r="B62" s="9"/>
      <c r="C62" s="9"/>
      <c r="D62" s="9"/>
      <c r="E62" s="9"/>
      <c r="F62" s="9"/>
      <c r="G62" s="9"/>
      <c r="H62" s="9"/>
      <c r="I62" s="9"/>
      <c r="J62" s="9"/>
      <c r="K62" s="10" t="s">
        <v>324</v>
      </c>
    </row>
    <row r="63" spans="1:11" ht="16.5" customHeight="1" x14ac:dyDescent="0.25">
      <c r="A63" s="8" t="s">
        <v>218</v>
      </c>
      <c r="B63" s="9">
        <v>109</v>
      </c>
      <c r="C63" s="9">
        <v>68</v>
      </c>
      <c r="D63" s="9">
        <v>177</v>
      </c>
      <c r="E63" s="9">
        <v>0</v>
      </c>
      <c r="F63" s="9">
        <v>0</v>
      </c>
      <c r="G63" s="9">
        <v>0</v>
      </c>
      <c r="H63" s="9">
        <f>E63+B63</f>
        <v>109</v>
      </c>
      <c r="I63" s="9">
        <f>F63+C63</f>
        <v>68</v>
      </c>
      <c r="J63" s="9">
        <f>SUM(H63:I63)</f>
        <v>177</v>
      </c>
      <c r="K63" s="10" t="s">
        <v>219</v>
      </c>
    </row>
    <row r="64" spans="1:11" s="220" customFormat="1" ht="16.5" customHeight="1" x14ac:dyDescent="0.25">
      <c r="A64" s="8" t="s">
        <v>226</v>
      </c>
      <c r="B64" s="9">
        <v>75</v>
      </c>
      <c r="C64" s="9">
        <v>94</v>
      </c>
      <c r="D64" s="9">
        <v>169</v>
      </c>
      <c r="E64" s="9">
        <v>0</v>
      </c>
      <c r="F64" s="9">
        <v>0</v>
      </c>
      <c r="G64" s="9">
        <v>0</v>
      </c>
      <c r="H64" s="9">
        <f t="shared" ref="H64:H73" si="17">E64+B64</f>
        <v>75</v>
      </c>
      <c r="I64" s="9">
        <f t="shared" ref="I64:I73" si="18">F64+C64</f>
        <v>94</v>
      </c>
      <c r="J64" s="9">
        <f t="shared" ref="J64:J73" si="19">SUM(H64:I64)</f>
        <v>169</v>
      </c>
      <c r="K64" s="221" t="s">
        <v>257</v>
      </c>
    </row>
    <row r="65" spans="1:11" ht="16.5" customHeight="1" x14ac:dyDescent="0.25">
      <c r="A65" s="8" t="s">
        <v>316</v>
      </c>
      <c r="B65" s="9">
        <v>718</v>
      </c>
      <c r="C65" s="9">
        <v>437</v>
      </c>
      <c r="D65" s="9">
        <v>1155</v>
      </c>
      <c r="E65" s="9">
        <v>0</v>
      </c>
      <c r="F65" s="9">
        <v>0</v>
      </c>
      <c r="G65" s="9">
        <v>0</v>
      </c>
      <c r="H65" s="9">
        <f t="shared" si="17"/>
        <v>718</v>
      </c>
      <c r="I65" s="9">
        <f t="shared" si="18"/>
        <v>437</v>
      </c>
      <c r="J65" s="9">
        <f t="shared" si="19"/>
        <v>1155</v>
      </c>
      <c r="K65" s="10" t="s">
        <v>231</v>
      </c>
    </row>
    <row r="66" spans="1:11" ht="16.5" customHeight="1" x14ac:dyDescent="0.25">
      <c r="A66" s="8" t="s">
        <v>317</v>
      </c>
      <c r="B66" s="9">
        <v>99</v>
      </c>
      <c r="C66" s="9">
        <v>14</v>
      </c>
      <c r="D66" s="9">
        <v>113</v>
      </c>
      <c r="E66" s="9">
        <v>0</v>
      </c>
      <c r="F66" s="9">
        <v>0</v>
      </c>
      <c r="G66" s="9">
        <v>0</v>
      </c>
      <c r="H66" s="9">
        <f t="shared" si="17"/>
        <v>99</v>
      </c>
      <c r="I66" s="9">
        <f t="shared" si="18"/>
        <v>14</v>
      </c>
      <c r="J66" s="9">
        <f t="shared" si="19"/>
        <v>113</v>
      </c>
      <c r="K66" s="10" t="s">
        <v>318</v>
      </c>
    </row>
    <row r="67" spans="1:11" ht="16.5" customHeight="1" x14ac:dyDescent="0.25">
      <c r="A67" s="8" t="s">
        <v>319</v>
      </c>
      <c r="B67" s="9">
        <v>866</v>
      </c>
      <c r="C67" s="9">
        <v>1000</v>
      </c>
      <c r="D67" s="9">
        <v>1866</v>
      </c>
      <c r="E67" s="9">
        <v>0</v>
      </c>
      <c r="F67" s="9">
        <v>0</v>
      </c>
      <c r="G67" s="9">
        <v>0</v>
      </c>
      <c r="H67" s="9">
        <f t="shared" si="17"/>
        <v>866</v>
      </c>
      <c r="I67" s="9">
        <f t="shared" si="18"/>
        <v>1000</v>
      </c>
      <c r="J67" s="9">
        <f t="shared" si="19"/>
        <v>1866</v>
      </c>
      <c r="K67" s="10" t="s">
        <v>320</v>
      </c>
    </row>
    <row r="68" spans="1:11" ht="16.5" customHeight="1" x14ac:dyDescent="0.25">
      <c r="A68" s="8" t="s">
        <v>321</v>
      </c>
      <c r="B68" s="9">
        <v>476</v>
      </c>
      <c r="C68" s="9">
        <v>817</v>
      </c>
      <c r="D68" s="9">
        <v>1293</v>
      </c>
      <c r="E68" s="9">
        <v>0</v>
      </c>
      <c r="F68" s="9">
        <v>0</v>
      </c>
      <c r="G68" s="9">
        <v>0</v>
      </c>
      <c r="H68" s="9">
        <f t="shared" si="17"/>
        <v>476</v>
      </c>
      <c r="I68" s="9">
        <f t="shared" si="18"/>
        <v>817</v>
      </c>
      <c r="J68" s="9">
        <f t="shared" si="19"/>
        <v>1293</v>
      </c>
      <c r="K68" s="10" t="s">
        <v>322</v>
      </c>
    </row>
    <row r="69" spans="1:11" ht="18.75" customHeight="1" x14ac:dyDescent="0.25">
      <c r="A69" s="8" t="s">
        <v>238</v>
      </c>
      <c r="B69" s="9">
        <v>268</v>
      </c>
      <c r="C69" s="9">
        <v>43</v>
      </c>
      <c r="D69" s="9">
        <v>311</v>
      </c>
      <c r="E69" s="9">
        <v>0</v>
      </c>
      <c r="F69" s="9">
        <v>0</v>
      </c>
      <c r="G69" s="9">
        <v>0</v>
      </c>
      <c r="H69" s="9">
        <f t="shared" si="17"/>
        <v>268</v>
      </c>
      <c r="I69" s="9">
        <f t="shared" si="18"/>
        <v>43</v>
      </c>
      <c r="J69" s="9">
        <f t="shared" si="19"/>
        <v>311</v>
      </c>
      <c r="K69" s="10" t="s">
        <v>307</v>
      </c>
    </row>
    <row r="70" spans="1:11" ht="18.75" customHeight="1" x14ac:dyDescent="0.25">
      <c r="A70" s="8" t="s">
        <v>242</v>
      </c>
      <c r="B70" s="9">
        <v>564</v>
      </c>
      <c r="C70" s="9">
        <v>508</v>
      </c>
      <c r="D70" s="9">
        <v>1072</v>
      </c>
      <c r="E70" s="9">
        <v>0</v>
      </c>
      <c r="F70" s="9">
        <v>0</v>
      </c>
      <c r="G70" s="9">
        <v>0</v>
      </c>
      <c r="H70" s="9">
        <f t="shared" si="17"/>
        <v>564</v>
      </c>
      <c r="I70" s="9">
        <f t="shared" si="18"/>
        <v>508</v>
      </c>
      <c r="J70" s="9">
        <f t="shared" si="19"/>
        <v>1072</v>
      </c>
      <c r="K70" s="10" t="s">
        <v>243</v>
      </c>
    </row>
    <row r="71" spans="1:11" s="220" customFormat="1" ht="18.75" customHeight="1" x14ac:dyDescent="0.25">
      <c r="A71" s="8" t="s">
        <v>248</v>
      </c>
      <c r="B71" s="9">
        <v>34</v>
      </c>
      <c r="C71" s="9">
        <v>16</v>
      </c>
      <c r="D71" s="9">
        <v>50</v>
      </c>
      <c r="E71" s="9">
        <v>0</v>
      </c>
      <c r="F71" s="9">
        <v>0</v>
      </c>
      <c r="G71" s="9">
        <v>0</v>
      </c>
      <c r="H71" s="9">
        <f t="shared" si="17"/>
        <v>34</v>
      </c>
      <c r="I71" s="9">
        <f t="shared" si="18"/>
        <v>16</v>
      </c>
      <c r="J71" s="9">
        <f t="shared" si="19"/>
        <v>50</v>
      </c>
      <c r="K71" s="221" t="s">
        <v>249</v>
      </c>
    </row>
    <row r="72" spans="1:11" ht="18.75" customHeight="1" x14ac:dyDescent="0.25">
      <c r="A72" s="8" t="s">
        <v>250</v>
      </c>
      <c r="B72" s="21">
        <v>142</v>
      </c>
      <c r="C72" s="21">
        <v>72</v>
      </c>
      <c r="D72" s="21">
        <v>214</v>
      </c>
      <c r="E72" s="9">
        <v>0</v>
      </c>
      <c r="F72" s="9">
        <v>0</v>
      </c>
      <c r="G72" s="9">
        <v>0</v>
      </c>
      <c r="H72" s="9">
        <f t="shared" si="17"/>
        <v>142</v>
      </c>
      <c r="I72" s="9">
        <f t="shared" si="18"/>
        <v>72</v>
      </c>
      <c r="J72" s="9">
        <f t="shared" si="19"/>
        <v>214</v>
      </c>
      <c r="K72" s="10" t="s">
        <v>251</v>
      </c>
    </row>
    <row r="73" spans="1:11" ht="18.75" customHeight="1" thickBot="1" x14ac:dyDescent="0.3">
      <c r="A73" s="20" t="s">
        <v>127</v>
      </c>
      <c r="B73" s="21">
        <f>SUM(B63:B72)</f>
        <v>3351</v>
      </c>
      <c r="C73" s="21">
        <f t="shared" ref="C73:G73" si="20">SUM(C63:C72)</f>
        <v>3069</v>
      </c>
      <c r="D73" s="21">
        <f t="shared" si="20"/>
        <v>6420</v>
      </c>
      <c r="E73" s="21">
        <f t="shared" si="20"/>
        <v>0</v>
      </c>
      <c r="F73" s="21">
        <f t="shared" si="20"/>
        <v>0</v>
      </c>
      <c r="G73" s="9">
        <f t="shared" si="20"/>
        <v>0</v>
      </c>
      <c r="H73" s="9">
        <f t="shared" si="17"/>
        <v>3351</v>
      </c>
      <c r="I73" s="9">
        <f t="shared" si="18"/>
        <v>3069</v>
      </c>
      <c r="J73" s="9">
        <f t="shared" si="19"/>
        <v>6420</v>
      </c>
      <c r="K73" s="22" t="s">
        <v>325</v>
      </c>
    </row>
    <row r="74" spans="1:11" ht="18.75" customHeight="1" thickBot="1" x14ac:dyDescent="0.3">
      <c r="A74" s="23" t="s">
        <v>262</v>
      </c>
      <c r="B74" s="24">
        <f>SUM(B73,B61)</f>
        <v>14261</v>
      </c>
      <c r="C74" s="24">
        <f t="shared" ref="C74:J74" si="21">SUM(C73,C61)</f>
        <v>15623</v>
      </c>
      <c r="D74" s="24">
        <f t="shared" si="21"/>
        <v>29884</v>
      </c>
      <c r="E74" s="24">
        <f t="shared" si="21"/>
        <v>1</v>
      </c>
      <c r="F74" s="24">
        <f t="shared" si="21"/>
        <v>7</v>
      </c>
      <c r="G74" s="24">
        <f t="shared" si="21"/>
        <v>8</v>
      </c>
      <c r="H74" s="24">
        <f t="shared" si="21"/>
        <v>14262</v>
      </c>
      <c r="I74" s="24">
        <f t="shared" si="21"/>
        <v>15630</v>
      </c>
      <c r="J74" s="24">
        <f t="shared" si="21"/>
        <v>29892</v>
      </c>
      <c r="K74" s="25" t="s">
        <v>263</v>
      </c>
    </row>
    <row r="75" spans="1:11" ht="14.4" thickTop="1" x14ac:dyDescent="0.25"/>
  </sheetData>
  <mergeCells count="20">
    <mergeCell ref="A40:K40"/>
    <mergeCell ref="A41:K41"/>
    <mergeCell ref="A43:A46"/>
    <mergeCell ref="B43:D43"/>
    <mergeCell ref="E43:G43"/>
    <mergeCell ref="H43:J43"/>
    <mergeCell ref="K43:K46"/>
    <mergeCell ref="B44:D44"/>
    <mergeCell ref="E44:G44"/>
    <mergeCell ref="H44:J44"/>
    <mergeCell ref="A1:K1"/>
    <mergeCell ref="A2:K2"/>
    <mergeCell ref="A4:A7"/>
    <mergeCell ref="B4:D4"/>
    <mergeCell ref="E4:G4"/>
    <mergeCell ref="H4:J4"/>
    <mergeCell ref="K4:K7"/>
    <mergeCell ref="B5:D5"/>
    <mergeCell ref="E5:G5"/>
    <mergeCell ref="H5:J5"/>
  </mergeCells>
  <printOptions horizontalCentered="1"/>
  <pageMargins left="1" right="1" top="1" bottom="1" header="1" footer="1"/>
  <pageSetup paperSize="9" scale="70"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K170"/>
  <sheetViews>
    <sheetView rightToLeft="1" view="pageBreakPreview" topLeftCell="A151" zoomScale="85" zoomScaleSheetLayoutView="85" workbookViewId="0">
      <selection activeCell="A177" sqref="A177"/>
    </sheetView>
  </sheetViews>
  <sheetFormatPr defaultRowHeight="13.8" x14ac:dyDescent="0.25"/>
  <cols>
    <col min="1" max="1" width="25.8984375" customWidth="1"/>
    <col min="2" max="2" width="7.8984375" customWidth="1"/>
    <col min="3" max="3" width="8.3984375" customWidth="1"/>
    <col min="4" max="4" width="8.59765625" customWidth="1"/>
    <col min="5" max="5" width="7.8984375" customWidth="1"/>
    <col min="6" max="6" width="8.3984375" customWidth="1"/>
    <col min="7" max="8" width="7.8984375" customWidth="1"/>
    <col min="9" max="9" width="8.59765625" customWidth="1"/>
    <col min="10" max="10" width="9" customWidth="1"/>
    <col min="11" max="11" width="37.3984375" customWidth="1"/>
  </cols>
  <sheetData>
    <row r="1" spans="1:11" ht="25.5" customHeight="1" x14ac:dyDescent="0.25">
      <c r="A1" s="738" t="s">
        <v>677</v>
      </c>
      <c r="B1" s="738"/>
      <c r="C1" s="738"/>
      <c r="D1" s="738"/>
      <c r="E1" s="738"/>
      <c r="F1" s="738"/>
      <c r="G1" s="738"/>
      <c r="H1" s="738"/>
      <c r="I1" s="738"/>
      <c r="J1" s="738"/>
      <c r="K1" s="738"/>
    </row>
    <row r="2" spans="1:11" ht="36.75" customHeight="1" x14ac:dyDescent="0.3">
      <c r="A2" s="756" t="s">
        <v>682</v>
      </c>
      <c r="B2" s="756"/>
      <c r="C2" s="756"/>
      <c r="D2" s="756"/>
      <c r="E2" s="756"/>
      <c r="F2" s="756"/>
      <c r="G2" s="756"/>
      <c r="H2" s="756"/>
      <c r="I2" s="756"/>
      <c r="J2" s="756"/>
      <c r="K2" s="756"/>
    </row>
    <row r="3" spans="1:11" ht="18" customHeight="1" thickBot="1" x14ac:dyDescent="0.35">
      <c r="A3" s="35" t="s">
        <v>814</v>
      </c>
      <c r="B3" s="35"/>
      <c r="C3" s="35"/>
      <c r="D3" s="35"/>
      <c r="E3" s="35"/>
      <c r="F3" s="35"/>
      <c r="G3" s="35"/>
      <c r="H3" s="35"/>
      <c r="I3" s="35"/>
      <c r="J3" s="35"/>
      <c r="K3" s="37" t="s">
        <v>381</v>
      </c>
    </row>
    <row r="4" spans="1:11" ht="16.2" thickTop="1" x14ac:dyDescent="0.3">
      <c r="A4" s="735" t="s">
        <v>343</v>
      </c>
      <c r="B4" s="746" t="s">
        <v>1</v>
      </c>
      <c r="C4" s="746"/>
      <c r="D4" s="746"/>
      <c r="E4" s="746" t="s">
        <v>2</v>
      </c>
      <c r="F4" s="746"/>
      <c r="G4" s="746"/>
      <c r="H4" s="746" t="s">
        <v>4</v>
      </c>
      <c r="I4" s="746"/>
      <c r="J4" s="746"/>
      <c r="K4" s="735" t="s">
        <v>344</v>
      </c>
    </row>
    <row r="5" spans="1:11" ht="15.6" x14ac:dyDescent="0.3">
      <c r="A5" s="736"/>
      <c r="B5" s="747" t="s">
        <v>6</v>
      </c>
      <c r="C5" s="747"/>
      <c r="D5" s="747"/>
      <c r="E5" s="747" t="s">
        <v>7</v>
      </c>
      <c r="F5" s="747"/>
      <c r="G5" s="747"/>
      <c r="H5" s="747" t="s">
        <v>9</v>
      </c>
      <c r="I5" s="747"/>
      <c r="J5" s="747"/>
      <c r="K5" s="736"/>
    </row>
    <row r="6" spans="1:11" ht="15.6" x14ac:dyDescent="0.3">
      <c r="A6" s="736"/>
      <c r="B6" s="3" t="s">
        <v>10</v>
      </c>
      <c r="C6" s="3" t="s">
        <v>113</v>
      </c>
      <c r="D6" s="3" t="s">
        <v>12</v>
      </c>
      <c r="E6" s="3" t="s">
        <v>10</v>
      </c>
      <c r="F6" s="3" t="s">
        <v>113</v>
      </c>
      <c r="G6" s="3" t="s">
        <v>12</v>
      </c>
      <c r="H6" s="3" t="s">
        <v>10</v>
      </c>
      <c r="I6" s="3" t="s">
        <v>113</v>
      </c>
      <c r="J6" s="3" t="s">
        <v>12</v>
      </c>
      <c r="K6" s="736"/>
    </row>
    <row r="7" spans="1:11" ht="21.75" customHeight="1" thickBot="1" x14ac:dyDescent="0.35">
      <c r="A7" s="737"/>
      <c r="B7" s="4" t="s">
        <v>13</v>
      </c>
      <c r="C7" s="4" t="s">
        <v>14</v>
      </c>
      <c r="D7" s="4" t="s">
        <v>9</v>
      </c>
      <c r="E7" s="4" t="s">
        <v>13</v>
      </c>
      <c r="F7" s="4" t="s">
        <v>14</v>
      </c>
      <c r="G7" s="4" t="s">
        <v>9</v>
      </c>
      <c r="H7" s="4" t="s">
        <v>13</v>
      </c>
      <c r="I7" s="4" t="s">
        <v>14</v>
      </c>
      <c r="J7" s="4" t="s">
        <v>9</v>
      </c>
      <c r="K7" s="737"/>
    </row>
    <row r="8" spans="1:11" ht="21" customHeight="1" x14ac:dyDescent="0.25">
      <c r="A8" s="20" t="s">
        <v>15</v>
      </c>
      <c r="B8" s="9"/>
      <c r="C8" s="9"/>
      <c r="D8" s="9"/>
      <c r="E8" s="9"/>
      <c r="F8" s="9"/>
      <c r="G8" s="9"/>
      <c r="H8" s="9"/>
      <c r="I8" s="9"/>
      <c r="J8" s="9"/>
      <c r="K8" s="10" t="s">
        <v>207</v>
      </c>
    </row>
    <row r="9" spans="1:11" ht="21" customHeight="1" x14ac:dyDescent="0.25">
      <c r="A9" s="47" t="s">
        <v>345</v>
      </c>
      <c r="B9" s="9">
        <v>152</v>
      </c>
      <c r="C9" s="9">
        <v>47</v>
      </c>
      <c r="D9" s="9">
        <v>199</v>
      </c>
      <c r="E9" s="9">
        <v>0</v>
      </c>
      <c r="F9" s="9">
        <v>0</v>
      </c>
      <c r="G9" s="9">
        <v>0</v>
      </c>
      <c r="H9" s="9">
        <f t="shared" ref="H9:I25" si="0">SUM(B9,E9)</f>
        <v>152</v>
      </c>
      <c r="I9" s="9">
        <f t="shared" si="0"/>
        <v>47</v>
      </c>
      <c r="J9" s="9">
        <f>SUM(H9:I9)</f>
        <v>199</v>
      </c>
      <c r="K9" s="10" t="s">
        <v>346</v>
      </c>
    </row>
    <row r="10" spans="1:11" ht="21" customHeight="1" x14ac:dyDescent="0.25">
      <c r="A10" s="217" t="s">
        <v>347</v>
      </c>
      <c r="B10" s="218">
        <v>92</v>
      </c>
      <c r="C10" s="218">
        <v>39</v>
      </c>
      <c r="D10" s="218">
        <v>131</v>
      </c>
      <c r="E10" s="218">
        <v>0</v>
      </c>
      <c r="F10" s="218">
        <v>0</v>
      </c>
      <c r="G10" s="218">
        <v>0</v>
      </c>
      <c r="H10" s="218">
        <f t="shared" si="0"/>
        <v>92</v>
      </c>
      <c r="I10" s="218">
        <f t="shared" si="0"/>
        <v>39</v>
      </c>
      <c r="J10" s="218">
        <f t="shared" ref="J10:J25" si="1">SUM(H10:I10)</f>
        <v>131</v>
      </c>
      <c r="K10" s="219" t="s">
        <v>348</v>
      </c>
    </row>
    <row r="11" spans="1:11" ht="21" customHeight="1" x14ac:dyDescent="0.25">
      <c r="A11" s="47" t="s">
        <v>688</v>
      </c>
      <c r="B11" s="9">
        <v>150</v>
      </c>
      <c r="C11" s="9">
        <v>63</v>
      </c>
      <c r="D11" s="9">
        <v>213</v>
      </c>
      <c r="E11" s="9">
        <v>0</v>
      </c>
      <c r="F11" s="9">
        <v>0</v>
      </c>
      <c r="G11" s="9">
        <v>0</v>
      </c>
      <c r="H11" s="9">
        <f t="shared" si="0"/>
        <v>150</v>
      </c>
      <c r="I11" s="9">
        <f t="shared" si="0"/>
        <v>63</v>
      </c>
      <c r="J11" s="9">
        <f t="shared" si="1"/>
        <v>213</v>
      </c>
      <c r="K11" s="10" t="s">
        <v>689</v>
      </c>
    </row>
    <row r="12" spans="1:11" ht="21" customHeight="1" x14ac:dyDescent="0.25">
      <c r="A12" s="47" t="s">
        <v>351</v>
      </c>
      <c r="B12" s="9">
        <v>180</v>
      </c>
      <c r="C12" s="9">
        <v>119</v>
      </c>
      <c r="D12" s="9">
        <v>299</v>
      </c>
      <c r="E12" s="9">
        <v>0</v>
      </c>
      <c r="F12" s="9">
        <v>0</v>
      </c>
      <c r="G12" s="9">
        <v>0</v>
      </c>
      <c r="H12" s="9">
        <f t="shared" si="0"/>
        <v>180</v>
      </c>
      <c r="I12" s="9">
        <f t="shared" si="0"/>
        <v>119</v>
      </c>
      <c r="J12" s="9">
        <f t="shared" si="1"/>
        <v>299</v>
      </c>
      <c r="K12" s="10" t="s">
        <v>348</v>
      </c>
    </row>
    <row r="13" spans="1:11" ht="21" customHeight="1" x14ac:dyDescent="0.25">
      <c r="A13" s="47" t="s">
        <v>352</v>
      </c>
      <c r="B13" s="9">
        <v>47</v>
      </c>
      <c r="C13" s="9">
        <v>30</v>
      </c>
      <c r="D13" s="9">
        <v>77</v>
      </c>
      <c r="E13" s="9">
        <v>0</v>
      </c>
      <c r="F13" s="9">
        <v>0</v>
      </c>
      <c r="G13" s="9">
        <v>0</v>
      </c>
      <c r="H13" s="9">
        <f t="shared" si="0"/>
        <v>47</v>
      </c>
      <c r="I13" s="9">
        <f t="shared" si="0"/>
        <v>30</v>
      </c>
      <c r="J13" s="9">
        <f t="shared" si="1"/>
        <v>77</v>
      </c>
      <c r="K13" s="10" t="s">
        <v>353</v>
      </c>
    </row>
    <row r="14" spans="1:11" ht="21" customHeight="1" x14ac:dyDescent="0.25">
      <c r="A14" s="47" t="s">
        <v>354</v>
      </c>
      <c r="B14" s="9">
        <v>74</v>
      </c>
      <c r="C14" s="9">
        <v>91</v>
      </c>
      <c r="D14" s="9">
        <v>165</v>
      </c>
      <c r="E14" s="9">
        <v>0</v>
      </c>
      <c r="F14" s="9">
        <v>0</v>
      </c>
      <c r="G14" s="9">
        <v>0</v>
      </c>
      <c r="H14" s="9">
        <f t="shared" si="0"/>
        <v>74</v>
      </c>
      <c r="I14" s="9">
        <f t="shared" si="0"/>
        <v>91</v>
      </c>
      <c r="J14" s="9">
        <f t="shared" si="1"/>
        <v>165</v>
      </c>
      <c r="K14" s="10" t="s">
        <v>355</v>
      </c>
    </row>
    <row r="15" spans="1:11" ht="21" customHeight="1" x14ac:dyDescent="0.25">
      <c r="A15" s="47" t="s">
        <v>356</v>
      </c>
      <c r="B15" s="9">
        <v>43</v>
      </c>
      <c r="C15" s="9">
        <v>38</v>
      </c>
      <c r="D15" s="9">
        <v>81</v>
      </c>
      <c r="E15" s="9">
        <v>0</v>
      </c>
      <c r="F15" s="9">
        <v>0</v>
      </c>
      <c r="G15" s="9">
        <v>0</v>
      </c>
      <c r="H15" s="9">
        <f t="shared" si="0"/>
        <v>43</v>
      </c>
      <c r="I15" s="9">
        <f t="shared" si="0"/>
        <v>38</v>
      </c>
      <c r="J15" s="9">
        <f t="shared" si="1"/>
        <v>81</v>
      </c>
      <c r="K15" s="10" t="s">
        <v>357</v>
      </c>
    </row>
    <row r="16" spans="1:11" ht="21" customHeight="1" x14ac:dyDescent="0.25">
      <c r="A16" s="47" t="s">
        <v>358</v>
      </c>
      <c r="B16" s="9">
        <v>37</v>
      </c>
      <c r="C16" s="9">
        <v>42</v>
      </c>
      <c r="D16" s="9">
        <v>79</v>
      </c>
      <c r="E16" s="9">
        <v>0</v>
      </c>
      <c r="F16" s="9">
        <v>0</v>
      </c>
      <c r="G16" s="9">
        <v>0</v>
      </c>
      <c r="H16" s="9">
        <f t="shared" si="0"/>
        <v>37</v>
      </c>
      <c r="I16" s="9">
        <f t="shared" si="0"/>
        <v>42</v>
      </c>
      <c r="J16" s="9">
        <f t="shared" si="1"/>
        <v>79</v>
      </c>
      <c r="K16" s="10" t="s">
        <v>359</v>
      </c>
    </row>
    <row r="17" spans="1:11" ht="21" customHeight="1" x14ac:dyDescent="0.25">
      <c r="A17" s="47" t="s">
        <v>360</v>
      </c>
      <c r="B17" s="9">
        <v>32</v>
      </c>
      <c r="C17" s="9">
        <v>48</v>
      </c>
      <c r="D17" s="9">
        <v>80</v>
      </c>
      <c r="E17" s="9">
        <v>0</v>
      </c>
      <c r="F17" s="9">
        <v>0</v>
      </c>
      <c r="G17" s="9">
        <v>0</v>
      </c>
      <c r="H17" s="9">
        <f t="shared" si="0"/>
        <v>32</v>
      </c>
      <c r="I17" s="9">
        <f t="shared" si="0"/>
        <v>48</v>
      </c>
      <c r="J17" s="9">
        <f t="shared" si="1"/>
        <v>80</v>
      </c>
      <c r="K17" s="10" t="s">
        <v>361</v>
      </c>
    </row>
    <row r="18" spans="1:11" ht="21" customHeight="1" x14ac:dyDescent="0.25">
      <c r="A18" s="47" t="s">
        <v>362</v>
      </c>
      <c r="B18" s="9">
        <v>61</v>
      </c>
      <c r="C18" s="9">
        <v>89</v>
      </c>
      <c r="D18" s="9">
        <v>150</v>
      </c>
      <c r="E18" s="9">
        <v>0</v>
      </c>
      <c r="F18" s="9">
        <v>0</v>
      </c>
      <c r="G18" s="9">
        <v>0</v>
      </c>
      <c r="H18" s="9">
        <f t="shared" si="0"/>
        <v>61</v>
      </c>
      <c r="I18" s="9">
        <f t="shared" si="0"/>
        <v>89</v>
      </c>
      <c r="J18" s="9">
        <f t="shared" si="1"/>
        <v>150</v>
      </c>
      <c r="K18" s="10" t="s">
        <v>363</v>
      </c>
    </row>
    <row r="19" spans="1:11" ht="21" customHeight="1" x14ac:dyDescent="0.25">
      <c r="A19" s="48" t="s">
        <v>364</v>
      </c>
      <c r="B19" s="9">
        <v>29</v>
      </c>
      <c r="C19" s="9">
        <v>33</v>
      </c>
      <c r="D19" s="9">
        <v>62</v>
      </c>
      <c r="E19" s="9">
        <v>0</v>
      </c>
      <c r="F19" s="9">
        <v>0</v>
      </c>
      <c r="G19" s="9">
        <v>0</v>
      </c>
      <c r="H19" s="9">
        <f t="shared" si="0"/>
        <v>29</v>
      </c>
      <c r="I19" s="9">
        <f t="shared" si="0"/>
        <v>33</v>
      </c>
      <c r="J19" s="9">
        <f t="shared" si="1"/>
        <v>62</v>
      </c>
      <c r="K19" s="10" t="s">
        <v>365</v>
      </c>
    </row>
    <row r="20" spans="1:11" ht="21" customHeight="1" x14ac:dyDescent="0.25">
      <c r="A20" s="47" t="s">
        <v>366</v>
      </c>
      <c r="B20" s="9">
        <v>52</v>
      </c>
      <c r="C20" s="9">
        <v>21</v>
      </c>
      <c r="D20" s="9">
        <v>73</v>
      </c>
      <c r="E20" s="9">
        <v>0</v>
      </c>
      <c r="F20" s="9">
        <v>0</v>
      </c>
      <c r="G20" s="9">
        <v>0</v>
      </c>
      <c r="H20" s="9">
        <f t="shared" si="0"/>
        <v>52</v>
      </c>
      <c r="I20" s="9">
        <f t="shared" si="0"/>
        <v>21</v>
      </c>
      <c r="J20" s="9">
        <f t="shared" si="1"/>
        <v>73</v>
      </c>
      <c r="K20" s="10" t="s">
        <v>367</v>
      </c>
    </row>
    <row r="21" spans="1:11" ht="21" customHeight="1" x14ac:dyDescent="0.25">
      <c r="A21" s="47" t="s">
        <v>368</v>
      </c>
      <c r="B21" s="9">
        <v>20</v>
      </c>
      <c r="C21" s="9">
        <v>24</v>
      </c>
      <c r="D21" s="9">
        <v>44</v>
      </c>
      <c r="E21" s="9">
        <v>0</v>
      </c>
      <c r="F21" s="9">
        <v>0</v>
      </c>
      <c r="G21" s="9">
        <v>0</v>
      </c>
      <c r="H21" s="9">
        <f t="shared" si="0"/>
        <v>20</v>
      </c>
      <c r="I21" s="9">
        <f t="shared" si="0"/>
        <v>24</v>
      </c>
      <c r="J21" s="9">
        <f t="shared" si="1"/>
        <v>44</v>
      </c>
      <c r="K21" s="10" t="s">
        <v>369</v>
      </c>
    </row>
    <row r="22" spans="1:11" ht="21" customHeight="1" x14ac:dyDescent="0.25">
      <c r="A22" s="47" t="s">
        <v>370</v>
      </c>
      <c r="B22" s="9">
        <v>31</v>
      </c>
      <c r="C22" s="9">
        <v>38</v>
      </c>
      <c r="D22" s="9">
        <v>69</v>
      </c>
      <c r="E22" s="9">
        <v>0</v>
      </c>
      <c r="F22" s="9">
        <v>0</v>
      </c>
      <c r="G22" s="9">
        <v>0</v>
      </c>
      <c r="H22" s="9">
        <f t="shared" si="0"/>
        <v>31</v>
      </c>
      <c r="I22" s="9">
        <f t="shared" si="0"/>
        <v>38</v>
      </c>
      <c r="J22" s="9">
        <f t="shared" si="1"/>
        <v>69</v>
      </c>
      <c r="K22" s="10" t="s">
        <v>371</v>
      </c>
    </row>
    <row r="23" spans="1:11" ht="21" customHeight="1" x14ac:dyDescent="0.25">
      <c r="A23" s="8" t="s">
        <v>372</v>
      </c>
      <c r="B23" s="9">
        <f>SUM(B9:B22)</f>
        <v>1000</v>
      </c>
      <c r="C23" s="9">
        <f t="shared" ref="C23:J23" si="2">SUM(C9:C22)</f>
        <v>722</v>
      </c>
      <c r="D23" s="9">
        <f t="shared" si="2"/>
        <v>1722</v>
      </c>
      <c r="E23" s="9">
        <f t="shared" si="2"/>
        <v>0</v>
      </c>
      <c r="F23" s="9">
        <f t="shared" si="2"/>
        <v>0</v>
      </c>
      <c r="G23" s="9">
        <f t="shared" si="2"/>
        <v>0</v>
      </c>
      <c r="H23" s="9">
        <f t="shared" si="2"/>
        <v>1000</v>
      </c>
      <c r="I23" s="9">
        <f t="shared" si="2"/>
        <v>722</v>
      </c>
      <c r="J23" s="9">
        <f t="shared" si="2"/>
        <v>1722</v>
      </c>
      <c r="K23" s="10" t="s">
        <v>373</v>
      </c>
    </row>
    <row r="24" spans="1:11" ht="21" customHeight="1" x14ac:dyDescent="0.25">
      <c r="A24" s="47" t="s">
        <v>374</v>
      </c>
      <c r="B24" s="9">
        <v>76</v>
      </c>
      <c r="C24" s="9">
        <v>126</v>
      </c>
      <c r="D24" s="9">
        <v>202</v>
      </c>
      <c r="E24" s="9">
        <f t="shared" ref="E24:E26" si="3">SUM(E10:E23)</f>
        <v>0</v>
      </c>
      <c r="F24" s="9">
        <f t="shared" ref="F24:F26" si="4">SUM(F10:F23)</f>
        <v>0</v>
      </c>
      <c r="G24" s="9">
        <f t="shared" ref="G24:G26" si="5">SUM(G10:G23)</f>
        <v>0</v>
      </c>
      <c r="H24" s="9">
        <f t="shared" si="0"/>
        <v>76</v>
      </c>
      <c r="I24" s="9">
        <f t="shared" si="0"/>
        <v>126</v>
      </c>
      <c r="J24" s="9">
        <f t="shared" si="1"/>
        <v>202</v>
      </c>
      <c r="K24" s="10" t="s">
        <v>375</v>
      </c>
    </row>
    <row r="25" spans="1:11" ht="32.25" customHeight="1" x14ac:dyDescent="0.25">
      <c r="A25" s="8" t="s">
        <v>376</v>
      </c>
      <c r="B25" s="9">
        <v>106</v>
      </c>
      <c r="C25" s="9">
        <v>86</v>
      </c>
      <c r="D25" s="9">
        <v>192</v>
      </c>
      <c r="E25" s="9">
        <f t="shared" si="3"/>
        <v>0</v>
      </c>
      <c r="F25" s="9">
        <f t="shared" si="4"/>
        <v>0</v>
      </c>
      <c r="G25" s="9">
        <f t="shared" si="5"/>
        <v>0</v>
      </c>
      <c r="H25" s="9">
        <f t="shared" si="0"/>
        <v>106</v>
      </c>
      <c r="I25" s="9">
        <f t="shared" si="0"/>
        <v>86</v>
      </c>
      <c r="J25" s="9">
        <f t="shared" si="1"/>
        <v>192</v>
      </c>
      <c r="K25" s="31" t="s">
        <v>377</v>
      </c>
    </row>
    <row r="26" spans="1:11" ht="22.5" customHeight="1" x14ac:dyDescent="0.25">
      <c r="A26" s="8" t="s">
        <v>378</v>
      </c>
      <c r="B26" s="21">
        <f>SUM(B24:B25)</f>
        <v>182</v>
      </c>
      <c r="C26" s="21">
        <f t="shared" ref="C26:J26" si="6">SUM(C24:C25)</f>
        <v>212</v>
      </c>
      <c r="D26" s="21">
        <f t="shared" si="6"/>
        <v>394</v>
      </c>
      <c r="E26" s="9">
        <f t="shared" si="3"/>
        <v>0</v>
      </c>
      <c r="F26" s="9">
        <f t="shared" si="4"/>
        <v>0</v>
      </c>
      <c r="G26" s="9">
        <f t="shared" si="5"/>
        <v>0</v>
      </c>
      <c r="H26" s="21">
        <f t="shared" si="6"/>
        <v>182</v>
      </c>
      <c r="I26" s="21">
        <f t="shared" si="6"/>
        <v>212</v>
      </c>
      <c r="J26" s="21">
        <f t="shared" si="6"/>
        <v>394</v>
      </c>
      <c r="K26" s="22" t="s">
        <v>379</v>
      </c>
    </row>
    <row r="27" spans="1:11" ht="22.5" customHeight="1" thickBot="1" x14ac:dyDescent="0.3">
      <c r="A27" s="11" t="s">
        <v>90</v>
      </c>
      <c r="B27" s="12">
        <f>SUM(B26,B23)</f>
        <v>1182</v>
      </c>
      <c r="C27" s="12">
        <f t="shared" ref="C27:J27" si="7">SUM(C26,C23)</f>
        <v>934</v>
      </c>
      <c r="D27" s="12">
        <f t="shared" si="7"/>
        <v>2116</v>
      </c>
      <c r="E27" s="12">
        <f t="shared" si="7"/>
        <v>0</v>
      </c>
      <c r="F27" s="12">
        <f t="shared" si="7"/>
        <v>0</v>
      </c>
      <c r="G27" s="12">
        <f t="shared" si="7"/>
        <v>0</v>
      </c>
      <c r="H27" s="12">
        <f t="shared" si="7"/>
        <v>1182</v>
      </c>
      <c r="I27" s="12">
        <f t="shared" si="7"/>
        <v>934</v>
      </c>
      <c r="J27" s="12">
        <f t="shared" si="7"/>
        <v>2116</v>
      </c>
      <c r="K27" s="13" t="s">
        <v>323</v>
      </c>
    </row>
    <row r="28" spans="1:11" ht="12" customHeight="1" thickTop="1" x14ac:dyDescent="0.25"/>
    <row r="29" spans="1:11" ht="12" customHeight="1" x14ac:dyDescent="0.25"/>
    <row r="30" spans="1:11" ht="12" customHeight="1" x14ac:dyDescent="0.25"/>
    <row r="31" spans="1:11" ht="12" customHeight="1" x14ac:dyDescent="0.25"/>
    <row r="32" spans="1:11" ht="12" customHeight="1" x14ac:dyDescent="0.25"/>
    <row r="33" spans="1:11" ht="12" customHeight="1" x14ac:dyDescent="0.25"/>
    <row r="34" spans="1:11" ht="12" customHeight="1" x14ac:dyDescent="0.25"/>
    <row r="35" spans="1:11" s="659" customFormat="1" ht="12" customHeight="1" x14ac:dyDescent="0.25"/>
    <row r="36" spans="1:11" ht="12" customHeight="1" x14ac:dyDescent="0.25"/>
    <row r="37" spans="1:11" ht="21" customHeight="1" thickBot="1" x14ac:dyDescent="0.35">
      <c r="A37" s="35" t="s">
        <v>815</v>
      </c>
      <c r="B37" s="35"/>
      <c r="C37" s="35"/>
      <c r="D37" s="35"/>
      <c r="E37" s="35"/>
      <c r="F37" s="35"/>
      <c r="G37" s="35"/>
      <c r="H37" s="35"/>
      <c r="I37" s="35"/>
      <c r="J37" s="35"/>
      <c r="K37" s="36" t="s">
        <v>816</v>
      </c>
    </row>
    <row r="38" spans="1:11" ht="16.2" thickTop="1" x14ac:dyDescent="0.3">
      <c r="A38" s="735" t="s">
        <v>343</v>
      </c>
      <c r="B38" s="746" t="s">
        <v>1</v>
      </c>
      <c r="C38" s="746"/>
      <c r="D38" s="746"/>
      <c r="E38" s="746" t="s">
        <v>2</v>
      </c>
      <c r="F38" s="746"/>
      <c r="G38" s="746"/>
      <c r="H38" s="746" t="s">
        <v>4</v>
      </c>
      <c r="I38" s="746"/>
      <c r="J38" s="746"/>
      <c r="K38" s="735" t="s">
        <v>344</v>
      </c>
    </row>
    <row r="39" spans="1:11" ht="20.25" customHeight="1" x14ac:dyDescent="0.3">
      <c r="A39" s="736"/>
      <c r="B39" s="747" t="s">
        <v>6</v>
      </c>
      <c r="C39" s="747"/>
      <c r="D39" s="747"/>
      <c r="E39" s="747" t="s">
        <v>7</v>
      </c>
      <c r="F39" s="747"/>
      <c r="G39" s="747"/>
      <c r="H39" s="747" t="s">
        <v>9</v>
      </c>
      <c r="I39" s="747"/>
      <c r="J39" s="747"/>
      <c r="K39" s="736"/>
    </row>
    <row r="40" spans="1:11" ht="21.75" customHeight="1" x14ac:dyDescent="0.3">
      <c r="A40" s="736"/>
      <c r="B40" s="3" t="s">
        <v>10</v>
      </c>
      <c r="C40" s="3" t="s">
        <v>113</v>
      </c>
      <c r="D40" s="3" t="s">
        <v>12</v>
      </c>
      <c r="E40" s="3" t="s">
        <v>10</v>
      </c>
      <c r="F40" s="3" t="s">
        <v>113</v>
      </c>
      <c r="G40" s="3" t="s">
        <v>12</v>
      </c>
      <c r="H40" s="3" t="s">
        <v>10</v>
      </c>
      <c r="I40" s="3" t="s">
        <v>113</v>
      </c>
      <c r="J40" s="3" t="s">
        <v>12</v>
      </c>
      <c r="K40" s="736"/>
    </row>
    <row r="41" spans="1:11" ht="21.75" customHeight="1" thickBot="1" x14ac:dyDescent="0.35">
      <c r="A41" s="737"/>
      <c r="B41" s="4" t="s">
        <v>13</v>
      </c>
      <c r="C41" s="4" t="s">
        <v>14</v>
      </c>
      <c r="D41" s="4" t="s">
        <v>9</v>
      </c>
      <c r="E41" s="4" t="s">
        <v>13</v>
      </c>
      <c r="F41" s="4" t="s">
        <v>14</v>
      </c>
      <c r="G41" s="4" t="s">
        <v>9</v>
      </c>
      <c r="H41" s="4" t="s">
        <v>13</v>
      </c>
      <c r="I41" s="4" t="s">
        <v>14</v>
      </c>
      <c r="J41" s="4" t="s">
        <v>9</v>
      </c>
      <c r="K41" s="737"/>
    </row>
    <row r="42" spans="1:11" ht="23.25" customHeight="1" x14ac:dyDescent="0.25">
      <c r="A42" s="20" t="s">
        <v>92</v>
      </c>
      <c r="B42" s="9"/>
      <c r="C42" s="9"/>
      <c r="D42" s="9"/>
      <c r="E42" s="9"/>
      <c r="F42" s="9"/>
      <c r="G42" s="9"/>
      <c r="H42" s="9"/>
      <c r="I42" s="9"/>
      <c r="J42" s="9"/>
      <c r="K42" s="10" t="s">
        <v>324</v>
      </c>
    </row>
    <row r="43" spans="1:11" ht="23.25" customHeight="1" x14ac:dyDescent="0.25">
      <c r="A43" s="47" t="s">
        <v>345</v>
      </c>
      <c r="B43" s="9">
        <v>53</v>
      </c>
      <c r="C43" s="9">
        <v>3</v>
      </c>
      <c r="D43" s="9">
        <v>56</v>
      </c>
      <c r="E43" s="9">
        <v>0</v>
      </c>
      <c r="F43" s="9">
        <v>0</v>
      </c>
      <c r="G43" s="9">
        <v>0</v>
      </c>
      <c r="H43" s="9">
        <f>E43+B43</f>
        <v>53</v>
      </c>
      <c r="I43" s="9">
        <f>F43+C43</f>
        <v>3</v>
      </c>
      <c r="J43" s="9">
        <f>SUM(H43:I43)</f>
        <v>56</v>
      </c>
      <c r="K43" s="10" t="s">
        <v>346</v>
      </c>
    </row>
    <row r="44" spans="1:11" ht="23.25" customHeight="1" x14ac:dyDescent="0.25">
      <c r="A44" s="47" t="s">
        <v>347</v>
      </c>
      <c r="B44" s="9">
        <v>31</v>
      </c>
      <c r="C44" s="9">
        <v>7</v>
      </c>
      <c r="D44" s="9">
        <v>38</v>
      </c>
      <c r="E44" s="9">
        <v>0</v>
      </c>
      <c r="F44" s="9">
        <v>0</v>
      </c>
      <c r="G44" s="9">
        <v>0</v>
      </c>
      <c r="H44" s="9">
        <f t="shared" ref="H44:H59" si="8">E44+B44</f>
        <v>31</v>
      </c>
      <c r="I44" s="9">
        <f t="shared" ref="I44:I59" si="9">F44+C44</f>
        <v>7</v>
      </c>
      <c r="J44" s="9">
        <f t="shared" ref="J44:J59" si="10">SUM(H44:I44)</f>
        <v>38</v>
      </c>
      <c r="K44" s="10" t="s">
        <v>348</v>
      </c>
    </row>
    <row r="45" spans="1:11" ht="23.25" customHeight="1" x14ac:dyDescent="0.25">
      <c r="A45" s="47" t="s">
        <v>688</v>
      </c>
      <c r="B45" s="9">
        <v>116</v>
      </c>
      <c r="C45" s="9">
        <v>24</v>
      </c>
      <c r="D45" s="9">
        <v>140</v>
      </c>
      <c r="E45" s="9">
        <v>1</v>
      </c>
      <c r="F45" s="9">
        <v>0</v>
      </c>
      <c r="G45" s="9">
        <v>1</v>
      </c>
      <c r="H45" s="9">
        <f t="shared" si="8"/>
        <v>117</v>
      </c>
      <c r="I45" s="9">
        <f t="shared" si="9"/>
        <v>24</v>
      </c>
      <c r="J45" s="9">
        <f t="shared" si="10"/>
        <v>141</v>
      </c>
      <c r="K45" s="214" t="s">
        <v>689</v>
      </c>
    </row>
    <row r="46" spans="1:11" ht="23.25" customHeight="1" x14ac:dyDescent="0.25">
      <c r="A46" s="47" t="s">
        <v>351</v>
      </c>
      <c r="B46" s="9">
        <v>276</v>
      </c>
      <c r="C46" s="9">
        <v>71</v>
      </c>
      <c r="D46" s="9">
        <v>347</v>
      </c>
      <c r="E46" s="9">
        <v>0</v>
      </c>
      <c r="F46" s="9">
        <v>0</v>
      </c>
      <c r="G46" s="9">
        <v>0</v>
      </c>
      <c r="H46" s="9">
        <f t="shared" si="8"/>
        <v>276</v>
      </c>
      <c r="I46" s="9">
        <f t="shared" si="9"/>
        <v>71</v>
      </c>
      <c r="J46" s="9">
        <f t="shared" si="10"/>
        <v>347</v>
      </c>
      <c r="K46" s="10" t="s">
        <v>348</v>
      </c>
    </row>
    <row r="47" spans="1:11" ht="23.25" customHeight="1" x14ac:dyDescent="0.25">
      <c r="A47" s="47" t="s">
        <v>352</v>
      </c>
      <c r="B47" s="9">
        <v>17</v>
      </c>
      <c r="C47" s="9">
        <v>8</v>
      </c>
      <c r="D47" s="9">
        <v>25</v>
      </c>
      <c r="E47" s="9">
        <v>0</v>
      </c>
      <c r="F47" s="9">
        <v>0</v>
      </c>
      <c r="G47" s="9">
        <v>0</v>
      </c>
      <c r="H47" s="9">
        <f t="shared" si="8"/>
        <v>17</v>
      </c>
      <c r="I47" s="9">
        <f t="shared" si="9"/>
        <v>8</v>
      </c>
      <c r="J47" s="9">
        <f t="shared" si="10"/>
        <v>25</v>
      </c>
      <c r="K47" s="10" t="s">
        <v>353</v>
      </c>
    </row>
    <row r="48" spans="1:11" ht="23.25" customHeight="1" x14ac:dyDescent="0.25">
      <c r="A48" s="47" t="s">
        <v>354</v>
      </c>
      <c r="B48" s="9">
        <v>4</v>
      </c>
      <c r="C48" s="9">
        <v>5</v>
      </c>
      <c r="D48" s="9">
        <v>9</v>
      </c>
      <c r="E48" s="9">
        <v>0</v>
      </c>
      <c r="F48" s="9">
        <v>0</v>
      </c>
      <c r="G48" s="9">
        <v>0</v>
      </c>
      <c r="H48" s="9">
        <f t="shared" si="8"/>
        <v>4</v>
      </c>
      <c r="I48" s="9">
        <f t="shared" si="9"/>
        <v>5</v>
      </c>
      <c r="J48" s="9">
        <f t="shared" si="10"/>
        <v>9</v>
      </c>
      <c r="K48" s="10" t="s">
        <v>355</v>
      </c>
    </row>
    <row r="49" spans="1:11" ht="23.25" customHeight="1" x14ac:dyDescent="0.25">
      <c r="A49" s="47" t="s">
        <v>356</v>
      </c>
      <c r="B49" s="9">
        <v>64</v>
      </c>
      <c r="C49" s="9">
        <v>19</v>
      </c>
      <c r="D49" s="9">
        <v>83</v>
      </c>
      <c r="E49" s="9">
        <v>0</v>
      </c>
      <c r="F49" s="9">
        <v>0</v>
      </c>
      <c r="G49" s="9">
        <v>0</v>
      </c>
      <c r="H49" s="9">
        <f t="shared" si="8"/>
        <v>64</v>
      </c>
      <c r="I49" s="9">
        <f t="shared" si="9"/>
        <v>19</v>
      </c>
      <c r="J49" s="9">
        <f t="shared" si="10"/>
        <v>83</v>
      </c>
      <c r="K49" s="10" t="s">
        <v>357</v>
      </c>
    </row>
    <row r="50" spans="1:11" ht="23.25" customHeight="1" x14ac:dyDescent="0.25">
      <c r="A50" s="47" t="s">
        <v>360</v>
      </c>
      <c r="B50" s="9">
        <v>34</v>
      </c>
      <c r="C50" s="9">
        <v>17</v>
      </c>
      <c r="D50" s="9">
        <v>51</v>
      </c>
      <c r="E50" s="9">
        <v>0</v>
      </c>
      <c r="F50" s="9">
        <v>0</v>
      </c>
      <c r="G50" s="9">
        <v>0</v>
      </c>
      <c r="H50" s="9">
        <f t="shared" si="8"/>
        <v>34</v>
      </c>
      <c r="I50" s="9">
        <f t="shared" si="9"/>
        <v>17</v>
      </c>
      <c r="J50" s="9">
        <f t="shared" si="10"/>
        <v>51</v>
      </c>
      <c r="K50" s="10" t="s">
        <v>361</v>
      </c>
    </row>
    <row r="51" spans="1:11" ht="23.25" customHeight="1" x14ac:dyDescent="0.25">
      <c r="A51" s="47" t="s">
        <v>362</v>
      </c>
      <c r="B51" s="9">
        <v>26</v>
      </c>
      <c r="C51" s="9">
        <v>14</v>
      </c>
      <c r="D51" s="9">
        <v>40</v>
      </c>
      <c r="E51" s="9">
        <v>0</v>
      </c>
      <c r="F51" s="9">
        <v>0</v>
      </c>
      <c r="G51" s="9">
        <v>0</v>
      </c>
      <c r="H51" s="9">
        <f t="shared" si="8"/>
        <v>26</v>
      </c>
      <c r="I51" s="9">
        <f t="shared" si="9"/>
        <v>14</v>
      </c>
      <c r="J51" s="9">
        <f t="shared" si="10"/>
        <v>40</v>
      </c>
      <c r="K51" s="10" t="s">
        <v>363</v>
      </c>
    </row>
    <row r="52" spans="1:11" ht="23.25" customHeight="1" x14ac:dyDescent="0.25">
      <c r="A52" s="48" t="s">
        <v>364</v>
      </c>
      <c r="B52" s="9">
        <v>4</v>
      </c>
      <c r="C52" s="9">
        <v>11</v>
      </c>
      <c r="D52" s="9">
        <v>15</v>
      </c>
      <c r="E52" s="9">
        <v>0</v>
      </c>
      <c r="F52" s="9">
        <v>0</v>
      </c>
      <c r="G52" s="9">
        <v>0</v>
      </c>
      <c r="H52" s="9">
        <f t="shared" si="8"/>
        <v>4</v>
      </c>
      <c r="I52" s="9">
        <f t="shared" si="9"/>
        <v>11</v>
      </c>
      <c r="J52" s="9">
        <f t="shared" si="10"/>
        <v>15</v>
      </c>
      <c r="K52" s="10" t="s">
        <v>365</v>
      </c>
    </row>
    <row r="53" spans="1:11" ht="23.25" customHeight="1" x14ac:dyDescent="0.25">
      <c r="A53" s="47" t="s">
        <v>370</v>
      </c>
      <c r="B53" s="9">
        <v>33</v>
      </c>
      <c r="C53" s="9">
        <v>34</v>
      </c>
      <c r="D53" s="9">
        <v>67</v>
      </c>
      <c r="E53" s="9">
        <v>0</v>
      </c>
      <c r="F53" s="9">
        <v>0</v>
      </c>
      <c r="G53" s="9">
        <v>0</v>
      </c>
      <c r="H53" s="9">
        <f t="shared" si="8"/>
        <v>33</v>
      </c>
      <c r="I53" s="9">
        <f t="shared" si="9"/>
        <v>34</v>
      </c>
      <c r="J53" s="9">
        <f t="shared" si="10"/>
        <v>67</v>
      </c>
      <c r="K53" s="10" t="s">
        <v>371</v>
      </c>
    </row>
    <row r="54" spans="1:11" ht="23.25" customHeight="1" x14ac:dyDescent="0.25">
      <c r="A54" s="49" t="s">
        <v>372</v>
      </c>
      <c r="B54" s="21">
        <f>SUM(B43:B53)</f>
        <v>658</v>
      </c>
      <c r="C54" s="21">
        <f t="shared" ref="C54:G54" si="11">SUM(C43:C53)</f>
        <v>213</v>
      </c>
      <c r="D54" s="21">
        <f t="shared" si="11"/>
        <v>871</v>
      </c>
      <c r="E54" s="21">
        <f t="shared" si="11"/>
        <v>1</v>
      </c>
      <c r="F54" s="21">
        <f t="shared" si="11"/>
        <v>0</v>
      </c>
      <c r="G54" s="21">
        <f t="shared" si="11"/>
        <v>1</v>
      </c>
      <c r="H54" s="9">
        <f t="shared" si="8"/>
        <v>659</v>
      </c>
      <c r="I54" s="9">
        <f t="shared" si="9"/>
        <v>213</v>
      </c>
      <c r="J54" s="9">
        <f t="shared" si="10"/>
        <v>872</v>
      </c>
      <c r="K54" s="10" t="s">
        <v>373</v>
      </c>
    </row>
    <row r="55" spans="1:11" ht="23.25" customHeight="1" x14ac:dyDescent="0.25">
      <c r="A55" s="47" t="s">
        <v>374</v>
      </c>
      <c r="B55" s="50">
        <v>22</v>
      </c>
      <c r="C55" s="50">
        <v>25</v>
      </c>
      <c r="D55" s="9">
        <v>47</v>
      </c>
      <c r="E55" s="9">
        <v>0</v>
      </c>
      <c r="F55" s="9">
        <v>0</v>
      </c>
      <c r="G55" s="9">
        <v>0</v>
      </c>
      <c r="H55" s="9">
        <f t="shared" si="8"/>
        <v>22</v>
      </c>
      <c r="I55" s="9">
        <f t="shared" si="9"/>
        <v>25</v>
      </c>
      <c r="J55" s="9">
        <f t="shared" si="10"/>
        <v>47</v>
      </c>
      <c r="K55" s="10" t="s">
        <v>375</v>
      </c>
    </row>
    <row r="56" spans="1:11" ht="31.2" x14ac:dyDescent="0.25">
      <c r="A56" s="8" t="s">
        <v>376</v>
      </c>
      <c r="B56" s="50">
        <v>95</v>
      </c>
      <c r="C56" s="50">
        <v>29</v>
      </c>
      <c r="D56" s="9">
        <v>124</v>
      </c>
      <c r="E56" s="9">
        <v>0</v>
      </c>
      <c r="F56" s="9">
        <v>0</v>
      </c>
      <c r="G56" s="9">
        <v>0</v>
      </c>
      <c r="H56" s="9">
        <f t="shared" si="8"/>
        <v>95</v>
      </c>
      <c r="I56" s="9">
        <f t="shared" si="9"/>
        <v>29</v>
      </c>
      <c r="J56" s="9">
        <f t="shared" si="10"/>
        <v>124</v>
      </c>
      <c r="K56" s="31" t="s">
        <v>377</v>
      </c>
    </row>
    <row r="57" spans="1:11" ht="23.25" customHeight="1" x14ac:dyDescent="0.25">
      <c r="A57" s="51" t="s">
        <v>378</v>
      </c>
      <c r="B57" s="15">
        <f>SUM(B55:B56)</f>
        <v>117</v>
      </c>
      <c r="C57" s="212">
        <f t="shared" ref="C57:G57" si="12">SUM(C55:C56)</f>
        <v>54</v>
      </c>
      <c r="D57" s="212">
        <f t="shared" si="12"/>
        <v>171</v>
      </c>
      <c r="E57" s="212">
        <f t="shared" si="12"/>
        <v>0</v>
      </c>
      <c r="F57" s="212">
        <f t="shared" si="12"/>
        <v>0</v>
      </c>
      <c r="G57" s="212">
        <f t="shared" si="12"/>
        <v>0</v>
      </c>
      <c r="H57" s="9">
        <f t="shared" si="8"/>
        <v>117</v>
      </c>
      <c r="I57" s="9">
        <f t="shared" si="9"/>
        <v>54</v>
      </c>
      <c r="J57" s="9">
        <f t="shared" si="10"/>
        <v>171</v>
      </c>
      <c r="K57" s="22" t="s">
        <v>379</v>
      </c>
    </row>
    <row r="58" spans="1:11" ht="23.25" customHeight="1" thickBot="1" x14ac:dyDescent="0.3">
      <c r="A58" s="52" t="s">
        <v>127</v>
      </c>
      <c r="B58" s="53">
        <f>SUM(B57,B54)</f>
        <v>775</v>
      </c>
      <c r="C58" s="53">
        <f t="shared" ref="C58:G58" si="13">SUM(C57,C54)</f>
        <v>267</v>
      </c>
      <c r="D58" s="53">
        <f t="shared" si="13"/>
        <v>1042</v>
      </c>
      <c r="E58" s="53">
        <f t="shared" si="13"/>
        <v>1</v>
      </c>
      <c r="F58" s="53">
        <f t="shared" si="13"/>
        <v>0</v>
      </c>
      <c r="G58" s="53">
        <f t="shared" si="13"/>
        <v>1</v>
      </c>
      <c r="H58" s="9">
        <f t="shared" si="8"/>
        <v>776</v>
      </c>
      <c r="I58" s="9">
        <f t="shared" si="9"/>
        <v>267</v>
      </c>
      <c r="J58" s="9">
        <f t="shared" si="10"/>
        <v>1043</v>
      </c>
      <c r="K58" s="44" t="s">
        <v>380</v>
      </c>
    </row>
    <row r="59" spans="1:11" ht="23.25" customHeight="1" thickBot="1" x14ac:dyDescent="0.3">
      <c r="A59" s="54" t="s">
        <v>262</v>
      </c>
      <c r="B59" s="55">
        <f>SUM(B58,B27)</f>
        <v>1957</v>
      </c>
      <c r="C59" s="55">
        <f t="shared" ref="C59:G59" si="14">SUM(C58,C27)</f>
        <v>1201</v>
      </c>
      <c r="D59" s="55">
        <f t="shared" si="14"/>
        <v>3158</v>
      </c>
      <c r="E59" s="55">
        <f t="shared" si="14"/>
        <v>1</v>
      </c>
      <c r="F59" s="55">
        <f t="shared" si="14"/>
        <v>0</v>
      </c>
      <c r="G59" s="55">
        <f t="shared" si="14"/>
        <v>1</v>
      </c>
      <c r="H59" s="55">
        <f t="shared" si="8"/>
        <v>1958</v>
      </c>
      <c r="I59" s="55">
        <f t="shared" si="9"/>
        <v>1201</v>
      </c>
      <c r="J59" s="55">
        <f t="shared" si="10"/>
        <v>3159</v>
      </c>
      <c r="K59" s="56" t="s">
        <v>101</v>
      </c>
    </row>
    <row r="60" spans="1:11" ht="23.25" customHeight="1" thickTop="1" x14ac:dyDescent="0.25">
      <c r="A60" s="440"/>
      <c r="B60" s="440"/>
      <c r="C60" s="440"/>
      <c r="D60" s="440"/>
      <c r="E60" s="440"/>
      <c r="F60" s="440"/>
      <c r="G60" s="440"/>
      <c r="H60" s="440"/>
      <c r="I60" s="57"/>
      <c r="J60" s="57"/>
      <c r="K60" s="58"/>
    </row>
    <row r="61" spans="1:11" s="659" customFormat="1" ht="23.25" customHeight="1" x14ac:dyDescent="0.25">
      <c r="A61" s="441"/>
      <c r="B61" s="441"/>
      <c r="C61" s="441"/>
      <c r="D61" s="441"/>
      <c r="E61" s="441"/>
      <c r="F61" s="441"/>
      <c r="G61" s="441"/>
      <c r="H61" s="441"/>
      <c r="I61" s="57"/>
      <c r="J61" s="57"/>
      <c r="K61" s="58"/>
    </row>
    <row r="62" spans="1:11" s="659" customFormat="1" ht="23.25" customHeight="1" x14ac:dyDescent="0.25">
      <c r="A62" s="441"/>
      <c r="B62" s="441"/>
      <c r="C62" s="441"/>
      <c r="D62" s="441"/>
      <c r="E62" s="441"/>
      <c r="F62" s="441"/>
      <c r="G62" s="441"/>
      <c r="H62" s="441"/>
      <c r="I62" s="57"/>
      <c r="J62" s="57"/>
      <c r="K62" s="58"/>
    </row>
    <row r="63" spans="1:11" s="392" customFormat="1" ht="23.25" customHeight="1" x14ac:dyDescent="0.25">
      <c r="A63" s="441"/>
      <c r="B63" s="441"/>
      <c r="C63" s="441"/>
      <c r="D63" s="441"/>
      <c r="E63" s="441"/>
      <c r="F63" s="441"/>
      <c r="G63" s="441"/>
      <c r="H63" s="441"/>
      <c r="I63" s="57"/>
      <c r="J63" s="57"/>
      <c r="K63" s="58"/>
    </row>
    <row r="64" spans="1:11" s="392" customFormat="1" ht="23.25" customHeight="1" x14ac:dyDescent="0.25">
      <c r="A64" s="441"/>
      <c r="B64" s="441"/>
      <c r="C64" s="441"/>
      <c r="D64" s="441"/>
      <c r="E64" s="441"/>
      <c r="F64" s="441"/>
      <c r="G64" s="441"/>
      <c r="H64" s="441"/>
      <c r="I64" s="57"/>
      <c r="J64" s="57"/>
      <c r="K64" s="58"/>
    </row>
    <row r="65" spans="1:11" s="569" customFormat="1" ht="23.25" customHeight="1" x14ac:dyDescent="0.25">
      <c r="A65" s="441"/>
      <c r="B65" s="441"/>
      <c r="C65" s="441"/>
      <c r="D65" s="441"/>
      <c r="E65" s="441"/>
      <c r="F65" s="441"/>
      <c r="G65" s="441"/>
      <c r="H65" s="441"/>
      <c r="I65" s="57"/>
      <c r="J65" s="57"/>
      <c r="K65" s="58"/>
    </row>
    <row r="66" spans="1:11" s="569" customFormat="1" ht="16.5" customHeight="1" x14ac:dyDescent="0.25">
      <c r="A66" s="441"/>
      <c r="B66" s="441"/>
      <c r="C66" s="441"/>
      <c r="D66" s="441"/>
      <c r="E66" s="441"/>
      <c r="F66" s="441"/>
      <c r="G66" s="441"/>
      <c r="H66" s="441"/>
      <c r="I66" s="57"/>
      <c r="J66" s="57"/>
      <c r="K66" s="58"/>
    </row>
    <row r="67" spans="1:11" ht="24" customHeight="1" x14ac:dyDescent="0.25">
      <c r="A67" s="738" t="s">
        <v>678</v>
      </c>
      <c r="B67" s="738"/>
      <c r="C67" s="738"/>
      <c r="D67" s="738"/>
      <c r="E67" s="738"/>
      <c r="F67" s="738"/>
      <c r="G67" s="738"/>
      <c r="H67" s="738"/>
      <c r="I67" s="738"/>
      <c r="J67" s="738"/>
      <c r="K67" s="738"/>
    </row>
    <row r="68" spans="1:11" ht="35.25" customHeight="1" x14ac:dyDescent="0.3">
      <c r="A68" s="756" t="s">
        <v>681</v>
      </c>
      <c r="B68" s="756"/>
      <c r="C68" s="756"/>
      <c r="D68" s="756"/>
      <c r="E68" s="756"/>
      <c r="F68" s="756"/>
      <c r="G68" s="756"/>
      <c r="H68" s="756"/>
      <c r="I68" s="756"/>
      <c r="J68" s="756"/>
      <c r="K68" s="756"/>
    </row>
    <row r="69" spans="1:11" ht="22.5" customHeight="1" thickBot="1" x14ac:dyDescent="0.35">
      <c r="A69" s="35" t="s">
        <v>817</v>
      </c>
      <c r="B69" s="35"/>
      <c r="C69" s="35"/>
      <c r="D69" s="35"/>
      <c r="E69" s="35"/>
      <c r="F69" s="35"/>
      <c r="G69" s="35"/>
      <c r="H69" s="35"/>
      <c r="I69" s="35"/>
      <c r="J69" s="35"/>
      <c r="K69" s="37" t="s">
        <v>385</v>
      </c>
    </row>
    <row r="70" spans="1:11" ht="16.2" thickTop="1" x14ac:dyDescent="0.3">
      <c r="A70" s="735" t="s">
        <v>343</v>
      </c>
      <c r="B70" s="746" t="s">
        <v>1</v>
      </c>
      <c r="C70" s="746"/>
      <c r="D70" s="746"/>
      <c r="E70" s="746" t="s">
        <v>2</v>
      </c>
      <c r="F70" s="746"/>
      <c r="G70" s="746"/>
      <c r="H70" s="746" t="s">
        <v>4</v>
      </c>
      <c r="I70" s="746"/>
      <c r="J70" s="746"/>
      <c r="K70" s="735" t="s">
        <v>344</v>
      </c>
    </row>
    <row r="71" spans="1:11" ht="15.6" x14ac:dyDescent="0.3">
      <c r="A71" s="736"/>
      <c r="B71" s="747" t="s">
        <v>6</v>
      </c>
      <c r="C71" s="747"/>
      <c r="D71" s="747"/>
      <c r="E71" s="747" t="s">
        <v>7</v>
      </c>
      <c r="F71" s="747"/>
      <c r="G71" s="747"/>
      <c r="H71" s="747" t="s">
        <v>9</v>
      </c>
      <c r="I71" s="747"/>
      <c r="J71" s="747"/>
      <c r="K71" s="736"/>
    </row>
    <row r="72" spans="1:11" ht="15.6" x14ac:dyDescent="0.3">
      <c r="A72" s="736"/>
      <c r="B72" s="3" t="s">
        <v>10</v>
      </c>
      <c r="C72" s="3" t="s">
        <v>113</v>
      </c>
      <c r="D72" s="3" t="s">
        <v>12</v>
      </c>
      <c r="E72" s="3" t="s">
        <v>10</v>
      </c>
      <c r="F72" s="3" t="s">
        <v>113</v>
      </c>
      <c r="G72" s="3" t="s">
        <v>12</v>
      </c>
      <c r="H72" s="3" t="s">
        <v>10</v>
      </c>
      <c r="I72" s="3" t="s">
        <v>113</v>
      </c>
      <c r="J72" s="3" t="s">
        <v>12</v>
      </c>
      <c r="K72" s="736"/>
    </row>
    <row r="73" spans="1:11" ht="16.5" customHeight="1" thickBot="1" x14ac:dyDescent="0.35">
      <c r="A73" s="737"/>
      <c r="B73" s="4" t="s">
        <v>13</v>
      </c>
      <c r="C73" s="4" t="s">
        <v>14</v>
      </c>
      <c r="D73" s="4" t="s">
        <v>9</v>
      </c>
      <c r="E73" s="4" t="s">
        <v>13</v>
      </c>
      <c r="F73" s="4" t="s">
        <v>14</v>
      </c>
      <c r="G73" s="4" t="s">
        <v>9</v>
      </c>
      <c r="H73" s="4" t="s">
        <v>13</v>
      </c>
      <c r="I73" s="4" t="s">
        <v>14</v>
      </c>
      <c r="J73" s="4" t="s">
        <v>9</v>
      </c>
      <c r="K73" s="737"/>
    </row>
    <row r="74" spans="1:11" ht="21.75" customHeight="1" x14ac:dyDescent="0.3">
      <c r="A74" s="59" t="s">
        <v>15</v>
      </c>
      <c r="B74" s="9"/>
      <c r="C74" s="9"/>
      <c r="D74" s="9"/>
      <c r="E74" s="9"/>
      <c r="F74" s="9"/>
      <c r="G74" s="9"/>
      <c r="H74" s="9"/>
      <c r="I74" s="9"/>
      <c r="J74" s="9"/>
      <c r="K74" s="60" t="s">
        <v>207</v>
      </c>
    </row>
    <row r="75" spans="1:11" ht="21.75" customHeight="1" x14ac:dyDescent="0.25">
      <c r="A75" s="47" t="s">
        <v>345</v>
      </c>
      <c r="B75" s="9">
        <v>503</v>
      </c>
      <c r="C75" s="9">
        <v>165</v>
      </c>
      <c r="D75" s="9">
        <v>668</v>
      </c>
      <c r="E75" s="9">
        <v>0</v>
      </c>
      <c r="F75" s="9">
        <v>0</v>
      </c>
      <c r="G75" s="9">
        <v>0</v>
      </c>
      <c r="H75" s="9">
        <f>SUM(B75,E75)</f>
        <v>503</v>
      </c>
      <c r="I75" s="9">
        <f>SUM(C75,F75)</f>
        <v>165</v>
      </c>
      <c r="J75" s="9">
        <f>SUM(H75:I75)</f>
        <v>668</v>
      </c>
      <c r="K75" s="10" t="s">
        <v>346</v>
      </c>
    </row>
    <row r="76" spans="1:11" ht="21.75" customHeight="1" x14ac:dyDescent="0.25">
      <c r="A76" s="47" t="s">
        <v>347</v>
      </c>
      <c r="B76" s="9">
        <v>290</v>
      </c>
      <c r="C76" s="9">
        <v>121</v>
      </c>
      <c r="D76" s="9">
        <v>411</v>
      </c>
      <c r="E76" s="9">
        <v>0</v>
      </c>
      <c r="F76" s="9">
        <v>0</v>
      </c>
      <c r="G76" s="9">
        <v>0</v>
      </c>
      <c r="H76" s="9">
        <f t="shared" ref="H76:I88" si="15">SUM(B76,E76)</f>
        <v>290</v>
      </c>
      <c r="I76" s="9">
        <f t="shared" si="15"/>
        <v>121</v>
      </c>
      <c r="J76" s="9">
        <f t="shared" ref="J76:J91" si="16">SUM(H76:I76)</f>
        <v>411</v>
      </c>
      <c r="K76" s="10" t="s">
        <v>348</v>
      </c>
    </row>
    <row r="77" spans="1:11" ht="21.75" customHeight="1" x14ac:dyDescent="0.25">
      <c r="A77" s="47" t="s">
        <v>688</v>
      </c>
      <c r="B77" s="9">
        <v>453</v>
      </c>
      <c r="C77" s="9">
        <v>308</v>
      </c>
      <c r="D77" s="9">
        <v>761</v>
      </c>
      <c r="E77" s="9">
        <v>1</v>
      </c>
      <c r="F77" s="9">
        <v>0</v>
      </c>
      <c r="G77" s="9">
        <v>1</v>
      </c>
      <c r="H77" s="9">
        <f t="shared" si="15"/>
        <v>454</v>
      </c>
      <c r="I77" s="9">
        <f t="shared" si="15"/>
        <v>308</v>
      </c>
      <c r="J77" s="9">
        <f t="shared" si="16"/>
        <v>762</v>
      </c>
      <c r="K77" s="214" t="s">
        <v>689</v>
      </c>
    </row>
    <row r="78" spans="1:11" ht="21.75" customHeight="1" x14ac:dyDescent="0.25">
      <c r="A78" s="47" t="s">
        <v>351</v>
      </c>
      <c r="B78" s="9">
        <v>570</v>
      </c>
      <c r="C78" s="9">
        <v>441</v>
      </c>
      <c r="D78" s="9">
        <v>1011</v>
      </c>
      <c r="E78" s="9">
        <v>0</v>
      </c>
      <c r="F78" s="9">
        <v>0</v>
      </c>
      <c r="G78" s="9">
        <v>0</v>
      </c>
      <c r="H78" s="9">
        <f t="shared" si="15"/>
        <v>570</v>
      </c>
      <c r="I78" s="9">
        <f t="shared" si="15"/>
        <v>441</v>
      </c>
      <c r="J78" s="9">
        <f t="shared" si="16"/>
        <v>1011</v>
      </c>
      <c r="K78" s="10" t="s">
        <v>348</v>
      </c>
    </row>
    <row r="79" spans="1:11" ht="21.75" customHeight="1" x14ac:dyDescent="0.25">
      <c r="A79" s="47" t="s">
        <v>352</v>
      </c>
      <c r="B79" s="9">
        <v>154</v>
      </c>
      <c r="C79" s="9">
        <v>167</v>
      </c>
      <c r="D79" s="9">
        <v>321</v>
      </c>
      <c r="E79" s="9">
        <v>0</v>
      </c>
      <c r="F79" s="9">
        <v>1</v>
      </c>
      <c r="G79" s="9">
        <v>1</v>
      </c>
      <c r="H79" s="9">
        <f t="shared" si="15"/>
        <v>154</v>
      </c>
      <c r="I79" s="9">
        <f t="shared" si="15"/>
        <v>168</v>
      </c>
      <c r="J79" s="9">
        <f t="shared" si="16"/>
        <v>322</v>
      </c>
      <c r="K79" s="10" t="s">
        <v>353</v>
      </c>
    </row>
    <row r="80" spans="1:11" ht="21.75" customHeight="1" x14ac:dyDescent="0.25">
      <c r="A80" s="47" t="s">
        <v>354</v>
      </c>
      <c r="B80" s="9">
        <v>205</v>
      </c>
      <c r="C80" s="9">
        <v>238</v>
      </c>
      <c r="D80" s="9">
        <v>443</v>
      </c>
      <c r="E80" s="9">
        <v>0</v>
      </c>
      <c r="F80" s="9">
        <v>0</v>
      </c>
      <c r="G80" s="9">
        <v>0</v>
      </c>
      <c r="H80" s="9">
        <f t="shared" si="15"/>
        <v>205</v>
      </c>
      <c r="I80" s="9">
        <f t="shared" si="15"/>
        <v>238</v>
      </c>
      <c r="J80" s="9">
        <f t="shared" si="16"/>
        <v>443</v>
      </c>
      <c r="K80" s="10" t="s">
        <v>355</v>
      </c>
    </row>
    <row r="81" spans="1:11" ht="21.75" customHeight="1" x14ac:dyDescent="0.25">
      <c r="A81" s="47" t="s">
        <v>356</v>
      </c>
      <c r="B81" s="9">
        <v>176</v>
      </c>
      <c r="C81" s="9">
        <v>148</v>
      </c>
      <c r="D81" s="9">
        <v>324</v>
      </c>
      <c r="E81" s="9">
        <v>0</v>
      </c>
      <c r="F81" s="9">
        <v>1</v>
      </c>
      <c r="G81" s="9">
        <v>1</v>
      </c>
      <c r="H81" s="9">
        <f t="shared" si="15"/>
        <v>176</v>
      </c>
      <c r="I81" s="9">
        <f t="shared" si="15"/>
        <v>149</v>
      </c>
      <c r="J81" s="9">
        <f t="shared" si="16"/>
        <v>325</v>
      </c>
      <c r="K81" s="10" t="s">
        <v>357</v>
      </c>
    </row>
    <row r="82" spans="1:11" ht="21.75" customHeight="1" x14ac:dyDescent="0.25">
      <c r="A82" s="47" t="s">
        <v>358</v>
      </c>
      <c r="B82" s="9">
        <v>116</v>
      </c>
      <c r="C82" s="9">
        <v>155</v>
      </c>
      <c r="D82" s="9">
        <v>271</v>
      </c>
      <c r="E82" s="9">
        <v>0</v>
      </c>
      <c r="F82" s="9">
        <v>0</v>
      </c>
      <c r="G82" s="9">
        <v>0</v>
      </c>
      <c r="H82" s="9">
        <f t="shared" si="15"/>
        <v>116</v>
      </c>
      <c r="I82" s="9">
        <f t="shared" si="15"/>
        <v>155</v>
      </c>
      <c r="J82" s="9">
        <f t="shared" si="16"/>
        <v>271</v>
      </c>
      <c r="K82" s="10" t="s">
        <v>359</v>
      </c>
    </row>
    <row r="83" spans="1:11" ht="21.75" customHeight="1" x14ac:dyDescent="0.25">
      <c r="A83" s="47" t="s">
        <v>360</v>
      </c>
      <c r="B83" s="9">
        <v>101</v>
      </c>
      <c r="C83" s="9">
        <v>128</v>
      </c>
      <c r="D83" s="9">
        <v>229</v>
      </c>
      <c r="E83" s="9">
        <v>0</v>
      </c>
      <c r="F83" s="9">
        <v>0</v>
      </c>
      <c r="G83" s="9">
        <v>0</v>
      </c>
      <c r="H83" s="9">
        <f t="shared" si="15"/>
        <v>101</v>
      </c>
      <c r="I83" s="9">
        <f t="shared" si="15"/>
        <v>128</v>
      </c>
      <c r="J83" s="9">
        <f t="shared" si="16"/>
        <v>229</v>
      </c>
      <c r="K83" s="10" t="s">
        <v>361</v>
      </c>
    </row>
    <row r="84" spans="1:11" ht="21.75" customHeight="1" x14ac:dyDescent="0.25">
      <c r="A84" s="47" t="s">
        <v>362</v>
      </c>
      <c r="B84" s="9">
        <v>114</v>
      </c>
      <c r="C84" s="9">
        <v>252</v>
      </c>
      <c r="D84" s="9">
        <v>366</v>
      </c>
      <c r="E84" s="9">
        <v>0</v>
      </c>
      <c r="F84" s="9">
        <v>0</v>
      </c>
      <c r="G84" s="9">
        <v>0</v>
      </c>
      <c r="H84" s="9">
        <f t="shared" si="15"/>
        <v>114</v>
      </c>
      <c r="I84" s="9">
        <f t="shared" si="15"/>
        <v>252</v>
      </c>
      <c r="J84" s="9">
        <f t="shared" si="16"/>
        <v>366</v>
      </c>
      <c r="K84" s="10" t="s">
        <v>363</v>
      </c>
    </row>
    <row r="85" spans="1:11" ht="21.75" customHeight="1" x14ac:dyDescent="0.25">
      <c r="A85" s="48" t="s">
        <v>382</v>
      </c>
      <c r="B85" s="9">
        <v>99</v>
      </c>
      <c r="C85" s="9">
        <v>146</v>
      </c>
      <c r="D85" s="9">
        <v>245</v>
      </c>
      <c r="E85" s="9">
        <v>0</v>
      </c>
      <c r="F85" s="9">
        <v>1</v>
      </c>
      <c r="G85" s="9">
        <v>1</v>
      </c>
      <c r="H85" s="9">
        <f t="shared" si="15"/>
        <v>99</v>
      </c>
      <c r="I85" s="9">
        <f t="shared" si="15"/>
        <v>147</v>
      </c>
      <c r="J85" s="9">
        <f t="shared" si="16"/>
        <v>246</v>
      </c>
      <c r="K85" s="10" t="s">
        <v>365</v>
      </c>
    </row>
    <row r="86" spans="1:11" ht="21.75" customHeight="1" x14ac:dyDescent="0.25">
      <c r="A86" s="47" t="s">
        <v>366</v>
      </c>
      <c r="B86" s="9">
        <v>128</v>
      </c>
      <c r="C86" s="9">
        <v>45</v>
      </c>
      <c r="D86" s="9">
        <v>173</v>
      </c>
      <c r="E86" s="9">
        <v>0</v>
      </c>
      <c r="F86" s="9">
        <v>0</v>
      </c>
      <c r="G86" s="9">
        <v>0</v>
      </c>
      <c r="H86" s="9">
        <f t="shared" si="15"/>
        <v>128</v>
      </c>
      <c r="I86" s="9">
        <f t="shared" si="15"/>
        <v>45</v>
      </c>
      <c r="J86" s="9">
        <f t="shared" si="16"/>
        <v>173</v>
      </c>
      <c r="K86" s="10" t="s">
        <v>367</v>
      </c>
    </row>
    <row r="87" spans="1:11" ht="21.75" customHeight="1" x14ac:dyDescent="0.25">
      <c r="A87" s="47" t="s">
        <v>368</v>
      </c>
      <c r="B87" s="9">
        <v>75</v>
      </c>
      <c r="C87" s="9">
        <v>108</v>
      </c>
      <c r="D87" s="9">
        <v>183</v>
      </c>
      <c r="E87" s="9">
        <v>0</v>
      </c>
      <c r="F87" s="9">
        <v>0</v>
      </c>
      <c r="G87" s="9">
        <v>0</v>
      </c>
      <c r="H87" s="9">
        <f t="shared" si="15"/>
        <v>75</v>
      </c>
      <c r="I87" s="9">
        <f t="shared" si="15"/>
        <v>108</v>
      </c>
      <c r="J87" s="9">
        <f t="shared" si="16"/>
        <v>183</v>
      </c>
      <c r="K87" s="10" t="s">
        <v>369</v>
      </c>
    </row>
    <row r="88" spans="1:11" ht="21.75" customHeight="1" x14ac:dyDescent="0.25">
      <c r="A88" s="47" t="s">
        <v>370</v>
      </c>
      <c r="B88" s="9">
        <v>105</v>
      </c>
      <c r="C88" s="9">
        <v>124</v>
      </c>
      <c r="D88" s="9">
        <v>229</v>
      </c>
      <c r="E88" s="9">
        <v>0</v>
      </c>
      <c r="F88" s="9">
        <v>0</v>
      </c>
      <c r="G88" s="9">
        <v>0</v>
      </c>
      <c r="H88" s="9">
        <f t="shared" si="15"/>
        <v>105</v>
      </c>
      <c r="I88" s="9">
        <f t="shared" si="15"/>
        <v>124</v>
      </c>
      <c r="J88" s="9">
        <f t="shared" si="16"/>
        <v>229</v>
      </c>
      <c r="K88" s="10" t="s">
        <v>371</v>
      </c>
    </row>
    <row r="89" spans="1:11" ht="21.75" customHeight="1" x14ac:dyDescent="0.25">
      <c r="A89" s="61" t="s">
        <v>372</v>
      </c>
      <c r="B89" s="9">
        <f>SUM(B75:B88)</f>
        <v>3089</v>
      </c>
      <c r="C89" s="9">
        <f t="shared" ref="C89:J89" si="17">SUM(C75:C88)</f>
        <v>2546</v>
      </c>
      <c r="D89" s="9">
        <f t="shared" si="17"/>
        <v>5635</v>
      </c>
      <c r="E89" s="9">
        <f t="shared" si="17"/>
        <v>1</v>
      </c>
      <c r="F89" s="9">
        <f t="shared" si="17"/>
        <v>3</v>
      </c>
      <c r="G89" s="9">
        <f t="shared" si="17"/>
        <v>4</v>
      </c>
      <c r="H89" s="9">
        <f t="shared" si="17"/>
        <v>3090</v>
      </c>
      <c r="I89" s="9">
        <f t="shared" si="17"/>
        <v>2549</v>
      </c>
      <c r="J89" s="9">
        <f t="shared" si="17"/>
        <v>5639</v>
      </c>
      <c r="K89" s="10" t="s">
        <v>373</v>
      </c>
    </row>
    <row r="90" spans="1:11" ht="24.75" customHeight="1" x14ac:dyDescent="0.25">
      <c r="A90" s="47" t="s">
        <v>374</v>
      </c>
      <c r="B90" s="9">
        <v>281</v>
      </c>
      <c r="C90" s="9">
        <v>424</v>
      </c>
      <c r="D90" s="9">
        <v>705</v>
      </c>
      <c r="E90" s="9">
        <v>0</v>
      </c>
      <c r="F90" s="9">
        <v>0</v>
      </c>
      <c r="G90" s="9">
        <v>0</v>
      </c>
      <c r="H90" s="9">
        <f t="shared" ref="H90:I91" si="18">SUM(B90,E90)</f>
        <v>281</v>
      </c>
      <c r="I90" s="9">
        <f t="shared" si="18"/>
        <v>424</v>
      </c>
      <c r="J90" s="9">
        <f t="shared" si="16"/>
        <v>705</v>
      </c>
      <c r="K90" s="10" t="s">
        <v>375</v>
      </c>
    </row>
    <row r="91" spans="1:11" ht="33.75" customHeight="1" x14ac:dyDescent="0.25">
      <c r="A91" s="8" t="s">
        <v>376</v>
      </c>
      <c r="B91" s="9">
        <v>404</v>
      </c>
      <c r="C91" s="9">
        <v>392</v>
      </c>
      <c r="D91" s="9">
        <v>796</v>
      </c>
      <c r="E91" s="9">
        <v>0</v>
      </c>
      <c r="F91" s="9">
        <v>2</v>
      </c>
      <c r="G91" s="9">
        <v>2</v>
      </c>
      <c r="H91" s="9">
        <f t="shared" si="18"/>
        <v>404</v>
      </c>
      <c r="I91" s="9">
        <f t="shared" si="18"/>
        <v>394</v>
      </c>
      <c r="J91" s="9">
        <f t="shared" si="16"/>
        <v>798</v>
      </c>
      <c r="K91" s="31" t="s">
        <v>377</v>
      </c>
    </row>
    <row r="92" spans="1:11" ht="24.75" customHeight="1" thickBot="1" x14ac:dyDescent="0.3">
      <c r="A92" s="49" t="s">
        <v>378</v>
      </c>
      <c r="B92" s="21">
        <f>SUM(B90:B91)</f>
        <v>685</v>
      </c>
      <c r="C92" s="21">
        <f t="shared" ref="C92:J92" si="19">SUM(C90:C91)</f>
        <v>816</v>
      </c>
      <c r="D92" s="21">
        <f t="shared" si="19"/>
        <v>1501</v>
      </c>
      <c r="E92" s="21">
        <f t="shared" si="19"/>
        <v>0</v>
      </c>
      <c r="F92" s="21">
        <f t="shared" si="19"/>
        <v>2</v>
      </c>
      <c r="G92" s="21">
        <f t="shared" si="19"/>
        <v>2</v>
      </c>
      <c r="H92" s="21">
        <f t="shared" si="19"/>
        <v>685</v>
      </c>
      <c r="I92" s="21">
        <f t="shared" si="19"/>
        <v>818</v>
      </c>
      <c r="J92" s="21">
        <f t="shared" si="19"/>
        <v>1503</v>
      </c>
      <c r="K92" s="22" t="s">
        <v>379</v>
      </c>
    </row>
    <row r="93" spans="1:11" ht="24.75" customHeight="1" thickBot="1" x14ac:dyDescent="0.3">
      <c r="A93" s="54" t="s">
        <v>4</v>
      </c>
      <c r="B93" s="24">
        <f>SUM(B92,B89)</f>
        <v>3774</v>
      </c>
      <c r="C93" s="24">
        <f t="shared" ref="C93:J93" si="20">SUM(C92,C89)</f>
        <v>3362</v>
      </c>
      <c r="D93" s="24">
        <f t="shared" si="20"/>
        <v>7136</v>
      </c>
      <c r="E93" s="24">
        <f t="shared" si="20"/>
        <v>1</v>
      </c>
      <c r="F93" s="24">
        <f t="shared" si="20"/>
        <v>5</v>
      </c>
      <c r="G93" s="24">
        <f t="shared" si="20"/>
        <v>6</v>
      </c>
      <c r="H93" s="24">
        <f t="shared" si="20"/>
        <v>3775</v>
      </c>
      <c r="I93" s="24">
        <f t="shared" si="20"/>
        <v>3367</v>
      </c>
      <c r="J93" s="24">
        <f t="shared" si="20"/>
        <v>7142</v>
      </c>
      <c r="K93" s="25" t="s">
        <v>323</v>
      </c>
    </row>
    <row r="94" spans="1:11" s="659" customFormat="1" ht="24.75" customHeight="1" thickTop="1" x14ac:dyDescent="0.25">
      <c r="A94" s="51"/>
      <c r="B94" s="656"/>
      <c r="C94" s="656"/>
      <c r="D94" s="656"/>
      <c r="E94" s="656"/>
      <c r="F94" s="656"/>
      <c r="G94" s="656"/>
      <c r="H94" s="656"/>
      <c r="I94" s="656"/>
      <c r="J94" s="656"/>
      <c r="K94" s="664"/>
    </row>
    <row r="95" spans="1:11" s="659" customFormat="1" ht="24.75" customHeight="1" x14ac:dyDescent="0.25">
      <c r="A95" s="51"/>
      <c r="B95" s="656"/>
      <c r="C95" s="656"/>
      <c r="D95" s="656"/>
      <c r="E95" s="656"/>
      <c r="F95" s="656"/>
      <c r="G95" s="656"/>
      <c r="H95" s="656"/>
      <c r="I95" s="656"/>
      <c r="J95" s="656"/>
      <c r="K95" s="664"/>
    </row>
    <row r="96" spans="1:11" s="659" customFormat="1" ht="24.75" customHeight="1" x14ac:dyDescent="0.25">
      <c r="A96" s="51"/>
      <c r="B96" s="656"/>
      <c r="C96" s="656"/>
      <c r="D96" s="656"/>
      <c r="E96" s="656"/>
      <c r="F96" s="656"/>
      <c r="G96" s="656"/>
      <c r="H96" s="656"/>
      <c r="I96" s="656"/>
      <c r="J96" s="656"/>
      <c r="K96" s="664"/>
    </row>
    <row r="97" spans="1:11" ht="15.75" customHeight="1" x14ac:dyDescent="0.25"/>
    <row r="98" spans="1:11" ht="15.75" customHeight="1" x14ac:dyDescent="0.25"/>
    <row r="99" spans="1:11" ht="21" customHeight="1" thickBot="1" x14ac:dyDescent="0.35">
      <c r="A99" s="35" t="s">
        <v>818</v>
      </c>
      <c r="B99" s="35"/>
      <c r="C99" s="35"/>
      <c r="D99" s="35"/>
      <c r="E99" s="35"/>
      <c r="F99" s="35"/>
      <c r="G99" s="35"/>
      <c r="H99" s="35"/>
      <c r="I99" s="35"/>
      <c r="J99" s="35"/>
      <c r="K99" s="36" t="s">
        <v>819</v>
      </c>
    </row>
    <row r="100" spans="1:11" ht="19.5" customHeight="1" thickTop="1" x14ac:dyDescent="0.3">
      <c r="A100" s="735" t="s">
        <v>343</v>
      </c>
      <c r="B100" s="746" t="s">
        <v>1</v>
      </c>
      <c r="C100" s="746"/>
      <c r="D100" s="746"/>
      <c r="E100" s="746" t="s">
        <v>2</v>
      </c>
      <c r="F100" s="746"/>
      <c r="G100" s="746"/>
      <c r="H100" s="746" t="s">
        <v>4</v>
      </c>
      <c r="I100" s="746"/>
      <c r="J100" s="746"/>
      <c r="K100" s="735" t="s">
        <v>344</v>
      </c>
    </row>
    <row r="101" spans="1:11" ht="15.6" x14ac:dyDescent="0.3">
      <c r="A101" s="736"/>
      <c r="B101" s="747" t="s">
        <v>6</v>
      </c>
      <c r="C101" s="747"/>
      <c r="D101" s="747"/>
      <c r="E101" s="747" t="s">
        <v>7</v>
      </c>
      <c r="F101" s="747"/>
      <c r="G101" s="747"/>
      <c r="H101" s="747" t="s">
        <v>9</v>
      </c>
      <c r="I101" s="747"/>
      <c r="J101" s="747"/>
      <c r="K101" s="736"/>
    </row>
    <row r="102" spans="1:11" ht="15.6" x14ac:dyDescent="0.3">
      <c r="A102" s="736"/>
      <c r="B102" s="3" t="s">
        <v>10</v>
      </c>
      <c r="C102" s="3" t="s">
        <v>113</v>
      </c>
      <c r="D102" s="3" t="s">
        <v>12</v>
      </c>
      <c r="E102" s="3" t="s">
        <v>10</v>
      </c>
      <c r="F102" s="3" t="s">
        <v>113</v>
      </c>
      <c r="G102" s="3" t="s">
        <v>12</v>
      </c>
      <c r="H102" s="3" t="s">
        <v>10</v>
      </c>
      <c r="I102" s="3" t="s">
        <v>113</v>
      </c>
      <c r="J102" s="3" t="s">
        <v>12</v>
      </c>
      <c r="K102" s="736"/>
    </row>
    <row r="103" spans="1:11" ht="16.2" thickBot="1" x14ac:dyDescent="0.35">
      <c r="A103" s="737"/>
      <c r="B103" s="4" t="s">
        <v>13</v>
      </c>
      <c r="C103" s="4" t="s">
        <v>14</v>
      </c>
      <c r="D103" s="4" t="s">
        <v>9</v>
      </c>
      <c r="E103" s="4" t="s">
        <v>13</v>
      </c>
      <c r="F103" s="4" t="s">
        <v>14</v>
      </c>
      <c r="G103" s="4" t="s">
        <v>9</v>
      </c>
      <c r="H103" s="4" t="s">
        <v>13</v>
      </c>
      <c r="I103" s="4" t="s">
        <v>14</v>
      </c>
      <c r="J103" s="4" t="s">
        <v>9</v>
      </c>
      <c r="K103" s="737"/>
    </row>
    <row r="104" spans="1:11" ht="19.5" customHeight="1" x14ac:dyDescent="0.25">
      <c r="A104" s="20" t="s">
        <v>92</v>
      </c>
      <c r="B104" s="21"/>
      <c r="C104" s="21"/>
      <c r="D104" s="21"/>
      <c r="E104" s="21"/>
      <c r="F104" s="21"/>
      <c r="G104" s="21"/>
      <c r="H104" s="21"/>
      <c r="I104" s="21"/>
      <c r="J104" s="21"/>
      <c r="K104" s="10" t="s">
        <v>324</v>
      </c>
    </row>
    <row r="105" spans="1:11" ht="22.5" customHeight="1" x14ac:dyDescent="0.25">
      <c r="A105" s="47" t="s">
        <v>345</v>
      </c>
      <c r="B105" s="9">
        <v>147</v>
      </c>
      <c r="C105" s="9">
        <v>6</v>
      </c>
      <c r="D105" s="9">
        <v>153</v>
      </c>
      <c r="E105" s="9">
        <v>0</v>
      </c>
      <c r="F105" s="9">
        <v>0</v>
      </c>
      <c r="G105" s="9">
        <v>0</v>
      </c>
      <c r="H105" s="9">
        <f>E105+B105</f>
        <v>147</v>
      </c>
      <c r="I105" s="9">
        <f>F105+C105</f>
        <v>6</v>
      </c>
      <c r="J105" s="9">
        <f>SUM(H105:I105)</f>
        <v>153</v>
      </c>
      <c r="K105" s="10" t="s">
        <v>346</v>
      </c>
    </row>
    <row r="106" spans="1:11" ht="22.5" customHeight="1" x14ac:dyDescent="0.25">
      <c r="A106" s="47" t="s">
        <v>347</v>
      </c>
      <c r="B106" s="9">
        <v>128</v>
      </c>
      <c r="C106" s="9">
        <v>23</v>
      </c>
      <c r="D106" s="9">
        <v>151</v>
      </c>
      <c r="E106" s="9">
        <v>0</v>
      </c>
      <c r="F106" s="9">
        <v>0</v>
      </c>
      <c r="G106" s="9">
        <v>0</v>
      </c>
      <c r="H106" s="9">
        <f t="shared" ref="H106:H123" si="21">E106+B106</f>
        <v>128</v>
      </c>
      <c r="I106" s="9">
        <f t="shared" ref="I106:I123" si="22">F106+C106</f>
        <v>23</v>
      </c>
      <c r="J106" s="9">
        <f t="shared" ref="J106:J123" si="23">SUM(H106:I106)</f>
        <v>151</v>
      </c>
      <c r="K106" s="10" t="s">
        <v>350</v>
      </c>
    </row>
    <row r="107" spans="1:11" ht="21" customHeight="1" x14ac:dyDescent="0.25">
      <c r="A107" s="47" t="s">
        <v>688</v>
      </c>
      <c r="B107" s="9">
        <v>245</v>
      </c>
      <c r="C107" s="9">
        <v>87</v>
      </c>
      <c r="D107" s="9">
        <v>332</v>
      </c>
      <c r="E107" s="9">
        <v>1</v>
      </c>
      <c r="F107" s="9">
        <v>0</v>
      </c>
      <c r="G107" s="9">
        <v>1</v>
      </c>
      <c r="H107" s="9">
        <f t="shared" si="21"/>
        <v>246</v>
      </c>
      <c r="I107" s="9">
        <f t="shared" si="22"/>
        <v>87</v>
      </c>
      <c r="J107" s="9">
        <f t="shared" si="23"/>
        <v>333</v>
      </c>
      <c r="K107" s="214" t="s">
        <v>689</v>
      </c>
    </row>
    <row r="108" spans="1:11" ht="19.5" customHeight="1" x14ac:dyDescent="0.25">
      <c r="A108" s="47" t="s">
        <v>351</v>
      </c>
      <c r="B108" s="9">
        <v>626</v>
      </c>
      <c r="C108" s="9">
        <v>171</v>
      </c>
      <c r="D108" s="9">
        <v>797</v>
      </c>
      <c r="E108" s="9">
        <v>0</v>
      </c>
      <c r="F108" s="9">
        <v>0</v>
      </c>
      <c r="G108" s="9">
        <v>0</v>
      </c>
      <c r="H108" s="9">
        <f t="shared" si="21"/>
        <v>626</v>
      </c>
      <c r="I108" s="9">
        <f t="shared" si="22"/>
        <v>171</v>
      </c>
      <c r="J108" s="9">
        <f t="shared" si="23"/>
        <v>797</v>
      </c>
      <c r="K108" s="10" t="s">
        <v>353</v>
      </c>
    </row>
    <row r="109" spans="1:11" ht="19.5" customHeight="1" x14ac:dyDescent="0.25">
      <c r="A109" s="47" t="s">
        <v>352</v>
      </c>
      <c r="B109" s="9">
        <v>62</v>
      </c>
      <c r="C109" s="9">
        <v>28</v>
      </c>
      <c r="D109" s="9">
        <v>90</v>
      </c>
      <c r="E109" s="9">
        <v>0</v>
      </c>
      <c r="F109" s="9">
        <v>0</v>
      </c>
      <c r="G109" s="9">
        <v>0</v>
      </c>
      <c r="H109" s="9">
        <f t="shared" si="21"/>
        <v>62</v>
      </c>
      <c r="I109" s="9">
        <f t="shared" si="22"/>
        <v>28</v>
      </c>
      <c r="J109" s="9">
        <f t="shared" si="23"/>
        <v>90</v>
      </c>
      <c r="K109" s="10" t="s">
        <v>355</v>
      </c>
    </row>
    <row r="110" spans="1:11" ht="19.5" customHeight="1" x14ac:dyDescent="0.25">
      <c r="A110" s="47" t="s">
        <v>354</v>
      </c>
      <c r="B110" s="9">
        <v>38</v>
      </c>
      <c r="C110" s="9">
        <v>19</v>
      </c>
      <c r="D110" s="9">
        <v>57</v>
      </c>
      <c r="E110" s="9">
        <v>0</v>
      </c>
      <c r="F110" s="9">
        <v>0</v>
      </c>
      <c r="G110" s="9">
        <v>0</v>
      </c>
      <c r="H110" s="9">
        <f t="shared" si="21"/>
        <v>38</v>
      </c>
      <c r="I110" s="9">
        <f t="shared" si="22"/>
        <v>19</v>
      </c>
      <c r="J110" s="9">
        <f t="shared" si="23"/>
        <v>57</v>
      </c>
      <c r="K110" s="10" t="s">
        <v>365</v>
      </c>
    </row>
    <row r="111" spans="1:11" ht="19.5" customHeight="1" x14ac:dyDescent="0.25">
      <c r="A111" s="47" t="s">
        <v>356</v>
      </c>
      <c r="B111" s="9">
        <v>178</v>
      </c>
      <c r="C111" s="9">
        <v>54</v>
      </c>
      <c r="D111" s="9">
        <v>232</v>
      </c>
      <c r="E111" s="9">
        <v>0</v>
      </c>
      <c r="F111" s="9">
        <v>0</v>
      </c>
      <c r="G111" s="9">
        <v>0</v>
      </c>
      <c r="H111" s="9">
        <f t="shared" si="21"/>
        <v>178</v>
      </c>
      <c r="I111" s="9">
        <f t="shared" si="22"/>
        <v>54</v>
      </c>
      <c r="J111" s="9">
        <f t="shared" si="23"/>
        <v>232</v>
      </c>
      <c r="K111" s="10" t="s">
        <v>367</v>
      </c>
    </row>
    <row r="112" spans="1:11" ht="19.5" customHeight="1" x14ac:dyDescent="0.25">
      <c r="A112" s="47" t="s">
        <v>358</v>
      </c>
      <c r="B112" s="9">
        <v>15</v>
      </c>
      <c r="C112" s="9">
        <v>26</v>
      </c>
      <c r="D112" s="9">
        <v>41</v>
      </c>
      <c r="E112" s="9">
        <v>0</v>
      </c>
      <c r="F112" s="9">
        <v>0</v>
      </c>
      <c r="G112" s="9">
        <v>0</v>
      </c>
      <c r="H112" s="9">
        <f t="shared" si="21"/>
        <v>15</v>
      </c>
      <c r="I112" s="9">
        <f t="shared" si="22"/>
        <v>26</v>
      </c>
      <c r="J112" s="9">
        <f t="shared" si="23"/>
        <v>41</v>
      </c>
      <c r="K112" s="10" t="s">
        <v>359</v>
      </c>
    </row>
    <row r="113" spans="1:11" ht="19.5" customHeight="1" x14ac:dyDescent="0.25">
      <c r="A113" s="47" t="s">
        <v>360</v>
      </c>
      <c r="B113" s="9">
        <v>83</v>
      </c>
      <c r="C113" s="9">
        <v>42</v>
      </c>
      <c r="D113" s="9">
        <v>125</v>
      </c>
      <c r="E113" s="9">
        <v>0</v>
      </c>
      <c r="F113" s="9">
        <v>0</v>
      </c>
      <c r="G113" s="9">
        <v>0</v>
      </c>
      <c r="H113" s="9">
        <f t="shared" si="21"/>
        <v>83</v>
      </c>
      <c r="I113" s="9">
        <f t="shared" si="22"/>
        <v>42</v>
      </c>
      <c r="J113" s="9">
        <f t="shared" si="23"/>
        <v>125</v>
      </c>
      <c r="K113" s="10" t="s">
        <v>361</v>
      </c>
    </row>
    <row r="114" spans="1:11" ht="19.5" customHeight="1" x14ac:dyDescent="0.25">
      <c r="A114" s="47" t="s">
        <v>362</v>
      </c>
      <c r="B114" s="9">
        <v>97</v>
      </c>
      <c r="C114" s="9">
        <v>41</v>
      </c>
      <c r="D114" s="9">
        <v>138</v>
      </c>
      <c r="E114" s="9">
        <v>0</v>
      </c>
      <c r="F114" s="9">
        <v>0</v>
      </c>
      <c r="G114" s="9">
        <v>0</v>
      </c>
      <c r="H114" s="9">
        <f t="shared" si="21"/>
        <v>97</v>
      </c>
      <c r="I114" s="9">
        <f t="shared" si="22"/>
        <v>41</v>
      </c>
      <c r="J114" s="9">
        <f t="shared" si="23"/>
        <v>138</v>
      </c>
      <c r="K114" s="10" t="s">
        <v>363</v>
      </c>
    </row>
    <row r="115" spans="1:11" ht="19.5" customHeight="1" x14ac:dyDescent="0.25">
      <c r="A115" s="48" t="s">
        <v>382</v>
      </c>
      <c r="B115" s="9">
        <v>28</v>
      </c>
      <c r="C115" s="9">
        <v>69</v>
      </c>
      <c r="D115" s="9">
        <v>97</v>
      </c>
      <c r="E115" s="9">
        <v>0</v>
      </c>
      <c r="F115" s="9">
        <v>0</v>
      </c>
      <c r="G115" s="9">
        <v>0</v>
      </c>
      <c r="H115" s="9">
        <f t="shared" si="21"/>
        <v>28</v>
      </c>
      <c r="I115" s="9">
        <f t="shared" si="22"/>
        <v>69</v>
      </c>
      <c r="J115" s="9">
        <f t="shared" si="23"/>
        <v>97</v>
      </c>
      <c r="K115" s="10" t="s">
        <v>365</v>
      </c>
    </row>
    <row r="116" spans="1:11" ht="24" customHeight="1" x14ac:dyDescent="0.25">
      <c r="A116" s="47" t="s">
        <v>366</v>
      </c>
      <c r="B116" s="9">
        <v>49</v>
      </c>
      <c r="C116" s="9">
        <v>4</v>
      </c>
      <c r="D116" s="9">
        <v>53</v>
      </c>
      <c r="E116" s="9">
        <v>0</v>
      </c>
      <c r="F116" s="9">
        <v>0</v>
      </c>
      <c r="G116" s="9">
        <v>0</v>
      </c>
      <c r="H116" s="9">
        <f t="shared" si="21"/>
        <v>49</v>
      </c>
      <c r="I116" s="9">
        <f t="shared" si="22"/>
        <v>4</v>
      </c>
      <c r="J116" s="9">
        <f t="shared" si="23"/>
        <v>53</v>
      </c>
      <c r="K116" s="10" t="s">
        <v>367</v>
      </c>
    </row>
    <row r="117" spans="1:11" ht="26.25" customHeight="1" x14ac:dyDescent="0.25">
      <c r="A117" s="47" t="s">
        <v>370</v>
      </c>
      <c r="B117" s="9">
        <v>66</v>
      </c>
      <c r="C117" s="9">
        <v>82</v>
      </c>
      <c r="D117" s="9">
        <v>148</v>
      </c>
      <c r="E117" s="9">
        <v>0</v>
      </c>
      <c r="F117" s="9">
        <v>0</v>
      </c>
      <c r="G117" s="9">
        <v>0</v>
      </c>
      <c r="H117" s="9">
        <f t="shared" si="21"/>
        <v>66</v>
      </c>
      <c r="I117" s="9">
        <f t="shared" si="22"/>
        <v>82</v>
      </c>
      <c r="J117" s="9">
        <f t="shared" si="23"/>
        <v>148</v>
      </c>
      <c r="K117" s="10" t="s">
        <v>375</v>
      </c>
    </row>
    <row r="118" spans="1:11" ht="31.2" x14ac:dyDescent="0.25">
      <c r="A118" s="61" t="s">
        <v>372</v>
      </c>
      <c r="B118" s="9">
        <f>SUM(B105:B117)</f>
        <v>1762</v>
      </c>
      <c r="C118" s="9">
        <f t="shared" ref="C118:G118" si="24">SUM(C105:C117)</f>
        <v>652</v>
      </c>
      <c r="D118" s="9">
        <f t="shared" si="24"/>
        <v>2414</v>
      </c>
      <c r="E118" s="9">
        <f t="shared" si="24"/>
        <v>1</v>
      </c>
      <c r="F118" s="9">
        <f t="shared" si="24"/>
        <v>0</v>
      </c>
      <c r="G118" s="9">
        <f t="shared" si="24"/>
        <v>1</v>
      </c>
      <c r="H118" s="9">
        <f t="shared" si="21"/>
        <v>1763</v>
      </c>
      <c r="I118" s="9">
        <f t="shared" si="22"/>
        <v>652</v>
      </c>
      <c r="J118" s="9">
        <f t="shared" si="23"/>
        <v>2415</v>
      </c>
      <c r="K118" s="31" t="s">
        <v>377</v>
      </c>
    </row>
    <row r="119" spans="1:11" ht="24" customHeight="1" x14ac:dyDescent="0.25">
      <c r="A119" s="47" t="s">
        <v>374</v>
      </c>
      <c r="B119" s="9">
        <v>87</v>
      </c>
      <c r="C119" s="9">
        <v>127</v>
      </c>
      <c r="D119" s="9">
        <v>214</v>
      </c>
      <c r="E119" s="9">
        <v>0</v>
      </c>
      <c r="F119" s="9">
        <v>0</v>
      </c>
      <c r="G119" s="9">
        <v>0</v>
      </c>
      <c r="H119" s="9">
        <f t="shared" si="21"/>
        <v>87</v>
      </c>
      <c r="I119" s="9">
        <f t="shared" si="22"/>
        <v>127</v>
      </c>
      <c r="J119" s="9">
        <f t="shared" si="23"/>
        <v>214</v>
      </c>
      <c r="K119" s="10" t="s">
        <v>379</v>
      </c>
    </row>
    <row r="120" spans="1:11" ht="24" customHeight="1" x14ac:dyDescent="0.25">
      <c r="A120" s="8" t="s">
        <v>376</v>
      </c>
      <c r="B120" s="9">
        <v>249</v>
      </c>
      <c r="C120" s="9">
        <v>98</v>
      </c>
      <c r="D120" s="9">
        <v>347</v>
      </c>
      <c r="E120" s="9">
        <v>0</v>
      </c>
      <c r="F120" s="9">
        <v>0</v>
      </c>
      <c r="G120" s="9">
        <v>0</v>
      </c>
      <c r="H120" s="9">
        <f t="shared" si="21"/>
        <v>249</v>
      </c>
      <c r="I120" s="9">
        <f t="shared" si="22"/>
        <v>98</v>
      </c>
      <c r="J120" s="9">
        <f t="shared" si="23"/>
        <v>347</v>
      </c>
      <c r="K120" s="10" t="s">
        <v>325</v>
      </c>
    </row>
    <row r="121" spans="1:11" ht="24" customHeight="1" x14ac:dyDescent="0.25">
      <c r="A121" s="49" t="s">
        <v>378</v>
      </c>
      <c r="B121" s="21">
        <f>B120+B119</f>
        <v>336</v>
      </c>
      <c r="C121" s="21">
        <f t="shared" ref="C121:G121" si="25">C120+C119</f>
        <v>225</v>
      </c>
      <c r="D121" s="21">
        <f t="shared" si="25"/>
        <v>561</v>
      </c>
      <c r="E121" s="21">
        <f t="shared" si="25"/>
        <v>0</v>
      </c>
      <c r="F121" s="21">
        <f t="shared" si="25"/>
        <v>0</v>
      </c>
      <c r="G121" s="21">
        <f t="shared" si="25"/>
        <v>0</v>
      </c>
      <c r="H121" s="9">
        <f t="shared" si="21"/>
        <v>336</v>
      </c>
      <c r="I121" s="9">
        <f t="shared" si="22"/>
        <v>225</v>
      </c>
      <c r="J121" s="9">
        <f t="shared" si="23"/>
        <v>561</v>
      </c>
      <c r="K121" s="22" t="s">
        <v>379</v>
      </c>
    </row>
    <row r="122" spans="1:11" ht="24" customHeight="1" thickBot="1" x14ac:dyDescent="0.3">
      <c r="A122" s="52" t="s">
        <v>127</v>
      </c>
      <c r="B122" s="53">
        <f>SUM(B121,B118)</f>
        <v>2098</v>
      </c>
      <c r="C122" s="53">
        <f t="shared" ref="C122:G122" si="26">SUM(C121,C118)</f>
        <v>877</v>
      </c>
      <c r="D122" s="53">
        <f t="shared" si="26"/>
        <v>2975</v>
      </c>
      <c r="E122" s="53">
        <f t="shared" si="26"/>
        <v>1</v>
      </c>
      <c r="F122" s="53">
        <f t="shared" si="26"/>
        <v>0</v>
      </c>
      <c r="G122" s="53">
        <f t="shared" si="26"/>
        <v>1</v>
      </c>
      <c r="H122" s="9">
        <f t="shared" si="21"/>
        <v>2099</v>
      </c>
      <c r="I122" s="9">
        <f t="shared" si="22"/>
        <v>877</v>
      </c>
      <c r="J122" s="9">
        <f t="shared" si="23"/>
        <v>2976</v>
      </c>
      <c r="K122" s="44" t="s">
        <v>383</v>
      </c>
    </row>
    <row r="123" spans="1:11" ht="24" customHeight="1" thickBot="1" x14ac:dyDescent="0.3">
      <c r="A123" s="54" t="s">
        <v>384</v>
      </c>
      <c r="B123" s="55">
        <f t="shared" ref="B123:G123" si="27">SUM(B93,B122)</f>
        <v>5872</v>
      </c>
      <c r="C123" s="55">
        <f t="shared" si="27"/>
        <v>4239</v>
      </c>
      <c r="D123" s="55">
        <f t="shared" si="27"/>
        <v>10111</v>
      </c>
      <c r="E123" s="55">
        <f t="shared" si="27"/>
        <v>2</v>
      </c>
      <c r="F123" s="55">
        <f t="shared" si="27"/>
        <v>5</v>
      </c>
      <c r="G123" s="55">
        <f t="shared" si="27"/>
        <v>7</v>
      </c>
      <c r="H123" s="55">
        <f t="shared" si="21"/>
        <v>5874</v>
      </c>
      <c r="I123" s="55">
        <f t="shared" si="22"/>
        <v>4244</v>
      </c>
      <c r="J123" s="55">
        <f t="shared" si="23"/>
        <v>10118</v>
      </c>
      <c r="K123" s="56" t="s">
        <v>101</v>
      </c>
    </row>
    <row r="124" spans="1:11" ht="15" customHeight="1" thickTop="1" x14ac:dyDescent="0.25"/>
    <row r="125" spans="1:11" ht="15" customHeight="1" x14ac:dyDescent="0.25"/>
    <row r="126" spans="1:11" s="213" customFormat="1" ht="15" customHeight="1" x14ac:dyDescent="0.25"/>
    <row r="127" spans="1:11" s="222" customFormat="1" ht="15" customHeight="1" x14ac:dyDescent="0.25"/>
    <row r="128" spans="1:11" s="222" customFormat="1" ht="15" customHeight="1" x14ac:dyDescent="0.25"/>
    <row r="129" spans="1:11" s="392" customFormat="1" ht="15" customHeight="1" x14ac:dyDescent="0.25"/>
    <row r="130" spans="1:11" s="659" customFormat="1" ht="15" customHeight="1" x14ac:dyDescent="0.25"/>
    <row r="131" spans="1:11" s="659" customFormat="1" ht="15" customHeight="1" x14ac:dyDescent="0.25"/>
    <row r="132" spans="1:11" s="392" customFormat="1" ht="15" customHeight="1" x14ac:dyDescent="0.25"/>
    <row r="133" spans="1:11" ht="24" customHeight="1" x14ac:dyDescent="0.25">
      <c r="A133" s="738" t="s">
        <v>679</v>
      </c>
      <c r="B133" s="738"/>
      <c r="C133" s="738"/>
      <c r="D133" s="738"/>
      <c r="E133" s="738"/>
      <c r="F133" s="738"/>
      <c r="G133" s="738"/>
      <c r="H133" s="738"/>
      <c r="I133" s="738"/>
      <c r="J133" s="738"/>
      <c r="K133" s="738"/>
    </row>
    <row r="134" spans="1:11" ht="30.75" customHeight="1" x14ac:dyDescent="0.3">
      <c r="A134" s="756" t="s">
        <v>680</v>
      </c>
      <c r="B134" s="756"/>
      <c r="C134" s="756"/>
      <c r="D134" s="756"/>
      <c r="E134" s="756"/>
      <c r="F134" s="756"/>
      <c r="G134" s="756"/>
      <c r="H134" s="756"/>
      <c r="I134" s="756"/>
      <c r="J134" s="756"/>
      <c r="K134" s="756"/>
    </row>
    <row r="135" spans="1:11" ht="18" customHeight="1" thickBot="1" x14ac:dyDescent="0.35">
      <c r="A135" s="35" t="s">
        <v>820</v>
      </c>
      <c r="B135" s="35"/>
      <c r="C135" s="35"/>
      <c r="D135" s="35"/>
      <c r="E135" s="35"/>
      <c r="F135" s="35"/>
      <c r="G135" s="35"/>
      <c r="H135" s="35"/>
      <c r="I135" s="35"/>
      <c r="J135" s="35"/>
      <c r="K135" s="37" t="s">
        <v>402</v>
      </c>
    </row>
    <row r="136" spans="1:11" ht="13.5" customHeight="1" thickTop="1" x14ac:dyDescent="0.3">
      <c r="A136" s="735" t="s">
        <v>343</v>
      </c>
      <c r="B136" s="746" t="s">
        <v>1</v>
      </c>
      <c r="C136" s="746"/>
      <c r="D136" s="746"/>
      <c r="E136" s="746" t="s">
        <v>2</v>
      </c>
      <c r="F136" s="746"/>
      <c r="G136" s="746"/>
      <c r="H136" s="746" t="s">
        <v>4</v>
      </c>
      <c r="I136" s="746"/>
      <c r="J136" s="746"/>
      <c r="K136" s="735" t="s">
        <v>344</v>
      </c>
    </row>
    <row r="137" spans="1:11" ht="16.5" customHeight="1" x14ac:dyDescent="0.3">
      <c r="A137" s="736"/>
      <c r="B137" s="747" t="s">
        <v>6</v>
      </c>
      <c r="C137" s="747"/>
      <c r="D137" s="747"/>
      <c r="E137" s="747" t="s">
        <v>7</v>
      </c>
      <c r="F137" s="747"/>
      <c r="G137" s="747"/>
      <c r="H137" s="747" t="s">
        <v>9</v>
      </c>
      <c r="I137" s="747"/>
      <c r="J137" s="747"/>
      <c r="K137" s="736"/>
    </row>
    <row r="138" spans="1:11" ht="18" customHeight="1" x14ac:dyDescent="0.3">
      <c r="A138" s="736"/>
      <c r="B138" s="3" t="s">
        <v>10</v>
      </c>
      <c r="C138" s="3" t="s">
        <v>113</v>
      </c>
      <c r="D138" s="3" t="s">
        <v>12</v>
      </c>
      <c r="E138" s="3" t="s">
        <v>10</v>
      </c>
      <c r="F138" s="3" t="s">
        <v>113</v>
      </c>
      <c r="G138" s="3" t="s">
        <v>12</v>
      </c>
      <c r="H138" s="3" t="s">
        <v>10</v>
      </c>
      <c r="I138" s="3" t="s">
        <v>113</v>
      </c>
      <c r="J138" s="3" t="s">
        <v>12</v>
      </c>
      <c r="K138" s="736"/>
    </row>
    <row r="139" spans="1:11" ht="16.5" customHeight="1" thickBot="1" x14ac:dyDescent="0.35">
      <c r="A139" s="737"/>
      <c r="B139" s="4" t="s">
        <v>13</v>
      </c>
      <c r="C139" s="4" t="s">
        <v>14</v>
      </c>
      <c r="D139" s="4" t="s">
        <v>9</v>
      </c>
      <c r="E139" s="4" t="s">
        <v>13</v>
      </c>
      <c r="F139" s="4" t="s">
        <v>14</v>
      </c>
      <c r="G139" s="4" t="s">
        <v>9</v>
      </c>
      <c r="H139" s="4" t="s">
        <v>13</v>
      </c>
      <c r="I139" s="4" t="s">
        <v>14</v>
      </c>
      <c r="J139" s="4" t="s">
        <v>9</v>
      </c>
      <c r="K139" s="737"/>
    </row>
    <row r="140" spans="1:11" ht="16.5" customHeight="1" x14ac:dyDescent="0.25">
      <c r="A140" s="17" t="s">
        <v>15</v>
      </c>
      <c r="B140" s="18"/>
      <c r="C140" s="18"/>
      <c r="D140" s="18"/>
      <c r="E140" s="18"/>
      <c r="F140" s="18"/>
      <c r="G140" s="18"/>
      <c r="H140" s="18"/>
      <c r="I140" s="18"/>
      <c r="J140" s="18"/>
      <c r="K140" s="19" t="s">
        <v>207</v>
      </c>
    </row>
    <row r="141" spans="1:11" ht="16.5" customHeight="1" x14ac:dyDescent="0.25">
      <c r="A141" s="62" t="s">
        <v>345</v>
      </c>
      <c r="B141" s="9">
        <v>84</v>
      </c>
      <c r="C141" s="9">
        <v>23</v>
      </c>
      <c r="D141" s="9">
        <v>107</v>
      </c>
      <c r="E141" s="9">
        <v>0</v>
      </c>
      <c r="F141" s="9">
        <v>0</v>
      </c>
      <c r="G141" s="9">
        <v>0</v>
      </c>
      <c r="H141" s="9">
        <f>E141+B141</f>
        <v>84</v>
      </c>
      <c r="I141" s="9">
        <f>F141+C141</f>
        <v>23</v>
      </c>
      <c r="J141" s="9">
        <f>I141+H141</f>
        <v>107</v>
      </c>
      <c r="K141" s="10" t="s">
        <v>346</v>
      </c>
    </row>
    <row r="142" spans="1:11" ht="16.5" customHeight="1" x14ac:dyDescent="0.25">
      <c r="A142" s="62" t="s">
        <v>347</v>
      </c>
      <c r="B142" s="9">
        <v>59</v>
      </c>
      <c r="C142" s="9">
        <v>29</v>
      </c>
      <c r="D142" s="9">
        <v>88</v>
      </c>
      <c r="E142" s="9">
        <v>0</v>
      </c>
      <c r="F142" s="9">
        <v>1</v>
      </c>
      <c r="G142" s="9">
        <v>1</v>
      </c>
      <c r="H142" s="9">
        <f t="shared" ref="H142:H168" si="28">E142+B142</f>
        <v>59</v>
      </c>
      <c r="I142" s="9">
        <f t="shared" ref="I142:I168" si="29">F142+C142</f>
        <v>30</v>
      </c>
      <c r="J142" s="9">
        <f t="shared" ref="J142:J168" si="30">I142+H142</f>
        <v>89</v>
      </c>
      <c r="K142" s="10" t="s">
        <v>348</v>
      </c>
    </row>
    <row r="143" spans="1:11" ht="16.5" hidden="1" customHeight="1" x14ac:dyDescent="0.25">
      <c r="A143" s="62" t="s">
        <v>349</v>
      </c>
      <c r="B143" s="9">
        <v>116</v>
      </c>
      <c r="C143" s="9">
        <v>80</v>
      </c>
      <c r="D143" s="9">
        <v>196</v>
      </c>
      <c r="E143" s="9">
        <v>0</v>
      </c>
      <c r="F143" s="9">
        <v>1</v>
      </c>
      <c r="G143" s="9">
        <v>1</v>
      </c>
      <c r="H143" s="9">
        <f t="shared" si="28"/>
        <v>116</v>
      </c>
      <c r="I143" s="9">
        <f t="shared" si="29"/>
        <v>81</v>
      </c>
      <c r="J143" s="9">
        <f t="shared" si="30"/>
        <v>197</v>
      </c>
      <c r="K143" s="214" t="s">
        <v>689</v>
      </c>
    </row>
    <row r="144" spans="1:11" s="318" customFormat="1" ht="16.5" customHeight="1" x14ac:dyDescent="0.25">
      <c r="A144" s="62" t="s">
        <v>936</v>
      </c>
      <c r="B144" s="9">
        <v>116</v>
      </c>
      <c r="C144" s="9">
        <v>80</v>
      </c>
      <c r="D144" s="9">
        <v>196</v>
      </c>
      <c r="E144" s="9">
        <v>0</v>
      </c>
      <c r="F144" s="9">
        <v>1</v>
      </c>
      <c r="G144" s="9">
        <v>1</v>
      </c>
      <c r="H144" s="9">
        <f t="shared" si="28"/>
        <v>116</v>
      </c>
      <c r="I144" s="9">
        <f t="shared" si="29"/>
        <v>81</v>
      </c>
      <c r="J144" s="9">
        <f t="shared" si="30"/>
        <v>197</v>
      </c>
      <c r="K144" s="319" t="s">
        <v>689</v>
      </c>
    </row>
    <row r="145" spans="1:11" ht="16.5" customHeight="1" x14ac:dyDescent="0.25">
      <c r="A145" s="62" t="s">
        <v>386</v>
      </c>
      <c r="B145" s="9">
        <v>81</v>
      </c>
      <c r="C145" s="9">
        <v>55</v>
      </c>
      <c r="D145" s="9">
        <v>136</v>
      </c>
      <c r="E145" s="9">
        <v>0</v>
      </c>
      <c r="F145" s="9">
        <v>0</v>
      </c>
      <c r="G145" s="9">
        <v>0</v>
      </c>
      <c r="H145" s="9">
        <f t="shared" si="28"/>
        <v>81</v>
      </c>
      <c r="I145" s="9">
        <f t="shared" si="29"/>
        <v>55</v>
      </c>
      <c r="J145" s="9">
        <f t="shared" si="30"/>
        <v>136</v>
      </c>
      <c r="K145" s="10" t="s">
        <v>348</v>
      </c>
    </row>
    <row r="146" spans="1:11" ht="16.5" customHeight="1" x14ac:dyDescent="0.25">
      <c r="A146" s="62" t="s">
        <v>352</v>
      </c>
      <c r="B146" s="9">
        <v>53</v>
      </c>
      <c r="C146" s="9">
        <v>34</v>
      </c>
      <c r="D146" s="9">
        <v>87</v>
      </c>
      <c r="E146" s="9">
        <v>1</v>
      </c>
      <c r="F146" s="9">
        <v>0</v>
      </c>
      <c r="G146" s="9">
        <v>1</v>
      </c>
      <c r="H146" s="9">
        <f t="shared" si="28"/>
        <v>54</v>
      </c>
      <c r="I146" s="9">
        <f t="shared" si="29"/>
        <v>34</v>
      </c>
      <c r="J146" s="9">
        <f t="shared" si="30"/>
        <v>88</v>
      </c>
      <c r="K146" s="10" t="s">
        <v>353</v>
      </c>
    </row>
    <row r="147" spans="1:11" ht="16.5" customHeight="1" x14ac:dyDescent="0.25">
      <c r="A147" s="62" t="s">
        <v>354</v>
      </c>
      <c r="B147" s="9">
        <v>79</v>
      </c>
      <c r="C147" s="9">
        <v>46</v>
      </c>
      <c r="D147" s="9">
        <v>125</v>
      </c>
      <c r="E147" s="9">
        <v>0</v>
      </c>
      <c r="F147" s="9">
        <v>0</v>
      </c>
      <c r="G147" s="9">
        <v>0</v>
      </c>
      <c r="H147" s="9">
        <f t="shared" si="28"/>
        <v>79</v>
      </c>
      <c r="I147" s="9">
        <f t="shared" si="29"/>
        <v>46</v>
      </c>
      <c r="J147" s="9">
        <f t="shared" si="30"/>
        <v>125</v>
      </c>
      <c r="K147" s="10" t="s">
        <v>355</v>
      </c>
    </row>
    <row r="148" spans="1:11" ht="16.5" customHeight="1" x14ac:dyDescent="0.25">
      <c r="A148" s="62" t="s">
        <v>356</v>
      </c>
      <c r="B148" s="9">
        <v>41</v>
      </c>
      <c r="C148" s="9">
        <v>35</v>
      </c>
      <c r="D148" s="9">
        <v>76</v>
      </c>
      <c r="E148" s="9">
        <v>0</v>
      </c>
      <c r="F148" s="9">
        <v>0</v>
      </c>
      <c r="G148" s="9">
        <v>0</v>
      </c>
      <c r="H148" s="9">
        <f t="shared" si="28"/>
        <v>41</v>
      </c>
      <c r="I148" s="9">
        <f t="shared" si="29"/>
        <v>35</v>
      </c>
      <c r="J148" s="9">
        <f t="shared" si="30"/>
        <v>76</v>
      </c>
      <c r="K148" s="10" t="s">
        <v>357</v>
      </c>
    </row>
    <row r="149" spans="1:11" ht="16.5" customHeight="1" x14ac:dyDescent="0.25">
      <c r="A149" s="62" t="s">
        <v>358</v>
      </c>
      <c r="B149" s="9">
        <v>26</v>
      </c>
      <c r="C149" s="9">
        <v>31</v>
      </c>
      <c r="D149" s="9">
        <v>57</v>
      </c>
      <c r="E149" s="9">
        <v>0</v>
      </c>
      <c r="F149" s="9">
        <v>0</v>
      </c>
      <c r="G149" s="9">
        <v>0</v>
      </c>
      <c r="H149" s="9">
        <f t="shared" si="28"/>
        <v>26</v>
      </c>
      <c r="I149" s="9">
        <f t="shared" si="29"/>
        <v>31</v>
      </c>
      <c r="J149" s="9">
        <f t="shared" si="30"/>
        <v>57</v>
      </c>
      <c r="K149" s="10" t="s">
        <v>359</v>
      </c>
    </row>
    <row r="150" spans="1:11" ht="16.5" customHeight="1" x14ac:dyDescent="0.25">
      <c r="A150" s="62" t="s">
        <v>360</v>
      </c>
      <c r="B150" s="9">
        <v>29</v>
      </c>
      <c r="C150" s="9">
        <v>24</v>
      </c>
      <c r="D150" s="9">
        <v>53</v>
      </c>
      <c r="E150" s="9">
        <v>0</v>
      </c>
      <c r="F150" s="9">
        <v>0</v>
      </c>
      <c r="G150" s="9">
        <v>0</v>
      </c>
      <c r="H150" s="9">
        <f t="shared" si="28"/>
        <v>29</v>
      </c>
      <c r="I150" s="9">
        <f t="shared" si="29"/>
        <v>24</v>
      </c>
      <c r="J150" s="9">
        <f t="shared" si="30"/>
        <v>53</v>
      </c>
      <c r="K150" s="10" t="s">
        <v>361</v>
      </c>
    </row>
    <row r="151" spans="1:11" ht="16.5" customHeight="1" x14ac:dyDescent="0.25">
      <c r="A151" s="62" t="s">
        <v>362</v>
      </c>
      <c r="B151" s="9">
        <v>40</v>
      </c>
      <c r="C151" s="9">
        <v>41</v>
      </c>
      <c r="D151" s="9">
        <v>81</v>
      </c>
      <c r="E151" s="9">
        <v>1</v>
      </c>
      <c r="F151" s="9">
        <v>0</v>
      </c>
      <c r="G151" s="9">
        <v>1</v>
      </c>
      <c r="H151" s="9">
        <f t="shared" si="28"/>
        <v>41</v>
      </c>
      <c r="I151" s="9">
        <f t="shared" si="29"/>
        <v>41</v>
      </c>
      <c r="J151" s="9">
        <f t="shared" si="30"/>
        <v>82</v>
      </c>
      <c r="K151" s="10" t="s">
        <v>363</v>
      </c>
    </row>
    <row r="152" spans="1:11" ht="16.5" customHeight="1" x14ac:dyDescent="0.25">
      <c r="A152" s="48" t="s">
        <v>364</v>
      </c>
      <c r="B152" s="9">
        <v>25</v>
      </c>
      <c r="C152" s="9">
        <v>18</v>
      </c>
      <c r="D152" s="9">
        <v>43</v>
      </c>
      <c r="E152" s="9">
        <v>0</v>
      </c>
      <c r="F152" s="9">
        <v>0</v>
      </c>
      <c r="G152" s="9">
        <v>0</v>
      </c>
      <c r="H152" s="9">
        <f t="shared" si="28"/>
        <v>25</v>
      </c>
      <c r="I152" s="9">
        <f t="shared" si="29"/>
        <v>18</v>
      </c>
      <c r="J152" s="9">
        <f t="shared" si="30"/>
        <v>43</v>
      </c>
      <c r="K152" s="10" t="s">
        <v>365</v>
      </c>
    </row>
    <row r="153" spans="1:11" ht="16.5" customHeight="1" x14ac:dyDescent="0.25">
      <c r="A153" s="62" t="s">
        <v>366</v>
      </c>
      <c r="B153" s="9">
        <v>17</v>
      </c>
      <c r="C153" s="9">
        <v>16</v>
      </c>
      <c r="D153" s="9">
        <v>33</v>
      </c>
      <c r="E153" s="9">
        <v>0</v>
      </c>
      <c r="F153" s="9">
        <v>0</v>
      </c>
      <c r="G153" s="9">
        <v>0</v>
      </c>
      <c r="H153" s="9">
        <f t="shared" si="28"/>
        <v>17</v>
      </c>
      <c r="I153" s="9">
        <f t="shared" si="29"/>
        <v>16</v>
      </c>
      <c r="J153" s="9">
        <f t="shared" si="30"/>
        <v>33</v>
      </c>
      <c r="K153" s="10" t="s">
        <v>367</v>
      </c>
    </row>
    <row r="154" spans="1:11" ht="16.5" customHeight="1" x14ac:dyDescent="0.25">
      <c r="A154" s="47" t="s">
        <v>368</v>
      </c>
      <c r="B154" s="9">
        <v>25</v>
      </c>
      <c r="C154" s="9">
        <v>14</v>
      </c>
      <c r="D154" s="9">
        <v>39</v>
      </c>
      <c r="E154" s="9">
        <v>0</v>
      </c>
      <c r="F154" s="9">
        <v>0</v>
      </c>
      <c r="G154" s="9">
        <v>0</v>
      </c>
      <c r="H154" s="9">
        <f t="shared" si="28"/>
        <v>25</v>
      </c>
      <c r="I154" s="9">
        <f t="shared" si="29"/>
        <v>14</v>
      </c>
      <c r="J154" s="9">
        <f t="shared" si="30"/>
        <v>39</v>
      </c>
      <c r="K154" s="10" t="s">
        <v>369</v>
      </c>
    </row>
    <row r="155" spans="1:11" ht="16.5" customHeight="1" x14ac:dyDescent="0.25">
      <c r="A155" s="47" t="s">
        <v>370</v>
      </c>
      <c r="B155" s="9">
        <v>16</v>
      </c>
      <c r="C155" s="9">
        <v>10</v>
      </c>
      <c r="D155" s="9">
        <v>26</v>
      </c>
      <c r="E155" s="9">
        <v>0</v>
      </c>
      <c r="F155" s="9">
        <v>0</v>
      </c>
      <c r="G155" s="9">
        <v>0</v>
      </c>
      <c r="H155" s="9">
        <f t="shared" si="28"/>
        <v>16</v>
      </c>
      <c r="I155" s="9">
        <f t="shared" si="29"/>
        <v>10</v>
      </c>
      <c r="J155" s="9">
        <f t="shared" si="30"/>
        <v>26</v>
      </c>
      <c r="K155" s="10" t="s">
        <v>371</v>
      </c>
    </row>
    <row r="156" spans="1:11" ht="16.5" customHeight="1" x14ac:dyDescent="0.25">
      <c r="A156" s="61" t="s">
        <v>372</v>
      </c>
      <c r="B156" s="9">
        <f>B141+B142+B144+B145+B146+B147+B148+B149+B150+B151+B152+B153+B154+B155</f>
        <v>691</v>
      </c>
      <c r="C156" s="9">
        <f t="shared" ref="C156:J156" si="31">C141+C142+C144+C145+C146+C147+C148+C149+C150+C151+C152+C153+C154+C155</f>
        <v>456</v>
      </c>
      <c r="D156" s="9">
        <f t="shared" si="31"/>
        <v>1147</v>
      </c>
      <c r="E156" s="9">
        <f t="shared" si="31"/>
        <v>2</v>
      </c>
      <c r="F156" s="9">
        <f t="shared" si="31"/>
        <v>2</v>
      </c>
      <c r="G156" s="9">
        <f t="shared" si="31"/>
        <v>4</v>
      </c>
      <c r="H156" s="9">
        <f t="shared" si="31"/>
        <v>693</v>
      </c>
      <c r="I156" s="9">
        <f t="shared" si="31"/>
        <v>458</v>
      </c>
      <c r="J156" s="9">
        <f t="shared" si="31"/>
        <v>1151</v>
      </c>
      <c r="K156" s="10" t="s">
        <v>373</v>
      </c>
    </row>
    <row r="157" spans="1:11" ht="16.5" customHeight="1" x14ac:dyDescent="0.25">
      <c r="A157" s="62" t="s">
        <v>374</v>
      </c>
      <c r="B157" s="9">
        <v>81</v>
      </c>
      <c r="C157" s="9">
        <v>109</v>
      </c>
      <c r="D157" s="9">
        <v>190</v>
      </c>
      <c r="E157" s="9">
        <v>0</v>
      </c>
      <c r="F157" s="9">
        <v>1</v>
      </c>
      <c r="G157" s="9">
        <v>1</v>
      </c>
      <c r="H157" s="9">
        <f t="shared" si="28"/>
        <v>81</v>
      </c>
      <c r="I157" s="9">
        <f t="shared" si="29"/>
        <v>110</v>
      </c>
      <c r="J157" s="9">
        <f t="shared" si="30"/>
        <v>191</v>
      </c>
      <c r="K157" s="10" t="s">
        <v>375</v>
      </c>
    </row>
    <row r="158" spans="1:11" ht="17.25" customHeight="1" x14ac:dyDescent="0.25">
      <c r="A158" s="8" t="s">
        <v>376</v>
      </c>
      <c r="B158" s="63">
        <v>31</v>
      </c>
      <c r="C158" s="63">
        <v>46</v>
      </c>
      <c r="D158" s="63">
        <v>77</v>
      </c>
      <c r="E158" s="9">
        <v>0</v>
      </c>
      <c r="F158" s="9">
        <v>0</v>
      </c>
      <c r="G158" s="9">
        <v>0</v>
      </c>
      <c r="H158" s="9">
        <f t="shared" si="28"/>
        <v>31</v>
      </c>
      <c r="I158" s="9">
        <f t="shared" si="29"/>
        <v>46</v>
      </c>
      <c r="J158" s="9">
        <f t="shared" si="30"/>
        <v>77</v>
      </c>
      <c r="K158" s="396" t="s">
        <v>2042</v>
      </c>
    </row>
    <row r="159" spans="1:11" ht="16.5" customHeight="1" x14ac:dyDescent="0.25">
      <c r="A159" s="61" t="s">
        <v>378</v>
      </c>
      <c r="B159" s="63">
        <f>SUM(B157:B158)</f>
        <v>112</v>
      </c>
      <c r="C159" s="63">
        <f t="shared" ref="C159:G159" si="32">SUM(C157:C158)</f>
        <v>155</v>
      </c>
      <c r="D159" s="63">
        <f t="shared" si="32"/>
        <v>267</v>
      </c>
      <c r="E159" s="63">
        <f t="shared" si="32"/>
        <v>0</v>
      </c>
      <c r="F159" s="63">
        <f t="shared" si="32"/>
        <v>1</v>
      </c>
      <c r="G159" s="63">
        <f t="shared" si="32"/>
        <v>1</v>
      </c>
      <c r="H159" s="9">
        <f t="shared" si="28"/>
        <v>112</v>
      </c>
      <c r="I159" s="9">
        <f t="shared" si="29"/>
        <v>156</v>
      </c>
      <c r="J159" s="9">
        <f t="shared" si="30"/>
        <v>268</v>
      </c>
      <c r="K159" s="10" t="s">
        <v>379</v>
      </c>
    </row>
    <row r="160" spans="1:11" ht="16.5" customHeight="1" x14ac:dyDescent="0.25">
      <c r="A160" s="62" t="s">
        <v>387</v>
      </c>
      <c r="B160" s="63">
        <v>14</v>
      </c>
      <c r="C160" s="63">
        <v>7</v>
      </c>
      <c r="D160" s="63">
        <v>21</v>
      </c>
      <c r="E160" s="63">
        <v>0</v>
      </c>
      <c r="F160" s="63">
        <v>0</v>
      </c>
      <c r="G160" s="63">
        <v>0</v>
      </c>
      <c r="H160" s="9">
        <f t="shared" si="28"/>
        <v>14</v>
      </c>
      <c r="I160" s="9">
        <f t="shared" si="29"/>
        <v>7</v>
      </c>
      <c r="J160" s="9">
        <f t="shared" si="30"/>
        <v>21</v>
      </c>
      <c r="K160" s="10" t="s">
        <v>388</v>
      </c>
    </row>
    <row r="161" spans="1:11" ht="16.5" customHeight="1" x14ac:dyDescent="0.25">
      <c r="A161" s="48" t="s">
        <v>389</v>
      </c>
      <c r="B161" s="63">
        <v>15</v>
      </c>
      <c r="C161" s="63">
        <v>6</v>
      </c>
      <c r="D161" s="63">
        <v>21</v>
      </c>
      <c r="E161" s="63">
        <v>0</v>
      </c>
      <c r="F161" s="63">
        <v>0</v>
      </c>
      <c r="G161" s="63">
        <v>0</v>
      </c>
      <c r="H161" s="9">
        <f t="shared" si="28"/>
        <v>15</v>
      </c>
      <c r="I161" s="9">
        <f t="shared" si="29"/>
        <v>6</v>
      </c>
      <c r="J161" s="9">
        <f t="shared" si="30"/>
        <v>21</v>
      </c>
      <c r="K161" s="10" t="s">
        <v>390</v>
      </c>
    </row>
    <row r="162" spans="1:11" ht="16.5" customHeight="1" x14ac:dyDescent="0.25">
      <c r="A162" s="48" t="s">
        <v>391</v>
      </c>
      <c r="B162" s="63">
        <v>11</v>
      </c>
      <c r="C162" s="63">
        <v>9</v>
      </c>
      <c r="D162" s="63">
        <v>20</v>
      </c>
      <c r="E162" s="63">
        <v>0</v>
      </c>
      <c r="F162" s="63">
        <v>0</v>
      </c>
      <c r="G162" s="63">
        <v>0</v>
      </c>
      <c r="H162" s="9">
        <f t="shared" si="28"/>
        <v>11</v>
      </c>
      <c r="I162" s="9">
        <f t="shared" si="29"/>
        <v>9</v>
      </c>
      <c r="J162" s="9">
        <f t="shared" si="30"/>
        <v>20</v>
      </c>
      <c r="K162" s="10" t="s">
        <v>392</v>
      </c>
    </row>
    <row r="163" spans="1:11" ht="16.5" customHeight="1" x14ac:dyDescent="0.25">
      <c r="A163" s="48" t="s">
        <v>393</v>
      </c>
      <c r="B163" s="63">
        <v>10</v>
      </c>
      <c r="C163" s="63">
        <v>3</v>
      </c>
      <c r="D163" s="63">
        <v>13</v>
      </c>
      <c r="E163" s="63">
        <v>0</v>
      </c>
      <c r="F163" s="63">
        <v>0</v>
      </c>
      <c r="G163" s="63">
        <v>0</v>
      </c>
      <c r="H163" s="9">
        <f t="shared" si="28"/>
        <v>10</v>
      </c>
      <c r="I163" s="9">
        <f t="shared" si="29"/>
        <v>3</v>
      </c>
      <c r="J163" s="9">
        <f t="shared" si="30"/>
        <v>13</v>
      </c>
      <c r="K163" s="10" t="s">
        <v>394</v>
      </c>
    </row>
    <row r="164" spans="1:11" ht="16.5" customHeight="1" x14ac:dyDescent="0.25">
      <c r="A164" s="48" t="s">
        <v>395</v>
      </c>
      <c r="B164" s="63">
        <v>13</v>
      </c>
      <c r="C164" s="63">
        <v>7</v>
      </c>
      <c r="D164" s="63">
        <v>20</v>
      </c>
      <c r="E164" s="63">
        <v>0</v>
      </c>
      <c r="F164" s="63">
        <v>0</v>
      </c>
      <c r="G164" s="63">
        <v>0</v>
      </c>
      <c r="H164" s="9">
        <f t="shared" si="28"/>
        <v>13</v>
      </c>
      <c r="I164" s="9">
        <f t="shared" si="29"/>
        <v>7</v>
      </c>
      <c r="J164" s="9">
        <f t="shared" si="30"/>
        <v>20</v>
      </c>
      <c r="K164" s="10" t="s">
        <v>396</v>
      </c>
    </row>
    <row r="165" spans="1:11" ht="16.5" customHeight="1" x14ac:dyDescent="0.25">
      <c r="A165" s="48" t="s">
        <v>397</v>
      </c>
      <c r="B165" s="63">
        <v>3</v>
      </c>
      <c r="C165" s="63">
        <v>4</v>
      </c>
      <c r="D165" s="63">
        <v>7</v>
      </c>
      <c r="E165" s="63">
        <v>0</v>
      </c>
      <c r="F165" s="63">
        <v>0</v>
      </c>
      <c r="G165" s="63">
        <v>0</v>
      </c>
      <c r="H165" s="9">
        <f t="shared" si="28"/>
        <v>3</v>
      </c>
      <c r="I165" s="9">
        <f t="shared" si="29"/>
        <v>4</v>
      </c>
      <c r="J165" s="9">
        <f t="shared" si="30"/>
        <v>7</v>
      </c>
      <c r="K165" s="10" t="s">
        <v>398</v>
      </c>
    </row>
    <row r="166" spans="1:11" ht="16.5" customHeight="1" x14ac:dyDescent="0.25">
      <c r="A166" s="48" t="s">
        <v>399</v>
      </c>
      <c r="B166" s="63">
        <v>41</v>
      </c>
      <c r="C166" s="63">
        <v>16</v>
      </c>
      <c r="D166" s="63">
        <v>57</v>
      </c>
      <c r="E166" s="63">
        <v>0</v>
      </c>
      <c r="F166" s="63">
        <v>0</v>
      </c>
      <c r="G166" s="63">
        <v>0</v>
      </c>
      <c r="H166" s="9">
        <f t="shared" si="28"/>
        <v>41</v>
      </c>
      <c r="I166" s="9">
        <f t="shared" si="29"/>
        <v>16</v>
      </c>
      <c r="J166" s="9">
        <f t="shared" si="30"/>
        <v>57</v>
      </c>
      <c r="K166" s="10" t="s">
        <v>303</v>
      </c>
    </row>
    <row r="167" spans="1:11" ht="16.5" customHeight="1" x14ac:dyDescent="0.25">
      <c r="A167" s="48" t="s">
        <v>302</v>
      </c>
      <c r="B167" s="63">
        <v>1</v>
      </c>
      <c r="C167" s="63">
        <v>0</v>
      </c>
      <c r="D167" s="63">
        <v>1</v>
      </c>
      <c r="E167" s="63">
        <v>0</v>
      </c>
      <c r="F167" s="63">
        <v>0</v>
      </c>
      <c r="G167" s="63">
        <v>0</v>
      </c>
      <c r="H167" s="9">
        <f t="shared" si="28"/>
        <v>1</v>
      </c>
      <c r="I167" s="9">
        <f t="shared" si="29"/>
        <v>0</v>
      </c>
      <c r="J167" s="9">
        <f t="shared" si="30"/>
        <v>1</v>
      </c>
      <c r="K167" s="10" t="s">
        <v>400</v>
      </c>
    </row>
    <row r="168" spans="1:11" ht="16.5" customHeight="1" thickBot="1" x14ac:dyDescent="0.3">
      <c r="A168" s="64" t="s">
        <v>401</v>
      </c>
      <c r="B168" s="65">
        <f>SUM(B160:B167)</f>
        <v>108</v>
      </c>
      <c r="C168" s="65">
        <f t="shared" ref="C168:D168" si="33">SUM(C160:C167)</f>
        <v>52</v>
      </c>
      <c r="D168" s="65">
        <f t="shared" si="33"/>
        <v>160</v>
      </c>
      <c r="E168" s="63">
        <v>0</v>
      </c>
      <c r="F168" s="63">
        <v>0</v>
      </c>
      <c r="G168" s="63">
        <v>0</v>
      </c>
      <c r="H168" s="9">
        <f t="shared" si="28"/>
        <v>108</v>
      </c>
      <c r="I168" s="9">
        <f t="shared" si="29"/>
        <v>52</v>
      </c>
      <c r="J168" s="9">
        <f t="shared" si="30"/>
        <v>160</v>
      </c>
      <c r="K168" s="10" t="s">
        <v>323</v>
      </c>
    </row>
    <row r="169" spans="1:11" ht="16.5" customHeight="1" thickBot="1" x14ac:dyDescent="0.3">
      <c r="A169" s="54" t="s">
        <v>384</v>
      </c>
      <c r="B169" s="55">
        <f>SUM(B156,B159,B160:B167)</f>
        <v>911</v>
      </c>
      <c r="C169" s="55">
        <f t="shared" ref="C169:I169" si="34">SUM(C156,C159,C160:C167)</f>
        <v>663</v>
      </c>
      <c r="D169" s="55">
        <f t="shared" si="34"/>
        <v>1574</v>
      </c>
      <c r="E169" s="55">
        <f t="shared" si="34"/>
        <v>2</v>
      </c>
      <c r="F169" s="55">
        <f t="shared" si="34"/>
        <v>3</v>
      </c>
      <c r="G169" s="55">
        <f t="shared" si="34"/>
        <v>5</v>
      </c>
      <c r="H169" s="55">
        <f t="shared" si="34"/>
        <v>913</v>
      </c>
      <c r="I169" s="55">
        <f t="shared" si="34"/>
        <v>666</v>
      </c>
      <c r="J169" s="55">
        <f>I169+H169</f>
        <v>1579</v>
      </c>
      <c r="K169" s="25" t="s">
        <v>263</v>
      </c>
    </row>
    <row r="170" spans="1:11" ht="14.4" thickTop="1" x14ac:dyDescent="0.25"/>
  </sheetData>
  <mergeCells count="46">
    <mergeCell ref="A133:K133"/>
    <mergeCell ref="A134:K134"/>
    <mergeCell ref="A136:A139"/>
    <mergeCell ref="B136:D136"/>
    <mergeCell ref="E136:G136"/>
    <mergeCell ref="H136:J136"/>
    <mergeCell ref="K136:K139"/>
    <mergeCell ref="B137:D137"/>
    <mergeCell ref="E137:G137"/>
    <mergeCell ref="H137:J137"/>
    <mergeCell ref="A100:A103"/>
    <mergeCell ref="B100:D100"/>
    <mergeCell ref="E100:G100"/>
    <mergeCell ref="H100:J100"/>
    <mergeCell ref="K100:K103"/>
    <mergeCell ref="B101:D101"/>
    <mergeCell ref="E101:G101"/>
    <mergeCell ref="H101:J101"/>
    <mergeCell ref="A67:K67"/>
    <mergeCell ref="A68:K68"/>
    <mergeCell ref="A70:A73"/>
    <mergeCell ref="B70:D70"/>
    <mergeCell ref="E70:G70"/>
    <mergeCell ref="H70:J70"/>
    <mergeCell ref="K70:K73"/>
    <mergeCell ref="B71:D71"/>
    <mergeCell ref="E71:G71"/>
    <mergeCell ref="H71:J71"/>
    <mergeCell ref="A38:A41"/>
    <mergeCell ref="B38:D38"/>
    <mergeCell ref="E38:G38"/>
    <mergeCell ref="H38:J38"/>
    <mergeCell ref="K38:K41"/>
    <mergeCell ref="B39:D39"/>
    <mergeCell ref="E39:G39"/>
    <mergeCell ref="H39:J39"/>
    <mergeCell ref="A1:K1"/>
    <mergeCell ref="A2:K2"/>
    <mergeCell ref="A4:A7"/>
    <mergeCell ref="B4:D4"/>
    <mergeCell ref="E4:G4"/>
    <mergeCell ref="H4:J4"/>
    <mergeCell ref="K4:K7"/>
    <mergeCell ref="B5:D5"/>
    <mergeCell ref="E5:G5"/>
    <mergeCell ref="H5:J5"/>
  </mergeCells>
  <printOptions horizontalCentered="1"/>
  <pageMargins left="1" right="1" top="1" bottom="0.75" header="1" footer="0.75"/>
  <pageSetup paperSize="9" scale="75"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151"/>
  <sheetViews>
    <sheetView rightToLeft="1" view="pageBreakPreview" topLeftCell="A58" zoomScale="80" zoomScaleSheetLayoutView="80" workbookViewId="0">
      <selection activeCell="C80" sqref="C80"/>
    </sheetView>
  </sheetViews>
  <sheetFormatPr defaultColWidth="9" defaultRowHeight="13.8" x14ac:dyDescent="0.25"/>
  <cols>
    <col min="1" max="1" width="23.3984375" style="66" customWidth="1"/>
    <col min="2" max="13" width="6.8984375" style="66" customWidth="1"/>
    <col min="14" max="14" width="37.19921875" style="66" customWidth="1"/>
    <col min="15" max="16384" width="9" style="66"/>
  </cols>
  <sheetData>
    <row r="1" spans="1:14" ht="26.25" customHeight="1" x14ac:dyDescent="0.25">
      <c r="A1" s="738" t="s">
        <v>683</v>
      </c>
      <c r="B1" s="738"/>
      <c r="C1" s="738"/>
      <c r="D1" s="738"/>
      <c r="E1" s="738"/>
      <c r="F1" s="738"/>
      <c r="G1" s="738"/>
      <c r="H1" s="738"/>
      <c r="I1" s="738"/>
      <c r="J1" s="738"/>
      <c r="K1" s="738"/>
      <c r="L1" s="738"/>
      <c r="M1" s="738"/>
      <c r="N1" s="738"/>
    </row>
    <row r="2" spans="1:14" ht="39" customHeight="1" x14ac:dyDescent="0.25">
      <c r="A2" s="742" t="s">
        <v>684</v>
      </c>
      <c r="B2" s="742"/>
      <c r="C2" s="742"/>
      <c r="D2" s="742"/>
      <c r="E2" s="742"/>
      <c r="F2" s="742"/>
      <c r="G2" s="742"/>
      <c r="H2" s="742"/>
      <c r="I2" s="742"/>
      <c r="J2" s="742"/>
      <c r="K2" s="742"/>
      <c r="L2" s="742"/>
      <c r="M2" s="742"/>
      <c r="N2" s="742"/>
    </row>
    <row r="3" spans="1:14" ht="23.25" customHeight="1" thickBot="1" x14ac:dyDescent="0.3">
      <c r="A3" s="5" t="s">
        <v>821</v>
      </c>
      <c r="N3" s="71" t="s">
        <v>408</v>
      </c>
    </row>
    <row r="4" spans="1:14" ht="16.2" thickTop="1" x14ac:dyDescent="0.25">
      <c r="A4" s="735" t="s">
        <v>343</v>
      </c>
      <c r="B4" s="735" t="s">
        <v>129</v>
      </c>
      <c r="C4" s="735"/>
      <c r="D4" s="735"/>
      <c r="E4" s="735" t="s">
        <v>130</v>
      </c>
      <c r="F4" s="735"/>
      <c r="G4" s="735"/>
      <c r="H4" s="735" t="s">
        <v>131</v>
      </c>
      <c r="I4" s="735"/>
      <c r="J4" s="735"/>
      <c r="K4" s="735" t="s">
        <v>4</v>
      </c>
      <c r="L4" s="735"/>
      <c r="M4" s="735"/>
      <c r="N4" s="735" t="s">
        <v>344</v>
      </c>
    </row>
    <row r="5" spans="1:14" ht="15.6" x14ac:dyDescent="0.25">
      <c r="A5" s="736"/>
      <c r="B5" s="736" t="s">
        <v>132</v>
      </c>
      <c r="C5" s="736"/>
      <c r="D5" s="736"/>
      <c r="E5" s="736" t="s">
        <v>133</v>
      </c>
      <c r="F5" s="736"/>
      <c r="G5" s="736"/>
      <c r="H5" s="736" t="s">
        <v>134</v>
      </c>
      <c r="I5" s="736"/>
      <c r="J5" s="736"/>
      <c r="K5" s="736" t="s">
        <v>9</v>
      </c>
      <c r="L5" s="736"/>
      <c r="M5" s="736"/>
      <c r="N5" s="736"/>
    </row>
    <row r="6" spans="1:14" ht="15.6" x14ac:dyDescent="0.25">
      <c r="A6" s="736"/>
      <c r="B6" s="581" t="s">
        <v>10</v>
      </c>
      <c r="C6" s="581" t="s">
        <v>113</v>
      </c>
      <c r="D6" s="581" t="s">
        <v>12</v>
      </c>
      <c r="E6" s="581" t="s">
        <v>10</v>
      </c>
      <c r="F6" s="581" t="s">
        <v>113</v>
      </c>
      <c r="G6" s="581" t="s">
        <v>12</v>
      </c>
      <c r="H6" s="581" t="s">
        <v>10</v>
      </c>
      <c r="I6" s="581" t="s">
        <v>113</v>
      </c>
      <c r="J6" s="581" t="s">
        <v>12</v>
      </c>
      <c r="K6" s="581" t="s">
        <v>10</v>
      </c>
      <c r="L6" s="581" t="s">
        <v>113</v>
      </c>
      <c r="M6" s="581" t="s">
        <v>12</v>
      </c>
      <c r="N6" s="736"/>
    </row>
    <row r="7" spans="1:14" ht="14.4" thickBot="1" x14ac:dyDescent="0.3">
      <c r="A7" s="737"/>
      <c r="B7" s="595" t="s">
        <v>13</v>
      </c>
      <c r="C7" s="595" t="s">
        <v>14</v>
      </c>
      <c r="D7" s="595" t="s">
        <v>9</v>
      </c>
      <c r="E7" s="595" t="s">
        <v>13</v>
      </c>
      <c r="F7" s="595" t="s">
        <v>14</v>
      </c>
      <c r="G7" s="595" t="s">
        <v>9</v>
      </c>
      <c r="H7" s="595" t="s">
        <v>13</v>
      </c>
      <c r="I7" s="595" t="s">
        <v>14</v>
      </c>
      <c r="J7" s="595" t="s">
        <v>9</v>
      </c>
      <c r="K7" s="595" t="s">
        <v>13</v>
      </c>
      <c r="L7" s="595" t="s">
        <v>14</v>
      </c>
      <c r="M7" s="595" t="s">
        <v>9</v>
      </c>
      <c r="N7" s="737"/>
    </row>
    <row r="8" spans="1:14" ht="22.5" customHeight="1" x14ac:dyDescent="0.25">
      <c r="A8" s="533" t="s">
        <v>15</v>
      </c>
      <c r="B8" s="9"/>
      <c r="C8" s="9"/>
      <c r="D8" s="9"/>
      <c r="E8" s="9"/>
      <c r="F8" s="9"/>
      <c r="G8" s="9"/>
      <c r="H8" s="9"/>
      <c r="I8" s="9"/>
      <c r="J8" s="9"/>
      <c r="K8" s="593"/>
      <c r="L8" s="533"/>
      <c r="M8" s="9"/>
      <c r="N8" s="593" t="s">
        <v>207</v>
      </c>
    </row>
    <row r="9" spans="1:14" ht="22.5" customHeight="1" x14ac:dyDescent="0.25">
      <c r="A9" s="533" t="s">
        <v>403</v>
      </c>
      <c r="B9" s="9">
        <v>54</v>
      </c>
      <c r="C9" s="9">
        <v>11</v>
      </c>
      <c r="D9" s="9">
        <v>65</v>
      </c>
      <c r="E9" s="9">
        <v>26</v>
      </c>
      <c r="F9" s="9">
        <v>7</v>
      </c>
      <c r="G9" s="9">
        <v>33</v>
      </c>
      <c r="H9" s="9">
        <v>0</v>
      </c>
      <c r="I9" s="9">
        <v>0</v>
      </c>
      <c r="J9" s="9">
        <f>SUM(H9:I9)</f>
        <v>0</v>
      </c>
      <c r="K9" s="9">
        <f>H9+E9+B9</f>
        <v>80</v>
      </c>
      <c r="L9" s="9">
        <f>I9+F9+C9</f>
        <v>18</v>
      </c>
      <c r="M9" s="9">
        <f>SUM(K9:L9)</f>
        <v>98</v>
      </c>
      <c r="N9" s="593" t="s">
        <v>346</v>
      </c>
    </row>
    <row r="10" spans="1:14" ht="22.5" customHeight="1" x14ac:dyDescent="0.25">
      <c r="A10" s="533" t="s">
        <v>347</v>
      </c>
      <c r="B10" s="9">
        <v>30</v>
      </c>
      <c r="C10" s="9">
        <v>5</v>
      </c>
      <c r="D10" s="9">
        <v>35</v>
      </c>
      <c r="E10" s="9">
        <v>11</v>
      </c>
      <c r="F10" s="9">
        <v>1</v>
      </c>
      <c r="G10" s="9">
        <v>12</v>
      </c>
      <c r="H10" s="9">
        <v>0</v>
      </c>
      <c r="I10" s="9">
        <v>0</v>
      </c>
      <c r="J10" s="9">
        <f t="shared" ref="J10:J26" si="0">SUM(H10:I10)</f>
        <v>0</v>
      </c>
      <c r="K10" s="9">
        <f t="shared" ref="K10:K26" si="1">H10+E10+B10</f>
        <v>41</v>
      </c>
      <c r="L10" s="9">
        <f t="shared" ref="L10:L26" si="2">I10+F10+C10</f>
        <v>6</v>
      </c>
      <c r="M10" s="9">
        <f t="shared" ref="M10:M26" si="3">SUM(K10:L10)</f>
        <v>47</v>
      </c>
      <c r="N10" s="593" t="s">
        <v>348</v>
      </c>
    </row>
    <row r="11" spans="1:14" ht="22.5" customHeight="1" x14ac:dyDescent="0.25">
      <c r="A11" s="533" t="s">
        <v>688</v>
      </c>
      <c r="B11" s="9">
        <v>16</v>
      </c>
      <c r="C11" s="9">
        <v>14</v>
      </c>
      <c r="D11" s="9">
        <v>30</v>
      </c>
      <c r="E11" s="9">
        <v>9</v>
      </c>
      <c r="F11" s="9">
        <v>4</v>
      </c>
      <c r="G11" s="9">
        <v>13</v>
      </c>
      <c r="H11" s="9">
        <v>0</v>
      </c>
      <c r="I11" s="9">
        <v>0</v>
      </c>
      <c r="J11" s="9">
        <f t="shared" si="0"/>
        <v>0</v>
      </c>
      <c r="K11" s="9">
        <f t="shared" si="1"/>
        <v>25</v>
      </c>
      <c r="L11" s="9">
        <f t="shared" si="2"/>
        <v>18</v>
      </c>
      <c r="M11" s="9">
        <f t="shared" si="3"/>
        <v>43</v>
      </c>
      <c r="N11" s="593" t="s">
        <v>689</v>
      </c>
    </row>
    <row r="12" spans="1:14" ht="22.5" customHeight="1" x14ac:dyDescent="0.25">
      <c r="A12" s="533" t="s">
        <v>351</v>
      </c>
      <c r="B12" s="9">
        <v>39</v>
      </c>
      <c r="C12" s="9">
        <v>13</v>
      </c>
      <c r="D12" s="9">
        <v>52</v>
      </c>
      <c r="E12" s="9">
        <v>10</v>
      </c>
      <c r="F12" s="9">
        <v>3</v>
      </c>
      <c r="G12" s="9">
        <v>13</v>
      </c>
      <c r="H12" s="9">
        <v>0</v>
      </c>
      <c r="I12" s="9">
        <v>0</v>
      </c>
      <c r="J12" s="9">
        <f t="shared" si="0"/>
        <v>0</v>
      </c>
      <c r="K12" s="9">
        <f t="shared" si="1"/>
        <v>49</v>
      </c>
      <c r="L12" s="9">
        <f t="shared" si="2"/>
        <v>16</v>
      </c>
      <c r="M12" s="9">
        <f t="shared" si="3"/>
        <v>65</v>
      </c>
      <c r="N12" s="593" t="s">
        <v>348</v>
      </c>
    </row>
    <row r="13" spans="1:14" ht="22.5" customHeight="1" x14ac:dyDescent="0.25">
      <c r="A13" s="533" t="s">
        <v>352</v>
      </c>
      <c r="B13" s="9">
        <v>16</v>
      </c>
      <c r="C13" s="9">
        <v>20</v>
      </c>
      <c r="D13" s="9">
        <v>36</v>
      </c>
      <c r="E13" s="9">
        <v>8</v>
      </c>
      <c r="F13" s="9">
        <v>3</v>
      </c>
      <c r="G13" s="9">
        <v>11</v>
      </c>
      <c r="H13" s="9">
        <v>2</v>
      </c>
      <c r="I13" s="9">
        <v>2</v>
      </c>
      <c r="J13" s="9">
        <f t="shared" si="0"/>
        <v>4</v>
      </c>
      <c r="K13" s="9">
        <f t="shared" si="1"/>
        <v>26</v>
      </c>
      <c r="L13" s="9">
        <f t="shared" si="2"/>
        <v>25</v>
      </c>
      <c r="M13" s="9">
        <f t="shared" si="3"/>
        <v>51</v>
      </c>
      <c r="N13" s="593" t="s">
        <v>353</v>
      </c>
    </row>
    <row r="14" spans="1:14" ht="22.5" customHeight="1" x14ac:dyDescent="0.25">
      <c r="A14" s="533" t="s">
        <v>354</v>
      </c>
      <c r="B14" s="9">
        <v>21</v>
      </c>
      <c r="C14" s="9">
        <v>12</v>
      </c>
      <c r="D14" s="9">
        <v>33</v>
      </c>
      <c r="E14" s="9">
        <v>6</v>
      </c>
      <c r="F14" s="9">
        <v>4</v>
      </c>
      <c r="G14" s="9">
        <v>10</v>
      </c>
      <c r="H14" s="9">
        <v>5</v>
      </c>
      <c r="I14" s="9">
        <v>4</v>
      </c>
      <c r="J14" s="9">
        <f t="shared" si="0"/>
        <v>9</v>
      </c>
      <c r="K14" s="9">
        <f t="shared" si="1"/>
        <v>32</v>
      </c>
      <c r="L14" s="9">
        <f t="shared" si="2"/>
        <v>20</v>
      </c>
      <c r="M14" s="9">
        <f t="shared" si="3"/>
        <v>52</v>
      </c>
      <c r="N14" s="593" t="s">
        <v>355</v>
      </c>
    </row>
    <row r="15" spans="1:14" ht="22.5" customHeight="1" x14ac:dyDescent="0.25">
      <c r="A15" s="533" t="s">
        <v>356</v>
      </c>
      <c r="B15" s="9">
        <v>17</v>
      </c>
      <c r="C15" s="9">
        <v>10</v>
      </c>
      <c r="D15" s="9">
        <v>27</v>
      </c>
      <c r="E15" s="9">
        <v>10</v>
      </c>
      <c r="F15" s="9">
        <v>10</v>
      </c>
      <c r="G15" s="9">
        <v>20</v>
      </c>
      <c r="H15" s="9">
        <v>3</v>
      </c>
      <c r="I15" s="9">
        <v>3</v>
      </c>
      <c r="J15" s="9">
        <f t="shared" si="0"/>
        <v>6</v>
      </c>
      <c r="K15" s="9">
        <f t="shared" si="1"/>
        <v>30</v>
      </c>
      <c r="L15" s="9">
        <f t="shared" si="2"/>
        <v>23</v>
      </c>
      <c r="M15" s="9">
        <f t="shared" si="3"/>
        <v>53</v>
      </c>
      <c r="N15" s="593" t="s">
        <v>357</v>
      </c>
    </row>
    <row r="16" spans="1:14" ht="22.5" customHeight="1" x14ac:dyDescent="0.25">
      <c r="A16" s="533" t="s">
        <v>358</v>
      </c>
      <c r="B16" s="9">
        <v>10</v>
      </c>
      <c r="C16" s="9">
        <v>10</v>
      </c>
      <c r="D16" s="9">
        <v>20</v>
      </c>
      <c r="E16" s="9">
        <v>5</v>
      </c>
      <c r="F16" s="9">
        <v>1</v>
      </c>
      <c r="G16" s="9">
        <v>6</v>
      </c>
      <c r="H16" s="9">
        <v>3</v>
      </c>
      <c r="I16" s="9">
        <v>2</v>
      </c>
      <c r="J16" s="9">
        <f t="shared" si="0"/>
        <v>5</v>
      </c>
      <c r="K16" s="9">
        <f t="shared" si="1"/>
        <v>18</v>
      </c>
      <c r="L16" s="9">
        <f t="shared" si="2"/>
        <v>13</v>
      </c>
      <c r="M16" s="9">
        <f t="shared" si="3"/>
        <v>31</v>
      </c>
      <c r="N16" s="593" t="s">
        <v>359</v>
      </c>
    </row>
    <row r="17" spans="1:14" ht="22.5" customHeight="1" x14ac:dyDescent="0.25">
      <c r="A17" s="533" t="s">
        <v>360</v>
      </c>
      <c r="B17" s="9">
        <v>16</v>
      </c>
      <c r="C17" s="9">
        <v>7</v>
      </c>
      <c r="D17" s="9">
        <v>23</v>
      </c>
      <c r="E17" s="9">
        <v>1</v>
      </c>
      <c r="F17" s="9">
        <v>2</v>
      </c>
      <c r="G17" s="9">
        <v>3</v>
      </c>
      <c r="H17" s="9">
        <v>0</v>
      </c>
      <c r="I17" s="9">
        <v>0</v>
      </c>
      <c r="J17" s="9">
        <f t="shared" si="0"/>
        <v>0</v>
      </c>
      <c r="K17" s="9">
        <f t="shared" si="1"/>
        <v>17</v>
      </c>
      <c r="L17" s="9">
        <f t="shared" si="2"/>
        <v>9</v>
      </c>
      <c r="M17" s="9">
        <f t="shared" si="3"/>
        <v>26</v>
      </c>
      <c r="N17" s="593" t="s">
        <v>361</v>
      </c>
    </row>
    <row r="18" spans="1:14" ht="22.5" customHeight="1" x14ac:dyDescent="0.25">
      <c r="A18" s="533" t="s">
        <v>362</v>
      </c>
      <c r="B18" s="9">
        <v>1</v>
      </c>
      <c r="C18" s="9">
        <v>5</v>
      </c>
      <c r="D18" s="9">
        <v>6</v>
      </c>
      <c r="E18" s="9">
        <v>4</v>
      </c>
      <c r="F18" s="9">
        <v>2</v>
      </c>
      <c r="G18" s="9">
        <v>6</v>
      </c>
      <c r="H18" s="9">
        <v>0</v>
      </c>
      <c r="I18" s="9">
        <v>0</v>
      </c>
      <c r="J18" s="9">
        <f t="shared" si="0"/>
        <v>0</v>
      </c>
      <c r="K18" s="9">
        <f t="shared" si="1"/>
        <v>5</v>
      </c>
      <c r="L18" s="9">
        <f t="shared" si="2"/>
        <v>7</v>
      </c>
      <c r="M18" s="9">
        <f t="shared" si="3"/>
        <v>12</v>
      </c>
      <c r="N18" s="593" t="s">
        <v>363</v>
      </c>
    </row>
    <row r="19" spans="1:14" ht="22.5" customHeight="1" x14ac:dyDescent="0.25">
      <c r="A19" s="533" t="s">
        <v>382</v>
      </c>
      <c r="B19" s="9">
        <v>8</v>
      </c>
      <c r="C19" s="9">
        <v>11</v>
      </c>
      <c r="D19" s="9">
        <v>19</v>
      </c>
      <c r="E19" s="9">
        <v>11</v>
      </c>
      <c r="F19" s="9">
        <v>6</v>
      </c>
      <c r="G19" s="9">
        <v>17</v>
      </c>
      <c r="H19" s="9">
        <v>2</v>
      </c>
      <c r="I19" s="9">
        <v>8</v>
      </c>
      <c r="J19" s="9">
        <f t="shared" si="0"/>
        <v>10</v>
      </c>
      <c r="K19" s="9">
        <f t="shared" si="1"/>
        <v>21</v>
      </c>
      <c r="L19" s="9">
        <f t="shared" si="2"/>
        <v>25</v>
      </c>
      <c r="M19" s="9">
        <f t="shared" si="3"/>
        <v>46</v>
      </c>
      <c r="N19" s="593" t="s">
        <v>365</v>
      </c>
    </row>
    <row r="20" spans="1:14" ht="22.5" customHeight="1" x14ac:dyDescent="0.25">
      <c r="A20" s="533" t="s">
        <v>366</v>
      </c>
      <c r="B20" s="9">
        <v>9</v>
      </c>
      <c r="C20" s="9">
        <v>2</v>
      </c>
      <c r="D20" s="9">
        <v>11</v>
      </c>
      <c r="E20" s="9">
        <v>4</v>
      </c>
      <c r="F20" s="9">
        <v>0</v>
      </c>
      <c r="G20" s="9">
        <v>4</v>
      </c>
      <c r="H20" s="9">
        <v>0</v>
      </c>
      <c r="I20" s="9">
        <v>0</v>
      </c>
      <c r="J20" s="9">
        <f t="shared" si="0"/>
        <v>0</v>
      </c>
      <c r="K20" s="9">
        <f t="shared" si="1"/>
        <v>13</v>
      </c>
      <c r="L20" s="9">
        <f t="shared" si="2"/>
        <v>2</v>
      </c>
      <c r="M20" s="9">
        <f t="shared" si="3"/>
        <v>15</v>
      </c>
      <c r="N20" s="593" t="s">
        <v>367</v>
      </c>
    </row>
    <row r="21" spans="1:14" ht="22.5" customHeight="1" x14ac:dyDescent="0.25">
      <c r="A21" s="533" t="s">
        <v>368</v>
      </c>
      <c r="B21" s="9">
        <v>3</v>
      </c>
      <c r="C21" s="9">
        <v>3</v>
      </c>
      <c r="D21" s="9">
        <v>6</v>
      </c>
      <c r="E21" s="9">
        <v>2</v>
      </c>
      <c r="F21" s="9">
        <v>5</v>
      </c>
      <c r="G21" s="9">
        <v>7</v>
      </c>
      <c r="H21" s="9">
        <v>0</v>
      </c>
      <c r="I21" s="9">
        <v>0</v>
      </c>
      <c r="J21" s="9">
        <f t="shared" si="0"/>
        <v>0</v>
      </c>
      <c r="K21" s="9">
        <f t="shared" si="1"/>
        <v>5</v>
      </c>
      <c r="L21" s="9">
        <f t="shared" si="2"/>
        <v>8</v>
      </c>
      <c r="M21" s="9">
        <f t="shared" si="3"/>
        <v>13</v>
      </c>
      <c r="N21" s="593" t="s">
        <v>369</v>
      </c>
    </row>
    <row r="22" spans="1:14" ht="22.5" customHeight="1" x14ac:dyDescent="0.25">
      <c r="A22" s="533" t="s">
        <v>404</v>
      </c>
      <c r="B22" s="9">
        <v>2</v>
      </c>
      <c r="C22" s="9">
        <v>2</v>
      </c>
      <c r="D22" s="9">
        <v>4</v>
      </c>
      <c r="E22" s="9">
        <v>1</v>
      </c>
      <c r="F22" s="9">
        <v>1</v>
      </c>
      <c r="G22" s="9">
        <v>2</v>
      </c>
      <c r="H22" s="9">
        <v>0</v>
      </c>
      <c r="I22" s="9">
        <v>0</v>
      </c>
      <c r="J22" s="9">
        <f t="shared" si="0"/>
        <v>0</v>
      </c>
      <c r="K22" s="9">
        <f t="shared" si="1"/>
        <v>3</v>
      </c>
      <c r="L22" s="9">
        <f t="shared" si="2"/>
        <v>3</v>
      </c>
      <c r="M22" s="9">
        <f t="shared" si="3"/>
        <v>6</v>
      </c>
      <c r="N22" s="593" t="s">
        <v>371</v>
      </c>
    </row>
    <row r="23" spans="1:14" ht="22.5" customHeight="1" x14ac:dyDescent="0.25">
      <c r="A23" s="533" t="s">
        <v>372</v>
      </c>
      <c r="B23" s="9">
        <f>SUM(B9:B22)</f>
        <v>242</v>
      </c>
      <c r="C23" s="9">
        <f t="shared" ref="C23:I23" si="4">SUM(C9:C22)</f>
        <v>125</v>
      </c>
      <c r="D23" s="9">
        <f t="shared" si="4"/>
        <v>367</v>
      </c>
      <c r="E23" s="9">
        <f t="shared" si="4"/>
        <v>108</v>
      </c>
      <c r="F23" s="9">
        <f t="shared" si="4"/>
        <v>49</v>
      </c>
      <c r="G23" s="9">
        <f t="shared" si="4"/>
        <v>157</v>
      </c>
      <c r="H23" s="9">
        <f t="shared" si="4"/>
        <v>15</v>
      </c>
      <c r="I23" s="9">
        <f t="shared" si="4"/>
        <v>19</v>
      </c>
      <c r="J23" s="9">
        <f t="shared" si="0"/>
        <v>34</v>
      </c>
      <c r="K23" s="9">
        <f t="shared" si="1"/>
        <v>365</v>
      </c>
      <c r="L23" s="9">
        <f t="shared" si="2"/>
        <v>193</v>
      </c>
      <c r="M23" s="9">
        <f t="shared" si="3"/>
        <v>558</v>
      </c>
      <c r="N23" s="71" t="s">
        <v>373</v>
      </c>
    </row>
    <row r="24" spans="1:14" ht="22.5" customHeight="1" x14ac:dyDescent="0.25">
      <c r="A24" s="533" t="s">
        <v>374</v>
      </c>
      <c r="B24" s="9">
        <v>43</v>
      </c>
      <c r="C24" s="9">
        <v>22</v>
      </c>
      <c r="D24" s="9">
        <v>65</v>
      </c>
      <c r="E24" s="9">
        <v>7</v>
      </c>
      <c r="F24" s="9">
        <v>11</v>
      </c>
      <c r="G24" s="9">
        <v>18</v>
      </c>
      <c r="H24" s="9">
        <v>4</v>
      </c>
      <c r="I24" s="9">
        <v>14</v>
      </c>
      <c r="J24" s="9">
        <f t="shared" si="0"/>
        <v>18</v>
      </c>
      <c r="K24" s="9">
        <f t="shared" si="1"/>
        <v>54</v>
      </c>
      <c r="L24" s="9">
        <f t="shared" si="2"/>
        <v>47</v>
      </c>
      <c r="M24" s="9">
        <f t="shared" si="3"/>
        <v>101</v>
      </c>
      <c r="N24" s="593" t="s">
        <v>375</v>
      </c>
    </row>
    <row r="25" spans="1:14" ht="22.5" customHeight="1" x14ac:dyDescent="0.25">
      <c r="A25" s="533" t="s">
        <v>376</v>
      </c>
      <c r="B25" s="9">
        <v>30</v>
      </c>
      <c r="C25" s="9">
        <v>16</v>
      </c>
      <c r="D25" s="9">
        <v>46</v>
      </c>
      <c r="E25" s="9">
        <v>11</v>
      </c>
      <c r="F25" s="9">
        <v>5</v>
      </c>
      <c r="G25" s="9">
        <v>16</v>
      </c>
      <c r="H25" s="9">
        <v>13</v>
      </c>
      <c r="I25" s="9">
        <v>6</v>
      </c>
      <c r="J25" s="9">
        <f t="shared" si="0"/>
        <v>19</v>
      </c>
      <c r="K25" s="9">
        <f t="shared" si="1"/>
        <v>54</v>
      </c>
      <c r="L25" s="9">
        <f t="shared" si="2"/>
        <v>27</v>
      </c>
      <c r="M25" s="9">
        <f t="shared" si="3"/>
        <v>81</v>
      </c>
      <c r="N25" s="599" t="s">
        <v>405</v>
      </c>
    </row>
    <row r="26" spans="1:14" ht="22.5" customHeight="1" thickBot="1" x14ac:dyDescent="0.3">
      <c r="A26" s="20" t="s">
        <v>378</v>
      </c>
      <c r="B26" s="21">
        <f>SUM(B24:B25)</f>
        <v>73</v>
      </c>
      <c r="C26" s="21">
        <f t="shared" ref="C26:I26" si="5">SUM(C24:C25)</f>
        <v>38</v>
      </c>
      <c r="D26" s="21">
        <f t="shared" si="5"/>
        <v>111</v>
      </c>
      <c r="E26" s="21">
        <f t="shared" si="5"/>
        <v>18</v>
      </c>
      <c r="F26" s="21">
        <f t="shared" si="5"/>
        <v>16</v>
      </c>
      <c r="G26" s="21">
        <f t="shared" si="5"/>
        <v>34</v>
      </c>
      <c r="H26" s="21">
        <f t="shared" si="5"/>
        <v>17</v>
      </c>
      <c r="I26" s="21">
        <f t="shared" si="5"/>
        <v>20</v>
      </c>
      <c r="J26" s="9">
        <f t="shared" si="0"/>
        <v>37</v>
      </c>
      <c r="K26" s="9">
        <f t="shared" si="1"/>
        <v>108</v>
      </c>
      <c r="L26" s="9">
        <f t="shared" si="2"/>
        <v>74</v>
      </c>
      <c r="M26" s="9">
        <f t="shared" si="3"/>
        <v>182</v>
      </c>
      <c r="N26" s="22" t="s">
        <v>379</v>
      </c>
    </row>
    <row r="27" spans="1:14" ht="22.5" customHeight="1" thickBot="1" x14ac:dyDescent="0.3">
      <c r="A27" s="23" t="s">
        <v>90</v>
      </c>
      <c r="B27" s="24">
        <f>SUM(B26,B23)</f>
        <v>315</v>
      </c>
      <c r="C27" s="24">
        <f t="shared" ref="C27:M27" si="6">SUM(C26,C23)</f>
        <v>163</v>
      </c>
      <c r="D27" s="24">
        <f t="shared" si="6"/>
        <v>478</v>
      </c>
      <c r="E27" s="24">
        <f t="shared" si="6"/>
        <v>126</v>
      </c>
      <c r="F27" s="24">
        <f t="shared" si="6"/>
        <v>65</v>
      </c>
      <c r="G27" s="24">
        <f t="shared" si="6"/>
        <v>191</v>
      </c>
      <c r="H27" s="24">
        <f t="shared" si="6"/>
        <v>32</v>
      </c>
      <c r="I27" s="24">
        <f t="shared" si="6"/>
        <v>39</v>
      </c>
      <c r="J27" s="24">
        <f t="shared" si="6"/>
        <v>71</v>
      </c>
      <c r="K27" s="24">
        <f t="shared" si="6"/>
        <v>473</v>
      </c>
      <c r="L27" s="24">
        <f t="shared" si="6"/>
        <v>267</v>
      </c>
      <c r="M27" s="24">
        <f t="shared" si="6"/>
        <v>740</v>
      </c>
      <c r="N27" s="594" t="s">
        <v>323</v>
      </c>
    </row>
    <row r="28" spans="1:14" ht="12" customHeight="1" thickTop="1" x14ac:dyDescent="0.25"/>
    <row r="29" spans="1:14" s="660" customFormat="1" ht="12" customHeight="1" x14ac:dyDescent="0.25"/>
    <row r="30" spans="1:14" s="660" customFormat="1" ht="12" customHeight="1" x14ac:dyDescent="0.25"/>
    <row r="31" spans="1:14" s="660" customFormat="1" ht="12" customHeight="1" x14ac:dyDescent="0.25"/>
    <row r="32" spans="1:14" ht="9.75" customHeight="1" x14ac:dyDescent="0.25"/>
    <row r="33" spans="1:14" ht="28.5" customHeight="1" thickBot="1" x14ac:dyDescent="0.3">
      <c r="A33" s="5" t="s">
        <v>822</v>
      </c>
      <c r="N33" s="562" t="s">
        <v>410</v>
      </c>
    </row>
    <row r="34" spans="1:14" ht="22.5" customHeight="1" thickTop="1" x14ac:dyDescent="0.25">
      <c r="A34" s="735" t="s">
        <v>343</v>
      </c>
      <c r="B34" s="735" t="s">
        <v>129</v>
      </c>
      <c r="C34" s="735"/>
      <c r="D34" s="735"/>
      <c r="E34" s="735" t="s">
        <v>130</v>
      </c>
      <c r="F34" s="735"/>
      <c r="G34" s="735"/>
      <c r="H34" s="735" t="s">
        <v>131</v>
      </c>
      <c r="I34" s="735"/>
      <c r="J34" s="735"/>
      <c r="K34" s="735" t="s">
        <v>4</v>
      </c>
      <c r="L34" s="735"/>
      <c r="M34" s="735"/>
      <c r="N34" s="735" t="s">
        <v>344</v>
      </c>
    </row>
    <row r="35" spans="1:14" ht="22.5" customHeight="1" x14ac:dyDescent="0.25">
      <c r="A35" s="736"/>
      <c r="B35" s="736" t="s">
        <v>132</v>
      </c>
      <c r="C35" s="736"/>
      <c r="D35" s="736"/>
      <c r="E35" s="736" t="s">
        <v>133</v>
      </c>
      <c r="F35" s="736"/>
      <c r="G35" s="736"/>
      <c r="H35" s="736" t="s">
        <v>134</v>
      </c>
      <c r="I35" s="736"/>
      <c r="J35" s="736"/>
      <c r="K35" s="736" t="s">
        <v>9</v>
      </c>
      <c r="L35" s="736"/>
      <c r="M35" s="736"/>
      <c r="N35" s="736"/>
    </row>
    <row r="36" spans="1:14" ht="22.5" customHeight="1" x14ac:dyDescent="0.25">
      <c r="A36" s="736"/>
      <c r="B36" s="581" t="s">
        <v>10</v>
      </c>
      <c r="C36" s="581" t="s">
        <v>113</v>
      </c>
      <c r="D36" s="581" t="s">
        <v>12</v>
      </c>
      <c r="E36" s="581" t="s">
        <v>10</v>
      </c>
      <c r="F36" s="581" t="s">
        <v>113</v>
      </c>
      <c r="G36" s="581" t="s">
        <v>12</v>
      </c>
      <c r="H36" s="581" t="s">
        <v>10</v>
      </c>
      <c r="I36" s="581" t="s">
        <v>113</v>
      </c>
      <c r="J36" s="581" t="s">
        <v>12</v>
      </c>
      <c r="K36" s="581" t="s">
        <v>10</v>
      </c>
      <c r="L36" s="581" t="s">
        <v>113</v>
      </c>
      <c r="M36" s="581" t="s">
        <v>12</v>
      </c>
      <c r="N36" s="736"/>
    </row>
    <row r="37" spans="1:14" ht="22.5" customHeight="1" thickBot="1" x14ac:dyDescent="0.3">
      <c r="A37" s="737"/>
      <c r="B37" s="582" t="s">
        <v>13</v>
      </c>
      <c r="C37" s="582" t="s">
        <v>14</v>
      </c>
      <c r="D37" s="582" t="s">
        <v>9</v>
      </c>
      <c r="E37" s="582" t="s">
        <v>13</v>
      </c>
      <c r="F37" s="582" t="s">
        <v>14</v>
      </c>
      <c r="G37" s="582" t="s">
        <v>9</v>
      </c>
      <c r="H37" s="582" t="s">
        <v>13</v>
      </c>
      <c r="I37" s="582" t="s">
        <v>14</v>
      </c>
      <c r="J37" s="582" t="s">
        <v>9</v>
      </c>
      <c r="K37" s="582" t="s">
        <v>13</v>
      </c>
      <c r="L37" s="582" t="s">
        <v>14</v>
      </c>
      <c r="M37" s="582" t="s">
        <v>9</v>
      </c>
      <c r="N37" s="737"/>
    </row>
    <row r="38" spans="1:14" ht="18.75" customHeight="1" x14ac:dyDescent="0.25">
      <c r="A38" s="20" t="s">
        <v>92</v>
      </c>
      <c r="B38" s="21"/>
      <c r="C38" s="21"/>
      <c r="D38" s="21"/>
      <c r="E38" s="21"/>
      <c r="F38" s="21"/>
      <c r="G38" s="21"/>
      <c r="H38" s="21"/>
      <c r="I38" s="21"/>
      <c r="J38" s="21"/>
      <c r="K38" s="22"/>
      <c r="L38" s="20"/>
      <c r="M38" s="21"/>
      <c r="N38" s="22" t="s">
        <v>324</v>
      </c>
    </row>
    <row r="39" spans="1:14" ht="18.75" customHeight="1" x14ac:dyDescent="0.25">
      <c r="A39" s="47" t="s">
        <v>345</v>
      </c>
      <c r="B39" s="9">
        <v>36</v>
      </c>
      <c r="C39" s="9">
        <v>0</v>
      </c>
      <c r="D39" s="9">
        <v>36</v>
      </c>
      <c r="E39" s="9">
        <v>3</v>
      </c>
      <c r="F39" s="9">
        <v>0</v>
      </c>
      <c r="G39" s="9">
        <v>3</v>
      </c>
      <c r="H39" s="9">
        <v>0</v>
      </c>
      <c r="I39" s="9">
        <v>0</v>
      </c>
      <c r="J39" s="9">
        <f>SUM(H39:I39)</f>
        <v>0</v>
      </c>
      <c r="K39" s="9">
        <f>H39+E39+B39</f>
        <v>39</v>
      </c>
      <c r="L39" s="9">
        <f>I39+F39+C39</f>
        <v>0</v>
      </c>
      <c r="M39" s="9">
        <f>SUM(K39:L39)</f>
        <v>39</v>
      </c>
      <c r="N39" s="593" t="s">
        <v>346</v>
      </c>
    </row>
    <row r="40" spans="1:14" ht="18.75" customHeight="1" x14ac:dyDescent="0.25">
      <c r="A40" s="47" t="s">
        <v>347</v>
      </c>
      <c r="B40" s="9">
        <v>32</v>
      </c>
      <c r="C40" s="9">
        <v>1</v>
      </c>
      <c r="D40" s="9">
        <v>33</v>
      </c>
      <c r="E40" s="9">
        <v>1</v>
      </c>
      <c r="F40" s="9">
        <v>0</v>
      </c>
      <c r="G40" s="9">
        <v>1</v>
      </c>
      <c r="H40" s="9">
        <v>0</v>
      </c>
      <c r="I40" s="9">
        <v>0</v>
      </c>
      <c r="J40" s="9">
        <f t="shared" ref="J40:J55" si="7">SUM(H40:I40)</f>
        <v>0</v>
      </c>
      <c r="K40" s="9">
        <f t="shared" ref="K40:K55" si="8">H40+E40+B40</f>
        <v>33</v>
      </c>
      <c r="L40" s="9">
        <f t="shared" ref="L40:L55" si="9">I40+F40+C40</f>
        <v>1</v>
      </c>
      <c r="M40" s="9">
        <f t="shared" ref="M40:M55" si="10">SUM(K40:L40)</f>
        <v>34</v>
      </c>
      <c r="N40" s="593" t="s">
        <v>348</v>
      </c>
    </row>
    <row r="41" spans="1:14" ht="18.75" customHeight="1" x14ac:dyDescent="0.25">
      <c r="A41" s="47" t="s">
        <v>688</v>
      </c>
      <c r="B41" s="9">
        <v>13</v>
      </c>
      <c r="C41" s="9">
        <v>5</v>
      </c>
      <c r="D41" s="9">
        <v>18</v>
      </c>
      <c r="E41" s="9">
        <v>4</v>
      </c>
      <c r="F41" s="9">
        <v>0</v>
      </c>
      <c r="G41" s="9">
        <v>4</v>
      </c>
      <c r="H41" s="9">
        <v>0</v>
      </c>
      <c r="I41" s="9">
        <v>0</v>
      </c>
      <c r="J41" s="9">
        <f t="shared" si="7"/>
        <v>0</v>
      </c>
      <c r="K41" s="9">
        <f t="shared" si="8"/>
        <v>17</v>
      </c>
      <c r="L41" s="9">
        <f t="shared" si="9"/>
        <v>5</v>
      </c>
      <c r="M41" s="9">
        <f t="shared" si="10"/>
        <v>22</v>
      </c>
      <c r="N41" s="593" t="s">
        <v>689</v>
      </c>
    </row>
    <row r="42" spans="1:14" ht="18.75" customHeight="1" x14ac:dyDescent="0.25">
      <c r="A42" s="47" t="s">
        <v>406</v>
      </c>
      <c r="B42" s="9">
        <v>89</v>
      </c>
      <c r="C42" s="9">
        <v>16</v>
      </c>
      <c r="D42" s="9">
        <v>105</v>
      </c>
      <c r="E42" s="9">
        <v>7</v>
      </c>
      <c r="F42" s="9">
        <v>4</v>
      </c>
      <c r="G42" s="9">
        <v>11</v>
      </c>
      <c r="H42" s="9">
        <v>3</v>
      </c>
      <c r="I42" s="9">
        <v>0</v>
      </c>
      <c r="J42" s="9">
        <f t="shared" si="7"/>
        <v>3</v>
      </c>
      <c r="K42" s="9">
        <f t="shared" si="8"/>
        <v>99</v>
      </c>
      <c r="L42" s="9">
        <f t="shared" si="9"/>
        <v>20</v>
      </c>
      <c r="M42" s="9">
        <f t="shared" si="10"/>
        <v>119</v>
      </c>
      <c r="N42" s="593" t="s">
        <v>365</v>
      </c>
    </row>
    <row r="43" spans="1:14" ht="18.75" customHeight="1" x14ac:dyDescent="0.25">
      <c r="A43" s="47" t="s">
        <v>407</v>
      </c>
      <c r="B43" s="9">
        <v>7</v>
      </c>
      <c r="C43" s="9">
        <v>4</v>
      </c>
      <c r="D43" s="9">
        <v>11</v>
      </c>
      <c r="E43" s="9">
        <v>3</v>
      </c>
      <c r="F43" s="9">
        <v>1</v>
      </c>
      <c r="G43" s="9">
        <v>4</v>
      </c>
      <c r="H43" s="9">
        <v>0</v>
      </c>
      <c r="I43" s="9">
        <v>1</v>
      </c>
      <c r="J43" s="9">
        <f t="shared" si="7"/>
        <v>1</v>
      </c>
      <c r="K43" s="9">
        <f t="shared" si="8"/>
        <v>10</v>
      </c>
      <c r="L43" s="9">
        <f t="shared" si="9"/>
        <v>6</v>
      </c>
      <c r="M43" s="9">
        <f t="shared" si="10"/>
        <v>16</v>
      </c>
      <c r="N43" s="593" t="s">
        <v>373</v>
      </c>
    </row>
    <row r="44" spans="1:14" ht="34.5" customHeight="1" x14ac:dyDescent="0.25">
      <c r="A44" s="47" t="s">
        <v>354</v>
      </c>
      <c r="B44" s="9">
        <v>18</v>
      </c>
      <c r="C44" s="9">
        <v>4</v>
      </c>
      <c r="D44" s="9">
        <v>22</v>
      </c>
      <c r="E44" s="9">
        <v>1</v>
      </c>
      <c r="F44" s="9">
        <v>0</v>
      </c>
      <c r="G44" s="9">
        <v>1</v>
      </c>
      <c r="H44" s="9">
        <v>0</v>
      </c>
      <c r="I44" s="9">
        <v>0</v>
      </c>
      <c r="J44" s="9">
        <f t="shared" si="7"/>
        <v>0</v>
      </c>
      <c r="K44" s="9">
        <f t="shared" si="8"/>
        <v>19</v>
      </c>
      <c r="L44" s="9">
        <f t="shared" si="9"/>
        <v>4</v>
      </c>
      <c r="M44" s="9">
        <f t="shared" si="10"/>
        <v>23</v>
      </c>
      <c r="N44" s="599" t="s">
        <v>377</v>
      </c>
    </row>
    <row r="45" spans="1:14" ht="18.75" customHeight="1" x14ac:dyDescent="0.25">
      <c r="A45" s="47" t="s">
        <v>356</v>
      </c>
      <c r="B45" s="9">
        <v>6</v>
      </c>
      <c r="C45" s="9">
        <v>1</v>
      </c>
      <c r="D45" s="9">
        <v>7</v>
      </c>
      <c r="E45" s="9">
        <v>1</v>
      </c>
      <c r="F45" s="9">
        <v>0</v>
      </c>
      <c r="G45" s="9">
        <v>1</v>
      </c>
      <c r="H45" s="9">
        <v>0</v>
      </c>
      <c r="I45" s="9">
        <v>0</v>
      </c>
      <c r="J45" s="9">
        <f t="shared" si="7"/>
        <v>0</v>
      </c>
      <c r="K45" s="9">
        <f t="shared" si="8"/>
        <v>7</v>
      </c>
      <c r="L45" s="9">
        <f t="shared" si="9"/>
        <v>1</v>
      </c>
      <c r="M45" s="9">
        <f t="shared" si="10"/>
        <v>8</v>
      </c>
      <c r="N45" s="593" t="s">
        <v>379</v>
      </c>
    </row>
    <row r="46" spans="1:14" ht="18.75" customHeight="1" x14ac:dyDescent="0.25">
      <c r="A46" s="47" t="s">
        <v>358</v>
      </c>
      <c r="B46" s="9">
        <v>0</v>
      </c>
      <c r="C46" s="9">
        <v>4</v>
      </c>
      <c r="D46" s="9">
        <v>4</v>
      </c>
      <c r="E46" s="9">
        <v>1</v>
      </c>
      <c r="F46" s="9">
        <v>0</v>
      </c>
      <c r="G46" s="9">
        <v>1</v>
      </c>
      <c r="H46" s="9">
        <v>0</v>
      </c>
      <c r="I46" s="9">
        <v>0</v>
      </c>
      <c r="J46" s="9">
        <f t="shared" si="7"/>
        <v>0</v>
      </c>
      <c r="K46" s="9">
        <f t="shared" si="8"/>
        <v>1</v>
      </c>
      <c r="L46" s="9">
        <f t="shared" si="9"/>
        <v>4</v>
      </c>
      <c r="M46" s="9">
        <f t="shared" si="10"/>
        <v>5</v>
      </c>
      <c r="N46" s="593" t="s">
        <v>325</v>
      </c>
    </row>
    <row r="47" spans="1:14" ht="18.75" customHeight="1" x14ac:dyDescent="0.25">
      <c r="A47" s="47" t="s">
        <v>360</v>
      </c>
      <c r="B47" s="9">
        <v>31</v>
      </c>
      <c r="C47" s="9">
        <v>9</v>
      </c>
      <c r="D47" s="9">
        <v>40</v>
      </c>
      <c r="E47" s="9">
        <v>0</v>
      </c>
      <c r="F47" s="9">
        <v>2</v>
      </c>
      <c r="G47" s="9">
        <v>2</v>
      </c>
      <c r="H47" s="9">
        <v>0</v>
      </c>
      <c r="I47" s="9">
        <v>0</v>
      </c>
      <c r="J47" s="9">
        <f t="shared" si="7"/>
        <v>0</v>
      </c>
      <c r="K47" s="9">
        <f t="shared" si="8"/>
        <v>31</v>
      </c>
      <c r="L47" s="9">
        <f t="shared" si="9"/>
        <v>11</v>
      </c>
      <c r="M47" s="9">
        <f t="shared" si="10"/>
        <v>42</v>
      </c>
      <c r="N47" s="593" t="s">
        <v>263</v>
      </c>
    </row>
    <row r="48" spans="1:14" ht="18.75" customHeight="1" x14ac:dyDescent="0.25">
      <c r="A48" s="47" t="s">
        <v>362</v>
      </c>
      <c r="B48" s="63">
        <v>7</v>
      </c>
      <c r="C48" s="63">
        <v>2</v>
      </c>
      <c r="D48" s="63">
        <v>9</v>
      </c>
      <c r="E48" s="63">
        <v>3</v>
      </c>
      <c r="F48" s="9">
        <v>0</v>
      </c>
      <c r="G48" s="63">
        <v>3</v>
      </c>
      <c r="H48" s="63">
        <v>0</v>
      </c>
      <c r="I48" s="63">
        <v>0</v>
      </c>
      <c r="J48" s="9">
        <f t="shared" si="7"/>
        <v>0</v>
      </c>
      <c r="K48" s="9">
        <f t="shared" si="8"/>
        <v>10</v>
      </c>
      <c r="L48" s="9">
        <f t="shared" si="9"/>
        <v>2</v>
      </c>
      <c r="M48" s="9">
        <f t="shared" si="10"/>
        <v>12</v>
      </c>
      <c r="N48" s="593" t="s">
        <v>363</v>
      </c>
    </row>
    <row r="49" spans="1:14" ht="18.75" customHeight="1" x14ac:dyDescent="0.25">
      <c r="A49" s="48" t="s">
        <v>364</v>
      </c>
      <c r="B49" s="63">
        <v>4</v>
      </c>
      <c r="C49" s="63">
        <v>9</v>
      </c>
      <c r="D49" s="63">
        <v>13</v>
      </c>
      <c r="E49" s="63">
        <v>0</v>
      </c>
      <c r="F49" s="9">
        <v>0</v>
      </c>
      <c r="G49" s="63">
        <v>0</v>
      </c>
      <c r="H49" s="63">
        <v>0</v>
      </c>
      <c r="I49" s="63">
        <v>0</v>
      </c>
      <c r="J49" s="9">
        <f t="shared" si="7"/>
        <v>0</v>
      </c>
      <c r="K49" s="9">
        <f t="shared" si="8"/>
        <v>4</v>
      </c>
      <c r="L49" s="9">
        <f t="shared" si="9"/>
        <v>9</v>
      </c>
      <c r="M49" s="9">
        <f t="shared" si="10"/>
        <v>13</v>
      </c>
      <c r="N49" s="593" t="s">
        <v>365</v>
      </c>
    </row>
    <row r="50" spans="1:14" ht="18.75" customHeight="1" x14ac:dyDescent="0.25">
      <c r="A50" s="47" t="s">
        <v>366</v>
      </c>
      <c r="B50" s="63">
        <v>6</v>
      </c>
      <c r="C50" s="63">
        <v>1</v>
      </c>
      <c r="D50" s="63">
        <v>7</v>
      </c>
      <c r="E50" s="63">
        <v>0</v>
      </c>
      <c r="F50" s="9">
        <v>0</v>
      </c>
      <c r="G50" s="63">
        <v>0</v>
      </c>
      <c r="H50" s="63">
        <v>0</v>
      </c>
      <c r="I50" s="63">
        <v>0</v>
      </c>
      <c r="J50" s="9">
        <f t="shared" si="7"/>
        <v>0</v>
      </c>
      <c r="K50" s="9">
        <f t="shared" si="8"/>
        <v>6</v>
      </c>
      <c r="L50" s="9">
        <f t="shared" si="9"/>
        <v>1</v>
      </c>
      <c r="M50" s="9">
        <f t="shared" si="10"/>
        <v>7</v>
      </c>
      <c r="N50" s="593" t="s">
        <v>367</v>
      </c>
    </row>
    <row r="51" spans="1:14" ht="18.75" customHeight="1" x14ac:dyDescent="0.25">
      <c r="A51" s="47" t="s">
        <v>368</v>
      </c>
      <c r="B51" s="63">
        <v>0</v>
      </c>
      <c r="C51" s="63">
        <v>0</v>
      </c>
      <c r="D51" s="63">
        <v>0</v>
      </c>
      <c r="E51" s="63">
        <v>0</v>
      </c>
      <c r="F51" s="9">
        <v>0</v>
      </c>
      <c r="G51" s="63">
        <v>0</v>
      </c>
      <c r="H51" s="63">
        <v>0</v>
      </c>
      <c r="I51" s="63">
        <v>0</v>
      </c>
      <c r="J51" s="9">
        <f t="shared" si="7"/>
        <v>0</v>
      </c>
      <c r="K51" s="9">
        <f t="shared" si="8"/>
        <v>0</v>
      </c>
      <c r="L51" s="9">
        <f t="shared" si="9"/>
        <v>0</v>
      </c>
      <c r="M51" s="9">
        <f t="shared" si="10"/>
        <v>0</v>
      </c>
      <c r="N51" s="593" t="s">
        <v>369</v>
      </c>
    </row>
    <row r="52" spans="1:14" ht="18.75" customHeight="1" x14ac:dyDescent="0.25">
      <c r="A52" s="47" t="s">
        <v>370</v>
      </c>
      <c r="B52" s="63">
        <v>5</v>
      </c>
      <c r="C52" s="63">
        <v>0</v>
      </c>
      <c r="D52" s="63">
        <v>5</v>
      </c>
      <c r="E52" s="63">
        <v>1</v>
      </c>
      <c r="F52" s="9">
        <v>2</v>
      </c>
      <c r="G52" s="63">
        <v>3</v>
      </c>
      <c r="H52" s="63">
        <v>5</v>
      </c>
      <c r="I52" s="63">
        <v>0</v>
      </c>
      <c r="J52" s="9">
        <f t="shared" si="7"/>
        <v>5</v>
      </c>
      <c r="K52" s="9">
        <f t="shared" si="8"/>
        <v>11</v>
      </c>
      <c r="L52" s="9">
        <f t="shared" si="9"/>
        <v>2</v>
      </c>
      <c r="M52" s="9">
        <f t="shared" si="10"/>
        <v>13</v>
      </c>
      <c r="N52" s="593" t="s">
        <v>371</v>
      </c>
    </row>
    <row r="53" spans="1:14" ht="18.75" customHeight="1" x14ac:dyDescent="0.25">
      <c r="A53" s="61" t="s">
        <v>372</v>
      </c>
      <c r="B53" s="63">
        <f>SUM(B39:B52)</f>
        <v>254</v>
      </c>
      <c r="C53" s="63">
        <f t="shared" ref="C53:M53" si="11">SUM(C39:C52)</f>
        <v>56</v>
      </c>
      <c r="D53" s="63">
        <f t="shared" si="11"/>
        <v>310</v>
      </c>
      <c r="E53" s="63">
        <f t="shared" si="11"/>
        <v>25</v>
      </c>
      <c r="F53" s="63">
        <f t="shared" si="11"/>
        <v>9</v>
      </c>
      <c r="G53" s="63">
        <f t="shared" si="11"/>
        <v>34</v>
      </c>
      <c r="H53" s="63">
        <f t="shared" si="11"/>
        <v>8</v>
      </c>
      <c r="I53" s="63">
        <f t="shared" si="11"/>
        <v>1</v>
      </c>
      <c r="J53" s="9">
        <f t="shared" si="7"/>
        <v>9</v>
      </c>
      <c r="K53" s="63">
        <f t="shared" si="11"/>
        <v>287</v>
      </c>
      <c r="L53" s="63">
        <f t="shared" si="11"/>
        <v>66</v>
      </c>
      <c r="M53" s="63">
        <f t="shared" si="11"/>
        <v>353</v>
      </c>
      <c r="N53" s="71" t="s">
        <v>373</v>
      </c>
    </row>
    <row r="54" spans="1:14" ht="18.75" customHeight="1" x14ac:dyDescent="0.25">
      <c r="A54" s="277" t="s">
        <v>374</v>
      </c>
      <c r="B54" s="65">
        <v>18</v>
      </c>
      <c r="C54" s="65">
        <v>22</v>
      </c>
      <c r="D54" s="65">
        <v>40</v>
      </c>
      <c r="E54" s="65">
        <v>0</v>
      </c>
      <c r="F54" s="65">
        <v>0</v>
      </c>
      <c r="G54" s="65">
        <v>0</v>
      </c>
      <c r="H54" s="65">
        <v>0</v>
      </c>
      <c r="I54" s="65">
        <v>0</v>
      </c>
      <c r="J54" s="21">
        <f t="shared" si="7"/>
        <v>0</v>
      </c>
      <c r="K54" s="21">
        <f t="shared" si="8"/>
        <v>18</v>
      </c>
      <c r="L54" s="21">
        <f t="shared" si="9"/>
        <v>22</v>
      </c>
      <c r="M54" s="21">
        <f t="shared" si="10"/>
        <v>40</v>
      </c>
      <c r="N54" s="22" t="s">
        <v>375</v>
      </c>
    </row>
    <row r="55" spans="1:14" ht="30.75" customHeight="1" x14ac:dyDescent="0.25">
      <c r="A55" s="20" t="s">
        <v>376</v>
      </c>
      <c r="B55" s="65">
        <v>29</v>
      </c>
      <c r="C55" s="65">
        <v>9</v>
      </c>
      <c r="D55" s="65">
        <v>38</v>
      </c>
      <c r="E55" s="65">
        <v>4</v>
      </c>
      <c r="F55" s="65">
        <v>1</v>
      </c>
      <c r="G55" s="65">
        <v>5</v>
      </c>
      <c r="H55" s="65">
        <v>5</v>
      </c>
      <c r="I55" s="65">
        <v>2</v>
      </c>
      <c r="J55" s="21">
        <f t="shared" si="7"/>
        <v>7</v>
      </c>
      <c r="K55" s="21">
        <f t="shared" si="8"/>
        <v>38</v>
      </c>
      <c r="L55" s="21">
        <f t="shared" si="9"/>
        <v>12</v>
      </c>
      <c r="M55" s="21">
        <f t="shared" si="10"/>
        <v>50</v>
      </c>
      <c r="N55" s="38" t="s">
        <v>377</v>
      </c>
    </row>
    <row r="56" spans="1:14" ht="18.75" customHeight="1" thickBot="1" x14ac:dyDescent="0.3">
      <c r="A56" s="42" t="s">
        <v>127</v>
      </c>
      <c r="B56" s="53">
        <f>SUM(B54:B55,B53)</f>
        <v>301</v>
      </c>
      <c r="C56" s="53">
        <f t="shared" ref="C56:M56" si="12">SUM(C54:C55,C53)</f>
        <v>87</v>
      </c>
      <c r="D56" s="53">
        <f t="shared" si="12"/>
        <v>388</v>
      </c>
      <c r="E56" s="53">
        <f t="shared" si="12"/>
        <v>29</v>
      </c>
      <c r="F56" s="53">
        <f t="shared" si="12"/>
        <v>10</v>
      </c>
      <c r="G56" s="53">
        <f t="shared" si="12"/>
        <v>39</v>
      </c>
      <c r="H56" s="53">
        <f t="shared" si="12"/>
        <v>13</v>
      </c>
      <c r="I56" s="53">
        <f t="shared" si="12"/>
        <v>3</v>
      </c>
      <c r="J56" s="53">
        <f t="shared" si="12"/>
        <v>16</v>
      </c>
      <c r="K56" s="53">
        <f t="shared" si="12"/>
        <v>343</v>
      </c>
      <c r="L56" s="53">
        <f t="shared" si="12"/>
        <v>100</v>
      </c>
      <c r="M56" s="53">
        <f t="shared" si="12"/>
        <v>443</v>
      </c>
      <c r="N56" s="278" t="s">
        <v>261</v>
      </c>
    </row>
    <row r="57" spans="1:14" ht="18.75" customHeight="1" thickBot="1" x14ac:dyDescent="0.3">
      <c r="A57" s="23" t="s">
        <v>262</v>
      </c>
      <c r="B57" s="55">
        <f>SUM(B56,B27)</f>
        <v>616</v>
      </c>
      <c r="C57" s="55">
        <f t="shared" ref="C57:M57" si="13">SUM(C56,C27)</f>
        <v>250</v>
      </c>
      <c r="D57" s="55">
        <f t="shared" si="13"/>
        <v>866</v>
      </c>
      <c r="E57" s="55">
        <f t="shared" si="13"/>
        <v>155</v>
      </c>
      <c r="F57" s="55">
        <f t="shared" si="13"/>
        <v>75</v>
      </c>
      <c r="G57" s="55">
        <f t="shared" si="13"/>
        <v>230</v>
      </c>
      <c r="H57" s="55">
        <f t="shared" si="13"/>
        <v>45</v>
      </c>
      <c r="I57" s="55">
        <f t="shared" si="13"/>
        <v>42</v>
      </c>
      <c r="J57" s="55">
        <f t="shared" si="13"/>
        <v>87</v>
      </c>
      <c r="K57" s="55">
        <f t="shared" si="13"/>
        <v>816</v>
      </c>
      <c r="L57" s="55">
        <f t="shared" si="13"/>
        <v>367</v>
      </c>
      <c r="M57" s="55">
        <f t="shared" si="13"/>
        <v>1183</v>
      </c>
      <c r="N57" s="73" t="s">
        <v>263</v>
      </c>
    </row>
    <row r="58" spans="1:14" ht="14.4" thickTop="1" x14ac:dyDescent="0.25"/>
    <row r="65" spans="1:14" ht="20.25" customHeight="1" x14ac:dyDescent="0.25"/>
    <row r="66" spans="1:14" ht="29.25" customHeight="1" x14ac:dyDescent="0.25">
      <c r="A66" s="738" t="s">
        <v>826</v>
      </c>
      <c r="B66" s="738"/>
      <c r="C66" s="738"/>
      <c r="D66" s="738"/>
      <c r="E66" s="738"/>
      <c r="F66" s="738"/>
      <c r="G66" s="738"/>
      <c r="H66" s="738"/>
      <c r="I66" s="738"/>
      <c r="J66" s="738"/>
      <c r="K66" s="738"/>
      <c r="L66" s="738"/>
      <c r="M66" s="738"/>
      <c r="N66" s="738"/>
    </row>
    <row r="67" spans="1:14" ht="39.75" customHeight="1" x14ac:dyDescent="0.25">
      <c r="A67" s="742" t="s">
        <v>825</v>
      </c>
      <c r="B67" s="742"/>
      <c r="C67" s="742"/>
      <c r="D67" s="742"/>
      <c r="E67" s="742"/>
      <c r="F67" s="742"/>
      <c r="G67" s="742"/>
      <c r="H67" s="742"/>
      <c r="I67" s="742"/>
      <c r="J67" s="742"/>
      <c r="K67" s="742"/>
      <c r="L67" s="742"/>
      <c r="M67" s="742"/>
      <c r="N67" s="742"/>
    </row>
    <row r="68" spans="1:14" ht="22.5" customHeight="1" thickBot="1" x14ac:dyDescent="0.3">
      <c r="A68" s="5" t="s">
        <v>823</v>
      </c>
      <c r="N68" s="562" t="s">
        <v>824</v>
      </c>
    </row>
    <row r="69" spans="1:14" ht="22.5" customHeight="1" thickTop="1" x14ac:dyDescent="0.25">
      <c r="A69" s="735" t="s">
        <v>343</v>
      </c>
      <c r="B69" s="735" t="s">
        <v>129</v>
      </c>
      <c r="C69" s="735"/>
      <c r="D69" s="735"/>
      <c r="E69" s="735" t="s">
        <v>130</v>
      </c>
      <c r="F69" s="735"/>
      <c r="G69" s="735"/>
      <c r="H69" s="735" t="s">
        <v>131</v>
      </c>
      <c r="I69" s="735"/>
      <c r="J69" s="735"/>
      <c r="K69" s="735" t="s">
        <v>4</v>
      </c>
      <c r="L69" s="735"/>
      <c r="M69" s="735"/>
      <c r="N69" s="735" t="s">
        <v>344</v>
      </c>
    </row>
    <row r="70" spans="1:14" ht="22.5" customHeight="1" x14ac:dyDescent="0.25">
      <c r="A70" s="736"/>
      <c r="B70" s="736" t="s">
        <v>132</v>
      </c>
      <c r="C70" s="736"/>
      <c r="D70" s="736"/>
      <c r="E70" s="736" t="s">
        <v>133</v>
      </c>
      <c r="F70" s="736"/>
      <c r="G70" s="736"/>
      <c r="H70" s="736" t="s">
        <v>134</v>
      </c>
      <c r="I70" s="736"/>
      <c r="J70" s="736"/>
      <c r="K70" s="736" t="s">
        <v>9</v>
      </c>
      <c r="L70" s="736"/>
      <c r="M70" s="736"/>
      <c r="N70" s="736"/>
    </row>
    <row r="71" spans="1:14" ht="22.5" customHeight="1" x14ac:dyDescent="0.25">
      <c r="A71" s="736"/>
      <c r="B71" s="581" t="s">
        <v>10</v>
      </c>
      <c r="C71" s="581" t="s">
        <v>113</v>
      </c>
      <c r="D71" s="581" t="s">
        <v>12</v>
      </c>
      <c r="E71" s="581" t="s">
        <v>10</v>
      </c>
      <c r="F71" s="581" t="s">
        <v>113</v>
      </c>
      <c r="G71" s="581" t="s">
        <v>12</v>
      </c>
      <c r="H71" s="581" t="s">
        <v>10</v>
      </c>
      <c r="I71" s="581" t="s">
        <v>113</v>
      </c>
      <c r="J71" s="581" t="s">
        <v>12</v>
      </c>
      <c r="K71" s="581" t="s">
        <v>10</v>
      </c>
      <c r="L71" s="581" t="s">
        <v>113</v>
      </c>
      <c r="M71" s="581" t="s">
        <v>12</v>
      </c>
      <c r="N71" s="736"/>
    </row>
    <row r="72" spans="1:14" ht="22.5" customHeight="1" thickBot="1" x14ac:dyDescent="0.3">
      <c r="A72" s="737"/>
      <c r="B72" s="582" t="s">
        <v>13</v>
      </c>
      <c r="C72" s="582" t="s">
        <v>14</v>
      </c>
      <c r="D72" s="582" t="s">
        <v>9</v>
      </c>
      <c r="E72" s="582" t="s">
        <v>13</v>
      </c>
      <c r="F72" s="582" t="s">
        <v>14</v>
      </c>
      <c r="G72" s="582" t="s">
        <v>9</v>
      </c>
      <c r="H72" s="582" t="s">
        <v>13</v>
      </c>
      <c r="I72" s="582" t="s">
        <v>14</v>
      </c>
      <c r="J72" s="582" t="s">
        <v>9</v>
      </c>
      <c r="K72" s="582" t="s">
        <v>13</v>
      </c>
      <c r="L72" s="582" t="s">
        <v>14</v>
      </c>
      <c r="M72" s="582" t="s">
        <v>9</v>
      </c>
      <c r="N72" s="737"/>
    </row>
    <row r="73" spans="1:14" ht="32.25" customHeight="1" x14ac:dyDescent="0.25">
      <c r="A73" s="49" t="s">
        <v>376</v>
      </c>
      <c r="B73" s="65">
        <v>0</v>
      </c>
      <c r="C73" s="65">
        <v>1</v>
      </c>
      <c r="D73" s="65">
        <v>1</v>
      </c>
      <c r="E73" s="65">
        <v>0</v>
      </c>
      <c r="F73" s="65">
        <v>0</v>
      </c>
      <c r="G73" s="65">
        <v>0</v>
      </c>
      <c r="H73" s="65">
        <v>0</v>
      </c>
      <c r="I73" s="65">
        <v>0</v>
      </c>
      <c r="J73" s="65">
        <v>0</v>
      </c>
      <c r="K73" s="65">
        <v>0</v>
      </c>
      <c r="L73" s="65">
        <v>1</v>
      </c>
      <c r="M73" s="65">
        <v>1</v>
      </c>
      <c r="N73" s="38" t="s">
        <v>377</v>
      </c>
    </row>
    <row r="74" spans="1:14" ht="24.75" customHeight="1" thickBot="1" x14ac:dyDescent="0.3">
      <c r="A74" s="52" t="s">
        <v>378</v>
      </c>
      <c r="B74" s="53">
        <f>SUM(B73)</f>
        <v>0</v>
      </c>
      <c r="C74" s="53">
        <f t="shared" ref="C74:M75" si="14">SUM(C73)</f>
        <v>1</v>
      </c>
      <c r="D74" s="53">
        <f t="shared" si="14"/>
        <v>1</v>
      </c>
      <c r="E74" s="53">
        <f t="shared" si="14"/>
        <v>0</v>
      </c>
      <c r="F74" s="53">
        <f t="shared" si="14"/>
        <v>0</v>
      </c>
      <c r="G74" s="53">
        <f t="shared" si="14"/>
        <v>0</v>
      </c>
      <c r="H74" s="53">
        <f t="shared" si="14"/>
        <v>0</v>
      </c>
      <c r="I74" s="53">
        <f t="shared" si="14"/>
        <v>0</v>
      </c>
      <c r="J74" s="53">
        <f t="shared" si="14"/>
        <v>0</v>
      </c>
      <c r="K74" s="53">
        <f t="shared" si="14"/>
        <v>0</v>
      </c>
      <c r="L74" s="53">
        <f t="shared" si="14"/>
        <v>1</v>
      </c>
      <c r="M74" s="53">
        <f t="shared" si="14"/>
        <v>1</v>
      </c>
      <c r="N74" s="44" t="s">
        <v>379</v>
      </c>
    </row>
    <row r="75" spans="1:14" ht="24.75" customHeight="1" thickBot="1" x14ac:dyDescent="0.3">
      <c r="A75" s="113" t="s">
        <v>384</v>
      </c>
      <c r="B75" s="55">
        <f>SUM(B74)</f>
        <v>0</v>
      </c>
      <c r="C75" s="55">
        <f t="shared" si="14"/>
        <v>1</v>
      </c>
      <c r="D75" s="55">
        <f t="shared" si="14"/>
        <v>1</v>
      </c>
      <c r="E75" s="55">
        <f t="shared" si="14"/>
        <v>0</v>
      </c>
      <c r="F75" s="55">
        <f t="shared" si="14"/>
        <v>0</v>
      </c>
      <c r="G75" s="55">
        <f t="shared" si="14"/>
        <v>0</v>
      </c>
      <c r="H75" s="55">
        <f t="shared" si="14"/>
        <v>0</v>
      </c>
      <c r="I75" s="55">
        <f t="shared" si="14"/>
        <v>0</v>
      </c>
      <c r="J75" s="55">
        <f t="shared" si="14"/>
        <v>0</v>
      </c>
      <c r="K75" s="55">
        <f t="shared" si="14"/>
        <v>0</v>
      </c>
      <c r="L75" s="55">
        <f t="shared" si="14"/>
        <v>1</v>
      </c>
      <c r="M75" s="55">
        <f t="shared" si="14"/>
        <v>1</v>
      </c>
      <c r="N75" s="594" t="s">
        <v>263</v>
      </c>
    </row>
    <row r="76" spans="1:14" ht="14.4" thickTop="1" x14ac:dyDescent="0.25"/>
    <row r="105" spans="1:1" ht="24" customHeight="1" x14ac:dyDescent="0.25"/>
    <row r="110" spans="1:1" x14ac:dyDescent="0.25">
      <c r="A110" s="564"/>
    </row>
    <row r="111" spans="1:1" x14ac:dyDescent="0.25">
      <c r="A111" s="564"/>
    </row>
    <row r="112" spans="1:1" x14ac:dyDescent="0.25">
      <c r="A112" s="564"/>
    </row>
    <row r="113" spans="1:1" x14ac:dyDescent="0.25">
      <c r="A113" s="564"/>
    </row>
    <row r="123" spans="1:1" ht="16.5" customHeight="1" x14ac:dyDescent="0.25"/>
    <row r="124" spans="1:1" ht="16.5" customHeight="1" x14ac:dyDescent="0.25"/>
    <row r="125" spans="1:1" ht="16.5" customHeight="1" x14ac:dyDescent="0.25"/>
    <row r="126" spans="1:1" ht="16.5" customHeight="1" x14ac:dyDescent="0.25"/>
    <row r="127" spans="1:1" ht="16.5" customHeight="1" x14ac:dyDescent="0.25"/>
    <row r="128" spans="1:1" ht="16.5" customHeight="1" x14ac:dyDescent="0.25"/>
    <row r="129" ht="16.5" customHeight="1" x14ac:dyDescent="0.25"/>
    <row r="130" ht="16.5" customHeight="1" x14ac:dyDescent="0.25"/>
    <row r="131" ht="16.5" customHeight="1" x14ac:dyDescent="0.25"/>
    <row r="132" ht="16.5" customHeight="1" x14ac:dyDescent="0.25"/>
    <row r="133" ht="16.5" customHeight="1" x14ac:dyDescent="0.25"/>
    <row r="134" ht="16.5" customHeight="1" x14ac:dyDescent="0.25"/>
    <row r="135" ht="16.5" customHeight="1" x14ac:dyDescent="0.25"/>
    <row r="136" ht="16.5" customHeight="1" x14ac:dyDescent="0.25"/>
    <row r="137" ht="16.5" customHeight="1" x14ac:dyDescent="0.25"/>
    <row r="138" ht="16.5" customHeight="1" x14ac:dyDescent="0.25"/>
    <row r="139" ht="16.5" customHeight="1" x14ac:dyDescent="0.25"/>
    <row r="140" ht="16.5" customHeight="1" x14ac:dyDescent="0.25"/>
    <row r="141" ht="16.5" customHeight="1" x14ac:dyDescent="0.25"/>
    <row r="142" ht="16.5" customHeight="1" x14ac:dyDescent="0.25"/>
    <row r="143" ht="16.5" customHeight="1" x14ac:dyDescent="0.25"/>
    <row r="144" ht="16.5" customHeight="1" x14ac:dyDescent="0.25"/>
    <row r="145" ht="16.5" customHeight="1" x14ac:dyDescent="0.25"/>
    <row r="146" ht="16.5" customHeight="1" x14ac:dyDescent="0.25"/>
    <row r="147" ht="16.5" customHeight="1" x14ac:dyDescent="0.25"/>
    <row r="148" ht="16.5" customHeight="1" x14ac:dyDescent="0.25"/>
    <row r="149" ht="16.5" customHeight="1" x14ac:dyDescent="0.25"/>
    <row r="150" ht="16.5" customHeight="1" x14ac:dyDescent="0.25"/>
    <row r="151" ht="16.5" customHeight="1" x14ac:dyDescent="0.25"/>
  </sheetData>
  <mergeCells count="34">
    <mergeCell ref="N34:N37"/>
    <mergeCell ref="B35:D35"/>
    <mergeCell ref="E35:G35"/>
    <mergeCell ref="H35:J35"/>
    <mergeCell ref="K35:M35"/>
    <mergeCell ref="A34:A37"/>
    <mergeCell ref="B34:D34"/>
    <mergeCell ref="E34:G34"/>
    <mergeCell ref="H34:J34"/>
    <mergeCell ref="K34:M34"/>
    <mergeCell ref="A1:N1"/>
    <mergeCell ref="A2:N2"/>
    <mergeCell ref="A4:A7"/>
    <mergeCell ref="B4:D4"/>
    <mergeCell ref="E4:G4"/>
    <mergeCell ref="H4:J4"/>
    <mergeCell ref="K4:M4"/>
    <mergeCell ref="N4:N7"/>
    <mergeCell ref="B5:D5"/>
    <mergeCell ref="E5:G5"/>
    <mergeCell ref="H5:J5"/>
    <mergeCell ref="K5:M5"/>
    <mergeCell ref="A66:N66"/>
    <mergeCell ref="A67:N67"/>
    <mergeCell ref="N69:N72"/>
    <mergeCell ref="B70:D70"/>
    <mergeCell ref="E70:G70"/>
    <mergeCell ref="H70:J70"/>
    <mergeCell ref="K70:M70"/>
    <mergeCell ref="A69:A72"/>
    <mergeCell ref="B69:D69"/>
    <mergeCell ref="E69:G69"/>
    <mergeCell ref="H69:J69"/>
    <mergeCell ref="K69:M69"/>
  </mergeCells>
  <printOptions horizontalCentered="1"/>
  <pageMargins left="1" right="1" top="1" bottom="1" header="1" footer="1"/>
  <pageSetup paperSize="9" scale="7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160"/>
  <sheetViews>
    <sheetView rightToLeft="1" view="pageBreakPreview" topLeftCell="A96" zoomScale="80" zoomScaleSheetLayoutView="80" workbookViewId="0">
      <selection activeCell="C118" sqref="C118"/>
    </sheetView>
  </sheetViews>
  <sheetFormatPr defaultColWidth="9" defaultRowHeight="13.8" x14ac:dyDescent="0.25"/>
  <cols>
    <col min="1" max="1" width="25.69921875" style="66" customWidth="1"/>
    <col min="2" max="2" width="8.3984375" style="66" customWidth="1"/>
    <col min="3" max="3" width="8.59765625" style="66" customWidth="1"/>
    <col min="4" max="4" width="8.5" style="66" customWidth="1"/>
    <col min="5" max="5" width="7.5" style="66" customWidth="1"/>
    <col min="6" max="6" width="8.5" style="66" customWidth="1"/>
    <col min="7" max="7" width="7.09765625" style="66" customWidth="1"/>
    <col min="8" max="8" width="8.3984375" style="66" customWidth="1"/>
    <col min="9" max="9" width="9.09765625" style="66" customWidth="1"/>
    <col min="10" max="10" width="9" style="66" customWidth="1"/>
    <col min="11" max="11" width="36.69921875" style="66" customWidth="1"/>
    <col min="12" max="16384" width="9" style="66"/>
  </cols>
  <sheetData>
    <row r="1" spans="1:11" ht="24" customHeight="1" x14ac:dyDescent="0.25">
      <c r="A1" s="738" t="s">
        <v>685</v>
      </c>
      <c r="B1" s="738"/>
      <c r="C1" s="738"/>
      <c r="D1" s="738"/>
      <c r="E1" s="738"/>
      <c r="F1" s="738"/>
      <c r="G1" s="738"/>
      <c r="H1" s="738"/>
      <c r="I1" s="738"/>
      <c r="J1" s="738"/>
      <c r="K1" s="738"/>
    </row>
    <row r="2" spans="1:11" ht="42" customHeight="1" x14ac:dyDescent="0.25">
      <c r="A2" s="742" t="s">
        <v>686</v>
      </c>
      <c r="B2" s="742"/>
      <c r="C2" s="742"/>
      <c r="D2" s="742"/>
      <c r="E2" s="742"/>
      <c r="F2" s="742"/>
      <c r="G2" s="742"/>
      <c r="H2" s="742"/>
      <c r="I2" s="742"/>
      <c r="J2" s="742"/>
      <c r="K2" s="742"/>
    </row>
    <row r="3" spans="1:11" ht="24" customHeight="1" thickBot="1" x14ac:dyDescent="0.3">
      <c r="A3" s="5" t="s">
        <v>827</v>
      </c>
      <c r="K3" s="71" t="s">
        <v>828</v>
      </c>
    </row>
    <row r="4" spans="1:11" ht="16.5" customHeight="1" thickTop="1" x14ac:dyDescent="0.25">
      <c r="A4" s="735" t="s">
        <v>343</v>
      </c>
      <c r="B4" s="735" t="s">
        <v>1</v>
      </c>
      <c r="C4" s="735"/>
      <c r="D4" s="735"/>
      <c r="E4" s="735" t="s">
        <v>2</v>
      </c>
      <c r="F4" s="735"/>
      <c r="G4" s="735"/>
      <c r="H4" s="735" t="s">
        <v>4</v>
      </c>
      <c r="I4" s="735"/>
      <c r="J4" s="735"/>
      <c r="K4" s="735" t="s">
        <v>344</v>
      </c>
    </row>
    <row r="5" spans="1:11" ht="15.75" customHeight="1" x14ac:dyDescent="0.25">
      <c r="A5" s="736"/>
      <c r="B5" s="736" t="s">
        <v>6</v>
      </c>
      <c r="C5" s="736"/>
      <c r="D5" s="736"/>
      <c r="E5" s="736" t="s">
        <v>7</v>
      </c>
      <c r="F5" s="736"/>
      <c r="G5" s="736"/>
      <c r="H5" s="736" t="s">
        <v>9</v>
      </c>
      <c r="I5" s="736"/>
      <c r="J5" s="736"/>
      <c r="K5" s="736"/>
    </row>
    <row r="6" spans="1:11" ht="17.25" customHeight="1" x14ac:dyDescent="0.25">
      <c r="A6" s="736"/>
      <c r="B6" s="581" t="s">
        <v>10</v>
      </c>
      <c r="C6" s="581" t="s">
        <v>113</v>
      </c>
      <c r="D6" s="581" t="s">
        <v>12</v>
      </c>
      <c r="E6" s="581" t="s">
        <v>10</v>
      </c>
      <c r="F6" s="581" t="s">
        <v>113</v>
      </c>
      <c r="G6" s="581" t="s">
        <v>12</v>
      </c>
      <c r="H6" s="581" t="s">
        <v>10</v>
      </c>
      <c r="I6" s="581" t="s">
        <v>113</v>
      </c>
      <c r="J6" s="581" t="s">
        <v>12</v>
      </c>
      <c r="K6" s="736"/>
    </row>
    <row r="7" spans="1:11" ht="21.75" customHeight="1" thickBot="1" x14ac:dyDescent="0.3">
      <c r="A7" s="737"/>
      <c r="B7" s="582" t="s">
        <v>13</v>
      </c>
      <c r="C7" s="582" t="s">
        <v>14</v>
      </c>
      <c r="D7" s="582" t="s">
        <v>9</v>
      </c>
      <c r="E7" s="582" t="s">
        <v>13</v>
      </c>
      <c r="F7" s="582" t="s">
        <v>14</v>
      </c>
      <c r="G7" s="582" t="s">
        <v>9</v>
      </c>
      <c r="H7" s="582" t="s">
        <v>13</v>
      </c>
      <c r="I7" s="582" t="s">
        <v>14</v>
      </c>
      <c r="J7" s="582" t="s">
        <v>9</v>
      </c>
      <c r="K7" s="737"/>
    </row>
    <row r="8" spans="1:11" ht="18.75" customHeight="1" x14ac:dyDescent="0.25">
      <c r="A8" s="20" t="s">
        <v>15</v>
      </c>
      <c r="B8" s="21"/>
      <c r="C8" s="21"/>
      <c r="D8" s="21"/>
      <c r="E8" s="21"/>
      <c r="F8" s="21"/>
      <c r="G8" s="21"/>
      <c r="H8" s="21"/>
      <c r="I8" s="21"/>
      <c r="J8" s="21"/>
      <c r="K8" s="70" t="s">
        <v>207</v>
      </c>
    </row>
    <row r="9" spans="1:11" ht="18.75" customHeight="1" x14ac:dyDescent="0.25">
      <c r="A9" s="62" t="s">
        <v>345</v>
      </c>
      <c r="B9" s="9">
        <v>421</v>
      </c>
      <c r="C9" s="9">
        <v>142</v>
      </c>
      <c r="D9" s="9">
        <v>563</v>
      </c>
      <c r="E9" s="9">
        <v>0</v>
      </c>
      <c r="F9" s="9">
        <v>0</v>
      </c>
      <c r="G9" s="9">
        <f>F9+E9</f>
        <v>0</v>
      </c>
      <c r="H9" s="9">
        <f>E9+B9</f>
        <v>421</v>
      </c>
      <c r="I9" s="9">
        <f>F9+C9</f>
        <v>142</v>
      </c>
      <c r="J9" s="9">
        <f>SUM(H9:I9)</f>
        <v>563</v>
      </c>
      <c r="K9" s="34" t="s">
        <v>346</v>
      </c>
    </row>
    <row r="10" spans="1:11" ht="18.75" customHeight="1" x14ac:dyDescent="0.25">
      <c r="A10" s="62" t="s">
        <v>347</v>
      </c>
      <c r="B10" s="9">
        <v>246</v>
      </c>
      <c r="C10" s="9">
        <v>118</v>
      </c>
      <c r="D10" s="9">
        <v>364</v>
      </c>
      <c r="E10" s="9">
        <v>0</v>
      </c>
      <c r="F10" s="9">
        <v>0</v>
      </c>
      <c r="G10" s="9">
        <f t="shared" ref="G10:G23" si="0">F10+E10</f>
        <v>0</v>
      </c>
      <c r="H10" s="9">
        <f t="shared" ref="H10:H25" si="1">E10+B10</f>
        <v>246</v>
      </c>
      <c r="I10" s="9">
        <f t="shared" ref="I10:I25" si="2">F10+C10</f>
        <v>118</v>
      </c>
      <c r="J10" s="9">
        <f t="shared" ref="J10:J23" si="3">SUM(H10:I10)</f>
        <v>364</v>
      </c>
      <c r="K10" s="34" t="s">
        <v>348</v>
      </c>
    </row>
    <row r="11" spans="1:11" ht="18.75" customHeight="1" x14ac:dyDescent="0.25">
      <c r="A11" s="62" t="s">
        <v>688</v>
      </c>
      <c r="B11" s="9">
        <v>425</v>
      </c>
      <c r="C11" s="9">
        <v>333</v>
      </c>
      <c r="D11" s="9">
        <v>758</v>
      </c>
      <c r="E11" s="9">
        <v>1</v>
      </c>
      <c r="F11" s="9">
        <v>0</v>
      </c>
      <c r="G11" s="9">
        <f t="shared" si="0"/>
        <v>1</v>
      </c>
      <c r="H11" s="9">
        <f t="shared" si="1"/>
        <v>426</v>
      </c>
      <c r="I11" s="9">
        <f t="shared" si="2"/>
        <v>333</v>
      </c>
      <c r="J11" s="9">
        <f t="shared" si="3"/>
        <v>759</v>
      </c>
      <c r="K11" s="593" t="s">
        <v>689</v>
      </c>
    </row>
    <row r="12" spans="1:11" ht="18.75" customHeight="1" x14ac:dyDescent="0.25">
      <c r="A12" s="62" t="s">
        <v>409</v>
      </c>
      <c r="B12" s="9">
        <v>451</v>
      </c>
      <c r="C12" s="9">
        <v>378</v>
      </c>
      <c r="D12" s="9">
        <v>829</v>
      </c>
      <c r="E12" s="9">
        <v>0</v>
      </c>
      <c r="F12" s="9">
        <v>1</v>
      </c>
      <c r="G12" s="9">
        <f t="shared" si="0"/>
        <v>1</v>
      </c>
      <c r="H12" s="9">
        <f t="shared" si="1"/>
        <v>451</v>
      </c>
      <c r="I12" s="9">
        <f t="shared" si="2"/>
        <v>379</v>
      </c>
      <c r="J12" s="9">
        <f t="shared" si="3"/>
        <v>830</v>
      </c>
      <c r="K12" s="34" t="s">
        <v>348</v>
      </c>
    </row>
    <row r="13" spans="1:11" ht="18.75" customHeight="1" x14ac:dyDescent="0.25">
      <c r="A13" s="62" t="s">
        <v>352</v>
      </c>
      <c r="B13" s="9">
        <v>132</v>
      </c>
      <c r="C13" s="9">
        <v>203</v>
      </c>
      <c r="D13" s="9">
        <v>335</v>
      </c>
      <c r="E13" s="9">
        <v>0</v>
      </c>
      <c r="F13" s="9">
        <v>1</v>
      </c>
      <c r="G13" s="9">
        <f t="shared" si="0"/>
        <v>1</v>
      </c>
      <c r="H13" s="9">
        <f t="shared" si="1"/>
        <v>132</v>
      </c>
      <c r="I13" s="9">
        <f t="shared" si="2"/>
        <v>204</v>
      </c>
      <c r="J13" s="9">
        <f t="shared" si="3"/>
        <v>336</v>
      </c>
      <c r="K13" s="34" t="s">
        <v>353</v>
      </c>
    </row>
    <row r="14" spans="1:11" ht="18.75" customHeight="1" x14ac:dyDescent="0.25">
      <c r="A14" s="62" t="s">
        <v>354</v>
      </c>
      <c r="B14" s="9">
        <v>185</v>
      </c>
      <c r="C14" s="9">
        <v>224</v>
      </c>
      <c r="D14" s="9">
        <v>409</v>
      </c>
      <c r="E14" s="9">
        <v>0</v>
      </c>
      <c r="F14" s="9">
        <v>0</v>
      </c>
      <c r="G14" s="9">
        <f t="shared" si="0"/>
        <v>0</v>
      </c>
      <c r="H14" s="9">
        <f t="shared" si="1"/>
        <v>185</v>
      </c>
      <c r="I14" s="9">
        <f t="shared" si="2"/>
        <v>224</v>
      </c>
      <c r="J14" s="9">
        <f t="shared" si="3"/>
        <v>409</v>
      </c>
      <c r="K14" s="34" t="s">
        <v>355</v>
      </c>
    </row>
    <row r="15" spans="1:11" ht="18.75" customHeight="1" x14ac:dyDescent="0.25">
      <c r="A15" s="62" t="s">
        <v>356</v>
      </c>
      <c r="B15" s="9">
        <v>170</v>
      </c>
      <c r="C15" s="9">
        <v>132</v>
      </c>
      <c r="D15" s="9">
        <v>302</v>
      </c>
      <c r="E15" s="9">
        <v>0</v>
      </c>
      <c r="F15" s="9">
        <v>1</v>
      </c>
      <c r="G15" s="9">
        <f t="shared" si="0"/>
        <v>1</v>
      </c>
      <c r="H15" s="9">
        <f t="shared" si="1"/>
        <v>170</v>
      </c>
      <c r="I15" s="9">
        <f t="shared" si="2"/>
        <v>133</v>
      </c>
      <c r="J15" s="9">
        <f t="shared" si="3"/>
        <v>303</v>
      </c>
      <c r="K15" s="34" t="s">
        <v>357</v>
      </c>
    </row>
    <row r="16" spans="1:11" ht="18.75" customHeight="1" x14ac:dyDescent="0.25">
      <c r="A16" s="62" t="s">
        <v>358</v>
      </c>
      <c r="B16" s="9">
        <v>98</v>
      </c>
      <c r="C16" s="9">
        <v>141</v>
      </c>
      <c r="D16" s="9">
        <v>239</v>
      </c>
      <c r="E16" s="9">
        <v>0</v>
      </c>
      <c r="F16" s="9">
        <v>0</v>
      </c>
      <c r="G16" s="9">
        <f t="shared" si="0"/>
        <v>0</v>
      </c>
      <c r="H16" s="9">
        <f t="shared" si="1"/>
        <v>98</v>
      </c>
      <c r="I16" s="9">
        <f t="shared" si="2"/>
        <v>141</v>
      </c>
      <c r="J16" s="9">
        <f t="shared" si="3"/>
        <v>239</v>
      </c>
      <c r="K16" s="34" t="s">
        <v>359</v>
      </c>
    </row>
    <row r="17" spans="1:11" ht="18.75" customHeight="1" x14ac:dyDescent="0.25">
      <c r="A17" s="62" t="s">
        <v>360</v>
      </c>
      <c r="B17" s="9">
        <v>81</v>
      </c>
      <c r="C17" s="9">
        <v>114</v>
      </c>
      <c r="D17" s="9">
        <v>195</v>
      </c>
      <c r="E17" s="9">
        <v>0</v>
      </c>
      <c r="F17" s="9">
        <v>0</v>
      </c>
      <c r="G17" s="9">
        <f t="shared" si="0"/>
        <v>0</v>
      </c>
      <c r="H17" s="9">
        <f t="shared" si="1"/>
        <v>81</v>
      </c>
      <c r="I17" s="9">
        <f t="shared" si="2"/>
        <v>114</v>
      </c>
      <c r="J17" s="9">
        <f t="shared" si="3"/>
        <v>195</v>
      </c>
      <c r="K17" s="34" t="s">
        <v>361</v>
      </c>
    </row>
    <row r="18" spans="1:11" ht="18.75" customHeight="1" x14ac:dyDescent="0.25">
      <c r="A18" s="62" t="s">
        <v>362</v>
      </c>
      <c r="B18" s="9">
        <v>60</v>
      </c>
      <c r="C18" s="9">
        <v>192</v>
      </c>
      <c r="D18" s="9">
        <v>252</v>
      </c>
      <c r="E18" s="9">
        <v>0</v>
      </c>
      <c r="F18" s="9">
        <v>0</v>
      </c>
      <c r="G18" s="9">
        <f t="shared" si="0"/>
        <v>0</v>
      </c>
      <c r="H18" s="9">
        <f t="shared" si="1"/>
        <v>60</v>
      </c>
      <c r="I18" s="9">
        <f t="shared" si="2"/>
        <v>192</v>
      </c>
      <c r="J18" s="9">
        <f t="shared" si="3"/>
        <v>252</v>
      </c>
      <c r="K18" s="34" t="s">
        <v>363</v>
      </c>
    </row>
    <row r="19" spans="1:11" ht="18.75" customHeight="1" x14ac:dyDescent="0.25">
      <c r="A19" s="48" t="s">
        <v>364</v>
      </c>
      <c r="B19" s="9">
        <v>80</v>
      </c>
      <c r="C19" s="9">
        <v>149</v>
      </c>
      <c r="D19" s="9">
        <v>229</v>
      </c>
      <c r="E19" s="9">
        <v>0</v>
      </c>
      <c r="F19" s="9">
        <v>2</v>
      </c>
      <c r="G19" s="9">
        <f t="shared" si="0"/>
        <v>2</v>
      </c>
      <c r="H19" s="9">
        <f t="shared" si="1"/>
        <v>80</v>
      </c>
      <c r="I19" s="9">
        <f t="shared" si="2"/>
        <v>151</v>
      </c>
      <c r="J19" s="9">
        <f t="shared" si="3"/>
        <v>231</v>
      </c>
      <c r="K19" s="34" t="s">
        <v>365</v>
      </c>
    </row>
    <row r="20" spans="1:11" ht="18.75" customHeight="1" x14ac:dyDescent="0.25">
      <c r="A20" s="62" t="s">
        <v>366</v>
      </c>
      <c r="B20" s="9">
        <v>95</v>
      </c>
      <c r="C20" s="9">
        <v>49</v>
      </c>
      <c r="D20" s="9">
        <v>144</v>
      </c>
      <c r="E20" s="9">
        <v>0</v>
      </c>
      <c r="F20" s="9">
        <v>0</v>
      </c>
      <c r="G20" s="9">
        <f t="shared" si="0"/>
        <v>0</v>
      </c>
      <c r="H20" s="9">
        <f t="shared" si="1"/>
        <v>95</v>
      </c>
      <c r="I20" s="9">
        <f t="shared" si="2"/>
        <v>49</v>
      </c>
      <c r="J20" s="9">
        <f t="shared" si="3"/>
        <v>144</v>
      </c>
      <c r="K20" s="34" t="s">
        <v>367</v>
      </c>
    </row>
    <row r="21" spans="1:11" ht="18.75" customHeight="1" x14ac:dyDescent="0.25">
      <c r="A21" s="62" t="s">
        <v>368</v>
      </c>
      <c r="B21" s="9">
        <v>52</v>
      </c>
      <c r="C21" s="9">
        <v>83</v>
      </c>
      <c r="D21" s="9">
        <v>135</v>
      </c>
      <c r="E21" s="9">
        <v>0</v>
      </c>
      <c r="F21" s="9">
        <v>0</v>
      </c>
      <c r="G21" s="9">
        <f t="shared" si="0"/>
        <v>0</v>
      </c>
      <c r="H21" s="9">
        <f t="shared" si="1"/>
        <v>52</v>
      </c>
      <c r="I21" s="9">
        <f t="shared" si="2"/>
        <v>83</v>
      </c>
      <c r="J21" s="9">
        <f t="shared" si="3"/>
        <v>135</v>
      </c>
      <c r="K21" s="34" t="s">
        <v>369</v>
      </c>
    </row>
    <row r="22" spans="1:11" ht="18.75" customHeight="1" x14ac:dyDescent="0.25">
      <c r="A22" s="47" t="s">
        <v>370</v>
      </c>
      <c r="B22" s="9">
        <v>73</v>
      </c>
      <c r="C22" s="9">
        <v>85</v>
      </c>
      <c r="D22" s="9">
        <v>158</v>
      </c>
      <c r="E22" s="9">
        <v>0</v>
      </c>
      <c r="F22" s="9">
        <v>0</v>
      </c>
      <c r="G22" s="9">
        <f t="shared" si="0"/>
        <v>0</v>
      </c>
      <c r="H22" s="9">
        <f t="shared" si="1"/>
        <v>73</v>
      </c>
      <c r="I22" s="9">
        <f t="shared" si="2"/>
        <v>85</v>
      </c>
      <c r="J22" s="9">
        <f t="shared" si="3"/>
        <v>158</v>
      </c>
      <c r="K22" s="34" t="s">
        <v>371</v>
      </c>
    </row>
    <row r="23" spans="1:11" ht="18.75" customHeight="1" x14ac:dyDescent="0.25">
      <c r="A23" s="61" t="s">
        <v>372</v>
      </c>
      <c r="B23" s="9">
        <f>SUM(B9:B22)</f>
        <v>2569</v>
      </c>
      <c r="C23" s="9">
        <f t="shared" ref="C23:F23" si="4">SUM(C9:C22)</f>
        <v>2343</v>
      </c>
      <c r="D23" s="9">
        <f t="shared" si="4"/>
        <v>4912</v>
      </c>
      <c r="E23" s="9">
        <f t="shared" si="4"/>
        <v>1</v>
      </c>
      <c r="F23" s="9">
        <f t="shared" si="4"/>
        <v>5</v>
      </c>
      <c r="G23" s="9">
        <f t="shared" si="0"/>
        <v>6</v>
      </c>
      <c r="H23" s="9">
        <f t="shared" si="1"/>
        <v>2570</v>
      </c>
      <c r="I23" s="9">
        <f t="shared" si="2"/>
        <v>2348</v>
      </c>
      <c r="J23" s="9">
        <f t="shared" si="3"/>
        <v>4918</v>
      </c>
      <c r="K23" s="71" t="s">
        <v>373</v>
      </c>
    </row>
    <row r="24" spans="1:11" ht="18.75" customHeight="1" x14ac:dyDescent="0.25">
      <c r="A24" s="62" t="s">
        <v>374</v>
      </c>
      <c r="B24" s="9">
        <v>271</v>
      </c>
      <c r="C24" s="9">
        <v>441</v>
      </c>
      <c r="D24" s="9">
        <v>712</v>
      </c>
      <c r="E24" s="9">
        <v>0</v>
      </c>
      <c r="F24" s="9">
        <v>0</v>
      </c>
      <c r="G24" s="9">
        <v>0</v>
      </c>
      <c r="H24" s="9">
        <f t="shared" si="1"/>
        <v>271</v>
      </c>
      <c r="I24" s="9">
        <f t="shared" si="2"/>
        <v>441</v>
      </c>
      <c r="J24" s="9">
        <f t="shared" ref="J24:J25" si="5">SUM(D24,G24)</f>
        <v>712</v>
      </c>
      <c r="K24" s="34" t="s">
        <v>375</v>
      </c>
    </row>
    <row r="25" spans="1:11" ht="18.75" customHeight="1" x14ac:dyDescent="0.25">
      <c r="A25" s="533" t="s">
        <v>376</v>
      </c>
      <c r="B25" s="9">
        <v>360</v>
      </c>
      <c r="C25" s="9">
        <v>417</v>
      </c>
      <c r="D25" s="9">
        <v>777</v>
      </c>
      <c r="E25" s="9">
        <v>0</v>
      </c>
      <c r="F25" s="9">
        <v>2</v>
      </c>
      <c r="G25" s="9">
        <v>2</v>
      </c>
      <c r="H25" s="9">
        <f t="shared" si="1"/>
        <v>360</v>
      </c>
      <c r="I25" s="9">
        <f t="shared" si="2"/>
        <v>419</v>
      </c>
      <c r="J25" s="9">
        <f t="shared" si="5"/>
        <v>779</v>
      </c>
      <c r="K25" s="72" t="s">
        <v>377</v>
      </c>
    </row>
    <row r="26" spans="1:11" ht="18.75" customHeight="1" thickBot="1" x14ac:dyDescent="0.3">
      <c r="A26" s="52" t="s">
        <v>378</v>
      </c>
      <c r="B26" s="43">
        <f>SUM(B24:B25)</f>
        <v>631</v>
      </c>
      <c r="C26" s="43">
        <f t="shared" ref="C26:J26" si="6">SUM(C24:C25)</f>
        <v>858</v>
      </c>
      <c r="D26" s="43">
        <f t="shared" si="6"/>
        <v>1489</v>
      </c>
      <c r="E26" s="43">
        <f t="shared" si="6"/>
        <v>0</v>
      </c>
      <c r="F26" s="43">
        <f t="shared" si="6"/>
        <v>2</v>
      </c>
      <c r="G26" s="43">
        <f t="shared" si="6"/>
        <v>2</v>
      </c>
      <c r="H26" s="43">
        <f t="shared" si="6"/>
        <v>631</v>
      </c>
      <c r="I26" s="43">
        <f t="shared" si="6"/>
        <v>860</v>
      </c>
      <c r="J26" s="43">
        <f t="shared" si="6"/>
        <v>1491</v>
      </c>
      <c r="K26" s="70" t="s">
        <v>379</v>
      </c>
    </row>
    <row r="27" spans="1:11" ht="18.75" customHeight="1" thickBot="1" x14ac:dyDescent="0.3">
      <c r="A27" s="54" t="s">
        <v>4</v>
      </c>
      <c r="B27" s="24">
        <f>SUM(B26,B23)</f>
        <v>3200</v>
      </c>
      <c r="C27" s="24">
        <f t="shared" ref="C27:J27" si="7">SUM(C26,C23)</f>
        <v>3201</v>
      </c>
      <c r="D27" s="24">
        <f t="shared" si="7"/>
        <v>6401</v>
      </c>
      <c r="E27" s="24">
        <f t="shared" si="7"/>
        <v>1</v>
      </c>
      <c r="F27" s="24">
        <f t="shared" si="7"/>
        <v>7</v>
      </c>
      <c r="G27" s="24">
        <f t="shared" si="7"/>
        <v>8</v>
      </c>
      <c r="H27" s="24">
        <f t="shared" si="7"/>
        <v>3201</v>
      </c>
      <c r="I27" s="24">
        <f t="shared" si="7"/>
        <v>3208</v>
      </c>
      <c r="J27" s="24">
        <f t="shared" si="7"/>
        <v>6409</v>
      </c>
      <c r="K27" s="73" t="s">
        <v>323</v>
      </c>
    </row>
    <row r="28" spans="1:11" ht="21.75" customHeight="1" thickTop="1" x14ac:dyDescent="0.25">
      <c r="A28" s="51"/>
      <c r="B28" s="600"/>
      <c r="C28" s="600"/>
      <c r="D28" s="600"/>
      <c r="E28" s="600"/>
      <c r="F28" s="600"/>
      <c r="G28" s="600"/>
      <c r="H28" s="600"/>
      <c r="I28" s="600"/>
      <c r="J28" s="600"/>
      <c r="K28" s="592"/>
    </row>
    <row r="29" spans="1:11" ht="21.75" customHeight="1" x14ac:dyDescent="0.25">
      <c r="A29" s="51"/>
      <c r="B29" s="600"/>
      <c r="C29" s="600"/>
      <c r="D29" s="600"/>
      <c r="E29" s="600"/>
      <c r="F29" s="600"/>
      <c r="G29" s="600"/>
      <c r="H29" s="600"/>
      <c r="I29" s="600"/>
      <c r="J29" s="600"/>
      <c r="K29" s="592"/>
    </row>
    <row r="30" spans="1:11" s="660" customFormat="1" ht="21.75" customHeight="1" x14ac:dyDescent="0.25">
      <c r="A30" s="51"/>
      <c r="B30" s="668"/>
      <c r="C30" s="668"/>
      <c r="D30" s="668"/>
      <c r="E30" s="668"/>
      <c r="F30" s="668"/>
      <c r="G30" s="668"/>
      <c r="H30" s="668"/>
      <c r="I30" s="668"/>
      <c r="J30" s="668"/>
      <c r="K30" s="664"/>
    </row>
    <row r="31" spans="1:11" s="660" customFormat="1" ht="21.75" customHeight="1" x14ac:dyDescent="0.25">
      <c r="A31" s="51"/>
      <c r="B31" s="668"/>
      <c r="C31" s="668"/>
      <c r="D31" s="668"/>
      <c r="E31" s="668"/>
      <c r="F31" s="668"/>
      <c r="G31" s="668"/>
      <c r="H31" s="668"/>
      <c r="I31" s="668"/>
      <c r="J31" s="668"/>
      <c r="K31" s="664"/>
    </row>
    <row r="32" spans="1:11" ht="21.75" customHeight="1" x14ac:dyDescent="0.25"/>
    <row r="33" spans="1:11" ht="21.75" customHeight="1" x14ac:dyDescent="0.25"/>
    <row r="34" spans="1:11" ht="15.75" customHeight="1" thickBot="1" x14ac:dyDescent="0.3">
      <c r="A34" s="5" t="s">
        <v>829</v>
      </c>
      <c r="K34" s="562" t="s">
        <v>830</v>
      </c>
    </row>
    <row r="35" spans="1:11" ht="27" customHeight="1" thickTop="1" x14ac:dyDescent="0.25">
      <c r="A35" s="735" t="s">
        <v>343</v>
      </c>
      <c r="B35" s="735" t="s">
        <v>1</v>
      </c>
      <c r="C35" s="735"/>
      <c r="D35" s="735"/>
      <c r="E35" s="735" t="s">
        <v>2</v>
      </c>
      <c r="F35" s="735"/>
      <c r="G35" s="735"/>
      <c r="H35" s="735" t="s">
        <v>4</v>
      </c>
      <c r="I35" s="735"/>
      <c r="J35" s="735"/>
      <c r="K35" s="735" t="s">
        <v>344</v>
      </c>
    </row>
    <row r="36" spans="1:11" ht="27" customHeight="1" x14ac:dyDescent="0.25">
      <c r="A36" s="736"/>
      <c r="B36" s="736" t="s">
        <v>6</v>
      </c>
      <c r="C36" s="736"/>
      <c r="D36" s="736"/>
      <c r="E36" s="736" t="s">
        <v>7</v>
      </c>
      <c r="F36" s="736"/>
      <c r="G36" s="736"/>
      <c r="H36" s="736" t="s">
        <v>9</v>
      </c>
      <c r="I36" s="736"/>
      <c r="J36" s="736"/>
      <c r="K36" s="736"/>
    </row>
    <row r="37" spans="1:11" ht="27" customHeight="1" x14ac:dyDescent="0.25">
      <c r="A37" s="736"/>
      <c r="B37" s="581" t="s">
        <v>10</v>
      </c>
      <c r="C37" s="581" t="s">
        <v>113</v>
      </c>
      <c r="D37" s="581" t="s">
        <v>12</v>
      </c>
      <c r="E37" s="581" t="s">
        <v>10</v>
      </c>
      <c r="F37" s="581" t="s">
        <v>113</v>
      </c>
      <c r="G37" s="581" t="s">
        <v>12</v>
      </c>
      <c r="H37" s="581" t="s">
        <v>10</v>
      </c>
      <c r="I37" s="581" t="s">
        <v>113</v>
      </c>
      <c r="J37" s="581" t="s">
        <v>12</v>
      </c>
      <c r="K37" s="736"/>
    </row>
    <row r="38" spans="1:11" ht="27" customHeight="1" thickBot="1" x14ac:dyDescent="0.3">
      <c r="A38" s="737"/>
      <c r="B38" s="582" t="s">
        <v>13</v>
      </c>
      <c r="C38" s="582" t="s">
        <v>14</v>
      </c>
      <c r="D38" s="582" t="s">
        <v>9</v>
      </c>
      <c r="E38" s="582" t="s">
        <v>13</v>
      </c>
      <c r="F38" s="582" t="s">
        <v>14</v>
      </c>
      <c r="G38" s="582" t="s">
        <v>9</v>
      </c>
      <c r="H38" s="582" t="s">
        <v>13</v>
      </c>
      <c r="I38" s="582" t="s">
        <v>14</v>
      </c>
      <c r="J38" s="582" t="s">
        <v>9</v>
      </c>
      <c r="K38" s="737"/>
    </row>
    <row r="39" spans="1:11" ht="21" customHeight="1" x14ac:dyDescent="0.25">
      <c r="A39" s="20" t="s">
        <v>92</v>
      </c>
      <c r="B39" s="21"/>
      <c r="C39" s="21"/>
      <c r="D39" s="21"/>
      <c r="E39" s="21"/>
      <c r="F39" s="21"/>
      <c r="G39" s="21"/>
      <c r="H39" s="21"/>
      <c r="I39" s="21"/>
      <c r="J39" s="21"/>
      <c r="K39" s="22" t="s">
        <v>324</v>
      </c>
    </row>
    <row r="40" spans="1:11" ht="21" customHeight="1" x14ac:dyDescent="0.25">
      <c r="A40" s="62" t="s">
        <v>345</v>
      </c>
      <c r="B40" s="9">
        <v>94</v>
      </c>
      <c r="C40" s="9">
        <v>3</v>
      </c>
      <c r="D40" s="9">
        <v>97</v>
      </c>
      <c r="E40" s="9">
        <v>0</v>
      </c>
      <c r="F40" s="9">
        <v>0</v>
      </c>
      <c r="G40" s="9">
        <v>0</v>
      </c>
      <c r="H40" s="9">
        <f>E40+B40</f>
        <v>94</v>
      </c>
      <c r="I40" s="9">
        <f>F40+C40</f>
        <v>3</v>
      </c>
      <c r="J40" s="9">
        <f>SUM(H40:I40)</f>
        <v>97</v>
      </c>
      <c r="K40" s="593" t="s">
        <v>346</v>
      </c>
    </row>
    <row r="41" spans="1:11" ht="21" customHeight="1" x14ac:dyDescent="0.25">
      <c r="A41" s="62" t="s">
        <v>347</v>
      </c>
      <c r="B41" s="9">
        <v>95</v>
      </c>
      <c r="C41" s="9">
        <v>16</v>
      </c>
      <c r="D41" s="9">
        <v>111</v>
      </c>
      <c r="E41" s="9">
        <v>0</v>
      </c>
      <c r="F41" s="9">
        <v>0</v>
      </c>
      <c r="G41" s="9">
        <v>0</v>
      </c>
      <c r="H41" s="9">
        <f t="shared" ref="H41:H52" si="8">E41+B41</f>
        <v>95</v>
      </c>
      <c r="I41" s="9">
        <f t="shared" ref="I41:I58" si="9">F41+C41</f>
        <v>16</v>
      </c>
      <c r="J41" s="9">
        <f t="shared" ref="J41:J52" si="10">SUM(H41:I41)</f>
        <v>111</v>
      </c>
      <c r="K41" s="593" t="s">
        <v>348</v>
      </c>
    </row>
    <row r="42" spans="1:11" ht="21" customHeight="1" x14ac:dyDescent="0.25">
      <c r="A42" s="62" t="s">
        <v>688</v>
      </c>
      <c r="B42" s="9">
        <v>120</v>
      </c>
      <c r="C42" s="9">
        <v>63</v>
      </c>
      <c r="D42" s="9">
        <v>183</v>
      </c>
      <c r="E42" s="9">
        <v>0</v>
      </c>
      <c r="F42" s="9">
        <v>0</v>
      </c>
      <c r="G42" s="9">
        <v>0</v>
      </c>
      <c r="H42" s="9">
        <f t="shared" si="8"/>
        <v>120</v>
      </c>
      <c r="I42" s="9">
        <f t="shared" si="9"/>
        <v>63</v>
      </c>
      <c r="J42" s="9">
        <f t="shared" si="10"/>
        <v>183</v>
      </c>
      <c r="K42" s="593" t="s">
        <v>689</v>
      </c>
    </row>
    <row r="43" spans="1:11" ht="21" customHeight="1" x14ac:dyDescent="0.25">
      <c r="A43" s="62" t="s">
        <v>409</v>
      </c>
      <c r="B43" s="9">
        <v>348</v>
      </c>
      <c r="C43" s="9">
        <v>96</v>
      </c>
      <c r="D43" s="9">
        <v>444</v>
      </c>
      <c r="E43" s="9">
        <v>0</v>
      </c>
      <c r="F43" s="9">
        <v>0</v>
      </c>
      <c r="G43" s="9">
        <v>0</v>
      </c>
      <c r="H43" s="9">
        <f t="shared" si="8"/>
        <v>348</v>
      </c>
      <c r="I43" s="9">
        <f t="shared" si="9"/>
        <v>96</v>
      </c>
      <c r="J43" s="9">
        <f t="shared" si="10"/>
        <v>444</v>
      </c>
      <c r="K43" s="593" t="s">
        <v>348</v>
      </c>
    </row>
    <row r="44" spans="1:11" ht="21" customHeight="1" x14ac:dyDescent="0.25">
      <c r="A44" s="62" t="s">
        <v>352</v>
      </c>
      <c r="B44" s="9">
        <v>42</v>
      </c>
      <c r="C44" s="9">
        <v>21</v>
      </c>
      <c r="D44" s="9">
        <v>63</v>
      </c>
      <c r="E44" s="9">
        <v>0</v>
      </c>
      <c r="F44" s="9">
        <v>0</v>
      </c>
      <c r="G44" s="9">
        <v>0</v>
      </c>
      <c r="H44" s="9">
        <f t="shared" si="8"/>
        <v>42</v>
      </c>
      <c r="I44" s="9">
        <f t="shared" si="9"/>
        <v>21</v>
      </c>
      <c r="J44" s="9">
        <f t="shared" si="10"/>
        <v>63</v>
      </c>
      <c r="K44" s="593" t="s">
        <v>353</v>
      </c>
    </row>
    <row r="45" spans="1:11" ht="21" customHeight="1" x14ac:dyDescent="0.25">
      <c r="A45" s="62" t="s">
        <v>354</v>
      </c>
      <c r="B45" s="9">
        <v>33</v>
      </c>
      <c r="C45" s="9">
        <v>14</v>
      </c>
      <c r="D45" s="9">
        <v>47</v>
      </c>
      <c r="E45" s="9">
        <v>0</v>
      </c>
      <c r="F45" s="9">
        <v>0</v>
      </c>
      <c r="G45" s="9">
        <v>0</v>
      </c>
      <c r="H45" s="9">
        <f t="shared" si="8"/>
        <v>33</v>
      </c>
      <c r="I45" s="9">
        <f t="shared" si="9"/>
        <v>14</v>
      </c>
      <c r="J45" s="9">
        <f t="shared" si="10"/>
        <v>47</v>
      </c>
      <c r="K45" s="593" t="s">
        <v>355</v>
      </c>
    </row>
    <row r="46" spans="1:11" ht="21" customHeight="1" x14ac:dyDescent="0.25">
      <c r="A46" s="62" t="s">
        <v>356</v>
      </c>
      <c r="B46" s="9">
        <v>113</v>
      </c>
      <c r="C46" s="9">
        <v>35</v>
      </c>
      <c r="D46" s="9">
        <v>148</v>
      </c>
      <c r="E46" s="9">
        <v>0</v>
      </c>
      <c r="F46" s="9">
        <v>0</v>
      </c>
      <c r="G46" s="9">
        <v>0</v>
      </c>
      <c r="H46" s="9">
        <f t="shared" si="8"/>
        <v>113</v>
      </c>
      <c r="I46" s="9">
        <f t="shared" si="9"/>
        <v>35</v>
      </c>
      <c r="J46" s="9">
        <f t="shared" si="10"/>
        <v>148</v>
      </c>
      <c r="K46" s="593" t="s">
        <v>357</v>
      </c>
    </row>
    <row r="47" spans="1:11" ht="21" customHeight="1" x14ac:dyDescent="0.25">
      <c r="A47" s="62" t="s">
        <v>358</v>
      </c>
      <c r="B47" s="9">
        <v>15</v>
      </c>
      <c r="C47" s="9">
        <v>28</v>
      </c>
      <c r="D47" s="9">
        <v>43</v>
      </c>
      <c r="E47" s="9">
        <v>0</v>
      </c>
      <c r="F47" s="9">
        <v>0</v>
      </c>
      <c r="G47" s="9">
        <v>0</v>
      </c>
      <c r="H47" s="9">
        <f t="shared" si="8"/>
        <v>15</v>
      </c>
      <c r="I47" s="9">
        <f t="shared" si="9"/>
        <v>28</v>
      </c>
      <c r="J47" s="9">
        <f t="shared" si="10"/>
        <v>43</v>
      </c>
      <c r="K47" s="593" t="s">
        <v>359</v>
      </c>
    </row>
    <row r="48" spans="1:11" ht="21" customHeight="1" x14ac:dyDescent="0.25">
      <c r="A48" s="62" t="s">
        <v>360</v>
      </c>
      <c r="B48" s="9">
        <v>53</v>
      </c>
      <c r="C48" s="9">
        <v>24</v>
      </c>
      <c r="D48" s="9">
        <v>77</v>
      </c>
      <c r="E48" s="9">
        <v>0</v>
      </c>
      <c r="F48" s="9">
        <v>0</v>
      </c>
      <c r="G48" s="9">
        <v>0</v>
      </c>
      <c r="H48" s="9">
        <f t="shared" si="8"/>
        <v>53</v>
      </c>
      <c r="I48" s="9">
        <f t="shared" si="9"/>
        <v>24</v>
      </c>
      <c r="J48" s="9">
        <f t="shared" si="10"/>
        <v>77</v>
      </c>
      <c r="K48" s="593" t="s">
        <v>361</v>
      </c>
    </row>
    <row r="49" spans="1:11" ht="21" customHeight="1" x14ac:dyDescent="0.25">
      <c r="A49" s="62" t="s">
        <v>362</v>
      </c>
      <c r="B49" s="9">
        <v>66</v>
      </c>
      <c r="C49" s="9">
        <v>27</v>
      </c>
      <c r="D49" s="9">
        <v>93</v>
      </c>
      <c r="E49" s="9">
        <v>0</v>
      </c>
      <c r="F49" s="9">
        <v>0</v>
      </c>
      <c r="G49" s="9">
        <v>0</v>
      </c>
      <c r="H49" s="9">
        <f t="shared" si="8"/>
        <v>66</v>
      </c>
      <c r="I49" s="9">
        <f t="shared" si="9"/>
        <v>27</v>
      </c>
      <c r="J49" s="9">
        <f t="shared" si="10"/>
        <v>93</v>
      </c>
      <c r="K49" s="593" t="s">
        <v>363</v>
      </c>
    </row>
    <row r="50" spans="1:11" ht="21" customHeight="1" x14ac:dyDescent="0.25">
      <c r="A50" s="48" t="s">
        <v>364</v>
      </c>
      <c r="B50" s="9">
        <v>24</v>
      </c>
      <c r="C50" s="9">
        <v>55</v>
      </c>
      <c r="D50" s="9">
        <v>79</v>
      </c>
      <c r="E50" s="9">
        <v>0</v>
      </c>
      <c r="F50" s="9">
        <v>0</v>
      </c>
      <c r="G50" s="9">
        <v>0</v>
      </c>
      <c r="H50" s="9">
        <f t="shared" si="8"/>
        <v>24</v>
      </c>
      <c r="I50" s="9">
        <f t="shared" si="9"/>
        <v>55</v>
      </c>
      <c r="J50" s="9">
        <f t="shared" si="10"/>
        <v>79</v>
      </c>
      <c r="K50" s="593" t="s">
        <v>365</v>
      </c>
    </row>
    <row r="51" spans="1:11" ht="21" customHeight="1" x14ac:dyDescent="0.25">
      <c r="A51" s="62" t="s">
        <v>366</v>
      </c>
      <c r="B51" s="63">
        <v>49</v>
      </c>
      <c r="C51" s="63">
        <v>4</v>
      </c>
      <c r="D51" s="9">
        <v>53</v>
      </c>
      <c r="E51" s="9">
        <v>0</v>
      </c>
      <c r="F51" s="9">
        <v>0</v>
      </c>
      <c r="G51" s="9">
        <v>0</v>
      </c>
      <c r="H51" s="9">
        <f t="shared" si="8"/>
        <v>49</v>
      </c>
      <c r="I51" s="9">
        <f t="shared" si="9"/>
        <v>4</v>
      </c>
      <c r="J51" s="9">
        <f t="shared" si="10"/>
        <v>53</v>
      </c>
      <c r="K51" s="593" t="s">
        <v>367</v>
      </c>
    </row>
    <row r="52" spans="1:11" ht="21" customHeight="1" x14ac:dyDescent="0.25">
      <c r="A52" s="47" t="s">
        <v>370</v>
      </c>
      <c r="B52" s="63">
        <v>37</v>
      </c>
      <c r="C52" s="63">
        <v>46</v>
      </c>
      <c r="D52" s="9">
        <v>83</v>
      </c>
      <c r="E52" s="9">
        <v>0</v>
      </c>
      <c r="F52" s="9">
        <v>0</v>
      </c>
      <c r="G52" s="9">
        <v>0</v>
      </c>
      <c r="H52" s="9">
        <f t="shared" si="8"/>
        <v>37</v>
      </c>
      <c r="I52" s="9">
        <f t="shared" si="9"/>
        <v>46</v>
      </c>
      <c r="J52" s="9">
        <f t="shared" si="10"/>
        <v>83</v>
      </c>
      <c r="K52" s="593" t="s">
        <v>371</v>
      </c>
    </row>
    <row r="53" spans="1:11" ht="21" customHeight="1" x14ac:dyDescent="0.25">
      <c r="A53" s="61" t="s">
        <v>372</v>
      </c>
      <c r="B53" s="63">
        <f>SUM(B40:B52)</f>
        <v>1089</v>
      </c>
      <c r="C53" s="63">
        <f t="shared" ref="C53:G53" si="11">SUM(C40:C52)</f>
        <v>432</v>
      </c>
      <c r="D53" s="63">
        <f t="shared" si="11"/>
        <v>1521</v>
      </c>
      <c r="E53" s="63">
        <f t="shared" si="11"/>
        <v>0</v>
      </c>
      <c r="F53" s="63">
        <f t="shared" si="11"/>
        <v>0</v>
      </c>
      <c r="G53" s="63">
        <f t="shared" si="11"/>
        <v>0</v>
      </c>
      <c r="H53" s="9">
        <f>E53+B53</f>
        <v>1089</v>
      </c>
      <c r="I53" s="9">
        <f t="shared" si="9"/>
        <v>432</v>
      </c>
      <c r="J53" s="9">
        <f>SUM(H53:I53)</f>
        <v>1521</v>
      </c>
      <c r="K53" s="618" t="s">
        <v>373</v>
      </c>
    </row>
    <row r="54" spans="1:11" ht="21" customHeight="1" x14ac:dyDescent="0.25">
      <c r="A54" s="61" t="s">
        <v>374</v>
      </c>
      <c r="B54" s="63">
        <v>60</v>
      </c>
      <c r="C54" s="63">
        <v>91</v>
      </c>
      <c r="D54" s="9">
        <v>151</v>
      </c>
      <c r="E54" s="63">
        <f t="shared" ref="E54:E56" si="12">SUM(E41:E53)</f>
        <v>0</v>
      </c>
      <c r="F54" s="63">
        <f t="shared" ref="F54:F56" si="13">SUM(F41:F53)</f>
        <v>0</v>
      </c>
      <c r="G54" s="63">
        <f t="shared" ref="G54:G56" si="14">SUM(G41:G53)</f>
        <v>0</v>
      </c>
      <c r="H54" s="9">
        <f t="shared" ref="H54:H58" si="15">E54+B54</f>
        <v>60</v>
      </c>
      <c r="I54" s="9">
        <f t="shared" si="9"/>
        <v>91</v>
      </c>
      <c r="J54" s="9">
        <f t="shared" ref="J54:J58" si="16">SUM(H54:I54)</f>
        <v>151</v>
      </c>
      <c r="K54" s="593" t="s">
        <v>375</v>
      </c>
    </row>
    <row r="55" spans="1:11" ht="36.75" customHeight="1" x14ac:dyDescent="0.25">
      <c r="A55" s="75" t="s">
        <v>376</v>
      </c>
      <c r="B55" s="63">
        <v>153</v>
      </c>
      <c r="C55" s="63">
        <v>70</v>
      </c>
      <c r="D55" s="9">
        <v>223</v>
      </c>
      <c r="E55" s="63">
        <f t="shared" si="12"/>
        <v>0</v>
      </c>
      <c r="F55" s="63">
        <f t="shared" si="13"/>
        <v>0</v>
      </c>
      <c r="G55" s="63">
        <f t="shared" si="14"/>
        <v>0</v>
      </c>
      <c r="H55" s="9">
        <f t="shared" si="15"/>
        <v>153</v>
      </c>
      <c r="I55" s="9">
        <f t="shared" si="9"/>
        <v>70</v>
      </c>
      <c r="J55" s="9">
        <f t="shared" si="16"/>
        <v>223</v>
      </c>
      <c r="K55" s="599" t="s">
        <v>377</v>
      </c>
    </row>
    <row r="56" spans="1:11" ht="21" customHeight="1" x14ac:dyDescent="0.25">
      <c r="A56" s="49" t="s">
        <v>378</v>
      </c>
      <c r="B56" s="65">
        <f>SUM(B54:B55)</f>
        <v>213</v>
      </c>
      <c r="C56" s="65">
        <f t="shared" ref="C56:D56" si="17">SUM(C54:C55)</f>
        <v>161</v>
      </c>
      <c r="D56" s="65">
        <f t="shared" si="17"/>
        <v>374</v>
      </c>
      <c r="E56" s="63">
        <f t="shared" si="12"/>
        <v>0</v>
      </c>
      <c r="F56" s="63">
        <f t="shared" si="13"/>
        <v>0</v>
      </c>
      <c r="G56" s="63">
        <f t="shared" si="14"/>
        <v>0</v>
      </c>
      <c r="H56" s="9">
        <f t="shared" si="15"/>
        <v>213</v>
      </c>
      <c r="I56" s="9">
        <f t="shared" si="9"/>
        <v>161</v>
      </c>
      <c r="J56" s="9">
        <f t="shared" si="16"/>
        <v>374</v>
      </c>
      <c r="K56" s="22" t="s">
        <v>379</v>
      </c>
    </row>
    <row r="57" spans="1:11" ht="21" customHeight="1" thickBot="1" x14ac:dyDescent="0.3">
      <c r="A57" s="52" t="s">
        <v>127</v>
      </c>
      <c r="B57" s="53">
        <f>SUM(B56,B53)</f>
        <v>1302</v>
      </c>
      <c r="C57" s="53">
        <f t="shared" ref="C57:J57" si="18">SUM(C56,C53)</f>
        <v>593</v>
      </c>
      <c r="D57" s="53">
        <f t="shared" si="18"/>
        <v>1895</v>
      </c>
      <c r="E57" s="53">
        <f t="shared" si="18"/>
        <v>0</v>
      </c>
      <c r="F57" s="53">
        <f t="shared" si="18"/>
        <v>0</v>
      </c>
      <c r="G57" s="53">
        <f t="shared" si="18"/>
        <v>0</v>
      </c>
      <c r="H57" s="53">
        <f t="shared" si="18"/>
        <v>1302</v>
      </c>
      <c r="I57" s="53">
        <f t="shared" si="18"/>
        <v>593</v>
      </c>
      <c r="J57" s="53">
        <f t="shared" si="18"/>
        <v>1895</v>
      </c>
      <c r="K57" s="44" t="s">
        <v>383</v>
      </c>
    </row>
    <row r="58" spans="1:11" ht="21" customHeight="1" thickBot="1" x14ac:dyDescent="0.3">
      <c r="A58" s="54" t="s">
        <v>384</v>
      </c>
      <c r="B58" s="55">
        <f t="shared" ref="B58:G58" si="19">SUM(B27,B57)</f>
        <v>4502</v>
      </c>
      <c r="C58" s="55">
        <f t="shared" si="19"/>
        <v>3794</v>
      </c>
      <c r="D58" s="55">
        <f t="shared" si="19"/>
        <v>8296</v>
      </c>
      <c r="E58" s="55">
        <f t="shared" si="19"/>
        <v>1</v>
      </c>
      <c r="F58" s="55">
        <f t="shared" si="19"/>
        <v>7</v>
      </c>
      <c r="G58" s="55">
        <f t="shared" si="19"/>
        <v>8</v>
      </c>
      <c r="H58" s="55">
        <f t="shared" si="15"/>
        <v>4503</v>
      </c>
      <c r="I58" s="55">
        <f t="shared" si="9"/>
        <v>3801</v>
      </c>
      <c r="J58" s="55">
        <f t="shared" si="16"/>
        <v>8304</v>
      </c>
      <c r="K58" s="594" t="s">
        <v>263</v>
      </c>
    </row>
    <row r="59" spans="1:11" s="660" customFormat="1" ht="21" customHeight="1" thickTop="1" x14ac:dyDescent="0.25">
      <c r="A59" s="51"/>
      <c r="B59" s="380"/>
      <c r="C59" s="380"/>
      <c r="D59" s="380"/>
      <c r="E59" s="380"/>
      <c r="F59" s="380"/>
      <c r="G59" s="380"/>
      <c r="H59" s="380"/>
      <c r="I59" s="380"/>
      <c r="J59" s="380"/>
      <c r="K59" s="664"/>
    </row>
    <row r="60" spans="1:11" s="660" customFormat="1" ht="21" customHeight="1" x14ac:dyDescent="0.25">
      <c r="A60" s="51"/>
      <c r="B60" s="380"/>
      <c r="C60" s="380"/>
      <c r="D60" s="380"/>
      <c r="E60" s="380"/>
      <c r="F60" s="380"/>
      <c r="G60" s="380"/>
      <c r="H60" s="380"/>
      <c r="I60" s="380"/>
      <c r="J60" s="380"/>
      <c r="K60" s="664"/>
    </row>
    <row r="61" spans="1:11" s="660" customFormat="1" ht="21" customHeight="1" x14ac:dyDescent="0.25">
      <c r="A61" s="51"/>
      <c r="B61" s="380"/>
      <c r="C61" s="380"/>
      <c r="D61" s="380"/>
      <c r="E61" s="380"/>
      <c r="F61" s="380"/>
      <c r="G61" s="380"/>
      <c r="H61" s="380"/>
      <c r="I61" s="380"/>
      <c r="J61" s="380"/>
      <c r="K61" s="664"/>
    </row>
    <row r="62" spans="1:11" ht="18" customHeight="1" x14ac:dyDescent="0.25"/>
    <row r="63" spans="1:11" ht="18" customHeight="1" x14ac:dyDescent="0.25"/>
    <row r="64" spans="1:11" ht="17.25" customHeight="1" x14ac:dyDescent="0.25"/>
    <row r="65" spans="1:11" ht="27.75" customHeight="1" x14ac:dyDescent="0.25">
      <c r="A65" s="738" t="s">
        <v>915</v>
      </c>
      <c r="B65" s="738"/>
      <c r="C65" s="738"/>
      <c r="D65" s="738"/>
      <c r="E65" s="738"/>
      <c r="F65" s="738"/>
      <c r="G65" s="738"/>
      <c r="H65" s="738"/>
      <c r="I65" s="738"/>
      <c r="J65" s="738"/>
      <c r="K65" s="738"/>
    </row>
    <row r="66" spans="1:11" ht="37.5" customHeight="1" x14ac:dyDescent="0.25">
      <c r="A66" s="742" t="s">
        <v>687</v>
      </c>
      <c r="B66" s="742"/>
      <c r="C66" s="742"/>
      <c r="D66" s="742"/>
      <c r="E66" s="742"/>
      <c r="F66" s="742"/>
      <c r="G66" s="742"/>
      <c r="H66" s="742"/>
      <c r="I66" s="742"/>
      <c r="J66" s="742"/>
      <c r="K66" s="742"/>
    </row>
    <row r="67" spans="1:11" ht="18" customHeight="1" thickBot="1" x14ac:dyDescent="0.3">
      <c r="A67" s="5" t="s">
        <v>831</v>
      </c>
      <c r="K67" s="71" t="s">
        <v>832</v>
      </c>
    </row>
    <row r="68" spans="1:11" ht="15" customHeight="1" thickTop="1" x14ac:dyDescent="0.25">
      <c r="A68" s="735" t="s">
        <v>343</v>
      </c>
      <c r="B68" s="735" t="s">
        <v>1</v>
      </c>
      <c r="C68" s="735"/>
      <c r="D68" s="735"/>
      <c r="E68" s="735" t="s">
        <v>2</v>
      </c>
      <c r="F68" s="735"/>
      <c r="G68" s="735"/>
      <c r="H68" s="735" t="s">
        <v>4</v>
      </c>
      <c r="I68" s="735"/>
      <c r="J68" s="735"/>
      <c r="K68" s="735" t="s">
        <v>344</v>
      </c>
    </row>
    <row r="69" spans="1:11" ht="15" customHeight="1" x14ac:dyDescent="0.25">
      <c r="A69" s="736"/>
      <c r="B69" s="736" t="s">
        <v>6</v>
      </c>
      <c r="C69" s="736"/>
      <c r="D69" s="736"/>
      <c r="E69" s="736" t="s">
        <v>7</v>
      </c>
      <c r="F69" s="736"/>
      <c r="G69" s="736"/>
      <c r="H69" s="736" t="s">
        <v>9</v>
      </c>
      <c r="I69" s="736"/>
      <c r="J69" s="736"/>
      <c r="K69" s="736"/>
    </row>
    <row r="70" spans="1:11" ht="18.75" customHeight="1" x14ac:dyDescent="0.25">
      <c r="A70" s="736"/>
      <c r="B70" s="581" t="s">
        <v>10</v>
      </c>
      <c r="C70" s="581" t="s">
        <v>113</v>
      </c>
      <c r="D70" s="581" t="s">
        <v>12</v>
      </c>
      <c r="E70" s="581" t="s">
        <v>10</v>
      </c>
      <c r="F70" s="581" t="s">
        <v>113</v>
      </c>
      <c r="G70" s="581" t="s">
        <v>12</v>
      </c>
      <c r="H70" s="581" t="s">
        <v>10</v>
      </c>
      <c r="I70" s="581" t="s">
        <v>113</v>
      </c>
      <c r="J70" s="581" t="s">
        <v>12</v>
      </c>
      <c r="K70" s="736"/>
    </row>
    <row r="71" spans="1:11" ht="18.75" customHeight="1" thickBot="1" x14ac:dyDescent="0.3">
      <c r="A71" s="737"/>
      <c r="B71" s="582" t="s">
        <v>13</v>
      </c>
      <c r="C71" s="582" t="s">
        <v>14</v>
      </c>
      <c r="D71" s="582" t="s">
        <v>9</v>
      </c>
      <c r="E71" s="582" t="s">
        <v>13</v>
      </c>
      <c r="F71" s="582" t="s">
        <v>14</v>
      </c>
      <c r="G71" s="582" t="s">
        <v>9</v>
      </c>
      <c r="H71" s="582" t="s">
        <v>13</v>
      </c>
      <c r="I71" s="582" t="s">
        <v>14</v>
      </c>
      <c r="J71" s="582" t="s">
        <v>9</v>
      </c>
      <c r="K71" s="737"/>
    </row>
    <row r="72" spans="1:11" ht="18" customHeight="1" x14ac:dyDescent="0.25">
      <c r="A72" s="20" t="s">
        <v>15</v>
      </c>
      <c r="B72" s="21"/>
      <c r="C72" s="9"/>
      <c r="D72" s="9"/>
      <c r="E72" s="9"/>
      <c r="F72" s="9"/>
      <c r="G72" s="9"/>
      <c r="H72" s="9"/>
      <c r="I72" s="9"/>
      <c r="J72" s="9"/>
      <c r="K72" s="593" t="s">
        <v>207</v>
      </c>
    </row>
    <row r="73" spans="1:11" ht="18" customHeight="1" x14ac:dyDescent="0.25">
      <c r="A73" s="62" t="s">
        <v>345</v>
      </c>
      <c r="B73" s="9">
        <v>369</v>
      </c>
      <c r="C73" s="9">
        <v>132</v>
      </c>
      <c r="D73" s="9">
        <v>501</v>
      </c>
      <c r="E73" s="9">
        <v>0</v>
      </c>
      <c r="F73" s="9">
        <v>0</v>
      </c>
      <c r="G73" s="9">
        <v>0</v>
      </c>
      <c r="H73" s="9">
        <f>SUM(B73,E73)</f>
        <v>369</v>
      </c>
      <c r="I73" s="9">
        <f>SUM(C73,F73)</f>
        <v>132</v>
      </c>
      <c r="J73" s="9">
        <f>SUM(H73:I73)</f>
        <v>501</v>
      </c>
      <c r="K73" s="593" t="s">
        <v>346</v>
      </c>
    </row>
    <row r="74" spans="1:11" ht="18" customHeight="1" x14ac:dyDescent="0.25">
      <c r="A74" s="62" t="s">
        <v>347</v>
      </c>
      <c r="B74" s="9">
        <v>226</v>
      </c>
      <c r="C74" s="9">
        <v>116</v>
      </c>
      <c r="D74" s="9">
        <v>342</v>
      </c>
      <c r="E74" s="9">
        <v>0</v>
      </c>
      <c r="F74" s="9">
        <v>0</v>
      </c>
      <c r="G74" s="9">
        <v>0</v>
      </c>
      <c r="H74" s="9">
        <f t="shared" ref="H74:I86" si="20">SUM(B74,E74)</f>
        <v>226</v>
      </c>
      <c r="I74" s="9">
        <f t="shared" si="20"/>
        <v>116</v>
      </c>
      <c r="J74" s="9">
        <f t="shared" ref="J74:J86" si="21">SUM(H74:I74)</f>
        <v>342</v>
      </c>
      <c r="K74" s="593" t="s">
        <v>348</v>
      </c>
    </row>
    <row r="75" spans="1:11" ht="18" customHeight="1" x14ac:dyDescent="0.25">
      <c r="A75" s="62" t="s">
        <v>688</v>
      </c>
      <c r="B75" s="9">
        <v>409</v>
      </c>
      <c r="C75" s="9">
        <v>322</v>
      </c>
      <c r="D75" s="9">
        <v>731</v>
      </c>
      <c r="E75" s="9">
        <v>1</v>
      </c>
      <c r="F75" s="9">
        <v>0</v>
      </c>
      <c r="G75" s="9">
        <v>1</v>
      </c>
      <c r="H75" s="9">
        <f t="shared" si="20"/>
        <v>410</v>
      </c>
      <c r="I75" s="9">
        <f t="shared" si="20"/>
        <v>322</v>
      </c>
      <c r="J75" s="9">
        <f t="shared" si="21"/>
        <v>732</v>
      </c>
      <c r="K75" s="593" t="s">
        <v>689</v>
      </c>
    </row>
    <row r="76" spans="1:11" ht="18" customHeight="1" x14ac:dyDescent="0.25">
      <c r="A76" s="62" t="s">
        <v>411</v>
      </c>
      <c r="B76" s="9">
        <v>424</v>
      </c>
      <c r="C76" s="9">
        <v>367</v>
      </c>
      <c r="D76" s="9">
        <v>791</v>
      </c>
      <c r="E76" s="9">
        <v>0</v>
      </c>
      <c r="F76" s="9">
        <v>1</v>
      </c>
      <c r="G76" s="9">
        <v>1</v>
      </c>
      <c r="H76" s="9">
        <f t="shared" si="20"/>
        <v>424</v>
      </c>
      <c r="I76" s="9">
        <f t="shared" si="20"/>
        <v>368</v>
      </c>
      <c r="J76" s="9">
        <f t="shared" si="21"/>
        <v>792</v>
      </c>
      <c r="K76" s="593" t="s">
        <v>348</v>
      </c>
    </row>
    <row r="77" spans="1:11" ht="18" customHeight="1" x14ac:dyDescent="0.25">
      <c r="A77" s="62" t="s">
        <v>352</v>
      </c>
      <c r="B77" s="9">
        <v>120</v>
      </c>
      <c r="C77" s="9">
        <v>190</v>
      </c>
      <c r="D77" s="9">
        <v>310</v>
      </c>
      <c r="E77" s="9">
        <v>0</v>
      </c>
      <c r="F77" s="9">
        <v>1</v>
      </c>
      <c r="G77" s="9">
        <v>1</v>
      </c>
      <c r="H77" s="9">
        <f t="shared" si="20"/>
        <v>120</v>
      </c>
      <c r="I77" s="9">
        <f t="shared" si="20"/>
        <v>191</v>
      </c>
      <c r="J77" s="9">
        <f t="shared" si="21"/>
        <v>311</v>
      </c>
      <c r="K77" s="593" t="s">
        <v>353</v>
      </c>
    </row>
    <row r="78" spans="1:11" ht="18" customHeight="1" x14ac:dyDescent="0.25">
      <c r="A78" s="62" t="s">
        <v>354</v>
      </c>
      <c r="B78" s="9">
        <v>164</v>
      </c>
      <c r="C78" s="9">
        <v>212</v>
      </c>
      <c r="D78" s="9">
        <v>376</v>
      </c>
      <c r="E78" s="9">
        <v>0</v>
      </c>
      <c r="F78" s="9">
        <v>0</v>
      </c>
      <c r="G78" s="9">
        <v>0</v>
      </c>
      <c r="H78" s="9">
        <f t="shared" si="20"/>
        <v>164</v>
      </c>
      <c r="I78" s="9">
        <f t="shared" si="20"/>
        <v>212</v>
      </c>
      <c r="J78" s="9">
        <f t="shared" si="21"/>
        <v>376</v>
      </c>
      <c r="K78" s="593" t="s">
        <v>355</v>
      </c>
    </row>
    <row r="79" spans="1:11" ht="18" customHeight="1" x14ac:dyDescent="0.25">
      <c r="A79" s="62" t="s">
        <v>356</v>
      </c>
      <c r="B79" s="9">
        <v>162</v>
      </c>
      <c r="C79" s="9">
        <v>123</v>
      </c>
      <c r="D79" s="9">
        <v>285</v>
      </c>
      <c r="E79" s="9">
        <v>0</v>
      </c>
      <c r="F79" s="9">
        <v>1</v>
      </c>
      <c r="G79" s="9">
        <v>1</v>
      </c>
      <c r="H79" s="9">
        <f t="shared" si="20"/>
        <v>162</v>
      </c>
      <c r="I79" s="9">
        <f t="shared" si="20"/>
        <v>124</v>
      </c>
      <c r="J79" s="9">
        <f t="shared" si="21"/>
        <v>286</v>
      </c>
      <c r="K79" s="593" t="s">
        <v>357</v>
      </c>
    </row>
    <row r="80" spans="1:11" ht="18" customHeight="1" x14ac:dyDescent="0.25">
      <c r="A80" s="62" t="s">
        <v>358</v>
      </c>
      <c r="B80" s="9">
        <v>91</v>
      </c>
      <c r="C80" s="9">
        <v>132</v>
      </c>
      <c r="D80" s="9">
        <v>223</v>
      </c>
      <c r="E80" s="9">
        <v>0</v>
      </c>
      <c r="F80" s="9">
        <v>0</v>
      </c>
      <c r="G80" s="9">
        <v>0</v>
      </c>
      <c r="H80" s="9">
        <f t="shared" si="20"/>
        <v>91</v>
      </c>
      <c r="I80" s="9">
        <f t="shared" si="20"/>
        <v>132</v>
      </c>
      <c r="J80" s="9">
        <f t="shared" si="21"/>
        <v>223</v>
      </c>
      <c r="K80" s="593" t="s">
        <v>359</v>
      </c>
    </row>
    <row r="81" spans="1:11" ht="18" customHeight="1" x14ac:dyDescent="0.25">
      <c r="A81" s="62" t="s">
        <v>360</v>
      </c>
      <c r="B81" s="9">
        <v>69</v>
      </c>
      <c r="C81" s="9">
        <v>111</v>
      </c>
      <c r="D81" s="9">
        <v>180</v>
      </c>
      <c r="E81" s="9">
        <v>0</v>
      </c>
      <c r="F81" s="9">
        <v>1</v>
      </c>
      <c r="G81" s="9">
        <v>1</v>
      </c>
      <c r="H81" s="9">
        <f t="shared" si="20"/>
        <v>69</v>
      </c>
      <c r="I81" s="9">
        <f t="shared" si="20"/>
        <v>112</v>
      </c>
      <c r="J81" s="9">
        <f t="shared" si="21"/>
        <v>181</v>
      </c>
      <c r="K81" s="593" t="s">
        <v>361</v>
      </c>
    </row>
    <row r="82" spans="1:11" ht="18" customHeight="1" x14ac:dyDescent="0.25">
      <c r="A82" s="62" t="s">
        <v>362</v>
      </c>
      <c r="B82" s="9">
        <v>59</v>
      </c>
      <c r="C82" s="9">
        <v>189</v>
      </c>
      <c r="D82" s="9">
        <v>248</v>
      </c>
      <c r="E82" s="9">
        <v>0</v>
      </c>
      <c r="F82" s="9">
        <v>0</v>
      </c>
      <c r="G82" s="9">
        <v>0</v>
      </c>
      <c r="H82" s="9">
        <f t="shared" si="20"/>
        <v>59</v>
      </c>
      <c r="I82" s="9">
        <f t="shared" si="20"/>
        <v>189</v>
      </c>
      <c r="J82" s="9">
        <f t="shared" si="21"/>
        <v>248</v>
      </c>
      <c r="K82" s="593" t="s">
        <v>363</v>
      </c>
    </row>
    <row r="83" spans="1:11" ht="18" customHeight="1" x14ac:dyDescent="0.25">
      <c r="A83" s="48" t="s">
        <v>364</v>
      </c>
      <c r="B83" s="9">
        <v>77</v>
      </c>
      <c r="C83" s="9">
        <v>149</v>
      </c>
      <c r="D83" s="9">
        <v>226</v>
      </c>
      <c r="E83" s="9">
        <v>0</v>
      </c>
      <c r="F83" s="9">
        <v>2</v>
      </c>
      <c r="G83" s="9">
        <v>2</v>
      </c>
      <c r="H83" s="9">
        <f t="shared" si="20"/>
        <v>77</v>
      </c>
      <c r="I83" s="9">
        <f t="shared" si="20"/>
        <v>151</v>
      </c>
      <c r="J83" s="9">
        <f t="shared" si="21"/>
        <v>228</v>
      </c>
      <c r="K83" s="593" t="s">
        <v>365</v>
      </c>
    </row>
    <row r="84" spans="1:11" ht="18" customHeight="1" x14ac:dyDescent="0.25">
      <c r="A84" s="62" t="s">
        <v>366</v>
      </c>
      <c r="B84" s="9">
        <v>86</v>
      </c>
      <c r="C84" s="9">
        <v>47</v>
      </c>
      <c r="D84" s="9">
        <v>133</v>
      </c>
      <c r="E84" s="9">
        <v>0</v>
      </c>
      <c r="F84" s="9">
        <v>0</v>
      </c>
      <c r="G84" s="9">
        <v>0</v>
      </c>
      <c r="H84" s="9">
        <f t="shared" si="20"/>
        <v>86</v>
      </c>
      <c r="I84" s="9">
        <f t="shared" si="20"/>
        <v>47</v>
      </c>
      <c r="J84" s="9">
        <f t="shared" si="21"/>
        <v>133</v>
      </c>
      <c r="K84" s="593" t="s">
        <v>367</v>
      </c>
    </row>
    <row r="85" spans="1:11" ht="18" customHeight="1" x14ac:dyDescent="0.25">
      <c r="A85" s="62" t="s">
        <v>368</v>
      </c>
      <c r="B85" s="9">
        <v>49</v>
      </c>
      <c r="C85" s="9">
        <v>80</v>
      </c>
      <c r="D85" s="9">
        <v>129</v>
      </c>
      <c r="E85" s="9">
        <v>0</v>
      </c>
      <c r="F85" s="9">
        <v>0</v>
      </c>
      <c r="G85" s="9">
        <v>0</v>
      </c>
      <c r="H85" s="9">
        <f t="shared" si="20"/>
        <v>49</v>
      </c>
      <c r="I85" s="9">
        <f t="shared" si="20"/>
        <v>80</v>
      </c>
      <c r="J85" s="9">
        <f t="shared" si="21"/>
        <v>129</v>
      </c>
      <c r="K85" s="593" t="s">
        <v>369</v>
      </c>
    </row>
    <row r="86" spans="1:11" ht="18" customHeight="1" x14ac:dyDescent="0.25">
      <c r="A86" s="47" t="s">
        <v>370</v>
      </c>
      <c r="B86" s="9">
        <v>71</v>
      </c>
      <c r="C86" s="9">
        <v>83</v>
      </c>
      <c r="D86" s="9">
        <v>154</v>
      </c>
      <c r="E86" s="9">
        <v>0</v>
      </c>
      <c r="F86" s="9">
        <v>0</v>
      </c>
      <c r="G86" s="9">
        <v>0</v>
      </c>
      <c r="H86" s="9">
        <f t="shared" si="20"/>
        <v>71</v>
      </c>
      <c r="I86" s="9">
        <f t="shared" si="20"/>
        <v>83</v>
      </c>
      <c r="J86" s="9">
        <f t="shared" si="21"/>
        <v>154</v>
      </c>
      <c r="K86" s="593" t="s">
        <v>371</v>
      </c>
    </row>
    <row r="87" spans="1:11" ht="18" customHeight="1" x14ac:dyDescent="0.25">
      <c r="A87" s="61" t="s">
        <v>372</v>
      </c>
      <c r="B87" s="9">
        <f>SUM(B73:B86)</f>
        <v>2376</v>
      </c>
      <c r="C87" s="9">
        <f t="shared" ref="C87:J87" si="22">SUM(C73:C86)</f>
        <v>2253</v>
      </c>
      <c r="D87" s="9">
        <f t="shared" si="22"/>
        <v>4629</v>
      </c>
      <c r="E87" s="9">
        <f t="shared" si="22"/>
        <v>1</v>
      </c>
      <c r="F87" s="9">
        <f t="shared" si="22"/>
        <v>6</v>
      </c>
      <c r="G87" s="9">
        <f t="shared" si="22"/>
        <v>7</v>
      </c>
      <c r="H87" s="9">
        <f t="shared" si="22"/>
        <v>2377</v>
      </c>
      <c r="I87" s="9">
        <f t="shared" si="22"/>
        <v>2259</v>
      </c>
      <c r="J87" s="9">
        <f t="shared" si="22"/>
        <v>4636</v>
      </c>
      <c r="K87" s="593" t="s">
        <v>373</v>
      </c>
    </row>
    <row r="88" spans="1:11" ht="18" customHeight="1" x14ac:dyDescent="0.25">
      <c r="A88" s="61" t="s">
        <v>374</v>
      </c>
      <c r="B88" s="9">
        <v>235</v>
      </c>
      <c r="C88" s="9">
        <v>420</v>
      </c>
      <c r="D88" s="9">
        <v>655</v>
      </c>
      <c r="E88" s="9">
        <v>0</v>
      </c>
      <c r="F88" s="9">
        <v>0</v>
      </c>
      <c r="G88" s="9">
        <v>0</v>
      </c>
      <c r="H88" s="9">
        <f>SUM(B88,E88)</f>
        <v>235</v>
      </c>
      <c r="I88" s="9">
        <f>SUM(C88,F88)</f>
        <v>420</v>
      </c>
      <c r="J88" s="9">
        <f>SUM(H88:I88)</f>
        <v>655</v>
      </c>
      <c r="K88" s="593" t="s">
        <v>375</v>
      </c>
    </row>
    <row r="89" spans="1:11" ht="17.25" customHeight="1" x14ac:dyDescent="0.25">
      <c r="A89" s="75" t="s">
        <v>376</v>
      </c>
      <c r="B89" s="9">
        <v>339</v>
      </c>
      <c r="C89" s="9">
        <v>410</v>
      </c>
      <c r="D89" s="9">
        <v>749</v>
      </c>
      <c r="E89" s="9">
        <v>0</v>
      </c>
      <c r="F89" s="9">
        <v>0</v>
      </c>
      <c r="G89" s="9">
        <v>0</v>
      </c>
      <c r="H89" s="9">
        <f>SUM(B89,E89)</f>
        <v>339</v>
      </c>
      <c r="I89" s="9">
        <f>SUM(C89,F89)</f>
        <v>410</v>
      </c>
      <c r="J89" s="9">
        <f>SUM(H89:I89)</f>
        <v>749</v>
      </c>
      <c r="K89" s="593" t="s">
        <v>377</v>
      </c>
    </row>
    <row r="90" spans="1:11" ht="18" customHeight="1" thickBot="1" x14ac:dyDescent="0.3">
      <c r="A90" s="52" t="s">
        <v>378</v>
      </c>
      <c r="B90" s="43">
        <f>SUM(B88:B89)</f>
        <v>574</v>
      </c>
      <c r="C90" s="43">
        <f t="shared" ref="C90:J90" si="23">SUM(C88:C89)</f>
        <v>830</v>
      </c>
      <c r="D90" s="43">
        <f t="shared" si="23"/>
        <v>1404</v>
      </c>
      <c r="E90" s="43">
        <f t="shared" si="23"/>
        <v>0</v>
      </c>
      <c r="F90" s="43">
        <f t="shared" si="23"/>
        <v>0</v>
      </c>
      <c r="G90" s="43">
        <f t="shared" si="23"/>
        <v>0</v>
      </c>
      <c r="H90" s="43">
        <f t="shared" si="23"/>
        <v>574</v>
      </c>
      <c r="I90" s="43">
        <f t="shared" si="23"/>
        <v>830</v>
      </c>
      <c r="J90" s="43">
        <f t="shared" si="23"/>
        <v>1404</v>
      </c>
      <c r="K90" s="22" t="s">
        <v>379</v>
      </c>
    </row>
    <row r="91" spans="1:11" ht="18" customHeight="1" thickBot="1" x14ac:dyDescent="0.3">
      <c r="A91" s="54" t="s">
        <v>90</v>
      </c>
      <c r="B91" s="24">
        <f>SUM(B90,B87)</f>
        <v>2950</v>
      </c>
      <c r="C91" s="24">
        <f t="shared" ref="C91:J91" si="24">SUM(C90,C87)</f>
        <v>3083</v>
      </c>
      <c r="D91" s="24">
        <f t="shared" si="24"/>
        <v>6033</v>
      </c>
      <c r="E91" s="24">
        <f t="shared" si="24"/>
        <v>1</v>
      </c>
      <c r="F91" s="24">
        <f t="shared" si="24"/>
        <v>6</v>
      </c>
      <c r="G91" s="24">
        <f t="shared" si="24"/>
        <v>7</v>
      </c>
      <c r="H91" s="24">
        <f t="shared" si="24"/>
        <v>2951</v>
      </c>
      <c r="I91" s="24">
        <f t="shared" si="24"/>
        <v>3089</v>
      </c>
      <c r="J91" s="24">
        <f t="shared" si="24"/>
        <v>6040</v>
      </c>
      <c r="K91" s="594" t="s">
        <v>323</v>
      </c>
    </row>
    <row r="92" spans="1:11" s="660" customFormat="1" ht="18" customHeight="1" thickTop="1" x14ac:dyDescent="0.25">
      <c r="A92" s="51"/>
      <c r="B92" s="656"/>
      <c r="C92" s="656"/>
      <c r="D92" s="656"/>
      <c r="E92" s="656"/>
      <c r="F92" s="656"/>
      <c r="G92" s="656"/>
      <c r="H92" s="656"/>
      <c r="I92" s="656"/>
      <c r="J92" s="656"/>
      <c r="K92" s="664"/>
    </row>
    <row r="93" spans="1:11" ht="27" customHeight="1" thickBot="1" x14ac:dyDescent="0.3">
      <c r="A93" s="115" t="s">
        <v>833</v>
      </c>
      <c r="K93" s="562" t="s">
        <v>834</v>
      </c>
    </row>
    <row r="94" spans="1:11" ht="16.2" thickTop="1" x14ac:dyDescent="0.25">
      <c r="A94" s="735" t="s">
        <v>343</v>
      </c>
      <c r="B94" s="735" t="s">
        <v>1</v>
      </c>
      <c r="C94" s="735"/>
      <c r="D94" s="735"/>
      <c r="E94" s="735" t="s">
        <v>2</v>
      </c>
      <c r="F94" s="735"/>
      <c r="G94" s="735"/>
      <c r="H94" s="735" t="s">
        <v>4</v>
      </c>
      <c r="I94" s="735"/>
      <c r="J94" s="735"/>
      <c r="K94" s="735" t="s">
        <v>344</v>
      </c>
    </row>
    <row r="95" spans="1:11" ht="15.6" x14ac:dyDescent="0.25">
      <c r="A95" s="736"/>
      <c r="B95" s="736" t="s">
        <v>6</v>
      </c>
      <c r="C95" s="736"/>
      <c r="D95" s="736"/>
      <c r="E95" s="736" t="s">
        <v>7</v>
      </c>
      <c r="F95" s="736"/>
      <c r="G95" s="736"/>
      <c r="H95" s="736" t="s">
        <v>9</v>
      </c>
      <c r="I95" s="736"/>
      <c r="J95" s="736"/>
      <c r="K95" s="736"/>
    </row>
    <row r="96" spans="1:11" ht="15.6" x14ac:dyDescent="0.25">
      <c r="A96" s="736"/>
      <c r="B96" s="581" t="s">
        <v>10</v>
      </c>
      <c r="C96" s="581" t="s">
        <v>113</v>
      </c>
      <c r="D96" s="581" t="s">
        <v>12</v>
      </c>
      <c r="E96" s="581" t="s">
        <v>10</v>
      </c>
      <c r="F96" s="581" t="s">
        <v>113</v>
      </c>
      <c r="G96" s="581" t="s">
        <v>12</v>
      </c>
      <c r="H96" s="581" t="s">
        <v>10</v>
      </c>
      <c r="I96" s="581" t="s">
        <v>113</v>
      </c>
      <c r="J96" s="581" t="s">
        <v>12</v>
      </c>
      <c r="K96" s="736"/>
    </row>
    <row r="97" spans="1:11" ht="16.2" thickBot="1" x14ac:dyDescent="0.3">
      <c r="A97" s="737"/>
      <c r="B97" s="582" t="s">
        <v>13</v>
      </c>
      <c r="C97" s="582" t="s">
        <v>14</v>
      </c>
      <c r="D97" s="582" t="s">
        <v>9</v>
      </c>
      <c r="E97" s="582" t="s">
        <v>13</v>
      </c>
      <c r="F97" s="582" t="s">
        <v>14</v>
      </c>
      <c r="G97" s="582" t="s">
        <v>9</v>
      </c>
      <c r="H97" s="582" t="s">
        <v>13</v>
      </c>
      <c r="I97" s="582" t="s">
        <v>14</v>
      </c>
      <c r="J97" s="582" t="s">
        <v>9</v>
      </c>
      <c r="K97" s="737"/>
    </row>
    <row r="98" spans="1:11" ht="21" customHeight="1" x14ac:dyDescent="0.25">
      <c r="A98" s="62" t="s">
        <v>345</v>
      </c>
      <c r="B98" s="63">
        <v>58</v>
      </c>
      <c r="C98" s="63">
        <v>3</v>
      </c>
      <c r="D98" s="63">
        <v>61</v>
      </c>
      <c r="E98" s="63">
        <v>0</v>
      </c>
      <c r="F98" s="63">
        <v>0</v>
      </c>
      <c r="G98" s="63">
        <v>0</v>
      </c>
      <c r="H98" s="63">
        <f>E98+B98</f>
        <v>58</v>
      </c>
      <c r="I98" s="63">
        <f>F98+C98</f>
        <v>3</v>
      </c>
      <c r="J98" s="63">
        <f>SUM(H98:I98)</f>
        <v>61</v>
      </c>
      <c r="K98" s="593" t="s">
        <v>346</v>
      </c>
    </row>
    <row r="99" spans="1:11" ht="21" customHeight="1" x14ac:dyDescent="0.25">
      <c r="A99" s="62" t="s">
        <v>347</v>
      </c>
      <c r="B99" s="77">
        <v>74</v>
      </c>
      <c r="C99" s="63">
        <v>15</v>
      </c>
      <c r="D99" s="63">
        <v>89</v>
      </c>
      <c r="E99" s="63">
        <v>0</v>
      </c>
      <c r="F99" s="63">
        <v>0</v>
      </c>
      <c r="G99" s="63">
        <v>0</v>
      </c>
      <c r="H99" s="63">
        <f t="shared" ref="H99:H111" si="25">E99+B99</f>
        <v>74</v>
      </c>
      <c r="I99" s="63">
        <f t="shared" ref="I99:I111" si="26">F99+C99</f>
        <v>15</v>
      </c>
      <c r="J99" s="63">
        <f t="shared" ref="J99:J113" si="27">SUM(H99:I99)</f>
        <v>89</v>
      </c>
      <c r="K99" s="593" t="s">
        <v>348</v>
      </c>
    </row>
    <row r="100" spans="1:11" ht="21" customHeight="1" x14ac:dyDescent="0.25">
      <c r="A100" s="62" t="s">
        <v>688</v>
      </c>
      <c r="B100" s="77">
        <v>107</v>
      </c>
      <c r="C100" s="63">
        <v>58</v>
      </c>
      <c r="D100" s="63">
        <v>165</v>
      </c>
      <c r="E100" s="63">
        <v>0</v>
      </c>
      <c r="F100" s="63">
        <v>0</v>
      </c>
      <c r="G100" s="63">
        <v>0</v>
      </c>
      <c r="H100" s="63">
        <f t="shared" si="25"/>
        <v>107</v>
      </c>
      <c r="I100" s="63">
        <f t="shared" si="26"/>
        <v>58</v>
      </c>
      <c r="J100" s="63">
        <f t="shared" si="27"/>
        <v>165</v>
      </c>
      <c r="K100" s="593" t="s">
        <v>689</v>
      </c>
    </row>
    <row r="101" spans="1:11" ht="21" customHeight="1" x14ac:dyDescent="0.25">
      <c r="A101" s="62" t="s">
        <v>411</v>
      </c>
      <c r="B101" s="77">
        <v>260</v>
      </c>
      <c r="C101" s="63">
        <v>80</v>
      </c>
      <c r="D101" s="63">
        <v>340</v>
      </c>
      <c r="E101" s="63">
        <v>0</v>
      </c>
      <c r="F101" s="63">
        <v>0</v>
      </c>
      <c r="G101" s="63">
        <v>0</v>
      </c>
      <c r="H101" s="63">
        <f t="shared" si="25"/>
        <v>260</v>
      </c>
      <c r="I101" s="63">
        <f t="shared" si="26"/>
        <v>80</v>
      </c>
      <c r="J101" s="63">
        <f t="shared" si="27"/>
        <v>340</v>
      </c>
      <c r="K101" s="593" t="s">
        <v>348</v>
      </c>
    </row>
    <row r="102" spans="1:11" ht="21" customHeight="1" x14ac:dyDescent="0.25">
      <c r="A102" s="62" t="s">
        <v>352</v>
      </c>
      <c r="B102" s="77">
        <v>38</v>
      </c>
      <c r="C102" s="63">
        <v>17</v>
      </c>
      <c r="D102" s="63">
        <v>55</v>
      </c>
      <c r="E102" s="63">
        <v>0</v>
      </c>
      <c r="F102" s="63">
        <v>0</v>
      </c>
      <c r="G102" s="63">
        <v>0</v>
      </c>
      <c r="H102" s="63">
        <f t="shared" si="25"/>
        <v>38</v>
      </c>
      <c r="I102" s="63">
        <f t="shared" si="26"/>
        <v>17</v>
      </c>
      <c r="J102" s="63">
        <f t="shared" si="27"/>
        <v>55</v>
      </c>
      <c r="K102" s="593" t="s">
        <v>353</v>
      </c>
    </row>
    <row r="103" spans="1:11" ht="21" customHeight="1" x14ac:dyDescent="0.25">
      <c r="A103" s="62" t="s">
        <v>354</v>
      </c>
      <c r="B103" s="77">
        <v>15</v>
      </c>
      <c r="C103" s="63">
        <v>10</v>
      </c>
      <c r="D103" s="63">
        <v>25</v>
      </c>
      <c r="E103" s="63">
        <v>0</v>
      </c>
      <c r="F103" s="63">
        <v>0</v>
      </c>
      <c r="G103" s="63">
        <v>0</v>
      </c>
      <c r="H103" s="63">
        <f t="shared" si="25"/>
        <v>15</v>
      </c>
      <c r="I103" s="63">
        <f t="shared" si="26"/>
        <v>10</v>
      </c>
      <c r="J103" s="63">
        <f t="shared" si="27"/>
        <v>25</v>
      </c>
      <c r="K103" s="593" t="s">
        <v>355</v>
      </c>
    </row>
    <row r="104" spans="1:11" ht="21" customHeight="1" x14ac:dyDescent="0.25">
      <c r="A104" s="62" t="s">
        <v>356</v>
      </c>
      <c r="B104" s="77">
        <v>107</v>
      </c>
      <c r="C104" s="63">
        <v>34</v>
      </c>
      <c r="D104" s="63">
        <v>141</v>
      </c>
      <c r="E104" s="63">
        <v>0</v>
      </c>
      <c r="F104" s="63">
        <v>0</v>
      </c>
      <c r="G104" s="63">
        <v>0</v>
      </c>
      <c r="H104" s="63">
        <f t="shared" si="25"/>
        <v>107</v>
      </c>
      <c r="I104" s="63">
        <f t="shared" si="26"/>
        <v>34</v>
      </c>
      <c r="J104" s="63">
        <f t="shared" si="27"/>
        <v>141</v>
      </c>
      <c r="K104" s="593" t="s">
        <v>357</v>
      </c>
    </row>
    <row r="105" spans="1:11" ht="21" customHeight="1" x14ac:dyDescent="0.25">
      <c r="A105" s="62" t="s">
        <v>358</v>
      </c>
      <c r="B105" s="77">
        <v>15</v>
      </c>
      <c r="C105" s="63">
        <v>25</v>
      </c>
      <c r="D105" s="63">
        <v>40</v>
      </c>
      <c r="E105" s="63">
        <v>0</v>
      </c>
      <c r="F105" s="63">
        <v>0</v>
      </c>
      <c r="G105" s="63">
        <v>0</v>
      </c>
      <c r="H105" s="63">
        <f t="shared" si="25"/>
        <v>15</v>
      </c>
      <c r="I105" s="63">
        <f t="shared" si="26"/>
        <v>25</v>
      </c>
      <c r="J105" s="63">
        <f t="shared" si="27"/>
        <v>40</v>
      </c>
      <c r="K105" s="593" t="s">
        <v>359</v>
      </c>
    </row>
    <row r="106" spans="1:11" ht="21" customHeight="1" x14ac:dyDescent="0.25">
      <c r="A106" s="62" t="s">
        <v>360</v>
      </c>
      <c r="B106" s="77">
        <v>25</v>
      </c>
      <c r="C106" s="63">
        <v>17</v>
      </c>
      <c r="D106" s="63">
        <v>42</v>
      </c>
      <c r="E106" s="63">
        <v>0</v>
      </c>
      <c r="F106" s="63">
        <v>0</v>
      </c>
      <c r="G106" s="63">
        <v>0</v>
      </c>
      <c r="H106" s="63">
        <f t="shared" si="25"/>
        <v>25</v>
      </c>
      <c r="I106" s="63">
        <f t="shared" si="26"/>
        <v>17</v>
      </c>
      <c r="J106" s="63">
        <f t="shared" si="27"/>
        <v>42</v>
      </c>
      <c r="K106" s="593" t="s">
        <v>361</v>
      </c>
    </row>
    <row r="107" spans="1:11" ht="21" customHeight="1" x14ac:dyDescent="0.25">
      <c r="A107" s="62" t="s">
        <v>362</v>
      </c>
      <c r="B107" s="77">
        <v>61</v>
      </c>
      <c r="C107" s="63">
        <v>25</v>
      </c>
      <c r="D107" s="63">
        <v>86</v>
      </c>
      <c r="E107" s="63">
        <v>0</v>
      </c>
      <c r="F107" s="63">
        <v>0</v>
      </c>
      <c r="G107" s="63">
        <v>0</v>
      </c>
      <c r="H107" s="63">
        <f t="shared" si="25"/>
        <v>61</v>
      </c>
      <c r="I107" s="63">
        <f t="shared" si="26"/>
        <v>25</v>
      </c>
      <c r="J107" s="63">
        <f t="shared" si="27"/>
        <v>86</v>
      </c>
      <c r="K107" s="593" t="s">
        <v>363</v>
      </c>
    </row>
    <row r="108" spans="1:11" ht="21" customHeight="1" x14ac:dyDescent="0.25">
      <c r="A108" s="48" t="s">
        <v>364</v>
      </c>
      <c r="B108" s="77">
        <v>20</v>
      </c>
      <c r="C108" s="63">
        <v>50</v>
      </c>
      <c r="D108" s="63">
        <v>70</v>
      </c>
      <c r="E108" s="63">
        <v>0</v>
      </c>
      <c r="F108" s="63">
        <v>0</v>
      </c>
      <c r="G108" s="63">
        <v>0</v>
      </c>
      <c r="H108" s="63">
        <f t="shared" si="25"/>
        <v>20</v>
      </c>
      <c r="I108" s="63">
        <f t="shared" si="26"/>
        <v>50</v>
      </c>
      <c r="J108" s="63">
        <f t="shared" si="27"/>
        <v>70</v>
      </c>
      <c r="K108" s="593" t="s">
        <v>365</v>
      </c>
    </row>
    <row r="109" spans="1:11" ht="21" customHeight="1" x14ac:dyDescent="0.25">
      <c r="A109" s="62" t="s">
        <v>366</v>
      </c>
      <c r="B109" s="77">
        <v>43</v>
      </c>
      <c r="C109" s="63">
        <v>3</v>
      </c>
      <c r="D109" s="63">
        <v>46</v>
      </c>
      <c r="E109" s="63">
        <v>0</v>
      </c>
      <c r="F109" s="63">
        <v>0</v>
      </c>
      <c r="G109" s="63">
        <v>0</v>
      </c>
      <c r="H109" s="63">
        <f t="shared" si="25"/>
        <v>43</v>
      </c>
      <c r="I109" s="63">
        <f t="shared" si="26"/>
        <v>3</v>
      </c>
      <c r="J109" s="63">
        <f t="shared" si="27"/>
        <v>46</v>
      </c>
      <c r="K109" s="593" t="s">
        <v>367</v>
      </c>
    </row>
    <row r="110" spans="1:11" ht="21" customHeight="1" x14ac:dyDescent="0.25">
      <c r="A110" s="47" t="s">
        <v>370</v>
      </c>
      <c r="B110" s="77">
        <v>32</v>
      </c>
      <c r="C110" s="63">
        <v>46</v>
      </c>
      <c r="D110" s="63">
        <v>78</v>
      </c>
      <c r="E110" s="63">
        <v>0</v>
      </c>
      <c r="F110" s="63">
        <v>0</v>
      </c>
      <c r="G110" s="63">
        <v>0</v>
      </c>
      <c r="H110" s="63">
        <f t="shared" si="25"/>
        <v>32</v>
      </c>
      <c r="I110" s="63">
        <f t="shared" si="26"/>
        <v>46</v>
      </c>
      <c r="J110" s="63">
        <f t="shared" si="27"/>
        <v>78</v>
      </c>
      <c r="K110" s="593" t="s">
        <v>371</v>
      </c>
    </row>
    <row r="111" spans="1:11" ht="21" customHeight="1" x14ac:dyDescent="0.25">
      <c r="A111" s="61" t="s">
        <v>372</v>
      </c>
      <c r="B111" s="77">
        <f>SUM(B98:B110)</f>
        <v>855</v>
      </c>
      <c r="C111" s="77">
        <f t="shared" ref="C111:D111" si="28">SUM(C98:C110)</f>
        <v>383</v>
      </c>
      <c r="D111" s="77">
        <f t="shared" si="28"/>
        <v>1238</v>
      </c>
      <c r="E111" s="63">
        <v>0</v>
      </c>
      <c r="F111" s="63">
        <v>0</v>
      </c>
      <c r="G111" s="63">
        <v>0</v>
      </c>
      <c r="H111" s="63">
        <f t="shared" si="25"/>
        <v>855</v>
      </c>
      <c r="I111" s="63">
        <f t="shared" si="26"/>
        <v>383</v>
      </c>
      <c r="J111" s="63">
        <f t="shared" si="27"/>
        <v>1238</v>
      </c>
      <c r="K111" s="593" t="s">
        <v>373</v>
      </c>
    </row>
    <row r="112" spans="1:11" ht="21" customHeight="1" x14ac:dyDescent="0.25">
      <c r="A112" s="61" t="s">
        <v>374</v>
      </c>
      <c r="B112" s="77">
        <v>42</v>
      </c>
      <c r="C112" s="63">
        <v>69</v>
      </c>
      <c r="D112" s="63">
        <v>111</v>
      </c>
      <c r="E112" s="63">
        <v>0</v>
      </c>
      <c r="F112" s="63">
        <v>0</v>
      </c>
      <c r="G112" s="63">
        <v>0</v>
      </c>
      <c r="H112" s="63">
        <f t="shared" ref="H112:H113" si="29">E112+B112</f>
        <v>42</v>
      </c>
      <c r="I112" s="63">
        <f t="shared" ref="I112:I113" si="30">F112+C112</f>
        <v>69</v>
      </c>
      <c r="J112" s="63">
        <f>SUM(H112:I112)</f>
        <v>111</v>
      </c>
      <c r="K112" s="593" t="s">
        <v>375</v>
      </c>
    </row>
    <row r="113" spans="1:11" ht="34.5" customHeight="1" x14ac:dyDescent="0.25">
      <c r="A113" s="75" t="s">
        <v>376</v>
      </c>
      <c r="B113" s="77">
        <v>133</v>
      </c>
      <c r="C113" s="63">
        <v>64</v>
      </c>
      <c r="D113" s="63">
        <v>197</v>
      </c>
      <c r="E113" s="63">
        <v>0</v>
      </c>
      <c r="F113" s="63">
        <v>0</v>
      </c>
      <c r="G113" s="63">
        <v>0</v>
      </c>
      <c r="H113" s="63">
        <f t="shared" si="29"/>
        <v>133</v>
      </c>
      <c r="I113" s="63">
        <f t="shared" si="30"/>
        <v>64</v>
      </c>
      <c r="J113" s="63">
        <f t="shared" si="27"/>
        <v>197</v>
      </c>
      <c r="K113" s="599" t="s">
        <v>377</v>
      </c>
    </row>
    <row r="114" spans="1:11" ht="24" customHeight="1" x14ac:dyDescent="0.25">
      <c r="A114" s="61" t="s">
        <v>378</v>
      </c>
      <c r="B114" s="77">
        <f>SUM(B112:B113)</f>
        <v>175</v>
      </c>
      <c r="C114" s="77">
        <f t="shared" ref="C114:J114" si="31">SUM(C112:C113)</f>
        <v>133</v>
      </c>
      <c r="D114" s="77">
        <f t="shared" si="31"/>
        <v>308</v>
      </c>
      <c r="E114" s="77">
        <f t="shared" si="31"/>
        <v>0</v>
      </c>
      <c r="F114" s="77">
        <f t="shared" si="31"/>
        <v>0</v>
      </c>
      <c r="G114" s="77">
        <f t="shared" si="31"/>
        <v>0</v>
      </c>
      <c r="H114" s="77">
        <f t="shared" si="31"/>
        <v>175</v>
      </c>
      <c r="I114" s="77">
        <f t="shared" si="31"/>
        <v>133</v>
      </c>
      <c r="J114" s="77">
        <f t="shared" si="31"/>
        <v>308</v>
      </c>
      <c r="K114" s="22" t="s">
        <v>379</v>
      </c>
    </row>
    <row r="115" spans="1:11" ht="21" customHeight="1" thickBot="1" x14ac:dyDescent="0.3">
      <c r="A115" s="49" t="s">
        <v>127</v>
      </c>
      <c r="B115" s="78">
        <f>SUM(B114,B111)</f>
        <v>1030</v>
      </c>
      <c r="C115" s="78">
        <f t="shared" ref="C115:J115" si="32">SUM(C114,C111)</f>
        <v>516</v>
      </c>
      <c r="D115" s="78">
        <f t="shared" si="32"/>
        <v>1546</v>
      </c>
      <c r="E115" s="78">
        <f t="shared" si="32"/>
        <v>0</v>
      </c>
      <c r="F115" s="78">
        <f t="shared" si="32"/>
        <v>0</v>
      </c>
      <c r="G115" s="78">
        <f t="shared" si="32"/>
        <v>0</v>
      </c>
      <c r="H115" s="78">
        <f t="shared" si="32"/>
        <v>1030</v>
      </c>
      <c r="I115" s="78">
        <f t="shared" si="32"/>
        <v>516</v>
      </c>
      <c r="J115" s="78">
        <f t="shared" si="32"/>
        <v>1546</v>
      </c>
      <c r="K115" s="22" t="s">
        <v>383</v>
      </c>
    </row>
    <row r="116" spans="1:11" ht="21" customHeight="1" thickBot="1" x14ac:dyDescent="0.3">
      <c r="A116" s="54" t="s">
        <v>384</v>
      </c>
      <c r="B116" s="79">
        <f t="shared" ref="B116:J116" si="33">SUM(B91,B115)</f>
        <v>3980</v>
      </c>
      <c r="C116" s="79">
        <f t="shared" si="33"/>
        <v>3599</v>
      </c>
      <c r="D116" s="79">
        <f t="shared" si="33"/>
        <v>7579</v>
      </c>
      <c r="E116" s="79">
        <f t="shared" si="33"/>
        <v>1</v>
      </c>
      <c r="F116" s="79">
        <f t="shared" si="33"/>
        <v>6</v>
      </c>
      <c r="G116" s="79">
        <f t="shared" si="33"/>
        <v>7</v>
      </c>
      <c r="H116" s="79">
        <f t="shared" si="33"/>
        <v>3981</v>
      </c>
      <c r="I116" s="79">
        <f t="shared" si="33"/>
        <v>3605</v>
      </c>
      <c r="J116" s="79">
        <f t="shared" si="33"/>
        <v>7586</v>
      </c>
      <c r="K116" s="594" t="s">
        <v>263</v>
      </c>
    </row>
    <row r="117" spans="1:11" ht="14.4" thickTop="1" x14ac:dyDescent="0.25"/>
    <row r="119" spans="1:11" x14ac:dyDescent="0.25">
      <c r="A119" s="564"/>
    </row>
    <row r="120" spans="1:11" x14ac:dyDescent="0.25">
      <c r="A120" s="564"/>
    </row>
    <row r="121" spans="1:11" x14ac:dyDescent="0.25">
      <c r="A121" s="564"/>
    </row>
    <row r="122" spans="1:11" x14ac:dyDescent="0.25">
      <c r="A122" s="564"/>
    </row>
    <row r="132" ht="16.5" customHeight="1" x14ac:dyDescent="0.25"/>
    <row r="133" ht="16.5" customHeight="1" x14ac:dyDescent="0.25"/>
    <row r="134" ht="16.5" customHeight="1" x14ac:dyDescent="0.25"/>
    <row r="135" ht="16.5" customHeight="1" x14ac:dyDescent="0.25"/>
    <row r="136" ht="16.5" customHeight="1" x14ac:dyDescent="0.25"/>
    <row r="137" ht="16.5" customHeight="1" x14ac:dyDescent="0.25"/>
    <row r="138" ht="16.5" customHeight="1" x14ac:dyDescent="0.25"/>
    <row r="139" ht="16.5" customHeight="1" x14ac:dyDescent="0.25"/>
    <row r="140" ht="16.5" customHeight="1" x14ac:dyDescent="0.25"/>
    <row r="141" ht="16.5" customHeight="1" x14ac:dyDescent="0.25"/>
    <row r="142" ht="16.5" customHeight="1" x14ac:dyDescent="0.25"/>
    <row r="143" ht="16.5" customHeight="1" x14ac:dyDescent="0.25"/>
    <row r="144" ht="16.5" customHeight="1" x14ac:dyDescent="0.25"/>
    <row r="145" ht="16.5" customHeight="1" x14ac:dyDescent="0.25"/>
    <row r="146" ht="16.5" customHeight="1" x14ac:dyDescent="0.25"/>
    <row r="147" ht="16.5" customHeight="1" x14ac:dyDescent="0.25"/>
    <row r="148" ht="16.5" customHeight="1" x14ac:dyDescent="0.25"/>
    <row r="149" ht="16.5" customHeight="1" x14ac:dyDescent="0.25"/>
    <row r="150" ht="16.5" customHeight="1" x14ac:dyDescent="0.25"/>
    <row r="151" ht="16.5" customHeight="1" x14ac:dyDescent="0.25"/>
    <row r="152" ht="16.5" customHeight="1" x14ac:dyDescent="0.25"/>
    <row r="153" ht="16.5" customHeight="1" x14ac:dyDescent="0.25"/>
    <row r="154" ht="16.5" customHeight="1" x14ac:dyDescent="0.25"/>
    <row r="155" ht="16.5" customHeight="1" x14ac:dyDescent="0.25"/>
    <row r="156" ht="16.5" customHeight="1" x14ac:dyDescent="0.25"/>
    <row r="157" ht="16.5" customHeight="1" x14ac:dyDescent="0.25"/>
    <row r="158" ht="16.5" customHeight="1" x14ac:dyDescent="0.25"/>
    <row r="159" ht="16.5" customHeight="1" x14ac:dyDescent="0.25"/>
    <row r="160" ht="16.5" customHeight="1" x14ac:dyDescent="0.25"/>
  </sheetData>
  <mergeCells count="36">
    <mergeCell ref="A94:A97"/>
    <mergeCell ref="B94:D94"/>
    <mergeCell ref="E94:G94"/>
    <mergeCell ref="H94:J94"/>
    <mergeCell ref="K94:K97"/>
    <mergeCell ref="B95:D95"/>
    <mergeCell ref="E95:G95"/>
    <mergeCell ref="H95:J95"/>
    <mergeCell ref="E69:G69"/>
    <mergeCell ref="H69:J69"/>
    <mergeCell ref="A35:A38"/>
    <mergeCell ref="B35:D35"/>
    <mergeCell ref="E35:G35"/>
    <mergeCell ref="H35:J35"/>
    <mergeCell ref="A65:K65"/>
    <mergeCell ref="A66:K66"/>
    <mergeCell ref="A68:A71"/>
    <mergeCell ref="B68:D68"/>
    <mergeCell ref="E68:G68"/>
    <mergeCell ref="H68:J68"/>
    <mergeCell ref="K68:K71"/>
    <mergeCell ref="B69:D69"/>
    <mergeCell ref="K35:K38"/>
    <mergeCell ref="B36:D36"/>
    <mergeCell ref="E36:G36"/>
    <mergeCell ref="H36:J36"/>
    <mergeCell ref="A1:K1"/>
    <mergeCell ref="A2:K2"/>
    <mergeCell ref="A4:A7"/>
    <mergeCell ref="B4:D4"/>
    <mergeCell ref="E4:G4"/>
    <mergeCell ref="H4:J4"/>
    <mergeCell ref="K4:K7"/>
    <mergeCell ref="B5:D5"/>
    <mergeCell ref="E5:G5"/>
    <mergeCell ref="H5:J5"/>
  </mergeCells>
  <printOptions horizontalCentered="1"/>
  <pageMargins left="1" right="1" top="1" bottom="1" header="1" footer="1"/>
  <pageSetup paperSize="9" scale="75" orientation="landscape" r:id="rId1"/>
  <rowBreaks count="1" manualBreakCount="1">
    <brk id="92"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79"/>
  <sheetViews>
    <sheetView rightToLeft="1" view="pageBreakPreview" topLeftCell="A63" zoomScale="90" zoomScaleSheetLayoutView="90" workbookViewId="0">
      <selection activeCell="D81" sqref="D81"/>
    </sheetView>
  </sheetViews>
  <sheetFormatPr defaultRowHeight="13.8" x14ac:dyDescent="0.25"/>
  <cols>
    <col min="1" max="1" width="26.59765625" customWidth="1"/>
    <col min="2" max="4" width="8.69921875" customWidth="1"/>
    <col min="5" max="5" width="7.69921875" customWidth="1"/>
    <col min="6" max="10" width="8.69921875" customWidth="1"/>
    <col min="11" max="11" width="34.69921875" customWidth="1"/>
  </cols>
  <sheetData>
    <row r="1" spans="1:11" ht="27.75" customHeight="1" x14ac:dyDescent="0.25">
      <c r="A1" s="738" t="s">
        <v>667</v>
      </c>
      <c r="B1" s="738"/>
      <c r="C1" s="738"/>
      <c r="D1" s="738"/>
      <c r="E1" s="738"/>
      <c r="F1" s="738"/>
      <c r="G1" s="738"/>
      <c r="H1" s="738"/>
      <c r="I1" s="738"/>
      <c r="J1" s="738"/>
      <c r="K1" s="738"/>
    </row>
    <row r="2" spans="1:11" ht="24" customHeight="1" x14ac:dyDescent="0.25">
      <c r="A2" s="742" t="s">
        <v>670</v>
      </c>
      <c r="B2" s="742"/>
      <c r="C2" s="742"/>
      <c r="D2" s="742"/>
      <c r="E2" s="742"/>
      <c r="F2" s="742"/>
      <c r="G2" s="742"/>
      <c r="H2" s="742"/>
      <c r="I2" s="742"/>
      <c r="J2" s="742"/>
      <c r="K2" s="742"/>
    </row>
    <row r="3" spans="1:11" ht="24.75" customHeight="1" thickBot="1" x14ac:dyDescent="0.3">
      <c r="A3" s="80" t="s">
        <v>835</v>
      </c>
      <c r="K3" s="7" t="s">
        <v>422</v>
      </c>
    </row>
    <row r="4" spans="1:11" ht="24.9" customHeight="1" thickTop="1" x14ac:dyDescent="0.25">
      <c r="A4" s="735" t="s">
        <v>205</v>
      </c>
      <c r="B4" s="735" t="s">
        <v>1</v>
      </c>
      <c r="C4" s="735"/>
      <c r="D4" s="735"/>
      <c r="E4" s="735" t="s">
        <v>2</v>
      </c>
      <c r="F4" s="735"/>
      <c r="G4" s="735"/>
      <c r="H4" s="735" t="s">
        <v>4</v>
      </c>
      <c r="I4" s="735"/>
      <c r="J4" s="735"/>
      <c r="K4" s="735" t="s">
        <v>206</v>
      </c>
    </row>
    <row r="5" spans="1:11" ht="21" customHeight="1" x14ac:dyDescent="0.25">
      <c r="A5" s="736"/>
      <c r="B5" s="736" t="s">
        <v>6</v>
      </c>
      <c r="C5" s="736"/>
      <c r="D5" s="736"/>
      <c r="E5" s="736" t="s">
        <v>7</v>
      </c>
      <c r="F5" s="736"/>
      <c r="G5" s="736"/>
      <c r="H5" s="736" t="s">
        <v>9</v>
      </c>
      <c r="I5" s="736"/>
      <c r="J5" s="736"/>
      <c r="K5" s="736"/>
    </row>
    <row r="6" spans="1:11" ht="20.25" customHeight="1" x14ac:dyDescent="0.25">
      <c r="A6" s="736"/>
      <c r="B6" s="15" t="s">
        <v>10</v>
      </c>
      <c r="C6" s="15" t="s">
        <v>113</v>
      </c>
      <c r="D6" s="15" t="s">
        <v>12</v>
      </c>
      <c r="E6" s="15" t="s">
        <v>10</v>
      </c>
      <c r="F6" s="15" t="s">
        <v>113</v>
      </c>
      <c r="G6" s="15" t="s">
        <v>12</v>
      </c>
      <c r="H6" s="15" t="s">
        <v>10</v>
      </c>
      <c r="I6" s="15" t="s">
        <v>113</v>
      </c>
      <c r="J6" s="15" t="s">
        <v>12</v>
      </c>
      <c r="K6" s="736"/>
    </row>
    <row r="7" spans="1:11" ht="21" customHeight="1" thickBot="1" x14ac:dyDescent="0.3">
      <c r="A7" s="737"/>
      <c r="B7" s="67" t="s">
        <v>13</v>
      </c>
      <c r="C7" s="67" t="s">
        <v>14</v>
      </c>
      <c r="D7" s="67" t="s">
        <v>9</v>
      </c>
      <c r="E7" s="67" t="s">
        <v>13</v>
      </c>
      <c r="F7" s="67" t="s">
        <v>14</v>
      </c>
      <c r="G7" s="67" t="s">
        <v>9</v>
      </c>
      <c r="H7" s="67" t="s">
        <v>13</v>
      </c>
      <c r="I7" s="67" t="s">
        <v>14</v>
      </c>
      <c r="J7" s="67" t="s">
        <v>9</v>
      </c>
      <c r="K7" s="737"/>
    </row>
    <row r="8" spans="1:11" ht="20.25" customHeight="1" x14ac:dyDescent="0.25">
      <c r="A8" s="8" t="s">
        <v>413</v>
      </c>
      <c r="B8" s="9"/>
      <c r="C8" s="9"/>
      <c r="D8" s="9"/>
      <c r="E8" s="9"/>
      <c r="F8" s="9"/>
      <c r="G8" s="9"/>
      <c r="H8" s="9"/>
      <c r="I8" s="9"/>
      <c r="J8" s="9"/>
      <c r="K8" s="10" t="s">
        <v>207</v>
      </c>
    </row>
    <row r="9" spans="1:11" ht="20.25" customHeight="1" x14ac:dyDescent="0.25">
      <c r="A9" s="8" t="s">
        <v>208</v>
      </c>
      <c r="B9" s="9">
        <v>89</v>
      </c>
      <c r="C9" s="9">
        <v>104</v>
      </c>
      <c r="D9" s="9">
        <v>193</v>
      </c>
      <c r="E9" s="9">
        <v>0</v>
      </c>
      <c r="F9" s="9">
        <v>0</v>
      </c>
      <c r="G9" s="9">
        <f t="shared" ref="G9:G17" si="0">SUM(E9:F9)</f>
        <v>0</v>
      </c>
      <c r="H9" s="9">
        <f t="shared" ref="H9:I17" si="1">SUM(B9,E9)</f>
        <v>89</v>
      </c>
      <c r="I9" s="9">
        <f t="shared" si="1"/>
        <v>104</v>
      </c>
      <c r="J9" s="9">
        <f t="shared" ref="J9:J17" si="2">SUM(H9:I9)</f>
        <v>193</v>
      </c>
      <c r="K9" s="10" t="s">
        <v>209</v>
      </c>
    </row>
    <row r="10" spans="1:11" ht="20.25" customHeight="1" x14ac:dyDescent="0.25">
      <c r="A10" s="8" t="s">
        <v>414</v>
      </c>
      <c r="B10" s="9">
        <v>34</v>
      </c>
      <c r="C10" s="9">
        <v>40</v>
      </c>
      <c r="D10" s="9">
        <v>74</v>
      </c>
      <c r="E10" s="9">
        <v>0</v>
      </c>
      <c r="F10" s="9">
        <v>0</v>
      </c>
      <c r="G10" s="9">
        <f t="shared" si="0"/>
        <v>0</v>
      </c>
      <c r="H10" s="9">
        <f t="shared" si="1"/>
        <v>34</v>
      </c>
      <c r="I10" s="9">
        <f t="shared" si="1"/>
        <v>40</v>
      </c>
      <c r="J10" s="9">
        <f t="shared" si="2"/>
        <v>74</v>
      </c>
      <c r="K10" s="10" t="s">
        <v>315</v>
      </c>
    </row>
    <row r="11" spans="1:11" ht="20.25" customHeight="1" x14ac:dyDescent="0.25">
      <c r="A11" s="8" t="s">
        <v>218</v>
      </c>
      <c r="B11" s="9">
        <v>141</v>
      </c>
      <c r="C11" s="9">
        <v>132</v>
      </c>
      <c r="D11" s="9">
        <v>273</v>
      </c>
      <c r="E11" s="9">
        <v>0</v>
      </c>
      <c r="F11" s="9">
        <v>0</v>
      </c>
      <c r="G11" s="9">
        <f t="shared" si="0"/>
        <v>0</v>
      </c>
      <c r="H11" s="9">
        <f t="shared" si="1"/>
        <v>141</v>
      </c>
      <c r="I11" s="9">
        <f t="shared" si="1"/>
        <v>132</v>
      </c>
      <c r="J11" s="9">
        <f t="shared" si="2"/>
        <v>273</v>
      </c>
      <c r="K11" s="10" t="s">
        <v>219</v>
      </c>
    </row>
    <row r="12" spans="1:11" ht="20.25" customHeight="1" x14ac:dyDescent="0.25">
      <c r="A12" s="8" t="s">
        <v>415</v>
      </c>
      <c r="B12" s="9">
        <v>35</v>
      </c>
      <c r="C12" s="9">
        <v>58</v>
      </c>
      <c r="D12" s="9">
        <v>93</v>
      </c>
      <c r="E12" s="9">
        <v>0</v>
      </c>
      <c r="F12" s="9">
        <v>0</v>
      </c>
      <c r="G12" s="9">
        <f t="shared" si="0"/>
        <v>0</v>
      </c>
      <c r="H12" s="9">
        <f t="shared" si="1"/>
        <v>35</v>
      </c>
      <c r="I12" s="9">
        <f t="shared" si="1"/>
        <v>58</v>
      </c>
      <c r="J12" s="9">
        <f t="shared" si="2"/>
        <v>93</v>
      </c>
      <c r="K12" s="10" t="s">
        <v>416</v>
      </c>
    </row>
    <row r="13" spans="1:11" ht="20.25" customHeight="1" x14ac:dyDescent="0.25">
      <c r="A13" s="8" t="s">
        <v>226</v>
      </c>
      <c r="B13" s="9">
        <v>57</v>
      </c>
      <c r="C13" s="9">
        <v>102</v>
      </c>
      <c r="D13" s="9">
        <v>159</v>
      </c>
      <c r="E13" s="9">
        <v>0</v>
      </c>
      <c r="F13" s="9">
        <v>0</v>
      </c>
      <c r="G13" s="9">
        <f t="shared" si="0"/>
        <v>0</v>
      </c>
      <c r="H13" s="9">
        <f t="shared" si="1"/>
        <v>57</v>
      </c>
      <c r="I13" s="9">
        <f t="shared" si="1"/>
        <v>102</v>
      </c>
      <c r="J13" s="9">
        <f t="shared" si="2"/>
        <v>159</v>
      </c>
      <c r="K13" s="10" t="s">
        <v>267</v>
      </c>
    </row>
    <row r="14" spans="1:11" ht="20.25" customHeight="1" x14ac:dyDescent="0.25">
      <c r="A14" s="8" t="s">
        <v>911</v>
      </c>
      <c r="B14" s="9">
        <v>15</v>
      </c>
      <c r="C14" s="9">
        <v>44</v>
      </c>
      <c r="D14" s="9">
        <v>59</v>
      </c>
      <c r="E14" s="9">
        <v>0</v>
      </c>
      <c r="F14" s="9">
        <v>0</v>
      </c>
      <c r="G14" s="9">
        <f t="shared" si="0"/>
        <v>0</v>
      </c>
      <c r="H14" s="9">
        <f t="shared" si="1"/>
        <v>15</v>
      </c>
      <c r="I14" s="9">
        <f t="shared" si="1"/>
        <v>44</v>
      </c>
      <c r="J14" s="9">
        <f t="shared" si="2"/>
        <v>59</v>
      </c>
      <c r="K14" s="10" t="s">
        <v>913</v>
      </c>
    </row>
    <row r="15" spans="1:11" ht="20.25" customHeight="1" x14ac:dyDescent="0.25">
      <c r="A15" s="8" t="s">
        <v>417</v>
      </c>
      <c r="B15" s="9">
        <v>43</v>
      </c>
      <c r="C15" s="9">
        <v>80</v>
      </c>
      <c r="D15" s="9">
        <v>123</v>
      </c>
      <c r="E15" s="9">
        <v>0</v>
      </c>
      <c r="F15" s="9">
        <v>0</v>
      </c>
      <c r="G15" s="9">
        <f t="shared" si="0"/>
        <v>0</v>
      </c>
      <c r="H15" s="9">
        <f t="shared" si="1"/>
        <v>43</v>
      </c>
      <c r="I15" s="9">
        <f t="shared" si="1"/>
        <v>80</v>
      </c>
      <c r="J15" s="9">
        <f t="shared" si="2"/>
        <v>123</v>
      </c>
      <c r="K15" s="10" t="s">
        <v>418</v>
      </c>
    </row>
    <row r="16" spans="1:11" ht="20.25" customHeight="1" x14ac:dyDescent="0.25">
      <c r="A16" s="8" t="s">
        <v>419</v>
      </c>
      <c r="B16" s="9">
        <v>15</v>
      </c>
      <c r="C16" s="9">
        <v>78</v>
      </c>
      <c r="D16" s="9">
        <v>93</v>
      </c>
      <c r="E16" s="9">
        <v>0</v>
      </c>
      <c r="F16" s="9">
        <v>0</v>
      </c>
      <c r="G16" s="9">
        <f t="shared" si="0"/>
        <v>0</v>
      </c>
      <c r="H16" s="9">
        <f t="shared" si="1"/>
        <v>15</v>
      </c>
      <c r="I16" s="9">
        <f t="shared" si="1"/>
        <v>78</v>
      </c>
      <c r="J16" s="9">
        <f t="shared" si="2"/>
        <v>93</v>
      </c>
      <c r="K16" s="10" t="s">
        <v>249</v>
      </c>
    </row>
    <row r="17" spans="1:11" ht="20.25" customHeight="1" x14ac:dyDescent="0.25">
      <c r="A17" s="8" t="s">
        <v>250</v>
      </c>
      <c r="B17" s="9">
        <v>38</v>
      </c>
      <c r="C17" s="9">
        <v>44</v>
      </c>
      <c r="D17" s="9">
        <v>82</v>
      </c>
      <c r="E17" s="9">
        <v>0</v>
      </c>
      <c r="F17" s="9">
        <v>0</v>
      </c>
      <c r="G17" s="9">
        <f t="shared" si="0"/>
        <v>0</v>
      </c>
      <c r="H17" s="9">
        <f t="shared" si="1"/>
        <v>38</v>
      </c>
      <c r="I17" s="9">
        <f t="shared" si="1"/>
        <v>44</v>
      </c>
      <c r="J17" s="9">
        <f t="shared" si="2"/>
        <v>82</v>
      </c>
      <c r="K17" s="10" t="s">
        <v>251</v>
      </c>
    </row>
    <row r="18" spans="1:11" ht="20.25" customHeight="1" thickBot="1" x14ac:dyDescent="0.3">
      <c r="A18" s="20" t="s">
        <v>90</v>
      </c>
      <c r="B18" s="21">
        <f>SUM(B9:B17)</f>
        <v>467</v>
      </c>
      <c r="C18" s="21">
        <f t="shared" ref="C18:J18" si="3">SUM(C9:C17)</f>
        <v>682</v>
      </c>
      <c r="D18" s="21">
        <f t="shared" si="3"/>
        <v>1149</v>
      </c>
      <c r="E18" s="21">
        <f t="shared" si="3"/>
        <v>0</v>
      </c>
      <c r="F18" s="21">
        <f t="shared" si="3"/>
        <v>0</v>
      </c>
      <c r="G18" s="21">
        <f t="shared" si="3"/>
        <v>0</v>
      </c>
      <c r="H18" s="21">
        <f t="shared" si="3"/>
        <v>467</v>
      </c>
      <c r="I18" s="21">
        <f t="shared" si="3"/>
        <v>682</v>
      </c>
      <c r="J18" s="21">
        <f t="shared" si="3"/>
        <v>1149</v>
      </c>
      <c r="K18" s="22" t="s">
        <v>420</v>
      </c>
    </row>
    <row r="19" spans="1:11" ht="20.25" customHeight="1" thickBot="1" x14ac:dyDescent="0.3">
      <c r="A19" s="23" t="s">
        <v>384</v>
      </c>
      <c r="B19" s="24">
        <f t="shared" ref="B19:J19" si="4">SUM(B18)</f>
        <v>467</v>
      </c>
      <c r="C19" s="24">
        <f t="shared" si="4"/>
        <v>682</v>
      </c>
      <c r="D19" s="24">
        <f t="shared" si="4"/>
        <v>1149</v>
      </c>
      <c r="E19" s="24">
        <f t="shared" si="4"/>
        <v>0</v>
      </c>
      <c r="F19" s="24">
        <f t="shared" si="4"/>
        <v>0</v>
      </c>
      <c r="G19" s="24">
        <f t="shared" si="4"/>
        <v>0</v>
      </c>
      <c r="H19" s="24">
        <f t="shared" si="4"/>
        <v>467</v>
      </c>
      <c r="I19" s="24">
        <f t="shared" si="4"/>
        <v>682</v>
      </c>
      <c r="J19" s="24">
        <f t="shared" si="4"/>
        <v>1149</v>
      </c>
      <c r="K19" s="25" t="s">
        <v>263</v>
      </c>
    </row>
    <row r="20" spans="1:11" ht="24.9" customHeight="1" thickTop="1" x14ac:dyDescent="0.25"/>
    <row r="21" spans="1:11" ht="24.9" customHeight="1" x14ac:dyDescent="0.25"/>
    <row r="22" spans="1:11" ht="24.9" customHeight="1" x14ac:dyDescent="0.25"/>
    <row r="23" spans="1:11" ht="24.9" customHeight="1" x14ac:dyDescent="0.25"/>
    <row r="24" spans="1:11" ht="24.9" customHeight="1" x14ac:dyDescent="0.25"/>
    <row r="25" spans="1:11" s="659" customFormat="1" ht="24.9" customHeight="1" x14ac:dyDescent="0.25"/>
    <row r="26" spans="1:11" s="659" customFormat="1" ht="24.9" customHeight="1" x14ac:dyDescent="0.25"/>
    <row r="27" spans="1:11" ht="24.9" customHeight="1" x14ac:dyDescent="0.25"/>
    <row r="28" spans="1:11" s="392" customFormat="1" ht="24.9" customHeight="1" x14ac:dyDescent="0.25"/>
    <row r="29" spans="1:11" ht="24.75" customHeight="1" x14ac:dyDescent="0.25">
      <c r="A29" s="738" t="s">
        <v>668</v>
      </c>
      <c r="B29" s="738"/>
      <c r="C29" s="738"/>
      <c r="D29" s="738"/>
      <c r="E29" s="738"/>
      <c r="F29" s="738"/>
      <c r="G29" s="738"/>
      <c r="H29" s="738"/>
      <c r="I29" s="738"/>
      <c r="J29" s="738"/>
      <c r="K29" s="738"/>
    </row>
    <row r="30" spans="1:11" s="452" customFormat="1" ht="23.25" customHeight="1" x14ac:dyDescent="0.25">
      <c r="A30" s="742" t="s">
        <v>671</v>
      </c>
      <c r="B30" s="742"/>
      <c r="C30" s="742"/>
      <c r="D30" s="742"/>
      <c r="E30" s="742"/>
      <c r="F30" s="742"/>
      <c r="G30" s="742"/>
      <c r="H30" s="742"/>
      <c r="I30" s="742"/>
      <c r="J30" s="742"/>
      <c r="K30" s="742"/>
    </row>
    <row r="31" spans="1:11" ht="24.9" customHeight="1" thickBot="1" x14ac:dyDescent="0.3">
      <c r="A31" s="5" t="s">
        <v>432</v>
      </c>
      <c r="K31" s="7" t="s">
        <v>433</v>
      </c>
    </row>
    <row r="32" spans="1:11" ht="22.5" customHeight="1" thickTop="1" x14ac:dyDescent="0.25">
      <c r="A32" s="735" t="s">
        <v>205</v>
      </c>
      <c r="B32" s="735" t="s">
        <v>1</v>
      </c>
      <c r="C32" s="735"/>
      <c r="D32" s="735"/>
      <c r="E32" s="735" t="s">
        <v>2</v>
      </c>
      <c r="F32" s="735"/>
      <c r="G32" s="735"/>
      <c r="H32" s="735" t="s">
        <v>4</v>
      </c>
      <c r="I32" s="735"/>
      <c r="J32" s="735"/>
      <c r="K32" s="735" t="s">
        <v>206</v>
      </c>
    </row>
    <row r="33" spans="1:11" ht="22.5" customHeight="1" x14ac:dyDescent="0.25">
      <c r="A33" s="736"/>
      <c r="B33" s="736" t="s">
        <v>6</v>
      </c>
      <c r="C33" s="736"/>
      <c r="D33" s="736"/>
      <c r="E33" s="736" t="s">
        <v>7</v>
      </c>
      <c r="F33" s="736"/>
      <c r="G33" s="736"/>
      <c r="H33" s="736" t="s">
        <v>9</v>
      </c>
      <c r="I33" s="736"/>
      <c r="J33" s="736"/>
      <c r="K33" s="736"/>
    </row>
    <row r="34" spans="1:11" ht="22.5" customHeight="1" x14ac:dyDescent="0.25">
      <c r="A34" s="736"/>
      <c r="B34" s="15" t="s">
        <v>10</v>
      </c>
      <c r="C34" s="15" t="s">
        <v>113</v>
      </c>
      <c r="D34" s="15" t="s">
        <v>12</v>
      </c>
      <c r="E34" s="15" t="s">
        <v>10</v>
      </c>
      <c r="F34" s="15" t="s">
        <v>113</v>
      </c>
      <c r="G34" s="15" t="s">
        <v>12</v>
      </c>
      <c r="H34" s="15" t="s">
        <v>10</v>
      </c>
      <c r="I34" s="15" t="s">
        <v>113</v>
      </c>
      <c r="J34" s="15" t="s">
        <v>12</v>
      </c>
      <c r="K34" s="736"/>
    </row>
    <row r="35" spans="1:11" ht="22.5" customHeight="1" thickBot="1" x14ac:dyDescent="0.3">
      <c r="A35" s="737"/>
      <c r="B35" s="67" t="s">
        <v>13</v>
      </c>
      <c r="C35" s="67" t="s">
        <v>14</v>
      </c>
      <c r="D35" s="67" t="s">
        <v>9</v>
      </c>
      <c r="E35" s="67" t="s">
        <v>13</v>
      </c>
      <c r="F35" s="67" t="s">
        <v>14</v>
      </c>
      <c r="G35" s="67" t="s">
        <v>9</v>
      </c>
      <c r="H35" s="67" t="s">
        <v>13</v>
      </c>
      <c r="I35" s="67" t="s">
        <v>14</v>
      </c>
      <c r="J35" s="67" t="s">
        <v>9</v>
      </c>
      <c r="K35" s="737"/>
    </row>
    <row r="36" spans="1:11" ht="24.9" customHeight="1" x14ac:dyDescent="0.25">
      <c r="A36" s="8" t="s">
        <v>421</v>
      </c>
      <c r="B36" s="9"/>
      <c r="C36" s="9"/>
      <c r="D36" s="9"/>
      <c r="E36" s="9"/>
      <c r="F36" s="9"/>
      <c r="G36" s="9"/>
      <c r="H36" s="9"/>
      <c r="I36" s="9"/>
      <c r="J36" s="9"/>
      <c r="K36" s="10" t="s">
        <v>207</v>
      </c>
    </row>
    <row r="37" spans="1:11" ht="24.9" customHeight="1" x14ac:dyDescent="0.25">
      <c r="A37" s="8" t="s">
        <v>208</v>
      </c>
      <c r="B37" s="9">
        <v>401</v>
      </c>
      <c r="C37" s="9">
        <v>486</v>
      </c>
      <c r="D37" s="9">
        <v>887</v>
      </c>
      <c r="E37" s="9">
        <v>0</v>
      </c>
      <c r="F37" s="9">
        <v>0</v>
      </c>
      <c r="G37" s="9">
        <v>0</v>
      </c>
      <c r="H37" s="9">
        <f>SUM(B37,E37)</f>
        <v>401</v>
      </c>
      <c r="I37" s="9">
        <f>SUM(C37,F37)</f>
        <v>486</v>
      </c>
      <c r="J37" s="9">
        <f>SUM(H37:I37)</f>
        <v>887</v>
      </c>
      <c r="K37" s="10" t="s">
        <v>209</v>
      </c>
    </row>
    <row r="38" spans="1:11" ht="24.9" customHeight="1" x14ac:dyDescent="0.25">
      <c r="A38" s="8" t="s">
        <v>414</v>
      </c>
      <c r="B38" s="9">
        <v>108</v>
      </c>
      <c r="C38" s="9">
        <v>206</v>
      </c>
      <c r="D38" s="9">
        <v>314</v>
      </c>
      <c r="E38" s="9">
        <v>0</v>
      </c>
      <c r="F38" s="9">
        <v>1</v>
      </c>
      <c r="G38" s="9">
        <v>1</v>
      </c>
      <c r="H38" s="9">
        <f t="shared" ref="H38:I45" si="5">SUM(B38,E38)</f>
        <v>108</v>
      </c>
      <c r="I38" s="9">
        <f t="shared" si="5"/>
        <v>207</v>
      </c>
      <c r="J38" s="9">
        <f t="shared" ref="J38:J45" si="6">SUM(H38:I38)</f>
        <v>315</v>
      </c>
      <c r="K38" s="10" t="s">
        <v>315</v>
      </c>
    </row>
    <row r="39" spans="1:11" ht="24.9" customHeight="1" x14ac:dyDescent="0.25">
      <c r="A39" s="8" t="s">
        <v>218</v>
      </c>
      <c r="B39" s="9">
        <v>305</v>
      </c>
      <c r="C39" s="9">
        <v>429</v>
      </c>
      <c r="D39" s="9">
        <v>734</v>
      </c>
      <c r="E39" s="9">
        <v>0</v>
      </c>
      <c r="F39" s="9">
        <v>2</v>
      </c>
      <c r="G39" s="9">
        <v>2</v>
      </c>
      <c r="H39" s="9">
        <f t="shared" si="5"/>
        <v>305</v>
      </c>
      <c r="I39" s="9">
        <f t="shared" si="5"/>
        <v>431</v>
      </c>
      <c r="J39" s="9">
        <f t="shared" si="6"/>
        <v>736</v>
      </c>
      <c r="K39" s="10" t="s">
        <v>219</v>
      </c>
    </row>
    <row r="40" spans="1:11" ht="24.9" customHeight="1" x14ac:dyDescent="0.25">
      <c r="A40" s="8" t="s">
        <v>415</v>
      </c>
      <c r="B40" s="9">
        <v>118</v>
      </c>
      <c r="C40" s="9">
        <v>217</v>
      </c>
      <c r="D40" s="9">
        <v>335</v>
      </c>
      <c r="E40" s="9">
        <v>0</v>
      </c>
      <c r="F40" s="9">
        <v>0</v>
      </c>
      <c r="G40" s="9">
        <v>0</v>
      </c>
      <c r="H40" s="9">
        <f t="shared" si="5"/>
        <v>118</v>
      </c>
      <c r="I40" s="9">
        <f t="shared" si="5"/>
        <v>217</v>
      </c>
      <c r="J40" s="9">
        <f t="shared" si="6"/>
        <v>335</v>
      </c>
      <c r="K40" s="10" t="s">
        <v>416</v>
      </c>
    </row>
    <row r="41" spans="1:11" ht="24.9" customHeight="1" x14ac:dyDescent="0.25">
      <c r="A41" s="8" t="s">
        <v>226</v>
      </c>
      <c r="B41" s="9">
        <v>165</v>
      </c>
      <c r="C41" s="9">
        <v>338</v>
      </c>
      <c r="D41" s="9">
        <v>503</v>
      </c>
      <c r="E41" s="9">
        <v>0</v>
      </c>
      <c r="F41" s="9">
        <v>0</v>
      </c>
      <c r="G41" s="9">
        <v>0</v>
      </c>
      <c r="H41" s="9">
        <f t="shared" si="5"/>
        <v>165</v>
      </c>
      <c r="I41" s="9">
        <f t="shared" si="5"/>
        <v>338</v>
      </c>
      <c r="J41" s="9">
        <f t="shared" si="6"/>
        <v>503</v>
      </c>
      <c r="K41" s="10" t="s">
        <v>267</v>
      </c>
    </row>
    <row r="42" spans="1:11" ht="24.9" customHeight="1" x14ac:dyDescent="0.25">
      <c r="A42" s="8" t="s">
        <v>911</v>
      </c>
      <c r="B42" s="9">
        <v>28</v>
      </c>
      <c r="C42" s="9">
        <v>121</v>
      </c>
      <c r="D42" s="9">
        <v>149</v>
      </c>
      <c r="E42" s="9">
        <v>0</v>
      </c>
      <c r="F42" s="9">
        <v>1</v>
      </c>
      <c r="G42" s="9">
        <v>1</v>
      </c>
      <c r="H42" s="9">
        <f t="shared" si="5"/>
        <v>28</v>
      </c>
      <c r="I42" s="9">
        <f t="shared" si="5"/>
        <v>122</v>
      </c>
      <c r="J42" s="9">
        <f t="shared" si="6"/>
        <v>150</v>
      </c>
      <c r="K42" s="10" t="s">
        <v>913</v>
      </c>
    </row>
    <row r="43" spans="1:11" ht="24.9" customHeight="1" x14ac:dyDescent="0.25">
      <c r="A43" s="8" t="s">
        <v>417</v>
      </c>
      <c r="B43" s="9">
        <v>156</v>
      </c>
      <c r="C43" s="9">
        <v>245</v>
      </c>
      <c r="D43" s="9">
        <v>401</v>
      </c>
      <c r="E43" s="9">
        <v>0</v>
      </c>
      <c r="F43" s="9">
        <v>1</v>
      </c>
      <c r="G43" s="9">
        <v>1</v>
      </c>
      <c r="H43" s="9">
        <f t="shared" si="5"/>
        <v>156</v>
      </c>
      <c r="I43" s="9">
        <f t="shared" si="5"/>
        <v>246</v>
      </c>
      <c r="J43" s="9">
        <f t="shared" si="6"/>
        <v>402</v>
      </c>
      <c r="K43" s="10" t="s">
        <v>418</v>
      </c>
    </row>
    <row r="44" spans="1:11" ht="24.9" customHeight="1" x14ac:dyDescent="0.25">
      <c r="A44" s="8" t="s">
        <v>419</v>
      </c>
      <c r="B44" s="9">
        <v>47</v>
      </c>
      <c r="C44" s="9">
        <v>220</v>
      </c>
      <c r="D44" s="9">
        <v>267</v>
      </c>
      <c r="E44" s="9">
        <v>0</v>
      </c>
      <c r="F44" s="9">
        <v>0</v>
      </c>
      <c r="G44" s="9">
        <v>0</v>
      </c>
      <c r="H44" s="9">
        <f t="shared" si="5"/>
        <v>47</v>
      </c>
      <c r="I44" s="9">
        <f t="shared" si="5"/>
        <v>220</v>
      </c>
      <c r="J44" s="9">
        <f t="shared" si="6"/>
        <v>267</v>
      </c>
      <c r="K44" s="10" t="s">
        <v>249</v>
      </c>
    </row>
    <row r="45" spans="1:11" ht="24.9" customHeight="1" x14ac:dyDescent="0.25">
      <c r="A45" s="8" t="s">
        <v>250</v>
      </c>
      <c r="B45" s="9">
        <v>128</v>
      </c>
      <c r="C45" s="9">
        <v>197</v>
      </c>
      <c r="D45" s="9">
        <v>325</v>
      </c>
      <c r="E45" s="9">
        <v>0</v>
      </c>
      <c r="F45" s="9">
        <v>0</v>
      </c>
      <c r="G45" s="9">
        <v>0</v>
      </c>
      <c r="H45" s="9">
        <f t="shared" si="5"/>
        <v>128</v>
      </c>
      <c r="I45" s="9">
        <f t="shared" si="5"/>
        <v>197</v>
      </c>
      <c r="J45" s="9">
        <f t="shared" si="6"/>
        <v>325</v>
      </c>
      <c r="K45" s="10" t="s">
        <v>251</v>
      </c>
    </row>
    <row r="46" spans="1:11" ht="24.9" customHeight="1" thickBot="1" x14ac:dyDescent="0.3">
      <c r="A46" s="8" t="s">
        <v>90</v>
      </c>
      <c r="B46" s="9">
        <f>SUM(B37:B45)</f>
        <v>1456</v>
      </c>
      <c r="C46" s="9">
        <f t="shared" ref="C46:J46" si="7">SUM(C37:C45)</f>
        <v>2459</v>
      </c>
      <c r="D46" s="9">
        <f t="shared" si="7"/>
        <v>3915</v>
      </c>
      <c r="E46" s="9">
        <f t="shared" si="7"/>
        <v>0</v>
      </c>
      <c r="F46" s="9">
        <f t="shared" si="7"/>
        <v>5</v>
      </c>
      <c r="G46" s="9">
        <f t="shared" si="7"/>
        <v>5</v>
      </c>
      <c r="H46" s="9">
        <f t="shared" si="7"/>
        <v>1456</v>
      </c>
      <c r="I46" s="9">
        <f t="shared" si="7"/>
        <v>2464</v>
      </c>
      <c r="J46" s="9">
        <f t="shared" si="7"/>
        <v>3920</v>
      </c>
      <c r="K46" s="10" t="s">
        <v>420</v>
      </c>
    </row>
    <row r="47" spans="1:11" ht="24.9" customHeight="1" thickBot="1" x14ac:dyDescent="0.3">
      <c r="A47" s="23" t="s">
        <v>384</v>
      </c>
      <c r="B47" s="24">
        <f>SUM(B46)</f>
        <v>1456</v>
      </c>
      <c r="C47" s="24">
        <f t="shared" ref="C47:J47" si="8">SUM(C46)</f>
        <v>2459</v>
      </c>
      <c r="D47" s="24">
        <f t="shared" si="8"/>
        <v>3915</v>
      </c>
      <c r="E47" s="24">
        <f t="shared" si="8"/>
        <v>0</v>
      </c>
      <c r="F47" s="24">
        <f t="shared" si="8"/>
        <v>5</v>
      </c>
      <c r="G47" s="24">
        <f t="shared" si="8"/>
        <v>5</v>
      </c>
      <c r="H47" s="24">
        <f t="shared" si="8"/>
        <v>1456</v>
      </c>
      <c r="I47" s="24">
        <f t="shared" si="8"/>
        <v>2464</v>
      </c>
      <c r="J47" s="24">
        <f t="shared" si="8"/>
        <v>3920</v>
      </c>
      <c r="K47" s="25" t="s">
        <v>263</v>
      </c>
    </row>
    <row r="48" spans="1:11" ht="24.9" customHeight="1" thickTop="1" x14ac:dyDescent="0.25"/>
    <row r="49" spans="1:11" s="587" customFormat="1" ht="24.9" customHeight="1" x14ac:dyDescent="0.25"/>
    <row r="50" spans="1:11" s="587" customFormat="1" ht="24.9" customHeight="1" x14ac:dyDescent="0.25"/>
    <row r="51" spans="1:11" s="659" customFormat="1" ht="24.9" customHeight="1" x14ac:dyDescent="0.25"/>
    <row r="52" spans="1:11" ht="24.9" customHeight="1" x14ac:dyDescent="0.25"/>
    <row r="53" spans="1:11" ht="24.9" customHeight="1" x14ac:dyDescent="0.25"/>
    <row r="54" spans="1:11" ht="9" customHeight="1" x14ac:dyDescent="0.25"/>
    <row r="55" spans="1:11" ht="25.5" customHeight="1" x14ac:dyDescent="0.25">
      <c r="A55" s="738" t="s">
        <v>669</v>
      </c>
      <c r="B55" s="738"/>
      <c r="C55" s="738"/>
      <c r="D55" s="738"/>
      <c r="E55" s="738"/>
      <c r="F55" s="738"/>
      <c r="G55" s="738"/>
      <c r="H55" s="738"/>
      <c r="I55" s="738"/>
      <c r="J55" s="738"/>
      <c r="K55" s="738"/>
    </row>
    <row r="56" spans="1:11" ht="21.75" customHeight="1" x14ac:dyDescent="0.25">
      <c r="A56" s="742" t="s">
        <v>672</v>
      </c>
      <c r="B56" s="742"/>
      <c r="C56" s="742"/>
      <c r="D56" s="742"/>
      <c r="E56" s="742"/>
      <c r="F56" s="742"/>
      <c r="G56" s="742"/>
      <c r="H56" s="742"/>
      <c r="I56" s="742"/>
      <c r="J56" s="742"/>
      <c r="K56" s="742"/>
    </row>
    <row r="57" spans="1:11" ht="26.25" customHeight="1" thickBot="1" x14ac:dyDescent="0.3">
      <c r="A57" s="5" t="s">
        <v>836</v>
      </c>
      <c r="K57" s="7" t="s">
        <v>434</v>
      </c>
    </row>
    <row r="58" spans="1:11" ht="25.5" customHeight="1" thickTop="1" x14ac:dyDescent="0.25">
      <c r="A58" s="735" t="s">
        <v>205</v>
      </c>
      <c r="B58" s="735" t="s">
        <v>1</v>
      </c>
      <c r="C58" s="735"/>
      <c r="D58" s="735"/>
      <c r="E58" s="735" t="s">
        <v>2</v>
      </c>
      <c r="F58" s="735"/>
      <c r="G58" s="735"/>
      <c r="H58" s="735" t="s">
        <v>4</v>
      </c>
      <c r="I58" s="735"/>
      <c r="J58" s="735"/>
      <c r="K58" s="735" t="s">
        <v>206</v>
      </c>
    </row>
    <row r="59" spans="1:11" ht="22.5" customHeight="1" x14ac:dyDescent="0.25">
      <c r="A59" s="736"/>
      <c r="B59" s="736" t="s">
        <v>6</v>
      </c>
      <c r="C59" s="736"/>
      <c r="D59" s="736"/>
      <c r="E59" s="736" t="s">
        <v>7</v>
      </c>
      <c r="F59" s="736"/>
      <c r="G59" s="736"/>
      <c r="H59" s="736" t="s">
        <v>9</v>
      </c>
      <c r="I59" s="736"/>
      <c r="J59" s="736"/>
      <c r="K59" s="736"/>
    </row>
    <row r="60" spans="1:11" ht="18.75" customHeight="1" x14ac:dyDescent="0.25">
      <c r="A60" s="736"/>
      <c r="B60" s="15" t="s">
        <v>10</v>
      </c>
      <c r="C60" s="15" t="s">
        <v>113</v>
      </c>
      <c r="D60" s="15" t="s">
        <v>12</v>
      </c>
      <c r="E60" s="15" t="s">
        <v>10</v>
      </c>
      <c r="F60" s="15" t="s">
        <v>113</v>
      </c>
      <c r="G60" s="15" t="s">
        <v>12</v>
      </c>
      <c r="H60" s="15" t="s">
        <v>10</v>
      </c>
      <c r="I60" s="15" t="s">
        <v>113</v>
      </c>
      <c r="J60" s="15" t="s">
        <v>12</v>
      </c>
      <c r="K60" s="736"/>
    </row>
    <row r="61" spans="1:11" ht="18.75" customHeight="1" thickBot="1" x14ac:dyDescent="0.3">
      <c r="A61" s="737"/>
      <c r="B61" s="67" t="s">
        <v>13</v>
      </c>
      <c r="C61" s="67" t="s">
        <v>14</v>
      </c>
      <c r="D61" s="67" t="s">
        <v>9</v>
      </c>
      <c r="E61" s="67" t="s">
        <v>13</v>
      </c>
      <c r="F61" s="67" t="s">
        <v>14</v>
      </c>
      <c r="G61" s="67" t="s">
        <v>9</v>
      </c>
      <c r="H61" s="67" t="s">
        <v>13</v>
      </c>
      <c r="I61" s="67" t="s">
        <v>14</v>
      </c>
      <c r="J61" s="67" t="s">
        <v>9</v>
      </c>
      <c r="K61" s="737"/>
    </row>
    <row r="62" spans="1:11" ht="19.5" customHeight="1" x14ac:dyDescent="0.25">
      <c r="A62" s="8" t="s">
        <v>208</v>
      </c>
      <c r="B62" s="9">
        <v>107</v>
      </c>
      <c r="C62" s="9">
        <v>71</v>
      </c>
      <c r="D62" s="9">
        <f>SUM(B62:C62)</f>
        <v>178</v>
      </c>
      <c r="E62" s="9">
        <v>0</v>
      </c>
      <c r="F62" s="9">
        <v>0</v>
      </c>
      <c r="G62" s="9">
        <f t="shared" ref="G62:G77" si="9">SUM(E62:F62)</f>
        <v>0</v>
      </c>
      <c r="H62" s="9">
        <f t="shared" ref="H62:I77" si="10">SUM(B62,E62)</f>
        <v>107</v>
      </c>
      <c r="I62" s="9">
        <f t="shared" si="10"/>
        <v>71</v>
      </c>
      <c r="J62" s="9">
        <f t="shared" ref="J62:J77" si="11">SUM(H62:I62)</f>
        <v>178</v>
      </c>
      <c r="K62" s="10" t="s">
        <v>209</v>
      </c>
    </row>
    <row r="63" spans="1:11" ht="19.5" customHeight="1" x14ac:dyDescent="0.25">
      <c r="A63" s="8" t="s">
        <v>414</v>
      </c>
      <c r="B63" s="9">
        <v>10</v>
      </c>
      <c r="C63" s="9">
        <v>13</v>
      </c>
      <c r="D63" s="9">
        <f t="shared" ref="D63:D77" si="12">SUM(B63:C63)</f>
        <v>23</v>
      </c>
      <c r="E63" s="9">
        <v>0</v>
      </c>
      <c r="F63" s="9">
        <v>0</v>
      </c>
      <c r="G63" s="9">
        <f t="shared" si="9"/>
        <v>0</v>
      </c>
      <c r="H63" s="9">
        <f t="shared" si="10"/>
        <v>10</v>
      </c>
      <c r="I63" s="9">
        <f t="shared" si="10"/>
        <v>13</v>
      </c>
      <c r="J63" s="9">
        <f t="shared" si="11"/>
        <v>23</v>
      </c>
      <c r="K63" s="10" t="s">
        <v>315</v>
      </c>
    </row>
    <row r="64" spans="1:11" ht="19.5" customHeight="1" x14ac:dyDescent="0.25">
      <c r="A64" s="8" t="s">
        <v>218</v>
      </c>
      <c r="B64" s="9">
        <v>147</v>
      </c>
      <c r="C64" s="9">
        <v>103</v>
      </c>
      <c r="D64" s="9">
        <f t="shared" si="12"/>
        <v>250</v>
      </c>
      <c r="E64" s="9">
        <v>0</v>
      </c>
      <c r="F64" s="9">
        <v>0</v>
      </c>
      <c r="G64" s="9">
        <f t="shared" si="9"/>
        <v>0</v>
      </c>
      <c r="H64" s="9">
        <f t="shared" si="10"/>
        <v>147</v>
      </c>
      <c r="I64" s="9">
        <f t="shared" si="10"/>
        <v>103</v>
      </c>
      <c r="J64" s="9">
        <f t="shared" si="11"/>
        <v>250</v>
      </c>
      <c r="K64" s="10" t="s">
        <v>219</v>
      </c>
    </row>
    <row r="65" spans="1:11" ht="19.5" customHeight="1" x14ac:dyDescent="0.25">
      <c r="A65" s="8" t="s">
        <v>415</v>
      </c>
      <c r="B65" s="9">
        <v>40</v>
      </c>
      <c r="C65" s="9">
        <v>13</v>
      </c>
      <c r="D65" s="9">
        <f t="shared" si="12"/>
        <v>53</v>
      </c>
      <c r="E65" s="9">
        <v>0</v>
      </c>
      <c r="F65" s="9">
        <v>0</v>
      </c>
      <c r="G65" s="9">
        <f t="shared" si="9"/>
        <v>0</v>
      </c>
      <c r="H65" s="9">
        <f t="shared" si="10"/>
        <v>40</v>
      </c>
      <c r="I65" s="9">
        <f t="shared" si="10"/>
        <v>13</v>
      </c>
      <c r="J65" s="9">
        <f t="shared" si="11"/>
        <v>53</v>
      </c>
      <c r="K65" s="10" t="s">
        <v>416</v>
      </c>
    </row>
    <row r="66" spans="1:11" ht="19.5" customHeight="1" x14ac:dyDescent="0.25">
      <c r="A66" s="8" t="s">
        <v>226</v>
      </c>
      <c r="B66" s="9">
        <v>71</v>
      </c>
      <c r="C66" s="9">
        <v>102</v>
      </c>
      <c r="D66" s="9">
        <f t="shared" si="12"/>
        <v>173</v>
      </c>
      <c r="E66" s="9">
        <v>0</v>
      </c>
      <c r="F66" s="9">
        <v>0</v>
      </c>
      <c r="G66" s="9">
        <f t="shared" si="9"/>
        <v>0</v>
      </c>
      <c r="H66" s="9">
        <f t="shared" si="10"/>
        <v>71</v>
      </c>
      <c r="I66" s="9">
        <f t="shared" si="10"/>
        <v>102</v>
      </c>
      <c r="J66" s="9">
        <f t="shared" si="11"/>
        <v>173</v>
      </c>
      <c r="K66" s="10" t="s">
        <v>267</v>
      </c>
    </row>
    <row r="67" spans="1:11" ht="19.5" customHeight="1" x14ac:dyDescent="0.25">
      <c r="A67" s="8" t="s">
        <v>911</v>
      </c>
      <c r="B67" s="9">
        <v>21</v>
      </c>
      <c r="C67" s="9">
        <v>31</v>
      </c>
      <c r="D67" s="9">
        <f t="shared" si="12"/>
        <v>52</v>
      </c>
      <c r="E67" s="9">
        <v>0</v>
      </c>
      <c r="F67" s="9">
        <v>0</v>
      </c>
      <c r="G67" s="9">
        <f t="shared" si="9"/>
        <v>0</v>
      </c>
      <c r="H67" s="9">
        <f t="shared" si="10"/>
        <v>21</v>
      </c>
      <c r="I67" s="9">
        <f t="shared" si="10"/>
        <v>31</v>
      </c>
      <c r="J67" s="9">
        <f t="shared" si="11"/>
        <v>52</v>
      </c>
      <c r="K67" s="10" t="s">
        <v>913</v>
      </c>
    </row>
    <row r="68" spans="1:11" ht="19.5" customHeight="1" x14ac:dyDescent="0.25">
      <c r="A68" s="8" t="s">
        <v>417</v>
      </c>
      <c r="B68" s="9">
        <v>26</v>
      </c>
      <c r="C68" s="9">
        <v>23</v>
      </c>
      <c r="D68" s="9">
        <f t="shared" si="12"/>
        <v>49</v>
      </c>
      <c r="E68" s="9">
        <v>0</v>
      </c>
      <c r="F68" s="9">
        <v>0</v>
      </c>
      <c r="G68" s="9">
        <f t="shared" si="9"/>
        <v>0</v>
      </c>
      <c r="H68" s="9">
        <f t="shared" si="10"/>
        <v>26</v>
      </c>
      <c r="I68" s="9">
        <f t="shared" si="10"/>
        <v>23</v>
      </c>
      <c r="J68" s="9">
        <f t="shared" si="11"/>
        <v>49</v>
      </c>
      <c r="K68" s="10" t="s">
        <v>418</v>
      </c>
    </row>
    <row r="69" spans="1:11" ht="19.5" customHeight="1" x14ac:dyDescent="0.25">
      <c r="A69" s="8" t="s">
        <v>419</v>
      </c>
      <c r="B69" s="9">
        <v>22</v>
      </c>
      <c r="C69" s="9">
        <v>23</v>
      </c>
      <c r="D69" s="9">
        <f t="shared" si="12"/>
        <v>45</v>
      </c>
      <c r="E69" s="9">
        <v>0</v>
      </c>
      <c r="F69" s="9">
        <v>0</v>
      </c>
      <c r="G69" s="9">
        <f t="shared" si="9"/>
        <v>0</v>
      </c>
      <c r="H69" s="9">
        <f t="shared" si="10"/>
        <v>22</v>
      </c>
      <c r="I69" s="9">
        <f t="shared" si="10"/>
        <v>23</v>
      </c>
      <c r="J69" s="9">
        <f t="shared" si="11"/>
        <v>45</v>
      </c>
      <c r="K69" s="10" t="s">
        <v>249</v>
      </c>
    </row>
    <row r="70" spans="1:11" ht="19.5" customHeight="1" x14ac:dyDescent="0.25">
      <c r="A70" s="8" t="s">
        <v>250</v>
      </c>
      <c r="B70" s="9">
        <v>51</v>
      </c>
      <c r="C70" s="9">
        <v>31</v>
      </c>
      <c r="D70" s="9">
        <f t="shared" si="12"/>
        <v>82</v>
      </c>
      <c r="E70" s="9">
        <v>0</v>
      </c>
      <c r="F70" s="9">
        <v>0</v>
      </c>
      <c r="G70" s="9">
        <f t="shared" si="9"/>
        <v>0</v>
      </c>
      <c r="H70" s="9">
        <f t="shared" si="10"/>
        <v>51</v>
      </c>
      <c r="I70" s="9">
        <f t="shared" si="10"/>
        <v>31</v>
      </c>
      <c r="J70" s="9">
        <f t="shared" si="11"/>
        <v>82</v>
      </c>
      <c r="K70" s="10" t="s">
        <v>251</v>
      </c>
    </row>
    <row r="71" spans="1:11" ht="19.5" customHeight="1" x14ac:dyDescent="0.25">
      <c r="A71" s="8" t="s">
        <v>423</v>
      </c>
      <c r="B71" s="9">
        <v>19</v>
      </c>
      <c r="C71" s="9">
        <v>15</v>
      </c>
      <c r="D71" s="9">
        <f t="shared" si="12"/>
        <v>34</v>
      </c>
      <c r="E71" s="9">
        <v>0</v>
      </c>
      <c r="F71" s="9">
        <v>0</v>
      </c>
      <c r="G71" s="9">
        <f t="shared" si="9"/>
        <v>0</v>
      </c>
      <c r="H71" s="9">
        <f t="shared" si="10"/>
        <v>19</v>
      </c>
      <c r="I71" s="9">
        <f t="shared" si="10"/>
        <v>15</v>
      </c>
      <c r="J71" s="9">
        <f t="shared" si="11"/>
        <v>34</v>
      </c>
      <c r="K71" s="10" t="s">
        <v>424</v>
      </c>
    </row>
    <row r="72" spans="1:11" ht="33" customHeight="1" x14ac:dyDescent="0.25">
      <c r="A72" s="8" t="s">
        <v>425</v>
      </c>
      <c r="B72" s="9">
        <v>5</v>
      </c>
      <c r="C72" s="9">
        <v>12</v>
      </c>
      <c r="D72" s="9">
        <f t="shared" si="12"/>
        <v>17</v>
      </c>
      <c r="E72" s="9">
        <v>0</v>
      </c>
      <c r="F72" s="9">
        <v>0</v>
      </c>
      <c r="G72" s="9">
        <f t="shared" si="9"/>
        <v>0</v>
      </c>
      <c r="H72" s="9">
        <f t="shared" si="10"/>
        <v>5</v>
      </c>
      <c r="I72" s="9">
        <f t="shared" si="10"/>
        <v>12</v>
      </c>
      <c r="J72" s="9">
        <f t="shared" si="11"/>
        <v>17</v>
      </c>
      <c r="K72" s="31" t="s">
        <v>426</v>
      </c>
    </row>
    <row r="73" spans="1:11" ht="29.25" customHeight="1" x14ac:dyDescent="0.25">
      <c r="A73" s="8" t="s">
        <v>427</v>
      </c>
      <c r="B73" s="9">
        <v>3</v>
      </c>
      <c r="C73" s="9">
        <v>0</v>
      </c>
      <c r="D73" s="9">
        <f t="shared" si="12"/>
        <v>3</v>
      </c>
      <c r="E73" s="9">
        <v>0</v>
      </c>
      <c r="F73" s="9">
        <v>0</v>
      </c>
      <c r="G73" s="9">
        <f t="shared" si="9"/>
        <v>0</v>
      </c>
      <c r="H73" s="9">
        <f t="shared" si="10"/>
        <v>3</v>
      </c>
      <c r="I73" s="9">
        <f t="shared" si="10"/>
        <v>0</v>
      </c>
      <c r="J73" s="9">
        <f t="shared" si="11"/>
        <v>3</v>
      </c>
      <c r="K73" s="31" t="s">
        <v>428</v>
      </c>
    </row>
    <row r="74" spans="1:11" ht="48.75" customHeight="1" x14ac:dyDescent="0.25">
      <c r="A74" s="32" t="s">
        <v>429</v>
      </c>
      <c r="B74" s="9">
        <v>11</v>
      </c>
      <c r="C74" s="9">
        <v>15</v>
      </c>
      <c r="D74" s="9">
        <f t="shared" si="12"/>
        <v>26</v>
      </c>
      <c r="E74" s="9">
        <v>0</v>
      </c>
      <c r="F74" s="9">
        <v>0</v>
      </c>
      <c r="G74" s="9">
        <f t="shared" si="9"/>
        <v>0</v>
      </c>
      <c r="H74" s="9">
        <f t="shared" si="10"/>
        <v>11</v>
      </c>
      <c r="I74" s="9">
        <f t="shared" si="10"/>
        <v>15</v>
      </c>
      <c r="J74" s="9">
        <f t="shared" si="11"/>
        <v>26</v>
      </c>
      <c r="K74" s="276" t="s">
        <v>430</v>
      </c>
    </row>
    <row r="75" spans="1:11" ht="30.75" customHeight="1" x14ac:dyDescent="0.25">
      <c r="A75" s="8" t="s">
        <v>431</v>
      </c>
      <c r="B75" s="9">
        <v>1</v>
      </c>
      <c r="C75" s="9">
        <v>2</v>
      </c>
      <c r="D75" s="9">
        <f t="shared" si="12"/>
        <v>3</v>
      </c>
      <c r="E75" s="9">
        <v>0</v>
      </c>
      <c r="F75" s="9">
        <v>0</v>
      </c>
      <c r="G75" s="9">
        <f t="shared" si="9"/>
        <v>0</v>
      </c>
      <c r="H75" s="9">
        <f t="shared" si="10"/>
        <v>1</v>
      </c>
      <c r="I75" s="9">
        <f t="shared" si="10"/>
        <v>2</v>
      </c>
      <c r="J75" s="9">
        <f t="shared" si="11"/>
        <v>3</v>
      </c>
      <c r="K75" s="31" t="s">
        <v>301</v>
      </c>
    </row>
    <row r="76" spans="1:11" ht="19.5" customHeight="1" x14ac:dyDescent="0.25">
      <c r="A76" s="8" t="s">
        <v>296</v>
      </c>
      <c r="B76" s="9">
        <v>2</v>
      </c>
      <c r="C76" s="9">
        <v>1</v>
      </c>
      <c r="D76" s="9">
        <f t="shared" si="12"/>
        <v>3</v>
      </c>
      <c r="E76" s="9">
        <v>0</v>
      </c>
      <c r="F76" s="9">
        <v>0</v>
      </c>
      <c r="G76" s="9">
        <f t="shared" si="9"/>
        <v>0</v>
      </c>
      <c r="H76" s="9">
        <f t="shared" si="10"/>
        <v>2</v>
      </c>
      <c r="I76" s="9">
        <f t="shared" si="10"/>
        <v>1</v>
      </c>
      <c r="J76" s="9">
        <f t="shared" si="11"/>
        <v>3</v>
      </c>
      <c r="K76" s="10" t="s">
        <v>297</v>
      </c>
    </row>
    <row r="77" spans="1:11" ht="19.5" customHeight="1" thickBot="1" x14ac:dyDescent="0.3">
      <c r="A77" s="8" t="s">
        <v>302</v>
      </c>
      <c r="B77" s="9">
        <v>18</v>
      </c>
      <c r="C77" s="9">
        <v>15</v>
      </c>
      <c r="D77" s="9">
        <f t="shared" si="12"/>
        <v>33</v>
      </c>
      <c r="E77" s="9">
        <v>0</v>
      </c>
      <c r="F77" s="9">
        <v>0</v>
      </c>
      <c r="G77" s="9">
        <f t="shared" si="9"/>
        <v>0</v>
      </c>
      <c r="H77" s="9">
        <f t="shared" si="10"/>
        <v>18</v>
      </c>
      <c r="I77" s="9">
        <f t="shared" si="10"/>
        <v>15</v>
      </c>
      <c r="J77" s="9">
        <f t="shared" si="11"/>
        <v>33</v>
      </c>
      <c r="K77" s="10" t="s">
        <v>303</v>
      </c>
    </row>
    <row r="78" spans="1:11" ht="19.5" customHeight="1" thickBot="1" x14ac:dyDescent="0.3">
      <c r="A78" s="23" t="s">
        <v>384</v>
      </c>
      <c r="B78" s="24">
        <f>SUM(B62:B77)</f>
        <v>554</v>
      </c>
      <c r="C78" s="24">
        <f t="shared" ref="C78:J78" si="13">SUM(C62:C77)</f>
        <v>470</v>
      </c>
      <c r="D78" s="24">
        <f t="shared" si="13"/>
        <v>1024</v>
      </c>
      <c r="E78" s="24">
        <f t="shared" si="13"/>
        <v>0</v>
      </c>
      <c r="F78" s="24">
        <f t="shared" si="13"/>
        <v>0</v>
      </c>
      <c r="G78" s="24">
        <f t="shared" si="13"/>
        <v>0</v>
      </c>
      <c r="H78" s="24">
        <f t="shared" si="13"/>
        <v>554</v>
      </c>
      <c r="I78" s="24">
        <f t="shared" si="13"/>
        <v>470</v>
      </c>
      <c r="J78" s="24">
        <f t="shared" si="13"/>
        <v>1024</v>
      </c>
      <c r="K78" s="25" t="s">
        <v>263</v>
      </c>
    </row>
    <row r="79" spans="1:11" ht="14.4" thickTop="1" x14ac:dyDescent="0.25"/>
  </sheetData>
  <mergeCells count="30">
    <mergeCell ref="A55:K55"/>
    <mergeCell ref="A56:K56"/>
    <mergeCell ref="A58:A61"/>
    <mergeCell ref="B58:D58"/>
    <mergeCell ref="E58:G58"/>
    <mergeCell ref="H58:J58"/>
    <mergeCell ref="K58:K61"/>
    <mergeCell ref="B59:D59"/>
    <mergeCell ref="E59:G59"/>
    <mergeCell ref="H59:J59"/>
    <mergeCell ref="A29:K29"/>
    <mergeCell ref="A30:K30"/>
    <mergeCell ref="A32:A35"/>
    <mergeCell ref="B32:D32"/>
    <mergeCell ref="E32:G32"/>
    <mergeCell ref="H32:J32"/>
    <mergeCell ref="K32:K35"/>
    <mergeCell ref="B33:D33"/>
    <mergeCell ref="E33:G33"/>
    <mergeCell ref="H33:J33"/>
    <mergeCell ref="A1:K1"/>
    <mergeCell ref="A2:K2"/>
    <mergeCell ref="A4:A7"/>
    <mergeCell ref="B4:D4"/>
    <mergeCell ref="E4:G4"/>
    <mergeCell ref="H4:J4"/>
    <mergeCell ref="K4:K7"/>
    <mergeCell ref="B5:D5"/>
    <mergeCell ref="E5:G5"/>
    <mergeCell ref="H5:J5"/>
  </mergeCells>
  <printOptions horizontalCentered="1"/>
  <pageMargins left="1" right="1" top="1" bottom="1" header="1" footer="1"/>
  <pageSetup paperSize="9" scale="80" firstPageNumber="5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72"/>
  <sheetViews>
    <sheetView rightToLeft="1" view="pageBreakPreview" topLeftCell="A13" zoomScale="85" zoomScaleSheetLayoutView="85" workbookViewId="0">
      <selection activeCell="E36" sqref="E36"/>
    </sheetView>
  </sheetViews>
  <sheetFormatPr defaultRowHeight="13.8" x14ac:dyDescent="0.25"/>
  <cols>
    <col min="1" max="1" width="22" customWidth="1"/>
    <col min="2" max="2" width="7.69921875" customWidth="1"/>
    <col min="3" max="3" width="8.19921875" customWidth="1"/>
    <col min="4" max="5" width="7.5" customWidth="1"/>
    <col min="6" max="6" width="8.3984375" customWidth="1"/>
    <col min="7" max="11" width="7.5" customWidth="1"/>
    <col min="12" max="12" width="8.19921875" customWidth="1"/>
    <col min="13" max="13" width="7.5" customWidth="1"/>
    <col min="14" max="14" width="27" customWidth="1"/>
  </cols>
  <sheetData>
    <row r="1" spans="1:14" ht="26.25" customHeight="1" x14ac:dyDescent="0.25">
      <c r="A1" s="738" t="s">
        <v>673</v>
      </c>
      <c r="B1" s="738"/>
      <c r="C1" s="738"/>
      <c r="D1" s="738"/>
      <c r="E1" s="738"/>
      <c r="F1" s="738"/>
      <c r="G1" s="738"/>
      <c r="H1" s="738"/>
      <c r="I1" s="738"/>
      <c r="J1" s="738"/>
      <c r="K1" s="738"/>
      <c r="L1" s="738"/>
      <c r="M1" s="738"/>
      <c r="N1" s="738"/>
    </row>
    <row r="2" spans="1:14" s="452" customFormat="1" ht="39.75" customHeight="1" x14ac:dyDescent="0.25">
      <c r="A2" s="742" t="s">
        <v>674</v>
      </c>
      <c r="B2" s="742"/>
      <c r="C2" s="742"/>
      <c r="D2" s="742"/>
      <c r="E2" s="742"/>
      <c r="F2" s="742"/>
      <c r="G2" s="742"/>
      <c r="H2" s="742"/>
      <c r="I2" s="742"/>
      <c r="J2" s="742"/>
      <c r="K2" s="742"/>
      <c r="L2" s="742"/>
      <c r="M2" s="742"/>
      <c r="N2" s="742"/>
    </row>
    <row r="3" spans="1:14" ht="22.5" customHeight="1" thickBot="1" x14ac:dyDescent="0.35">
      <c r="A3" s="5" t="s">
        <v>837</v>
      </c>
      <c r="B3" s="35"/>
      <c r="N3" s="7" t="s">
        <v>436</v>
      </c>
    </row>
    <row r="4" spans="1:14" ht="26.25" customHeight="1" thickTop="1" x14ac:dyDescent="0.25">
      <c r="A4" s="735" t="s">
        <v>205</v>
      </c>
      <c r="B4" s="735" t="s">
        <v>129</v>
      </c>
      <c r="C4" s="735"/>
      <c r="D4" s="735"/>
      <c r="E4" s="735" t="s">
        <v>130</v>
      </c>
      <c r="F4" s="735"/>
      <c r="G4" s="735"/>
      <c r="H4" s="735" t="s">
        <v>131</v>
      </c>
      <c r="I4" s="735"/>
      <c r="J4" s="735"/>
      <c r="K4" s="735" t="s">
        <v>4</v>
      </c>
      <c r="L4" s="735"/>
      <c r="M4" s="735"/>
      <c r="N4" s="735" t="s">
        <v>206</v>
      </c>
    </row>
    <row r="5" spans="1:14" ht="26.25" customHeight="1" x14ac:dyDescent="0.25">
      <c r="A5" s="736"/>
      <c r="B5" s="736" t="s">
        <v>132</v>
      </c>
      <c r="C5" s="736"/>
      <c r="D5" s="736"/>
      <c r="E5" s="736" t="s">
        <v>133</v>
      </c>
      <c r="F5" s="736"/>
      <c r="G5" s="736"/>
      <c r="H5" s="736" t="s">
        <v>134</v>
      </c>
      <c r="I5" s="736"/>
      <c r="J5" s="736"/>
      <c r="K5" s="736" t="s">
        <v>9</v>
      </c>
      <c r="L5" s="736"/>
      <c r="M5" s="736"/>
      <c r="N5" s="736"/>
    </row>
    <row r="6" spans="1:14" ht="26.25" customHeight="1" x14ac:dyDescent="0.25">
      <c r="A6" s="736"/>
      <c r="B6" s="15" t="s">
        <v>10</v>
      </c>
      <c r="C6" s="15" t="s">
        <v>113</v>
      </c>
      <c r="D6" s="15" t="s">
        <v>12</v>
      </c>
      <c r="E6" s="15" t="s">
        <v>10</v>
      </c>
      <c r="F6" s="15" t="s">
        <v>113</v>
      </c>
      <c r="G6" s="15" t="s">
        <v>12</v>
      </c>
      <c r="H6" s="15" t="s">
        <v>10</v>
      </c>
      <c r="I6" s="15" t="s">
        <v>113</v>
      </c>
      <c r="J6" s="15" t="s">
        <v>12</v>
      </c>
      <c r="K6" s="15" t="s">
        <v>10</v>
      </c>
      <c r="L6" s="15" t="s">
        <v>113</v>
      </c>
      <c r="M6" s="15" t="s">
        <v>12</v>
      </c>
      <c r="N6" s="736"/>
    </row>
    <row r="7" spans="1:14" ht="26.25" customHeight="1" thickBot="1" x14ac:dyDescent="0.3">
      <c r="A7" s="737"/>
      <c r="B7" s="67" t="s">
        <v>13</v>
      </c>
      <c r="C7" s="67" t="s">
        <v>14</v>
      </c>
      <c r="D7" s="67" t="s">
        <v>9</v>
      </c>
      <c r="E7" s="67" t="s">
        <v>13</v>
      </c>
      <c r="F7" s="67" t="s">
        <v>14</v>
      </c>
      <c r="G7" s="67" t="s">
        <v>9</v>
      </c>
      <c r="H7" s="67" t="s">
        <v>13</v>
      </c>
      <c r="I7" s="67" t="s">
        <v>14</v>
      </c>
      <c r="J7" s="67" t="s">
        <v>9</v>
      </c>
      <c r="K7" s="67" t="s">
        <v>13</v>
      </c>
      <c r="L7" s="67" t="s">
        <v>14</v>
      </c>
      <c r="M7" s="67" t="s">
        <v>9</v>
      </c>
      <c r="N7" s="737"/>
    </row>
    <row r="8" spans="1:14" ht="20.25" customHeight="1" x14ac:dyDescent="0.25">
      <c r="A8" s="8" t="s">
        <v>421</v>
      </c>
      <c r="B8" s="9"/>
      <c r="C8" s="9"/>
      <c r="D8" s="9"/>
      <c r="E8" s="9"/>
      <c r="F8" s="9"/>
      <c r="G8" s="9"/>
      <c r="H8" s="9"/>
      <c r="I8" s="9"/>
      <c r="J8" s="9"/>
      <c r="K8" s="10"/>
      <c r="L8" s="8"/>
      <c r="M8" s="9"/>
      <c r="N8" s="10" t="s">
        <v>207</v>
      </c>
    </row>
    <row r="9" spans="1:14" ht="20.25" customHeight="1" x14ac:dyDescent="0.25">
      <c r="A9" s="8" t="s">
        <v>208</v>
      </c>
      <c r="B9" s="9">
        <v>22</v>
      </c>
      <c r="C9" s="9">
        <v>18</v>
      </c>
      <c r="D9" s="9">
        <v>40</v>
      </c>
      <c r="E9" s="9">
        <v>2</v>
      </c>
      <c r="F9" s="9">
        <v>1</v>
      </c>
      <c r="G9" s="9">
        <v>3</v>
      </c>
      <c r="H9" s="9">
        <v>0</v>
      </c>
      <c r="I9" s="9">
        <v>0</v>
      </c>
      <c r="J9" s="9">
        <v>0</v>
      </c>
      <c r="K9" s="9">
        <f t="shared" ref="K9:L17" si="0">SUM(B9,E9,H9)</f>
        <v>24</v>
      </c>
      <c r="L9" s="9">
        <f t="shared" si="0"/>
        <v>19</v>
      </c>
      <c r="M9" s="9">
        <f t="shared" ref="M9:M17" si="1">SUM(K9:L9)</f>
        <v>43</v>
      </c>
      <c r="N9" s="10" t="s">
        <v>209</v>
      </c>
    </row>
    <row r="10" spans="1:14" ht="20.25" customHeight="1" x14ac:dyDescent="0.25">
      <c r="A10" s="8" t="s">
        <v>414</v>
      </c>
      <c r="B10" s="9">
        <v>2</v>
      </c>
      <c r="C10" s="9">
        <v>0</v>
      </c>
      <c r="D10" s="9">
        <v>2</v>
      </c>
      <c r="E10" s="9">
        <v>0</v>
      </c>
      <c r="F10" s="9">
        <v>0</v>
      </c>
      <c r="G10" s="9">
        <v>0</v>
      </c>
      <c r="H10" s="9">
        <v>0</v>
      </c>
      <c r="I10" s="9">
        <v>0</v>
      </c>
      <c r="J10" s="9">
        <v>0</v>
      </c>
      <c r="K10" s="9">
        <f t="shared" si="0"/>
        <v>2</v>
      </c>
      <c r="L10" s="9">
        <f t="shared" si="0"/>
        <v>0</v>
      </c>
      <c r="M10" s="9">
        <f t="shared" si="1"/>
        <v>2</v>
      </c>
      <c r="N10" s="10" t="s">
        <v>315</v>
      </c>
    </row>
    <row r="11" spans="1:14" ht="20.25" customHeight="1" x14ac:dyDescent="0.25">
      <c r="A11" s="8" t="s">
        <v>218</v>
      </c>
      <c r="B11" s="9">
        <v>39</v>
      </c>
      <c r="C11" s="9">
        <v>30</v>
      </c>
      <c r="D11" s="9">
        <v>69</v>
      </c>
      <c r="E11" s="9">
        <v>3</v>
      </c>
      <c r="F11" s="9">
        <v>7</v>
      </c>
      <c r="G11" s="9">
        <v>10</v>
      </c>
      <c r="H11" s="9">
        <v>1</v>
      </c>
      <c r="I11" s="9">
        <v>1</v>
      </c>
      <c r="J11" s="9">
        <v>2</v>
      </c>
      <c r="K11" s="9">
        <f t="shared" si="0"/>
        <v>43</v>
      </c>
      <c r="L11" s="9">
        <f t="shared" si="0"/>
        <v>38</v>
      </c>
      <c r="M11" s="9">
        <f t="shared" si="1"/>
        <v>81</v>
      </c>
      <c r="N11" s="10" t="s">
        <v>219</v>
      </c>
    </row>
    <row r="12" spans="1:14" ht="20.25" customHeight="1" x14ac:dyDescent="0.25">
      <c r="A12" s="8" t="s">
        <v>415</v>
      </c>
      <c r="B12" s="9">
        <v>14</v>
      </c>
      <c r="C12" s="9">
        <v>12</v>
      </c>
      <c r="D12" s="9">
        <v>26</v>
      </c>
      <c r="E12" s="9">
        <v>2</v>
      </c>
      <c r="F12" s="9">
        <v>2</v>
      </c>
      <c r="G12" s="9">
        <v>4</v>
      </c>
      <c r="H12" s="9">
        <v>0</v>
      </c>
      <c r="I12" s="9">
        <v>5</v>
      </c>
      <c r="J12" s="9">
        <v>5</v>
      </c>
      <c r="K12" s="9">
        <f t="shared" si="0"/>
        <v>16</v>
      </c>
      <c r="L12" s="9">
        <f t="shared" si="0"/>
        <v>19</v>
      </c>
      <c r="M12" s="9">
        <f t="shared" si="1"/>
        <v>35</v>
      </c>
      <c r="N12" s="10" t="s">
        <v>416</v>
      </c>
    </row>
    <row r="13" spans="1:14" ht="20.25" customHeight="1" x14ac:dyDescent="0.25">
      <c r="A13" s="8" t="s">
        <v>226</v>
      </c>
      <c r="B13" s="9">
        <v>44</v>
      </c>
      <c r="C13" s="9">
        <v>39</v>
      </c>
      <c r="D13" s="9">
        <v>83</v>
      </c>
      <c r="E13" s="9">
        <v>5</v>
      </c>
      <c r="F13" s="9">
        <v>5</v>
      </c>
      <c r="G13" s="9">
        <v>10</v>
      </c>
      <c r="H13" s="9">
        <v>3</v>
      </c>
      <c r="I13" s="9">
        <v>12</v>
      </c>
      <c r="J13" s="9">
        <v>15</v>
      </c>
      <c r="K13" s="9">
        <f t="shared" si="0"/>
        <v>52</v>
      </c>
      <c r="L13" s="9">
        <f t="shared" si="0"/>
        <v>56</v>
      </c>
      <c r="M13" s="9">
        <f t="shared" si="1"/>
        <v>108</v>
      </c>
      <c r="N13" s="10" t="s">
        <v>267</v>
      </c>
    </row>
    <row r="14" spans="1:14" ht="20.25" customHeight="1" x14ac:dyDescent="0.25">
      <c r="A14" s="8" t="s">
        <v>911</v>
      </c>
      <c r="B14" s="9">
        <v>3</v>
      </c>
      <c r="C14" s="9">
        <v>1</v>
      </c>
      <c r="D14" s="9">
        <v>4</v>
      </c>
      <c r="E14" s="9">
        <v>0</v>
      </c>
      <c r="F14" s="9">
        <v>3</v>
      </c>
      <c r="G14" s="9">
        <v>3</v>
      </c>
      <c r="H14" s="9">
        <v>0</v>
      </c>
      <c r="I14" s="9">
        <v>0</v>
      </c>
      <c r="J14" s="9">
        <v>0</v>
      </c>
      <c r="K14" s="9">
        <f t="shared" si="0"/>
        <v>3</v>
      </c>
      <c r="L14" s="9">
        <f t="shared" si="0"/>
        <v>4</v>
      </c>
      <c r="M14" s="9">
        <f t="shared" si="1"/>
        <v>7</v>
      </c>
      <c r="N14" s="10" t="s">
        <v>913</v>
      </c>
    </row>
    <row r="15" spans="1:14" ht="20.25" customHeight="1" x14ac:dyDescent="0.25">
      <c r="A15" s="8" t="s">
        <v>417</v>
      </c>
      <c r="B15" s="9">
        <v>11</v>
      </c>
      <c r="C15" s="9">
        <v>14</v>
      </c>
      <c r="D15" s="9">
        <v>25</v>
      </c>
      <c r="E15" s="9">
        <v>7</v>
      </c>
      <c r="F15" s="9">
        <v>3</v>
      </c>
      <c r="G15" s="9">
        <v>10</v>
      </c>
      <c r="H15" s="9">
        <v>3</v>
      </c>
      <c r="I15" s="9">
        <v>4</v>
      </c>
      <c r="J15" s="9">
        <v>7</v>
      </c>
      <c r="K15" s="9">
        <f t="shared" si="0"/>
        <v>21</v>
      </c>
      <c r="L15" s="9">
        <f t="shared" si="0"/>
        <v>21</v>
      </c>
      <c r="M15" s="9">
        <f t="shared" si="1"/>
        <v>42</v>
      </c>
      <c r="N15" s="10" t="s">
        <v>418</v>
      </c>
    </row>
    <row r="16" spans="1:14" ht="20.25" customHeight="1" x14ac:dyDescent="0.25">
      <c r="A16" s="8" t="s">
        <v>419</v>
      </c>
      <c r="B16" s="9">
        <v>10</v>
      </c>
      <c r="C16" s="9">
        <v>10</v>
      </c>
      <c r="D16" s="9">
        <v>20</v>
      </c>
      <c r="E16" s="9">
        <v>3</v>
      </c>
      <c r="F16" s="9">
        <v>3</v>
      </c>
      <c r="G16" s="9">
        <v>6</v>
      </c>
      <c r="H16" s="9">
        <v>0</v>
      </c>
      <c r="I16" s="9">
        <v>0</v>
      </c>
      <c r="J16" s="9">
        <v>0</v>
      </c>
      <c r="K16" s="9">
        <f t="shared" si="0"/>
        <v>13</v>
      </c>
      <c r="L16" s="9">
        <f t="shared" si="0"/>
        <v>13</v>
      </c>
      <c r="M16" s="9">
        <f t="shared" si="1"/>
        <v>26</v>
      </c>
      <c r="N16" s="10" t="s">
        <v>249</v>
      </c>
    </row>
    <row r="17" spans="1:14" ht="20.25" customHeight="1" x14ac:dyDescent="0.25">
      <c r="A17" s="8" t="s">
        <v>250</v>
      </c>
      <c r="B17" s="9">
        <v>28</v>
      </c>
      <c r="C17" s="9">
        <v>16</v>
      </c>
      <c r="D17" s="9">
        <v>44</v>
      </c>
      <c r="E17" s="9">
        <v>6</v>
      </c>
      <c r="F17" s="9">
        <v>5</v>
      </c>
      <c r="G17" s="9">
        <v>11</v>
      </c>
      <c r="H17" s="9">
        <v>4</v>
      </c>
      <c r="I17" s="9">
        <v>3</v>
      </c>
      <c r="J17" s="9">
        <v>7</v>
      </c>
      <c r="K17" s="9">
        <f t="shared" si="0"/>
        <v>38</v>
      </c>
      <c r="L17" s="9">
        <f t="shared" si="0"/>
        <v>24</v>
      </c>
      <c r="M17" s="9">
        <f t="shared" si="1"/>
        <v>62</v>
      </c>
      <c r="N17" s="10" t="s">
        <v>251</v>
      </c>
    </row>
    <row r="18" spans="1:14" ht="20.25" customHeight="1" thickBot="1" x14ac:dyDescent="0.3">
      <c r="A18" s="20" t="s">
        <v>90</v>
      </c>
      <c r="B18" s="21">
        <f>SUM(B9:B17)</f>
        <v>173</v>
      </c>
      <c r="C18" s="21">
        <f t="shared" ref="C18:M18" si="2">SUM(C9:C17)</f>
        <v>140</v>
      </c>
      <c r="D18" s="21">
        <f t="shared" si="2"/>
        <v>313</v>
      </c>
      <c r="E18" s="21">
        <f t="shared" si="2"/>
        <v>28</v>
      </c>
      <c r="F18" s="21">
        <f t="shared" si="2"/>
        <v>29</v>
      </c>
      <c r="G18" s="21">
        <f t="shared" si="2"/>
        <v>57</v>
      </c>
      <c r="H18" s="21">
        <f t="shared" si="2"/>
        <v>11</v>
      </c>
      <c r="I18" s="21">
        <f t="shared" si="2"/>
        <v>25</v>
      </c>
      <c r="J18" s="21">
        <f t="shared" si="2"/>
        <v>36</v>
      </c>
      <c r="K18" s="21">
        <f t="shared" si="2"/>
        <v>212</v>
      </c>
      <c r="L18" s="21">
        <f t="shared" si="2"/>
        <v>194</v>
      </c>
      <c r="M18" s="21">
        <f t="shared" si="2"/>
        <v>406</v>
      </c>
      <c r="N18" s="22" t="s">
        <v>420</v>
      </c>
    </row>
    <row r="19" spans="1:14" ht="20.25" customHeight="1" thickBot="1" x14ac:dyDescent="0.3">
      <c r="A19" s="23" t="s">
        <v>384</v>
      </c>
      <c r="B19" s="24">
        <f>SUM(B18)</f>
        <v>173</v>
      </c>
      <c r="C19" s="24">
        <f t="shared" ref="C19:M19" si="3">SUM(C18)</f>
        <v>140</v>
      </c>
      <c r="D19" s="24">
        <f t="shared" si="3"/>
        <v>313</v>
      </c>
      <c r="E19" s="24">
        <f t="shared" si="3"/>
        <v>28</v>
      </c>
      <c r="F19" s="24">
        <f t="shared" si="3"/>
        <v>29</v>
      </c>
      <c r="G19" s="24">
        <f t="shared" si="3"/>
        <v>57</v>
      </c>
      <c r="H19" s="24">
        <f t="shared" si="3"/>
        <v>11</v>
      </c>
      <c r="I19" s="24">
        <f t="shared" si="3"/>
        <v>25</v>
      </c>
      <c r="J19" s="24">
        <f t="shared" si="3"/>
        <v>36</v>
      </c>
      <c r="K19" s="24">
        <f t="shared" si="3"/>
        <v>212</v>
      </c>
      <c r="L19" s="24">
        <f t="shared" si="3"/>
        <v>194</v>
      </c>
      <c r="M19" s="24">
        <f t="shared" si="3"/>
        <v>406</v>
      </c>
      <c r="N19" s="25" t="s">
        <v>263</v>
      </c>
    </row>
    <row r="20" spans="1:14" ht="26.25" customHeight="1" thickTop="1" x14ac:dyDescent="0.25"/>
    <row r="21" spans="1:14" ht="26.25" customHeight="1" x14ac:dyDescent="0.25"/>
    <row r="25" spans="1:14" ht="18.75" customHeight="1" x14ac:dyDescent="0.25"/>
    <row r="27" spans="1:14" ht="36.75" customHeight="1" x14ac:dyDescent="0.25"/>
    <row r="56" ht="19.5" customHeight="1" x14ac:dyDescent="0.25"/>
    <row r="57" ht="19.5" customHeight="1" x14ac:dyDescent="0.25"/>
    <row r="58" ht="19.5" customHeight="1" x14ac:dyDescent="0.25"/>
    <row r="59" ht="19.5" customHeight="1" x14ac:dyDescent="0.25"/>
    <row r="60" ht="19.5" customHeight="1" x14ac:dyDescent="0.25"/>
    <row r="61" ht="19.5" customHeight="1" x14ac:dyDescent="0.25"/>
    <row r="62" ht="19.5" customHeight="1" x14ac:dyDescent="0.25"/>
    <row r="63" ht="19.5" customHeight="1" x14ac:dyDescent="0.25"/>
    <row r="64" ht="19.5" customHeight="1" x14ac:dyDescent="0.25"/>
    <row r="65" ht="19.5" customHeight="1" x14ac:dyDescent="0.25"/>
    <row r="66" ht="19.5" customHeight="1" x14ac:dyDescent="0.25"/>
    <row r="67" ht="19.5" customHeight="1" x14ac:dyDescent="0.25"/>
    <row r="68" ht="36.75" customHeight="1" x14ac:dyDescent="0.25"/>
    <row r="69" ht="19.5" customHeight="1" x14ac:dyDescent="0.25"/>
    <row r="70" ht="19.5" customHeight="1" x14ac:dyDescent="0.25"/>
    <row r="71" ht="19.5" customHeight="1" x14ac:dyDescent="0.25"/>
    <row r="72" ht="19.5" customHeight="1" x14ac:dyDescent="0.25"/>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1" right="1" top="1" bottom="1" header="1" footer="1"/>
  <pageSetup paperSize="9" scale="80" firstPageNumber="5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75"/>
  <sheetViews>
    <sheetView rightToLeft="1" view="pageBreakPreview" topLeftCell="A32" zoomScale="80" zoomScaleSheetLayoutView="80" workbookViewId="0">
      <selection activeCell="D54" sqref="D54"/>
    </sheetView>
  </sheetViews>
  <sheetFormatPr defaultRowHeight="13.8" x14ac:dyDescent="0.25"/>
  <cols>
    <col min="1" max="1" width="19.3984375" customWidth="1"/>
    <col min="2" max="10" width="10.69921875" customWidth="1"/>
    <col min="11" max="11" width="24.3984375" customWidth="1"/>
  </cols>
  <sheetData>
    <row r="1" spans="1:11" ht="27" customHeight="1" x14ac:dyDescent="0.25">
      <c r="A1" s="738" t="s">
        <v>675</v>
      </c>
      <c r="B1" s="738"/>
      <c r="C1" s="738"/>
      <c r="D1" s="738"/>
      <c r="E1" s="738"/>
      <c r="F1" s="738"/>
      <c r="G1" s="738"/>
      <c r="H1" s="738"/>
      <c r="I1" s="738"/>
      <c r="J1" s="738"/>
      <c r="K1" s="738"/>
    </row>
    <row r="2" spans="1:11" ht="36.75" customHeight="1" x14ac:dyDescent="0.3">
      <c r="A2" s="756" t="s">
        <v>676</v>
      </c>
      <c r="B2" s="756"/>
      <c r="C2" s="756"/>
      <c r="D2" s="756"/>
      <c r="E2" s="756"/>
      <c r="F2" s="756"/>
      <c r="G2" s="756"/>
      <c r="H2" s="756"/>
      <c r="I2" s="756"/>
      <c r="J2" s="756"/>
      <c r="K2" s="756"/>
    </row>
    <row r="3" spans="1:11" ht="23.25" customHeight="1" thickBot="1" x14ac:dyDescent="0.35">
      <c r="A3" s="5" t="s">
        <v>838</v>
      </c>
      <c r="B3" s="35"/>
      <c r="K3" s="7" t="s">
        <v>839</v>
      </c>
    </row>
    <row r="4" spans="1:11" ht="27.75" customHeight="1" thickTop="1" x14ac:dyDescent="0.25">
      <c r="A4" s="735" t="s">
        <v>205</v>
      </c>
      <c r="B4" s="735" t="s">
        <v>1</v>
      </c>
      <c r="C4" s="735"/>
      <c r="D4" s="735"/>
      <c r="E4" s="735" t="s">
        <v>2</v>
      </c>
      <c r="F4" s="735"/>
      <c r="G4" s="735"/>
      <c r="H4" s="735" t="s">
        <v>4</v>
      </c>
      <c r="I4" s="735"/>
      <c r="J4" s="735"/>
      <c r="K4" s="735" t="s">
        <v>206</v>
      </c>
    </row>
    <row r="5" spans="1:11" ht="26.25" customHeight="1" x14ac:dyDescent="0.25">
      <c r="A5" s="736"/>
      <c r="B5" s="736" t="s">
        <v>6</v>
      </c>
      <c r="C5" s="736"/>
      <c r="D5" s="736"/>
      <c r="E5" s="736" t="s">
        <v>7</v>
      </c>
      <c r="F5" s="736"/>
      <c r="G5" s="736"/>
      <c r="H5" s="736" t="s">
        <v>9</v>
      </c>
      <c r="I5" s="736"/>
      <c r="J5" s="736"/>
      <c r="K5" s="736"/>
    </row>
    <row r="6" spans="1:11" ht="21" customHeight="1" x14ac:dyDescent="0.25">
      <c r="A6" s="736"/>
      <c r="B6" s="15" t="s">
        <v>10</v>
      </c>
      <c r="C6" s="15" t="s">
        <v>113</v>
      </c>
      <c r="D6" s="15" t="s">
        <v>12</v>
      </c>
      <c r="E6" s="15" t="s">
        <v>10</v>
      </c>
      <c r="F6" s="15" t="s">
        <v>113</v>
      </c>
      <c r="G6" s="15" t="s">
        <v>12</v>
      </c>
      <c r="H6" s="15" t="s">
        <v>10</v>
      </c>
      <c r="I6" s="15" t="s">
        <v>113</v>
      </c>
      <c r="J6" s="15" t="s">
        <v>12</v>
      </c>
      <c r="K6" s="736"/>
    </row>
    <row r="7" spans="1:11" ht="25.5" customHeight="1" thickBot="1" x14ac:dyDescent="0.3">
      <c r="A7" s="737"/>
      <c r="B7" s="67" t="s">
        <v>13</v>
      </c>
      <c r="C7" s="67" t="s">
        <v>14</v>
      </c>
      <c r="D7" s="67" t="s">
        <v>9</v>
      </c>
      <c r="E7" s="67" t="s">
        <v>13</v>
      </c>
      <c r="F7" s="67" t="s">
        <v>14</v>
      </c>
      <c r="G7" s="67" t="s">
        <v>9</v>
      </c>
      <c r="H7" s="67" t="s">
        <v>13</v>
      </c>
      <c r="I7" s="67" t="s">
        <v>14</v>
      </c>
      <c r="J7" s="67" t="s">
        <v>9</v>
      </c>
      <c r="K7" s="737"/>
    </row>
    <row r="8" spans="1:11" ht="20.25" customHeight="1" x14ac:dyDescent="0.25">
      <c r="A8" s="8" t="s">
        <v>421</v>
      </c>
      <c r="B8" s="9"/>
      <c r="C8" s="9"/>
      <c r="D8" s="9"/>
      <c r="E8" s="9"/>
      <c r="F8" s="9"/>
      <c r="G8" s="9"/>
      <c r="H8" s="9"/>
      <c r="I8" s="9"/>
      <c r="J8" s="9"/>
      <c r="K8" s="10" t="s">
        <v>207</v>
      </c>
    </row>
    <row r="9" spans="1:11" ht="20.25" customHeight="1" x14ac:dyDescent="0.25">
      <c r="A9" s="8" t="s">
        <v>208</v>
      </c>
      <c r="B9" s="9">
        <v>328</v>
      </c>
      <c r="C9" s="9">
        <v>449</v>
      </c>
      <c r="D9" s="9">
        <v>777</v>
      </c>
      <c r="E9" s="9">
        <v>0</v>
      </c>
      <c r="F9" s="9">
        <v>1</v>
      </c>
      <c r="G9" s="9">
        <v>1</v>
      </c>
      <c r="H9" s="9">
        <f t="shared" ref="H9:I17" si="0">SUM(B9,E9)</f>
        <v>328</v>
      </c>
      <c r="I9" s="9">
        <f t="shared" si="0"/>
        <v>450</v>
      </c>
      <c r="J9" s="9">
        <f t="shared" ref="J9:J17" si="1">SUM(H9:I9)</f>
        <v>778</v>
      </c>
      <c r="K9" s="10" t="s">
        <v>209</v>
      </c>
    </row>
    <row r="10" spans="1:11" ht="20.25" customHeight="1" x14ac:dyDescent="0.25">
      <c r="A10" s="8" t="s">
        <v>414</v>
      </c>
      <c r="B10" s="9">
        <v>69</v>
      </c>
      <c r="C10" s="9">
        <v>161</v>
      </c>
      <c r="D10" s="9">
        <v>230</v>
      </c>
      <c r="E10" s="9">
        <v>0</v>
      </c>
      <c r="F10" s="9">
        <v>1</v>
      </c>
      <c r="G10" s="9">
        <v>1</v>
      </c>
      <c r="H10" s="9">
        <f t="shared" si="0"/>
        <v>69</v>
      </c>
      <c r="I10" s="9">
        <f t="shared" si="0"/>
        <v>162</v>
      </c>
      <c r="J10" s="9">
        <f t="shared" si="1"/>
        <v>231</v>
      </c>
      <c r="K10" s="10" t="s">
        <v>315</v>
      </c>
    </row>
    <row r="11" spans="1:11" ht="20.25" customHeight="1" x14ac:dyDescent="0.25">
      <c r="A11" s="8" t="s">
        <v>218</v>
      </c>
      <c r="B11" s="9">
        <v>226</v>
      </c>
      <c r="C11" s="9">
        <v>402</v>
      </c>
      <c r="D11" s="9">
        <v>628</v>
      </c>
      <c r="E11" s="9">
        <v>0</v>
      </c>
      <c r="F11" s="9">
        <v>2</v>
      </c>
      <c r="G11" s="9">
        <v>2</v>
      </c>
      <c r="H11" s="9">
        <f t="shared" si="0"/>
        <v>226</v>
      </c>
      <c r="I11" s="9">
        <f t="shared" si="0"/>
        <v>404</v>
      </c>
      <c r="J11" s="9">
        <f t="shared" si="1"/>
        <v>630</v>
      </c>
      <c r="K11" s="10" t="s">
        <v>219</v>
      </c>
    </row>
    <row r="12" spans="1:11" ht="20.25" customHeight="1" x14ac:dyDescent="0.25">
      <c r="A12" s="8" t="s">
        <v>415</v>
      </c>
      <c r="B12" s="9">
        <v>102</v>
      </c>
      <c r="C12" s="9">
        <v>210</v>
      </c>
      <c r="D12" s="9">
        <v>312</v>
      </c>
      <c r="E12" s="9">
        <v>1</v>
      </c>
      <c r="F12" s="9">
        <v>0</v>
      </c>
      <c r="G12" s="9">
        <v>1</v>
      </c>
      <c r="H12" s="9">
        <f t="shared" si="0"/>
        <v>103</v>
      </c>
      <c r="I12" s="9">
        <f t="shared" si="0"/>
        <v>210</v>
      </c>
      <c r="J12" s="9">
        <f t="shared" si="1"/>
        <v>313</v>
      </c>
      <c r="K12" s="10" t="s">
        <v>416</v>
      </c>
    </row>
    <row r="13" spans="1:11" ht="20.25" customHeight="1" x14ac:dyDescent="0.25">
      <c r="A13" s="8" t="s">
        <v>226</v>
      </c>
      <c r="B13" s="9">
        <v>134</v>
      </c>
      <c r="C13" s="9">
        <v>325</v>
      </c>
      <c r="D13" s="9">
        <v>459</v>
      </c>
      <c r="E13" s="9">
        <v>0</v>
      </c>
      <c r="F13" s="9">
        <v>0</v>
      </c>
      <c r="G13" s="9">
        <v>0</v>
      </c>
      <c r="H13" s="9">
        <f t="shared" si="0"/>
        <v>134</v>
      </c>
      <c r="I13" s="9">
        <f t="shared" si="0"/>
        <v>325</v>
      </c>
      <c r="J13" s="9">
        <f t="shared" si="1"/>
        <v>459</v>
      </c>
      <c r="K13" s="10" t="s">
        <v>267</v>
      </c>
    </row>
    <row r="14" spans="1:11" ht="20.25" customHeight="1" x14ac:dyDescent="0.25">
      <c r="A14" s="8" t="s">
        <v>912</v>
      </c>
      <c r="B14" s="9">
        <v>26</v>
      </c>
      <c r="C14" s="9">
        <v>114</v>
      </c>
      <c r="D14" s="9">
        <v>140</v>
      </c>
      <c r="E14" s="9">
        <v>0</v>
      </c>
      <c r="F14" s="9">
        <v>1</v>
      </c>
      <c r="G14" s="9">
        <v>1</v>
      </c>
      <c r="H14" s="9">
        <f t="shared" si="0"/>
        <v>26</v>
      </c>
      <c r="I14" s="9">
        <f t="shared" si="0"/>
        <v>115</v>
      </c>
      <c r="J14" s="9">
        <f t="shared" si="1"/>
        <v>141</v>
      </c>
      <c r="K14" s="10" t="s">
        <v>913</v>
      </c>
    </row>
    <row r="15" spans="1:11" ht="20.25" customHeight="1" x14ac:dyDescent="0.25">
      <c r="A15" s="8" t="s">
        <v>417</v>
      </c>
      <c r="B15" s="9">
        <v>108</v>
      </c>
      <c r="C15" s="9">
        <v>182</v>
      </c>
      <c r="D15" s="9">
        <v>290</v>
      </c>
      <c r="E15" s="9">
        <v>0</v>
      </c>
      <c r="F15" s="9">
        <v>3</v>
      </c>
      <c r="G15" s="9">
        <v>3</v>
      </c>
      <c r="H15" s="9">
        <f t="shared" si="0"/>
        <v>108</v>
      </c>
      <c r="I15" s="9">
        <f t="shared" si="0"/>
        <v>185</v>
      </c>
      <c r="J15" s="9">
        <f t="shared" si="1"/>
        <v>293</v>
      </c>
      <c r="K15" s="10" t="s">
        <v>418</v>
      </c>
    </row>
    <row r="16" spans="1:11" ht="20.25" customHeight="1" x14ac:dyDescent="0.25">
      <c r="A16" s="8" t="s">
        <v>419</v>
      </c>
      <c r="B16" s="9">
        <v>56</v>
      </c>
      <c r="C16" s="9">
        <v>189</v>
      </c>
      <c r="D16" s="9">
        <v>245</v>
      </c>
      <c r="E16" s="9">
        <v>0</v>
      </c>
      <c r="F16" s="9">
        <v>0</v>
      </c>
      <c r="G16" s="9">
        <v>0</v>
      </c>
      <c r="H16" s="9">
        <f t="shared" si="0"/>
        <v>56</v>
      </c>
      <c r="I16" s="9">
        <f t="shared" si="0"/>
        <v>189</v>
      </c>
      <c r="J16" s="9">
        <f t="shared" si="1"/>
        <v>245</v>
      </c>
      <c r="K16" s="10" t="s">
        <v>249</v>
      </c>
    </row>
    <row r="17" spans="1:11" ht="20.25" customHeight="1" x14ac:dyDescent="0.25">
      <c r="A17" s="8" t="s">
        <v>250</v>
      </c>
      <c r="B17" s="9">
        <v>148</v>
      </c>
      <c r="C17" s="9">
        <v>215</v>
      </c>
      <c r="D17" s="9">
        <v>363</v>
      </c>
      <c r="E17" s="9">
        <v>0</v>
      </c>
      <c r="F17" s="9">
        <v>0</v>
      </c>
      <c r="G17" s="9">
        <v>0</v>
      </c>
      <c r="H17" s="9">
        <f t="shared" si="0"/>
        <v>148</v>
      </c>
      <c r="I17" s="9">
        <f t="shared" si="0"/>
        <v>215</v>
      </c>
      <c r="J17" s="9">
        <f t="shared" si="1"/>
        <v>363</v>
      </c>
      <c r="K17" s="10" t="s">
        <v>251</v>
      </c>
    </row>
    <row r="18" spans="1:11" ht="20.25" customHeight="1" thickBot="1" x14ac:dyDescent="0.3">
      <c r="A18" s="20" t="s">
        <v>90</v>
      </c>
      <c r="B18" s="21">
        <f>SUM(B9:B17)</f>
        <v>1197</v>
      </c>
      <c r="C18" s="21">
        <f t="shared" ref="C18:J18" si="2">SUM(C9:C17)</f>
        <v>2247</v>
      </c>
      <c r="D18" s="21">
        <f t="shared" si="2"/>
        <v>3444</v>
      </c>
      <c r="E18" s="21">
        <f t="shared" si="2"/>
        <v>1</v>
      </c>
      <c r="F18" s="21">
        <f t="shared" si="2"/>
        <v>8</v>
      </c>
      <c r="G18" s="21">
        <f t="shared" si="2"/>
        <v>9</v>
      </c>
      <c r="H18" s="21">
        <f t="shared" si="2"/>
        <v>1198</v>
      </c>
      <c r="I18" s="21">
        <f t="shared" si="2"/>
        <v>2255</v>
      </c>
      <c r="J18" s="21">
        <f t="shared" si="2"/>
        <v>3453</v>
      </c>
      <c r="K18" s="22" t="s">
        <v>420</v>
      </c>
    </row>
    <row r="19" spans="1:11" ht="20.25" customHeight="1" thickBot="1" x14ac:dyDescent="0.3">
      <c r="A19" s="23" t="s">
        <v>384</v>
      </c>
      <c r="B19" s="24">
        <f t="shared" ref="B19:J19" si="3">SUM(B18)</f>
        <v>1197</v>
      </c>
      <c r="C19" s="24">
        <f t="shared" si="3"/>
        <v>2247</v>
      </c>
      <c r="D19" s="24">
        <f t="shared" si="3"/>
        <v>3444</v>
      </c>
      <c r="E19" s="24">
        <f t="shared" si="3"/>
        <v>1</v>
      </c>
      <c r="F19" s="24">
        <f t="shared" si="3"/>
        <v>8</v>
      </c>
      <c r="G19" s="24">
        <f t="shared" si="3"/>
        <v>9</v>
      </c>
      <c r="H19" s="24">
        <f t="shared" si="3"/>
        <v>1198</v>
      </c>
      <c r="I19" s="24">
        <f t="shared" si="3"/>
        <v>2255</v>
      </c>
      <c r="J19" s="24">
        <f t="shared" si="3"/>
        <v>3453</v>
      </c>
      <c r="K19" s="25" t="s">
        <v>263</v>
      </c>
    </row>
    <row r="20" spans="1:11" ht="24.9" customHeight="1" thickTop="1" x14ac:dyDescent="0.25"/>
    <row r="21" spans="1:11" ht="24.9" customHeight="1" x14ac:dyDescent="0.25"/>
    <row r="22" spans="1:11" s="659" customFormat="1" ht="24.9" customHeight="1" x14ac:dyDescent="0.25"/>
    <row r="23" spans="1:11" s="659" customFormat="1" ht="24.9" customHeight="1" x14ac:dyDescent="0.25"/>
    <row r="24" spans="1:11" ht="24.9" customHeight="1" x14ac:dyDescent="0.25"/>
    <row r="25" spans="1:11" ht="24.9" customHeight="1" x14ac:dyDescent="0.25"/>
    <row r="26" spans="1:11" ht="24.9" customHeight="1" x14ac:dyDescent="0.25"/>
    <row r="27" spans="1:11" ht="24.9" customHeight="1" x14ac:dyDescent="0.25"/>
    <row r="28" spans="1:11" s="293" customFormat="1" ht="32.25" customHeight="1" x14ac:dyDescent="0.25">
      <c r="A28" s="757" t="s">
        <v>921</v>
      </c>
      <c r="B28" s="757"/>
      <c r="C28" s="757"/>
      <c r="D28" s="757"/>
      <c r="E28" s="757"/>
      <c r="F28" s="757"/>
      <c r="G28" s="757"/>
      <c r="H28" s="757"/>
      <c r="I28" s="757"/>
      <c r="J28" s="757"/>
      <c r="K28" s="757"/>
    </row>
    <row r="29" spans="1:11" ht="36" customHeight="1" x14ac:dyDescent="0.25">
      <c r="A29" s="742" t="s">
        <v>435</v>
      </c>
      <c r="B29" s="742"/>
      <c r="C29" s="742"/>
      <c r="D29" s="742"/>
      <c r="E29" s="742"/>
      <c r="F29" s="742"/>
      <c r="G29" s="742"/>
      <c r="H29" s="742"/>
      <c r="I29" s="742"/>
      <c r="J29" s="742"/>
      <c r="K29" s="742"/>
    </row>
    <row r="30" spans="1:11" ht="30.75" customHeight="1" thickBot="1" x14ac:dyDescent="0.35">
      <c r="A30" s="5" t="s">
        <v>840</v>
      </c>
      <c r="B30" s="35"/>
      <c r="K30" s="7" t="s">
        <v>841</v>
      </c>
    </row>
    <row r="31" spans="1:11" ht="27" customHeight="1" thickTop="1" x14ac:dyDescent="0.25">
      <c r="A31" s="735" t="s">
        <v>205</v>
      </c>
      <c r="B31" s="735" t="s">
        <v>1</v>
      </c>
      <c r="C31" s="735"/>
      <c r="D31" s="735"/>
      <c r="E31" s="735" t="s">
        <v>2</v>
      </c>
      <c r="F31" s="735"/>
      <c r="G31" s="735"/>
      <c r="H31" s="735" t="s">
        <v>4</v>
      </c>
      <c r="I31" s="735"/>
      <c r="J31" s="735"/>
      <c r="K31" s="735" t="s">
        <v>206</v>
      </c>
    </row>
    <row r="32" spans="1:11" ht="24.75" customHeight="1" x14ac:dyDescent="0.25">
      <c r="A32" s="736"/>
      <c r="B32" s="736" t="s">
        <v>6</v>
      </c>
      <c r="C32" s="736"/>
      <c r="D32" s="736"/>
      <c r="E32" s="736" t="s">
        <v>7</v>
      </c>
      <c r="F32" s="736"/>
      <c r="G32" s="736"/>
      <c r="H32" s="736" t="s">
        <v>9</v>
      </c>
      <c r="I32" s="736"/>
      <c r="J32" s="736"/>
      <c r="K32" s="736"/>
    </row>
    <row r="33" spans="1:11" ht="22.5" customHeight="1" x14ac:dyDescent="0.25">
      <c r="A33" s="736"/>
      <c r="B33" s="15" t="s">
        <v>10</v>
      </c>
      <c r="C33" s="15" t="s">
        <v>113</v>
      </c>
      <c r="D33" s="15" t="s">
        <v>12</v>
      </c>
      <c r="E33" s="15" t="s">
        <v>10</v>
      </c>
      <c r="F33" s="15" t="s">
        <v>113</v>
      </c>
      <c r="G33" s="15" t="s">
        <v>12</v>
      </c>
      <c r="H33" s="15" t="s">
        <v>10</v>
      </c>
      <c r="I33" s="15" t="s">
        <v>113</v>
      </c>
      <c r="J33" s="15" t="s">
        <v>12</v>
      </c>
      <c r="K33" s="736"/>
    </row>
    <row r="34" spans="1:11" ht="22.5" customHeight="1" thickBot="1" x14ac:dyDescent="0.3">
      <c r="A34" s="737"/>
      <c r="B34" s="67" t="s">
        <v>13</v>
      </c>
      <c r="C34" s="67" t="s">
        <v>14</v>
      </c>
      <c r="D34" s="67" t="s">
        <v>9</v>
      </c>
      <c r="E34" s="67" t="s">
        <v>13</v>
      </c>
      <c r="F34" s="67" t="s">
        <v>14</v>
      </c>
      <c r="G34" s="67" t="s">
        <v>9</v>
      </c>
      <c r="H34" s="67" t="s">
        <v>13</v>
      </c>
      <c r="I34" s="67" t="s">
        <v>14</v>
      </c>
      <c r="J34" s="67" t="s">
        <v>9</v>
      </c>
      <c r="K34" s="737"/>
    </row>
    <row r="35" spans="1:11" ht="24.9" customHeight="1" x14ac:dyDescent="0.25">
      <c r="A35" s="8" t="s">
        <v>421</v>
      </c>
      <c r="B35" s="9"/>
      <c r="C35" s="9"/>
      <c r="D35" s="9"/>
      <c r="E35" s="9"/>
      <c r="F35" s="9"/>
      <c r="G35" s="9"/>
      <c r="H35" s="9"/>
      <c r="I35" s="9"/>
      <c r="J35" s="9"/>
      <c r="K35" s="10" t="s">
        <v>207</v>
      </c>
    </row>
    <row r="36" spans="1:11" ht="21.75" customHeight="1" x14ac:dyDescent="0.25">
      <c r="A36" s="8" t="s">
        <v>208</v>
      </c>
      <c r="B36" s="9">
        <v>306</v>
      </c>
      <c r="C36" s="9">
        <v>431</v>
      </c>
      <c r="D36" s="9">
        <v>737</v>
      </c>
      <c r="E36" s="9">
        <v>0</v>
      </c>
      <c r="F36" s="9">
        <v>1</v>
      </c>
      <c r="G36" s="9">
        <v>1</v>
      </c>
      <c r="H36" s="9">
        <f>E36+B36</f>
        <v>306</v>
      </c>
      <c r="I36" s="9">
        <f>F36+C36</f>
        <v>432</v>
      </c>
      <c r="J36" s="9">
        <f>SUM(H36:I36)</f>
        <v>738</v>
      </c>
      <c r="K36" s="10" t="s">
        <v>209</v>
      </c>
    </row>
    <row r="37" spans="1:11" ht="21.75" customHeight="1" x14ac:dyDescent="0.25">
      <c r="A37" s="8" t="s">
        <v>414</v>
      </c>
      <c r="B37" s="9">
        <v>69</v>
      </c>
      <c r="C37" s="9">
        <v>161</v>
      </c>
      <c r="D37" s="9">
        <v>230</v>
      </c>
      <c r="E37" s="9">
        <v>0</v>
      </c>
      <c r="F37" s="9">
        <v>1</v>
      </c>
      <c r="G37" s="9">
        <v>1</v>
      </c>
      <c r="H37" s="9">
        <f>E37+B37</f>
        <v>69</v>
      </c>
      <c r="I37" s="9">
        <f>F37+C37</f>
        <v>162</v>
      </c>
      <c r="J37" s="9">
        <f t="shared" ref="J37:J46" si="4">SUM(H37:I37)</f>
        <v>231</v>
      </c>
      <c r="K37" s="10" t="s">
        <v>315</v>
      </c>
    </row>
    <row r="38" spans="1:11" ht="21.75" customHeight="1" x14ac:dyDescent="0.25">
      <c r="A38" s="8" t="s">
        <v>218</v>
      </c>
      <c r="B38" s="9">
        <v>210</v>
      </c>
      <c r="C38" s="9">
        <v>384</v>
      </c>
      <c r="D38" s="9">
        <v>594</v>
      </c>
      <c r="E38" s="9">
        <v>0</v>
      </c>
      <c r="F38" s="9">
        <v>2</v>
      </c>
      <c r="G38" s="9">
        <v>2</v>
      </c>
      <c r="H38" s="9">
        <f t="shared" ref="H38:H46" si="5">E38+B38</f>
        <v>210</v>
      </c>
      <c r="I38" s="9">
        <f t="shared" ref="I38:I46" si="6">F38+C38</f>
        <v>386</v>
      </c>
      <c r="J38" s="9">
        <f t="shared" si="4"/>
        <v>596</v>
      </c>
      <c r="K38" s="10" t="s">
        <v>219</v>
      </c>
    </row>
    <row r="39" spans="1:11" ht="21.75" customHeight="1" x14ac:dyDescent="0.25">
      <c r="A39" s="8" t="s">
        <v>415</v>
      </c>
      <c r="B39" s="9">
        <v>91</v>
      </c>
      <c r="C39" s="9">
        <v>201</v>
      </c>
      <c r="D39" s="9">
        <v>292</v>
      </c>
      <c r="E39" s="9">
        <v>1</v>
      </c>
      <c r="F39" s="9">
        <v>0</v>
      </c>
      <c r="G39" s="9">
        <v>1</v>
      </c>
      <c r="H39" s="9">
        <f t="shared" si="5"/>
        <v>92</v>
      </c>
      <c r="I39" s="9">
        <f t="shared" si="6"/>
        <v>201</v>
      </c>
      <c r="J39" s="9">
        <f t="shared" si="4"/>
        <v>293</v>
      </c>
      <c r="K39" s="10" t="s">
        <v>416</v>
      </c>
    </row>
    <row r="40" spans="1:11" ht="21.75" customHeight="1" x14ac:dyDescent="0.25">
      <c r="A40" s="8" t="s">
        <v>226</v>
      </c>
      <c r="B40" s="9">
        <v>96</v>
      </c>
      <c r="C40" s="9">
        <v>288</v>
      </c>
      <c r="D40" s="9">
        <v>384</v>
      </c>
      <c r="E40" s="9">
        <v>0</v>
      </c>
      <c r="F40" s="9">
        <v>0</v>
      </c>
      <c r="G40" s="9">
        <v>0</v>
      </c>
      <c r="H40" s="9">
        <f t="shared" si="5"/>
        <v>96</v>
      </c>
      <c r="I40" s="9">
        <f t="shared" si="6"/>
        <v>288</v>
      </c>
      <c r="J40" s="9">
        <f t="shared" si="4"/>
        <v>384</v>
      </c>
      <c r="K40" s="10" t="s">
        <v>267</v>
      </c>
    </row>
    <row r="41" spans="1:11" ht="21.75" customHeight="1" x14ac:dyDescent="0.25">
      <c r="A41" s="8" t="s">
        <v>911</v>
      </c>
      <c r="B41" s="9">
        <v>23</v>
      </c>
      <c r="C41" s="9">
        <v>113</v>
      </c>
      <c r="D41" s="9">
        <v>136</v>
      </c>
      <c r="E41" s="9">
        <v>0</v>
      </c>
      <c r="F41" s="9">
        <v>1</v>
      </c>
      <c r="G41" s="9">
        <v>1</v>
      </c>
      <c r="H41" s="9">
        <f t="shared" si="5"/>
        <v>23</v>
      </c>
      <c r="I41" s="9">
        <f t="shared" si="6"/>
        <v>114</v>
      </c>
      <c r="J41" s="9">
        <f t="shared" si="4"/>
        <v>137</v>
      </c>
      <c r="K41" s="10" t="s">
        <v>913</v>
      </c>
    </row>
    <row r="42" spans="1:11" ht="21.75" customHeight="1" x14ac:dyDescent="0.25">
      <c r="A42" s="8" t="s">
        <v>417</v>
      </c>
      <c r="B42" s="9">
        <v>103</v>
      </c>
      <c r="C42" s="9">
        <v>163</v>
      </c>
      <c r="D42" s="9">
        <v>266</v>
      </c>
      <c r="E42" s="9">
        <v>0</v>
      </c>
      <c r="F42" s="9">
        <v>3</v>
      </c>
      <c r="G42" s="9">
        <v>3</v>
      </c>
      <c r="H42" s="9">
        <f t="shared" si="5"/>
        <v>103</v>
      </c>
      <c r="I42" s="9">
        <f t="shared" si="6"/>
        <v>166</v>
      </c>
      <c r="J42" s="9">
        <f t="shared" si="4"/>
        <v>269</v>
      </c>
      <c r="K42" s="10" t="s">
        <v>418</v>
      </c>
    </row>
    <row r="43" spans="1:11" ht="21.75" customHeight="1" x14ac:dyDescent="0.25">
      <c r="A43" s="8" t="s">
        <v>419</v>
      </c>
      <c r="B43" s="9">
        <v>50</v>
      </c>
      <c r="C43" s="9">
        <v>183</v>
      </c>
      <c r="D43" s="9">
        <v>233</v>
      </c>
      <c r="E43" s="9">
        <v>0</v>
      </c>
      <c r="F43" s="9">
        <v>0</v>
      </c>
      <c r="G43" s="9">
        <v>0</v>
      </c>
      <c r="H43" s="9">
        <f t="shared" si="5"/>
        <v>50</v>
      </c>
      <c r="I43" s="9">
        <f t="shared" si="6"/>
        <v>183</v>
      </c>
      <c r="J43" s="9">
        <f t="shared" si="4"/>
        <v>233</v>
      </c>
      <c r="K43" s="10" t="s">
        <v>249</v>
      </c>
    </row>
    <row r="44" spans="1:11" ht="21.75" customHeight="1" x14ac:dyDescent="0.25">
      <c r="A44" s="8" t="s">
        <v>250</v>
      </c>
      <c r="B44" s="9">
        <v>131</v>
      </c>
      <c r="C44" s="9">
        <v>209</v>
      </c>
      <c r="D44" s="9">
        <v>340</v>
      </c>
      <c r="E44" s="9">
        <v>0</v>
      </c>
      <c r="F44" s="9">
        <v>0</v>
      </c>
      <c r="G44" s="9">
        <v>0</v>
      </c>
      <c r="H44" s="9">
        <f t="shared" si="5"/>
        <v>131</v>
      </c>
      <c r="I44" s="9">
        <f t="shared" si="6"/>
        <v>209</v>
      </c>
      <c r="J44" s="9">
        <f t="shared" si="4"/>
        <v>340</v>
      </c>
      <c r="K44" s="10" t="s">
        <v>251</v>
      </c>
    </row>
    <row r="45" spans="1:11" ht="25.5" customHeight="1" thickBot="1" x14ac:dyDescent="0.3">
      <c r="A45" s="8" t="s">
        <v>90</v>
      </c>
      <c r="B45" s="9">
        <f>SUM(B36:B44)</f>
        <v>1079</v>
      </c>
      <c r="C45" s="9">
        <f t="shared" ref="C45:G45" si="7">SUM(C36:C44)</f>
        <v>2133</v>
      </c>
      <c r="D45" s="9">
        <f t="shared" si="7"/>
        <v>3212</v>
      </c>
      <c r="E45" s="9">
        <f t="shared" si="7"/>
        <v>1</v>
      </c>
      <c r="F45" s="9">
        <f t="shared" si="7"/>
        <v>8</v>
      </c>
      <c r="G45" s="9">
        <f t="shared" si="7"/>
        <v>9</v>
      </c>
      <c r="H45" s="9">
        <f t="shared" si="5"/>
        <v>1080</v>
      </c>
      <c r="I45" s="9">
        <f t="shared" si="6"/>
        <v>2141</v>
      </c>
      <c r="J45" s="9">
        <f t="shared" si="4"/>
        <v>3221</v>
      </c>
      <c r="K45" s="10" t="s">
        <v>420</v>
      </c>
    </row>
    <row r="46" spans="1:11" ht="25.5" customHeight="1" thickBot="1" x14ac:dyDescent="0.3">
      <c r="A46" s="23" t="s">
        <v>384</v>
      </c>
      <c r="B46" s="24">
        <f t="shared" ref="B46:G46" si="8">SUM(B45)</f>
        <v>1079</v>
      </c>
      <c r="C46" s="24">
        <f t="shared" si="8"/>
        <v>2133</v>
      </c>
      <c r="D46" s="24">
        <f t="shared" si="8"/>
        <v>3212</v>
      </c>
      <c r="E46" s="24">
        <f t="shared" si="8"/>
        <v>1</v>
      </c>
      <c r="F46" s="24">
        <f t="shared" si="8"/>
        <v>8</v>
      </c>
      <c r="G46" s="24">
        <f t="shared" si="8"/>
        <v>9</v>
      </c>
      <c r="H46" s="24">
        <f t="shared" si="5"/>
        <v>1080</v>
      </c>
      <c r="I46" s="24">
        <f t="shared" si="6"/>
        <v>2141</v>
      </c>
      <c r="J46" s="24">
        <f t="shared" si="4"/>
        <v>3221</v>
      </c>
      <c r="K46" s="25" t="s">
        <v>263</v>
      </c>
    </row>
    <row r="47" spans="1:11" ht="14.4" thickTop="1" x14ac:dyDescent="0.25"/>
    <row r="59" ht="19.5" customHeight="1" x14ac:dyDescent="0.25"/>
    <row r="60" ht="19.5" customHeight="1" x14ac:dyDescent="0.25"/>
    <row r="61" ht="19.5" customHeight="1" x14ac:dyDescent="0.25"/>
    <row r="62" ht="19.5" customHeight="1" x14ac:dyDescent="0.25"/>
    <row r="63" ht="19.5" customHeight="1" x14ac:dyDescent="0.25"/>
    <row r="64" ht="19.5" customHeight="1" x14ac:dyDescent="0.25"/>
    <row r="65" ht="19.5" customHeight="1" x14ac:dyDescent="0.25"/>
    <row r="66" ht="19.5" customHeight="1" x14ac:dyDescent="0.25"/>
    <row r="67" ht="19.5" customHeight="1" x14ac:dyDescent="0.25"/>
    <row r="68" ht="19.5" customHeight="1" x14ac:dyDescent="0.25"/>
    <row r="69" ht="19.5" customHeight="1" x14ac:dyDescent="0.25"/>
    <row r="70" ht="19.5" customHeight="1" x14ac:dyDescent="0.25"/>
    <row r="71" ht="36.75" customHeight="1" x14ac:dyDescent="0.25"/>
    <row r="72" ht="19.5" customHeight="1" x14ac:dyDescent="0.25"/>
    <row r="73" ht="19.5" customHeight="1" x14ac:dyDescent="0.25"/>
    <row r="74" ht="19.5" customHeight="1" x14ac:dyDescent="0.25"/>
    <row r="75" ht="19.5" customHeight="1" x14ac:dyDescent="0.25"/>
  </sheetData>
  <mergeCells count="20">
    <mergeCell ref="A29:K29"/>
    <mergeCell ref="A31:A34"/>
    <mergeCell ref="B31:D31"/>
    <mergeCell ref="E31:G31"/>
    <mergeCell ref="H31:J31"/>
    <mergeCell ref="K31:K34"/>
    <mergeCell ref="B32:D32"/>
    <mergeCell ref="E32:G32"/>
    <mergeCell ref="H32:J32"/>
    <mergeCell ref="A28:K28"/>
    <mergeCell ref="A1:K1"/>
    <mergeCell ref="A2:K2"/>
    <mergeCell ref="A4:A7"/>
    <mergeCell ref="B4:D4"/>
    <mergeCell ref="E4:G4"/>
    <mergeCell ref="H4:J4"/>
    <mergeCell ref="K4:K7"/>
    <mergeCell ref="B5:D5"/>
    <mergeCell ref="E5:G5"/>
    <mergeCell ref="H5:J5"/>
  </mergeCells>
  <printOptions horizontalCentered="1"/>
  <pageMargins left="1" right="1" top="1" bottom="1" header="1" footer="1"/>
  <pageSetup paperSize="9" scale="80" firstPageNumber="5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Q26"/>
  <sheetViews>
    <sheetView rightToLeft="1" view="pageBreakPreview" topLeftCell="A17" zoomScale="90" zoomScaleNormal="62" zoomScaleSheetLayoutView="90" workbookViewId="0">
      <selection activeCell="C33" sqref="C33"/>
    </sheetView>
  </sheetViews>
  <sheetFormatPr defaultColWidth="9" defaultRowHeight="23.25" customHeight="1" x14ac:dyDescent="0.25"/>
  <cols>
    <col min="1" max="1" width="8.8984375" style="227" customWidth="1"/>
    <col min="2" max="4" width="8.5" style="227" customWidth="1"/>
    <col min="5" max="5" width="6.69921875" style="227" bestFit="1" customWidth="1"/>
    <col min="6" max="13" width="8.5" style="227" customWidth="1"/>
    <col min="14" max="16" width="11" style="227" customWidth="1"/>
    <col min="17" max="17" width="17.19921875" style="227" customWidth="1"/>
    <col min="18" max="16384" width="9" style="227"/>
  </cols>
  <sheetData>
    <row r="1" spans="1:17" ht="17.25" customHeight="1" x14ac:dyDescent="0.25">
      <c r="A1" s="225"/>
      <c r="B1" s="225"/>
      <c r="C1" s="225"/>
      <c r="D1" s="225"/>
      <c r="E1" s="226"/>
      <c r="F1" s="226"/>
      <c r="G1" s="226"/>
      <c r="H1" s="226"/>
      <c r="I1" s="226"/>
      <c r="J1" s="226"/>
      <c r="K1" s="226"/>
      <c r="L1" s="226"/>
      <c r="M1" s="226"/>
      <c r="N1" s="226"/>
      <c r="O1" s="226"/>
    </row>
    <row r="2" spans="1:17" ht="27.75" customHeight="1" thickBot="1" x14ac:dyDescent="0.3">
      <c r="A2" s="225" t="s">
        <v>771</v>
      </c>
      <c r="B2" s="225"/>
      <c r="C2" s="225"/>
      <c r="D2" s="225"/>
      <c r="E2" s="226"/>
      <c r="F2" s="226"/>
      <c r="G2" s="226"/>
      <c r="H2" s="226"/>
      <c r="I2" s="226"/>
      <c r="J2" s="226"/>
      <c r="K2" s="226"/>
      <c r="L2" s="226"/>
      <c r="M2" s="226"/>
      <c r="N2" s="226"/>
      <c r="O2" s="226"/>
      <c r="Q2" s="275" t="s">
        <v>770</v>
      </c>
    </row>
    <row r="3" spans="1:17" ht="33" customHeight="1" thickTop="1" thickBot="1" x14ac:dyDescent="0.3">
      <c r="A3" s="686" t="s">
        <v>731</v>
      </c>
      <c r="B3" s="706" t="s">
        <v>773</v>
      </c>
      <c r="C3" s="707"/>
      <c r="D3" s="707"/>
      <c r="E3" s="707"/>
      <c r="F3" s="707"/>
      <c r="G3" s="707"/>
      <c r="H3" s="707"/>
      <c r="I3" s="707"/>
      <c r="J3" s="707"/>
      <c r="K3" s="707"/>
      <c r="L3" s="707"/>
      <c r="M3" s="707"/>
      <c r="N3" s="707"/>
      <c r="O3" s="707"/>
      <c r="P3" s="708"/>
      <c r="Q3" s="686" t="s">
        <v>732</v>
      </c>
    </row>
    <row r="4" spans="1:17" ht="33" customHeight="1" thickTop="1" thickBot="1" x14ac:dyDescent="0.3">
      <c r="A4" s="687"/>
      <c r="B4" s="706" t="s">
        <v>769</v>
      </c>
      <c r="C4" s="707"/>
      <c r="D4" s="707"/>
      <c r="E4" s="707"/>
      <c r="F4" s="707"/>
      <c r="G4" s="707"/>
      <c r="H4" s="707"/>
      <c r="I4" s="707"/>
      <c r="J4" s="707"/>
      <c r="K4" s="707"/>
      <c r="L4" s="707"/>
      <c r="M4" s="707"/>
      <c r="N4" s="707"/>
      <c r="O4" s="707"/>
      <c r="P4" s="708"/>
      <c r="Q4" s="687"/>
    </row>
    <row r="5" spans="1:17" ht="27" customHeight="1" thickTop="1" x14ac:dyDescent="0.25">
      <c r="A5" s="687"/>
      <c r="B5" s="734" t="s">
        <v>768</v>
      </c>
      <c r="C5" s="715"/>
      <c r="D5" s="715"/>
      <c r="E5" s="715"/>
      <c r="F5" s="715"/>
      <c r="G5" s="715"/>
      <c r="H5" s="715"/>
      <c r="I5" s="715"/>
      <c r="J5" s="716"/>
      <c r="K5" s="714" t="s">
        <v>767</v>
      </c>
      <c r="L5" s="715"/>
      <c r="M5" s="716"/>
      <c r="N5" s="723" t="s">
        <v>736</v>
      </c>
      <c r="O5" s="724"/>
      <c r="P5" s="725"/>
      <c r="Q5" s="687"/>
    </row>
    <row r="6" spans="1:17" ht="0.75" customHeight="1" x14ac:dyDescent="0.25">
      <c r="A6" s="687"/>
      <c r="B6" s="274"/>
      <c r="C6" s="273"/>
      <c r="D6" s="273"/>
      <c r="E6" s="732" t="s">
        <v>737</v>
      </c>
      <c r="F6" s="733"/>
      <c r="G6" s="733"/>
      <c r="H6" s="710" t="s">
        <v>738</v>
      </c>
      <c r="I6" s="710"/>
      <c r="J6" s="710"/>
      <c r="K6" s="717"/>
      <c r="L6" s="718"/>
      <c r="M6" s="719"/>
      <c r="N6" s="726"/>
      <c r="O6" s="727"/>
      <c r="P6" s="728"/>
      <c r="Q6" s="687"/>
    </row>
    <row r="7" spans="1:17" ht="0.75" customHeight="1" thickBot="1" x14ac:dyDescent="0.3">
      <c r="A7" s="687"/>
      <c r="B7" s="274"/>
      <c r="C7" s="273"/>
      <c r="D7" s="273"/>
      <c r="E7" s="231"/>
      <c r="F7" s="231"/>
      <c r="G7" s="231"/>
      <c r="H7" s="272"/>
      <c r="I7" s="272"/>
      <c r="J7" s="272"/>
      <c r="K7" s="717"/>
      <c r="L7" s="718"/>
      <c r="M7" s="719"/>
      <c r="N7" s="726"/>
      <c r="O7" s="727"/>
      <c r="P7" s="728"/>
      <c r="Q7" s="687"/>
    </row>
    <row r="8" spans="1:17" ht="26.25" customHeight="1" thickTop="1" thickBot="1" x14ac:dyDescent="0.3">
      <c r="A8" s="687"/>
      <c r="B8" s="706" t="s">
        <v>766</v>
      </c>
      <c r="C8" s="707"/>
      <c r="D8" s="708"/>
      <c r="E8" s="711" t="s">
        <v>737</v>
      </c>
      <c r="F8" s="712"/>
      <c r="G8" s="713"/>
      <c r="H8" s="712" t="s">
        <v>738</v>
      </c>
      <c r="I8" s="712"/>
      <c r="J8" s="712"/>
      <c r="K8" s="720"/>
      <c r="L8" s="721"/>
      <c r="M8" s="722"/>
      <c r="N8" s="729"/>
      <c r="O8" s="730"/>
      <c r="P8" s="731"/>
      <c r="Q8" s="687"/>
    </row>
    <row r="9" spans="1:17" ht="30" customHeight="1" thickTop="1" thickBot="1" x14ac:dyDescent="0.3">
      <c r="A9" s="709"/>
      <c r="B9" s="270" t="s">
        <v>10</v>
      </c>
      <c r="C9" s="269" t="s">
        <v>2671</v>
      </c>
      <c r="D9" s="268" t="s">
        <v>765</v>
      </c>
      <c r="E9" s="270" t="s">
        <v>10</v>
      </c>
      <c r="F9" s="269" t="s">
        <v>2671</v>
      </c>
      <c r="G9" s="271" t="s">
        <v>765</v>
      </c>
      <c r="H9" s="270" t="s">
        <v>10</v>
      </c>
      <c r="I9" s="269" t="s">
        <v>2671</v>
      </c>
      <c r="J9" s="268" t="s">
        <v>765</v>
      </c>
      <c r="K9" s="270" t="s">
        <v>10</v>
      </c>
      <c r="L9" s="269" t="s">
        <v>2671</v>
      </c>
      <c r="M9" s="268" t="s">
        <v>765</v>
      </c>
      <c r="N9" s="270" t="s">
        <v>10</v>
      </c>
      <c r="O9" s="269" t="s">
        <v>2671</v>
      </c>
      <c r="P9" s="268" t="s">
        <v>765</v>
      </c>
      <c r="Q9" s="709"/>
    </row>
    <row r="10" spans="1:17" ht="26.25" customHeight="1" thickTop="1" x14ac:dyDescent="0.25">
      <c r="A10" s="294" t="s">
        <v>753</v>
      </c>
      <c r="B10" s="295">
        <v>29338</v>
      </c>
      <c r="C10" s="296">
        <v>22238</v>
      </c>
      <c r="D10" s="297">
        <f>SUM(B10:C10)</f>
        <v>51576</v>
      </c>
      <c r="E10" s="295">
        <v>1037</v>
      </c>
      <c r="F10" s="296">
        <v>641</v>
      </c>
      <c r="G10" s="297">
        <f>SUM(E10:F10)</f>
        <v>1678</v>
      </c>
      <c r="H10" s="295">
        <v>3533</v>
      </c>
      <c r="I10" s="296">
        <v>2544</v>
      </c>
      <c r="J10" s="297">
        <f>I10+H10</f>
        <v>6077</v>
      </c>
      <c r="K10" s="295">
        <v>2535</v>
      </c>
      <c r="L10" s="296">
        <v>1069</v>
      </c>
      <c r="M10" s="297">
        <f>SUM(K10:L10)</f>
        <v>3604</v>
      </c>
      <c r="N10" s="295">
        <f>K10+H10+E10+B10</f>
        <v>36443</v>
      </c>
      <c r="O10" s="296">
        <f>L10+I10+F10+C10</f>
        <v>26492</v>
      </c>
      <c r="P10" s="297">
        <f>SUM(N10:O10)</f>
        <v>62935</v>
      </c>
      <c r="Q10" s="298" t="s">
        <v>754</v>
      </c>
    </row>
    <row r="11" spans="1:17" ht="26.25" customHeight="1" x14ac:dyDescent="0.25">
      <c r="A11" s="253" t="s">
        <v>755</v>
      </c>
      <c r="B11" s="299">
        <v>22985</v>
      </c>
      <c r="C11" s="254">
        <v>13606</v>
      </c>
      <c r="D11" s="300">
        <f t="shared" ref="D11:D24" si="0">SUM(B11:C11)</f>
        <v>36591</v>
      </c>
      <c r="E11" s="299">
        <v>0</v>
      </c>
      <c r="F11" s="254">
        <v>0</v>
      </c>
      <c r="G11" s="300">
        <v>0</v>
      </c>
      <c r="H11" s="299">
        <v>2039</v>
      </c>
      <c r="I11" s="254">
        <v>781</v>
      </c>
      <c r="J11" s="300">
        <f t="shared" ref="J11:J24" si="1">I11+H11</f>
        <v>2820</v>
      </c>
      <c r="K11" s="299">
        <v>1463</v>
      </c>
      <c r="L11" s="254">
        <v>459</v>
      </c>
      <c r="M11" s="300">
        <v>1922</v>
      </c>
      <c r="N11" s="299">
        <f t="shared" ref="N11:N24" si="2">K11+H11+E11+B11</f>
        <v>26487</v>
      </c>
      <c r="O11" s="254">
        <f t="shared" ref="O11:O24" si="3">L11+I11+F11+C11</f>
        <v>14846</v>
      </c>
      <c r="P11" s="300">
        <f t="shared" ref="P11:P24" si="4">SUM(N11:O11)</f>
        <v>41333</v>
      </c>
      <c r="Q11" s="257" t="s">
        <v>756</v>
      </c>
    </row>
    <row r="12" spans="1:17" ht="26.25" customHeight="1" x14ac:dyDescent="0.25">
      <c r="A12" s="253" t="s">
        <v>64</v>
      </c>
      <c r="B12" s="299">
        <v>14465</v>
      </c>
      <c r="C12" s="254">
        <v>13504</v>
      </c>
      <c r="D12" s="300">
        <f t="shared" si="0"/>
        <v>27969</v>
      </c>
      <c r="E12" s="299">
        <v>1148</v>
      </c>
      <c r="F12" s="254">
        <v>691</v>
      </c>
      <c r="G12" s="300">
        <f t="shared" ref="G12:G24" si="5">SUM(E12:F12)</f>
        <v>1839</v>
      </c>
      <c r="H12" s="299">
        <v>4101</v>
      </c>
      <c r="I12" s="254">
        <v>2496</v>
      </c>
      <c r="J12" s="300">
        <f t="shared" si="1"/>
        <v>6597</v>
      </c>
      <c r="K12" s="299">
        <v>4929</v>
      </c>
      <c r="L12" s="254">
        <v>2132</v>
      </c>
      <c r="M12" s="300">
        <f t="shared" ref="M12:M24" si="6">SUM(K12:L12)</f>
        <v>7061</v>
      </c>
      <c r="N12" s="299">
        <f t="shared" si="2"/>
        <v>24643</v>
      </c>
      <c r="O12" s="254">
        <f t="shared" si="3"/>
        <v>18823</v>
      </c>
      <c r="P12" s="300">
        <f t="shared" si="4"/>
        <v>43466</v>
      </c>
      <c r="Q12" s="257" t="s">
        <v>65</v>
      </c>
    </row>
    <row r="13" spans="1:17" ht="26.25" customHeight="1" x14ac:dyDescent="0.25">
      <c r="A13" s="253" t="s">
        <v>757</v>
      </c>
      <c r="B13" s="299">
        <v>11196</v>
      </c>
      <c r="C13" s="254">
        <v>12665</v>
      </c>
      <c r="D13" s="300">
        <f t="shared" si="0"/>
        <v>23861</v>
      </c>
      <c r="E13" s="299">
        <v>0</v>
      </c>
      <c r="F13" s="254">
        <v>0</v>
      </c>
      <c r="G13" s="300">
        <v>0</v>
      </c>
      <c r="H13" s="301">
        <v>3464</v>
      </c>
      <c r="I13" s="301">
        <v>2409</v>
      </c>
      <c r="J13" s="302">
        <f t="shared" si="1"/>
        <v>5873</v>
      </c>
      <c r="K13" s="301">
        <v>3610</v>
      </c>
      <c r="L13" s="301">
        <v>1823</v>
      </c>
      <c r="M13" s="302">
        <f t="shared" si="6"/>
        <v>5433</v>
      </c>
      <c r="N13" s="301">
        <f t="shared" si="2"/>
        <v>18270</v>
      </c>
      <c r="O13" s="301">
        <f t="shared" si="3"/>
        <v>16897</v>
      </c>
      <c r="P13" s="302">
        <f t="shared" si="4"/>
        <v>35167</v>
      </c>
      <c r="Q13" s="257" t="s">
        <v>57</v>
      </c>
    </row>
    <row r="14" spans="1:17" ht="26.25" customHeight="1" x14ac:dyDescent="0.25">
      <c r="A14" s="253" t="s">
        <v>17</v>
      </c>
      <c r="B14" s="299">
        <v>63993</v>
      </c>
      <c r="C14" s="254">
        <v>74546</v>
      </c>
      <c r="D14" s="300">
        <f t="shared" si="0"/>
        <v>138539</v>
      </c>
      <c r="E14" s="299">
        <v>4788</v>
      </c>
      <c r="F14" s="254">
        <v>4115</v>
      </c>
      <c r="G14" s="300">
        <f>SUM(E14:F14)</f>
        <v>8903</v>
      </c>
      <c r="H14" s="301">
        <v>10399</v>
      </c>
      <c r="I14" s="301">
        <v>7537</v>
      </c>
      <c r="J14" s="302">
        <f t="shared" si="1"/>
        <v>17936</v>
      </c>
      <c r="K14" s="301">
        <v>62496</v>
      </c>
      <c r="L14" s="301">
        <v>36898</v>
      </c>
      <c r="M14" s="302">
        <f t="shared" si="6"/>
        <v>99394</v>
      </c>
      <c r="N14" s="301">
        <f t="shared" si="2"/>
        <v>141676</v>
      </c>
      <c r="O14" s="301">
        <f t="shared" si="3"/>
        <v>123096</v>
      </c>
      <c r="P14" s="302">
        <f t="shared" si="4"/>
        <v>264772</v>
      </c>
      <c r="Q14" s="257" t="s">
        <v>18</v>
      </c>
    </row>
    <row r="15" spans="1:17" ht="26.25" customHeight="1" x14ac:dyDescent="0.25">
      <c r="A15" s="253" t="s">
        <v>49</v>
      </c>
      <c r="B15" s="299">
        <v>14084</v>
      </c>
      <c r="C15" s="254">
        <v>14506</v>
      </c>
      <c r="D15" s="300">
        <f t="shared" si="0"/>
        <v>28590</v>
      </c>
      <c r="E15" s="299">
        <v>0</v>
      </c>
      <c r="F15" s="254">
        <v>0</v>
      </c>
      <c r="G15" s="300">
        <v>0</v>
      </c>
      <c r="H15" s="301">
        <v>1196</v>
      </c>
      <c r="I15" s="301">
        <v>657</v>
      </c>
      <c r="J15" s="302">
        <f t="shared" si="1"/>
        <v>1853</v>
      </c>
      <c r="K15" s="301">
        <v>3952</v>
      </c>
      <c r="L15" s="301">
        <v>946</v>
      </c>
      <c r="M15" s="302">
        <f t="shared" si="6"/>
        <v>4898</v>
      </c>
      <c r="N15" s="301">
        <f t="shared" si="2"/>
        <v>19232</v>
      </c>
      <c r="O15" s="301">
        <f t="shared" si="3"/>
        <v>16109</v>
      </c>
      <c r="P15" s="302">
        <f t="shared" si="4"/>
        <v>35341</v>
      </c>
      <c r="Q15" s="257" t="s">
        <v>758</v>
      </c>
    </row>
    <row r="16" spans="1:17" ht="26.25" customHeight="1" x14ac:dyDescent="0.25">
      <c r="A16" s="253" t="s">
        <v>53</v>
      </c>
      <c r="B16" s="303">
        <v>12574</v>
      </c>
      <c r="C16" s="304">
        <v>16404</v>
      </c>
      <c r="D16" s="300">
        <f t="shared" si="0"/>
        <v>28978</v>
      </c>
      <c r="E16" s="303">
        <v>778</v>
      </c>
      <c r="F16" s="304">
        <v>444</v>
      </c>
      <c r="G16" s="300">
        <f t="shared" si="5"/>
        <v>1222</v>
      </c>
      <c r="H16" s="301">
        <v>3119</v>
      </c>
      <c r="I16" s="301">
        <v>2554</v>
      </c>
      <c r="J16" s="302">
        <f t="shared" si="1"/>
        <v>5673</v>
      </c>
      <c r="K16" s="301">
        <v>8733</v>
      </c>
      <c r="L16" s="301">
        <v>3198</v>
      </c>
      <c r="M16" s="302">
        <f t="shared" si="6"/>
        <v>11931</v>
      </c>
      <c r="N16" s="301">
        <f t="shared" si="2"/>
        <v>25204</v>
      </c>
      <c r="O16" s="301">
        <f t="shared" si="3"/>
        <v>22600</v>
      </c>
      <c r="P16" s="302">
        <f t="shared" si="4"/>
        <v>47804</v>
      </c>
      <c r="Q16" s="257" t="s">
        <v>54</v>
      </c>
    </row>
    <row r="17" spans="1:17" ht="26.25" customHeight="1" x14ac:dyDescent="0.25">
      <c r="A17" s="253" t="s">
        <v>58</v>
      </c>
      <c r="B17" s="299">
        <v>9950</v>
      </c>
      <c r="C17" s="254">
        <v>11765</v>
      </c>
      <c r="D17" s="305">
        <f t="shared" si="0"/>
        <v>21715</v>
      </c>
      <c r="E17" s="299">
        <v>0</v>
      </c>
      <c r="F17" s="254">
        <v>0</v>
      </c>
      <c r="G17" s="305">
        <v>0</v>
      </c>
      <c r="H17" s="301">
        <v>1106</v>
      </c>
      <c r="I17" s="301">
        <v>931</v>
      </c>
      <c r="J17" s="302">
        <f t="shared" si="1"/>
        <v>2037</v>
      </c>
      <c r="K17" s="301">
        <v>5481</v>
      </c>
      <c r="L17" s="301">
        <v>4345</v>
      </c>
      <c r="M17" s="302">
        <f t="shared" si="6"/>
        <v>9826</v>
      </c>
      <c r="N17" s="301">
        <f t="shared" si="2"/>
        <v>16537</v>
      </c>
      <c r="O17" s="301">
        <f t="shared" si="3"/>
        <v>17041</v>
      </c>
      <c r="P17" s="302">
        <f t="shared" si="4"/>
        <v>33578</v>
      </c>
      <c r="Q17" s="257" t="s">
        <v>59</v>
      </c>
    </row>
    <row r="18" spans="1:17" ht="26.25" customHeight="1" x14ac:dyDescent="0.25">
      <c r="A18" s="253" t="s">
        <v>759</v>
      </c>
      <c r="B18" s="299">
        <v>13403</v>
      </c>
      <c r="C18" s="254">
        <v>16608</v>
      </c>
      <c r="D18" s="300">
        <f t="shared" si="0"/>
        <v>30011</v>
      </c>
      <c r="E18" s="299">
        <v>1531</v>
      </c>
      <c r="F18" s="254">
        <v>1146</v>
      </c>
      <c r="G18" s="300">
        <f>SUM(E18:F18)</f>
        <v>2677</v>
      </c>
      <c r="H18" s="301">
        <v>2348</v>
      </c>
      <c r="I18" s="301">
        <v>2019</v>
      </c>
      <c r="J18" s="302">
        <f>SUM(H18:I18)</f>
        <v>4367</v>
      </c>
      <c r="K18" s="301">
        <v>7649</v>
      </c>
      <c r="L18" s="301">
        <v>4351</v>
      </c>
      <c r="M18" s="302">
        <v>12000</v>
      </c>
      <c r="N18" s="301">
        <f t="shared" si="2"/>
        <v>24931</v>
      </c>
      <c r="O18" s="301">
        <f t="shared" si="3"/>
        <v>24124</v>
      </c>
      <c r="P18" s="302">
        <f t="shared" si="4"/>
        <v>49055</v>
      </c>
      <c r="Q18" s="257" t="s">
        <v>760</v>
      </c>
    </row>
    <row r="19" spans="1:17" ht="26.25" customHeight="1" x14ac:dyDescent="0.25">
      <c r="A19" s="253" t="s">
        <v>47</v>
      </c>
      <c r="B19" s="299">
        <v>10425</v>
      </c>
      <c r="C19" s="254">
        <v>10793</v>
      </c>
      <c r="D19" s="300">
        <f t="shared" si="0"/>
        <v>21218</v>
      </c>
      <c r="E19" s="299">
        <v>0</v>
      </c>
      <c r="F19" s="254">
        <v>0</v>
      </c>
      <c r="G19" s="300">
        <v>0</v>
      </c>
      <c r="H19" s="301">
        <v>1304</v>
      </c>
      <c r="I19" s="301">
        <v>1112</v>
      </c>
      <c r="J19" s="302">
        <f t="shared" si="1"/>
        <v>2416</v>
      </c>
      <c r="K19" s="301">
        <v>360</v>
      </c>
      <c r="L19" s="301">
        <v>215</v>
      </c>
      <c r="M19" s="302">
        <f t="shared" si="6"/>
        <v>575</v>
      </c>
      <c r="N19" s="301">
        <f t="shared" si="2"/>
        <v>12089</v>
      </c>
      <c r="O19" s="301">
        <f t="shared" si="3"/>
        <v>12120</v>
      </c>
      <c r="P19" s="302">
        <f t="shared" si="4"/>
        <v>24209</v>
      </c>
      <c r="Q19" s="257" t="s">
        <v>761</v>
      </c>
    </row>
    <row r="20" spans="1:17" ht="26.25" customHeight="1" x14ac:dyDescent="0.25">
      <c r="A20" s="253" t="s">
        <v>70</v>
      </c>
      <c r="B20" s="299">
        <v>6314</v>
      </c>
      <c r="C20" s="254">
        <v>7042</v>
      </c>
      <c r="D20" s="300">
        <f t="shared" si="0"/>
        <v>13356</v>
      </c>
      <c r="E20" s="299">
        <v>0</v>
      </c>
      <c r="F20" s="254">
        <v>0</v>
      </c>
      <c r="G20" s="300">
        <v>0</v>
      </c>
      <c r="H20" s="301">
        <v>1071</v>
      </c>
      <c r="I20" s="301">
        <v>978</v>
      </c>
      <c r="J20" s="302">
        <f>SUM(H20:I20)</f>
        <v>2049</v>
      </c>
      <c r="K20" s="301">
        <v>803</v>
      </c>
      <c r="L20" s="301">
        <v>470</v>
      </c>
      <c r="M20" s="302">
        <f t="shared" si="6"/>
        <v>1273</v>
      </c>
      <c r="N20" s="301">
        <f t="shared" si="2"/>
        <v>8188</v>
      </c>
      <c r="O20" s="301">
        <f t="shared" si="3"/>
        <v>8490</v>
      </c>
      <c r="P20" s="302">
        <f t="shared" si="4"/>
        <v>16678</v>
      </c>
      <c r="Q20" s="257" t="s">
        <v>71</v>
      </c>
    </row>
    <row r="21" spans="1:17" ht="26.25" customHeight="1" x14ac:dyDescent="0.25">
      <c r="A21" s="253" t="s">
        <v>66</v>
      </c>
      <c r="B21" s="299">
        <v>9070</v>
      </c>
      <c r="C21" s="254">
        <v>8666</v>
      </c>
      <c r="D21" s="300">
        <f t="shared" si="0"/>
        <v>17736</v>
      </c>
      <c r="E21" s="299">
        <v>0</v>
      </c>
      <c r="F21" s="254">
        <v>0</v>
      </c>
      <c r="G21" s="300">
        <v>0</v>
      </c>
      <c r="H21" s="301">
        <v>2658</v>
      </c>
      <c r="I21" s="301">
        <v>1657</v>
      </c>
      <c r="J21" s="302">
        <f t="shared" si="1"/>
        <v>4315</v>
      </c>
      <c r="K21" s="301">
        <v>1961</v>
      </c>
      <c r="L21" s="301">
        <v>929</v>
      </c>
      <c r="M21" s="302">
        <f t="shared" si="6"/>
        <v>2890</v>
      </c>
      <c r="N21" s="301">
        <f t="shared" si="2"/>
        <v>13689</v>
      </c>
      <c r="O21" s="301">
        <f t="shared" si="3"/>
        <v>11252</v>
      </c>
      <c r="P21" s="302">
        <f t="shared" si="4"/>
        <v>24941</v>
      </c>
      <c r="Q21" s="257" t="s">
        <v>67</v>
      </c>
    </row>
    <row r="22" spans="1:17" ht="26.25" customHeight="1" x14ac:dyDescent="0.25">
      <c r="A22" s="253" t="s">
        <v>98</v>
      </c>
      <c r="B22" s="299">
        <v>10930</v>
      </c>
      <c r="C22" s="254">
        <v>13705</v>
      </c>
      <c r="D22" s="300">
        <f>SUM(B22:C22)</f>
        <v>24635</v>
      </c>
      <c r="E22" s="299">
        <v>322</v>
      </c>
      <c r="F22" s="254">
        <v>265</v>
      </c>
      <c r="G22" s="300">
        <f t="shared" si="5"/>
        <v>587</v>
      </c>
      <c r="H22" s="301">
        <v>2228</v>
      </c>
      <c r="I22" s="301">
        <v>2160</v>
      </c>
      <c r="J22" s="302">
        <f t="shared" si="1"/>
        <v>4388</v>
      </c>
      <c r="K22" s="301">
        <v>4607</v>
      </c>
      <c r="L22" s="301">
        <v>2774</v>
      </c>
      <c r="M22" s="302">
        <f t="shared" si="6"/>
        <v>7381</v>
      </c>
      <c r="N22" s="301">
        <f t="shared" si="2"/>
        <v>18087</v>
      </c>
      <c r="O22" s="301">
        <f t="shared" si="3"/>
        <v>18904</v>
      </c>
      <c r="P22" s="302">
        <f t="shared" si="4"/>
        <v>36991</v>
      </c>
      <c r="Q22" s="257" t="s">
        <v>61</v>
      </c>
    </row>
    <row r="23" spans="1:17" ht="26.25" customHeight="1" x14ac:dyDescent="0.25">
      <c r="A23" s="253" t="s">
        <v>762</v>
      </c>
      <c r="B23" s="299">
        <v>5383</v>
      </c>
      <c r="C23" s="254">
        <v>7048</v>
      </c>
      <c r="D23" s="300">
        <f t="shared" si="0"/>
        <v>12431</v>
      </c>
      <c r="E23" s="299">
        <v>0</v>
      </c>
      <c r="F23" s="254">
        <v>0</v>
      </c>
      <c r="G23" s="300">
        <v>0</v>
      </c>
      <c r="H23" s="301">
        <v>838</v>
      </c>
      <c r="I23" s="301">
        <v>546</v>
      </c>
      <c r="J23" s="302">
        <f t="shared" si="1"/>
        <v>1384</v>
      </c>
      <c r="K23" s="301">
        <v>2455</v>
      </c>
      <c r="L23" s="301">
        <v>1127</v>
      </c>
      <c r="M23" s="302">
        <f t="shared" si="6"/>
        <v>3582</v>
      </c>
      <c r="N23" s="301">
        <f t="shared" si="2"/>
        <v>8676</v>
      </c>
      <c r="O23" s="301">
        <f t="shared" si="3"/>
        <v>8721</v>
      </c>
      <c r="P23" s="302">
        <f t="shared" si="4"/>
        <v>17397</v>
      </c>
      <c r="Q23" s="257" t="s">
        <v>69</v>
      </c>
    </row>
    <row r="24" spans="1:17" ht="26.25" customHeight="1" thickBot="1" x14ac:dyDescent="0.3">
      <c r="A24" s="258" t="s">
        <v>763</v>
      </c>
      <c r="B24" s="306">
        <v>17347</v>
      </c>
      <c r="C24" s="259">
        <v>23620</v>
      </c>
      <c r="D24" s="300">
        <f t="shared" si="0"/>
        <v>40967</v>
      </c>
      <c r="E24" s="306">
        <v>1602</v>
      </c>
      <c r="F24" s="259">
        <v>1839</v>
      </c>
      <c r="G24" s="300">
        <f t="shared" si="5"/>
        <v>3441</v>
      </c>
      <c r="H24" s="261">
        <v>4665</v>
      </c>
      <c r="I24" s="261">
        <v>2556</v>
      </c>
      <c r="J24" s="302">
        <f t="shared" si="1"/>
        <v>7221</v>
      </c>
      <c r="K24" s="261">
        <v>5304</v>
      </c>
      <c r="L24" s="261">
        <v>1953</v>
      </c>
      <c r="M24" s="302">
        <f t="shared" si="6"/>
        <v>7257</v>
      </c>
      <c r="N24" s="261">
        <f t="shared" si="2"/>
        <v>28918</v>
      </c>
      <c r="O24" s="261">
        <f t="shared" si="3"/>
        <v>29968</v>
      </c>
      <c r="P24" s="302">
        <f t="shared" si="4"/>
        <v>58886</v>
      </c>
      <c r="Q24" s="263" t="s">
        <v>764</v>
      </c>
    </row>
    <row r="25" spans="1:17" ht="23.25" customHeight="1" thickTop="1" thickBot="1" x14ac:dyDescent="0.3">
      <c r="A25" s="307" t="s">
        <v>4</v>
      </c>
      <c r="B25" s="308">
        <f>SUM(B10:B24)</f>
        <v>251457</v>
      </c>
      <c r="C25" s="309">
        <f>SUM(C10:C24)</f>
        <v>266716</v>
      </c>
      <c r="D25" s="309">
        <f t="shared" ref="D25" si="7">SUM(D10:D24)</f>
        <v>518173</v>
      </c>
      <c r="E25" s="308">
        <f>SUM(E10:E24)</f>
        <v>11206</v>
      </c>
      <c r="F25" s="309">
        <f t="shared" ref="F25:J25" si="8">SUM(F10:F24)</f>
        <v>9141</v>
      </c>
      <c r="G25" s="309">
        <f t="shared" si="8"/>
        <v>20347</v>
      </c>
      <c r="H25" s="308">
        <f t="shared" si="8"/>
        <v>44069</v>
      </c>
      <c r="I25" s="309">
        <f t="shared" si="8"/>
        <v>30937</v>
      </c>
      <c r="J25" s="309">
        <f t="shared" si="8"/>
        <v>75006</v>
      </c>
      <c r="K25" s="308">
        <f>SUM(K10:K24)</f>
        <v>116338</v>
      </c>
      <c r="L25" s="309">
        <f t="shared" ref="L25:M25" si="9">SUM(L10:L24)</f>
        <v>62689</v>
      </c>
      <c r="M25" s="309">
        <f t="shared" si="9"/>
        <v>179027</v>
      </c>
      <c r="N25" s="308">
        <f>SUM(K25,H25,E25,B25)</f>
        <v>423070</v>
      </c>
      <c r="O25" s="309">
        <f>SUM(L25,I25,F25,C25)</f>
        <v>369483</v>
      </c>
      <c r="P25" s="310">
        <f>SUM(M25,J25,G25,D25)</f>
        <v>792553</v>
      </c>
      <c r="Q25" s="311" t="s">
        <v>9</v>
      </c>
    </row>
    <row r="26" spans="1:17" ht="23.25" customHeight="1" thickTop="1" x14ac:dyDescent="0.25">
      <c r="A26" s="227" t="s">
        <v>908</v>
      </c>
      <c r="E26" s="267"/>
      <c r="F26" s="267"/>
      <c r="G26" s="267"/>
      <c r="H26" s="267"/>
      <c r="I26" s="267"/>
      <c r="J26" s="267"/>
      <c r="K26" s="267"/>
      <c r="L26" s="267"/>
      <c r="M26" s="267"/>
      <c r="N26" s="267"/>
      <c r="O26" s="267"/>
    </row>
  </sheetData>
  <dataConsolidate/>
  <mergeCells count="12">
    <mergeCell ref="B8:D8"/>
    <mergeCell ref="B4:P4"/>
    <mergeCell ref="Q3:Q9"/>
    <mergeCell ref="B3:P3"/>
    <mergeCell ref="A3:A9"/>
    <mergeCell ref="H6:J6"/>
    <mergeCell ref="E8:G8"/>
    <mergeCell ref="H8:J8"/>
    <mergeCell ref="K5:M8"/>
    <mergeCell ref="N5:P8"/>
    <mergeCell ref="E6:G6"/>
    <mergeCell ref="B5:J5"/>
  </mergeCells>
  <printOptions horizontalCentered="1"/>
  <pageMargins left="0.51181102362204722" right="0.51181102362204722" top="0.98425196850393704" bottom="0.98425196850393704" header="0.98425196850393704" footer="0.74803149606299213"/>
  <pageSetup paperSize="9" scale="70" firstPageNumber="10" fitToWidth="0" orientation="landscape" useFirstPageNumber="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L99"/>
  <sheetViews>
    <sheetView rightToLeft="1" view="pageBreakPreview" topLeftCell="A81" zoomScale="80" zoomScaleSheetLayoutView="80" workbookViewId="0">
      <selection activeCell="B104" sqref="B104"/>
    </sheetView>
  </sheetViews>
  <sheetFormatPr defaultColWidth="10" defaultRowHeight="13.8" x14ac:dyDescent="0.25"/>
  <cols>
    <col min="1" max="1" width="31.5" style="66" customWidth="1"/>
    <col min="2" max="5" width="8.59765625" style="66" customWidth="1"/>
    <col min="6" max="6" width="9.19921875" style="66" customWidth="1"/>
    <col min="7" max="9" width="8.59765625" style="66" customWidth="1"/>
    <col min="10" max="10" width="11.69921875" style="66" customWidth="1"/>
    <col min="11" max="11" width="37.8984375" style="66" customWidth="1"/>
    <col min="12" max="16384" width="10" style="66"/>
  </cols>
  <sheetData>
    <row r="1" spans="1:12" ht="24.75" customHeight="1" x14ac:dyDescent="0.25">
      <c r="A1" s="738" t="s">
        <v>655</v>
      </c>
      <c r="B1" s="738"/>
      <c r="C1" s="738"/>
      <c r="D1" s="738"/>
      <c r="E1" s="738"/>
      <c r="F1" s="738"/>
      <c r="G1" s="738"/>
      <c r="H1" s="738"/>
      <c r="I1" s="738"/>
      <c r="J1" s="738"/>
      <c r="K1" s="738"/>
    </row>
    <row r="2" spans="1:12" ht="28.5" customHeight="1" x14ac:dyDescent="0.25">
      <c r="A2" s="742" t="s">
        <v>661</v>
      </c>
      <c r="B2" s="742"/>
      <c r="C2" s="742"/>
      <c r="D2" s="742"/>
      <c r="E2" s="742"/>
      <c r="F2" s="742"/>
      <c r="G2" s="742"/>
      <c r="H2" s="742"/>
      <c r="I2" s="742"/>
      <c r="J2" s="742"/>
      <c r="K2" s="742"/>
    </row>
    <row r="3" spans="1:12" ht="21" customHeight="1" thickBot="1" x14ac:dyDescent="0.3">
      <c r="A3" s="5" t="s">
        <v>452</v>
      </c>
      <c r="B3" s="5"/>
      <c r="K3" s="7" t="s">
        <v>842</v>
      </c>
      <c r="L3" s="5"/>
    </row>
    <row r="4" spans="1:12" ht="19.5" customHeight="1" thickTop="1" x14ac:dyDescent="0.25">
      <c r="A4" s="735" t="s">
        <v>205</v>
      </c>
      <c r="B4" s="735" t="s">
        <v>1</v>
      </c>
      <c r="C4" s="735"/>
      <c r="D4" s="735"/>
      <c r="E4" s="735" t="s">
        <v>2</v>
      </c>
      <c r="F4" s="735"/>
      <c r="G4" s="735"/>
      <c r="H4" s="735" t="s">
        <v>4</v>
      </c>
      <c r="I4" s="735"/>
      <c r="J4" s="735"/>
      <c r="K4" s="735" t="s">
        <v>206</v>
      </c>
    </row>
    <row r="5" spans="1:12" ht="14.25" customHeight="1" x14ac:dyDescent="0.25">
      <c r="A5" s="736"/>
      <c r="B5" s="736" t="s">
        <v>6</v>
      </c>
      <c r="C5" s="736"/>
      <c r="D5" s="736"/>
      <c r="E5" s="736" t="s">
        <v>7</v>
      </c>
      <c r="F5" s="736"/>
      <c r="G5" s="736"/>
      <c r="H5" s="736" t="s">
        <v>9</v>
      </c>
      <c r="I5" s="736"/>
      <c r="J5" s="736"/>
      <c r="K5" s="736"/>
    </row>
    <row r="6" spans="1:12" ht="21" customHeight="1" x14ac:dyDescent="0.25">
      <c r="A6" s="736"/>
      <c r="B6" s="388" t="s">
        <v>10</v>
      </c>
      <c r="C6" s="388" t="s">
        <v>113</v>
      </c>
      <c r="D6" s="388" t="s">
        <v>12</v>
      </c>
      <c r="E6" s="388" t="s">
        <v>10</v>
      </c>
      <c r="F6" s="388" t="s">
        <v>113</v>
      </c>
      <c r="G6" s="388" t="s">
        <v>12</v>
      </c>
      <c r="H6" s="388" t="s">
        <v>10</v>
      </c>
      <c r="I6" s="388" t="s">
        <v>113</v>
      </c>
      <c r="J6" s="388" t="s">
        <v>12</v>
      </c>
      <c r="K6" s="736"/>
    </row>
    <row r="7" spans="1:12" ht="15.75" customHeight="1" thickBot="1" x14ac:dyDescent="0.3">
      <c r="A7" s="737"/>
      <c r="B7" s="389" t="s">
        <v>13</v>
      </c>
      <c r="C7" s="389" t="s">
        <v>14</v>
      </c>
      <c r="D7" s="389" t="s">
        <v>9</v>
      </c>
      <c r="E7" s="389" t="s">
        <v>13</v>
      </c>
      <c r="F7" s="389" t="s">
        <v>14</v>
      </c>
      <c r="G7" s="389" t="s">
        <v>9</v>
      </c>
      <c r="H7" s="389" t="s">
        <v>13</v>
      </c>
      <c r="I7" s="389" t="s">
        <v>14</v>
      </c>
      <c r="J7" s="389" t="s">
        <v>9</v>
      </c>
      <c r="K7" s="737"/>
    </row>
    <row r="8" spans="1:12" ht="17.100000000000001" customHeight="1" x14ac:dyDescent="0.25">
      <c r="A8" s="8" t="s">
        <v>413</v>
      </c>
      <c r="B8" s="9"/>
      <c r="C8" s="9"/>
      <c r="D8" s="9"/>
      <c r="E8" s="9"/>
      <c r="F8" s="9"/>
      <c r="G8" s="9"/>
      <c r="H8" s="9"/>
      <c r="I8" s="9"/>
      <c r="J8" s="9"/>
      <c r="K8" s="396" t="s">
        <v>207</v>
      </c>
    </row>
    <row r="9" spans="1:12" ht="17.100000000000001" customHeight="1" x14ac:dyDescent="0.25">
      <c r="A9" s="8" t="s">
        <v>437</v>
      </c>
      <c r="B9" s="9">
        <v>54</v>
      </c>
      <c r="C9" s="9">
        <v>81</v>
      </c>
      <c r="D9" s="9">
        <v>135</v>
      </c>
      <c r="E9" s="9">
        <v>0</v>
      </c>
      <c r="F9" s="9">
        <v>0</v>
      </c>
      <c r="G9" s="9">
        <v>0</v>
      </c>
      <c r="H9" s="9">
        <f>SUM(B9,E9)</f>
        <v>54</v>
      </c>
      <c r="I9" s="9">
        <f>SUM(C9,F9)</f>
        <v>81</v>
      </c>
      <c r="J9" s="9">
        <f>SUM(H9:I9)</f>
        <v>135</v>
      </c>
      <c r="K9" s="396" t="s">
        <v>438</v>
      </c>
    </row>
    <row r="10" spans="1:12" ht="17.100000000000001" customHeight="1" x14ac:dyDescent="0.25">
      <c r="A10" s="8" t="s">
        <v>212</v>
      </c>
      <c r="B10" s="9">
        <v>23</v>
      </c>
      <c r="C10" s="9">
        <v>61</v>
      </c>
      <c r="D10" s="9">
        <v>84</v>
      </c>
      <c r="E10" s="9">
        <v>0</v>
      </c>
      <c r="F10" s="9">
        <v>0</v>
      </c>
      <c r="G10" s="9">
        <v>0</v>
      </c>
      <c r="H10" s="9">
        <f t="shared" ref="H10:I18" si="0">SUM(B10,E10)</f>
        <v>23</v>
      </c>
      <c r="I10" s="9">
        <f t="shared" si="0"/>
        <v>61</v>
      </c>
      <c r="J10" s="9">
        <f t="shared" ref="J10:J18" si="1">SUM(H10:I10)</f>
        <v>84</v>
      </c>
      <c r="K10" s="396" t="s">
        <v>213</v>
      </c>
    </row>
    <row r="11" spans="1:12" ht="17.100000000000001" customHeight="1" x14ac:dyDescent="0.25">
      <c r="A11" s="8" t="s">
        <v>439</v>
      </c>
      <c r="B11" s="9">
        <v>123</v>
      </c>
      <c r="C11" s="9">
        <v>69</v>
      </c>
      <c r="D11" s="9">
        <v>192</v>
      </c>
      <c r="E11" s="9">
        <v>0</v>
      </c>
      <c r="F11" s="9">
        <v>0</v>
      </c>
      <c r="G11" s="9">
        <v>0</v>
      </c>
      <c r="H11" s="9">
        <f t="shared" si="0"/>
        <v>123</v>
      </c>
      <c r="I11" s="9">
        <f t="shared" si="0"/>
        <v>69</v>
      </c>
      <c r="J11" s="9">
        <f t="shared" si="1"/>
        <v>192</v>
      </c>
      <c r="K11" s="396" t="s">
        <v>440</v>
      </c>
    </row>
    <row r="12" spans="1:12" ht="17.100000000000001" customHeight="1" x14ac:dyDescent="0.25">
      <c r="A12" s="8" t="s">
        <v>316</v>
      </c>
      <c r="B12" s="9">
        <v>159</v>
      </c>
      <c r="C12" s="9">
        <v>136</v>
      </c>
      <c r="D12" s="9">
        <v>295</v>
      </c>
      <c r="E12" s="9">
        <v>0</v>
      </c>
      <c r="F12" s="9">
        <v>0</v>
      </c>
      <c r="G12" s="9">
        <v>0</v>
      </c>
      <c r="H12" s="9">
        <f t="shared" si="0"/>
        <v>159</v>
      </c>
      <c r="I12" s="9">
        <f t="shared" si="0"/>
        <v>136</v>
      </c>
      <c r="J12" s="9">
        <f t="shared" si="1"/>
        <v>295</v>
      </c>
      <c r="K12" s="396" t="s">
        <v>231</v>
      </c>
    </row>
    <row r="13" spans="1:12" ht="17.100000000000001" customHeight="1" x14ac:dyDescent="0.25">
      <c r="A13" s="8" t="s">
        <v>441</v>
      </c>
      <c r="B13" s="9">
        <v>336</v>
      </c>
      <c r="C13" s="9">
        <v>124</v>
      </c>
      <c r="D13" s="9">
        <v>460</v>
      </c>
      <c r="E13" s="9">
        <v>0</v>
      </c>
      <c r="F13" s="9">
        <v>0</v>
      </c>
      <c r="G13" s="9">
        <v>0</v>
      </c>
      <c r="H13" s="9">
        <f t="shared" si="0"/>
        <v>336</v>
      </c>
      <c r="I13" s="9">
        <f t="shared" si="0"/>
        <v>124</v>
      </c>
      <c r="J13" s="9">
        <f t="shared" si="1"/>
        <v>460</v>
      </c>
      <c r="K13" s="396" t="s">
        <v>442</v>
      </c>
    </row>
    <row r="14" spans="1:12" ht="17.100000000000001" customHeight="1" x14ac:dyDescent="0.25">
      <c r="A14" s="8" t="s">
        <v>236</v>
      </c>
      <c r="B14" s="9">
        <v>0</v>
      </c>
      <c r="C14" s="9">
        <v>626</v>
      </c>
      <c r="D14" s="9">
        <v>626</v>
      </c>
      <c r="E14" s="9">
        <v>0</v>
      </c>
      <c r="F14" s="9">
        <v>0</v>
      </c>
      <c r="G14" s="9">
        <v>0</v>
      </c>
      <c r="H14" s="9">
        <f t="shared" si="0"/>
        <v>0</v>
      </c>
      <c r="I14" s="9">
        <f t="shared" si="0"/>
        <v>626</v>
      </c>
      <c r="J14" s="9">
        <f t="shared" si="1"/>
        <v>626</v>
      </c>
      <c r="K14" s="396" t="s">
        <v>443</v>
      </c>
    </row>
    <row r="15" spans="1:12" ht="17.100000000000001" customHeight="1" x14ac:dyDescent="0.25">
      <c r="A15" s="8" t="s">
        <v>242</v>
      </c>
      <c r="B15" s="9">
        <v>385</v>
      </c>
      <c r="C15" s="9">
        <v>439</v>
      </c>
      <c r="D15" s="9">
        <v>824</v>
      </c>
      <c r="E15" s="9">
        <v>0</v>
      </c>
      <c r="F15" s="9">
        <v>0</v>
      </c>
      <c r="G15" s="9">
        <v>0</v>
      </c>
      <c r="H15" s="9">
        <f t="shared" si="0"/>
        <v>385</v>
      </c>
      <c r="I15" s="9">
        <f t="shared" si="0"/>
        <v>439</v>
      </c>
      <c r="J15" s="9">
        <f t="shared" si="1"/>
        <v>824</v>
      </c>
      <c r="K15" s="396" t="s">
        <v>243</v>
      </c>
    </row>
    <row r="16" spans="1:12" ht="17.100000000000001" customHeight="1" x14ac:dyDescent="0.25">
      <c r="A16" s="8" t="s">
        <v>246</v>
      </c>
      <c r="B16" s="9">
        <v>250</v>
      </c>
      <c r="C16" s="9">
        <v>137</v>
      </c>
      <c r="D16" s="9">
        <v>387</v>
      </c>
      <c r="E16" s="9">
        <v>0</v>
      </c>
      <c r="F16" s="9">
        <v>0</v>
      </c>
      <c r="G16" s="9">
        <v>0</v>
      </c>
      <c r="H16" s="9">
        <f t="shared" si="0"/>
        <v>250</v>
      </c>
      <c r="I16" s="9">
        <f t="shared" si="0"/>
        <v>137</v>
      </c>
      <c r="J16" s="9">
        <f t="shared" si="1"/>
        <v>387</v>
      </c>
      <c r="K16" s="396" t="s">
        <v>247</v>
      </c>
    </row>
    <row r="17" spans="1:11" ht="17.100000000000001" customHeight="1" x14ac:dyDescent="0.25">
      <c r="A17" s="8" t="s">
        <v>444</v>
      </c>
      <c r="B17" s="9">
        <v>123</v>
      </c>
      <c r="C17" s="9">
        <v>185</v>
      </c>
      <c r="D17" s="9">
        <v>308</v>
      </c>
      <c r="E17" s="9">
        <v>0</v>
      </c>
      <c r="F17" s="9">
        <v>0</v>
      </c>
      <c r="G17" s="9">
        <v>0</v>
      </c>
      <c r="H17" s="9">
        <f t="shared" si="0"/>
        <v>123</v>
      </c>
      <c r="I17" s="9">
        <f t="shared" si="0"/>
        <v>185</v>
      </c>
      <c r="J17" s="9">
        <f t="shared" si="1"/>
        <v>308</v>
      </c>
      <c r="K17" s="396" t="s">
        <v>445</v>
      </c>
    </row>
    <row r="18" spans="1:11" ht="17.100000000000001" customHeight="1" x14ac:dyDescent="0.25">
      <c r="A18" s="8" t="s">
        <v>446</v>
      </c>
      <c r="B18" s="9">
        <v>361</v>
      </c>
      <c r="C18" s="9">
        <v>478</v>
      </c>
      <c r="D18" s="9">
        <v>839</v>
      </c>
      <c r="E18" s="9">
        <v>0</v>
      </c>
      <c r="F18" s="9">
        <v>0</v>
      </c>
      <c r="G18" s="9">
        <v>0</v>
      </c>
      <c r="H18" s="9">
        <f t="shared" si="0"/>
        <v>361</v>
      </c>
      <c r="I18" s="9">
        <f t="shared" si="0"/>
        <v>478</v>
      </c>
      <c r="J18" s="9">
        <f t="shared" si="1"/>
        <v>839</v>
      </c>
      <c r="K18" s="396" t="s">
        <v>255</v>
      </c>
    </row>
    <row r="19" spans="1:11" ht="17.100000000000001" customHeight="1" x14ac:dyDescent="0.25">
      <c r="A19" s="8" t="s">
        <v>90</v>
      </c>
      <c r="B19" s="9">
        <f>SUM(B9:B18)</f>
        <v>1814</v>
      </c>
      <c r="C19" s="9">
        <f t="shared" ref="C19:J19" si="2">SUM(C9:C18)</f>
        <v>2336</v>
      </c>
      <c r="D19" s="9">
        <f t="shared" si="2"/>
        <v>4150</v>
      </c>
      <c r="E19" s="9">
        <f t="shared" si="2"/>
        <v>0</v>
      </c>
      <c r="F19" s="9">
        <f t="shared" si="2"/>
        <v>0</v>
      </c>
      <c r="G19" s="9">
        <f t="shared" si="2"/>
        <v>0</v>
      </c>
      <c r="H19" s="9">
        <f t="shared" si="2"/>
        <v>1814</v>
      </c>
      <c r="I19" s="9">
        <f t="shared" si="2"/>
        <v>2336</v>
      </c>
      <c r="J19" s="9">
        <f t="shared" si="2"/>
        <v>4150</v>
      </c>
      <c r="K19" s="396" t="s">
        <v>323</v>
      </c>
    </row>
    <row r="20" spans="1:11" ht="17.100000000000001" customHeight="1" x14ac:dyDescent="0.25">
      <c r="A20" s="8" t="s">
        <v>412</v>
      </c>
      <c r="B20" s="9"/>
      <c r="C20" s="9"/>
      <c r="D20" s="9"/>
      <c r="E20" s="9"/>
      <c r="F20" s="9"/>
      <c r="G20" s="9"/>
      <c r="H20" s="9"/>
      <c r="I20" s="9"/>
      <c r="J20" s="9"/>
      <c r="K20" s="396" t="s">
        <v>93</v>
      </c>
    </row>
    <row r="21" spans="1:11" ht="17.100000000000001" customHeight="1" x14ac:dyDescent="0.25">
      <c r="A21" s="8" t="s">
        <v>265</v>
      </c>
      <c r="B21" s="9">
        <v>29</v>
      </c>
      <c r="C21" s="9">
        <v>18</v>
      </c>
      <c r="D21" s="9">
        <v>47</v>
      </c>
      <c r="E21" s="9">
        <v>0</v>
      </c>
      <c r="F21" s="9">
        <v>0</v>
      </c>
      <c r="G21" s="9">
        <v>0</v>
      </c>
      <c r="H21" s="9">
        <f t="shared" ref="H21:I28" si="3">SUM(B21,E21)</f>
        <v>29</v>
      </c>
      <c r="I21" s="9">
        <f t="shared" si="3"/>
        <v>18</v>
      </c>
      <c r="J21" s="9">
        <f>SUM(H21:I21)</f>
        <v>47</v>
      </c>
      <c r="K21" s="396" t="s">
        <v>447</v>
      </c>
    </row>
    <row r="22" spans="1:11" ht="17.100000000000001" customHeight="1" x14ac:dyDescent="0.25">
      <c r="A22" s="8" t="s">
        <v>316</v>
      </c>
      <c r="B22" s="9">
        <v>102</v>
      </c>
      <c r="C22" s="9">
        <v>92</v>
      </c>
      <c r="D22" s="9">
        <v>194</v>
      </c>
      <c r="E22" s="9">
        <v>0</v>
      </c>
      <c r="F22" s="9">
        <v>0</v>
      </c>
      <c r="G22" s="9">
        <v>0</v>
      </c>
      <c r="H22" s="9">
        <f t="shared" si="3"/>
        <v>102</v>
      </c>
      <c r="I22" s="9">
        <f t="shared" si="3"/>
        <v>92</v>
      </c>
      <c r="J22" s="9">
        <f t="shared" ref="J22:J28" si="4">SUM(H22:I22)</f>
        <v>194</v>
      </c>
      <c r="K22" s="396" t="s">
        <v>231</v>
      </c>
    </row>
    <row r="23" spans="1:11" ht="17.100000000000001" customHeight="1" x14ac:dyDescent="0.25">
      <c r="A23" s="8" t="s">
        <v>441</v>
      </c>
      <c r="B23" s="9">
        <v>104</v>
      </c>
      <c r="C23" s="9">
        <v>67</v>
      </c>
      <c r="D23" s="9">
        <v>171</v>
      </c>
      <c r="E23" s="9">
        <v>0</v>
      </c>
      <c r="F23" s="9">
        <v>0</v>
      </c>
      <c r="G23" s="9">
        <v>0</v>
      </c>
      <c r="H23" s="9">
        <f t="shared" si="3"/>
        <v>104</v>
      </c>
      <c r="I23" s="9">
        <f t="shared" si="3"/>
        <v>67</v>
      </c>
      <c r="J23" s="9">
        <f t="shared" si="4"/>
        <v>171</v>
      </c>
      <c r="K23" s="396" t="s">
        <v>442</v>
      </c>
    </row>
    <row r="24" spans="1:11" ht="17.100000000000001" customHeight="1" x14ac:dyDescent="0.25">
      <c r="A24" s="8" t="s">
        <v>236</v>
      </c>
      <c r="B24" s="9">
        <v>0</v>
      </c>
      <c r="C24" s="9">
        <v>215</v>
      </c>
      <c r="D24" s="9">
        <v>215</v>
      </c>
      <c r="E24" s="9">
        <v>0</v>
      </c>
      <c r="F24" s="9">
        <v>0</v>
      </c>
      <c r="G24" s="9">
        <v>0</v>
      </c>
      <c r="H24" s="9">
        <f t="shared" si="3"/>
        <v>0</v>
      </c>
      <c r="I24" s="9">
        <f t="shared" si="3"/>
        <v>215</v>
      </c>
      <c r="J24" s="9">
        <f t="shared" si="4"/>
        <v>215</v>
      </c>
      <c r="K24" s="396" t="s">
        <v>443</v>
      </c>
    </row>
    <row r="25" spans="1:11" ht="17.100000000000001" customHeight="1" x14ac:dyDescent="0.25">
      <c r="A25" s="8" t="s">
        <v>242</v>
      </c>
      <c r="B25" s="9">
        <v>153</v>
      </c>
      <c r="C25" s="9">
        <v>106</v>
      </c>
      <c r="D25" s="9">
        <v>259</v>
      </c>
      <c r="E25" s="9">
        <v>0</v>
      </c>
      <c r="F25" s="9">
        <v>0</v>
      </c>
      <c r="G25" s="9">
        <v>0</v>
      </c>
      <c r="H25" s="9">
        <f t="shared" si="3"/>
        <v>153</v>
      </c>
      <c r="I25" s="9">
        <f t="shared" si="3"/>
        <v>106</v>
      </c>
      <c r="J25" s="9">
        <f t="shared" si="4"/>
        <v>259</v>
      </c>
      <c r="K25" s="396" t="s">
        <v>243</v>
      </c>
    </row>
    <row r="26" spans="1:11" ht="17.100000000000001" customHeight="1" x14ac:dyDescent="0.25">
      <c r="A26" s="8" t="s">
        <v>246</v>
      </c>
      <c r="B26" s="9">
        <v>119</v>
      </c>
      <c r="C26" s="9">
        <v>43</v>
      </c>
      <c r="D26" s="9">
        <v>162</v>
      </c>
      <c r="E26" s="9">
        <v>0</v>
      </c>
      <c r="F26" s="9">
        <v>0</v>
      </c>
      <c r="G26" s="9">
        <v>0</v>
      </c>
      <c r="H26" s="9">
        <f t="shared" si="3"/>
        <v>119</v>
      </c>
      <c r="I26" s="9">
        <f t="shared" si="3"/>
        <v>43</v>
      </c>
      <c r="J26" s="9">
        <f t="shared" si="4"/>
        <v>162</v>
      </c>
      <c r="K26" s="396" t="s">
        <v>247</v>
      </c>
    </row>
    <row r="27" spans="1:11" ht="17.100000000000001" customHeight="1" x14ac:dyDescent="0.25">
      <c r="A27" s="8" t="s">
        <v>444</v>
      </c>
      <c r="B27" s="9">
        <v>106</v>
      </c>
      <c r="C27" s="9">
        <v>85</v>
      </c>
      <c r="D27" s="9">
        <v>191</v>
      </c>
      <c r="E27" s="9">
        <v>0</v>
      </c>
      <c r="F27" s="9">
        <v>0</v>
      </c>
      <c r="G27" s="9">
        <v>0</v>
      </c>
      <c r="H27" s="9">
        <f t="shared" si="3"/>
        <v>106</v>
      </c>
      <c r="I27" s="9">
        <f t="shared" si="3"/>
        <v>85</v>
      </c>
      <c r="J27" s="9">
        <f t="shared" si="4"/>
        <v>191</v>
      </c>
      <c r="K27" s="396" t="s">
        <v>445</v>
      </c>
    </row>
    <row r="28" spans="1:11" ht="17.100000000000001" customHeight="1" x14ac:dyDescent="0.25">
      <c r="A28" s="8" t="s">
        <v>446</v>
      </c>
      <c r="B28" s="9">
        <v>255</v>
      </c>
      <c r="C28" s="9">
        <v>88</v>
      </c>
      <c r="D28" s="9">
        <v>343</v>
      </c>
      <c r="E28" s="9">
        <v>0</v>
      </c>
      <c r="F28" s="9">
        <v>0</v>
      </c>
      <c r="G28" s="9">
        <v>0</v>
      </c>
      <c r="H28" s="9">
        <f t="shared" si="3"/>
        <v>255</v>
      </c>
      <c r="I28" s="9">
        <f t="shared" si="3"/>
        <v>88</v>
      </c>
      <c r="J28" s="9">
        <f t="shared" si="4"/>
        <v>343</v>
      </c>
      <c r="K28" s="396" t="s">
        <v>255</v>
      </c>
    </row>
    <row r="29" spans="1:11" ht="17.100000000000001" customHeight="1" thickBot="1" x14ac:dyDescent="0.3">
      <c r="A29" s="20" t="s">
        <v>127</v>
      </c>
      <c r="B29" s="21">
        <f>SUM(B21:B28)</f>
        <v>868</v>
      </c>
      <c r="C29" s="21">
        <f t="shared" ref="C29:J29" si="5">SUM(C21:C28)</f>
        <v>714</v>
      </c>
      <c r="D29" s="21">
        <f t="shared" si="5"/>
        <v>1582</v>
      </c>
      <c r="E29" s="21">
        <f t="shared" si="5"/>
        <v>0</v>
      </c>
      <c r="F29" s="21">
        <f t="shared" si="5"/>
        <v>0</v>
      </c>
      <c r="G29" s="21">
        <f t="shared" si="5"/>
        <v>0</v>
      </c>
      <c r="H29" s="21">
        <f t="shared" si="5"/>
        <v>868</v>
      </c>
      <c r="I29" s="21">
        <f t="shared" si="5"/>
        <v>714</v>
      </c>
      <c r="J29" s="21">
        <f t="shared" si="5"/>
        <v>1582</v>
      </c>
      <c r="K29" s="22" t="s">
        <v>325</v>
      </c>
    </row>
    <row r="30" spans="1:11" ht="17.100000000000001" customHeight="1" thickBot="1" x14ac:dyDescent="0.3">
      <c r="A30" s="23" t="s">
        <v>384</v>
      </c>
      <c r="B30" s="24">
        <f>SUM(B19,B29)</f>
        <v>2682</v>
      </c>
      <c r="C30" s="24">
        <f t="shared" ref="C30:J30" si="6">SUM(C19,C29)</f>
        <v>3050</v>
      </c>
      <c r="D30" s="24">
        <f t="shared" si="6"/>
        <v>5732</v>
      </c>
      <c r="E30" s="24">
        <f t="shared" si="6"/>
        <v>0</v>
      </c>
      <c r="F30" s="24">
        <f t="shared" si="6"/>
        <v>0</v>
      </c>
      <c r="G30" s="24">
        <f t="shared" si="6"/>
        <v>0</v>
      </c>
      <c r="H30" s="24">
        <f t="shared" si="6"/>
        <v>2682</v>
      </c>
      <c r="I30" s="24">
        <f t="shared" si="6"/>
        <v>3050</v>
      </c>
      <c r="J30" s="24">
        <f t="shared" si="6"/>
        <v>5732</v>
      </c>
      <c r="K30" s="397" t="s">
        <v>263</v>
      </c>
    </row>
    <row r="31" spans="1:11" ht="17.100000000000001" customHeight="1" thickTop="1" x14ac:dyDescent="0.25"/>
    <row r="32" spans="1:11" ht="17.100000000000001" customHeight="1" x14ac:dyDescent="0.25"/>
    <row r="33" spans="1:11" ht="17.100000000000001" customHeight="1" x14ac:dyDescent="0.25"/>
    <row r="34" spans="1:11" ht="17.100000000000001" customHeight="1" x14ac:dyDescent="0.25"/>
    <row r="35" spans="1:11" ht="17.100000000000001" customHeight="1" x14ac:dyDescent="0.25"/>
    <row r="36" spans="1:11" ht="17.100000000000001" customHeight="1" x14ac:dyDescent="0.25"/>
    <row r="37" spans="1:11" ht="27" customHeight="1" x14ac:dyDescent="0.25">
      <c r="A37" s="738" t="s">
        <v>656</v>
      </c>
      <c r="B37" s="738"/>
      <c r="C37" s="738"/>
      <c r="D37" s="738"/>
      <c r="E37" s="738"/>
      <c r="F37" s="738"/>
      <c r="G37" s="738"/>
      <c r="H37" s="738"/>
      <c r="I37" s="738"/>
      <c r="J37" s="738"/>
      <c r="K37" s="738"/>
    </row>
    <row r="38" spans="1:11" ht="24.75" customHeight="1" x14ac:dyDescent="0.25">
      <c r="A38" s="742" t="s">
        <v>662</v>
      </c>
      <c r="B38" s="742"/>
      <c r="C38" s="742"/>
      <c r="D38" s="742"/>
      <c r="E38" s="742"/>
      <c r="F38" s="742"/>
      <c r="G38" s="742"/>
      <c r="H38" s="742"/>
      <c r="I38" s="742"/>
      <c r="J38" s="742"/>
      <c r="K38" s="742"/>
    </row>
    <row r="39" spans="1:11" ht="21.75" customHeight="1" thickBot="1" x14ac:dyDescent="0.3">
      <c r="A39" s="5" t="s">
        <v>458</v>
      </c>
      <c r="B39" s="5"/>
      <c r="K39" s="7" t="s">
        <v>459</v>
      </c>
    </row>
    <row r="40" spans="1:11" ht="18.75" customHeight="1" thickTop="1" x14ac:dyDescent="0.25">
      <c r="A40" s="735" t="s">
        <v>205</v>
      </c>
      <c r="B40" s="735" t="s">
        <v>1</v>
      </c>
      <c r="C40" s="735"/>
      <c r="D40" s="735"/>
      <c r="E40" s="735" t="s">
        <v>2</v>
      </c>
      <c r="F40" s="735"/>
      <c r="G40" s="735"/>
      <c r="H40" s="735" t="s">
        <v>4</v>
      </c>
      <c r="I40" s="735"/>
      <c r="J40" s="735"/>
      <c r="K40" s="735" t="s">
        <v>206</v>
      </c>
    </row>
    <row r="41" spans="1:11" ht="18.75" customHeight="1" x14ac:dyDescent="0.25">
      <c r="A41" s="736"/>
      <c r="B41" s="736" t="s">
        <v>6</v>
      </c>
      <c r="C41" s="736"/>
      <c r="D41" s="736"/>
      <c r="E41" s="736" t="s">
        <v>7</v>
      </c>
      <c r="F41" s="736"/>
      <c r="G41" s="736"/>
      <c r="H41" s="736" t="s">
        <v>9</v>
      </c>
      <c r="I41" s="736"/>
      <c r="J41" s="736"/>
      <c r="K41" s="736"/>
    </row>
    <row r="42" spans="1:11" ht="18.75" customHeight="1" x14ac:dyDescent="0.25">
      <c r="A42" s="736"/>
      <c r="B42" s="388" t="s">
        <v>10</v>
      </c>
      <c r="C42" s="388" t="s">
        <v>113</v>
      </c>
      <c r="D42" s="388" t="s">
        <v>12</v>
      </c>
      <c r="E42" s="388" t="s">
        <v>10</v>
      </c>
      <c r="F42" s="388" t="s">
        <v>113</v>
      </c>
      <c r="G42" s="388" t="s">
        <v>12</v>
      </c>
      <c r="H42" s="388" t="s">
        <v>10</v>
      </c>
      <c r="I42" s="388" t="s">
        <v>113</v>
      </c>
      <c r="J42" s="388" t="s">
        <v>12</v>
      </c>
      <c r="K42" s="736"/>
    </row>
    <row r="43" spans="1:11" ht="18.75" customHeight="1" thickBot="1" x14ac:dyDescent="0.3">
      <c r="A43" s="737"/>
      <c r="B43" s="389" t="s">
        <v>13</v>
      </c>
      <c r="C43" s="389" t="s">
        <v>14</v>
      </c>
      <c r="D43" s="389" t="s">
        <v>9</v>
      </c>
      <c r="E43" s="389" t="s">
        <v>13</v>
      </c>
      <c r="F43" s="389" t="s">
        <v>14</v>
      </c>
      <c r="G43" s="389" t="s">
        <v>9</v>
      </c>
      <c r="H43" s="389" t="s">
        <v>13</v>
      </c>
      <c r="I43" s="389" t="s">
        <v>14</v>
      </c>
      <c r="J43" s="389" t="s">
        <v>9</v>
      </c>
      <c r="K43" s="737"/>
    </row>
    <row r="44" spans="1:11" ht="19.5" customHeight="1" x14ac:dyDescent="0.25">
      <c r="A44" s="8" t="s">
        <v>448</v>
      </c>
      <c r="B44" s="9"/>
      <c r="C44" s="9"/>
      <c r="D44" s="9"/>
      <c r="E44" s="9"/>
      <c r="F44" s="9"/>
      <c r="G44" s="9"/>
      <c r="H44" s="9"/>
      <c r="I44" s="9"/>
      <c r="J44" s="9"/>
      <c r="K44" s="396" t="s">
        <v>207</v>
      </c>
    </row>
    <row r="45" spans="1:11" ht="19.5" customHeight="1" x14ac:dyDescent="0.25">
      <c r="A45" s="8" t="s">
        <v>437</v>
      </c>
      <c r="B45" s="9">
        <v>255</v>
      </c>
      <c r="C45" s="9">
        <v>382</v>
      </c>
      <c r="D45" s="9">
        <v>637</v>
      </c>
      <c r="E45" s="9">
        <v>0</v>
      </c>
      <c r="F45" s="9">
        <v>1</v>
      </c>
      <c r="G45" s="9">
        <v>1</v>
      </c>
      <c r="H45" s="9">
        <f>SUM(B45,E45)</f>
        <v>255</v>
      </c>
      <c r="I45" s="9">
        <f t="shared" ref="H45:I54" si="7">SUM(C45,F45)</f>
        <v>383</v>
      </c>
      <c r="J45" s="9">
        <f t="shared" ref="J45:J54" si="8">SUM(H45:I45)</f>
        <v>638</v>
      </c>
      <c r="K45" s="396" t="s">
        <v>449</v>
      </c>
    </row>
    <row r="46" spans="1:11" ht="19.5" customHeight="1" x14ac:dyDescent="0.25">
      <c r="A46" s="8" t="s">
        <v>212</v>
      </c>
      <c r="B46" s="9">
        <v>113</v>
      </c>
      <c r="C46" s="9">
        <v>253</v>
      </c>
      <c r="D46" s="9">
        <v>366</v>
      </c>
      <c r="E46" s="9">
        <v>0</v>
      </c>
      <c r="F46" s="9">
        <v>0</v>
      </c>
      <c r="G46" s="9">
        <v>0</v>
      </c>
      <c r="H46" s="9">
        <f t="shared" si="7"/>
        <v>113</v>
      </c>
      <c r="I46" s="9">
        <f t="shared" si="7"/>
        <v>253</v>
      </c>
      <c r="J46" s="9">
        <f t="shared" si="8"/>
        <v>366</v>
      </c>
      <c r="K46" s="396" t="s">
        <v>213</v>
      </c>
    </row>
    <row r="47" spans="1:11" ht="19.5" customHeight="1" x14ac:dyDescent="0.25">
      <c r="A47" s="8" t="s">
        <v>265</v>
      </c>
      <c r="B47" s="9">
        <v>304</v>
      </c>
      <c r="C47" s="9">
        <v>230</v>
      </c>
      <c r="D47" s="9">
        <v>534</v>
      </c>
      <c r="E47" s="9">
        <v>0</v>
      </c>
      <c r="F47" s="9">
        <v>1</v>
      </c>
      <c r="G47" s="9">
        <v>1</v>
      </c>
      <c r="H47" s="9">
        <f t="shared" si="7"/>
        <v>304</v>
      </c>
      <c r="I47" s="9">
        <f t="shared" si="7"/>
        <v>231</v>
      </c>
      <c r="J47" s="9">
        <f t="shared" si="8"/>
        <v>535</v>
      </c>
      <c r="K47" s="396" t="s">
        <v>219</v>
      </c>
    </row>
    <row r="48" spans="1:11" ht="19.5" customHeight="1" x14ac:dyDescent="0.25">
      <c r="A48" s="8" t="s">
        <v>316</v>
      </c>
      <c r="B48" s="9">
        <v>612</v>
      </c>
      <c r="C48" s="9">
        <v>473</v>
      </c>
      <c r="D48" s="9">
        <v>1085</v>
      </c>
      <c r="E48" s="9">
        <v>1</v>
      </c>
      <c r="F48" s="9">
        <v>0</v>
      </c>
      <c r="G48" s="9">
        <v>1</v>
      </c>
      <c r="H48" s="9">
        <f t="shared" si="7"/>
        <v>613</v>
      </c>
      <c r="I48" s="9">
        <f t="shared" si="7"/>
        <v>473</v>
      </c>
      <c r="J48" s="9">
        <f t="shared" si="8"/>
        <v>1086</v>
      </c>
      <c r="K48" s="396" t="s">
        <v>231</v>
      </c>
    </row>
    <row r="49" spans="1:11" ht="19.5" customHeight="1" x14ac:dyDescent="0.25">
      <c r="A49" s="8" t="s">
        <v>441</v>
      </c>
      <c r="B49" s="9">
        <v>1397</v>
      </c>
      <c r="C49" s="9">
        <v>617</v>
      </c>
      <c r="D49" s="9">
        <v>2014</v>
      </c>
      <c r="E49" s="9">
        <v>0</v>
      </c>
      <c r="F49" s="9">
        <v>0</v>
      </c>
      <c r="G49" s="9">
        <v>0</v>
      </c>
      <c r="H49" s="9">
        <f t="shared" si="7"/>
        <v>1397</v>
      </c>
      <c r="I49" s="9">
        <f t="shared" si="7"/>
        <v>617</v>
      </c>
      <c r="J49" s="9">
        <f t="shared" si="8"/>
        <v>2014</v>
      </c>
      <c r="K49" s="396" t="s">
        <v>442</v>
      </c>
    </row>
    <row r="50" spans="1:11" ht="19.5" customHeight="1" x14ac:dyDescent="0.25">
      <c r="A50" s="8" t="s">
        <v>236</v>
      </c>
      <c r="B50" s="9">
        <v>0</v>
      </c>
      <c r="C50" s="9">
        <v>2615</v>
      </c>
      <c r="D50" s="9">
        <v>2615</v>
      </c>
      <c r="E50" s="9">
        <v>0</v>
      </c>
      <c r="F50" s="9">
        <v>1</v>
      </c>
      <c r="G50" s="9">
        <v>1</v>
      </c>
      <c r="H50" s="9">
        <f t="shared" si="7"/>
        <v>0</v>
      </c>
      <c r="I50" s="9">
        <f t="shared" si="7"/>
        <v>2616</v>
      </c>
      <c r="J50" s="9">
        <f t="shared" si="8"/>
        <v>2616</v>
      </c>
      <c r="K50" s="396" t="s">
        <v>443</v>
      </c>
    </row>
    <row r="51" spans="1:11" ht="19.5" customHeight="1" x14ac:dyDescent="0.25">
      <c r="A51" s="8" t="s">
        <v>242</v>
      </c>
      <c r="B51" s="9">
        <v>1246</v>
      </c>
      <c r="C51" s="9">
        <v>1410</v>
      </c>
      <c r="D51" s="9">
        <v>2656</v>
      </c>
      <c r="E51" s="9">
        <v>2</v>
      </c>
      <c r="F51" s="9">
        <v>3</v>
      </c>
      <c r="G51" s="9">
        <v>5</v>
      </c>
      <c r="H51" s="9">
        <f t="shared" si="7"/>
        <v>1248</v>
      </c>
      <c r="I51" s="9">
        <f t="shared" si="7"/>
        <v>1413</v>
      </c>
      <c r="J51" s="9">
        <f t="shared" si="8"/>
        <v>2661</v>
      </c>
      <c r="K51" s="396" t="s">
        <v>243</v>
      </c>
    </row>
    <row r="52" spans="1:11" ht="19.5" customHeight="1" x14ac:dyDescent="0.25">
      <c r="A52" s="8" t="s">
        <v>246</v>
      </c>
      <c r="B52" s="9">
        <v>879</v>
      </c>
      <c r="C52" s="9">
        <v>358</v>
      </c>
      <c r="D52" s="9">
        <v>1237</v>
      </c>
      <c r="E52" s="9">
        <v>0</v>
      </c>
      <c r="F52" s="9">
        <v>0</v>
      </c>
      <c r="G52" s="9"/>
      <c r="H52" s="9">
        <f t="shared" si="7"/>
        <v>879</v>
      </c>
      <c r="I52" s="9">
        <f t="shared" si="7"/>
        <v>358</v>
      </c>
      <c r="J52" s="9">
        <f t="shared" si="8"/>
        <v>1237</v>
      </c>
      <c r="K52" s="396" t="s">
        <v>247</v>
      </c>
    </row>
    <row r="53" spans="1:11" ht="19.5" customHeight="1" x14ac:dyDescent="0.25">
      <c r="A53" s="8" t="s">
        <v>444</v>
      </c>
      <c r="B53" s="9">
        <v>894</v>
      </c>
      <c r="C53" s="9">
        <v>1058</v>
      </c>
      <c r="D53" s="9">
        <v>1952</v>
      </c>
      <c r="E53" s="9">
        <v>0</v>
      </c>
      <c r="F53" s="9">
        <v>1</v>
      </c>
      <c r="G53" s="9">
        <v>1</v>
      </c>
      <c r="H53" s="9">
        <f t="shared" si="7"/>
        <v>894</v>
      </c>
      <c r="I53" s="9">
        <f t="shared" si="7"/>
        <v>1059</v>
      </c>
      <c r="J53" s="9">
        <f t="shared" si="8"/>
        <v>1953</v>
      </c>
      <c r="K53" s="396" t="s">
        <v>445</v>
      </c>
    </row>
    <row r="54" spans="1:11" ht="19.5" customHeight="1" x14ac:dyDescent="0.25">
      <c r="A54" s="8" t="s">
        <v>446</v>
      </c>
      <c r="B54" s="9">
        <v>1533</v>
      </c>
      <c r="C54" s="9">
        <v>1692</v>
      </c>
      <c r="D54" s="9">
        <v>3225</v>
      </c>
      <c r="E54" s="9">
        <v>0</v>
      </c>
      <c r="F54" s="9">
        <v>0</v>
      </c>
      <c r="G54" s="9">
        <v>0</v>
      </c>
      <c r="H54" s="9">
        <f t="shared" si="7"/>
        <v>1533</v>
      </c>
      <c r="I54" s="9">
        <f t="shared" si="7"/>
        <v>1692</v>
      </c>
      <c r="J54" s="9">
        <f t="shared" si="8"/>
        <v>3225</v>
      </c>
      <c r="K54" s="396" t="s">
        <v>255</v>
      </c>
    </row>
    <row r="55" spans="1:11" ht="19.5" customHeight="1" x14ac:dyDescent="0.25">
      <c r="A55" s="8" t="s">
        <v>90</v>
      </c>
      <c r="B55" s="9">
        <f>SUM(B45:B54)</f>
        <v>7233</v>
      </c>
      <c r="C55" s="9">
        <f t="shared" ref="C55:J55" si="9">SUM(C45:C54)</f>
        <v>9088</v>
      </c>
      <c r="D55" s="9">
        <f t="shared" si="9"/>
        <v>16321</v>
      </c>
      <c r="E55" s="9">
        <f t="shared" si="9"/>
        <v>3</v>
      </c>
      <c r="F55" s="9">
        <f t="shared" si="9"/>
        <v>7</v>
      </c>
      <c r="G55" s="9">
        <f t="shared" si="9"/>
        <v>10</v>
      </c>
      <c r="H55" s="9">
        <f t="shared" si="9"/>
        <v>7236</v>
      </c>
      <c r="I55" s="9">
        <f t="shared" si="9"/>
        <v>9095</v>
      </c>
      <c r="J55" s="9">
        <f t="shared" si="9"/>
        <v>16331</v>
      </c>
      <c r="K55" s="396" t="s">
        <v>323</v>
      </c>
    </row>
    <row r="56" spans="1:11" ht="19.5" customHeight="1" x14ac:dyDescent="0.25">
      <c r="A56" s="8" t="s">
        <v>450</v>
      </c>
      <c r="B56" s="9"/>
      <c r="C56" s="9"/>
      <c r="D56" s="9"/>
      <c r="E56" s="9"/>
      <c r="F56" s="9"/>
      <c r="G56" s="9"/>
      <c r="H56" s="9"/>
      <c r="I56" s="9"/>
      <c r="J56" s="9"/>
      <c r="K56" s="396" t="s">
        <v>93</v>
      </c>
    </row>
    <row r="57" spans="1:11" ht="19.5" customHeight="1" x14ac:dyDescent="0.25">
      <c r="A57" s="8" t="s">
        <v>265</v>
      </c>
      <c r="B57" s="9">
        <v>218</v>
      </c>
      <c r="C57" s="9">
        <v>144</v>
      </c>
      <c r="D57" s="9">
        <v>362</v>
      </c>
      <c r="E57" s="9">
        <v>0</v>
      </c>
      <c r="F57" s="9">
        <v>0</v>
      </c>
      <c r="G57" s="9">
        <v>0</v>
      </c>
      <c r="H57" s="9">
        <f t="shared" ref="H57:I64" si="10">SUM(B57,E57)</f>
        <v>218</v>
      </c>
      <c r="I57" s="9">
        <f t="shared" si="10"/>
        <v>144</v>
      </c>
      <c r="J57" s="9">
        <f t="shared" ref="J57:J64" si="11">SUM(H57:I57)</f>
        <v>362</v>
      </c>
      <c r="K57" s="396" t="s">
        <v>219</v>
      </c>
    </row>
    <row r="58" spans="1:11" ht="19.5" customHeight="1" x14ac:dyDescent="0.25">
      <c r="A58" s="8" t="s">
        <v>316</v>
      </c>
      <c r="B58" s="9">
        <v>521</v>
      </c>
      <c r="C58" s="9">
        <v>448</v>
      </c>
      <c r="D58" s="9">
        <v>969</v>
      </c>
      <c r="E58" s="9">
        <v>1</v>
      </c>
      <c r="F58" s="9">
        <v>0</v>
      </c>
      <c r="G58" s="9">
        <v>1</v>
      </c>
      <c r="H58" s="9">
        <f t="shared" si="10"/>
        <v>522</v>
      </c>
      <c r="I58" s="9">
        <f t="shared" si="10"/>
        <v>448</v>
      </c>
      <c r="J58" s="9">
        <f t="shared" si="11"/>
        <v>970</v>
      </c>
      <c r="K58" s="396" t="s">
        <v>231</v>
      </c>
    </row>
    <row r="59" spans="1:11" ht="19.5" customHeight="1" x14ac:dyDescent="0.25">
      <c r="A59" s="8" t="s">
        <v>441</v>
      </c>
      <c r="B59" s="9">
        <v>420</v>
      </c>
      <c r="C59" s="9">
        <v>262</v>
      </c>
      <c r="D59" s="9">
        <v>682</v>
      </c>
      <c r="E59" s="9">
        <v>0</v>
      </c>
      <c r="F59" s="9">
        <v>0</v>
      </c>
      <c r="G59" s="9">
        <v>0</v>
      </c>
      <c r="H59" s="9">
        <f t="shared" si="10"/>
        <v>420</v>
      </c>
      <c r="I59" s="9">
        <f t="shared" si="10"/>
        <v>262</v>
      </c>
      <c r="J59" s="9">
        <f t="shared" si="11"/>
        <v>682</v>
      </c>
      <c r="K59" s="396" t="s">
        <v>442</v>
      </c>
    </row>
    <row r="60" spans="1:11" ht="19.5" customHeight="1" x14ac:dyDescent="0.25">
      <c r="A60" s="8" t="s">
        <v>236</v>
      </c>
      <c r="B60" s="9">
        <v>0</v>
      </c>
      <c r="C60" s="9">
        <v>875</v>
      </c>
      <c r="D60" s="9">
        <v>875</v>
      </c>
      <c r="E60" s="9">
        <v>0</v>
      </c>
      <c r="F60" s="9">
        <v>1</v>
      </c>
      <c r="G60" s="9">
        <v>1</v>
      </c>
      <c r="H60" s="9">
        <f t="shared" si="10"/>
        <v>0</v>
      </c>
      <c r="I60" s="9">
        <f t="shared" si="10"/>
        <v>876</v>
      </c>
      <c r="J60" s="9">
        <f t="shared" si="11"/>
        <v>876</v>
      </c>
      <c r="K60" s="396" t="s">
        <v>443</v>
      </c>
    </row>
    <row r="61" spans="1:11" ht="19.5" customHeight="1" x14ac:dyDescent="0.25">
      <c r="A61" s="8" t="s">
        <v>242</v>
      </c>
      <c r="B61" s="9">
        <v>478</v>
      </c>
      <c r="C61" s="9">
        <v>418</v>
      </c>
      <c r="D61" s="9">
        <v>896</v>
      </c>
      <c r="E61" s="9">
        <v>0</v>
      </c>
      <c r="F61" s="9">
        <v>0</v>
      </c>
      <c r="G61" s="9">
        <v>0</v>
      </c>
      <c r="H61" s="9">
        <f t="shared" si="10"/>
        <v>478</v>
      </c>
      <c r="I61" s="9">
        <f t="shared" si="10"/>
        <v>418</v>
      </c>
      <c r="J61" s="9">
        <f t="shared" si="11"/>
        <v>896</v>
      </c>
      <c r="K61" s="396" t="s">
        <v>243</v>
      </c>
    </row>
    <row r="62" spans="1:11" ht="19.5" customHeight="1" x14ac:dyDescent="0.25">
      <c r="A62" s="8" t="s">
        <v>451</v>
      </c>
      <c r="B62" s="9">
        <v>525</v>
      </c>
      <c r="C62" s="9">
        <v>204</v>
      </c>
      <c r="D62" s="9">
        <v>729</v>
      </c>
      <c r="E62" s="9">
        <v>2</v>
      </c>
      <c r="F62" s="9">
        <v>1</v>
      </c>
      <c r="G62" s="9">
        <v>3</v>
      </c>
      <c r="H62" s="9">
        <f t="shared" si="10"/>
        <v>527</v>
      </c>
      <c r="I62" s="9">
        <f t="shared" si="10"/>
        <v>205</v>
      </c>
      <c r="J62" s="9">
        <f t="shared" si="11"/>
        <v>732</v>
      </c>
      <c r="K62" s="396" t="s">
        <v>247</v>
      </c>
    </row>
    <row r="63" spans="1:11" ht="19.5" customHeight="1" x14ac:dyDescent="0.25">
      <c r="A63" s="8" t="s">
        <v>444</v>
      </c>
      <c r="B63" s="9">
        <v>830</v>
      </c>
      <c r="C63" s="9">
        <v>429</v>
      </c>
      <c r="D63" s="9">
        <v>1259</v>
      </c>
      <c r="E63" s="9">
        <v>0</v>
      </c>
      <c r="F63" s="9">
        <v>0</v>
      </c>
      <c r="G63" s="9">
        <v>0</v>
      </c>
      <c r="H63" s="9">
        <f t="shared" si="10"/>
        <v>830</v>
      </c>
      <c r="I63" s="9">
        <f t="shared" si="10"/>
        <v>429</v>
      </c>
      <c r="J63" s="9">
        <f t="shared" si="11"/>
        <v>1259</v>
      </c>
      <c r="K63" s="396" t="s">
        <v>445</v>
      </c>
    </row>
    <row r="64" spans="1:11" ht="19.5" customHeight="1" x14ac:dyDescent="0.25">
      <c r="A64" s="8" t="s">
        <v>446</v>
      </c>
      <c r="B64" s="9">
        <v>910</v>
      </c>
      <c r="C64" s="9">
        <v>307</v>
      </c>
      <c r="D64" s="9">
        <v>1217</v>
      </c>
      <c r="E64" s="9">
        <v>0</v>
      </c>
      <c r="F64" s="9">
        <v>0</v>
      </c>
      <c r="G64" s="9">
        <v>0</v>
      </c>
      <c r="H64" s="9">
        <f t="shared" si="10"/>
        <v>910</v>
      </c>
      <c r="I64" s="9">
        <f t="shared" si="10"/>
        <v>307</v>
      </c>
      <c r="J64" s="9">
        <f t="shared" si="11"/>
        <v>1217</v>
      </c>
      <c r="K64" s="396" t="s">
        <v>255</v>
      </c>
    </row>
    <row r="65" spans="1:11" ht="19.5" customHeight="1" thickBot="1" x14ac:dyDescent="0.3">
      <c r="A65" s="8" t="s">
        <v>127</v>
      </c>
      <c r="B65" s="9">
        <f>SUM(B57:B64)</f>
        <v>3902</v>
      </c>
      <c r="C65" s="9">
        <f t="shared" ref="C65:J65" si="12">SUM(C57:C64)</f>
        <v>3087</v>
      </c>
      <c r="D65" s="9">
        <f t="shared" si="12"/>
        <v>6989</v>
      </c>
      <c r="E65" s="9">
        <f t="shared" si="12"/>
        <v>3</v>
      </c>
      <c r="F65" s="9">
        <f t="shared" si="12"/>
        <v>2</v>
      </c>
      <c r="G65" s="9">
        <f t="shared" si="12"/>
        <v>5</v>
      </c>
      <c r="H65" s="9">
        <f t="shared" si="12"/>
        <v>3905</v>
      </c>
      <c r="I65" s="9">
        <f t="shared" si="12"/>
        <v>3089</v>
      </c>
      <c r="J65" s="9">
        <f t="shared" si="12"/>
        <v>6994</v>
      </c>
      <c r="K65" s="396" t="s">
        <v>325</v>
      </c>
    </row>
    <row r="66" spans="1:11" ht="19.5" customHeight="1" thickBot="1" x14ac:dyDescent="0.3">
      <c r="A66" s="23" t="s">
        <v>384</v>
      </c>
      <c r="B66" s="24">
        <f>SUM(B55,B65)</f>
        <v>11135</v>
      </c>
      <c r="C66" s="24">
        <f t="shared" ref="C66:J66" si="13">SUM(C55,C65)</f>
        <v>12175</v>
      </c>
      <c r="D66" s="24">
        <f t="shared" si="13"/>
        <v>23310</v>
      </c>
      <c r="E66" s="24">
        <f t="shared" si="13"/>
        <v>6</v>
      </c>
      <c r="F66" s="24">
        <f t="shared" si="13"/>
        <v>9</v>
      </c>
      <c r="G66" s="24">
        <f t="shared" si="13"/>
        <v>15</v>
      </c>
      <c r="H66" s="24">
        <f t="shared" si="13"/>
        <v>11141</v>
      </c>
      <c r="I66" s="24">
        <f t="shared" si="13"/>
        <v>12184</v>
      </c>
      <c r="J66" s="24">
        <f t="shared" si="13"/>
        <v>23325</v>
      </c>
      <c r="K66" s="397" t="s">
        <v>263</v>
      </c>
    </row>
    <row r="67" spans="1:11" ht="22.5" customHeight="1" thickTop="1" x14ac:dyDescent="0.25"/>
    <row r="68" spans="1:11" ht="22.5" customHeight="1" x14ac:dyDescent="0.25"/>
    <row r="69" spans="1:11" s="660" customFormat="1" ht="22.5" customHeight="1" x14ac:dyDescent="0.25"/>
    <row r="70" spans="1:11" ht="22.5" customHeight="1" x14ac:dyDescent="0.25"/>
    <row r="71" spans="1:11" ht="22.5" customHeight="1" x14ac:dyDescent="0.25"/>
    <row r="72" spans="1:11" ht="22.5" customHeight="1" x14ac:dyDescent="0.25"/>
    <row r="73" spans="1:11" ht="22.5" customHeight="1" x14ac:dyDescent="0.25">
      <c r="A73" s="738" t="s">
        <v>657</v>
      </c>
      <c r="B73" s="738"/>
      <c r="C73" s="738"/>
      <c r="D73" s="738"/>
      <c r="E73" s="738"/>
      <c r="F73" s="738"/>
      <c r="G73" s="738"/>
      <c r="H73" s="738"/>
      <c r="I73" s="738"/>
      <c r="J73" s="738"/>
      <c r="K73" s="738"/>
    </row>
    <row r="74" spans="1:11" ht="25.5" customHeight="1" x14ac:dyDescent="0.25">
      <c r="A74" s="742" t="s">
        <v>663</v>
      </c>
      <c r="B74" s="742"/>
      <c r="C74" s="742"/>
      <c r="D74" s="742"/>
      <c r="E74" s="742"/>
      <c r="F74" s="742"/>
      <c r="G74" s="742"/>
      <c r="H74" s="742"/>
      <c r="I74" s="742"/>
      <c r="J74" s="742"/>
      <c r="K74" s="742"/>
    </row>
    <row r="75" spans="1:11" ht="30" customHeight="1" thickBot="1" x14ac:dyDescent="0.3">
      <c r="A75" s="442" t="s">
        <v>843</v>
      </c>
      <c r="B75" s="442"/>
      <c r="C75" s="443"/>
      <c r="D75" s="443"/>
      <c r="E75" s="443"/>
      <c r="F75" s="443"/>
      <c r="G75" s="443"/>
      <c r="H75" s="443"/>
      <c r="I75" s="443"/>
      <c r="J75" s="443"/>
      <c r="K75" s="444" t="s">
        <v>844</v>
      </c>
    </row>
    <row r="76" spans="1:11" s="617" customFormat="1" ht="22.5" customHeight="1" thickTop="1" x14ac:dyDescent="0.25">
      <c r="A76" s="735" t="s">
        <v>205</v>
      </c>
      <c r="B76" s="735" t="s">
        <v>1</v>
      </c>
      <c r="C76" s="735"/>
      <c r="D76" s="735"/>
      <c r="E76" s="735" t="s">
        <v>2</v>
      </c>
      <c r="F76" s="735"/>
      <c r="G76" s="735"/>
      <c r="H76" s="735" t="s">
        <v>4</v>
      </c>
      <c r="I76" s="735"/>
      <c r="J76" s="735"/>
      <c r="K76" s="735" t="s">
        <v>206</v>
      </c>
    </row>
    <row r="77" spans="1:11" s="617" customFormat="1" ht="20.25" customHeight="1" x14ac:dyDescent="0.25">
      <c r="A77" s="736"/>
      <c r="B77" s="736" t="s">
        <v>6</v>
      </c>
      <c r="C77" s="736"/>
      <c r="D77" s="736"/>
      <c r="E77" s="736" t="s">
        <v>7</v>
      </c>
      <c r="F77" s="736"/>
      <c r="G77" s="736"/>
      <c r="H77" s="736" t="s">
        <v>9</v>
      </c>
      <c r="I77" s="736"/>
      <c r="J77" s="736"/>
      <c r="K77" s="736"/>
    </row>
    <row r="78" spans="1:11" s="617" customFormat="1" ht="19.5" customHeight="1" x14ac:dyDescent="0.25">
      <c r="A78" s="736"/>
      <c r="B78" s="581" t="s">
        <v>10</v>
      </c>
      <c r="C78" s="581" t="s">
        <v>113</v>
      </c>
      <c r="D78" s="581" t="s">
        <v>12</v>
      </c>
      <c r="E78" s="581" t="s">
        <v>10</v>
      </c>
      <c r="F78" s="581" t="s">
        <v>113</v>
      </c>
      <c r="G78" s="581" t="s">
        <v>12</v>
      </c>
      <c r="H78" s="581" t="s">
        <v>10</v>
      </c>
      <c r="I78" s="581" t="s">
        <v>113</v>
      </c>
      <c r="J78" s="581" t="s">
        <v>12</v>
      </c>
      <c r="K78" s="736"/>
    </row>
    <row r="79" spans="1:11" s="617" customFormat="1" ht="18.75" customHeight="1" thickBot="1" x14ac:dyDescent="0.3">
      <c r="A79" s="737"/>
      <c r="B79" s="582" t="s">
        <v>13</v>
      </c>
      <c r="C79" s="582" t="s">
        <v>14</v>
      </c>
      <c r="D79" s="582" t="s">
        <v>9</v>
      </c>
      <c r="E79" s="582" t="s">
        <v>13</v>
      </c>
      <c r="F79" s="582" t="s">
        <v>14</v>
      </c>
      <c r="G79" s="582" t="s">
        <v>9</v>
      </c>
      <c r="H79" s="582" t="s">
        <v>13</v>
      </c>
      <c r="I79" s="582" t="s">
        <v>14</v>
      </c>
      <c r="J79" s="582" t="s">
        <v>9</v>
      </c>
      <c r="K79" s="737"/>
    </row>
    <row r="80" spans="1:11" ht="20.100000000000001" customHeight="1" x14ac:dyDescent="0.25">
      <c r="A80" s="8" t="s">
        <v>15</v>
      </c>
      <c r="B80" s="9"/>
      <c r="C80" s="9"/>
      <c r="D80" s="9"/>
      <c r="E80" s="9"/>
      <c r="F80" s="9"/>
      <c r="G80" s="9"/>
      <c r="H80" s="9"/>
      <c r="I80" s="9"/>
      <c r="J80" s="9"/>
      <c r="K80" s="396" t="s">
        <v>207</v>
      </c>
    </row>
    <row r="81" spans="1:11" ht="20.100000000000001" customHeight="1" x14ac:dyDescent="0.25">
      <c r="A81" s="8" t="s">
        <v>437</v>
      </c>
      <c r="B81" s="9">
        <v>55</v>
      </c>
      <c r="C81" s="9">
        <v>39</v>
      </c>
      <c r="D81" s="9">
        <f>SUM(B81:C81)</f>
        <v>94</v>
      </c>
      <c r="E81" s="9">
        <v>0</v>
      </c>
      <c r="F81" s="9">
        <v>0</v>
      </c>
      <c r="G81" s="9">
        <v>0</v>
      </c>
      <c r="H81" s="9">
        <f>SUM(E81,B81)</f>
        <v>55</v>
      </c>
      <c r="I81" s="9">
        <f>SUM(F81,C81)</f>
        <v>39</v>
      </c>
      <c r="J81" s="9">
        <f>SUM(H81:I81)</f>
        <v>94</v>
      </c>
      <c r="K81" s="396" t="s">
        <v>449</v>
      </c>
    </row>
    <row r="82" spans="1:11" ht="20.100000000000001" customHeight="1" x14ac:dyDescent="0.25">
      <c r="A82" s="8" t="s">
        <v>212</v>
      </c>
      <c r="B82" s="9">
        <v>11</v>
      </c>
      <c r="C82" s="9">
        <v>16</v>
      </c>
      <c r="D82" s="9">
        <f t="shared" ref="D82:D94" si="14">SUM(B82:C82)</f>
        <v>27</v>
      </c>
      <c r="E82" s="9">
        <v>0</v>
      </c>
      <c r="F82" s="9">
        <v>0</v>
      </c>
      <c r="G82" s="9">
        <v>0</v>
      </c>
      <c r="H82" s="9">
        <f t="shared" ref="H82:I92" si="15">SUM(E82,B82)</f>
        <v>11</v>
      </c>
      <c r="I82" s="9">
        <f t="shared" si="15"/>
        <v>16</v>
      </c>
      <c r="J82" s="9">
        <f t="shared" ref="J82:J92" si="16">SUM(H82:I82)</f>
        <v>27</v>
      </c>
      <c r="K82" s="396" t="s">
        <v>213</v>
      </c>
    </row>
    <row r="83" spans="1:11" ht="20.100000000000001" customHeight="1" x14ac:dyDescent="0.25">
      <c r="A83" s="8" t="s">
        <v>265</v>
      </c>
      <c r="B83" s="9">
        <v>47</v>
      </c>
      <c r="C83" s="9">
        <v>16</v>
      </c>
      <c r="D83" s="9">
        <f t="shared" si="14"/>
        <v>63</v>
      </c>
      <c r="E83" s="9">
        <v>0</v>
      </c>
      <c r="F83" s="9">
        <v>0</v>
      </c>
      <c r="G83" s="9">
        <v>0</v>
      </c>
      <c r="H83" s="9">
        <f t="shared" si="15"/>
        <v>47</v>
      </c>
      <c r="I83" s="9">
        <f t="shared" si="15"/>
        <v>16</v>
      </c>
      <c r="J83" s="9">
        <f t="shared" si="16"/>
        <v>63</v>
      </c>
      <c r="K83" s="396" t="s">
        <v>219</v>
      </c>
    </row>
    <row r="84" spans="1:11" ht="20.100000000000001" customHeight="1" x14ac:dyDescent="0.25">
      <c r="A84" s="8" t="s">
        <v>316</v>
      </c>
      <c r="B84" s="9">
        <v>44</v>
      </c>
      <c r="C84" s="9">
        <v>17</v>
      </c>
      <c r="D84" s="9">
        <f t="shared" si="14"/>
        <v>61</v>
      </c>
      <c r="E84" s="9">
        <v>0</v>
      </c>
      <c r="F84" s="9">
        <v>0</v>
      </c>
      <c r="G84" s="9">
        <v>0</v>
      </c>
      <c r="H84" s="9">
        <f t="shared" si="15"/>
        <v>44</v>
      </c>
      <c r="I84" s="9">
        <f t="shared" si="15"/>
        <v>17</v>
      </c>
      <c r="J84" s="9">
        <f t="shared" si="16"/>
        <v>61</v>
      </c>
      <c r="K84" s="396" t="s">
        <v>231</v>
      </c>
    </row>
    <row r="85" spans="1:11" ht="20.100000000000001" customHeight="1" x14ac:dyDescent="0.25">
      <c r="A85" s="8" t="s">
        <v>441</v>
      </c>
      <c r="B85" s="9">
        <v>97</v>
      </c>
      <c r="C85" s="9">
        <v>26</v>
      </c>
      <c r="D85" s="9">
        <f t="shared" si="14"/>
        <v>123</v>
      </c>
      <c r="E85" s="9">
        <v>0</v>
      </c>
      <c r="F85" s="9">
        <v>0</v>
      </c>
      <c r="G85" s="9">
        <v>0</v>
      </c>
      <c r="H85" s="9">
        <f t="shared" si="15"/>
        <v>97</v>
      </c>
      <c r="I85" s="9">
        <f t="shared" si="15"/>
        <v>26</v>
      </c>
      <c r="J85" s="9">
        <f t="shared" si="16"/>
        <v>123</v>
      </c>
      <c r="K85" s="396" t="s">
        <v>442</v>
      </c>
    </row>
    <row r="86" spans="1:11" ht="20.100000000000001" customHeight="1" x14ac:dyDescent="0.25">
      <c r="A86" s="8" t="s">
        <v>236</v>
      </c>
      <c r="B86" s="9">
        <v>49</v>
      </c>
      <c r="C86" s="9">
        <v>111</v>
      </c>
      <c r="D86" s="9">
        <f t="shared" si="14"/>
        <v>160</v>
      </c>
      <c r="E86" s="9">
        <v>0</v>
      </c>
      <c r="F86" s="9">
        <v>0</v>
      </c>
      <c r="G86" s="9">
        <v>0</v>
      </c>
      <c r="H86" s="9">
        <f t="shared" si="15"/>
        <v>49</v>
      </c>
      <c r="I86" s="9">
        <f t="shared" si="15"/>
        <v>111</v>
      </c>
      <c r="J86" s="9">
        <f t="shared" si="16"/>
        <v>160</v>
      </c>
      <c r="K86" s="396" t="s">
        <v>443</v>
      </c>
    </row>
    <row r="87" spans="1:11" ht="20.100000000000001" customHeight="1" x14ac:dyDescent="0.25">
      <c r="A87" s="8" t="s">
        <v>242</v>
      </c>
      <c r="B87" s="9">
        <v>125</v>
      </c>
      <c r="C87" s="9">
        <v>24</v>
      </c>
      <c r="D87" s="9">
        <f t="shared" si="14"/>
        <v>149</v>
      </c>
      <c r="E87" s="9">
        <v>0</v>
      </c>
      <c r="F87" s="9">
        <v>0</v>
      </c>
      <c r="G87" s="9">
        <v>0</v>
      </c>
      <c r="H87" s="9">
        <f t="shared" si="15"/>
        <v>125</v>
      </c>
      <c r="I87" s="9">
        <f t="shared" si="15"/>
        <v>24</v>
      </c>
      <c r="J87" s="9">
        <f t="shared" si="16"/>
        <v>149</v>
      </c>
      <c r="K87" s="396" t="s">
        <v>243</v>
      </c>
    </row>
    <row r="88" spans="1:11" ht="20.100000000000001" customHeight="1" x14ac:dyDescent="0.25">
      <c r="A88" s="8" t="s">
        <v>246</v>
      </c>
      <c r="B88" s="9">
        <v>46</v>
      </c>
      <c r="C88" s="9">
        <v>17</v>
      </c>
      <c r="D88" s="9">
        <f t="shared" si="14"/>
        <v>63</v>
      </c>
      <c r="E88" s="9">
        <v>0</v>
      </c>
      <c r="F88" s="9">
        <v>0</v>
      </c>
      <c r="G88" s="9">
        <v>0</v>
      </c>
      <c r="H88" s="9">
        <f t="shared" si="15"/>
        <v>46</v>
      </c>
      <c r="I88" s="9">
        <f t="shared" si="15"/>
        <v>17</v>
      </c>
      <c r="J88" s="9">
        <f t="shared" si="16"/>
        <v>63</v>
      </c>
      <c r="K88" s="396" t="s">
        <v>247</v>
      </c>
    </row>
    <row r="89" spans="1:11" ht="20.100000000000001" customHeight="1" x14ac:dyDescent="0.25">
      <c r="A89" s="8" t="s">
        <v>444</v>
      </c>
      <c r="B89" s="9">
        <v>49</v>
      </c>
      <c r="C89" s="9">
        <v>28</v>
      </c>
      <c r="D89" s="9">
        <f t="shared" si="14"/>
        <v>77</v>
      </c>
      <c r="E89" s="9">
        <v>0</v>
      </c>
      <c r="F89" s="9">
        <v>0</v>
      </c>
      <c r="G89" s="9">
        <v>0</v>
      </c>
      <c r="H89" s="9">
        <f t="shared" si="15"/>
        <v>49</v>
      </c>
      <c r="I89" s="9">
        <f t="shared" si="15"/>
        <v>28</v>
      </c>
      <c r="J89" s="9">
        <f t="shared" si="16"/>
        <v>77</v>
      </c>
      <c r="K89" s="396" t="s">
        <v>249</v>
      </c>
    </row>
    <row r="90" spans="1:11" ht="20.100000000000001" customHeight="1" x14ac:dyDescent="0.25">
      <c r="A90" s="8" t="s">
        <v>446</v>
      </c>
      <c r="B90" s="9">
        <v>156</v>
      </c>
      <c r="C90" s="9">
        <v>10</v>
      </c>
      <c r="D90" s="9">
        <f t="shared" si="14"/>
        <v>166</v>
      </c>
      <c r="E90" s="9">
        <v>0</v>
      </c>
      <c r="F90" s="9">
        <v>0</v>
      </c>
      <c r="G90" s="9">
        <v>0</v>
      </c>
      <c r="H90" s="9">
        <f t="shared" si="15"/>
        <v>156</v>
      </c>
      <c r="I90" s="9">
        <f t="shared" si="15"/>
        <v>10</v>
      </c>
      <c r="J90" s="9">
        <f t="shared" si="16"/>
        <v>166</v>
      </c>
      <c r="K90" s="396" t="s">
        <v>453</v>
      </c>
    </row>
    <row r="91" spans="1:11" ht="20.100000000000001" customHeight="1" x14ac:dyDescent="0.25">
      <c r="A91" s="8" t="s">
        <v>454</v>
      </c>
      <c r="B91" s="9">
        <v>11</v>
      </c>
      <c r="C91" s="9">
        <v>7</v>
      </c>
      <c r="D91" s="9">
        <f t="shared" si="14"/>
        <v>18</v>
      </c>
      <c r="E91" s="9">
        <v>0</v>
      </c>
      <c r="F91" s="9">
        <v>0</v>
      </c>
      <c r="G91" s="9">
        <v>0</v>
      </c>
      <c r="H91" s="9">
        <f t="shared" si="15"/>
        <v>11</v>
      </c>
      <c r="I91" s="9">
        <f t="shared" si="15"/>
        <v>7</v>
      </c>
      <c r="J91" s="9">
        <f t="shared" si="16"/>
        <v>18</v>
      </c>
      <c r="K91" s="396" t="s">
        <v>455</v>
      </c>
    </row>
    <row r="92" spans="1:11" ht="33" customHeight="1" x14ac:dyDescent="0.25">
      <c r="A92" s="8" t="s">
        <v>456</v>
      </c>
      <c r="B92" s="9">
        <v>2</v>
      </c>
      <c r="C92" s="9">
        <v>0</v>
      </c>
      <c r="D92" s="9">
        <f t="shared" si="14"/>
        <v>2</v>
      </c>
      <c r="E92" s="9">
        <v>0</v>
      </c>
      <c r="F92" s="9">
        <v>0</v>
      </c>
      <c r="G92" s="9">
        <v>0</v>
      </c>
      <c r="H92" s="9">
        <f t="shared" si="15"/>
        <v>2</v>
      </c>
      <c r="I92" s="9">
        <f t="shared" si="15"/>
        <v>0</v>
      </c>
      <c r="J92" s="9">
        <f t="shared" si="16"/>
        <v>2</v>
      </c>
      <c r="K92" s="31" t="s">
        <v>457</v>
      </c>
    </row>
    <row r="93" spans="1:11" ht="20.100000000000001" customHeight="1" x14ac:dyDescent="0.25">
      <c r="A93" s="8" t="s">
        <v>336</v>
      </c>
      <c r="B93" s="9">
        <v>2</v>
      </c>
      <c r="C93" s="9">
        <v>0</v>
      </c>
      <c r="D93" s="9">
        <f t="shared" si="14"/>
        <v>2</v>
      </c>
      <c r="E93" s="9">
        <v>0</v>
      </c>
      <c r="F93" s="9">
        <v>0</v>
      </c>
      <c r="G93" s="9">
        <v>0</v>
      </c>
      <c r="H93" s="9">
        <f>SUM(E93,B93)</f>
        <v>2</v>
      </c>
      <c r="I93" s="9">
        <f>SUM(F93,C93)</f>
        <v>0</v>
      </c>
      <c r="J93" s="9">
        <f>SUM(H93:I93)</f>
        <v>2</v>
      </c>
      <c r="K93" s="396" t="s">
        <v>297</v>
      </c>
    </row>
    <row r="94" spans="1:11" ht="20.100000000000001" customHeight="1" x14ac:dyDescent="0.25">
      <c r="A94" s="8" t="s">
        <v>302</v>
      </c>
      <c r="B94" s="9">
        <v>10</v>
      </c>
      <c r="C94" s="9">
        <v>6</v>
      </c>
      <c r="D94" s="9">
        <f t="shared" si="14"/>
        <v>16</v>
      </c>
      <c r="E94" s="9">
        <v>0</v>
      </c>
      <c r="F94" s="9">
        <v>0</v>
      </c>
      <c r="G94" s="9">
        <v>0</v>
      </c>
      <c r="H94" s="9">
        <f>SUM(B94,E94)</f>
        <v>10</v>
      </c>
      <c r="I94" s="9">
        <f>SUM(C94,F94)</f>
        <v>6</v>
      </c>
      <c r="J94" s="9">
        <f>SUM(H94:I94)</f>
        <v>16</v>
      </c>
      <c r="K94" s="396" t="s">
        <v>303</v>
      </c>
    </row>
    <row r="95" spans="1:11" ht="20.100000000000001" customHeight="1" x14ac:dyDescent="0.25">
      <c r="A95" s="8" t="s">
        <v>90</v>
      </c>
      <c r="B95" s="9">
        <f>SUM(B81:B94)</f>
        <v>704</v>
      </c>
      <c r="C95" s="9">
        <f t="shared" ref="C95:J95" si="17">SUM(C81:C94)</f>
        <v>317</v>
      </c>
      <c r="D95" s="9">
        <f t="shared" si="17"/>
        <v>1021</v>
      </c>
      <c r="E95" s="9">
        <f t="shared" si="17"/>
        <v>0</v>
      </c>
      <c r="F95" s="9">
        <f t="shared" si="17"/>
        <v>0</v>
      </c>
      <c r="G95" s="9">
        <f t="shared" si="17"/>
        <v>0</v>
      </c>
      <c r="H95" s="9">
        <f t="shared" si="17"/>
        <v>704</v>
      </c>
      <c r="I95" s="9">
        <f t="shared" si="17"/>
        <v>317</v>
      </c>
      <c r="J95" s="9">
        <f t="shared" si="17"/>
        <v>1021</v>
      </c>
      <c r="K95" s="396" t="s">
        <v>323</v>
      </c>
    </row>
    <row r="96" spans="1:11" ht="20.100000000000001" customHeight="1" x14ac:dyDescent="0.25">
      <c r="A96" s="8" t="s">
        <v>92</v>
      </c>
      <c r="B96" s="9"/>
      <c r="C96" s="9"/>
      <c r="D96" s="9"/>
      <c r="E96" s="9"/>
      <c r="F96" s="9"/>
      <c r="G96" s="9"/>
      <c r="H96" s="9"/>
      <c r="I96" s="9"/>
      <c r="J96" s="9"/>
      <c r="K96" s="396" t="s">
        <v>93</v>
      </c>
    </row>
    <row r="97" spans="1:11" ht="20.100000000000001" customHeight="1" thickBot="1" x14ac:dyDescent="0.3">
      <c r="A97" s="8" t="s">
        <v>441</v>
      </c>
      <c r="B97" s="9">
        <v>3</v>
      </c>
      <c r="C97" s="9">
        <v>0</v>
      </c>
      <c r="D97" s="9">
        <v>3</v>
      </c>
      <c r="E97" s="9">
        <v>0</v>
      </c>
      <c r="F97" s="9">
        <v>0</v>
      </c>
      <c r="G97" s="9">
        <v>0</v>
      </c>
      <c r="H97" s="9">
        <f>E97+B97</f>
        <v>3</v>
      </c>
      <c r="I97" s="9">
        <f t="shared" ref="I97:J97" si="18">F97+C97</f>
        <v>0</v>
      </c>
      <c r="J97" s="9">
        <f t="shared" si="18"/>
        <v>3</v>
      </c>
      <c r="K97" s="396" t="s">
        <v>442</v>
      </c>
    </row>
    <row r="98" spans="1:11" ht="20.100000000000001" customHeight="1" thickBot="1" x14ac:dyDescent="0.3">
      <c r="A98" s="23" t="s">
        <v>384</v>
      </c>
      <c r="B98" s="24">
        <f>SUM(B95,B97)</f>
        <v>707</v>
      </c>
      <c r="C98" s="24">
        <f t="shared" ref="C98:J98" si="19">SUM(C95,C97)</f>
        <v>317</v>
      </c>
      <c r="D98" s="24">
        <f t="shared" si="19"/>
        <v>1024</v>
      </c>
      <c r="E98" s="24">
        <f t="shared" si="19"/>
        <v>0</v>
      </c>
      <c r="F98" s="24">
        <f t="shared" si="19"/>
        <v>0</v>
      </c>
      <c r="G98" s="24">
        <f t="shared" si="19"/>
        <v>0</v>
      </c>
      <c r="H98" s="24">
        <f t="shared" si="19"/>
        <v>707</v>
      </c>
      <c r="I98" s="24">
        <f t="shared" si="19"/>
        <v>317</v>
      </c>
      <c r="J98" s="24">
        <f t="shared" si="19"/>
        <v>1024</v>
      </c>
      <c r="K98" s="397" t="s">
        <v>263</v>
      </c>
    </row>
    <row r="99" spans="1:11" ht="23.25" customHeight="1" thickTop="1" x14ac:dyDescent="0.25"/>
  </sheetData>
  <mergeCells count="30">
    <mergeCell ref="A73:K73"/>
    <mergeCell ref="A74:K74"/>
    <mergeCell ref="A76:A79"/>
    <mergeCell ref="B76:D76"/>
    <mergeCell ref="E76:G76"/>
    <mergeCell ref="H76:J76"/>
    <mergeCell ref="K76:K79"/>
    <mergeCell ref="B77:D77"/>
    <mergeCell ref="E77:G77"/>
    <mergeCell ref="H77:J77"/>
    <mergeCell ref="A37:K37"/>
    <mergeCell ref="A38:K38"/>
    <mergeCell ref="A40:A43"/>
    <mergeCell ref="B40:D40"/>
    <mergeCell ref="E40:G40"/>
    <mergeCell ref="H40:J40"/>
    <mergeCell ref="K40:K43"/>
    <mergeCell ref="B41:D41"/>
    <mergeCell ref="E41:G41"/>
    <mergeCell ref="H41:J41"/>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firstPageNumber="62" orientation="landscape" r:id="rId1"/>
  <rowBreaks count="1" manualBreakCount="1">
    <brk id="35" max="10"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31"/>
  <sheetViews>
    <sheetView rightToLeft="1" view="pageBreakPreview" topLeftCell="A18" zoomScale="85" zoomScaleNormal="85" zoomScaleSheetLayoutView="85" workbookViewId="0">
      <selection activeCell="D43" sqref="D43"/>
    </sheetView>
  </sheetViews>
  <sheetFormatPr defaultRowHeight="13.8" x14ac:dyDescent="0.25"/>
  <cols>
    <col min="1" max="1" width="21.19921875" customWidth="1"/>
    <col min="2" max="13" width="7.59765625" customWidth="1"/>
    <col min="14" max="14" width="32.09765625" customWidth="1"/>
  </cols>
  <sheetData>
    <row r="1" spans="1:14" ht="28.5" customHeight="1" x14ac:dyDescent="0.25">
      <c r="A1" s="738" t="s">
        <v>658</v>
      </c>
      <c r="B1" s="738"/>
      <c r="C1" s="738"/>
      <c r="D1" s="738"/>
      <c r="E1" s="738"/>
      <c r="F1" s="738"/>
      <c r="G1" s="738"/>
      <c r="H1" s="738"/>
      <c r="I1" s="738"/>
      <c r="J1" s="738"/>
      <c r="K1" s="738"/>
      <c r="L1" s="738"/>
      <c r="M1" s="738"/>
      <c r="N1" s="738"/>
    </row>
    <row r="2" spans="1:14" ht="38.25" customHeight="1" x14ac:dyDescent="0.3">
      <c r="A2" s="756" t="s">
        <v>664</v>
      </c>
      <c r="B2" s="756"/>
      <c r="C2" s="756"/>
      <c r="D2" s="756"/>
      <c r="E2" s="756"/>
      <c r="F2" s="756"/>
      <c r="G2" s="756"/>
      <c r="H2" s="756"/>
      <c r="I2" s="756"/>
      <c r="J2" s="756"/>
      <c r="K2" s="756"/>
      <c r="L2" s="756"/>
      <c r="M2" s="756"/>
      <c r="N2" s="756"/>
    </row>
    <row r="3" spans="1:14" ht="18.75" customHeight="1" thickBot="1" x14ac:dyDescent="0.35">
      <c r="A3" s="35" t="s">
        <v>460</v>
      </c>
      <c r="N3" s="81" t="s">
        <v>461</v>
      </c>
    </row>
    <row r="4" spans="1:14" ht="17.25" customHeight="1" thickTop="1" x14ac:dyDescent="0.3">
      <c r="A4" s="735" t="s">
        <v>205</v>
      </c>
      <c r="B4" s="746" t="s">
        <v>129</v>
      </c>
      <c r="C4" s="746"/>
      <c r="D4" s="746"/>
      <c r="E4" s="746" t="s">
        <v>130</v>
      </c>
      <c r="F4" s="746"/>
      <c r="G4" s="746"/>
      <c r="H4" s="746" t="s">
        <v>131</v>
      </c>
      <c r="I4" s="746"/>
      <c r="J4" s="746"/>
      <c r="K4" s="746" t="s">
        <v>4</v>
      </c>
      <c r="L4" s="746"/>
      <c r="M4" s="746"/>
      <c r="N4" s="735" t="s">
        <v>206</v>
      </c>
    </row>
    <row r="5" spans="1:14" ht="17.25" customHeight="1" x14ac:dyDescent="0.3">
      <c r="A5" s="736"/>
      <c r="B5" s="747" t="s">
        <v>132</v>
      </c>
      <c r="C5" s="747"/>
      <c r="D5" s="747"/>
      <c r="E5" s="747" t="s">
        <v>133</v>
      </c>
      <c r="F5" s="747"/>
      <c r="G5" s="747"/>
      <c r="H5" s="747" t="s">
        <v>134</v>
      </c>
      <c r="I5" s="747"/>
      <c r="J5" s="747"/>
      <c r="K5" s="747" t="s">
        <v>9</v>
      </c>
      <c r="L5" s="747"/>
      <c r="M5" s="747"/>
      <c r="N5" s="736"/>
    </row>
    <row r="6" spans="1:14" ht="17.25" customHeight="1" x14ac:dyDescent="0.3">
      <c r="A6" s="736"/>
      <c r="B6" s="3" t="s">
        <v>10</v>
      </c>
      <c r="C6" s="3" t="s">
        <v>113</v>
      </c>
      <c r="D6" s="3" t="s">
        <v>12</v>
      </c>
      <c r="E6" s="3" t="s">
        <v>10</v>
      </c>
      <c r="F6" s="3" t="s">
        <v>113</v>
      </c>
      <c r="G6" s="3" t="s">
        <v>12</v>
      </c>
      <c r="H6" s="3" t="s">
        <v>10</v>
      </c>
      <c r="I6" s="3" t="s">
        <v>113</v>
      </c>
      <c r="J6" s="3" t="s">
        <v>12</v>
      </c>
      <c r="K6" s="3" t="s">
        <v>10</v>
      </c>
      <c r="L6" s="3" t="s">
        <v>113</v>
      </c>
      <c r="M6" s="3" t="s">
        <v>12</v>
      </c>
      <c r="N6" s="736"/>
    </row>
    <row r="7" spans="1:14" ht="17.25" customHeight="1" thickBot="1" x14ac:dyDescent="0.35">
      <c r="A7" s="737"/>
      <c r="B7" s="4" t="s">
        <v>13</v>
      </c>
      <c r="C7" s="4" t="s">
        <v>14</v>
      </c>
      <c r="D7" s="4" t="s">
        <v>9</v>
      </c>
      <c r="E7" s="4" t="s">
        <v>13</v>
      </c>
      <c r="F7" s="4" t="s">
        <v>14</v>
      </c>
      <c r="G7" s="4" t="s">
        <v>9</v>
      </c>
      <c r="H7" s="4" t="s">
        <v>13</v>
      </c>
      <c r="I7" s="4" t="s">
        <v>14</v>
      </c>
      <c r="J7" s="4" t="s">
        <v>9</v>
      </c>
      <c r="K7" s="4" t="s">
        <v>13</v>
      </c>
      <c r="L7" s="4" t="s">
        <v>14</v>
      </c>
      <c r="M7" s="4" t="s">
        <v>9</v>
      </c>
      <c r="N7" s="737"/>
    </row>
    <row r="8" spans="1:14" ht="18.75" customHeight="1" x14ac:dyDescent="0.25">
      <c r="A8" s="8" t="s">
        <v>413</v>
      </c>
      <c r="B8" s="9"/>
      <c r="C8" s="9"/>
      <c r="D8" s="9"/>
      <c r="E8" s="9"/>
      <c r="F8" s="9"/>
      <c r="G8" s="9"/>
      <c r="H8" s="9"/>
      <c r="I8" s="9"/>
      <c r="J8" s="9"/>
      <c r="K8" s="10"/>
      <c r="L8" s="8"/>
      <c r="M8" s="9"/>
      <c r="N8" s="10" t="s">
        <v>207</v>
      </c>
    </row>
    <row r="9" spans="1:14" ht="18.75" customHeight="1" x14ac:dyDescent="0.25">
      <c r="A9" s="8" t="s">
        <v>437</v>
      </c>
      <c r="B9" s="9">
        <v>28</v>
      </c>
      <c r="C9" s="9">
        <v>33</v>
      </c>
      <c r="D9" s="9">
        <v>61</v>
      </c>
      <c r="E9" s="9">
        <v>2</v>
      </c>
      <c r="F9" s="9">
        <v>2</v>
      </c>
      <c r="G9" s="9">
        <v>4</v>
      </c>
      <c r="H9" s="9">
        <v>1</v>
      </c>
      <c r="I9" s="9">
        <v>2</v>
      </c>
      <c r="J9" s="9">
        <v>3</v>
      </c>
      <c r="K9" s="9">
        <f t="shared" ref="K9:L18" si="0">SUM(B9,E9,H9)</f>
        <v>31</v>
      </c>
      <c r="L9" s="9">
        <f t="shared" si="0"/>
        <v>37</v>
      </c>
      <c r="M9" s="9">
        <f t="shared" ref="M9:M18" si="1">SUM(K9:L9)</f>
        <v>68</v>
      </c>
      <c r="N9" s="10" t="s">
        <v>449</v>
      </c>
    </row>
    <row r="10" spans="1:14" ht="18.75" customHeight="1" x14ac:dyDescent="0.25">
      <c r="A10" s="8" t="s">
        <v>212</v>
      </c>
      <c r="B10" s="9">
        <v>0</v>
      </c>
      <c r="C10" s="9">
        <v>6</v>
      </c>
      <c r="D10" s="9">
        <v>6</v>
      </c>
      <c r="E10" s="9"/>
      <c r="F10" s="9">
        <v>2</v>
      </c>
      <c r="G10" s="9">
        <v>2</v>
      </c>
      <c r="H10" s="9">
        <v>0</v>
      </c>
      <c r="I10" s="9">
        <v>0</v>
      </c>
      <c r="J10" s="9">
        <v>0</v>
      </c>
      <c r="K10" s="9">
        <f t="shared" si="0"/>
        <v>0</v>
      </c>
      <c r="L10" s="9">
        <f t="shared" si="0"/>
        <v>8</v>
      </c>
      <c r="M10" s="9">
        <f t="shared" si="1"/>
        <v>8</v>
      </c>
      <c r="N10" s="10" t="s">
        <v>213</v>
      </c>
    </row>
    <row r="11" spans="1:14" ht="18.75" customHeight="1" x14ac:dyDescent="0.25">
      <c r="A11" s="8" t="s">
        <v>439</v>
      </c>
      <c r="B11" s="9">
        <v>26</v>
      </c>
      <c r="C11" s="9">
        <v>8</v>
      </c>
      <c r="D11" s="9">
        <v>34</v>
      </c>
      <c r="E11" s="9">
        <v>17</v>
      </c>
      <c r="F11" s="9">
        <v>6</v>
      </c>
      <c r="G11" s="9">
        <v>23</v>
      </c>
      <c r="H11" s="9">
        <v>11</v>
      </c>
      <c r="I11" s="9">
        <v>10</v>
      </c>
      <c r="J11" s="9">
        <v>21</v>
      </c>
      <c r="K11" s="9">
        <f t="shared" si="0"/>
        <v>54</v>
      </c>
      <c r="L11" s="9">
        <f t="shared" si="0"/>
        <v>24</v>
      </c>
      <c r="M11" s="9">
        <f t="shared" si="1"/>
        <v>78</v>
      </c>
      <c r="N11" s="10" t="s">
        <v>219</v>
      </c>
    </row>
    <row r="12" spans="1:14" ht="18.75" customHeight="1" x14ac:dyDescent="0.25">
      <c r="A12" s="8" t="s">
        <v>316</v>
      </c>
      <c r="B12" s="9">
        <v>132</v>
      </c>
      <c r="C12" s="9">
        <v>56</v>
      </c>
      <c r="D12" s="9">
        <v>188</v>
      </c>
      <c r="E12" s="9">
        <v>11</v>
      </c>
      <c r="F12" s="9">
        <v>3</v>
      </c>
      <c r="G12" s="9">
        <v>14</v>
      </c>
      <c r="H12" s="9">
        <v>3</v>
      </c>
      <c r="I12" s="9">
        <v>3</v>
      </c>
      <c r="J12" s="9">
        <v>6</v>
      </c>
      <c r="K12" s="9">
        <f t="shared" si="0"/>
        <v>146</v>
      </c>
      <c r="L12" s="9">
        <f t="shared" si="0"/>
        <v>62</v>
      </c>
      <c r="M12" s="9">
        <f t="shared" si="1"/>
        <v>208</v>
      </c>
      <c r="N12" s="10" t="s">
        <v>231</v>
      </c>
    </row>
    <row r="13" spans="1:14" ht="18.75" customHeight="1" x14ac:dyDescent="0.25">
      <c r="A13" s="8" t="s">
        <v>441</v>
      </c>
      <c r="B13" s="9">
        <v>238</v>
      </c>
      <c r="C13" s="9">
        <v>65</v>
      </c>
      <c r="D13" s="9">
        <v>303</v>
      </c>
      <c r="E13" s="9">
        <v>78</v>
      </c>
      <c r="F13" s="9">
        <v>25</v>
      </c>
      <c r="G13" s="9">
        <v>103</v>
      </c>
      <c r="H13" s="9">
        <v>106</v>
      </c>
      <c r="I13" s="9">
        <v>44</v>
      </c>
      <c r="J13" s="9">
        <v>150</v>
      </c>
      <c r="K13" s="9">
        <f t="shared" si="0"/>
        <v>422</v>
      </c>
      <c r="L13" s="9">
        <f t="shared" si="0"/>
        <v>134</v>
      </c>
      <c r="M13" s="9">
        <f t="shared" si="1"/>
        <v>556</v>
      </c>
      <c r="N13" s="10" t="s">
        <v>442</v>
      </c>
    </row>
    <row r="14" spans="1:14" ht="18.75" customHeight="1" x14ac:dyDescent="0.25">
      <c r="A14" s="8" t="s">
        <v>236</v>
      </c>
      <c r="B14" s="9">
        <v>0</v>
      </c>
      <c r="C14" s="9">
        <v>246</v>
      </c>
      <c r="D14" s="9">
        <v>246</v>
      </c>
      <c r="E14" s="9"/>
      <c r="F14" s="9">
        <v>61</v>
      </c>
      <c r="G14" s="9">
        <v>61</v>
      </c>
      <c r="H14" s="9">
        <v>0</v>
      </c>
      <c r="I14" s="9">
        <v>17</v>
      </c>
      <c r="J14" s="9">
        <v>17</v>
      </c>
      <c r="K14" s="9">
        <f t="shared" si="0"/>
        <v>0</v>
      </c>
      <c r="L14" s="9">
        <f t="shared" si="0"/>
        <v>324</v>
      </c>
      <c r="M14" s="9">
        <f t="shared" si="1"/>
        <v>324</v>
      </c>
      <c r="N14" s="10" t="s">
        <v>443</v>
      </c>
    </row>
    <row r="15" spans="1:14" ht="18.75" customHeight="1" x14ac:dyDescent="0.25">
      <c r="A15" s="8" t="s">
        <v>242</v>
      </c>
      <c r="B15" s="9">
        <v>47</v>
      </c>
      <c r="C15" s="9">
        <v>31</v>
      </c>
      <c r="D15" s="9">
        <v>78</v>
      </c>
      <c r="E15" s="9">
        <v>30</v>
      </c>
      <c r="F15" s="9">
        <v>25</v>
      </c>
      <c r="G15" s="9">
        <v>55</v>
      </c>
      <c r="H15" s="9">
        <v>76</v>
      </c>
      <c r="I15" s="9">
        <v>82</v>
      </c>
      <c r="J15" s="9">
        <v>158</v>
      </c>
      <c r="K15" s="9">
        <f t="shared" si="0"/>
        <v>153</v>
      </c>
      <c r="L15" s="9">
        <f t="shared" si="0"/>
        <v>138</v>
      </c>
      <c r="M15" s="9">
        <f t="shared" si="1"/>
        <v>291</v>
      </c>
      <c r="N15" s="10" t="s">
        <v>243</v>
      </c>
    </row>
    <row r="16" spans="1:14" ht="18.75" customHeight="1" x14ac:dyDescent="0.25">
      <c r="A16" s="8" t="s">
        <v>246</v>
      </c>
      <c r="B16" s="9">
        <v>95</v>
      </c>
      <c r="C16" s="9">
        <v>23</v>
      </c>
      <c r="D16" s="9">
        <v>118</v>
      </c>
      <c r="E16" s="9">
        <v>30</v>
      </c>
      <c r="F16" s="9">
        <v>6</v>
      </c>
      <c r="G16" s="9">
        <v>36</v>
      </c>
      <c r="H16" s="9">
        <v>50</v>
      </c>
      <c r="I16" s="9">
        <v>19</v>
      </c>
      <c r="J16" s="9">
        <v>69</v>
      </c>
      <c r="K16" s="9">
        <f t="shared" si="0"/>
        <v>175</v>
      </c>
      <c r="L16" s="9">
        <f t="shared" si="0"/>
        <v>48</v>
      </c>
      <c r="M16" s="9">
        <f t="shared" si="1"/>
        <v>223</v>
      </c>
      <c r="N16" s="10" t="s">
        <v>247</v>
      </c>
    </row>
    <row r="17" spans="1:14" ht="18.75" customHeight="1" x14ac:dyDescent="0.25">
      <c r="A17" s="8" t="s">
        <v>444</v>
      </c>
      <c r="B17" s="9">
        <v>205</v>
      </c>
      <c r="C17" s="9">
        <v>126</v>
      </c>
      <c r="D17" s="9">
        <v>331</v>
      </c>
      <c r="E17" s="9">
        <v>26</v>
      </c>
      <c r="F17" s="9">
        <v>16</v>
      </c>
      <c r="G17" s="9">
        <v>42</v>
      </c>
      <c r="H17" s="9">
        <v>23</v>
      </c>
      <c r="I17" s="9">
        <v>29</v>
      </c>
      <c r="J17" s="9">
        <v>52</v>
      </c>
      <c r="K17" s="9">
        <f t="shared" si="0"/>
        <v>254</v>
      </c>
      <c r="L17" s="9">
        <f t="shared" si="0"/>
        <v>171</v>
      </c>
      <c r="M17" s="9">
        <f t="shared" si="1"/>
        <v>425</v>
      </c>
      <c r="N17" s="10" t="s">
        <v>445</v>
      </c>
    </row>
    <row r="18" spans="1:14" ht="18.75" customHeight="1" x14ac:dyDescent="0.25">
      <c r="A18" s="8" t="s">
        <v>446</v>
      </c>
      <c r="B18" s="9">
        <v>87</v>
      </c>
      <c r="C18" s="9">
        <v>54</v>
      </c>
      <c r="D18" s="9">
        <v>141</v>
      </c>
      <c r="E18" s="9">
        <v>41</v>
      </c>
      <c r="F18" s="9">
        <v>18</v>
      </c>
      <c r="G18" s="9">
        <v>59</v>
      </c>
      <c r="H18" s="9">
        <v>0</v>
      </c>
      <c r="I18" s="9"/>
      <c r="J18" s="9">
        <v>0</v>
      </c>
      <c r="K18" s="9">
        <f t="shared" si="0"/>
        <v>128</v>
      </c>
      <c r="L18" s="9">
        <f t="shared" si="0"/>
        <v>72</v>
      </c>
      <c r="M18" s="9">
        <f t="shared" si="1"/>
        <v>200</v>
      </c>
      <c r="N18" s="10" t="s">
        <v>255</v>
      </c>
    </row>
    <row r="19" spans="1:14" ht="18.75" customHeight="1" x14ac:dyDescent="0.25">
      <c r="A19" s="8" t="s">
        <v>90</v>
      </c>
      <c r="B19" s="9">
        <f>SUM(B9:B18)</f>
        <v>858</v>
      </c>
      <c r="C19" s="9">
        <f t="shared" ref="C19:M19" si="2">SUM(C9:C18)</f>
        <v>648</v>
      </c>
      <c r="D19" s="9">
        <f t="shared" si="2"/>
        <v>1506</v>
      </c>
      <c r="E19" s="9">
        <f t="shared" si="2"/>
        <v>235</v>
      </c>
      <c r="F19" s="9">
        <f t="shared" si="2"/>
        <v>164</v>
      </c>
      <c r="G19" s="9">
        <f t="shared" si="2"/>
        <v>399</v>
      </c>
      <c r="H19" s="9">
        <f t="shared" si="2"/>
        <v>270</v>
      </c>
      <c r="I19" s="9">
        <f t="shared" si="2"/>
        <v>206</v>
      </c>
      <c r="J19" s="9">
        <f t="shared" si="2"/>
        <v>476</v>
      </c>
      <c r="K19" s="9">
        <f t="shared" si="2"/>
        <v>1363</v>
      </c>
      <c r="L19" s="9">
        <f t="shared" si="2"/>
        <v>1018</v>
      </c>
      <c r="M19" s="9">
        <f t="shared" si="2"/>
        <v>2381</v>
      </c>
      <c r="N19" s="10" t="s">
        <v>91</v>
      </c>
    </row>
    <row r="20" spans="1:14" ht="18.75" customHeight="1" x14ac:dyDescent="0.25">
      <c r="A20" s="8" t="s">
        <v>412</v>
      </c>
      <c r="B20" s="9"/>
      <c r="C20" s="9"/>
      <c r="D20" s="9"/>
      <c r="E20" s="9"/>
      <c r="F20" s="9"/>
      <c r="G20" s="9"/>
      <c r="H20" s="9"/>
      <c r="I20" s="9"/>
      <c r="J20" s="9"/>
      <c r="K20" s="9"/>
      <c r="L20" s="9"/>
      <c r="M20" s="9"/>
      <c r="N20" s="10" t="s">
        <v>93</v>
      </c>
    </row>
    <row r="21" spans="1:14" ht="18.75" customHeight="1" x14ac:dyDescent="0.25">
      <c r="A21" s="8" t="s">
        <v>439</v>
      </c>
      <c r="B21" s="9">
        <v>23</v>
      </c>
      <c r="C21" s="9">
        <v>12</v>
      </c>
      <c r="D21" s="9">
        <v>35</v>
      </c>
      <c r="E21" s="9">
        <v>3</v>
      </c>
      <c r="F21" s="9">
        <v>3</v>
      </c>
      <c r="G21" s="9">
        <v>6</v>
      </c>
      <c r="H21" s="9">
        <v>0</v>
      </c>
      <c r="I21" s="9">
        <v>1</v>
      </c>
      <c r="J21" s="9">
        <v>1</v>
      </c>
      <c r="K21" s="9">
        <f t="shared" ref="K21:L28" si="3">SUM(B21,E21,H21)</f>
        <v>26</v>
      </c>
      <c r="L21" s="9">
        <f t="shared" si="3"/>
        <v>16</v>
      </c>
      <c r="M21" s="9">
        <f t="shared" ref="M21:M28" si="4">SUM(K21:L21)</f>
        <v>42</v>
      </c>
      <c r="N21" s="10" t="s">
        <v>219</v>
      </c>
    </row>
    <row r="22" spans="1:14" ht="18.75" customHeight="1" x14ac:dyDescent="0.25">
      <c r="A22" s="8" t="s">
        <v>316</v>
      </c>
      <c r="B22" s="9">
        <v>188</v>
      </c>
      <c r="C22" s="9">
        <v>87</v>
      </c>
      <c r="D22" s="9">
        <v>275</v>
      </c>
      <c r="E22" s="9">
        <v>3</v>
      </c>
      <c r="F22" s="9">
        <v>1</v>
      </c>
      <c r="G22" s="9">
        <v>4</v>
      </c>
      <c r="H22" s="9">
        <v>11</v>
      </c>
      <c r="I22" s="9">
        <v>3</v>
      </c>
      <c r="J22" s="9">
        <v>14</v>
      </c>
      <c r="K22" s="9">
        <f t="shared" si="3"/>
        <v>202</v>
      </c>
      <c r="L22" s="9">
        <f t="shared" si="3"/>
        <v>91</v>
      </c>
      <c r="M22" s="9">
        <f t="shared" si="4"/>
        <v>293</v>
      </c>
      <c r="N22" s="10" t="s">
        <v>231</v>
      </c>
    </row>
    <row r="23" spans="1:14" ht="18.75" customHeight="1" x14ac:dyDescent="0.25">
      <c r="A23" s="8" t="s">
        <v>441</v>
      </c>
      <c r="B23" s="9">
        <v>67</v>
      </c>
      <c r="C23" s="9">
        <v>10</v>
      </c>
      <c r="D23" s="9">
        <v>77</v>
      </c>
      <c r="E23" s="9">
        <v>3</v>
      </c>
      <c r="F23" s="9">
        <v>1</v>
      </c>
      <c r="G23" s="9">
        <v>4</v>
      </c>
      <c r="H23" s="9">
        <v>0</v>
      </c>
      <c r="I23" s="9">
        <v>2</v>
      </c>
      <c r="J23" s="9">
        <v>2</v>
      </c>
      <c r="K23" s="9">
        <f t="shared" si="3"/>
        <v>70</v>
      </c>
      <c r="L23" s="9">
        <f t="shared" si="3"/>
        <v>13</v>
      </c>
      <c r="M23" s="9">
        <f t="shared" si="4"/>
        <v>83</v>
      </c>
      <c r="N23" s="10" t="s">
        <v>442</v>
      </c>
    </row>
    <row r="24" spans="1:14" ht="18.75" customHeight="1" x14ac:dyDescent="0.25">
      <c r="A24" s="8" t="s">
        <v>236</v>
      </c>
      <c r="B24" s="9">
        <v>0</v>
      </c>
      <c r="C24" s="9">
        <v>53</v>
      </c>
      <c r="D24" s="9">
        <v>53</v>
      </c>
      <c r="E24" s="9">
        <v>0</v>
      </c>
      <c r="F24" s="9">
        <v>3</v>
      </c>
      <c r="G24" s="9">
        <v>3</v>
      </c>
      <c r="H24" s="9">
        <v>0</v>
      </c>
      <c r="I24" s="9">
        <v>2</v>
      </c>
      <c r="J24" s="9">
        <v>2</v>
      </c>
      <c r="K24" s="9">
        <f t="shared" si="3"/>
        <v>0</v>
      </c>
      <c r="L24" s="9">
        <f t="shared" si="3"/>
        <v>58</v>
      </c>
      <c r="M24" s="9">
        <f t="shared" si="4"/>
        <v>58</v>
      </c>
      <c r="N24" s="10" t="s">
        <v>443</v>
      </c>
    </row>
    <row r="25" spans="1:14" ht="18.75" customHeight="1" x14ac:dyDescent="0.25">
      <c r="A25" s="8" t="s">
        <v>242</v>
      </c>
      <c r="B25" s="9">
        <v>46</v>
      </c>
      <c r="C25" s="9">
        <v>10</v>
      </c>
      <c r="D25" s="9">
        <v>56</v>
      </c>
      <c r="E25" s="9">
        <v>9</v>
      </c>
      <c r="F25" s="9">
        <v>12</v>
      </c>
      <c r="G25" s="9">
        <v>21</v>
      </c>
      <c r="H25" s="9">
        <v>7</v>
      </c>
      <c r="I25" s="9">
        <v>7</v>
      </c>
      <c r="J25" s="9">
        <v>14</v>
      </c>
      <c r="K25" s="9">
        <f t="shared" si="3"/>
        <v>62</v>
      </c>
      <c r="L25" s="9">
        <f t="shared" si="3"/>
        <v>29</v>
      </c>
      <c r="M25" s="9">
        <f t="shared" si="4"/>
        <v>91</v>
      </c>
      <c r="N25" s="10" t="s">
        <v>243</v>
      </c>
    </row>
    <row r="26" spans="1:14" ht="18.75" customHeight="1" x14ac:dyDescent="0.25">
      <c r="A26" s="8" t="s">
        <v>246</v>
      </c>
      <c r="B26" s="9">
        <v>123</v>
      </c>
      <c r="C26" s="9">
        <v>16</v>
      </c>
      <c r="D26" s="9">
        <v>139</v>
      </c>
      <c r="E26" s="9">
        <v>9</v>
      </c>
      <c r="F26" s="9">
        <v>1</v>
      </c>
      <c r="G26" s="9">
        <v>10</v>
      </c>
      <c r="H26" s="9">
        <v>82</v>
      </c>
      <c r="I26" s="9">
        <v>29</v>
      </c>
      <c r="J26" s="9">
        <v>111</v>
      </c>
      <c r="K26" s="9">
        <f t="shared" si="3"/>
        <v>214</v>
      </c>
      <c r="L26" s="9">
        <f t="shared" si="3"/>
        <v>46</v>
      </c>
      <c r="M26" s="9">
        <f t="shared" si="4"/>
        <v>260</v>
      </c>
      <c r="N26" s="10" t="s">
        <v>247</v>
      </c>
    </row>
    <row r="27" spans="1:14" ht="18.75" customHeight="1" x14ac:dyDescent="0.25">
      <c r="A27" s="8" t="s">
        <v>444</v>
      </c>
      <c r="B27" s="9">
        <v>228</v>
      </c>
      <c r="C27" s="9">
        <v>68</v>
      </c>
      <c r="D27" s="9">
        <v>296</v>
      </c>
      <c r="E27" s="9">
        <v>6</v>
      </c>
      <c r="F27" s="9">
        <v>1</v>
      </c>
      <c r="G27" s="9">
        <v>7</v>
      </c>
      <c r="H27" s="9">
        <v>0</v>
      </c>
      <c r="I27" s="9">
        <v>0</v>
      </c>
      <c r="J27" s="9">
        <v>0</v>
      </c>
      <c r="K27" s="9">
        <f t="shared" si="3"/>
        <v>234</v>
      </c>
      <c r="L27" s="9">
        <f t="shared" si="3"/>
        <v>69</v>
      </c>
      <c r="M27" s="9">
        <f t="shared" si="4"/>
        <v>303</v>
      </c>
      <c r="N27" s="10" t="s">
        <v>445</v>
      </c>
    </row>
    <row r="28" spans="1:14" ht="18.75" customHeight="1" x14ac:dyDescent="0.25">
      <c r="A28" s="8" t="s">
        <v>446</v>
      </c>
      <c r="B28" s="9">
        <v>76</v>
      </c>
      <c r="C28" s="9">
        <v>16</v>
      </c>
      <c r="D28" s="9">
        <v>92</v>
      </c>
      <c r="E28" s="9">
        <v>3</v>
      </c>
      <c r="F28" s="9">
        <v>0</v>
      </c>
      <c r="G28" s="9">
        <v>3</v>
      </c>
      <c r="H28" s="9">
        <v>22</v>
      </c>
      <c r="I28" s="9">
        <v>10</v>
      </c>
      <c r="J28" s="9">
        <v>32</v>
      </c>
      <c r="K28" s="9">
        <f t="shared" si="3"/>
        <v>101</v>
      </c>
      <c r="L28" s="9">
        <f t="shared" si="3"/>
        <v>26</v>
      </c>
      <c r="M28" s="9">
        <f t="shared" si="4"/>
        <v>127</v>
      </c>
      <c r="N28" s="10" t="s">
        <v>243</v>
      </c>
    </row>
    <row r="29" spans="1:14" ht="18.75" customHeight="1" thickBot="1" x14ac:dyDescent="0.3">
      <c r="A29" s="20" t="s">
        <v>127</v>
      </c>
      <c r="B29" s="21">
        <f>SUM(B21:B28)</f>
        <v>751</v>
      </c>
      <c r="C29" s="21">
        <f t="shared" ref="C29:M29" si="5">SUM(C21:C28)</f>
        <v>272</v>
      </c>
      <c r="D29" s="21">
        <f t="shared" si="5"/>
        <v>1023</v>
      </c>
      <c r="E29" s="21">
        <f t="shared" si="5"/>
        <v>36</v>
      </c>
      <c r="F29" s="21">
        <f t="shared" si="5"/>
        <v>22</v>
      </c>
      <c r="G29" s="21">
        <f t="shared" si="5"/>
        <v>58</v>
      </c>
      <c r="H29" s="21">
        <f t="shared" si="5"/>
        <v>122</v>
      </c>
      <c r="I29" s="21">
        <f t="shared" si="5"/>
        <v>54</v>
      </c>
      <c r="J29" s="21">
        <f t="shared" si="5"/>
        <v>176</v>
      </c>
      <c r="K29" s="21">
        <f t="shared" si="5"/>
        <v>909</v>
      </c>
      <c r="L29" s="21">
        <f t="shared" si="5"/>
        <v>348</v>
      </c>
      <c r="M29" s="21">
        <f t="shared" si="5"/>
        <v>1257</v>
      </c>
      <c r="N29" s="22" t="s">
        <v>325</v>
      </c>
    </row>
    <row r="30" spans="1:14" ht="18.75" customHeight="1" thickBot="1" x14ac:dyDescent="0.3">
      <c r="A30" s="23" t="s">
        <v>384</v>
      </c>
      <c r="B30" s="24">
        <f>SUM(B29,B19)</f>
        <v>1609</v>
      </c>
      <c r="C30" s="24">
        <f t="shared" ref="C30:M30" si="6">SUM(C29,C19)</f>
        <v>920</v>
      </c>
      <c r="D30" s="24">
        <f t="shared" si="6"/>
        <v>2529</v>
      </c>
      <c r="E30" s="24">
        <f t="shared" si="6"/>
        <v>271</v>
      </c>
      <c r="F30" s="24">
        <f t="shared" si="6"/>
        <v>186</v>
      </c>
      <c r="G30" s="24">
        <f t="shared" si="6"/>
        <v>457</v>
      </c>
      <c r="H30" s="24">
        <f t="shared" si="6"/>
        <v>392</v>
      </c>
      <c r="I30" s="24">
        <f t="shared" si="6"/>
        <v>260</v>
      </c>
      <c r="J30" s="24">
        <f t="shared" si="6"/>
        <v>652</v>
      </c>
      <c r="K30" s="24">
        <f t="shared" si="6"/>
        <v>2272</v>
      </c>
      <c r="L30" s="24">
        <f t="shared" si="6"/>
        <v>1366</v>
      </c>
      <c r="M30" s="24">
        <f t="shared" si="6"/>
        <v>3638</v>
      </c>
      <c r="N30" s="224" t="s">
        <v>263</v>
      </c>
    </row>
    <row r="31" spans="1:14" ht="14.4" thickTop="1" x14ac:dyDescent="0.25"/>
  </sheetData>
  <mergeCells count="12">
    <mergeCell ref="A1:N1"/>
    <mergeCell ref="A2:N2"/>
    <mergeCell ref="A4:A7"/>
    <mergeCell ref="B4:D4"/>
    <mergeCell ref="E4:G4"/>
    <mergeCell ref="H4:J4"/>
    <mergeCell ref="K4:M4"/>
    <mergeCell ref="N4:N7"/>
    <mergeCell ref="B5:D5"/>
    <mergeCell ref="E5:G5"/>
    <mergeCell ref="H5:J5"/>
    <mergeCell ref="K5:M5"/>
  </mergeCells>
  <printOptions horizontalCentered="1"/>
  <pageMargins left="0.39370078740157483" right="0.39370078740157483" top="0.78740157480314965" bottom="0.39370078740157483" header="0.78740157480314965" footer="0.39370078740157483"/>
  <pageSetup paperSize="9" scale="75" firstPageNumber="6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73"/>
  <sheetViews>
    <sheetView rightToLeft="1" view="pageBreakPreview" topLeftCell="A53" zoomScale="85" zoomScaleSheetLayoutView="85" workbookViewId="0">
      <selection activeCell="A77" sqref="A77"/>
    </sheetView>
  </sheetViews>
  <sheetFormatPr defaultRowHeight="13.8" x14ac:dyDescent="0.25"/>
  <cols>
    <col min="1" max="1" width="19.69921875" customWidth="1"/>
    <col min="2" max="4" width="11.09765625" customWidth="1"/>
    <col min="8" max="10" width="11.59765625" customWidth="1"/>
    <col min="11" max="11" width="31.5" customWidth="1"/>
  </cols>
  <sheetData>
    <row r="1" spans="1:11" ht="22.5" customHeight="1" x14ac:dyDescent="0.25">
      <c r="A1" s="738" t="s">
        <v>659</v>
      </c>
      <c r="B1" s="738"/>
      <c r="C1" s="738"/>
      <c r="D1" s="738"/>
      <c r="E1" s="738"/>
      <c r="F1" s="738"/>
      <c r="G1" s="738"/>
      <c r="H1" s="738"/>
      <c r="I1" s="738"/>
      <c r="J1" s="738"/>
      <c r="K1" s="738"/>
    </row>
    <row r="2" spans="1:11" ht="36" customHeight="1" x14ac:dyDescent="0.3">
      <c r="A2" s="756" t="s">
        <v>665</v>
      </c>
      <c r="B2" s="756"/>
      <c r="C2" s="756"/>
      <c r="D2" s="756"/>
      <c r="E2" s="756"/>
      <c r="F2" s="756"/>
      <c r="G2" s="756"/>
      <c r="H2" s="756"/>
      <c r="I2" s="756"/>
      <c r="J2" s="756"/>
      <c r="K2" s="756"/>
    </row>
    <row r="3" spans="1:11" ht="22.5" customHeight="1" thickBot="1" x14ac:dyDescent="0.35">
      <c r="A3" s="35" t="s">
        <v>845</v>
      </c>
      <c r="K3" s="81" t="s">
        <v>463</v>
      </c>
    </row>
    <row r="4" spans="1:11" ht="20.25" customHeight="1" thickTop="1" x14ac:dyDescent="0.3">
      <c r="A4" s="735" t="s">
        <v>205</v>
      </c>
      <c r="B4" s="746" t="s">
        <v>1</v>
      </c>
      <c r="C4" s="746"/>
      <c r="D4" s="746"/>
      <c r="E4" s="746" t="s">
        <v>2</v>
      </c>
      <c r="F4" s="746"/>
      <c r="G4" s="746"/>
      <c r="H4" s="746" t="s">
        <v>4</v>
      </c>
      <c r="I4" s="746"/>
      <c r="J4" s="746"/>
      <c r="K4" s="735" t="s">
        <v>206</v>
      </c>
    </row>
    <row r="5" spans="1:11" ht="20.25" customHeight="1" x14ac:dyDescent="0.3">
      <c r="A5" s="736"/>
      <c r="B5" s="747" t="s">
        <v>6</v>
      </c>
      <c r="C5" s="747"/>
      <c r="D5" s="747"/>
      <c r="E5" s="747" t="s">
        <v>7</v>
      </c>
      <c r="F5" s="747"/>
      <c r="G5" s="747"/>
      <c r="H5" s="747" t="s">
        <v>9</v>
      </c>
      <c r="I5" s="747"/>
      <c r="J5" s="747"/>
      <c r="K5" s="736"/>
    </row>
    <row r="6" spans="1:11" ht="20.25" customHeight="1" x14ac:dyDescent="0.3">
      <c r="A6" s="736"/>
      <c r="B6" s="3" t="s">
        <v>10</v>
      </c>
      <c r="C6" s="3" t="s">
        <v>113</v>
      </c>
      <c r="D6" s="3" t="s">
        <v>12</v>
      </c>
      <c r="E6" s="3" t="s">
        <v>10</v>
      </c>
      <c r="F6" s="3" t="s">
        <v>113</v>
      </c>
      <c r="G6" s="3" t="s">
        <v>12</v>
      </c>
      <c r="H6" s="3" t="s">
        <v>10</v>
      </c>
      <c r="I6" s="3" t="s">
        <v>113</v>
      </c>
      <c r="J6" s="3" t="s">
        <v>12</v>
      </c>
      <c r="K6" s="736"/>
    </row>
    <row r="7" spans="1:11" ht="20.25" customHeight="1" thickBot="1" x14ac:dyDescent="0.35">
      <c r="A7" s="737"/>
      <c r="B7" s="4" t="s">
        <v>13</v>
      </c>
      <c r="C7" s="4" t="s">
        <v>14</v>
      </c>
      <c r="D7" s="4" t="s">
        <v>9</v>
      </c>
      <c r="E7" s="4" t="s">
        <v>13</v>
      </c>
      <c r="F7" s="4" t="s">
        <v>14</v>
      </c>
      <c r="G7" s="4" t="s">
        <v>9</v>
      </c>
      <c r="H7" s="4" t="s">
        <v>13</v>
      </c>
      <c r="I7" s="4" t="s">
        <v>14</v>
      </c>
      <c r="J7" s="4" t="s">
        <v>9</v>
      </c>
      <c r="K7" s="737"/>
    </row>
    <row r="8" spans="1:11" ht="17.25" customHeight="1" x14ac:dyDescent="0.25">
      <c r="A8" s="8" t="s">
        <v>413</v>
      </c>
      <c r="B8" s="9"/>
      <c r="C8" s="9"/>
      <c r="D8" s="9"/>
      <c r="E8" s="9"/>
      <c r="F8" s="9"/>
      <c r="G8" s="9"/>
      <c r="H8" s="9"/>
      <c r="I8" s="9"/>
      <c r="J8" s="9"/>
      <c r="K8" s="10" t="s">
        <v>207</v>
      </c>
    </row>
    <row r="9" spans="1:11" ht="17.25" customHeight="1" x14ac:dyDescent="0.25">
      <c r="A9" s="8" t="s">
        <v>437</v>
      </c>
      <c r="B9" s="9">
        <v>220</v>
      </c>
      <c r="C9" s="9">
        <v>348</v>
      </c>
      <c r="D9" s="9">
        <v>568</v>
      </c>
      <c r="E9" s="9">
        <v>0</v>
      </c>
      <c r="F9" s="9">
        <v>1</v>
      </c>
      <c r="G9" s="9">
        <v>1</v>
      </c>
      <c r="H9" s="9">
        <f>SUM(B9,E9)</f>
        <v>220</v>
      </c>
      <c r="I9" s="9">
        <f>SUM(C9,F9)</f>
        <v>349</v>
      </c>
      <c r="J9" s="9">
        <f>SUM(H9:I9)</f>
        <v>569</v>
      </c>
      <c r="K9" s="10" t="s">
        <v>438</v>
      </c>
    </row>
    <row r="10" spans="1:11" ht="17.25" customHeight="1" x14ac:dyDescent="0.25">
      <c r="A10" s="8" t="s">
        <v>212</v>
      </c>
      <c r="B10" s="9">
        <v>88</v>
      </c>
      <c r="C10" s="9">
        <v>190</v>
      </c>
      <c r="D10" s="9">
        <v>278</v>
      </c>
      <c r="E10" s="9">
        <v>0</v>
      </c>
      <c r="F10" s="9">
        <v>0</v>
      </c>
      <c r="G10" s="9">
        <v>0</v>
      </c>
      <c r="H10" s="9">
        <f t="shared" ref="H10:I18" si="0">SUM(B10,E10)</f>
        <v>88</v>
      </c>
      <c r="I10" s="9">
        <f t="shared" si="0"/>
        <v>190</v>
      </c>
      <c r="J10" s="9">
        <f t="shared" ref="J10:J18" si="1">SUM(H10:I10)</f>
        <v>278</v>
      </c>
      <c r="K10" s="10" t="s">
        <v>213</v>
      </c>
    </row>
    <row r="11" spans="1:11" ht="17.25" customHeight="1" x14ac:dyDescent="0.25">
      <c r="A11" s="8" t="s">
        <v>439</v>
      </c>
      <c r="B11" s="9">
        <v>206</v>
      </c>
      <c r="C11" s="9">
        <v>217</v>
      </c>
      <c r="D11" s="9">
        <v>423</v>
      </c>
      <c r="E11" s="9">
        <v>0</v>
      </c>
      <c r="F11" s="9">
        <v>1</v>
      </c>
      <c r="G11" s="9">
        <v>1</v>
      </c>
      <c r="H11" s="9">
        <f t="shared" si="0"/>
        <v>206</v>
      </c>
      <c r="I11" s="9">
        <f t="shared" si="0"/>
        <v>218</v>
      </c>
      <c r="J11" s="9">
        <f t="shared" si="1"/>
        <v>424</v>
      </c>
      <c r="K11" s="10" t="s">
        <v>219</v>
      </c>
    </row>
    <row r="12" spans="1:11" ht="17.25" customHeight="1" x14ac:dyDescent="0.25">
      <c r="A12" s="8" t="s">
        <v>316</v>
      </c>
      <c r="B12" s="9">
        <v>495</v>
      </c>
      <c r="C12" s="9">
        <v>383</v>
      </c>
      <c r="D12" s="9">
        <v>878</v>
      </c>
      <c r="E12" s="9">
        <v>1</v>
      </c>
      <c r="F12" s="9">
        <v>0</v>
      </c>
      <c r="G12" s="9">
        <v>1</v>
      </c>
      <c r="H12" s="9">
        <f t="shared" si="0"/>
        <v>496</v>
      </c>
      <c r="I12" s="9">
        <f t="shared" si="0"/>
        <v>383</v>
      </c>
      <c r="J12" s="9">
        <f t="shared" si="1"/>
        <v>879</v>
      </c>
      <c r="K12" s="10" t="s">
        <v>231</v>
      </c>
    </row>
    <row r="13" spans="1:11" ht="17.25" customHeight="1" x14ac:dyDescent="0.25">
      <c r="A13" s="8" t="s">
        <v>441</v>
      </c>
      <c r="B13" s="9">
        <v>1254</v>
      </c>
      <c r="C13" s="9">
        <v>638</v>
      </c>
      <c r="D13" s="9">
        <v>1892</v>
      </c>
      <c r="E13" s="9">
        <v>0</v>
      </c>
      <c r="F13" s="9">
        <v>0</v>
      </c>
      <c r="G13" s="9">
        <v>0</v>
      </c>
      <c r="H13" s="9">
        <f t="shared" si="0"/>
        <v>1254</v>
      </c>
      <c r="I13" s="9">
        <f t="shared" si="0"/>
        <v>638</v>
      </c>
      <c r="J13" s="9">
        <f t="shared" si="1"/>
        <v>1892</v>
      </c>
      <c r="K13" s="10" t="s">
        <v>442</v>
      </c>
    </row>
    <row r="14" spans="1:11" ht="17.25" customHeight="1" x14ac:dyDescent="0.25">
      <c r="A14" s="8" t="s">
        <v>236</v>
      </c>
      <c r="B14" s="9">
        <v>0</v>
      </c>
      <c r="C14" s="9">
        <v>2327</v>
      </c>
      <c r="D14" s="9">
        <v>2327</v>
      </c>
      <c r="E14" s="9">
        <v>0</v>
      </c>
      <c r="F14" s="9">
        <v>1</v>
      </c>
      <c r="G14" s="9">
        <v>1</v>
      </c>
      <c r="H14" s="9">
        <f t="shared" si="0"/>
        <v>0</v>
      </c>
      <c r="I14" s="9">
        <f t="shared" si="0"/>
        <v>2328</v>
      </c>
      <c r="J14" s="9">
        <f t="shared" si="1"/>
        <v>2328</v>
      </c>
      <c r="K14" s="10" t="s">
        <v>443</v>
      </c>
    </row>
    <row r="15" spans="1:11" ht="17.25" customHeight="1" x14ac:dyDescent="0.25">
      <c r="A15" s="8" t="s">
        <v>242</v>
      </c>
      <c r="B15" s="9">
        <v>1063</v>
      </c>
      <c r="C15" s="9">
        <v>1280</v>
      </c>
      <c r="D15" s="9">
        <v>2343</v>
      </c>
      <c r="E15" s="9">
        <v>2</v>
      </c>
      <c r="F15" s="9">
        <v>3</v>
      </c>
      <c r="G15" s="9">
        <v>5</v>
      </c>
      <c r="H15" s="9">
        <f t="shared" si="0"/>
        <v>1065</v>
      </c>
      <c r="I15" s="9">
        <f t="shared" si="0"/>
        <v>1283</v>
      </c>
      <c r="J15" s="9">
        <f t="shared" si="1"/>
        <v>2348</v>
      </c>
      <c r="K15" s="10" t="s">
        <v>462</v>
      </c>
    </row>
    <row r="16" spans="1:11" ht="17.25" customHeight="1" x14ac:dyDescent="0.25">
      <c r="A16" s="8" t="s">
        <v>246</v>
      </c>
      <c r="B16" s="9">
        <v>680</v>
      </c>
      <c r="C16" s="9">
        <v>246</v>
      </c>
      <c r="D16" s="9">
        <v>926</v>
      </c>
      <c r="E16" s="9">
        <v>0</v>
      </c>
      <c r="F16" s="9">
        <v>0</v>
      </c>
      <c r="G16" s="9">
        <v>0</v>
      </c>
      <c r="H16" s="9">
        <f t="shared" si="0"/>
        <v>680</v>
      </c>
      <c r="I16" s="9">
        <f t="shared" si="0"/>
        <v>246</v>
      </c>
      <c r="J16" s="9">
        <f t="shared" si="1"/>
        <v>926</v>
      </c>
      <c r="K16" s="10" t="s">
        <v>247</v>
      </c>
    </row>
    <row r="17" spans="1:11" ht="17.25" customHeight="1" x14ac:dyDescent="0.25">
      <c r="A17" s="8" t="s">
        <v>444</v>
      </c>
      <c r="B17" s="9">
        <v>807</v>
      </c>
      <c r="C17" s="9">
        <v>1041</v>
      </c>
      <c r="D17" s="9">
        <v>1848</v>
      </c>
      <c r="E17" s="9">
        <v>0</v>
      </c>
      <c r="F17" s="9">
        <v>1</v>
      </c>
      <c r="G17" s="9">
        <v>1</v>
      </c>
      <c r="H17" s="9">
        <f t="shared" si="0"/>
        <v>807</v>
      </c>
      <c r="I17" s="9">
        <f t="shared" si="0"/>
        <v>1042</v>
      </c>
      <c r="J17" s="9">
        <f t="shared" si="1"/>
        <v>1849</v>
      </c>
      <c r="K17" s="10" t="s">
        <v>445</v>
      </c>
    </row>
    <row r="18" spans="1:11" ht="17.25" customHeight="1" x14ac:dyDescent="0.25">
      <c r="A18" s="8" t="s">
        <v>446</v>
      </c>
      <c r="B18" s="9">
        <v>1164</v>
      </c>
      <c r="C18" s="9">
        <v>1254</v>
      </c>
      <c r="D18" s="9">
        <v>2418</v>
      </c>
      <c r="E18" s="9">
        <v>0</v>
      </c>
      <c r="F18" s="9">
        <v>0</v>
      </c>
      <c r="G18" s="9">
        <v>0</v>
      </c>
      <c r="H18" s="9">
        <f t="shared" si="0"/>
        <v>1164</v>
      </c>
      <c r="I18" s="9">
        <f t="shared" si="0"/>
        <v>1254</v>
      </c>
      <c r="J18" s="9">
        <f t="shared" si="1"/>
        <v>2418</v>
      </c>
      <c r="K18" s="10" t="s">
        <v>255</v>
      </c>
    </row>
    <row r="19" spans="1:11" ht="17.25" customHeight="1" x14ac:dyDescent="0.25">
      <c r="A19" s="8" t="s">
        <v>90</v>
      </c>
      <c r="B19" s="9">
        <f>SUM(B9:B18)</f>
        <v>5977</v>
      </c>
      <c r="C19" s="9">
        <f t="shared" ref="C19:J19" si="2">SUM(C9:C18)</f>
        <v>7924</v>
      </c>
      <c r="D19" s="9">
        <f t="shared" si="2"/>
        <v>13901</v>
      </c>
      <c r="E19" s="9">
        <f t="shared" si="2"/>
        <v>3</v>
      </c>
      <c r="F19" s="9">
        <f t="shared" si="2"/>
        <v>7</v>
      </c>
      <c r="G19" s="9">
        <f t="shared" si="2"/>
        <v>10</v>
      </c>
      <c r="H19" s="9">
        <f t="shared" si="2"/>
        <v>5980</v>
      </c>
      <c r="I19" s="9">
        <f t="shared" si="2"/>
        <v>7931</v>
      </c>
      <c r="J19" s="9">
        <f t="shared" si="2"/>
        <v>13911</v>
      </c>
      <c r="K19" s="10" t="s">
        <v>323</v>
      </c>
    </row>
    <row r="20" spans="1:11" ht="17.25" customHeight="1" x14ac:dyDescent="0.25">
      <c r="A20" s="8" t="s">
        <v>92</v>
      </c>
      <c r="B20" s="9"/>
      <c r="C20" s="9"/>
      <c r="D20" s="9"/>
      <c r="E20" s="9"/>
      <c r="F20" s="9"/>
      <c r="G20" s="9"/>
      <c r="H20" s="9"/>
      <c r="I20" s="9"/>
      <c r="J20" s="9"/>
      <c r="K20" s="10" t="s">
        <v>93</v>
      </c>
    </row>
    <row r="21" spans="1:11" ht="17.25" customHeight="1" x14ac:dyDescent="0.25">
      <c r="A21" s="8" t="s">
        <v>439</v>
      </c>
      <c r="B21" s="9">
        <v>274</v>
      </c>
      <c r="C21" s="9">
        <v>178</v>
      </c>
      <c r="D21" s="9">
        <v>452</v>
      </c>
      <c r="E21" s="9">
        <v>1</v>
      </c>
      <c r="F21" s="9">
        <v>0</v>
      </c>
      <c r="G21" s="9">
        <v>1</v>
      </c>
      <c r="H21" s="9">
        <f>SUM(B21,E21)</f>
        <v>275</v>
      </c>
      <c r="I21" s="9">
        <f>SUM(C21,F21)</f>
        <v>178</v>
      </c>
      <c r="J21" s="9">
        <f>SUM(H21:I21)</f>
        <v>453</v>
      </c>
      <c r="K21" s="10" t="s">
        <v>219</v>
      </c>
    </row>
    <row r="22" spans="1:11" ht="17.25" customHeight="1" x14ac:dyDescent="0.25">
      <c r="A22" s="8" t="s">
        <v>316</v>
      </c>
      <c r="B22" s="9">
        <v>462</v>
      </c>
      <c r="C22" s="9">
        <v>458</v>
      </c>
      <c r="D22" s="9">
        <v>920</v>
      </c>
      <c r="E22" s="9">
        <v>1</v>
      </c>
      <c r="F22" s="9">
        <v>0</v>
      </c>
      <c r="G22" s="9">
        <v>1</v>
      </c>
      <c r="H22" s="9">
        <f t="shared" ref="H22:I28" si="3">SUM(B22,E22)</f>
        <v>463</v>
      </c>
      <c r="I22" s="9">
        <f t="shared" si="3"/>
        <v>458</v>
      </c>
      <c r="J22" s="9">
        <f t="shared" ref="J22:J28" si="4">SUM(H22:I22)</f>
        <v>921</v>
      </c>
      <c r="K22" s="10" t="s">
        <v>231</v>
      </c>
    </row>
    <row r="23" spans="1:11" ht="17.25" customHeight="1" x14ac:dyDescent="0.25">
      <c r="A23" s="8" t="s">
        <v>441</v>
      </c>
      <c r="B23" s="9">
        <v>335</v>
      </c>
      <c r="C23" s="9">
        <v>226</v>
      </c>
      <c r="D23" s="9">
        <v>561</v>
      </c>
      <c r="E23" s="9">
        <v>0</v>
      </c>
      <c r="F23" s="9">
        <v>0</v>
      </c>
      <c r="G23" s="9">
        <v>0</v>
      </c>
      <c r="H23" s="9">
        <f t="shared" si="3"/>
        <v>335</v>
      </c>
      <c r="I23" s="9">
        <f t="shared" si="3"/>
        <v>226</v>
      </c>
      <c r="J23" s="9">
        <f t="shared" si="4"/>
        <v>561</v>
      </c>
      <c r="K23" s="10" t="s">
        <v>442</v>
      </c>
    </row>
    <row r="24" spans="1:11" ht="17.25" customHeight="1" x14ac:dyDescent="0.25">
      <c r="A24" s="8" t="s">
        <v>236</v>
      </c>
      <c r="B24" s="9">
        <v>0</v>
      </c>
      <c r="C24" s="9">
        <v>752</v>
      </c>
      <c r="D24" s="9">
        <v>752</v>
      </c>
      <c r="E24" s="9">
        <v>0</v>
      </c>
      <c r="F24" s="9">
        <v>1</v>
      </c>
      <c r="G24" s="9">
        <v>1</v>
      </c>
      <c r="H24" s="9">
        <f t="shared" si="3"/>
        <v>0</v>
      </c>
      <c r="I24" s="9">
        <f t="shared" si="3"/>
        <v>753</v>
      </c>
      <c r="J24" s="9">
        <f t="shared" si="4"/>
        <v>753</v>
      </c>
      <c r="K24" s="10" t="s">
        <v>443</v>
      </c>
    </row>
    <row r="25" spans="1:11" ht="17.25" customHeight="1" x14ac:dyDescent="0.25">
      <c r="A25" s="8" t="s">
        <v>242</v>
      </c>
      <c r="B25" s="9">
        <v>410</v>
      </c>
      <c r="C25" s="9">
        <v>350</v>
      </c>
      <c r="D25" s="9">
        <v>760</v>
      </c>
      <c r="E25" s="9">
        <v>0</v>
      </c>
      <c r="F25" s="9">
        <v>0</v>
      </c>
      <c r="G25" s="9">
        <v>0</v>
      </c>
      <c r="H25" s="9">
        <f t="shared" si="3"/>
        <v>410</v>
      </c>
      <c r="I25" s="9">
        <f t="shared" si="3"/>
        <v>350</v>
      </c>
      <c r="J25" s="9">
        <f t="shared" si="4"/>
        <v>760</v>
      </c>
      <c r="K25" s="10" t="s">
        <v>243</v>
      </c>
    </row>
    <row r="26" spans="1:11" ht="17.25" customHeight="1" x14ac:dyDescent="0.25">
      <c r="A26" s="8" t="s">
        <v>246</v>
      </c>
      <c r="B26" s="9">
        <v>459</v>
      </c>
      <c r="C26" s="9">
        <v>197</v>
      </c>
      <c r="D26" s="9">
        <v>656</v>
      </c>
      <c r="E26" s="9">
        <v>2</v>
      </c>
      <c r="F26" s="9">
        <v>1</v>
      </c>
      <c r="G26" s="9">
        <v>3</v>
      </c>
      <c r="H26" s="9">
        <f t="shared" si="3"/>
        <v>461</v>
      </c>
      <c r="I26" s="9">
        <f t="shared" si="3"/>
        <v>198</v>
      </c>
      <c r="J26" s="9">
        <f t="shared" si="4"/>
        <v>659</v>
      </c>
      <c r="K26" s="10" t="s">
        <v>247</v>
      </c>
    </row>
    <row r="27" spans="1:11" ht="17.25" customHeight="1" x14ac:dyDescent="0.25">
      <c r="A27" s="8" t="s">
        <v>444</v>
      </c>
      <c r="B27" s="9">
        <v>827</v>
      </c>
      <c r="C27" s="9">
        <v>448</v>
      </c>
      <c r="D27" s="9">
        <v>1275</v>
      </c>
      <c r="E27" s="9">
        <v>0</v>
      </c>
      <c r="F27" s="9">
        <v>0</v>
      </c>
      <c r="G27" s="9">
        <v>0</v>
      </c>
      <c r="H27" s="9">
        <f t="shared" si="3"/>
        <v>827</v>
      </c>
      <c r="I27" s="9">
        <f t="shared" si="3"/>
        <v>448</v>
      </c>
      <c r="J27" s="9">
        <f t="shared" si="4"/>
        <v>1275</v>
      </c>
      <c r="K27" s="10" t="s">
        <v>445</v>
      </c>
    </row>
    <row r="28" spans="1:11" ht="17.25" customHeight="1" x14ac:dyDescent="0.25">
      <c r="A28" s="8" t="s">
        <v>446</v>
      </c>
      <c r="B28" s="9">
        <v>687</v>
      </c>
      <c r="C28" s="9">
        <v>245</v>
      </c>
      <c r="D28" s="9">
        <v>932</v>
      </c>
      <c r="E28" s="9">
        <v>0</v>
      </c>
      <c r="F28" s="9">
        <v>0</v>
      </c>
      <c r="G28" s="9">
        <v>0</v>
      </c>
      <c r="H28" s="9">
        <f t="shared" si="3"/>
        <v>687</v>
      </c>
      <c r="I28" s="9">
        <f t="shared" si="3"/>
        <v>245</v>
      </c>
      <c r="J28" s="9">
        <f t="shared" si="4"/>
        <v>932</v>
      </c>
      <c r="K28" s="10" t="s">
        <v>255</v>
      </c>
    </row>
    <row r="29" spans="1:11" ht="17.25" customHeight="1" thickBot="1" x14ac:dyDescent="0.3">
      <c r="A29" s="8" t="s">
        <v>127</v>
      </c>
      <c r="B29" s="9">
        <f>SUM(B21:B28)</f>
        <v>3454</v>
      </c>
      <c r="C29" s="9">
        <f t="shared" ref="C29:J29" si="5">SUM(C21:C28)</f>
        <v>2854</v>
      </c>
      <c r="D29" s="9">
        <f t="shared" si="5"/>
        <v>6308</v>
      </c>
      <c r="E29" s="9">
        <f t="shared" si="5"/>
        <v>4</v>
      </c>
      <c r="F29" s="9">
        <f t="shared" si="5"/>
        <v>2</v>
      </c>
      <c r="G29" s="9">
        <f t="shared" si="5"/>
        <v>6</v>
      </c>
      <c r="H29" s="9">
        <f t="shared" si="5"/>
        <v>3458</v>
      </c>
      <c r="I29" s="9">
        <f t="shared" si="5"/>
        <v>2856</v>
      </c>
      <c r="J29" s="9">
        <f t="shared" si="5"/>
        <v>6314</v>
      </c>
      <c r="K29" s="10" t="s">
        <v>325</v>
      </c>
    </row>
    <row r="30" spans="1:11" ht="17.25" customHeight="1" thickBot="1" x14ac:dyDescent="0.3">
      <c r="A30" s="23" t="s">
        <v>384</v>
      </c>
      <c r="B30" s="24">
        <f>SUM(B19,B29)</f>
        <v>9431</v>
      </c>
      <c r="C30" s="24">
        <f t="shared" ref="C30:J30" si="6">SUM(C19,C29)</f>
        <v>10778</v>
      </c>
      <c r="D30" s="24">
        <f t="shared" si="6"/>
        <v>20209</v>
      </c>
      <c r="E30" s="24">
        <f t="shared" si="6"/>
        <v>7</v>
      </c>
      <c r="F30" s="24">
        <f t="shared" si="6"/>
        <v>9</v>
      </c>
      <c r="G30" s="24">
        <f t="shared" si="6"/>
        <v>16</v>
      </c>
      <c r="H30" s="24">
        <f t="shared" si="6"/>
        <v>9438</v>
      </c>
      <c r="I30" s="24">
        <f t="shared" si="6"/>
        <v>10787</v>
      </c>
      <c r="J30" s="24">
        <f t="shared" si="6"/>
        <v>20225</v>
      </c>
      <c r="K30" s="25" t="s">
        <v>263</v>
      </c>
    </row>
    <row r="31" spans="1:11" ht="14.4" thickTop="1" x14ac:dyDescent="0.25"/>
    <row r="35" spans="1:11" s="659" customFormat="1" x14ac:dyDescent="0.25"/>
    <row r="39" spans="1:11" s="222" customFormat="1" x14ac:dyDescent="0.25"/>
    <row r="40" spans="1:11" s="222" customFormat="1" x14ac:dyDescent="0.25"/>
    <row r="41" spans="1:11" s="392" customFormat="1" x14ac:dyDescent="0.25"/>
    <row r="43" spans="1:11" ht="21.75" customHeight="1" x14ac:dyDescent="0.25">
      <c r="A43" s="738" t="s">
        <v>660</v>
      </c>
      <c r="B43" s="738"/>
      <c r="C43" s="738"/>
      <c r="D43" s="738"/>
      <c r="E43" s="738"/>
      <c r="F43" s="738"/>
      <c r="G43" s="738"/>
      <c r="H43" s="738"/>
      <c r="I43" s="738"/>
      <c r="J43" s="738"/>
      <c r="K43" s="738"/>
    </row>
    <row r="44" spans="1:11" ht="39" customHeight="1" x14ac:dyDescent="0.3">
      <c r="A44" s="756" t="s">
        <v>666</v>
      </c>
      <c r="B44" s="756"/>
      <c r="C44" s="756"/>
      <c r="D44" s="756"/>
      <c r="E44" s="756"/>
      <c r="F44" s="756"/>
      <c r="G44" s="756"/>
      <c r="H44" s="756"/>
      <c r="I44" s="756"/>
      <c r="J44" s="756"/>
      <c r="K44" s="756"/>
    </row>
    <row r="45" spans="1:11" ht="16.2" thickBot="1" x14ac:dyDescent="0.35">
      <c r="A45" s="35" t="s">
        <v>846</v>
      </c>
      <c r="K45" s="81" t="s">
        <v>847</v>
      </c>
    </row>
    <row r="46" spans="1:11" ht="16.5" customHeight="1" thickTop="1" x14ac:dyDescent="0.3">
      <c r="A46" s="735" t="s">
        <v>205</v>
      </c>
      <c r="B46" s="746" t="s">
        <v>1</v>
      </c>
      <c r="C46" s="746"/>
      <c r="D46" s="746"/>
      <c r="E46" s="746" t="s">
        <v>2</v>
      </c>
      <c r="F46" s="746"/>
      <c r="G46" s="746"/>
      <c r="H46" s="746" t="s">
        <v>4</v>
      </c>
      <c r="I46" s="746"/>
      <c r="J46" s="746"/>
      <c r="K46" s="735" t="s">
        <v>206</v>
      </c>
    </row>
    <row r="47" spans="1:11" ht="16.5" customHeight="1" x14ac:dyDescent="0.3">
      <c r="A47" s="736"/>
      <c r="B47" s="747" t="s">
        <v>6</v>
      </c>
      <c r="C47" s="747"/>
      <c r="D47" s="747"/>
      <c r="E47" s="747" t="s">
        <v>7</v>
      </c>
      <c r="F47" s="747"/>
      <c r="G47" s="747"/>
      <c r="H47" s="747" t="s">
        <v>9</v>
      </c>
      <c r="I47" s="747"/>
      <c r="J47" s="747"/>
      <c r="K47" s="736"/>
    </row>
    <row r="48" spans="1:11" ht="16.5" customHeight="1" x14ac:dyDescent="0.3">
      <c r="A48" s="736"/>
      <c r="B48" s="3" t="s">
        <v>10</v>
      </c>
      <c r="C48" s="3" t="s">
        <v>113</v>
      </c>
      <c r="D48" s="3" t="s">
        <v>12</v>
      </c>
      <c r="E48" s="3" t="s">
        <v>10</v>
      </c>
      <c r="F48" s="3" t="s">
        <v>113</v>
      </c>
      <c r="G48" s="3" t="s">
        <v>12</v>
      </c>
      <c r="H48" s="3" t="s">
        <v>10</v>
      </c>
      <c r="I48" s="3" t="s">
        <v>113</v>
      </c>
      <c r="J48" s="3" t="s">
        <v>12</v>
      </c>
      <c r="K48" s="736"/>
    </row>
    <row r="49" spans="1:11" ht="16.5" customHeight="1" thickBot="1" x14ac:dyDescent="0.35">
      <c r="A49" s="737"/>
      <c r="B49" s="4" t="s">
        <v>13</v>
      </c>
      <c r="C49" s="4" t="s">
        <v>14</v>
      </c>
      <c r="D49" s="4" t="s">
        <v>9</v>
      </c>
      <c r="E49" s="4" t="s">
        <v>13</v>
      </c>
      <c r="F49" s="4" t="s">
        <v>14</v>
      </c>
      <c r="G49" s="4" t="s">
        <v>9</v>
      </c>
      <c r="H49" s="4" t="s">
        <v>13</v>
      </c>
      <c r="I49" s="4" t="s">
        <v>14</v>
      </c>
      <c r="J49" s="4" t="s">
        <v>9</v>
      </c>
      <c r="K49" s="737"/>
    </row>
    <row r="50" spans="1:11" ht="18.75" customHeight="1" x14ac:dyDescent="0.25">
      <c r="A50" s="8" t="s">
        <v>413</v>
      </c>
      <c r="B50" s="9"/>
      <c r="C50" s="9"/>
      <c r="D50" s="9"/>
      <c r="E50" s="9"/>
      <c r="F50" s="9"/>
      <c r="G50" s="9"/>
      <c r="H50" s="9"/>
      <c r="I50" s="9"/>
      <c r="J50" s="9"/>
      <c r="K50" s="10" t="s">
        <v>207</v>
      </c>
    </row>
    <row r="51" spans="1:11" ht="18.75" customHeight="1" x14ac:dyDescent="0.25">
      <c r="A51" s="8" t="s">
        <v>437</v>
      </c>
      <c r="B51" s="9">
        <v>192</v>
      </c>
      <c r="C51" s="9">
        <v>316</v>
      </c>
      <c r="D51" s="9">
        <v>508</v>
      </c>
      <c r="E51" s="9">
        <v>0</v>
      </c>
      <c r="F51" s="9">
        <v>1</v>
      </c>
      <c r="G51" s="9">
        <v>1</v>
      </c>
      <c r="H51" s="9">
        <f t="shared" ref="H51:I60" si="7">SUM(B51,E51)</f>
        <v>192</v>
      </c>
      <c r="I51" s="9">
        <f t="shared" si="7"/>
        <v>317</v>
      </c>
      <c r="J51" s="9">
        <f t="shared" ref="J51:J60" si="8">SUM(H51:I51)</f>
        <v>509</v>
      </c>
      <c r="K51" s="10" t="s">
        <v>449</v>
      </c>
    </row>
    <row r="52" spans="1:11" ht="18.75" customHeight="1" x14ac:dyDescent="0.25">
      <c r="A52" s="8" t="s">
        <v>212</v>
      </c>
      <c r="B52" s="9">
        <v>88</v>
      </c>
      <c r="C52" s="9">
        <v>185</v>
      </c>
      <c r="D52" s="9">
        <v>273</v>
      </c>
      <c r="E52" s="9">
        <v>0</v>
      </c>
      <c r="F52" s="9">
        <v>0</v>
      </c>
      <c r="G52" s="9">
        <v>0</v>
      </c>
      <c r="H52" s="9">
        <f t="shared" si="7"/>
        <v>88</v>
      </c>
      <c r="I52" s="9">
        <f t="shared" si="7"/>
        <v>185</v>
      </c>
      <c r="J52" s="9">
        <f t="shared" si="8"/>
        <v>273</v>
      </c>
      <c r="K52" s="10" t="s">
        <v>213</v>
      </c>
    </row>
    <row r="53" spans="1:11" ht="18.75" customHeight="1" x14ac:dyDescent="0.25">
      <c r="A53" s="8" t="s">
        <v>439</v>
      </c>
      <c r="B53" s="9">
        <v>192</v>
      </c>
      <c r="C53" s="9">
        <v>211</v>
      </c>
      <c r="D53" s="9">
        <v>403</v>
      </c>
      <c r="E53" s="9">
        <v>0</v>
      </c>
      <c r="F53" s="9">
        <v>1</v>
      </c>
      <c r="G53" s="9">
        <v>1</v>
      </c>
      <c r="H53" s="9">
        <f t="shared" si="7"/>
        <v>192</v>
      </c>
      <c r="I53" s="9">
        <f t="shared" si="7"/>
        <v>212</v>
      </c>
      <c r="J53" s="9">
        <f t="shared" si="8"/>
        <v>404</v>
      </c>
      <c r="K53" s="10" t="s">
        <v>219</v>
      </c>
    </row>
    <row r="54" spans="1:11" ht="18.75" customHeight="1" x14ac:dyDescent="0.25">
      <c r="A54" s="8" t="s">
        <v>316</v>
      </c>
      <c r="B54" s="9">
        <v>405</v>
      </c>
      <c r="C54" s="9">
        <v>356</v>
      </c>
      <c r="D54" s="9">
        <v>761</v>
      </c>
      <c r="E54" s="9">
        <v>1</v>
      </c>
      <c r="F54" s="9">
        <v>0</v>
      </c>
      <c r="G54" s="9">
        <v>1</v>
      </c>
      <c r="H54" s="9">
        <f t="shared" si="7"/>
        <v>406</v>
      </c>
      <c r="I54" s="9">
        <f t="shared" si="7"/>
        <v>356</v>
      </c>
      <c r="J54" s="9">
        <f t="shared" si="8"/>
        <v>762</v>
      </c>
      <c r="K54" s="10" t="s">
        <v>231</v>
      </c>
    </row>
    <row r="55" spans="1:11" ht="18.75" customHeight="1" x14ac:dyDescent="0.25">
      <c r="A55" s="8" t="s">
        <v>441</v>
      </c>
      <c r="B55" s="9">
        <v>1119</v>
      </c>
      <c r="C55" s="9">
        <v>614</v>
      </c>
      <c r="D55" s="9">
        <v>1733</v>
      </c>
      <c r="E55" s="9">
        <v>0</v>
      </c>
      <c r="F55" s="9">
        <v>0</v>
      </c>
      <c r="G55" s="9">
        <v>0</v>
      </c>
      <c r="H55" s="9">
        <f t="shared" si="7"/>
        <v>1119</v>
      </c>
      <c r="I55" s="9">
        <f t="shared" si="7"/>
        <v>614</v>
      </c>
      <c r="J55" s="9">
        <f t="shared" si="8"/>
        <v>1733</v>
      </c>
      <c r="K55" s="10" t="s">
        <v>442</v>
      </c>
    </row>
    <row r="56" spans="1:11" ht="18.75" customHeight="1" x14ac:dyDescent="0.25">
      <c r="A56" s="8" t="s">
        <v>236</v>
      </c>
      <c r="B56" s="9">
        <v>0</v>
      </c>
      <c r="C56" s="9">
        <v>2286</v>
      </c>
      <c r="D56" s="9">
        <v>2286</v>
      </c>
      <c r="E56" s="9">
        <v>0</v>
      </c>
      <c r="F56" s="9">
        <v>1</v>
      </c>
      <c r="G56" s="9">
        <v>1</v>
      </c>
      <c r="H56" s="9">
        <f t="shared" si="7"/>
        <v>0</v>
      </c>
      <c r="I56" s="9">
        <f t="shared" si="7"/>
        <v>2287</v>
      </c>
      <c r="J56" s="9">
        <f t="shared" si="8"/>
        <v>2287</v>
      </c>
      <c r="K56" s="10" t="s">
        <v>443</v>
      </c>
    </row>
    <row r="57" spans="1:11" ht="18.75" customHeight="1" x14ac:dyDescent="0.25">
      <c r="A57" s="8" t="s">
        <v>242</v>
      </c>
      <c r="B57" s="9">
        <v>1033</v>
      </c>
      <c r="C57" s="9">
        <v>1259</v>
      </c>
      <c r="D57" s="9">
        <v>2292</v>
      </c>
      <c r="E57" s="9">
        <v>2</v>
      </c>
      <c r="F57" s="9">
        <v>3</v>
      </c>
      <c r="G57" s="9">
        <v>5</v>
      </c>
      <c r="H57" s="9">
        <f t="shared" si="7"/>
        <v>1035</v>
      </c>
      <c r="I57" s="9">
        <f t="shared" si="7"/>
        <v>1262</v>
      </c>
      <c r="J57" s="9">
        <f t="shared" si="8"/>
        <v>2297</v>
      </c>
      <c r="K57" s="10" t="s">
        <v>243</v>
      </c>
    </row>
    <row r="58" spans="1:11" ht="18.75" customHeight="1" x14ac:dyDescent="0.25">
      <c r="A58" s="8" t="s">
        <v>246</v>
      </c>
      <c r="B58" s="9">
        <v>639</v>
      </c>
      <c r="C58" s="9">
        <v>241</v>
      </c>
      <c r="D58" s="9">
        <v>880</v>
      </c>
      <c r="E58" s="9">
        <v>0</v>
      </c>
      <c r="F58" s="9">
        <v>0</v>
      </c>
      <c r="G58" s="9">
        <v>0</v>
      </c>
      <c r="H58" s="9">
        <f t="shared" si="7"/>
        <v>639</v>
      </c>
      <c r="I58" s="9">
        <f t="shared" si="7"/>
        <v>241</v>
      </c>
      <c r="J58" s="9">
        <f t="shared" si="8"/>
        <v>880</v>
      </c>
      <c r="K58" s="10" t="s">
        <v>247</v>
      </c>
    </row>
    <row r="59" spans="1:11" ht="18.75" customHeight="1" x14ac:dyDescent="0.25">
      <c r="A59" s="8" t="s">
        <v>444</v>
      </c>
      <c r="B59" s="9">
        <v>605</v>
      </c>
      <c r="C59" s="9">
        <v>920</v>
      </c>
      <c r="D59" s="9">
        <v>1525</v>
      </c>
      <c r="E59" s="9">
        <v>0</v>
      </c>
      <c r="F59" s="9">
        <v>1</v>
      </c>
      <c r="G59" s="9">
        <v>1</v>
      </c>
      <c r="H59" s="9">
        <f t="shared" si="7"/>
        <v>605</v>
      </c>
      <c r="I59" s="9">
        <f t="shared" si="7"/>
        <v>921</v>
      </c>
      <c r="J59" s="9">
        <f t="shared" si="8"/>
        <v>1526</v>
      </c>
      <c r="K59" s="10" t="s">
        <v>445</v>
      </c>
    </row>
    <row r="60" spans="1:11" ht="18.75" customHeight="1" x14ac:dyDescent="0.25">
      <c r="A60" s="8" t="s">
        <v>446</v>
      </c>
      <c r="B60" s="9">
        <v>1077</v>
      </c>
      <c r="C60" s="9">
        <v>1200</v>
      </c>
      <c r="D60" s="9">
        <v>2277</v>
      </c>
      <c r="E60" s="9">
        <v>0</v>
      </c>
      <c r="F60" s="9">
        <v>0</v>
      </c>
      <c r="G60" s="9">
        <v>0</v>
      </c>
      <c r="H60" s="9">
        <f t="shared" si="7"/>
        <v>1077</v>
      </c>
      <c r="I60" s="9">
        <f t="shared" si="7"/>
        <v>1200</v>
      </c>
      <c r="J60" s="9">
        <f t="shared" si="8"/>
        <v>2277</v>
      </c>
      <c r="K60" s="10" t="s">
        <v>255</v>
      </c>
    </row>
    <row r="61" spans="1:11" ht="18.75" customHeight="1" x14ac:dyDescent="0.25">
      <c r="A61" s="8" t="s">
        <v>90</v>
      </c>
      <c r="B61" s="9">
        <f>SUM(B51:B60)</f>
        <v>5350</v>
      </c>
      <c r="C61" s="9">
        <f t="shared" ref="C61:J61" si="9">SUM(C51:C60)</f>
        <v>7588</v>
      </c>
      <c r="D61" s="9">
        <f t="shared" si="9"/>
        <v>12938</v>
      </c>
      <c r="E61" s="9">
        <f t="shared" si="9"/>
        <v>3</v>
      </c>
      <c r="F61" s="9">
        <f t="shared" si="9"/>
        <v>7</v>
      </c>
      <c r="G61" s="9">
        <f t="shared" si="9"/>
        <v>10</v>
      </c>
      <c r="H61" s="9">
        <f t="shared" si="9"/>
        <v>5353</v>
      </c>
      <c r="I61" s="9">
        <f t="shared" si="9"/>
        <v>7595</v>
      </c>
      <c r="J61" s="9">
        <f t="shared" si="9"/>
        <v>12948</v>
      </c>
      <c r="K61" s="10" t="s">
        <v>323</v>
      </c>
    </row>
    <row r="62" spans="1:11" ht="18.75" customHeight="1" x14ac:dyDescent="0.25">
      <c r="A62" s="8" t="s">
        <v>92</v>
      </c>
      <c r="B62" s="9"/>
      <c r="C62" s="9"/>
      <c r="D62" s="9"/>
      <c r="E62" s="9"/>
      <c r="F62" s="9"/>
      <c r="G62" s="9"/>
      <c r="H62" s="9"/>
      <c r="I62" s="9"/>
      <c r="J62" s="9"/>
      <c r="K62" s="10" t="s">
        <v>93</v>
      </c>
    </row>
    <row r="63" spans="1:11" ht="18.75" customHeight="1" x14ac:dyDescent="0.25">
      <c r="A63" s="8" t="s">
        <v>439</v>
      </c>
      <c r="B63" s="9">
        <v>257</v>
      </c>
      <c r="C63" s="9">
        <v>171</v>
      </c>
      <c r="D63" s="9">
        <v>428</v>
      </c>
      <c r="E63" s="9">
        <v>1</v>
      </c>
      <c r="F63" s="9">
        <v>0</v>
      </c>
      <c r="G63" s="9">
        <v>1</v>
      </c>
      <c r="H63" s="9">
        <f t="shared" ref="H63:J70" si="10">SUM(B63,E63)</f>
        <v>258</v>
      </c>
      <c r="I63" s="9">
        <f t="shared" si="10"/>
        <v>171</v>
      </c>
      <c r="J63" s="9">
        <f t="shared" si="10"/>
        <v>429</v>
      </c>
      <c r="K63" s="10" t="s">
        <v>219</v>
      </c>
    </row>
    <row r="64" spans="1:11" ht="18.75" customHeight="1" x14ac:dyDescent="0.25">
      <c r="A64" s="8" t="s">
        <v>316</v>
      </c>
      <c r="B64" s="9">
        <v>334</v>
      </c>
      <c r="C64" s="9">
        <v>410</v>
      </c>
      <c r="D64" s="9">
        <v>744</v>
      </c>
      <c r="E64" s="9">
        <v>1</v>
      </c>
      <c r="F64" s="9">
        <v>0</v>
      </c>
      <c r="G64" s="9">
        <v>1</v>
      </c>
      <c r="H64" s="9">
        <f t="shared" si="10"/>
        <v>335</v>
      </c>
      <c r="I64" s="9">
        <f t="shared" si="10"/>
        <v>410</v>
      </c>
      <c r="J64" s="9">
        <f t="shared" si="10"/>
        <v>745</v>
      </c>
      <c r="K64" s="10" t="s">
        <v>231</v>
      </c>
    </row>
    <row r="65" spans="1:11" ht="18.75" customHeight="1" x14ac:dyDescent="0.25">
      <c r="A65" s="8" t="s">
        <v>441</v>
      </c>
      <c r="B65" s="9">
        <v>274</v>
      </c>
      <c r="C65" s="9">
        <v>220</v>
      </c>
      <c r="D65" s="9">
        <v>494</v>
      </c>
      <c r="E65" s="9">
        <v>0</v>
      </c>
      <c r="F65" s="9">
        <v>0</v>
      </c>
      <c r="G65" s="9">
        <v>0</v>
      </c>
      <c r="H65" s="9">
        <f t="shared" si="10"/>
        <v>274</v>
      </c>
      <c r="I65" s="9">
        <f t="shared" si="10"/>
        <v>220</v>
      </c>
      <c r="J65" s="9">
        <f t="shared" si="10"/>
        <v>494</v>
      </c>
      <c r="K65" s="10" t="s">
        <v>442</v>
      </c>
    </row>
    <row r="66" spans="1:11" ht="18.75" customHeight="1" x14ac:dyDescent="0.25">
      <c r="A66" s="8" t="s">
        <v>236</v>
      </c>
      <c r="B66" s="9">
        <v>0</v>
      </c>
      <c r="C66" s="9">
        <v>724</v>
      </c>
      <c r="D66" s="9">
        <v>724</v>
      </c>
      <c r="E66" s="9">
        <v>0</v>
      </c>
      <c r="F66" s="9">
        <v>1</v>
      </c>
      <c r="G66" s="9">
        <v>1</v>
      </c>
      <c r="H66" s="9">
        <f t="shared" si="10"/>
        <v>0</v>
      </c>
      <c r="I66" s="9">
        <f t="shared" si="10"/>
        <v>725</v>
      </c>
      <c r="J66" s="9">
        <f t="shared" si="10"/>
        <v>725</v>
      </c>
      <c r="K66" s="10" t="s">
        <v>443</v>
      </c>
    </row>
    <row r="67" spans="1:11" ht="18.75" customHeight="1" x14ac:dyDescent="0.25">
      <c r="A67" s="8" t="s">
        <v>242</v>
      </c>
      <c r="B67" s="9">
        <v>383</v>
      </c>
      <c r="C67" s="9">
        <v>341</v>
      </c>
      <c r="D67" s="9">
        <v>724</v>
      </c>
      <c r="E67" s="9">
        <v>0</v>
      </c>
      <c r="F67" s="9">
        <v>0</v>
      </c>
      <c r="G67" s="9">
        <v>0</v>
      </c>
      <c r="H67" s="9">
        <f t="shared" si="10"/>
        <v>383</v>
      </c>
      <c r="I67" s="9">
        <f t="shared" si="10"/>
        <v>341</v>
      </c>
      <c r="J67" s="9">
        <f t="shared" si="10"/>
        <v>724</v>
      </c>
      <c r="K67" s="10" t="s">
        <v>243</v>
      </c>
    </row>
    <row r="68" spans="1:11" ht="18.75" customHeight="1" x14ac:dyDescent="0.25">
      <c r="A68" s="8" t="s">
        <v>246</v>
      </c>
      <c r="B68" s="9">
        <v>434</v>
      </c>
      <c r="C68" s="9">
        <v>196</v>
      </c>
      <c r="D68" s="9">
        <v>630</v>
      </c>
      <c r="E68" s="9">
        <v>2</v>
      </c>
      <c r="F68" s="9">
        <v>1</v>
      </c>
      <c r="G68" s="9">
        <v>3</v>
      </c>
      <c r="H68" s="9">
        <f t="shared" si="10"/>
        <v>436</v>
      </c>
      <c r="I68" s="9">
        <f t="shared" si="10"/>
        <v>197</v>
      </c>
      <c r="J68" s="9">
        <f t="shared" si="10"/>
        <v>633</v>
      </c>
      <c r="K68" s="10" t="s">
        <v>247</v>
      </c>
    </row>
    <row r="69" spans="1:11" ht="18.75" customHeight="1" x14ac:dyDescent="0.25">
      <c r="A69" s="8" t="s">
        <v>444</v>
      </c>
      <c r="B69" s="9">
        <v>604</v>
      </c>
      <c r="C69" s="9">
        <v>365</v>
      </c>
      <c r="D69" s="9">
        <v>969</v>
      </c>
      <c r="E69" s="9">
        <v>0</v>
      </c>
      <c r="F69" s="9">
        <v>0</v>
      </c>
      <c r="G69" s="9">
        <v>0</v>
      </c>
      <c r="H69" s="9">
        <f t="shared" si="10"/>
        <v>604</v>
      </c>
      <c r="I69" s="9">
        <f t="shared" si="10"/>
        <v>365</v>
      </c>
      <c r="J69" s="9">
        <f t="shared" si="10"/>
        <v>969</v>
      </c>
      <c r="K69" s="10" t="s">
        <v>445</v>
      </c>
    </row>
    <row r="70" spans="1:11" ht="18.75" customHeight="1" x14ac:dyDescent="0.25">
      <c r="A70" s="8" t="s">
        <v>446</v>
      </c>
      <c r="B70" s="9">
        <v>611</v>
      </c>
      <c r="C70" s="9">
        <v>229</v>
      </c>
      <c r="D70" s="9">
        <v>840</v>
      </c>
      <c r="E70" s="9">
        <v>0</v>
      </c>
      <c r="F70" s="9">
        <v>0</v>
      </c>
      <c r="G70" s="9">
        <v>0</v>
      </c>
      <c r="H70" s="9">
        <f t="shared" si="10"/>
        <v>611</v>
      </c>
      <c r="I70" s="9">
        <f t="shared" si="10"/>
        <v>229</v>
      </c>
      <c r="J70" s="9">
        <f t="shared" si="10"/>
        <v>840</v>
      </c>
      <c r="K70" s="10" t="s">
        <v>255</v>
      </c>
    </row>
    <row r="71" spans="1:11" ht="18.75" customHeight="1" thickBot="1" x14ac:dyDescent="0.3">
      <c r="A71" s="20" t="s">
        <v>127</v>
      </c>
      <c r="B71" s="21">
        <f>SUM(B63:B70)</f>
        <v>2897</v>
      </c>
      <c r="C71" s="21">
        <f t="shared" ref="C71:J71" si="11">SUM(C63:C70)</f>
        <v>2656</v>
      </c>
      <c r="D71" s="21">
        <f t="shared" si="11"/>
        <v>5553</v>
      </c>
      <c r="E71" s="21">
        <f t="shared" si="11"/>
        <v>4</v>
      </c>
      <c r="F71" s="21">
        <f t="shared" si="11"/>
        <v>2</v>
      </c>
      <c r="G71" s="21">
        <f t="shared" si="11"/>
        <v>6</v>
      </c>
      <c r="H71" s="21">
        <f t="shared" si="11"/>
        <v>2901</v>
      </c>
      <c r="I71" s="21">
        <f t="shared" si="11"/>
        <v>2658</v>
      </c>
      <c r="J71" s="21">
        <f t="shared" si="11"/>
        <v>5559</v>
      </c>
      <c r="K71" s="22" t="s">
        <v>325</v>
      </c>
    </row>
    <row r="72" spans="1:11" ht="19.5" customHeight="1" thickBot="1" x14ac:dyDescent="0.3">
      <c r="A72" s="23" t="s">
        <v>384</v>
      </c>
      <c r="B72" s="24">
        <f>SUM(B71,B61)</f>
        <v>8247</v>
      </c>
      <c r="C72" s="24">
        <f t="shared" ref="C72:J72" si="12">SUM(C71,C61)</f>
        <v>10244</v>
      </c>
      <c r="D72" s="24">
        <f t="shared" si="12"/>
        <v>18491</v>
      </c>
      <c r="E72" s="24">
        <f t="shared" si="12"/>
        <v>7</v>
      </c>
      <c r="F72" s="24">
        <f t="shared" si="12"/>
        <v>9</v>
      </c>
      <c r="G72" s="24">
        <f t="shared" si="12"/>
        <v>16</v>
      </c>
      <c r="H72" s="24">
        <f t="shared" si="12"/>
        <v>8254</v>
      </c>
      <c r="I72" s="24">
        <f t="shared" si="12"/>
        <v>10253</v>
      </c>
      <c r="J72" s="24">
        <f t="shared" si="12"/>
        <v>18507</v>
      </c>
      <c r="K72" s="25" t="s">
        <v>263</v>
      </c>
    </row>
    <row r="73" spans="1:11" ht="14.4" thickTop="1" x14ac:dyDescent="0.25"/>
  </sheetData>
  <mergeCells count="20">
    <mergeCell ref="A43:K43"/>
    <mergeCell ref="A44:K44"/>
    <mergeCell ref="A46:A49"/>
    <mergeCell ref="B46:D46"/>
    <mergeCell ref="E46:G46"/>
    <mergeCell ref="H46:J46"/>
    <mergeCell ref="K46:K49"/>
    <mergeCell ref="B47:D47"/>
    <mergeCell ref="E47:G47"/>
    <mergeCell ref="H47:J47"/>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firstPageNumber="67" fitToWidth="0"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82"/>
  <sheetViews>
    <sheetView rightToLeft="1" view="pageBreakPreview" topLeftCell="A165" zoomScale="73" zoomScaleNormal="85" zoomScaleSheetLayoutView="73" workbookViewId="0">
      <selection activeCell="C191" sqref="C191"/>
    </sheetView>
  </sheetViews>
  <sheetFormatPr defaultRowHeight="13.8" x14ac:dyDescent="0.25"/>
  <cols>
    <col min="1" max="1" width="26.59765625" customWidth="1"/>
    <col min="2" max="10" width="10.19921875" customWidth="1"/>
    <col min="11" max="11" width="39.3984375" customWidth="1"/>
  </cols>
  <sheetData>
    <row r="1" spans="1:11" ht="21.75" customHeight="1" x14ac:dyDescent="0.25">
      <c r="A1" s="738" t="s">
        <v>646</v>
      </c>
      <c r="B1" s="738"/>
      <c r="C1" s="738"/>
      <c r="D1" s="738"/>
      <c r="E1" s="738"/>
      <c r="F1" s="738"/>
      <c r="G1" s="738"/>
      <c r="H1" s="738"/>
      <c r="I1" s="738"/>
      <c r="J1" s="738"/>
      <c r="K1" s="738"/>
    </row>
    <row r="2" spans="1:11" ht="29.25" customHeight="1" x14ac:dyDescent="0.25">
      <c r="A2" s="742" t="s">
        <v>647</v>
      </c>
      <c r="B2" s="742"/>
      <c r="C2" s="742"/>
      <c r="D2" s="742"/>
      <c r="E2" s="742"/>
      <c r="F2" s="742"/>
      <c r="G2" s="742"/>
      <c r="H2" s="742"/>
      <c r="I2" s="742"/>
      <c r="J2" s="742"/>
      <c r="K2" s="742"/>
    </row>
    <row r="3" spans="1:11" ht="21.75" customHeight="1" thickBot="1" x14ac:dyDescent="0.35">
      <c r="A3" s="35" t="s">
        <v>848</v>
      </c>
      <c r="K3" s="81" t="s">
        <v>481</v>
      </c>
    </row>
    <row r="4" spans="1:11" ht="19.5" customHeight="1" thickTop="1" x14ac:dyDescent="0.3">
      <c r="A4" s="735" t="s">
        <v>205</v>
      </c>
      <c r="B4" s="746" t="s">
        <v>1</v>
      </c>
      <c r="C4" s="746"/>
      <c r="D4" s="746"/>
      <c r="E4" s="746" t="s">
        <v>2</v>
      </c>
      <c r="F4" s="746"/>
      <c r="G4" s="746"/>
      <c r="H4" s="746" t="s">
        <v>4</v>
      </c>
      <c r="I4" s="746"/>
      <c r="J4" s="746"/>
      <c r="K4" s="735" t="s">
        <v>206</v>
      </c>
    </row>
    <row r="5" spans="1:11" ht="21" customHeight="1" x14ac:dyDescent="0.3">
      <c r="A5" s="736"/>
      <c r="B5" s="747" t="s">
        <v>6</v>
      </c>
      <c r="C5" s="747"/>
      <c r="D5" s="747"/>
      <c r="E5" s="747" t="s">
        <v>7</v>
      </c>
      <c r="F5" s="747"/>
      <c r="G5" s="747"/>
      <c r="H5" s="747" t="s">
        <v>9</v>
      </c>
      <c r="I5" s="747"/>
      <c r="J5" s="747"/>
      <c r="K5" s="736"/>
    </row>
    <row r="6" spans="1:11" ht="14.25" customHeight="1" x14ac:dyDescent="0.3">
      <c r="A6" s="736"/>
      <c r="B6" s="3" t="s">
        <v>10</v>
      </c>
      <c r="C6" s="3" t="s">
        <v>113</v>
      </c>
      <c r="D6" s="3" t="s">
        <v>12</v>
      </c>
      <c r="E6" s="3" t="s">
        <v>10</v>
      </c>
      <c r="F6" s="3" t="s">
        <v>113</v>
      </c>
      <c r="G6" s="3" t="s">
        <v>12</v>
      </c>
      <c r="H6" s="3" t="s">
        <v>10</v>
      </c>
      <c r="I6" s="3" t="s">
        <v>113</v>
      </c>
      <c r="J6" s="3" t="s">
        <v>12</v>
      </c>
      <c r="K6" s="736"/>
    </row>
    <row r="7" spans="1:11" ht="16.5" customHeight="1" thickBot="1" x14ac:dyDescent="0.35">
      <c r="A7" s="737"/>
      <c r="B7" s="4" t="s">
        <v>13</v>
      </c>
      <c r="C7" s="4" t="s">
        <v>14</v>
      </c>
      <c r="D7" s="4" t="s">
        <v>9</v>
      </c>
      <c r="E7" s="4" t="s">
        <v>13</v>
      </c>
      <c r="F7" s="4" t="s">
        <v>14</v>
      </c>
      <c r="G7" s="4" t="s">
        <v>9</v>
      </c>
      <c r="H7" s="4" t="s">
        <v>13</v>
      </c>
      <c r="I7" s="4" t="s">
        <v>14</v>
      </c>
      <c r="J7" s="4" t="s">
        <v>9</v>
      </c>
      <c r="K7" s="737"/>
    </row>
    <row r="8" spans="1:11" ht="18.75" customHeight="1" x14ac:dyDescent="0.3">
      <c r="A8" s="83" t="s">
        <v>15</v>
      </c>
      <c r="B8" s="84"/>
      <c r="C8" s="84"/>
      <c r="D8" s="84"/>
      <c r="E8" s="84"/>
      <c r="F8" s="84"/>
      <c r="G8" s="84"/>
      <c r="H8" s="84"/>
      <c r="I8" s="84"/>
      <c r="J8" s="84"/>
      <c r="K8" s="22" t="s">
        <v>207</v>
      </c>
    </row>
    <row r="9" spans="1:11" ht="18.75" customHeight="1" x14ac:dyDescent="0.25">
      <c r="A9" s="62" t="s">
        <v>208</v>
      </c>
      <c r="B9" s="9">
        <v>111</v>
      </c>
      <c r="C9" s="9">
        <v>150</v>
      </c>
      <c r="D9" s="9">
        <v>261</v>
      </c>
      <c r="E9" s="9">
        <v>0</v>
      </c>
      <c r="F9" s="9">
        <v>0</v>
      </c>
      <c r="G9" s="9">
        <v>0</v>
      </c>
      <c r="H9" s="9">
        <f>E9+B9</f>
        <v>111</v>
      </c>
      <c r="I9" s="9">
        <f>F9+C9</f>
        <v>150</v>
      </c>
      <c r="J9" s="9">
        <f>SUM(H9:I9)</f>
        <v>261</v>
      </c>
      <c r="K9" s="10" t="s">
        <v>209</v>
      </c>
    </row>
    <row r="10" spans="1:11" ht="18.75" customHeight="1" x14ac:dyDescent="0.25">
      <c r="A10" s="62" t="s">
        <v>212</v>
      </c>
      <c r="B10" s="9">
        <v>71</v>
      </c>
      <c r="C10" s="9">
        <v>117</v>
      </c>
      <c r="D10" s="9">
        <v>188</v>
      </c>
      <c r="E10" s="9">
        <v>0</v>
      </c>
      <c r="F10" s="9">
        <v>0</v>
      </c>
      <c r="G10" s="9">
        <v>0</v>
      </c>
      <c r="H10" s="9">
        <f t="shared" ref="H10:H32" si="0">E10+B10</f>
        <v>71</v>
      </c>
      <c r="I10" s="9">
        <f t="shared" ref="I10:I32" si="1">F10+C10</f>
        <v>117</v>
      </c>
      <c r="J10" s="9">
        <f t="shared" ref="J10:J32" si="2">SUM(H10:I10)</f>
        <v>188</v>
      </c>
      <c r="K10" s="10" t="s">
        <v>213</v>
      </c>
    </row>
    <row r="11" spans="1:11" ht="18.75" customHeight="1" x14ac:dyDescent="0.25">
      <c r="A11" s="62" t="s">
        <v>214</v>
      </c>
      <c r="B11" s="9">
        <v>55</v>
      </c>
      <c r="C11" s="9">
        <v>163</v>
      </c>
      <c r="D11" s="9">
        <v>218</v>
      </c>
      <c r="E11" s="9">
        <v>0</v>
      </c>
      <c r="F11" s="9">
        <v>0</v>
      </c>
      <c r="G11" s="9">
        <v>0</v>
      </c>
      <c r="H11" s="9">
        <f t="shared" si="0"/>
        <v>55</v>
      </c>
      <c r="I11" s="9">
        <f t="shared" si="1"/>
        <v>163</v>
      </c>
      <c r="J11" s="9">
        <f t="shared" si="2"/>
        <v>218</v>
      </c>
      <c r="K11" s="10" t="s">
        <v>315</v>
      </c>
    </row>
    <row r="12" spans="1:11" ht="18.75" customHeight="1" x14ac:dyDescent="0.25">
      <c r="A12" s="62" t="s">
        <v>216</v>
      </c>
      <c r="B12" s="9">
        <v>35</v>
      </c>
      <c r="C12" s="9">
        <v>138</v>
      </c>
      <c r="D12" s="9">
        <v>173</v>
      </c>
      <c r="E12" s="9">
        <v>0</v>
      </c>
      <c r="F12" s="9">
        <v>0</v>
      </c>
      <c r="G12" s="9">
        <v>0</v>
      </c>
      <c r="H12" s="9">
        <f t="shared" si="0"/>
        <v>35</v>
      </c>
      <c r="I12" s="9">
        <f t="shared" si="1"/>
        <v>138</v>
      </c>
      <c r="J12" s="9">
        <f t="shared" si="2"/>
        <v>173</v>
      </c>
      <c r="K12" s="10" t="s">
        <v>217</v>
      </c>
    </row>
    <row r="13" spans="1:11" ht="18.75" customHeight="1" x14ac:dyDescent="0.25">
      <c r="A13" s="62" t="s">
        <v>218</v>
      </c>
      <c r="B13" s="9">
        <v>385</v>
      </c>
      <c r="C13" s="9">
        <v>126</v>
      </c>
      <c r="D13" s="9">
        <v>511</v>
      </c>
      <c r="E13" s="9">
        <v>0</v>
      </c>
      <c r="F13" s="9">
        <v>0</v>
      </c>
      <c r="G13" s="9">
        <v>0</v>
      </c>
      <c r="H13" s="9">
        <f t="shared" si="0"/>
        <v>385</v>
      </c>
      <c r="I13" s="9">
        <f t="shared" si="1"/>
        <v>126</v>
      </c>
      <c r="J13" s="9">
        <f t="shared" si="2"/>
        <v>511</v>
      </c>
      <c r="K13" s="10" t="s">
        <v>219</v>
      </c>
    </row>
    <row r="14" spans="1:11" ht="18.75" customHeight="1" x14ac:dyDescent="0.25">
      <c r="A14" s="62" t="s">
        <v>464</v>
      </c>
      <c r="B14" s="9">
        <v>97</v>
      </c>
      <c r="C14" s="9">
        <v>12</v>
      </c>
      <c r="D14" s="9">
        <v>109</v>
      </c>
      <c r="E14" s="9">
        <v>0</v>
      </c>
      <c r="F14" s="9">
        <v>0</v>
      </c>
      <c r="G14" s="9">
        <v>0</v>
      </c>
      <c r="H14" s="9">
        <f t="shared" si="0"/>
        <v>97</v>
      </c>
      <c r="I14" s="9">
        <f t="shared" si="1"/>
        <v>12</v>
      </c>
      <c r="J14" s="9">
        <f t="shared" si="2"/>
        <v>109</v>
      </c>
      <c r="K14" s="31" t="s">
        <v>465</v>
      </c>
    </row>
    <row r="15" spans="1:11" ht="18.75" customHeight="1" x14ac:dyDescent="0.25">
      <c r="A15" s="62" t="s">
        <v>466</v>
      </c>
      <c r="B15" s="9">
        <v>13</v>
      </c>
      <c r="C15" s="9">
        <v>9</v>
      </c>
      <c r="D15" s="9">
        <v>22</v>
      </c>
      <c r="E15" s="9">
        <v>0</v>
      </c>
      <c r="F15" s="9">
        <v>0</v>
      </c>
      <c r="G15" s="9">
        <v>0</v>
      </c>
      <c r="H15" s="9">
        <f t="shared" si="0"/>
        <v>13</v>
      </c>
      <c r="I15" s="9">
        <f t="shared" si="1"/>
        <v>9</v>
      </c>
      <c r="J15" s="9">
        <f t="shared" si="2"/>
        <v>22</v>
      </c>
      <c r="K15" s="10" t="s">
        <v>223</v>
      </c>
    </row>
    <row r="16" spans="1:11" ht="18.75" customHeight="1" x14ac:dyDescent="0.25">
      <c r="A16" s="62" t="s">
        <v>224</v>
      </c>
      <c r="B16" s="9">
        <v>107</v>
      </c>
      <c r="C16" s="9">
        <v>73</v>
      </c>
      <c r="D16" s="9">
        <v>180</v>
      </c>
      <c r="E16" s="9">
        <v>0</v>
      </c>
      <c r="F16" s="9">
        <v>0</v>
      </c>
      <c r="G16" s="9">
        <v>0</v>
      </c>
      <c r="H16" s="9">
        <f t="shared" si="0"/>
        <v>107</v>
      </c>
      <c r="I16" s="9">
        <f t="shared" si="1"/>
        <v>73</v>
      </c>
      <c r="J16" s="9">
        <f t="shared" si="2"/>
        <v>180</v>
      </c>
      <c r="K16" s="10" t="s">
        <v>225</v>
      </c>
    </row>
    <row r="17" spans="1:12" ht="18.75" customHeight="1" x14ac:dyDescent="0.25">
      <c r="A17" s="62" t="s">
        <v>226</v>
      </c>
      <c r="B17" s="9">
        <v>185</v>
      </c>
      <c r="C17" s="9">
        <v>394</v>
      </c>
      <c r="D17" s="9">
        <v>579</v>
      </c>
      <c r="E17" s="9">
        <v>0</v>
      </c>
      <c r="F17" s="9">
        <v>0</v>
      </c>
      <c r="G17" s="9">
        <v>0</v>
      </c>
      <c r="H17" s="9">
        <f t="shared" si="0"/>
        <v>185</v>
      </c>
      <c r="I17" s="9">
        <f t="shared" si="1"/>
        <v>394</v>
      </c>
      <c r="J17" s="9">
        <f t="shared" si="2"/>
        <v>579</v>
      </c>
      <c r="K17" s="10" t="s">
        <v>467</v>
      </c>
    </row>
    <row r="18" spans="1:12" ht="18.75" customHeight="1" x14ac:dyDescent="0.25">
      <c r="A18" s="62" t="s">
        <v>468</v>
      </c>
      <c r="B18" s="9">
        <v>216</v>
      </c>
      <c r="C18" s="9">
        <v>215</v>
      </c>
      <c r="D18" s="9">
        <v>431</v>
      </c>
      <c r="E18" s="9">
        <v>0</v>
      </c>
      <c r="F18" s="9">
        <v>0</v>
      </c>
      <c r="G18" s="9">
        <v>0</v>
      </c>
      <c r="H18" s="9">
        <f t="shared" si="0"/>
        <v>216</v>
      </c>
      <c r="I18" s="9">
        <f t="shared" si="1"/>
        <v>215</v>
      </c>
      <c r="J18" s="9">
        <f t="shared" si="2"/>
        <v>431</v>
      </c>
      <c r="K18" s="31" t="s">
        <v>469</v>
      </c>
    </row>
    <row r="19" spans="1:12" ht="18.75" customHeight="1" x14ac:dyDescent="0.25">
      <c r="A19" s="62" t="s">
        <v>470</v>
      </c>
      <c r="B19" s="9">
        <v>223</v>
      </c>
      <c r="C19" s="9">
        <v>298</v>
      </c>
      <c r="D19" s="9">
        <v>521</v>
      </c>
      <c r="E19" s="9">
        <v>1</v>
      </c>
      <c r="F19" s="9">
        <v>0</v>
      </c>
      <c r="G19" s="9">
        <v>1</v>
      </c>
      <c r="H19" s="9">
        <f t="shared" si="0"/>
        <v>224</v>
      </c>
      <c r="I19" s="9">
        <f t="shared" si="1"/>
        <v>298</v>
      </c>
      <c r="J19" s="9">
        <f t="shared" si="2"/>
        <v>522</v>
      </c>
      <c r="K19" s="31" t="s">
        <v>471</v>
      </c>
    </row>
    <row r="20" spans="1:12" ht="18.75" customHeight="1" x14ac:dyDescent="0.25">
      <c r="A20" s="62" t="s">
        <v>316</v>
      </c>
      <c r="B20" s="9">
        <v>965</v>
      </c>
      <c r="C20" s="9">
        <v>407</v>
      </c>
      <c r="D20" s="9">
        <v>1372</v>
      </c>
      <c r="E20" s="9">
        <v>0</v>
      </c>
      <c r="F20" s="9">
        <v>0</v>
      </c>
      <c r="G20" s="9">
        <v>0</v>
      </c>
      <c r="H20" s="9">
        <f t="shared" si="0"/>
        <v>965</v>
      </c>
      <c r="I20" s="9">
        <f t="shared" si="1"/>
        <v>407</v>
      </c>
      <c r="J20" s="9">
        <f t="shared" si="2"/>
        <v>1372</v>
      </c>
      <c r="K20" s="10" t="s">
        <v>231</v>
      </c>
    </row>
    <row r="21" spans="1:12" s="208" customFormat="1" ht="18.75" customHeight="1" x14ac:dyDescent="0.25">
      <c r="A21" s="62" t="s">
        <v>317</v>
      </c>
      <c r="B21" s="9">
        <v>36</v>
      </c>
      <c r="C21" s="9">
        <v>9</v>
      </c>
      <c r="D21" s="9">
        <v>45</v>
      </c>
      <c r="E21" s="9">
        <v>0</v>
      </c>
      <c r="F21" s="9">
        <v>0</v>
      </c>
      <c r="G21" s="9">
        <v>0</v>
      </c>
      <c r="H21" s="9">
        <f t="shared" si="0"/>
        <v>36</v>
      </c>
      <c r="I21" s="9">
        <f t="shared" si="1"/>
        <v>9</v>
      </c>
      <c r="J21" s="9">
        <f t="shared" si="2"/>
        <v>45</v>
      </c>
      <c r="K21" s="211" t="s">
        <v>318</v>
      </c>
      <c r="L21" s="211"/>
    </row>
    <row r="22" spans="1:12" ht="18.75" customHeight="1" x14ac:dyDescent="0.25">
      <c r="A22" s="62" t="s">
        <v>472</v>
      </c>
      <c r="B22" s="9">
        <v>678</v>
      </c>
      <c r="C22" s="9">
        <v>637</v>
      </c>
      <c r="D22" s="9">
        <v>1315</v>
      </c>
      <c r="E22" s="9">
        <v>0</v>
      </c>
      <c r="F22" s="9">
        <v>0</v>
      </c>
      <c r="G22" s="9">
        <v>0</v>
      </c>
      <c r="H22" s="9">
        <f t="shared" si="0"/>
        <v>678</v>
      </c>
      <c r="I22" s="9">
        <f t="shared" si="1"/>
        <v>637</v>
      </c>
      <c r="J22" s="9">
        <f t="shared" si="2"/>
        <v>1315</v>
      </c>
      <c r="K22" s="10" t="s">
        <v>473</v>
      </c>
    </row>
    <row r="23" spans="1:12" ht="18.75" customHeight="1" x14ac:dyDescent="0.25">
      <c r="A23" s="62" t="s">
        <v>474</v>
      </c>
      <c r="B23" s="9">
        <v>547</v>
      </c>
      <c r="C23" s="9">
        <v>658</v>
      </c>
      <c r="D23" s="9">
        <v>1205</v>
      </c>
      <c r="E23" s="9">
        <v>0</v>
      </c>
      <c r="F23" s="9">
        <v>0</v>
      </c>
      <c r="G23" s="9">
        <v>0</v>
      </c>
      <c r="H23" s="9">
        <f t="shared" si="0"/>
        <v>547</v>
      </c>
      <c r="I23" s="9">
        <f t="shared" si="1"/>
        <v>658</v>
      </c>
      <c r="J23" s="9">
        <f t="shared" si="2"/>
        <v>1205</v>
      </c>
      <c r="K23" s="10" t="s">
        <v>475</v>
      </c>
    </row>
    <row r="24" spans="1:12" ht="18.75" customHeight="1" x14ac:dyDescent="0.25">
      <c r="A24" s="62" t="s">
        <v>236</v>
      </c>
      <c r="B24" s="9">
        <v>0</v>
      </c>
      <c r="C24" s="9">
        <v>994</v>
      </c>
      <c r="D24" s="9">
        <v>994</v>
      </c>
      <c r="E24" s="9">
        <v>0</v>
      </c>
      <c r="F24" s="9">
        <v>0</v>
      </c>
      <c r="G24" s="9">
        <v>0</v>
      </c>
      <c r="H24" s="9">
        <f t="shared" si="0"/>
        <v>0</v>
      </c>
      <c r="I24" s="9">
        <f t="shared" si="1"/>
        <v>994</v>
      </c>
      <c r="J24" s="9">
        <f t="shared" si="2"/>
        <v>994</v>
      </c>
      <c r="K24" s="10" t="s">
        <v>443</v>
      </c>
    </row>
    <row r="25" spans="1:12" ht="18.75" customHeight="1" x14ac:dyDescent="0.25">
      <c r="A25" s="62" t="s">
        <v>321</v>
      </c>
      <c r="B25" s="9">
        <v>1294</v>
      </c>
      <c r="C25" s="9">
        <v>920</v>
      </c>
      <c r="D25" s="9">
        <v>2214</v>
      </c>
      <c r="E25" s="9">
        <v>0</v>
      </c>
      <c r="F25" s="9">
        <v>0</v>
      </c>
      <c r="G25" s="9">
        <v>0</v>
      </c>
      <c r="H25" s="9">
        <f t="shared" si="0"/>
        <v>1294</v>
      </c>
      <c r="I25" s="9">
        <f t="shared" si="1"/>
        <v>920</v>
      </c>
      <c r="J25" s="9">
        <f t="shared" si="2"/>
        <v>2214</v>
      </c>
      <c r="K25" s="10" t="s">
        <v>322</v>
      </c>
    </row>
    <row r="26" spans="1:12" ht="18.75" customHeight="1" x14ac:dyDescent="0.25">
      <c r="A26" s="62" t="s">
        <v>238</v>
      </c>
      <c r="B26" s="9">
        <v>182</v>
      </c>
      <c r="C26" s="9">
        <v>46</v>
      </c>
      <c r="D26" s="9">
        <v>228</v>
      </c>
      <c r="E26" s="9">
        <v>0</v>
      </c>
      <c r="F26" s="9">
        <v>0</v>
      </c>
      <c r="G26" s="9">
        <v>0</v>
      </c>
      <c r="H26" s="9">
        <f t="shared" si="0"/>
        <v>182</v>
      </c>
      <c r="I26" s="9">
        <f t="shared" si="1"/>
        <v>46</v>
      </c>
      <c r="J26" s="9">
        <f t="shared" si="2"/>
        <v>228</v>
      </c>
      <c r="K26" s="10" t="s">
        <v>476</v>
      </c>
    </row>
    <row r="27" spans="1:12" ht="18.75" customHeight="1" x14ac:dyDescent="0.25">
      <c r="A27" s="62" t="s">
        <v>242</v>
      </c>
      <c r="B27" s="9">
        <v>303</v>
      </c>
      <c r="C27" s="9">
        <v>315</v>
      </c>
      <c r="D27" s="9">
        <v>618</v>
      </c>
      <c r="E27" s="9">
        <v>0</v>
      </c>
      <c r="F27" s="9">
        <v>0</v>
      </c>
      <c r="G27" s="9">
        <v>0</v>
      </c>
      <c r="H27" s="9">
        <f t="shared" si="0"/>
        <v>303</v>
      </c>
      <c r="I27" s="9">
        <f t="shared" si="1"/>
        <v>315</v>
      </c>
      <c r="J27" s="9">
        <f t="shared" si="2"/>
        <v>618</v>
      </c>
      <c r="K27" s="10" t="s">
        <v>243</v>
      </c>
    </row>
    <row r="28" spans="1:12" ht="18.75" customHeight="1" x14ac:dyDescent="0.25">
      <c r="A28" s="62" t="s">
        <v>477</v>
      </c>
      <c r="B28" s="9">
        <v>61</v>
      </c>
      <c r="C28" s="9">
        <v>35</v>
      </c>
      <c r="D28" s="9">
        <v>96</v>
      </c>
      <c r="E28" s="9">
        <v>0</v>
      </c>
      <c r="F28" s="9">
        <v>0</v>
      </c>
      <c r="G28" s="9">
        <v>0</v>
      </c>
      <c r="H28" s="9">
        <f t="shared" si="0"/>
        <v>61</v>
      </c>
      <c r="I28" s="9">
        <f t="shared" si="1"/>
        <v>35</v>
      </c>
      <c r="J28" s="9">
        <f t="shared" si="2"/>
        <v>96</v>
      </c>
      <c r="K28" s="10" t="s">
        <v>478</v>
      </c>
    </row>
    <row r="29" spans="1:12" ht="18.75" customHeight="1" x14ac:dyDescent="0.25">
      <c r="A29" s="62" t="s">
        <v>419</v>
      </c>
      <c r="B29" s="9">
        <v>454</v>
      </c>
      <c r="C29" s="9">
        <v>191</v>
      </c>
      <c r="D29" s="9">
        <v>645</v>
      </c>
      <c r="E29" s="9">
        <v>0</v>
      </c>
      <c r="F29" s="9">
        <v>0</v>
      </c>
      <c r="G29" s="9">
        <v>0</v>
      </c>
      <c r="H29" s="9">
        <f t="shared" si="0"/>
        <v>454</v>
      </c>
      <c r="I29" s="9">
        <f t="shared" si="1"/>
        <v>191</v>
      </c>
      <c r="J29" s="9">
        <f t="shared" si="2"/>
        <v>645</v>
      </c>
      <c r="K29" s="10" t="s">
        <v>249</v>
      </c>
    </row>
    <row r="30" spans="1:12" ht="18.75" customHeight="1" x14ac:dyDescent="0.25">
      <c r="A30" s="62" t="s">
        <v>250</v>
      </c>
      <c r="B30" s="9">
        <v>83</v>
      </c>
      <c r="C30" s="9">
        <v>39</v>
      </c>
      <c r="D30" s="9">
        <v>122</v>
      </c>
      <c r="E30" s="9">
        <v>0</v>
      </c>
      <c r="F30" s="9">
        <v>0</v>
      </c>
      <c r="G30" s="9">
        <v>0</v>
      </c>
      <c r="H30" s="9">
        <f t="shared" si="0"/>
        <v>83</v>
      </c>
      <c r="I30" s="9">
        <f t="shared" si="1"/>
        <v>39</v>
      </c>
      <c r="J30" s="9">
        <f t="shared" si="2"/>
        <v>122</v>
      </c>
      <c r="K30" s="10" t="s">
        <v>479</v>
      </c>
    </row>
    <row r="31" spans="1:12" ht="18.75" customHeight="1" x14ac:dyDescent="0.25">
      <c r="A31" s="62" t="s">
        <v>252</v>
      </c>
      <c r="B31" s="9">
        <v>62</v>
      </c>
      <c r="C31" s="9">
        <v>53</v>
      </c>
      <c r="D31" s="9">
        <v>115</v>
      </c>
      <c r="E31" s="9">
        <v>0</v>
      </c>
      <c r="F31" s="9">
        <v>0</v>
      </c>
      <c r="G31" s="9">
        <v>0</v>
      </c>
      <c r="H31" s="9">
        <f t="shared" si="0"/>
        <v>62</v>
      </c>
      <c r="I31" s="9">
        <f t="shared" si="1"/>
        <v>53</v>
      </c>
      <c r="J31" s="9">
        <f t="shared" si="2"/>
        <v>115</v>
      </c>
      <c r="K31" s="10" t="s">
        <v>253</v>
      </c>
    </row>
    <row r="32" spans="1:12" ht="18.75" customHeight="1" thickBot="1" x14ac:dyDescent="0.3">
      <c r="A32" s="85" t="s">
        <v>254</v>
      </c>
      <c r="B32" s="15">
        <v>130</v>
      </c>
      <c r="C32" s="15">
        <v>84</v>
      </c>
      <c r="D32" s="15">
        <v>214</v>
      </c>
      <c r="E32" s="9">
        <v>0</v>
      </c>
      <c r="F32" s="9">
        <v>0</v>
      </c>
      <c r="G32" s="9">
        <v>0</v>
      </c>
      <c r="H32" s="9">
        <f t="shared" si="0"/>
        <v>130</v>
      </c>
      <c r="I32" s="9">
        <f t="shared" si="1"/>
        <v>84</v>
      </c>
      <c r="J32" s="9">
        <f t="shared" si="2"/>
        <v>214</v>
      </c>
      <c r="K32" s="16" t="s">
        <v>255</v>
      </c>
    </row>
    <row r="33" spans="1:11" ht="18.75" customHeight="1" thickBot="1" x14ac:dyDescent="0.3">
      <c r="A33" s="23" t="s">
        <v>90</v>
      </c>
      <c r="B33" s="24">
        <f>SUM(B9:B32)</f>
        <v>6293</v>
      </c>
      <c r="C33" s="24">
        <f t="shared" ref="C33:J33" si="3">SUM(C9:C32)</f>
        <v>6083</v>
      </c>
      <c r="D33" s="24">
        <f t="shared" si="3"/>
        <v>12376</v>
      </c>
      <c r="E33" s="24">
        <f t="shared" si="3"/>
        <v>1</v>
      </c>
      <c r="F33" s="24">
        <f t="shared" si="3"/>
        <v>0</v>
      </c>
      <c r="G33" s="24">
        <f t="shared" si="3"/>
        <v>1</v>
      </c>
      <c r="H33" s="24">
        <f t="shared" si="3"/>
        <v>6294</v>
      </c>
      <c r="I33" s="24">
        <f t="shared" si="3"/>
        <v>6083</v>
      </c>
      <c r="J33" s="24">
        <f t="shared" si="3"/>
        <v>12377</v>
      </c>
      <c r="K33" s="25" t="s">
        <v>91</v>
      </c>
    </row>
    <row r="34" spans="1:11" ht="23.25" customHeight="1" thickTop="1" x14ac:dyDescent="0.25">
      <c r="A34" s="14"/>
      <c r="B34" s="15"/>
      <c r="C34" s="15"/>
      <c r="D34" s="15"/>
      <c r="E34" s="15"/>
      <c r="F34" s="15"/>
      <c r="G34" s="15"/>
      <c r="H34" s="15"/>
      <c r="I34" s="15"/>
      <c r="J34" s="15"/>
      <c r="K34" s="16"/>
    </row>
    <row r="35" spans="1:11" s="659" customFormat="1" ht="23.25" customHeight="1" x14ac:dyDescent="0.25">
      <c r="A35" s="668"/>
      <c r="B35" s="656"/>
      <c r="C35" s="656"/>
      <c r="D35" s="656"/>
      <c r="E35" s="656"/>
      <c r="F35" s="656"/>
      <c r="G35" s="656"/>
      <c r="H35" s="656"/>
      <c r="I35" s="656"/>
      <c r="J35" s="656"/>
      <c r="K35" s="664"/>
    </row>
    <row r="36" spans="1:11" s="659" customFormat="1" ht="23.25" customHeight="1" x14ac:dyDescent="0.25">
      <c r="A36" s="668"/>
      <c r="B36" s="656"/>
      <c r="C36" s="656"/>
      <c r="D36" s="656"/>
      <c r="E36" s="656"/>
      <c r="F36" s="656"/>
      <c r="G36" s="656"/>
      <c r="H36" s="656"/>
      <c r="I36" s="656"/>
      <c r="J36" s="656"/>
      <c r="K36" s="664"/>
    </row>
    <row r="37" spans="1:11" ht="23.25" customHeight="1" x14ac:dyDescent="0.25">
      <c r="A37" s="14"/>
      <c r="B37" s="15"/>
      <c r="C37" s="15"/>
      <c r="D37" s="15"/>
      <c r="E37" s="15"/>
      <c r="F37" s="15"/>
      <c r="G37" s="15"/>
      <c r="H37" s="15"/>
      <c r="I37" s="15"/>
      <c r="J37" s="15"/>
      <c r="K37" s="16"/>
    </row>
    <row r="38" spans="1:11" ht="27.75" customHeight="1" thickBot="1" x14ac:dyDescent="0.35">
      <c r="A38" s="1" t="s">
        <v>849</v>
      </c>
      <c r="B38" s="33"/>
      <c r="C38" s="33"/>
      <c r="D38" s="33"/>
      <c r="E38" s="33"/>
      <c r="F38" s="33"/>
      <c r="G38" s="33"/>
      <c r="H38" s="33"/>
      <c r="I38" s="33"/>
      <c r="J38" s="33"/>
      <c r="K38" s="82" t="s">
        <v>482</v>
      </c>
    </row>
    <row r="39" spans="1:11" s="616" customFormat="1" ht="20.25" customHeight="1" thickTop="1" x14ac:dyDescent="0.25">
      <c r="A39" s="735" t="s">
        <v>205</v>
      </c>
      <c r="B39" s="735" t="s">
        <v>1</v>
      </c>
      <c r="C39" s="735"/>
      <c r="D39" s="735"/>
      <c r="E39" s="735" t="s">
        <v>2</v>
      </c>
      <c r="F39" s="735"/>
      <c r="G39" s="735"/>
      <c r="H39" s="735" t="s">
        <v>4</v>
      </c>
      <c r="I39" s="735"/>
      <c r="J39" s="735"/>
      <c r="K39" s="735" t="s">
        <v>206</v>
      </c>
    </row>
    <row r="40" spans="1:11" s="616" customFormat="1" ht="20.25" customHeight="1" x14ac:dyDescent="0.25">
      <c r="A40" s="736"/>
      <c r="B40" s="736" t="s">
        <v>6</v>
      </c>
      <c r="C40" s="736"/>
      <c r="D40" s="736"/>
      <c r="E40" s="736" t="s">
        <v>7</v>
      </c>
      <c r="F40" s="736"/>
      <c r="G40" s="736"/>
      <c r="H40" s="736" t="s">
        <v>9</v>
      </c>
      <c r="I40" s="736"/>
      <c r="J40" s="736"/>
      <c r="K40" s="736"/>
    </row>
    <row r="41" spans="1:11" s="616" customFormat="1" ht="20.25" customHeight="1" x14ac:dyDescent="0.25">
      <c r="A41" s="736"/>
      <c r="B41" s="581" t="s">
        <v>10</v>
      </c>
      <c r="C41" s="581" t="s">
        <v>113</v>
      </c>
      <c r="D41" s="581" t="s">
        <v>12</v>
      </c>
      <c r="E41" s="581" t="s">
        <v>10</v>
      </c>
      <c r="F41" s="581" t="s">
        <v>113</v>
      </c>
      <c r="G41" s="581" t="s">
        <v>12</v>
      </c>
      <c r="H41" s="581" t="s">
        <v>10</v>
      </c>
      <c r="I41" s="581" t="s">
        <v>113</v>
      </c>
      <c r="J41" s="581" t="s">
        <v>12</v>
      </c>
      <c r="K41" s="736"/>
    </row>
    <row r="42" spans="1:11" s="616" customFormat="1" ht="20.25" customHeight="1" thickBot="1" x14ac:dyDescent="0.3">
      <c r="A42" s="737"/>
      <c r="B42" s="582" t="s">
        <v>13</v>
      </c>
      <c r="C42" s="582" t="s">
        <v>14</v>
      </c>
      <c r="D42" s="582" t="s">
        <v>9</v>
      </c>
      <c r="E42" s="582" t="s">
        <v>13</v>
      </c>
      <c r="F42" s="582" t="s">
        <v>14</v>
      </c>
      <c r="G42" s="582" t="s">
        <v>9</v>
      </c>
      <c r="H42" s="582" t="s">
        <v>13</v>
      </c>
      <c r="I42" s="582" t="s">
        <v>14</v>
      </c>
      <c r="J42" s="582" t="s">
        <v>9</v>
      </c>
      <c r="K42" s="737"/>
    </row>
    <row r="43" spans="1:11" ht="30.75" customHeight="1" x14ac:dyDescent="0.3">
      <c r="A43" s="14" t="s">
        <v>92</v>
      </c>
      <c r="B43" s="3"/>
      <c r="C43" s="3"/>
      <c r="D43" s="3"/>
      <c r="E43" s="3"/>
      <c r="F43" s="3"/>
      <c r="G43" s="3"/>
      <c r="H43" s="3"/>
      <c r="I43" s="3"/>
      <c r="J43" s="3"/>
      <c r="K43" s="22" t="s">
        <v>480</v>
      </c>
    </row>
    <row r="44" spans="1:11" ht="29.25" customHeight="1" x14ac:dyDescent="0.25">
      <c r="A44" s="62" t="s">
        <v>216</v>
      </c>
      <c r="B44" s="9">
        <v>126</v>
      </c>
      <c r="C44" s="9">
        <v>39</v>
      </c>
      <c r="D44" s="9">
        <v>165</v>
      </c>
      <c r="E44" s="9">
        <v>0</v>
      </c>
      <c r="F44" s="9">
        <v>0</v>
      </c>
      <c r="G44" s="9">
        <v>0</v>
      </c>
      <c r="H44" s="9">
        <f>SUM(B44,E44)</f>
        <v>126</v>
      </c>
      <c r="I44" s="9">
        <f>SUM(C44,F44)</f>
        <v>39</v>
      </c>
      <c r="J44" s="9">
        <f>SUM(H44:I44)</f>
        <v>165</v>
      </c>
      <c r="K44" s="10" t="s">
        <v>217</v>
      </c>
    </row>
    <row r="45" spans="1:11" ht="29.25" customHeight="1" x14ac:dyDescent="0.25">
      <c r="A45" s="62" t="s">
        <v>470</v>
      </c>
      <c r="B45" s="9">
        <v>11</v>
      </c>
      <c r="C45" s="9">
        <v>7</v>
      </c>
      <c r="D45" s="9">
        <v>18</v>
      </c>
      <c r="E45" s="9">
        <v>0</v>
      </c>
      <c r="F45" s="9">
        <v>0</v>
      </c>
      <c r="G45" s="9">
        <v>0</v>
      </c>
      <c r="H45" s="9">
        <f t="shared" ref="H45:H54" si="4">SUM(B45,E45)</f>
        <v>11</v>
      </c>
      <c r="I45" s="9">
        <f t="shared" ref="I45:I54" si="5">SUM(C45,F45)</f>
        <v>7</v>
      </c>
      <c r="J45" s="9">
        <f t="shared" ref="J45:J54" si="6">SUM(H45:I45)</f>
        <v>18</v>
      </c>
      <c r="K45" s="31" t="s">
        <v>471</v>
      </c>
    </row>
    <row r="46" spans="1:11" ht="29.25" customHeight="1" x14ac:dyDescent="0.25">
      <c r="A46" s="62" t="s">
        <v>316</v>
      </c>
      <c r="B46" s="9">
        <v>234</v>
      </c>
      <c r="C46" s="9">
        <v>63</v>
      </c>
      <c r="D46" s="9">
        <v>297</v>
      </c>
      <c r="E46" s="9">
        <v>0</v>
      </c>
      <c r="F46" s="9">
        <v>0</v>
      </c>
      <c r="G46" s="9">
        <v>0</v>
      </c>
      <c r="H46" s="9">
        <f t="shared" si="4"/>
        <v>234</v>
      </c>
      <c r="I46" s="9">
        <f t="shared" si="5"/>
        <v>63</v>
      </c>
      <c r="J46" s="9">
        <f t="shared" si="6"/>
        <v>297</v>
      </c>
      <c r="K46" s="10" t="s">
        <v>231</v>
      </c>
    </row>
    <row r="47" spans="1:11" ht="29.25" customHeight="1" x14ac:dyDescent="0.25">
      <c r="A47" s="62" t="s">
        <v>472</v>
      </c>
      <c r="B47" s="9">
        <v>220</v>
      </c>
      <c r="C47" s="9">
        <v>210</v>
      </c>
      <c r="D47" s="9">
        <v>430</v>
      </c>
      <c r="E47" s="9">
        <v>0</v>
      </c>
      <c r="F47" s="9">
        <v>0</v>
      </c>
      <c r="G47" s="9">
        <v>0</v>
      </c>
      <c r="H47" s="9">
        <f t="shared" si="4"/>
        <v>220</v>
      </c>
      <c r="I47" s="9">
        <f t="shared" si="5"/>
        <v>210</v>
      </c>
      <c r="J47" s="9">
        <f t="shared" si="6"/>
        <v>430</v>
      </c>
      <c r="K47" s="10" t="s">
        <v>473</v>
      </c>
    </row>
    <row r="48" spans="1:11" ht="29.25" customHeight="1" x14ac:dyDescent="0.25">
      <c r="A48" s="62" t="s">
        <v>321</v>
      </c>
      <c r="B48" s="9">
        <v>188</v>
      </c>
      <c r="C48" s="9">
        <v>137</v>
      </c>
      <c r="D48" s="9">
        <v>325</v>
      </c>
      <c r="E48" s="9">
        <v>0</v>
      </c>
      <c r="F48" s="9">
        <v>0</v>
      </c>
      <c r="G48" s="9">
        <v>0</v>
      </c>
      <c r="H48" s="9">
        <f t="shared" si="4"/>
        <v>188</v>
      </c>
      <c r="I48" s="9">
        <f t="shared" si="5"/>
        <v>137</v>
      </c>
      <c r="J48" s="9">
        <f t="shared" si="6"/>
        <v>325</v>
      </c>
      <c r="K48" s="10" t="s">
        <v>322</v>
      </c>
    </row>
    <row r="49" spans="1:11" s="208" customFormat="1" ht="29.25" customHeight="1" x14ac:dyDescent="0.25">
      <c r="A49" s="62" t="s">
        <v>238</v>
      </c>
      <c r="B49" s="9">
        <v>80</v>
      </c>
      <c r="C49" s="9">
        <v>2</v>
      </c>
      <c r="D49" s="9">
        <v>82</v>
      </c>
      <c r="E49" s="9">
        <v>0</v>
      </c>
      <c r="F49" s="9">
        <v>0</v>
      </c>
      <c r="G49" s="9">
        <v>0</v>
      </c>
      <c r="H49" s="9">
        <f t="shared" si="4"/>
        <v>80</v>
      </c>
      <c r="I49" s="9">
        <f t="shared" si="5"/>
        <v>2</v>
      </c>
      <c r="J49" s="9">
        <f t="shared" si="6"/>
        <v>82</v>
      </c>
      <c r="K49" s="211" t="s">
        <v>476</v>
      </c>
    </row>
    <row r="50" spans="1:11" ht="29.25" customHeight="1" x14ac:dyDescent="0.25">
      <c r="A50" s="62" t="s">
        <v>242</v>
      </c>
      <c r="B50" s="9">
        <v>56</v>
      </c>
      <c r="C50" s="9">
        <v>17</v>
      </c>
      <c r="D50" s="9">
        <v>73</v>
      </c>
      <c r="E50" s="9">
        <v>0</v>
      </c>
      <c r="F50" s="9">
        <v>0</v>
      </c>
      <c r="G50" s="9">
        <v>0</v>
      </c>
      <c r="H50" s="9">
        <f t="shared" si="4"/>
        <v>56</v>
      </c>
      <c r="I50" s="9">
        <f t="shared" si="5"/>
        <v>17</v>
      </c>
      <c r="J50" s="9">
        <f t="shared" si="6"/>
        <v>73</v>
      </c>
      <c r="K50" s="10" t="s">
        <v>243</v>
      </c>
    </row>
    <row r="51" spans="1:11" ht="29.25" customHeight="1" x14ac:dyDescent="0.25">
      <c r="A51" s="62" t="s">
        <v>419</v>
      </c>
      <c r="B51" s="9">
        <v>312</v>
      </c>
      <c r="C51" s="9">
        <v>98</v>
      </c>
      <c r="D51" s="9">
        <v>410</v>
      </c>
      <c r="E51" s="9">
        <v>0</v>
      </c>
      <c r="F51" s="9">
        <v>0</v>
      </c>
      <c r="G51" s="9">
        <v>0</v>
      </c>
      <c r="H51" s="9">
        <f t="shared" si="4"/>
        <v>312</v>
      </c>
      <c r="I51" s="9">
        <f t="shared" si="5"/>
        <v>98</v>
      </c>
      <c r="J51" s="9">
        <f t="shared" si="6"/>
        <v>410</v>
      </c>
      <c r="K51" s="10" t="s">
        <v>249</v>
      </c>
    </row>
    <row r="52" spans="1:11" ht="29.25" customHeight="1" x14ac:dyDescent="0.25">
      <c r="A52" s="62" t="s">
        <v>252</v>
      </c>
      <c r="B52" s="9">
        <v>32</v>
      </c>
      <c r="C52" s="9">
        <v>45</v>
      </c>
      <c r="D52" s="9">
        <v>77</v>
      </c>
      <c r="E52" s="9">
        <v>0</v>
      </c>
      <c r="F52" s="9">
        <v>0</v>
      </c>
      <c r="G52" s="9">
        <v>0</v>
      </c>
      <c r="H52" s="9">
        <f t="shared" si="4"/>
        <v>32</v>
      </c>
      <c r="I52" s="9">
        <f t="shared" si="5"/>
        <v>45</v>
      </c>
      <c r="J52" s="9">
        <f t="shared" si="6"/>
        <v>77</v>
      </c>
      <c r="K52" s="10" t="s">
        <v>253</v>
      </c>
    </row>
    <row r="53" spans="1:11" ht="29.25" customHeight="1" x14ac:dyDescent="0.25">
      <c r="A53" s="62" t="s">
        <v>254</v>
      </c>
      <c r="B53" s="9">
        <v>193</v>
      </c>
      <c r="C53" s="9">
        <v>51</v>
      </c>
      <c r="D53" s="9">
        <v>244</v>
      </c>
      <c r="E53" s="9">
        <v>0</v>
      </c>
      <c r="F53" s="9">
        <v>0</v>
      </c>
      <c r="G53" s="9">
        <v>0</v>
      </c>
      <c r="H53" s="9">
        <f t="shared" si="4"/>
        <v>193</v>
      </c>
      <c r="I53" s="9">
        <f t="shared" si="5"/>
        <v>51</v>
      </c>
      <c r="J53" s="9">
        <f t="shared" si="6"/>
        <v>244</v>
      </c>
      <c r="K53" s="10" t="s">
        <v>255</v>
      </c>
    </row>
    <row r="54" spans="1:11" ht="29.25" customHeight="1" thickBot="1" x14ac:dyDescent="0.3">
      <c r="A54" s="88" t="s">
        <v>127</v>
      </c>
      <c r="B54" s="67">
        <f>SUM(B44:B53)</f>
        <v>1452</v>
      </c>
      <c r="C54" s="203">
        <f t="shared" ref="C54:G54" si="7">SUM(C44:C53)</f>
        <v>669</v>
      </c>
      <c r="D54" s="203">
        <f t="shared" si="7"/>
        <v>2121</v>
      </c>
      <c r="E54" s="203">
        <f t="shared" si="7"/>
        <v>0</v>
      </c>
      <c r="F54" s="203">
        <f t="shared" si="7"/>
        <v>0</v>
      </c>
      <c r="G54" s="203">
        <f t="shared" si="7"/>
        <v>0</v>
      </c>
      <c r="H54" s="9">
        <f t="shared" si="4"/>
        <v>1452</v>
      </c>
      <c r="I54" s="9">
        <f t="shared" si="5"/>
        <v>669</v>
      </c>
      <c r="J54" s="9">
        <f t="shared" si="6"/>
        <v>2121</v>
      </c>
      <c r="K54" s="19" t="s">
        <v>261</v>
      </c>
    </row>
    <row r="55" spans="1:11" ht="29.25" customHeight="1" thickBot="1" x14ac:dyDescent="0.3">
      <c r="A55" s="89" t="s">
        <v>384</v>
      </c>
      <c r="B55" s="24">
        <f>B54+B33</f>
        <v>7745</v>
      </c>
      <c r="C55" s="24">
        <f t="shared" ref="C55:J55" si="8">C54+C33</f>
        <v>6752</v>
      </c>
      <c r="D55" s="24">
        <f t="shared" si="8"/>
        <v>14497</v>
      </c>
      <c r="E55" s="24">
        <f t="shared" si="8"/>
        <v>1</v>
      </c>
      <c r="F55" s="24">
        <f t="shared" si="8"/>
        <v>0</v>
      </c>
      <c r="G55" s="24">
        <f t="shared" si="8"/>
        <v>1</v>
      </c>
      <c r="H55" s="24">
        <f t="shared" si="8"/>
        <v>7746</v>
      </c>
      <c r="I55" s="24">
        <f t="shared" si="8"/>
        <v>6752</v>
      </c>
      <c r="J55" s="24">
        <f t="shared" si="8"/>
        <v>14498</v>
      </c>
      <c r="K55" s="25" t="s">
        <v>263</v>
      </c>
    </row>
    <row r="56" spans="1:11" ht="22.5" customHeight="1" thickTop="1" x14ac:dyDescent="0.25">
      <c r="B56" s="90"/>
      <c r="C56" s="90"/>
      <c r="D56" s="90"/>
      <c r="E56" s="90"/>
      <c r="F56" s="90"/>
      <c r="G56" s="90"/>
      <c r="H56" s="90"/>
      <c r="I56" s="90"/>
      <c r="J56" s="90"/>
    </row>
    <row r="57" spans="1:11" ht="22.5" customHeight="1" x14ac:dyDescent="0.25"/>
    <row r="58" spans="1:11" ht="22.5" customHeight="1" x14ac:dyDescent="0.3">
      <c r="A58" s="15"/>
      <c r="B58" s="3"/>
      <c r="C58" s="3"/>
      <c r="D58" s="3"/>
      <c r="E58" s="3"/>
      <c r="F58" s="3"/>
      <c r="G58" s="3"/>
      <c r="H58" s="3"/>
      <c r="I58" s="3"/>
      <c r="J58" s="3"/>
      <c r="K58" s="15"/>
    </row>
    <row r="59" spans="1:11" ht="22.5" customHeight="1" x14ac:dyDescent="0.3">
      <c r="A59" s="15"/>
      <c r="B59" s="3"/>
      <c r="C59" s="3"/>
      <c r="D59" s="3"/>
      <c r="E59" s="3"/>
      <c r="F59" s="3"/>
      <c r="G59" s="3"/>
      <c r="H59" s="3"/>
      <c r="I59" s="3"/>
      <c r="J59" s="3"/>
      <c r="K59" s="15"/>
    </row>
    <row r="60" spans="1:11" ht="15" customHeight="1" x14ac:dyDescent="0.3">
      <c r="A60" s="15"/>
      <c r="B60" s="3"/>
      <c r="C60" s="3"/>
      <c r="D60" s="3"/>
      <c r="E60" s="3"/>
      <c r="F60" s="3"/>
      <c r="G60" s="3"/>
      <c r="H60" s="3"/>
      <c r="I60" s="3"/>
      <c r="J60" s="3"/>
      <c r="K60" s="15"/>
    </row>
    <row r="61" spans="1:11" ht="22.5" customHeight="1" x14ac:dyDescent="0.25">
      <c r="A61" s="738" t="s">
        <v>648</v>
      </c>
      <c r="B61" s="738"/>
      <c r="C61" s="738"/>
      <c r="D61" s="738"/>
      <c r="E61" s="738"/>
      <c r="F61" s="738"/>
      <c r="G61" s="738"/>
      <c r="H61" s="738"/>
      <c r="I61" s="738"/>
      <c r="J61" s="738"/>
      <c r="K61" s="738"/>
    </row>
    <row r="62" spans="1:11" ht="25.5" customHeight="1" x14ac:dyDescent="0.25">
      <c r="A62" s="742" t="s">
        <v>865</v>
      </c>
      <c r="B62" s="742"/>
      <c r="C62" s="742"/>
      <c r="D62" s="742"/>
      <c r="E62" s="742"/>
      <c r="F62" s="742"/>
      <c r="G62" s="742"/>
      <c r="H62" s="742"/>
      <c r="I62" s="742"/>
      <c r="J62" s="742"/>
      <c r="K62" s="742"/>
    </row>
    <row r="63" spans="1:11" ht="19.5" customHeight="1" thickBot="1" x14ac:dyDescent="0.35">
      <c r="A63" s="1" t="s">
        <v>484</v>
      </c>
      <c r="B63" s="33"/>
      <c r="C63" s="33"/>
      <c r="D63" s="33"/>
      <c r="E63" s="33"/>
      <c r="F63" s="33"/>
      <c r="G63" s="33"/>
      <c r="H63" s="33"/>
      <c r="I63" s="33"/>
      <c r="J63" s="33"/>
      <c r="K63" s="82" t="s">
        <v>485</v>
      </c>
    </row>
    <row r="64" spans="1:11" s="616" customFormat="1" ht="21.75" customHeight="1" thickTop="1" x14ac:dyDescent="0.25">
      <c r="A64" s="735" t="s">
        <v>205</v>
      </c>
      <c r="B64" s="735" t="s">
        <v>1</v>
      </c>
      <c r="C64" s="735"/>
      <c r="D64" s="735"/>
      <c r="E64" s="735" t="s">
        <v>2</v>
      </c>
      <c r="F64" s="735"/>
      <c r="G64" s="735"/>
      <c r="H64" s="735" t="s">
        <v>4</v>
      </c>
      <c r="I64" s="735"/>
      <c r="J64" s="735"/>
      <c r="K64" s="735" t="s">
        <v>206</v>
      </c>
    </row>
    <row r="65" spans="1:11" s="616" customFormat="1" ht="21.75" customHeight="1" x14ac:dyDescent="0.25">
      <c r="A65" s="736"/>
      <c r="B65" s="736" t="s">
        <v>6</v>
      </c>
      <c r="C65" s="736"/>
      <c r="D65" s="736"/>
      <c r="E65" s="736" t="s">
        <v>7</v>
      </c>
      <c r="F65" s="736"/>
      <c r="G65" s="736"/>
      <c r="H65" s="736" t="s">
        <v>9</v>
      </c>
      <c r="I65" s="736"/>
      <c r="J65" s="736"/>
      <c r="K65" s="736"/>
    </row>
    <row r="66" spans="1:11" s="616" customFormat="1" ht="21.75" customHeight="1" x14ac:dyDescent="0.25">
      <c r="A66" s="736"/>
      <c r="B66" s="581" t="s">
        <v>10</v>
      </c>
      <c r="C66" s="581" t="s">
        <v>113</v>
      </c>
      <c r="D66" s="581" t="s">
        <v>12</v>
      </c>
      <c r="E66" s="581" t="s">
        <v>10</v>
      </c>
      <c r="F66" s="581" t="s">
        <v>113</v>
      </c>
      <c r="G66" s="581" t="s">
        <v>12</v>
      </c>
      <c r="H66" s="581" t="s">
        <v>10</v>
      </c>
      <c r="I66" s="581" t="s">
        <v>113</v>
      </c>
      <c r="J66" s="581" t="s">
        <v>12</v>
      </c>
      <c r="K66" s="736"/>
    </row>
    <row r="67" spans="1:11" s="616" customFormat="1" ht="21.75" customHeight="1" thickBot="1" x14ac:dyDescent="0.3">
      <c r="A67" s="737"/>
      <c r="B67" s="582" t="s">
        <v>13</v>
      </c>
      <c r="C67" s="582" t="s">
        <v>14</v>
      </c>
      <c r="D67" s="582" t="s">
        <v>9</v>
      </c>
      <c r="E67" s="582" t="s">
        <v>13</v>
      </c>
      <c r="F67" s="582" t="s">
        <v>14</v>
      </c>
      <c r="G67" s="582" t="s">
        <v>9</v>
      </c>
      <c r="H67" s="582" t="s">
        <v>13</v>
      </c>
      <c r="I67" s="582" t="s">
        <v>14</v>
      </c>
      <c r="J67" s="582" t="s">
        <v>9</v>
      </c>
      <c r="K67" s="737"/>
    </row>
    <row r="68" spans="1:11" ht="18" customHeight="1" x14ac:dyDescent="0.3">
      <c r="A68" s="83" t="s">
        <v>15</v>
      </c>
      <c r="B68" s="84"/>
      <c r="C68" s="84"/>
      <c r="D68" s="84"/>
      <c r="E68" s="84"/>
      <c r="F68" s="84"/>
      <c r="G68" s="84"/>
      <c r="H68" s="84"/>
      <c r="I68" s="84"/>
      <c r="J68" s="84"/>
      <c r="K68" s="22" t="s">
        <v>207</v>
      </c>
    </row>
    <row r="69" spans="1:11" ht="18" customHeight="1" x14ac:dyDescent="0.25">
      <c r="A69" s="62" t="s">
        <v>208</v>
      </c>
      <c r="B69" s="9">
        <v>531</v>
      </c>
      <c r="C69" s="9">
        <v>822</v>
      </c>
      <c r="D69" s="9">
        <v>1353</v>
      </c>
      <c r="E69" s="9">
        <v>0</v>
      </c>
      <c r="F69" s="9">
        <v>0</v>
      </c>
      <c r="G69" s="9">
        <v>0</v>
      </c>
      <c r="H69" s="9">
        <f>E69+B69</f>
        <v>531</v>
      </c>
      <c r="I69" s="9">
        <f>F69+C69</f>
        <v>822</v>
      </c>
      <c r="J69" s="9">
        <f>SUM(H69:I69)</f>
        <v>1353</v>
      </c>
      <c r="K69" s="10" t="s">
        <v>209</v>
      </c>
    </row>
    <row r="70" spans="1:11" ht="18" customHeight="1" x14ac:dyDescent="0.25">
      <c r="A70" s="62" t="s">
        <v>212</v>
      </c>
      <c r="B70" s="9">
        <v>269</v>
      </c>
      <c r="C70" s="9">
        <v>465</v>
      </c>
      <c r="D70" s="9">
        <v>734</v>
      </c>
      <c r="E70" s="9">
        <v>0</v>
      </c>
      <c r="F70" s="9">
        <v>0</v>
      </c>
      <c r="G70" s="9">
        <v>0</v>
      </c>
      <c r="H70" s="9">
        <f t="shared" ref="H70:H81" si="9">E70+B70</f>
        <v>269</v>
      </c>
      <c r="I70" s="9">
        <f t="shared" ref="I70:I81" si="10">F70+C70</f>
        <v>465</v>
      </c>
      <c r="J70" s="9">
        <f t="shared" ref="J70:J93" si="11">SUM(H70:I70)</f>
        <v>734</v>
      </c>
      <c r="K70" s="10" t="s">
        <v>213</v>
      </c>
    </row>
    <row r="71" spans="1:11" ht="18" customHeight="1" x14ac:dyDescent="0.25">
      <c r="A71" s="62" t="s">
        <v>214</v>
      </c>
      <c r="B71" s="9">
        <v>259</v>
      </c>
      <c r="C71" s="9">
        <v>668</v>
      </c>
      <c r="D71" s="9">
        <v>927</v>
      </c>
      <c r="E71" s="9">
        <v>0</v>
      </c>
      <c r="F71" s="9">
        <v>0</v>
      </c>
      <c r="G71" s="9">
        <v>0</v>
      </c>
      <c r="H71" s="9">
        <f t="shared" si="9"/>
        <v>259</v>
      </c>
      <c r="I71" s="9">
        <f t="shared" si="10"/>
        <v>668</v>
      </c>
      <c r="J71" s="9">
        <f t="shared" si="11"/>
        <v>927</v>
      </c>
      <c r="K71" s="10" t="s">
        <v>315</v>
      </c>
    </row>
    <row r="72" spans="1:11" ht="18" customHeight="1" x14ac:dyDescent="0.25">
      <c r="A72" s="62" t="s">
        <v>216</v>
      </c>
      <c r="B72" s="9">
        <v>200</v>
      </c>
      <c r="C72" s="9">
        <v>529</v>
      </c>
      <c r="D72" s="9">
        <v>729</v>
      </c>
      <c r="E72" s="9">
        <v>0</v>
      </c>
      <c r="F72" s="9">
        <v>0</v>
      </c>
      <c r="G72" s="9">
        <v>0</v>
      </c>
      <c r="H72" s="9">
        <f t="shared" si="9"/>
        <v>200</v>
      </c>
      <c r="I72" s="9">
        <f t="shared" si="10"/>
        <v>529</v>
      </c>
      <c r="J72" s="9">
        <f t="shared" si="11"/>
        <v>729</v>
      </c>
      <c r="K72" s="10" t="s">
        <v>217</v>
      </c>
    </row>
    <row r="73" spans="1:11" ht="18" customHeight="1" x14ac:dyDescent="0.25">
      <c r="A73" s="62" t="s">
        <v>218</v>
      </c>
      <c r="B73" s="9">
        <v>1250</v>
      </c>
      <c r="C73" s="9">
        <v>801</v>
      </c>
      <c r="D73" s="9">
        <v>2051</v>
      </c>
      <c r="E73" s="9">
        <v>0</v>
      </c>
      <c r="F73" s="9">
        <v>0</v>
      </c>
      <c r="G73" s="9">
        <v>0</v>
      </c>
      <c r="H73" s="9">
        <f t="shared" si="9"/>
        <v>1250</v>
      </c>
      <c r="I73" s="9">
        <f t="shared" si="10"/>
        <v>801</v>
      </c>
      <c r="J73" s="9">
        <f t="shared" si="11"/>
        <v>2051</v>
      </c>
      <c r="K73" s="10" t="s">
        <v>219</v>
      </c>
    </row>
    <row r="74" spans="1:11" ht="18" customHeight="1" x14ac:dyDescent="0.25">
      <c r="A74" s="62" t="s">
        <v>464</v>
      </c>
      <c r="B74" s="9">
        <v>362</v>
      </c>
      <c r="C74" s="9">
        <v>155</v>
      </c>
      <c r="D74" s="9">
        <v>517</v>
      </c>
      <c r="E74" s="9">
        <v>0</v>
      </c>
      <c r="F74" s="9">
        <v>0</v>
      </c>
      <c r="G74" s="9">
        <v>0</v>
      </c>
      <c r="H74" s="9">
        <f t="shared" si="9"/>
        <v>362</v>
      </c>
      <c r="I74" s="9">
        <f t="shared" si="10"/>
        <v>155</v>
      </c>
      <c r="J74" s="9">
        <f t="shared" si="11"/>
        <v>517</v>
      </c>
      <c r="K74" s="31" t="s">
        <v>465</v>
      </c>
    </row>
    <row r="75" spans="1:11" ht="18" customHeight="1" x14ac:dyDescent="0.25">
      <c r="A75" s="62" t="s">
        <v>466</v>
      </c>
      <c r="B75" s="9">
        <v>907</v>
      </c>
      <c r="C75" s="9">
        <v>721</v>
      </c>
      <c r="D75" s="9">
        <v>1628</v>
      </c>
      <c r="E75" s="9">
        <v>0</v>
      </c>
      <c r="F75" s="9">
        <v>0</v>
      </c>
      <c r="G75" s="9">
        <v>0</v>
      </c>
      <c r="H75" s="9">
        <f t="shared" si="9"/>
        <v>907</v>
      </c>
      <c r="I75" s="9">
        <f t="shared" si="10"/>
        <v>721</v>
      </c>
      <c r="J75" s="9">
        <f t="shared" si="11"/>
        <v>1628</v>
      </c>
      <c r="K75" s="10" t="s">
        <v>223</v>
      </c>
    </row>
    <row r="76" spans="1:11" ht="18" customHeight="1" x14ac:dyDescent="0.25">
      <c r="A76" s="62" t="s">
        <v>224</v>
      </c>
      <c r="B76" s="9">
        <v>251</v>
      </c>
      <c r="C76" s="9">
        <v>156</v>
      </c>
      <c r="D76" s="9">
        <v>407</v>
      </c>
      <c r="E76" s="9">
        <v>0</v>
      </c>
      <c r="F76" s="9">
        <v>0</v>
      </c>
      <c r="G76" s="9">
        <v>0</v>
      </c>
      <c r="H76" s="9">
        <f t="shared" si="9"/>
        <v>251</v>
      </c>
      <c r="I76" s="9">
        <f t="shared" si="10"/>
        <v>156</v>
      </c>
      <c r="J76" s="9">
        <f t="shared" si="11"/>
        <v>407</v>
      </c>
      <c r="K76" s="10" t="s">
        <v>225</v>
      </c>
    </row>
    <row r="77" spans="1:11" ht="18" customHeight="1" x14ac:dyDescent="0.25">
      <c r="A77" s="62" t="s">
        <v>226</v>
      </c>
      <c r="B77" s="9">
        <v>940</v>
      </c>
      <c r="C77" s="9">
        <v>1125</v>
      </c>
      <c r="D77" s="9">
        <v>2065</v>
      </c>
      <c r="E77" s="9">
        <v>0</v>
      </c>
      <c r="F77" s="9">
        <v>0</v>
      </c>
      <c r="G77" s="9">
        <v>0</v>
      </c>
      <c r="H77" s="9">
        <f t="shared" si="9"/>
        <v>940</v>
      </c>
      <c r="I77" s="9">
        <f t="shared" si="10"/>
        <v>1125</v>
      </c>
      <c r="J77" s="9">
        <f t="shared" si="11"/>
        <v>2065</v>
      </c>
      <c r="K77" s="10" t="s">
        <v>467</v>
      </c>
    </row>
    <row r="78" spans="1:11" ht="18" customHeight="1" x14ac:dyDescent="0.25">
      <c r="A78" s="62" t="s">
        <v>468</v>
      </c>
      <c r="B78" s="9">
        <v>464</v>
      </c>
      <c r="C78" s="9">
        <v>400</v>
      </c>
      <c r="D78" s="9">
        <v>864</v>
      </c>
      <c r="E78" s="9">
        <v>0</v>
      </c>
      <c r="F78" s="9">
        <v>0</v>
      </c>
      <c r="G78" s="9">
        <v>0</v>
      </c>
      <c r="H78" s="9">
        <f t="shared" si="9"/>
        <v>464</v>
      </c>
      <c r="I78" s="9">
        <f t="shared" si="10"/>
        <v>400</v>
      </c>
      <c r="J78" s="9">
        <f t="shared" si="11"/>
        <v>864</v>
      </c>
      <c r="K78" s="31" t="s">
        <v>469</v>
      </c>
    </row>
    <row r="79" spans="1:11" ht="18" customHeight="1" x14ac:dyDescent="0.25">
      <c r="A79" s="62" t="s">
        <v>470</v>
      </c>
      <c r="B79" s="9">
        <v>740</v>
      </c>
      <c r="C79" s="9">
        <v>946</v>
      </c>
      <c r="D79" s="9">
        <v>1686</v>
      </c>
      <c r="E79" s="9">
        <v>2</v>
      </c>
      <c r="F79" s="9">
        <v>0</v>
      </c>
      <c r="G79" s="9">
        <v>2</v>
      </c>
      <c r="H79" s="9">
        <f t="shared" si="9"/>
        <v>742</v>
      </c>
      <c r="I79" s="9">
        <f t="shared" si="10"/>
        <v>946</v>
      </c>
      <c r="J79" s="9">
        <f t="shared" si="11"/>
        <v>1688</v>
      </c>
      <c r="K79" s="31" t="s">
        <v>471</v>
      </c>
    </row>
    <row r="80" spans="1:11" ht="18" customHeight="1" x14ac:dyDescent="0.25">
      <c r="A80" s="62" t="s">
        <v>316</v>
      </c>
      <c r="B80" s="9">
        <v>2586</v>
      </c>
      <c r="C80" s="9">
        <v>937</v>
      </c>
      <c r="D80" s="9">
        <v>3523</v>
      </c>
      <c r="E80" s="9">
        <v>0</v>
      </c>
      <c r="F80" s="9">
        <v>0</v>
      </c>
      <c r="G80" s="9">
        <v>0</v>
      </c>
      <c r="H80" s="9">
        <f t="shared" si="9"/>
        <v>2586</v>
      </c>
      <c r="I80" s="9">
        <f t="shared" si="10"/>
        <v>937</v>
      </c>
      <c r="J80" s="9">
        <f t="shared" si="11"/>
        <v>3523</v>
      </c>
      <c r="K80" s="10" t="s">
        <v>231</v>
      </c>
    </row>
    <row r="81" spans="1:11" s="208" customFormat="1" ht="18" customHeight="1" x14ac:dyDescent="0.25">
      <c r="A81" s="62" t="s">
        <v>317</v>
      </c>
      <c r="B81" s="9">
        <v>36</v>
      </c>
      <c r="C81" s="9">
        <v>9</v>
      </c>
      <c r="D81" s="9">
        <v>45</v>
      </c>
      <c r="E81" s="9">
        <v>0</v>
      </c>
      <c r="F81" s="9">
        <v>0</v>
      </c>
      <c r="G81" s="9">
        <v>0</v>
      </c>
      <c r="H81" s="9">
        <f t="shared" si="9"/>
        <v>36</v>
      </c>
      <c r="I81" s="9">
        <f t="shared" si="10"/>
        <v>9</v>
      </c>
      <c r="J81" s="9">
        <f t="shared" si="11"/>
        <v>45</v>
      </c>
      <c r="K81" s="211" t="s">
        <v>318</v>
      </c>
    </row>
    <row r="82" spans="1:11" ht="18" customHeight="1" x14ac:dyDescent="0.25">
      <c r="A82" s="62" t="s">
        <v>472</v>
      </c>
      <c r="B82" s="9">
        <v>2481</v>
      </c>
      <c r="C82" s="9">
        <v>2332</v>
      </c>
      <c r="D82" s="9">
        <v>4813</v>
      </c>
      <c r="E82" s="9">
        <v>0</v>
      </c>
      <c r="F82" s="9">
        <v>0</v>
      </c>
      <c r="G82" s="9">
        <v>0</v>
      </c>
      <c r="H82" s="9">
        <f t="shared" ref="H82:H93" si="12">E82+B82</f>
        <v>2481</v>
      </c>
      <c r="I82" s="9">
        <f t="shared" ref="I82:I93" si="13">F82+C82</f>
        <v>2332</v>
      </c>
      <c r="J82" s="9">
        <f t="shared" si="11"/>
        <v>4813</v>
      </c>
      <c r="K82" s="10" t="s">
        <v>473</v>
      </c>
    </row>
    <row r="83" spans="1:11" ht="18" customHeight="1" x14ac:dyDescent="0.25">
      <c r="A83" s="62" t="s">
        <v>474</v>
      </c>
      <c r="B83" s="9">
        <v>2162</v>
      </c>
      <c r="C83" s="9">
        <v>1678</v>
      </c>
      <c r="D83" s="9">
        <v>3840</v>
      </c>
      <c r="E83" s="9">
        <v>0</v>
      </c>
      <c r="F83" s="9">
        <v>0</v>
      </c>
      <c r="G83" s="9">
        <v>0</v>
      </c>
      <c r="H83" s="9">
        <f t="shared" si="12"/>
        <v>2162</v>
      </c>
      <c r="I83" s="9">
        <f t="shared" si="13"/>
        <v>1678</v>
      </c>
      <c r="J83" s="9">
        <f t="shared" si="11"/>
        <v>3840</v>
      </c>
      <c r="K83" s="10" t="s">
        <v>475</v>
      </c>
    </row>
    <row r="84" spans="1:11" ht="18" customHeight="1" x14ac:dyDescent="0.25">
      <c r="A84" s="62" t="s">
        <v>236</v>
      </c>
      <c r="B84" s="9"/>
      <c r="C84" s="9">
        <v>2393</v>
      </c>
      <c r="D84" s="9">
        <v>2393</v>
      </c>
      <c r="E84" s="9">
        <v>0</v>
      </c>
      <c r="F84" s="9">
        <v>0</v>
      </c>
      <c r="G84" s="9">
        <v>0</v>
      </c>
      <c r="H84" s="9">
        <f t="shared" si="12"/>
        <v>0</v>
      </c>
      <c r="I84" s="9">
        <f t="shared" si="13"/>
        <v>2393</v>
      </c>
      <c r="J84" s="9">
        <f t="shared" si="11"/>
        <v>2393</v>
      </c>
      <c r="K84" s="10" t="s">
        <v>443</v>
      </c>
    </row>
    <row r="85" spans="1:11" ht="18" customHeight="1" x14ac:dyDescent="0.25">
      <c r="A85" s="62" t="s">
        <v>321</v>
      </c>
      <c r="B85" s="9">
        <v>3091</v>
      </c>
      <c r="C85" s="9">
        <v>1963</v>
      </c>
      <c r="D85" s="9">
        <v>5054</v>
      </c>
      <c r="E85" s="9">
        <v>0</v>
      </c>
      <c r="F85" s="9">
        <v>0</v>
      </c>
      <c r="G85" s="9">
        <v>0</v>
      </c>
      <c r="H85" s="9">
        <f t="shared" si="12"/>
        <v>3091</v>
      </c>
      <c r="I85" s="9">
        <f t="shared" si="13"/>
        <v>1963</v>
      </c>
      <c r="J85" s="9">
        <f t="shared" si="11"/>
        <v>5054</v>
      </c>
      <c r="K85" s="10" t="s">
        <v>322</v>
      </c>
    </row>
    <row r="86" spans="1:11" ht="18" customHeight="1" x14ac:dyDescent="0.25">
      <c r="A86" s="62" t="s">
        <v>238</v>
      </c>
      <c r="B86" s="9">
        <v>606</v>
      </c>
      <c r="C86" s="9">
        <v>91</v>
      </c>
      <c r="D86" s="9">
        <v>697</v>
      </c>
      <c r="E86" s="9">
        <v>0</v>
      </c>
      <c r="F86" s="9">
        <v>0</v>
      </c>
      <c r="G86" s="9">
        <v>0</v>
      </c>
      <c r="H86" s="9">
        <f t="shared" si="12"/>
        <v>606</v>
      </c>
      <c r="I86" s="9">
        <f t="shared" si="13"/>
        <v>91</v>
      </c>
      <c r="J86" s="9">
        <f t="shared" si="11"/>
        <v>697</v>
      </c>
      <c r="K86" s="10" t="s">
        <v>476</v>
      </c>
    </row>
    <row r="87" spans="1:11" ht="18" customHeight="1" x14ac:dyDescent="0.25">
      <c r="A87" s="62" t="s">
        <v>242</v>
      </c>
      <c r="B87" s="9">
        <v>1707</v>
      </c>
      <c r="C87" s="9">
        <v>1005</v>
      </c>
      <c r="D87" s="9">
        <v>2712</v>
      </c>
      <c r="E87" s="9">
        <v>0</v>
      </c>
      <c r="F87" s="9">
        <v>0</v>
      </c>
      <c r="G87" s="9">
        <v>0</v>
      </c>
      <c r="H87" s="9">
        <f t="shared" si="12"/>
        <v>1707</v>
      </c>
      <c r="I87" s="9">
        <f t="shared" si="13"/>
        <v>1005</v>
      </c>
      <c r="J87" s="9">
        <f t="shared" si="11"/>
        <v>2712</v>
      </c>
      <c r="K87" s="10" t="s">
        <v>243</v>
      </c>
    </row>
    <row r="88" spans="1:11" ht="18" customHeight="1" x14ac:dyDescent="0.25">
      <c r="A88" s="62" t="s">
        <v>477</v>
      </c>
      <c r="B88" s="9">
        <v>406</v>
      </c>
      <c r="C88" s="9">
        <v>248</v>
      </c>
      <c r="D88" s="9">
        <v>654</v>
      </c>
      <c r="E88" s="9">
        <v>0</v>
      </c>
      <c r="F88" s="9">
        <v>0</v>
      </c>
      <c r="G88" s="9">
        <v>0</v>
      </c>
      <c r="H88" s="9">
        <f t="shared" si="12"/>
        <v>406</v>
      </c>
      <c r="I88" s="9">
        <f t="shared" si="13"/>
        <v>248</v>
      </c>
      <c r="J88" s="9">
        <f t="shared" si="11"/>
        <v>654</v>
      </c>
      <c r="K88" s="10" t="s">
        <v>478</v>
      </c>
    </row>
    <row r="89" spans="1:11" ht="18" customHeight="1" x14ac:dyDescent="0.25">
      <c r="A89" s="62" t="s">
        <v>419</v>
      </c>
      <c r="B89" s="9">
        <v>1126</v>
      </c>
      <c r="C89" s="9">
        <v>428</v>
      </c>
      <c r="D89" s="9">
        <v>1554</v>
      </c>
      <c r="E89" s="9">
        <v>0</v>
      </c>
      <c r="F89" s="9">
        <v>0</v>
      </c>
      <c r="G89" s="9">
        <v>0</v>
      </c>
      <c r="H89" s="9">
        <f t="shared" si="12"/>
        <v>1126</v>
      </c>
      <c r="I89" s="9">
        <f t="shared" si="13"/>
        <v>428</v>
      </c>
      <c r="J89" s="9">
        <f t="shared" si="11"/>
        <v>1554</v>
      </c>
      <c r="K89" s="10" t="s">
        <v>249</v>
      </c>
    </row>
    <row r="90" spans="1:11" ht="20.25" customHeight="1" x14ac:dyDescent="0.25">
      <c r="A90" s="62" t="s">
        <v>250</v>
      </c>
      <c r="B90" s="9">
        <v>243</v>
      </c>
      <c r="C90" s="9">
        <v>108</v>
      </c>
      <c r="D90" s="9">
        <v>351</v>
      </c>
      <c r="E90" s="9">
        <v>0</v>
      </c>
      <c r="F90" s="9">
        <v>0</v>
      </c>
      <c r="G90" s="9">
        <v>0</v>
      </c>
      <c r="H90" s="9">
        <f t="shared" si="12"/>
        <v>243</v>
      </c>
      <c r="I90" s="9">
        <f t="shared" si="13"/>
        <v>108</v>
      </c>
      <c r="J90" s="9">
        <f t="shared" si="11"/>
        <v>351</v>
      </c>
      <c r="K90" s="10" t="s">
        <v>479</v>
      </c>
    </row>
    <row r="91" spans="1:11" ht="20.25" customHeight="1" x14ac:dyDescent="0.25">
      <c r="A91" s="62" t="s">
        <v>252</v>
      </c>
      <c r="B91" s="9">
        <v>180</v>
      </c>
      <c r="C91" s="9">
        <v>181</v>
      </c>
      <c r="D91" s="9">
        <v>361</v>
      </c>
      <c r="E91" s="9">
        <v>0</v>
      </c>
      <c r="F91" s="9">
        <v>0</v>
      </c>
      <c r="G91" s="9">
        <v>0</v>
      </c>
      <c r="H91" s="9">
        <f t="shared" si="12"/>
        <v>180</v>
      </c>
      <c r="I91" s="9">
        <f t="shared" si="13"/>
        <v>181</v>
      </c>
      <c r="J91" s="9">
        <f t="shared" si="11"/>
        <v>361</v>
      </c>
      <c r="K91" s="10" t="s">
        <v>253</v>
      </c>
    </row>
    <row r="92" spans="1:11" ht="20.25" customHeight="1" thickBot="1" x14ac:dyDescent="0.3">
      <c r="A92" s="85" t="s">
        <v>254</v>
      </c>
      <c r="B92" s="91">
        <v>455</v>
      </c>
      <c r="C92" s="91">
        <v>348</v>
      </c>
      <c r="D92" s="91">
        <v>803</v>
      </c>
      <c r="E92" s="9">
        <v>0</v>
      </c>
      <c r="F92" s="9">
        <v>0</v>
      </c>
      <c r="G92" s="9">
        <v>0</v>
      </c>
      <c r="H92" s="9">
        <f t="shared" si="12"/>
        <v>455</v>
      </c>
      <c r="I92" s="9">
        <f t="shared" si="13"/>
        <v>348</v>
      </c>
      <c r="J92" s="9">
        <f t="shared" si="11"/>
        <v>803</v>
      </c>
      <c r="K92" s="16" t="s">
        <v>255</v>
      </c>
    </row>
    <row r="93" spans="1:11" ht="20.25" customHeight="1" thickBot="1" x14ac:dyDescent="0.3">
      <c r="A93" s="23" t="s">
        <v>90</v>
      </c>
      <c r="B93" s="24">
        <f>SUM(B69:B92)</f>
        <v>21252</v>
      </c>
      <c r="C93" s="24">
        <f t="shared" ref="C93:G93" si="14">SUM(C69:C92)</f>
        <v>18509</v>
      </c>
      <c r="D93" s="24">
        <f t="shared" si="14"/>
        <v>39761</v>
      </c>
      <c r="E93" s="24">
        <f t="shared" si="14"/>
        <v>2</v>
      </c>
      <c r="F93" s="24">
        <f t="shared" si="14"/>
        <v>0</v>
      </c>
      <c r="G93" s="24">
        <f t="shared" si="14"/>
        <v>2</v>
      </c>
      <c r="H93" s="24">
        <f t="shared" si="12"/>
        <v>21254</v>
      </c>
      <c r="I93" s="24">
        <f t="shared" si="13"/>
        <v>18509</v>
      </c>
      <c r="J93" s="24">
        <f t="shared" si="11"/>
        <v>39763</v>
      </c>
      <c r="K93" s="25" t="s">
        <v>91</v>
      </c>
    </row>
    <row r="94" spans="1:11" ht="14.4" thickTop="1" x14ac:dyDescent="0.25"/>
    <row r="95" spans="1:11" ht="33" customHeight="1" thickBot="1" x14ac:dyDescent="0.35">
      <c r="A95" s="1" t="s">
        <v>486</v>
      </c>
      <c r="B95" s="33"/>
      <c r="C95" s="33"/>
      <c r="D95" s="33"/>
      <c r="E95" s="33"/>
      <c r="F95" s="33"/>
      <c r="G95" s="33"/>
      <c r="H95" s="33"/>
      <c r="I95" s="33"/>
      <c r="J95" s="33"/>
      <c r="K95" s="82" t="s">
        <v>487</v>
      </c>
    </row>
    <row r="96" spans="1:11" s="616" customFormat="1" ht="19.5" customHeight="1" thickTop="1" x14ac:dyDescent="0.25">
      <c r="A96" s="735" t="s">
        <v>205</v>
      </c>
      <c r="B96" s="735" t="s">
        <v>1</v>
      </c>
      <c r="C96" s="735"/>
      <c r="D96" s="735"/>
      <c r="E96" s="735" t="s">
        <v>2</v>
      </c>
      <c r="F96" s="735"/>
      <c r="G96" s="735"/>
      <c r="H96" s="735" t="s">
        <v>4</v>
      </c>
      <c r="I96" s="735"/>
      <c r="J96" s="735"/>
      <c r="K96" s="735" t="s">
        <v>206</v>
      </c>
    </row>
    <row r="97" spans="1:11" s="616" customFormat="1" ht="19.5" customHeight="1" x14ac:dyDescent="0.25">
      <c r="A97" s="736"/>
      <c r="B97" s="736" t="s">
        <v>6</v>
      </c>
      <c r="C97" s="736"/>
      <c r="D97" s="736"/>
      <c r="E97" s="736" t="s">
        <v>7</v>
      </c>
      <c r="F97" s="736"/>
      <c r="G97" s="736"/>
      <c r="H97" s="736" t="s">
        <v>9</v>
      </c>
      <c r="I97" s="736"/>
      <c r="J97" s="736"/>
      <c r="K97" s="736"/>
    </row>
    <row r="98" spans="1:11" s="616" customFormat="1" ht="19.5" customHeight="1" x14ac:dyDescent="0.25">
      <c r="A98" s="736"/>
      <c r="B98" s="581" t="s">
        <v>10</v>
      </c>
      <c r="C98" s="581" t="s">
        <v>113</v>
      </c>
      <c r="D98" s="581" t="s">
        <v>12</v>
      </c>
      <c r="E98" s="581" t="s">
        <v>10</v>
      </c>
      <c r="F98" s="581" t="s">
        <v>113</v>
      </c>
      <c r="G98" s="581" t="s">
        <v>12</v>
      </c>
      <c r="H98" s="581" t="s">
        <v>10</v>
      </c>
      <c r="I98" s="581" t="s">
        <v>113</v>
      </c>
      <c r="J98" s="581" t="s">
        <v>12</v>
      </c>
      <c r="K98" s="736"/>
    </row>
    <row r="99" spans="1:11" s="616" customFormat="1" ht="19.5" customHeight="1" thickBot="1" x14ac:dyDescent="0.3">
      <c r="A99" s="737"/>
      <c r="B99" s="582" t="s">
        <v>13</v>
      </c>
      <c r="C99" s="582" t="s">
        <v>14</v>
      </c>
      <c r="D99" s="582" t="s">
        <v>9</v>
      </c>
      <c r="E99" s="582" t="s">
        <v>13</v>
      </c>
      <c r="F99" s="582" t="s">
        <v>14</v>
      </c>
      <c r="G99" s="582" t="s">
        <v>9</v>
      </c>
      <c r="H99" s="582" t="s">
        <v>13</v>
      </c>
      <c r="I99" s="582" t="s">
        <v>14</v>
      </c>
      <c r="J99" s="582" t="s">
        <v>9</v>
      </c>
      <c r="K99" s="737"/>
    </row>
    <row r="100" spans="1:11" ht="19.5" customHeight="1" x14ac:dyDescent="0.3">
      <c r="A100" s="83" t="s">
        <v>92</v>
      </c>
      <c r="B100" s="84"/>
      <c r="C100" s="84"/>
      <c r="D100" s="84"/>
      <c r="E100" s="84"/>
      <c r="F100" s="84"/>
      <c r="G100" s="84"/>
      <c r="H100" s="84"/>
      <c r="I100" s="84"/>
      <c r="J100" s="84"/>
      <c r="K100" s="22" t="s">
        <v>480</v>
      </c>
    </row>
    <row r="101" spans="1:11" ht="25.5" customHeight="1" x14ac:dyDescent="0.25">
      <c r="A101" s="62" t="s">
        <v>216</v>
      </c>
      <c r="B101" s="9">
        <v>483</v>
      </c>
      <c r="C101" s="9">
        <v>65</v>
      </c>
      <c r="D101" s="9">
        <v>548</v>
      </c>
      <c r="E101" s="9">
        <v>0</v>
      </c>
      <c r="F101" s="9">
        <v>0</v>
      </c>
      <c r="G101" s="9">
        <v>0</v>
      </c>
      <c r="H101" s="9">
        <f t="shared" ref="H101:I110" si="15">SUM(B101,E101)</f>
        <v>483</v>
      </c>
      <c r="I101" s="9">
        <f t="shared" si="15"/>
        <v>65</v>
      </c>
      <c r="J101" s="9">
        <f t="shared" ref="J101:J110" si="16">SUM(H101:I101)</f>
        <v>548</v>
      </c>
      <c r="K101" s="10" t="s">
        <v>217</v>
      </c>
    </row>
    <row r="102" spans="1:11" ht="25.5" customHeight="1" x14ac:dyDescent="0.25">
      <c r="A102" s="62" t="s">
        <v>470</v>
      </c>
      <c r="B102" s="9">
        <v>75</v>
      </c>
      <c r="C102" s="9">
        <v>42</v>
      </c>
      <c r="D102" s="9">
        <v>117</v>
      </c>
      <c r="E102" s="9">
        <v>0</v>
      </c>
      <c r="F102" s="9">
        <v>0</v>
      </c>
      <c r="G102" s="9">
        <v>0</v>
      </c>
      <c r="H102" s="9">
        <f t="shared" si="15"/>
        <v>75</v>
      </c>
      <c r="I102" s="9">
        <f t="shared" si="15"/>
        <v>42</v>
      </c>
      <c r="J102" s="9">
        <f t="shared" si="16"/>
        <v>117</v>
      </c>
      <c r="K102" s="31" t="s">
        <v>471</v>
      </c>
    </row>
    <row r="103" spans="1:11" ht="25.5" customHeight="1" x14ac:dyDescent="0.25">
      <c r="A103" s="62" t="s">
        <v>316</v>
      </c>
      <c r="B103" s="9">
        <v>1111</v>
      </c>
      <c r="C103" s="9">
        <v>272</v>
      </c>
      <c r="D103" s="9">
        <v>1383</v>
      </c>
      <c r="E103" s="9">
        <v>0</v>
      </c>
      <c r="F103" s="9">
        <v>0</v>
      </c>
      <c r="G103" s="9">
        <v>0</v>
      </c>
      <c r="H103" s="9">
        <f t="shared" si="15"/>
        <v>1111</v>
      </c>
      <c r="I103" s="9">
        <f t="shared" si="15"/>
        <v>272</v>
      </c>
      <c r="J103" s="9">
        <f t="shared" si="16"/>
        <v>1383</v>
      </c>
      <c r="K103" s="10" t="s">
        <v>231</v>
      </c>
    </row>
    <row r="104" spans="1:11" ht="25.5" customHeight="1" x14ac:dyDescent="0.25">
      <c r="A104" s="62" t="s">
        <v>472</v>
      </c>
      <c r="B104" s="9">
        <v>757</v>
      </c>
      <c r="C104" s="9">
        <v>599</v>
      </c>
      <c r="D104" s="9">
        <v>1356</v>
      </c>
      <c r="E104" s="9">
        <v>0</v>
      </c>
      <c r="F104" s="9">
        <v>0</v>
      </c>
      <c r="G104" s="9">
        <v>0</v>
      </c>
      <c r="H104" s="9">
        <f t="shared" si="15"/>
        <v>757</v>
      </c>
      <c r="I104" s="9">
        <f t="shared" si="15"/>
        <v>599</v>
      </c>
      <c r="J104" s="9">
        <f t="shared" si="16"/>
        <v>1356</v>
      </c>
      <c r="K104" s="10" t="s">
        <v>473</v>
      </c>
    </row>
    <row r="105" spans="1:11" ht="25.5" customHeight="1" x14ac:dyDescent="0.25">
      <c r="A105" s="62" t="s">
        <v>321</v>
      </c>
      <c r="B105" s="9">
        <v>515</v>
      </c>
      <c r="C105" s="9">
        <v>276</v>
      </c>
      <c r="D105" s="9">
        <v>791</v>
      </c>
      <c r="E105" s="9">
        <v>0</v>
      </c>
      <c r="F105" s="9">
        <v>0</v>
      </c>
      <c r="G105" s="9">
        <v>0</v>
      </c>
      <c r="H105" s="9">
        <f t="shared" si="15"/>
        <v>515</v>
      </c>
      <c r="I105" s="9">
        <f t="shared" si="15"/>
        <v>276</v>
      </c>
      <c r="J105" s="9">
        <f t="shared" si="16"/>
        <v>791</v>
      </c>
      <c r="K105" s="10" t="s">
        <v>322</v>
      </c>
    </row>
    <row r="106" spans="1:11" s="208" customFormat="1" ht="25.5" customHeight="1" x14ac:dyDescent="0.25">
      <c r="A106" s="62" t="s">
        <v>238</v>
      </c>
      <c r="B106" s="9">
        <v>80</v>
      </c>
      <c r="C106" s="9">
        <v>2</v>
      </c>
      <c r="D106" s="9">
        <v>82</v>
      </c>
      <c r="E106" s="9">
        <v>0</v>
      </c>
      <c r="F106" s="9">
        <v>0</v>
      </c>
      <c r="G106" s="9">
        <v>0</v>
      </c>
      <c r="H106" s="9">
        <f t="shared" si="15"/>
        <v>80</v>
      </c>
      <c r="I106" s="9">
        <f t="shared" si="15"/>
        <v>2</v>
      </c>
      <c r="J106" s="9">
        <f t="shared" si="16"/>
        <v>82</v>
      </c>
      <c r="K106" s="211" t="s">
        <v>476</v>
      </c>
    </row>
    <row r="107" spans="1:11" ht="25.5" customHeight="1" x14ac:dyDescent="0.25">
      <c r="A107" s="62" t="s">
        <v>242</v>
      </c>
      <c r="B107" s="9">
        <v>582</v>
      </c>
      <c r="C107" s="9">
        <v>198</v>
      </c>
      <c r="D107" s="9">
        <v>780</v>
      </c>
      <c r="E107" s="9">
        <v>0</v>
      </c>
      <c r="F107" s="9">
        <v>0</v>
      </c>
      <c r="G107" s="9">
        <v>0</v>
      </c>
      <c r="H107" s="9">
        <f t="shared" si="15"/>
        <v>582</v>
      </c>
      <c r="I107" s="9">
        <f t="shared" si="15"/>
        <v>198</v>
      </c>
      <c r="J107" s="9">
        <f t="shared" si="16"/>
        <v>780</v>
      </c>
      <c r="K107" s="10" t="s">
        <v>243</v>
      </c>
    </row>
    <row r="108" spans="1:11" ht="25.5" customHeight="1" x14ac:dyDescent="0.25">
      <c r="A108" s="62" t="s">
        <v>419</v>
      </c>
      <c r="B108" s="9">
        <v>641</v>
      </c>
      <c r="C108" s="9">
        <v>164</v>
      </c>
      <c r="D108" s="9">
        <v>805</v>
      </c>
      <c r="E108" s="9">
        <v>0</v>
      </c>
      <c r="F108" s="9">
        <v>0</v>
      </c>
      <c r="G108" s="9">
        <v>0</v>
      </c>
      <c r="H108" s="9">
        <f t="shared" si="15"/>
        <v>641</v>
      </c>
      <c r="I108" s="9">
        <f t="shared" si="15"/>
        <v>164</v>
      </c>
      <c r="J108" s="9">
        <f t="shared" si="16"/>
        <v>805</v>
      </c>
      <c r="K108" s="10" t="s">
        <v>249</v>
      </c>
    </row>
    <row r="109" spans="1:11" ht="25.5" customHeight="1" x14ac:dyDescent="0.25">
      <c r="A109" s="62" t="s">
        <v>252</v>
      </c>
      <c r="B109" s="9">
        <v>71</v>
      </c>
      <c r="C109" s="9">
        <v>71</v>
      </c>
      <c r="D109" s="9">
        <v>142</v>
      </c>
      <c r="E109" s="9">
        <v>0</v>
      </c>
      <c r="F109" s="9">
        <v>0</v>
      </c>
      <c r="G109" s="9">
        <v>0</v>
      </c>
      <c r="H109" s="9">
        <f t="shared" si="15"/>
        <v>71</v>
      </c>
      <c r="I109" s="9">
        <f t="shared" si="15"/>
        <v>71</v>
      </c>
      <c r="J109" s="9">
        <f t="shared" si="16"/>
        <v>142</v>
      </c>
      <c r="K109" s="10" t="s">
        <v>253</v>
      </c>
    </row>
    <row r="110" spans="1:11" ht="25.5" customHeight="1" x14ac:dyDescent="0.25">
      <c r="A110" s="62" t="s">
        <v>254</v>
      </c>
      <c r="B110" s="9">
        <v>278</v>
      </c>
      <c r="C110" s="9">
        <v>93</v>
      </c>
      <c r="D110" s="9">
        <v>371</v>
      </c>
      <c r="E110" s="9">
        <v>0</v>
      </c>
      <c r="F110" s="9">
        <v>0</v>
      </c>
      <c r="G110" s="9">
        <v>0</v>
      </c>
      <c r="H110" s="9">
        <f t="shared" si="15"/>
        <v>278</v>
      </c>
      <c r="I110" s="9">
        <f t="shared" si="15"/>
        <v>93</v>
      </c>
      <c r="J110" s="9">
        <f t="shared" si="16"/>
        <v>371</v>
      </c>
      <c r="K110" s="10" t="s">
        <v>255</v>
      </c>
    </row>
    <row r="111" spans="1:11" ht="25.5" customHeight="1" thickBot="1" x14ac:dyDescent="0.3">
      <c r="A111" s="88" t="s">
        <v>483</v>
      </c>
      <c r="B111" s="67">
        <f>SUM(B101:B110)</f>
        <v>4593</v>
      </c>
      <c r="C111" s="203">
        <f t="shared" ref="C111:J111" si="17">SUM(C101:C110)</f>
        <v>1782</v>
      </c>
      <c r="D111" s="203">
        <f t="shared" si="17"/>
        <v>6375</v>
      </c>
      <c r="E111" s="9">
        <v>0</v>
      </c>
      <c r="F111" s="9">
        <v>0</v>
      </c>
      <c r="G111" s="9">
        <v>0</v>
      </c>
      <c r="H111" s="203">
        <f t="shared" si="17"/>
        <v>4593</v>
      </c>
      <c r="I111" s="203">
        <f t="shared" si="17"/>
        <v>1782</v>
      </c>
      <c r="J111" s="203">
        <f t="shared" si="17"/>
        <v>6375</v>
      </c>
      <c r="K111" s="19" t="s">
        <v>261</v>
      </c>
    </row>
    <row r="112" spans="1:11" ht="27" customHeight="1" thickBot="1" x14ac:dyDescent="0.3">
      <c r="A112" s="89" t="s">
        <v>384</v>
      </c>
      <c r="B112" s="24">
        <f t="shared" ref="B112:J112" si="18">SUM(B111,B93)</f>
        <v>25845</v>
      </c>
      <c r="C112" s="24">
        <f t="shared" si="18"/>
        <v>20291</v>
      </c>
      <c r="D112" s="24">
        <f t="shared" si="18"/>
        <v>46136</v>
      </c>
      <c r="E112" s="24">
        <f t="shared" si="18"/>
        <v>2</v>
      </c>
      <c r="F112" s="24">
        <f t="shared" si="18"/>
        <v>0</v>
      </c>
      <c r="G112" s="24">
        <f t="shared" si="18"/>
        <v>2</v>
      </c>
      <c r="H112" s="24">
        <f t="shared" si="18"/>
        <v>25847</v>
      </c>
      <c r="I112" s="24">
        <f t="shared" si="18"/>
        <v>20291</v>
      </c>
      <c r="J112" s="24">
        <f t="shared" si="18"/>
        <v>46138</v>
      </c>
      <c r="K112" s="25" t="s">
        <v>263</v>
      </c>
    </row>
    <row r="113" spans="1:11" ht="14.4" thickTop="1" x14ac:dyDescent="0.25"/>
    <row r="127" spans="1:11" ht="8.25" customHeight="1" x14ac:dyDescent="0.25"/>
    <row r="128" spans="1:11" ht="20.25" customHeight="1" x14ac:dyDescent="0.25">
      <c r="A128" s="738" t="s">
        <v>649</v>
      </c>
      <c r="B128" s="738"/>
      <c r="C128" s="738"/>
      <c r="D128" s="738"/>
      <c r="E128" s="738"/>
      <c r="F128" s="738"/>
      <c r="G128" s="738"/>
      <c r="H128" s="738"/>
      <c r="I128" s="738"/>
      <c r="J128" s="738"/>
      <c r="K128" s="738"/>
    </row>
    <row r="129" spans="1:11" ht="27" customHeight="1" x14ac:dyDescent="0.25">
      <c r="A129" s="742" t="s">
        <v>650</v>
      </c>
      <c r="B129" s="742"/>
      <c r="C129" s="742"/>
      <c r="D129" s="742"/>
      <c r="E129" s="742"/>
      <c r="F129" s="742"/>
      <c r="G129" s="742"/>
      <c r="H129" s="742"/>
      <c r="I129" s="742"/>
      <c r="J129" s="742"/>
      <c r="K129" s="742"/>
    </row>
    <row r="130" spans="1:11" ht="18" thickBot="1" x14ac:dyDescent="0.35">
      <c r="A130" s="1" t="s">
        <v>850</v>
      </c>
      <c r="B130" s="33"/>
      <c r="C130" s="33"/>
      <c r="D130" s="33"/>
      <c r="E130" s="33"/>
      <c r="F130" s="33"/>
      <c r="G130" s="33"/>
      <c r="H130" s="33"/>
      <c r="I130" s="33"/>
      <c r="J130" s="33"/>
      <c r="K130" s="82" t="s">
        <v>851</v>
      </c>
    </row>
    <row r="131" spans="1:11" s="616" customFormat="1" ht="19.5" customHeight="1" thickTop="1" x14ac:dyDescent="0.3">
      <c r="A131" s="735" t="s">
        <v>205</v>
      </c>
      <c r="B131" s="746" t="s">
        <v>1</v>
      </c>
      <c r="C131" s="746"/>
      <c r="D131" s="746"/>
      <c r="E131" s="746" t="s">
        <v>2</v>
      </c>
      <c r="F131" s="746"/>
      <c r="G131" s="746"/>
      <c r="H131" s="746" t="s">
        <v>4</v>
      </c>
      <c r="I131" s="746"/>
      <c r="J131" s="746"/>
      <c r="K131" s="735" t="s">
        <v>206</v>
      </c>
    </row>
    <row r="132" spans="1:11" s="616" customFormat="1" ht="20.25" customHeight="1" x14ac:dyDescent="0.3">
      <c r="A132" s="736"/>
      <c r="B132" s="747" t="s">
        <v>6</v>
      </c>
      <c r="C132" s="747"/>
      <c r="D132" s="747"/>
      <c r="E132" s="747" t="s">
        <v>7</v>
      </c>
      <c r="F132" s="747"/>
      <c r="G132" s="747"/>
      <c r="H132" s="747" t="s">
        <v>9</v>
      </c>
      <c r="I132" s="747"/>
      <c r="J132" s="747"/>
      <c r="K132" s="736"/>
    </row>
    <row r="133" spans="1:11" s="616" customFormat="1" ht="15" customHeight="1" x14ac:dyDescent="0.3">
      <c r="A133" s="736"/>
      <c r="B133" s="583" t="s">
        <v>10</v>
      </c>
      <c r="C133" s="583" t="s">
        <v>113</v>
      </c>
      <c r="D133" s="583" t="s">
        <v>12</v>
      </c>
      <c r="E133" s="583" t="s">
        <v>10</v>
      </c>
      <c r="F133" s="583" t="s">
        <v>113</v>
      </c>
      <c r="G133" s="583" t="s">
        <v>12</v>
      </c>
      <c r="H133" s="583" t="s">
        <v>10</v>
      </c>
      <c r="I133" s="583" t="s">
        <v>113</v>
      </c>
      <c r="J133" s="583" t="s">
        <v>12</v>
      </c>
      <c r="K133" s="736"/>
    </row>
    <row r="134" spans="1:11" s="616" customFormat="1" ht="23.25" customHeight="1" thickBot="1" x14ac:dyDescent="0.35">
      <c r="A134" s="737"/>
      <c r="B134" s="4" t="s">
        <v>13</v>
      </c>
      <c r="C134" s="4" t="s">
        <v>14</v>
      </c>
      <c r="D134" s="4" t="s">
        <v>9</v>
      </c>
      <c r="E134" s="4" t="s">
        <v>13</v>
      </c>
      <c r="F134" s="4" t="s">
        <v>14</v>
      </c>
      <c r="G134" s="4" t="s">
        <v>9</v>
      </c>
      <c r="H134" s="4" t="s">
        <v>13</v>
      </c>
      <c r="I134" s="4" t="s">
        <v>14</v>
      </c>
      <c r="J134" s="4" t="s">
        <v>9</v>
      </c>
      <c r="K134" s="737"/>
    </row>
    <row r="135" spans="1:11" ht="18" customHeight="1" x14ac:dyDescent="0.3">
      <c r="A135" s="83" t="s">
        <v>15</v>
      </c>
      <c r="B135" s="84"/>
      <c r="C135" s="84"/>
      <c r="D135" s="84"/>
      <c r="E135" s="84"/>
      <c r="F135" s="84"/>
      <c r="G135" s="84"/>
      <c r="H135" s="84"/>
      <c r="I135" s="84"/>
      <c r="J135" s="84"/>
      <c r="K135" s="22" t="s">
        <v>207</v>
      </c>
    </row>
    <row r="136" spans="1:11" ht="21.75" customHeight="1" x14ac:dyDescent="0.25">
      <c r="A136" s="92" t="s">
        <v>208</v>
      </c>
      <c r="B136" s="9">
        <v>106</v>
      </c>
      <c r="C136" s="9">
        <v>93</v>
      </c>
      <c r="D136" s="9">
        <v>199</v>
      </c>
      <c r="E136" s="9">
        <v>0</v>
      </c>
      <c r="F136" s="9">
        <v>0</v>
      </c>
      <c r="G136" s="9">
        <v>0</v>
      </c>
      <c r="H136" s="9">
        <f>E136+B136</f>
        <v>106</v>
      </c>
      <c r="I136" s="9">
        <f>F136+C136</f>
        <v>93</v>
      </c>
      <c r="J136" s="9">
        <f>SUM(H136:I136)</f>
        <v>199</v>
      </c>
      <c r="K136" s="10" t="s">
        <v>209</v>
      </c>
    </row>
    <row r="137" spans="1:11" ht="21.75" customHeight="1" x14ac:dyDescent="0.25">
      <c r="A137" s="92" t="s">
        <v>212</v>
      </c>
      <c r="B137" s="9">
        <v>99</v>
      </c>
      <c r="C137" s="9">
        <v>113</v>
      </c>
      <c r="D137" s="9">
        <v>212</v>
      </c>
      <c r="E137" s="9">
        <v>0</v>
      </c>
      <c r="F137" s="9">
        <v>0</v>
      </c>
      <c r="G137" s="9">
        <v>0</v>
      </c>
      <c r="H137" s="9">
        <f t="shared" ref="H137:H158" si="19">E137+B137</f>
        <v>99</v>
      </c>
      <c r="I137" s="9">
        <f t="shared" ref="I137:I158" si="20">F137+C137</f>
        <v>113</v>
      </c>
      <c r="J137" s="9">
        <f t="shared" ref="J137:J158" si="21">SUM(H137:I137)</f>
        <v>212</v>
      </c>
      <c r="K137" s="10" t="s">
        <v>213</v>
      </c>
    </row>
    <row r="138" spans="1:11" ht="21.75" customHeight="1" x14ac:dyDescent="0.25">
      <c r="A138" s="92" t="s">
        <v>214</v>
      </c>
      <c r="B138" s="9">
        <v>57</v>
      </c>
      <c r="C138" s="9">
        <v>45</v>
      </c>
      <c r="D138" s="9">
        <v>102</v>
      </c>
      <c r="E138" s="9">
        <v>0</v>
      </c>
      <c r="F138" s="9">
        <v>0</v>
      </c>
      <c r="G138" s="9">
        <v>0</v>
      </c>
      <c r="H138" s="9">
        <f t="shared" si="19"/>
        <v>57</v>
      </c>
      <c r="I138" s="9">
        <f t="shared" si="20"/>
        <v>45</v>
      </c>
      <c r="J138" s="9">
        <f t="shared" si="21"/>
        <v>102</v>
      </c>
      <c r="K138" s="10" t="s">
        <v>315</v>
      </c>
    </row>
    <row r="139" spans="1:11" ht="21.75" customHeight="1" x14ac:dyDescent="0.25">
      <c r="A139" s="92" t="s">
        <v>216</v>
      </c>
      <c r="B139" s="9">
        <v>28</v>
      </c>
      <c r="C139" s="9">
        <v>19</v>
      </c>
      <c r="D139" s="9">
        <v>47</v>
      </c>
      <c r="E139" s="9">
        <v>0</v>
      </c>
      <c r="F139" s="9">
        <v>0</v>
      </c>
      <c r="G139" s="9">
        <v>0</v>
      </c>
      <c r="H139" s="9">
        <f t="shared" si="19"/>
        <v>28</v>
      </c>
      <c r="I139" s="9">
        <f t="shared" si="20"/>
        <v>19</v>
      </c>
      <c r="J139" s="9">
        <f t="shared" si="21"/>
        <v>47</v>
      </c>
      <c r="K139" s="10" t="s">
        <v>217</v>
      </c>
    </row>
    <row r="140" spans="1:11" ht="21.75" customHeight="1" x14ac:dyDescent="0.25">
      <c r="A140" s="92" t="s">
        <v>218</v>
      </c>
      <c r="B140" s="9">
        <v>293</v>
      </c>
      <c r="C140" s="9">
        <v>95</v>
      </c>
      <c r="D140" s="9">
        <v>388</v>
      </c>
      <c r="E140" s="9">
        <v>0</v>
      </c>
      <c r="F140" s="9">
        <v>1</v>
      </c>
      <c r="G140" s="9">
        <v>1</v>
      </c>
      <c r="H140" s="9">
        <f t="shared" si="19"/>
        <v>293</v>
      </c>
      <c r="I140" s="9">
        <f t="shared" si="20"/>
        <v>96</v>
      </c>
      <c r="J140" s="9">
        <f t="shared" si="21"/>
        <v>389</v>
      </c>
      <c r="K140" s="10" t="s">
        <v>219</v>
      </c>
    </row>
    <row r="141" spans="1:11" ht="21.75" customHeight="1" x14ac:dyDescent="0.25">
      <c r="A141" s="92" t="s">
        <v>464</v>
      </c>
      <c r="B141" s="9">
        <v>27</v>
      </c>
      <c r="C141" s="9">
        <v>2</v>
      </c>
      <c r="D141" s="9">
        <v>29</v>
      </c>
      <c r="E141" s="9">
        <v>0</v>
      </c>
      <c r="F141" s="9">
        <v>0</v>
      </c>
      <c r="G141" s="9">
        <v>0</v>
      </c>
      <c r="H141" s="9">
        <f t="shared" si="19"/>
        <v>27</v>
      </c>
      <c r="I141" s="9">
        <f t="shared" si="20"/>
        <v>2</v>
      </c>
      <c r="J141" s="9">
        <f t="shared" si="21"/>
        <v>29</v>
      </c>
      <c r="K141" s="31" t="s">
        <v>465</v>
      </c>
    </row>
    <row r="142" spans="1:11" ht="21.75" customHeight="1" x14ac:dyDescent="0.25">
      <c r="A142" s="92" t="s">
        <v>466</v>
      </c>
      <c r="B142" s="9">
        <v>207</v>
      </c>
      <c r="C142" s="9">
        <v>75</v>
      </c>
      <c r="D142" s="9">
        <v>282</v>
      </c>
      <c r="E142" s="9">
        <v>0</v>
      </c>
      <c r="F142" s="9">
        <v>0</v>
      </c>
      <c r="G142" s="9">
        <v>0</v>
      </c>
      <c r="H142" s="9">
        <f t="shared" si="19"/>
        <v>207</v>
      </c>
      <c r="I142" s="9">
        <f t="shared" si="20"/>
        <v>75</v>
      </c>
      <c r="J142" s="9">
        <f t="shared" si="21"/>
        <v>282</v>
      </c>
      <c r="K142" s="10" t="s">
        <v>223</v>
      </c>
    </row>
    <row r="143" spans="1:11" ht="21.75" customHeight="1" x14ac:dyDescent="0.25">
      <c r="A143" s="92" t="s">
        <v>224</v>
      </c>
      <c r="B143" s="9">
        <v>91</v>
      </c>
      <c r="C143" s="9">
        <v>77</v>
      </c>
      <c r="D143" s="9">
        <v>168</v>
      </c>
      <c r="E143" s="9">
        <v>0</v>
      </c>
      <c r="F143" s="9">
        <v>0</v>
      </c>
      <c r="G143" s="9">
        <v>0</v>
      </c>
      <c r="H143" s="9">
        <f t="shared" si="19"/>
        <v>91</v>
      </c>
      <c r="I143" s="9">
        <f t="shared" si="20"/>
        <v>77</v>
      </c>
      <c r="J143" s="9">
        <f t="shared" si="21"/>
        <v>168</v>
      </c>
      <c r="K143" s="10" t="s">
        <v>225</v>
      </c>
    </row>
    <row r="144" spans="1:11" ht="21.75" customHeight="1" x14ac:dyDescent="0.25">
      <c r="A144" s="92" t="s">
        <v>226</v>
      </c>
      <c r="B144" s="9">
        <v>184</v>
      </c>
      <c r="C144" s="9">
        <v>214</v>
      </c>
      <c r="D144" s="9">
        <v>398</v>
      </c>
      <c r="E144" s="9">
        <v>0</v>
      </c>
      <c r="F144" s="9">
        <v>0</v>
      </c>
      <c r="G144" s="9">
        <v>0</v>
      </c>
      <c r="H144" s="9">
        <f t="shared" si="19"/>
        <v>184</v>
      </c>
      <c r="I144" s="9">
        <f t="shared" si="20"/>
        <v>214</v>
      </c>
      <c r="J144" s="9">
        <f t="shared" si="21"/>
        <v>398</v>
      </c>
      <c r="K144" s="10" t="s">
        <v>467</v>
      </c>
    </row>
    <row r="145" spans="1:11" ht="21.75" customHeight="1" x14ac:dyDescent="0.25">
      <c r="A145" s="92" t="s">
        <v>468</v>
      </c>
      <c r="B145" s="9">
        <v>38</v>
      </c>
      <c r="C145" s="9">
        <v>20</v>
      </c>
      <c r="D145" s="9">
        <v>58</v>
      </c>
      <c r="E145" s="9">
        <v>0</v>
      </c>
      <c r="F145" s="9">
        <v>0</v>
      </c>
      <c r="G145" s="9">
        <v>0</v>
      </c>
      <c r="H145" s="9">
        <f t="shared" si="19"/>
        <v>38</v>
      </c>
      <c r="I145" s="9">
        <f t="shared" si="20"/>
        <v>20</v>
      </c>
      <c r="J145" s="9">
        <f t="shared" si="21"/>
        <v>58</v>
      </c>
      <c r="K145" s="31" t="s">
        <v>469</v>
      </c>
    </row>
    <row r="146" spans="1:11" ht="21.75" customHeight="1" x14ac:dyDescent="0.25">
      <c r="A146" s="92" t="s">
        <v>470</v>
      </c>
      <c r="B146" s="9">
        <v>104</v>
      </c>
      <c r="C146" s="9">
        <v>147</v>
      </c>
      <c r="D146" s="9">
        <f>SUM(B146:C146)</f>
        <v>251</v>
      </c>
      <c r="E146" s="9">
        <v>1</v>
      </c>
      <c r="F146" s="9">
        <v>0</v>
      </c>
      <c r="G146" s="9">
        <v>1</v>
      </c>
      <c r="H146" s="9">
        <f t="shared" si="19"/>
        <v>105</v>
      </c>
      <c r="I146" s="9">
        <f t="shared" si="20"/>
        <v>147</v>
      </c>
      <c r="J146" s="9">
        <f t="shared" si="21"/>
        <v>252</v>
      </c>
      <c r="K146" s="31" t="s">
        <v>471</v>
      </c>
    </row>
    <row r="147" spans="1:11" ht="21.75" customHeight="1" x14ac:dyDescent="0.25">
      <c r="A147" s="92" t="s">
        <v>316</v>
      </c>
      <c r="B147" s="9">
        <v>135</v>
      </c>
      <c r="C147" s="9">
        <v>87</v>
      </c>
      <c r="D147" s="9">
        <v>222</v>
      </c>
      <c r="E147" s="9">
        <v>0</v>
      </c>
      <c r="F147" s="9">
        <v>0</v>
      </c>
      <c r="G147" s="9">
        <v>0</v>
      </c>
      <c r="H147" s="9">
        <f t="shared" si="19"/>
        <v>135</v>
      </c>
      <c r="I147" s="9">
        <f t="shared" si="20"/>
        <v>87</v>
      </c>
      <c r="J147" s="9">
        <f t="shared" si="21"/>
        <v>222</v>
      </c>
      <c r="K147" s="10" t="s">
        <v>231</v>
      </c>
    </row>
    <row r="148" spans="1:11" s="314" customFormat="1" ht="21.75" customHeight="1" x14ac:dyDescent="0.25">
      <c r="A148" s="92" t="s">
        <v>929</v>
      </c>
      <c r="B148" s="9">
        <v>2</v>
      </c>
      <c r="C148" s="9">
        <v>2</v>
      </c>
      <c r="D148" s="9">
        <v>4</v>
      </c>
      <c r="E148" s="9">
        <v>0</v>
      </c>
      <c r="F148" s="9">
        <v>0</v>
      </c>
      <c r="G148" s="9">
        <v>0</v>
      </c>
      <c r="H148" s="9">
        <f t="shared" si="19"/>
        <v>2</v>
      </c>
      <c r="I148" s="9">
        <f t="shared" si="20"/>
        <v>2</v>
      </c>
      <c r="J148" s="9">
        <f t="shared" si="21"/>
        <v>4</v>
      </c>
      <c r="K148" s="315" t="s">
        <v>318</v>
      </c>
    </row>
    <row r="149" spans="1:11" ht="21.75" customHeight="1" x14ac:dyDescent="0.25">
      <c r="A149" s="92" t="s">
        <v>472</v>
      </c>
      <c r="B149" s="9">
        <v>179</v>
      </c>
      <c r="C149" s="9">
        <v>88</v>
      </c>
      <c r="D149" s="9">
        <v>267</v>
      </c>
      <c r="E149" s="9">
        <v>0</v>
      </c>
      <c r="F149" s="9">
        <v>1</v>
      </c>
      <c r="G149" s="9">
        <v>1</v>
      </c>
      <c r="H149" s="9">
        <f t="shared" si="19"/>
        <v>179</v>
      </c>
      <c r="I149" s="9">
        <f t="shared" si="20"/>
        <v>89</v>
      </c>
      <c r="J149" s="9">
        <f t="shared" si="21"/>
        <v>268</v>
      </c>
      <c r="K149" s="10" t="s">
        <v>473</v>
      </c>
    </row>
    <row r="150" spans="1:11" ht="21.75" customHeight="1" x14ac:dyDescent="0.25">
      <c r="A150" s="92" t="s">
        <v>474</v>
      </c>
      <c r="B150" s="9">
        <v>167</v>
      </c>
      <c r="C150" s="9">
        <v>146</v>
      </c>
      <c r="D150" s="9">
        <v>313</v>
      </c>
      <c r="E150" s="9">
        <v>0</v>
      </c>
      <c r="F150" s="9">
        <v>0</v>
      </c>
      <c r="G150" s="9">
        <v>0</v>
      </c>
      <c r="H150" s="9">
        <f t="shared" si="19"/>
        <v>167</v>
      </c>
      <c r="I150" s="9">
        <f t="shared" si="20"/>
        <v>146</v>
      </c>
      <c r="J150" s="9">
        <f t="shared" si="21"/>
        <v>313</v>
      </c>
      <c r="K150" s="10" t="s">
        <v>475</v>
      </c>
    </row>
    <row r="151" spans="1:11" ht="21.75" customHeight="1" x14ac:dyDescent="0.25">
      <c r="A151" s="92" t="s">
        <v>236</v>
      </c>
      <c r="B151" s="9">
        <v>46</v>
      </c>
      <c r="C151" s="9">
        <v>87</v>
      </c>
      <c r="D151" s="9">
        <v>133</v>
      </c>
      <c r="E151" s="9">
        <v>0</v>
      </c>
      <c r="F151" s="9">
        <v>0</v>
      </c>
      <c r="G151" s="9">
        <v>0</v>
      </c>
      <c r="H151" s="9">
        <f t="shared" si="19"/>
        <v>46</v>
      </c>
      <c r="I151" s="9">
        <f t="shared" si="20"/>
        <v>87</v>
      </c>
      <c r="J151" s="9">
        <f t="shared" si="21"/>
        <v>133</v>
      </c>
      <c r="K151" s="10" t="s">
        <v>443</v>
      </c>
    </row>
    <row r="152" spans="1:11" ht="21.75" customHeight="1" x14ac:dyDescent="0.25">
      <c r="A152" s="92" t="s">
        <v>321</v>
      </c>
      <c r="B152" s="9">
        <v>127</v>
      </c>
      <c r="C152" s="9">
        <v>83</v>
      </c>
      <c r="D152" s="9">
        <v>210</v>
      </c>
      <c r="E152" s="9">
        <v>0</v>
      </c>
      <c r="F152" s="9">
        <v>0</v>
      </c>
      <c r="G152" s="9">
        <v>0</v>
      </c>
      <c r="H152" s="9">
        <f t="shared" si="19"/>
        <v>127</v>
      </c>
      <c r="I152" s="9">
        <f t="shared" si="20"/>
        <v>83</v>
      </c>
      <c r="J152" s="9">
        <f t="shared" si="21"/>
        <v>210</v>
      </c>
      <c r="K152" s="10" t="s">
        <v>322</v>
      </c>
    </row>
    <row r="153" spans="1:11" ht="21.75" customHeight="1" x14ac:dyDescent="0.25">
      <c r="A153" s="92" t="s">
        <v>238</v>
      </c>
      <c r="B153" s="9">
        <v>107</v>
      </c>
      <c r="C153" s="9">
        <v>16</v>
      </c>
      <c r="D153" s="9">
        <v>123</v>
      </c>
      <c r="E153" s="9">
        <v>0</v>
      </c>
      <c r="F153" s="9">
        <v>0</v>
      </c>
      <c r="G153" s="9">
        <v>0</v>
      </c>
      <c r="H153" s="9">
        <f t="shared" si="19"/>
        <v>107</v>
      </c>
      <c r="I153" s="9">
        <f t="shared" si="20"/>
        <v>16</v>
      </c>
      <c r="J153" s="9">
        <f t="shared" si="21"/>
        <v>123</v>
      </c>
      <c r="K153" s="10" t="s">
        <v>476</v>
      </c>
    </row>
    <row r="154" spans="1:11" ht="21.75" customHeight="1" x14ac:dyDescent="0.25">
      <c r="A154" s="92" t="s">
        <v>242</v>
      </c>
      <c r="B154" s="9">
        <v>199</v>
      </c>
      <c r="C154" s="9">
        <v>125</v>
      </c>
      <c r="D154" s="9">
        <v>324</v>
      </c>
      <c r="E154" s="9">
        <v>0</v>
      </c>
      <c r="F154" s="9">
        <v>0</v>
      </c>
      <c r="G154" s="9">
        <v>0</v>
      </c>
      <c r="H154" s="9">
        <f t="shared" si="19"/>
        <v>199</v>
      </c>
      <c r="I154" s="9">
        <f t="shared" si="20"/>
        <v>125</v>
      </c>
      <c r="J154" s="9">
        <f t="shared" si="21"/>
        <v>324</v>
      </c>
      <c r="K154" s="10" t="s">
        <v>243</v>
      </c>
    </row>
    <row r="155" spans="1:11" ht="21.75" customHeight="1" x14ac:dyDescent="0.25">
      <c r="A155" s="92" t="s">
        <v>477</v>
      </c>
      <c r="B155" s="9">
        <v>54</v>
      </c>
      <c r="C155" s="9">
        <v>27</v>
      </c>
      <c r="D155" s="9">
        <v>81</v>
      </c>
      <c r="E155" s="9">
        <v>0</v>
      </c>
      <c r="F155" s="9">
        <v>0</v>
      </c>
      <c r="G155" s="9">
        <v>0</v>
      </c>
      <c r="H155" s="9">
        <f t="shared" si="19"/>
        <v>54</v>
      </c>
      <c r="I155" s="9">
        <f t="shared" si="20"/>
        <v>27</v>
      </c>
      <c r="J155" s="9">
        <f t="shared" si="21"/>
        <v>81</v>
      </c>
      <c r="K155" s="10" t="s">
        <v>478</v>
      </c>
    </row>
    <row r="156" spans="1:11" ht="21.75" customHeight="1" x14ac:dyDescent="0.25">
      <c r="A156" s="92" t="s">
        <v>419</v>
      </c>
      <c r="B156" s="9">
        <v>61</v>
      </c>
      <c r="C156" s="9">
        <v>43</v>
      </c>
      <c r="D156" s="9">
        <v>104</v>
      </c>
      <c r="E156" s="9">
        <v>0</v>
      </c>
      <c r="F156" s="9">
        <v>1</v>
      </c>
      <c r="G156" s="9">
        <v>1</v>
      </c>
      <c r="H156" s="9">
        <f t="shared" si="19"/>
        <v>61</v>
      </c>
      <c r="I156" s="9">
        <f t="shared" si="20"/>
        <v>44</v>
      </c>
      <c r="J156" s="9">
        <f t="shared" si="21"/>
        <v>105</v>
      </c>
      <c r="K156" s="10" t="s">
        <v>249</v>
      </c>
    </row>
    <row r="157" spans="1:11" ht="21.75" customHeight="1" x14ac:dyDescent="0.25">
      <c r="A157" s="92" t="s">
        <v>250</v>
      </c>
      <c r="B157" s="9">
        <v>41</v>
      </c>
      <c r="C157" s="9">
        <v>14</v>
      </c>
      <c r="D157" s="9">
        <v>55</v>
      </c>
      <c r="E157" s="9">
        <v>0</v>
      </c>
      <c r="F157" s="9">
        <v>0</v>
      </c>
      <c r="G157" s="9">
        <v>0</v>
      </c>
      <c r="H157" s="9">
        <f t="shared" si="19"/>
        <v>41</v>
      </c>
      <c r="I157" s="9">
        <f t="shared" si="20"/>
        <v>14</v>
      </c>
      <c r="J157" s="9">
        <f t="shared" si="21"/>
        <v>55</v>
      </c>
      <c r="K157" s="315" t="s">
        <v>479</v>
      </c>
    </row>
    <row r="158" spans="1:11" ht="21" customHeight="1" thickBot="1" x14ac:dyDescent="0.3">
      <c r="A158" s="93" t="s">
        <v>252</v>
      </c>
      <c r="B158" s="29">
        <v>36</v>
      </c>
      <c r="C158" s="29">
        <v>10</v>
      </c>
      <c r="D158" s="29">
        <v>46</v>
      </c>
      <c r="E158" s="12">
        <v>0</v>
      </c>
      <c r="F158" s="12">
        <v>0</v>
      </c>
      <c r="G158" s="12">
        <v>0</v>
      </c>
      <c r="H158" s="12">
        <f t="shared" si="19"/>
        <v>36</v>
      </c>
      <c r="I158" s="12">
        <f t="shared" si="20"/>
        <v>10</v>
      </c>
      <c r="J158" s="12">
        <f t="shared" si="21"/>
        <v>46</v>
      </c>
      <c r="K158" s="30" t="s">
        <v>253</v>
      </c>
    </row>
    <row r="159" spans="1:11" ht="18.75" customHeight="1" thickTop="1" x14ac:dyDescent="0.25"/>
    <row r="160" spans="1:11" ht="18.75" customHeight="1" x14ac:dyDescent="0.25">
      <c r="A160" s="69"/>
    </row>
    <row r="161" spans="1:13" ht="18.75" customHeight="1" x14ac:dyDescent="0.25">
      <c r="A161" s="69"/>
    </row>
    <row r="162" spans="1:13" ht="27" customHeight="1" thickBot="1" x14ac:dyDescent="0.35">
      <c r="A162" s="1" t="s">
        <v>852</v>
      </c>
      <c r="B162" s="33"/>
      <c r="C162" s="33"/>
      <c r="D162" s="33"/>
      <c r="E162" s="33"/>
      <c r="F162" s="33"/>
      <c r="G162" s="33"/>
      <c r="H162" s="33"/>
      <c r="I162" s="33"/>
      <c r="J162" s="33"/>
      <c r="K162" s="82" t="s">
        <v>853</v>
      </c>
    </row>
    <row r="163" spans="1:13" s="616" customFormat="1" ht="27" customHeight="1" thickTop="1" x14ac:dyDescent="0.3">
      <c r="A163" s="735" t="s">
        <v>205</v>
      </c>
      <c r="B163" s="746" t="s">
        <v>1</v>
      </c>
      <c r="C163" s="746"/>
      <c r="D163" s="746"/>
      <c r="E163" s="746" t="s">
        <v>2</v>
      </c>
      <c r="F163" s="746"/>
      <c r="G163" s="746"/>
      <c r="H163" s="746" t="s">
        <v>4</v>
      </c>
      <c r="I163" s="746"/>
      <c r="J163" s="746"/>
      <c r="K163" s="735" t="s">
        <v>206</v>
      </c>
    </row>
    <row r="164" spans="1:13" s="616" customFormat="1" ht="27" customHeight="1" x14ac:dyDescent="0.3">
      <c r="A164" s="736"/>
      <c r="B164" s="747" t="s">
        <v>6</v>
      </c>
      <c r="C164" s="747"/>
      <c r="D164" s="747"/>
      <c r="E164" s="747" t="s">
        <v>7</v>
      </c>
      <c r="F164" s="747"/>
      <c r="G164" s="747"/>
      <c r="H164" s="747" t="s">
        <v>9</v>
      </c>
      <c r="I164" s="747"/>
      <c r="J164" s="747"/>
      <c r="K164" s="736"/>
    </row>
    <row r="165" spans="1:13" s="616" customFormat="1" ht="27" customHeight="1" x14ac:dyDescent="0.3">
      <c r="A165" s="736"/>
      <c r="B165" s="583" t="s">
        <v>10</v>
      </c>
      <c r="C165" s="583" t="s">
        <v>113</v>
      </c>
      <c r="D165" s="583" t="s">
        <v>12</v>
      </c>
      <c r="E165" s="583" t="s">
        <v>10</v>
      </c>
      <c r="F165" s="583" t="s">
        <v>113</v>
      </c>
      <c r="G165" s="583" t="s">
        <v>12</v>
      </c>
      <c r="H165" s="583" t="s">
        <v>10</v>
      </c>
      <c r="I165" s="583" t="s">
        <v>113</v>
      </c>
      <c r="J165" s="583" t="s">
        <v>12</v>
      </c>
      <c r="K165" s="736"/>
    </row>
    <row r="166" spans="1:13" s="616" customFormat="1" ht="27" customHeight="1" thickBot="1" x14ac:dyDescent="0.35">
      <c r="A166" s="737"/>
      <c r="B166" s="4" t="s">
        <v>13</v>
      </c>
      <c r="C166" s="4" t="s">
        <v>14</v>
      </c>
      <c r="D166" s="4" t="s">
        <v>9</v>
      </c>
      <c r="E166" s="4" t="s">
        <v>13</v>
      </c>
      <c r="F166" s="4" t="s">
        <v>14</v>
      </c>
      <c r="G166" s="4" t="s">
        <v>9</v>
      </c>
      <c r="H166" s="4" t="s">
        <v>13</v>
      </c>
      <c r="I166" s="4" t="s">
        <v>14</v>
      </c>
      <c r="J166" s="4" t="s">
        <v>9</v>
      </c>
      <c r="K166" s="737"/>
    </row>
    <row r="167" spans="1:13" ht="27" customHeight="1" x14ac:dyDescent="0.25">
      <c r="A167" s="94" t="s">
        <v>254</v>
      </c>
      <c r="B167" s="95">
        <v>34</v>
      </c>
      <c r="C167" s="95">
        <v>13</v>
      </c>
      <c r="D167" s="95">
        <f>SUM(B167:C167)</f>
        <v>47</v>
      </c>
      <c r="E167" s="95">
        <v>0</v>
      </c>
      <c r="F167" s="95">
        <f>+E167</f>
        <v>0</v>
      </c>
      <c r="G167" s="95">
        <f>F167+E167</f>
        <v>0</v>
      </c>
      <c r="H167" s="95">
        <f>SUM(B167,E167)</f>
        <v>34</v>
      </c>
      <c r="I167" s="95">
        <f>SUM(C167,F167)</f>
        <v>13</v>
      </c>
      <c r="J167" s="95">
        <f>SUM(H167:I167)</f>
        <v>47</v>
      </c>
      <c r="K167" s="96" t="s">
        <v>255</v>
      </c>
    </row>
    <row r="168" spans="1:13" ht="27" customHeight="1" x14ac:dyDescent="0.25">
      <c r="A168" s="92" t="s">
        <v>488</v>
      </c>
      <c r="B168" s="9">
        <v>15</v>
      </c>
      <c r="C168" s="9">
        <v>6</v>
      </c>
      <c r="D168" s="9">
        <f t="shared" ref="D168:D176" si="22">SUM(B168:C168)</f>
        <v>21</v>
      </c>
      <c r="E168" s="9">
        <v>0</v>
      </c>
      <c r="F168" s="9">
        <v>0</v>
      </c>
      <c r="G168" s="9">
        <f t="shared" ref="G168:G181" si="23">F168+E168</f>
        <v>0</v>
      </c>
      <c r="H168" s="9">
        <f t="shared" ref="H168:H176" si="24">SUM(B168,E168)</f>
        <v>15</v>
      </c>
      <c r="I168" s="9">
        <f t="shared" ref="I168:I176" si="25">SUM(C168,F168)</f>
        <v>6</v>
      </c>
      <c r="J168" s="9">
        <f t="shared" ref="J168:J176" si="26">SUM(H168:I168)</f>
        <v>21</v>
      </c>
      <c r="K168" s="97" t="s">
        <v>489</v>
      </c>
    </row>
    <row r="169" spans="1:13" ht="32.25" customHeight="1" x14ac:dyDescent="0.25">
      <c r="A169" s="92" t="s">
        <v>490</v>
      </c>
      <c r="B169" s="9">
        <v>14</v>
      </c>
      <c r="C169" s="9">
        <v>1</v>
      </c>
      <c r="D169" s="9">
        <f t="shared" si="22"/>
        <v>15</v>
      </c>
      <c r="E169" s="9">
        <v>0</v>
      </c>
      <c r="F169" s="9">
        <v>0</v>
      </c>
      <c r="G169" s="9">
        <f t="shared" si="23"/>
        <v>0</v>
      </c>
      <c r="H169" s="9">
        <f t="shared" si="24"/>
        <v>14</v>
      </c>
      <c r="I169" s="9">
        <f t="shared" si="25"/>
        <v>1</v>
      </c>
      <c r="J169" s="9">
        <f t="shared" si="26"/>
        <v>15</v>
      </c>
      <c r="K169" s="98" t="s">
        <v>491</v>
      </c>
    </row>
    <row r="170" spans="1:13" ht="27" customHeight="1" x14ac:dyDescent="0.25">
      <c r="A170" s="92" t="s">
        <v>492</v>
      </c>
      <c r="B170" s="9">
        <v>12</v>
      </c>
      <c r="C170" s="9">
        <v>3</v>
      </c>
      <c r="D170" s="9">
        <f t="shared" si="22"/>
        <v>15</v>
      </c>
      <c r="E170" s="9">
        <v>0</v>
      </c>
      <c r="F170" s="9">
        <v>0</v>
      </c>
      <c r="G170" s="9">
        <f t="shared" si="23"/>
        <v>0</v>
      </c>
      <c r="H170" s="9">
        <f t="shared" si="24"/>
        <v>12</v>
      </c>
      <c r="I170" s="9">
        <f t="shared" si="25"/>
        <v>3</v>
      </c>
      <c r="J170" s="9">
        <f t="shared" si="26"/>
        <v>15</v>
      </c>
      <c r="K170" s="10" t="s">
        <v>493</v>
      </c>
    </row>
    <row r="171" spans="1:13" ht="35.25" customHeight="1" x14ac:dyDescent="0.25">
      <c r="A171" s="92" t="s">
        <v>494</v>
      </c>
      <c r="B171" s="9">
        <v>4</v>
      </c>
      <c r="C171" s="9">
        <v>2</v>
      </c>
      <c r="D171" s="9">
        <f t="shared" si="22"/>
        <v>6</v>
      </c>
      <c r="E171" s="9">
        <v>0</v>
      </c>
      <c r="F171" s="9">
        <v>0</v>
      </c>
      <c r="G171" s="9">
        <f t="shared" si="23"/>
        <v>0</v>
      </c>
      <c r="H171" s="9">
        <f t="shared" si="24"/>
        <v>4</v>
      </c>
      <c r="I171" s="9">
        <f t="shared" si="25"/>
        <v>2</v>
      </c>
      <c r="J171" s="9">
        <f t="shared" si="26"/>
        <v>6</v>
      </c>
      <c r="K171" s="98" t="s">
        <v>495</v>
      </c>
    </row>
    <row r="172" spans="1:13" ht="27" customHeight="1" x14ac:dyDescent="0.25">
      <c r="A172" s="92" t="s">
        <v>298</v>
      </c>
      <c r="B172" s="9">
        <v>5</v>
      </c>
      <c r="C172" s="9">
        <v>5</v>
      </c>
      <c r="D172" s="9">
        <f t="shared" si="22"/>
        <v>10</v>
      </c>
      <c r="E172" s="9">
        <v>0</v>
      </c>
      <c r="F172" s="9">
        <v>0</v>
      </c>
      <c r="G172" s="9">
        <f t="shared" si="23"/>
        <v>0</v>
      </c>
      <c r="H172" s="9">
        <f t="shared" si="24"/>
        <v>5</v>
      </c>
      <c r="I172" s="9">
        <f t="shared" si="25"/>
        <v>5</v>
      </c>
      <c r="J172" s="9">
        <f t="shared" si="26"/>
        <v>10</v>
      </c>
      <c r="K172" s="10" t="s">
        <v>299</v>
      </c>
    </row>
    <row r="173" spans="1:13" ht="27" hidden="1" customHeight="1" x14ac:dyDescent="0.25">
      <c r="A173" s="92" t="s">
        <v>496</v>
      </c>
      <c r="B173" s="9"/>
      <c r="C173" s="9"/>
      <c r="D173" s="9">
        <f t="shared" si="22"/>
        <v>0</v>
      </c>
      <c r="E173" s="9">
        <v>0</v>
      </c>
      <c r="F173" s="9">
        <v>0</v>
      </c>
      <c r="G173" s="9">
        <f t="shared" si="23"/>
        <v>0</v>
      </c>
      <c r="H173" s="9">
        <f t="shared" si="24"/>
        <v>0</v>
      </c>
      <c r="I173" s="9">
        <f t="shared" si="25"/>
        <v>0</v>
      </c>
      <c r="J173" s="9">
        <f t="shared" si="26"/>
        <v>0</v>
      </c>
      <c r="K173" s="10" t="s">
        <v>497</v>
      </c>
      <c r="M173" s="74"/>
    </row>
    <row r="174" spans="1:13" ht="27" customHeight="1" x14ac:dyDescent="0.25">
      <c r="A174" s="92" t="s">
        <v>498</v>
      </c>
      <c r="B174" s="9">
        <v>5</v>
      </c>
      <c r="C174" s="9">
        <v>6</v>
      </c>
      <c r="D174" s="9">
        <f t="shared" si="22"/>
        <v>11</v>
      </c>
      <c r="E174" s="9">
        <v>0</v>
      </c>
      <c r="F174" s="9">
        <v>1</v>
      </c>
      <c r="G174" s="9">
        <f t="shared" si="23"/>
        <v>1</v>
      </c>
      <c r="H174" s="9">
        <f t="shared" si="24"/>
        <v>5</v>
      </c>
      <c r="I174" s="9">
        <f t="shared" si="25"/>
        <v>7</v>
      </c>
      <c r="J174" s="9">
        <f t="shared" si="26"/>
        <v>12</v>
      </c>
      <c r="K174" s="10" t="s">
        <v>499</v>
      </c>
    </row>
    <row r="175" spans="1:13" ht="27" customHeight="1" x14ac:dyDescent="0.25">
      <c r="A175" s="92" t="s">
        <v>500</v>
      </c>
      <c r="B175" s="9">
        <v>9</v>
      </c>
      <c r="C175" s="9">
        <v>6</v>
      </c>
      <c r="D175" s="9">
        <f t="shared" si="22"/>
        <v>15</v>
      </c>
      <c r="E175" s="9">
        <v>0</v>
      </c>
      <c r="F175" s="9">
        <v>0</v>
      </c>
      <c r="G175" s="9">
        <f t="shared" si="23"/>
        <v>0</v>
      </c>
      <c r="H175" s="9">
        <f t="shared" si="24"/>
        <v>9</v>
      </c>
      <c r="I175" s="9">
        <f t="shared" si="25"/>
        <v>6</v>
      </c>
      <c r="J175" s="9">
        <f t="shared" si="26"/>
        <v>15</v>
      </c>
      <c r="K175" s="10" t="s">
        <v>501</v>
      </c>
    </row>
    <row r="176" spans="1:13" ht="27" customHeight="1" x14ac:dyDescent="0.25">
      <c r="A176" s="92" t="s">
        <v>302</v>
      </c>
      <c r="B176" s="18">
        <v>18</v>
      </c>
      <c r="C176" s="18">
        <v>4</v>
      </c>
      <c r="D176" s="567">
        <f t="shared" si="22"/>
        <v>22</v>
      </c>
      <c r="E176" s="567">
        <v>0</v>
      </c>
      <c r="F176" s="567">
        <v>0</v>
      </c>
      <c r="G176" s="567">
        <f t="shared" si="23"/>
        <v>0</v>
      </c>
      <c r="H176" s="567">
        <f t="shared" si="24"/>
        <v>18</v>
      </c>
      <c r="I176" s="567">
        <f t="shared" si="25"/>
        <v>4</v>
      </c>
      <c r="J176" s="567">
        <f t="shared" si="26"/>
        <v>22</v>
      </c>
      <c r="K176" s="10" t="s">
        <v>502</v>
      </c>
    </row>
    <row r="177" spans="1:11" ht="27" customHeight="1" thickBot="1" x14ac:dyDescent="0.3">
      <c r="A177" s="8" t="s">
        <v>90</v>
      </c>
      <c r="B177" s="9">
        <f>SUM(B136:B158,B167:B176)</f>
        <v>2504</v>
      </c>
      <c r="C177" s="9">
        <f t="shared" ref="C177:J177" si="27">SUM(C136:C158,C167:C176)</f>
        <v>1674</v>
      </c>
      <c r="D177" s="9">
        <f t="shared" si="27"/>
        <v>4178</v>
      </c>
      <c r="E177" s="9">
        <f t="shared" si="27"/>
        <v>1</v>
      </c>
      <c r="F177" s="9">
        <f t="shared" si="27"/>
        <v>4</v>
      </c>
      <c r="G177" s="9">
        <f t="shared" si="23"/>
        <v>5</v>
      </c>
      <c r="H177" s="9">
        <f t="shared" si="27"/>
        <v>2505</v>
      </c>
      <c r="I177" s="9">
        <f t="shared" si="27"/>
        <v>1678</v>
      </c>
      <c r="J177" s="9">
        <f t="shared" si="27"/>
        <v>4183</v>
      </c>
      <c r="K177" s="10" t="s">
        <v>91</v>
      </c>
    </row>
    <row r="178" spans="1:11" ht="27" hidden="1" customHeight="1" x14ac:dyDescent="0.3">
      <c r="A178" s="8" t="s">
        <v>92</v>
      </c>
      <c r="B178" s="99"/>
      <c r="C178" s="99"/>
      <c r="D178" s="99"/>
      <c r="E178" s="99"/>
      <c r="F178" s="99"/>
      <c r="G178" s="99">
        <f t="shared" si="23"/>
        <v>0</v>
      </c>
      <c r="H178" s="99"/>
      <c r="I178" s="99"/>
      <c r="J178" s="99"/>
      <c r="K178" s="10" t="s">
        <v>480</v>
      </c>
    </row>
    <row r="179" spans="1:11" ht="27" hidden="1" customHeight="1" x14ac:dyDescent="0.3">
      <c r="A179" s="100" t="s">
        <v>242</v>
      </c>
      <c r="B179" s="9"/>
      <c r="C179" s="9"/>
      <c r="D179" s="9"/>
      <c r="E179" s="9"/>
      <c r="F179" s="9"/>
      <c r="G179" s="9">
        <f t="shared" si="23"/>
        <v>0</v>
      </c>
      <c r="H179" s="9">
        <f>SUM(B179,E179)</f>
        <v>0</v>
      </c>
      <c r="I179" s="9">
        <f>SUM(C179,F179)</f>
        <v>0</v>
      </c>
      <c r="J179" s="9">
        <f>SUM(H179:I179)</f>
        <v>0</v>
      </c>
      <c r="K179" s="10" t="s">
        <v>243</v>
      </c>
    </row>
    <row r="180" spans="1:11" ht="21.75" hidden="1" customHeight="1" thickBot="1" x14ac:dyDescent="0.3">
      <c r="A180" s="88" t="s">
        <v>483</v>
      </c>
      <c r="B180" s="67"/>
      <c r="C180" s="67"/>
      <c r="D180" s="67"/>
      <c r="E180" s="67"/>
      <c r="F180" s="67"/>
      <c r="G180" s="313">
        <f t="shared" si="23"/>
        <v>0</v>
      </c>
      <c r="H180" s="67">
        <f t="shared" ref="H180:J180" si="28">SUM(H179)</f>
        <v>0</v>
      </c>
      <c r="I180" s="67">
        <f t="shared" si="28"/>
        <v>0</v>
      </c>
      <c r="J180" s="67">
        <f t="shared" si="28"/>
        <v>0</v>
      </c>
      <c r="K180" s="19" t="s">
        <v>261</v>
      </c>
    </row>
    <row r="181" spans="1:11" ht="22.5" customHeight="1" thickBot="1" x14ac:dyDescent="0.3">
      <c r="A181" s="23" t="s">
        <v>262</v>
      </c>
      <c r="B181" s="24">
        <f>SUM(B180,B177)</f>
        <v>2504</v>
      </c>
      <c r="C181" s="24">
        <f t="shared" ref="C181:J181" si="29">SUM(C180,C177)</f>
        <v>1674</v>
      </c>
      <c r="D181" s="24">
        <f t="shared" si="29"/>
        <v>4178</v>
      </c>
      <c r="E181" s="24">
        <f t="shared" si="29"/>
        <v>1</v>
      </c>
      <c r="F181" s="24">
        <f t="shared" si="29"/>
        <v>4</v>
      </c>
      <c r="G181" s="24">
        <f t="shared" si="23"/>
        <v>5</v>
      </c>
      <c r="H181" s="24">
        <f>SUM(H180,H177)</f>
        <v>2505</v>
      </c>
      <c r="I181" s="24">
        <f t="shared" si="29"/>
        <v>1678</v>
      </c>
      <c r="J181" s="24">
        <f t="shared" si="29"/>
        <v>4183</v>
      </c>
      <c r="K181" s="25" t="s">
        <v>263</v>
      </c>
    </row>
    <row r="182" spans="1:11" ht="14.4" thickTop="1" x14ac:dyDescent="0.25"/>
  </sheetData>
  <mergeCells count="54">
    <mergeCell ref="A163:A166"/>
    <mergeCell ref="B163:D163"/>
    <mergeCell ref="E163:G163"/>
    <mergeCell ref="H163:J163"/>
    <mergeCell ref="K163:K166"/>
    <mergeCell ref="B164:D164"/>
    <mergeCell ref="E164:G164"/>
    <mergeCell ref="H164:J164"/>
    <mergeCell ref="A128:K128"/>
    <mergeCell ref="A129:K129"/>
    <mergeCell ref="A131:A134"/>
    <mergeCell ref="B131:D131"/>
    <mergeCell ref="E131:G131"/>
    <mergeCell ref="H131:J131"/>
    <mergeCell ref="K131:K134"/>
    <mergeCell ref="B132:D132"/>
    <mergeCell ref="E132:G132"/>
    <mergeCell ref="H132:J132"/>
    <mergeCell ref="A96:A99"/>
    <mergeCell ref="B96:D96"/>
    <mergeCell ref="E96:G96"/>
    <mergeCell ref="H96:J96"/>
    <mergeCell ref="K96:K99"/>
    <mergeCell ref="B97:D97"/>
    <mergeCell ref="E97:G97"/>
    <mergeCell ref="H97:J97"/>
    <mergeCell ref="A61:K61"/>
    <mergeCell ref="A62:K62"/>
    <mergeCell ref="A64:A67"/>
    <mergeCell ref="B64:D64"/>
    <mergeCell ref="E64:G64"/>
    <mergeCell ref="H64:J64"/>
    <mergeCell ref="K64:K67"/>
    <mergeCell ref="B65:D65"/>
    <mergeCell ref="E65:G65"/>
    <mergeCell ref="H65:J65"/>
    <mergeCell ref="A39:A42"/>
    <mergeCell ref="B39:D39"/>
    <mergeCell ref="E39:G39"/>
    <mergeCell ref="H39:J39"/>
    <mergeCell ref="K39:K42"/>
    <mergeCell ref="B40:D40"/>
    <mergeCell ref="E40:G40"/>
    <mergeCell ref="H40:J40"/>
    <mergeCell ref="A1:K1"/>
    <mergeCell ref="A2:K2"/>
    <mergeCell ref="A4:A7"/>
    <mergeCell ref="B4:D4"/>
    <mergeCell ref="E4:G4"/>
    <mergeCell ref="H4:J4"/>
    <mergeCell ref="K4:K7"/>
    <mergeCell ref="B5:D5"/>
    <mergeCell ref="E5:G5"/>
    <mergeCell ref="H5:J5"/>
  </mergeCells>
  <printOptions horizontalCentered="1"/>
  <pageMargins left="0.643700787" right="0.643700787" top="1.143700787" bottom="0.643700787" header="1.143700787" footer="0.643700787"/>
  <pageSetup paperSize="9" scale="71" firstPageNumber="161" orientation="landscape" r:id="rId1"/>
  <rowBreaks count="4" manualBreakCount="4">
    <brk id="59" max="10" man="1"/>
    <brk id="94" max="10" man="1"/>
    <brk id="126" max="10" man="1"/>
    <brk id="158" max="10"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51"/>
  <sheetViews>
    <sheetView rightToLeft="1" view="pageBreakPreview" topLeftCell="A34" zoomScale="73" zoomScaleNormal="85" zoomScaleSheetLayoutView="73" workbookViewId="0">
      <selection activeCell="D56" sqref="D56"/>
    </sheetView>
  </sheetViews>
  <sheetFormatPr defaultRowHeight="13.8" x14ac:dyDescent="0.25"/>
  <cols>
    <col min="1" max="1" width="24.69921875" customWidth="1"/>
    <col min="2" max="2" width="9" customWidth="1"/>
    <col min="3" max="3" width="9.09765625" customWidth="1"/>
    <col min="4" max="4" width="8.5" customWidth="1"/>
    <col min="5" max="5" width="7.19921875" customWidth="1"/>
    <col min="6" max="6" width="9.09765625" customWidth="1"/>
    <col min="7" max="7" width="7.09765625" customWidth="1"/>
    <col min="8" max="8" width="7.59765625" customWidth="1"/>
    <col min="9" max="9" width="9" customWidth="1"/>
    <col min="10" max="11" width="8.59765625" customWidth="1"/>
    <col min="12" max="12" width="9.5" customWidth="1"/>
    <col min="13" max="13" width="8.59765625" customWidth="1"/>
    <col min="14" max="14" width="30.59765625" customWidth="1"/>
  </cols>
  <sheetData>
    <row r="1" spans="1:14" ht="24.75" customHeight="1" x14ac:dyDescent="0.25">
      <c r="A1" s="738" t="s">
        <v>866</v>
      </c>
      <c r="B1" s="738"/>
      <c r="C1" s="738"/>
      <c r="D1" s="738"/>
      <c r="E1" s="738"/>
      <c r="F1" s="738"/>
      <c r="G1" s="738"/>
      <c r="H1" s="738"/>
      <c r="I1" s="738"/>
      <c r="J1" s="738"/>
      <c r="K1" s="738"/>
      <c r="L1" s="738"/>
      <c r="M1" s="738"/>
      <c r="N1" s="738"/>
    </row>
    <row r="2" spans="1:14" ht="28.5" customHeight="1" x14ac:dyDescent="0.25">
      <c r="A2" s="742" t="s">
        <v>867</v>
      </c>
      <c r="B2" s="742"/>
      <c r="C2" s="742"/>
      <c r="D2" s="742"/>
      <c r="E2" s="742"/>
      <c r="F2" s="742"/>
      <c r="G2" s="742"/>
      <c r="H2" s="742"/>
      <c r="I2" s="742"/>
      <c r="J2" s="742"/>
      <c r="K2" s="742"/>
      <c r="L2" s="742"/>
      <c r="M2" s="742"/>
      <c r="N2" s="742"/>
    </row>
    <row r="3" spans="1:14" ht="21.75" customHeight="1" thickBot="1" x14ac:dyDescent="0.35">
      <c r="A3" s="101" t="s">
        <v>854</v>
      </c>
      <c r="B3" s="33"/>
      <c r="C3" s="33"/>
      <c r="D3" s="33"/>
      <c r="E3" s="33"/>
      <c r="F3" s="33"/>
      <c r="G3" s="33"/>
      <c r="H3" s="33"/>
      <c r="I3" s="33"/>
      <c r="J3" s="33"/>
      <c r="K3" s="33"/>
      <c r="L3" s="33"/>
      <c r="M3" s="33"/>
      <c r="N3" s="82" t="s">
        <v>855</v>
      </c>
    </row>
    <row r="4" spans="1:14" ht="24.9" customHeight="1" thickTop="1" x14ac:dyDescent="0.3">
      <c r="A4" s="735" t="s">
        <v>205</v>
      </c>
      <c r="B4" s="746" t="s">
        <v>129</v>
      </c>
      <c r="C4" s="746"/>
      <c r="D4" s="746"/>
      <c r="E4" s="746" t="s">
        <v>130</v>
      </c>
      <c r="F4" s="746"/>
      <c r="G4" s="746"/>
      <c r="H4" s="746" t="s">
        <v>131</v>
      </c>
      <c r="I4" s="746"/>
      <c r="J4" s="746"/>
      <c r="K4" s="746" t="s">
        <v>4</v>
      </c>
      <c r="L4" s="746"/>
      <c r="M4" s="746"/>
      <c r="N4" s="735" t="s">
        <v>206</v>
      </c>
    </row>
    <row r="5" spans="1:14" ht="18" customHeight="1" x14ac:dyDescent="0.3">
      <c r="A5" s="736"/>
      <c r="B5" s="747" t="s">
        <v>132</v>
      </c>
      <c r="C5" s="747"/>
      <c r="D5" s="747"/>
      <c r="E5" s="747" t="s">
        <v>133</v>
      </c>
      <c r="F5" s="747"/>
      <c r="G5" s="747"/>
      <c r="H5" s="747" t="s">
        <v>134</v>
      </c>
      <c r="I5" s="747"/>
      <c r="J5" s="747"/>
      <c r="K5" s="747" t="s">
        <v>9</v>
      </c>
      <c r="L5" s="747"/>
      <c r="M5" s="747"/>
      <c r="N5" s="736"/>
    </row>
    <row r="6" spans="1:14" ht="18.75" customHeight="1" x14ac:dyDescent="0.3">
      <c r="A6" s="736"/>
      <c r="B6" s="3" t="s">
        <v>10</v>
      </c>
      <c r="C6" s="3" t="s">
        <v>113</v>
      </c>
      <c r="D6" s="3" t="s">
        <v>12</v>
      </c>
      <c r="E6" s="3" t="s">
        <v>10</v>
      </c>
      <c r="F6" s="3" t="s">
        <v>113</v>
      </c>
      <c r="G6" s="3" t="s">
        <v>12</v>
      </c>
      <c r="H6" s="3" t="s">
        <v>10</v>
      </c>
      <c r="I6" s="3" t="s">
        <v>113</v>
      </c>
      <c r="J6" s="3" t="s">
        <v>12</v>
      </c>
      <c r="K6" s="3" t="s">
        <v>10</v>
      </c>
      <c r="L6" s="3" t="s">
        <v>113</v>
      </c>
      <c r="M6" s="3" t="s">
        <v>12</v>
      </c>
      <c r="N6" s="736"/>
    </row>
    <row r="7" spans="1:14" ht="20.25" customHeight="1" thickBot="1" x14ac:dyDescent="0.35">
      <c r="A7" s="737"/>
      <c r="B7" s="4" t="s">
        <v>13</v>
      </c>
      <c r="C7" s="4" t="s">
        <v>14</v>
      </c>
      <c r="D7" s="4" t="s">
        <v>9</v>
      </c>
      <c r="E7" s="4" t="s">
        <v>13</v>
      </c>
      <c r="F7" s="4" t="s">
        <v>14</v>
      </c>
      <c r="G7" s="4" t="s">
        <v>9</v>
      </c>
      <c r="H7" s="4" t="s">
        <v>13</v>
      </c>
      <c r="I7" s="4" t="s">
        <v>14</v>
      </c>
      <c r="J7" s="4" t="s">
        <v>9</v>
      </c>
      <c r="K7" s="4" t="s">
        <v>13</v>
      </c>
      <c r="L7" s="4" t="s">
        <v>14</v>
      </c>
      <c r="M7" s="4" t="s">
        <v>9</v>
      </c>
      <c r="N7" s="737"/>
    </row>
    <row r="8" spans="1:14" ht="18" customHeight="1" x14ac:dyDescent="0.3">
      <c r="A8" s="83" t="s">
        <v>15</v>
      </c>
      <c r="B8" s="3"/>
      <c r="C8" s="3"/>
      <c r="D8" s="3"/>
      <c r="E8" s="3"/>
      <c r="F8" s="3"/>
      <c r="G8" s="3"/>
      <c r="H8" s="3"/>
      <c r="I8" s="3"/>
      <c r="J8" s="3"/>
      <c r="K8" s="3"/>
      <c r="L8" s="3"/>
      <c r="M8" s="3"/>
      <c r="N8" s="22" t="s">
        <v>207</v>
      </c>
    </row>
    <row r="9" spans="1:14" ht="18" customHeight="1" x14ac:dyDescent="0.25">
      <c r="A9" s="62" t="s">
        <v>208</v>
      </c>
      <c r="B9" s="9">
        <v>15</v>
      </c>
      <c r="C9" s="9">
        <v>32</v>
      </c>
      <c r="D9" s="9">
        <v>47</v>
      </c>
      <c r="E9" s="9">
        <v>7</v>
      </c>
      <c r="F9" s="9">
        <v>2</v>
      </c>
      <c r="G9" s="9">
        <v>9</v>
      </c>
      <c r="H9" s="9">
        <v>0</v>
      </c>
      <c r="I9" s="9">
        <v>0</v>
      </c>
      <c r="J9" s="9">
        <v>0</v>
      </c>
      <c r="K9" s="9">
        <f>H9+E9+B9</f>
        <v>22</v>
      </c>
      <c r="L9" s="9">
        <f t="shared" ref="L9:M24" si="0">I9+F9+C9</f>
        <v>34</v>
      </c>
      <c r="M9" s="9">
        <f t="shared" si="0"/>
        <v>56</v>
      </c>
      <c r="N9" s="10" t="s">
        <v>209</v>
      </c>
    </row>
    <row r="10" spans="1:14" ht="18" customHeight="1" x14ac:dyDescent="0.25">
      <c r="A10" s="62" t="s">
        <v>212</v>
      </c>
      <c r="B10" s="9">
        <v>5</v>
      </c>
      <c r="C10" s="9">
        <v>9</v>
      </c>
      <c r="D10" s="9">
        <v>14</v>
      </c>
      <c r="E10" s="9">
        <v>3</v>
      </c>
      <c r="F10" s="9">
        <v>7</v>
      </c>
      <c r="G10" s="9">
        <v>10</v>
      </c>
      <c r="H10" s="9">
        <v>0</v>
      </c>
      <c r="I10" s="9">
        <v>0</v>
      </c>
      <c r="J10" s="9">
        <v>0</v>
      </c>
      <c r="K10" s="9">
        <f t="shared" ref="K10:L31" si="1">SUM(B10,E10,H10)</f>
        <v>8</v>
      </c>
      <c r="L10" s="9">
        <f t="shared" si="1"/>
        <v>16</v>
      </c>
      <c r="M10" s="9">
        <f t="shared" si="0"/>
        <v>24</v>
      </c>
      <c r="N10" s="10" t="s">
        <v>213</v>
      </c>
    </row>
    <row r="11" spans="1:14" ht="18" customHeight="1" x14ac:dyDescent="0.25">
      <c r="A11" s="62" t="s">
        <v>214</v>
      </c>
      <c r="B11" s="9">
        <v>14</v>
      </c>
      <c r="C11" s="9">
        <v>22</v>
      </c>
      <c r="D11" s="9">
        <v>36</v>
      </c>
      <c r="E11" s="9">
        <v>4</v>
      </c>
      <c r="F11" s="9">
        <v>8</v>
      </c>
      <c r="G11" s="9">
        <v>12</v>
      </c>
      <c r="H11" s="9">
        <v>0</v>
      </c>
      <c r="I11" s="9">
        <v>0</v>
      </c>
      <c r="J11" s="9">
        <v>0</v>
      </c>
      <c r="K11" s="9">
        <f t="shared" si="1"/>
        <v>18</v>
      </c>
      <c r="L11" s="9">
        <f t="shared" si="1"/>
        <v>30</v>
      </c>
      <c r="M11" s="9">
        <f t="shared" si="0"/>
        <v>48</v>
      </c>
      <c r="N11" s="10" t="s">
        <v>315</v>
      </c>
    </row>
    <row r="12" spans="1:14" ht="18" customHeight="1" x14ac:dyDescent="0.25">
      <c r="A12" s="62" t="s">
        <v>216</v>
      </c>
      <c r="B12" s="9">
        <v>10</v>
      </c>
      <c r="C12" s="9">
        <v>29</v>
      </c>
      <c r="D12" s="9">
        <v>39</v>
      </c>
      <c r="E12" s="9">
        <v>14</v>
      </c>
      <c r="F12" s="9">
        <v>35</v>
      </c>
      <c r="G12" s="9">
        <v>49</v>
      </c>
      <c r="H12" s="9">
        <v>6</v>
      </c>
      <c r="I12" s="9">
        <v>2</v>
      </c>
      <c r="J12" s="9">
        <v>8</v>
      </c>
      <c r="K12" s="9">
        <f t="shared" si="1"/>
        <v>30</v>
      </c>
      <c r="L12" s="9">
        <f t="shared" si="1"/>
        <v>66</v>
      </c>
      <c r="M12" s="9">
        <f t="shared" si="0"/>
        <v>96</v>
      </c>
      <c r="N12" s="10" t="s">
        <v>217</v>
      </c>
    </row>
    <row r="13" spans="1:14" ht="18" customHeight="1" x14ac:dyDescent="0.25">
      <c r="A13" s="62" t="s">
        <v>218</v>
      </c>
      <c r="B13" s="9">
        <v>215</v>
      </c>
      <c r="C13" s="9">
        <v>111</v>
      </c>
      <c r="D13" s="9">
        <v>326</v>
      </c>
      <c r="E13" s="9">
        <v>90</v>
      </c>
      <c r="F13" s="9">
        <v>53</v>
      </c>
      <c r="G13" s="9">
        <v>143</v>
      </c>
      <c r="H13" s="9">
        <v>111</v>
      </c>
      <c r="I13" s="9">
        <v>74</v>
      </c>
      <c r="J13" s="9">
        <v>185</v>
      </c>
      <c r="K13" s="9">
        <f t="shared" si="1"/>
        <v>416</v>
      </c>
      <c r="L13" s="9">
        <f t="shared" si="1"/>
        <v>238</v>
      </c>
      <c r="M13" s="9">
        <f t="shared" si="0"/>
        <v>654</v>
      </c>
      <c r="N13" s="10" t="s">
        <v>219</v>
      </c>
    </row>
    <row r="14" spans="1:14" ht="30" customHeight="1" x14ac:dyDescent="0.25">
      <c r="A14" s="62" t="s">
        <v>464</v>
      </c>
      <c r="B14" s="9">
        <v>21</v>
      </c>
      <c r="C14" s="9">
        <v>11</v>
      </c>
      <c r="D14" s="9">
        <v>32</v>
      </c>
      <c r="E14" s="9">
        <v>6</v>
      </c>
      <c r="F14" s="9">
        <v>1</v>
      </c>
      <c r="G14" s="9">
        <v>7</v>
      </c>
      <c r="H14" s="9">
        <v>24</v>
      </c>
      <c r="I14" s="9">
        <v>13</v>
      </c>
      <c r="J14" s="9">
        <v>37</v>
      </c>
      <c r="K14" s="9">
        <f t="shared" si="1"/>
        <v>51</v>
      </c>
      <c r="L14" s="9">
        <f t="shared" si="1"/>
        <v>25</v>
      </c>
      <c r="M14" s="9">
        <f t="shared" si="0"/>
        <v>76</v>
      </c>
      <c r="N14" s="31" t="s">
        <v>465</v>
      </c>
    </row>
    <row r="15" spans="1:14" ht="18" customHeight="1" x14ac:dyDescent="0.25">
      <c r="A15" s="62" t="s">
        <v>466</v>
      </c>
      <c r="B15" s="9">
        <v>100</v>
      </c>
      <c r="C15" s="9">
        <v>36</v>
      </c>
      <c r="D15" s="9">
        <v>136</v>
      </c>
      <c r="E15" s="9">
        <v>58</v>
      </c>
      <c r="F15" s="9">
        <v>73</v>
      </c>
      <c r="G15" s="9">
        <v>131</v>
      </c>
      <c r="H15" s="9">
        <v>3</v>
      </c>
      <c r="I15" s="9"/>
      <c r="J15" s="9">
        <v>3</v>
      </c>
      <c r="K15" s="9">
        <f t="shared" si="1"/>
        <v>161</v>
      </c>
      <c r="L15" s="9">
        <f t="shared" si="1"/>
        <v>109</v>
      </c>
      <c r="M15" s="9">
        <f t="shared" si="0"/>
        <v>270</v>
      </c>
      <c r="N15" s="10" t="s">
        <v>223</v>
      </c>
    </row>
    <row r="16" spans="1:14" ht="18" customHeight="1" x14ac:dyDescent="0.25">
      <c r="A16" s="62" t="s">
        <v>224</v>
      </c>
      <c r="B16" s="9">
        <v>30</v>
      </c>
      <c r="C16" s="9">
        <v>5</v>
      </c>
      <c r="D16" s="9">
        <v>35</v>
      </c>
      <c r="E16" s="9">
        <v>44</v>
      </c>
      <c r="F16" s="9">
        <v>23</v>
      </c>
      <c r="G16" s="9">
        <v>67</v>
      </c>
      <c r="H16" s="9">
        <v>29</v>
      </c>
      <c r="I16" s="9">
        <v>12</v>
      </c>
      <c r="J16" s="9">
        <v>41</v>
      </c>
      <c r="K16" s="9">
        <f t="shared" si="1"/>
        <v>103</v>
      </c>
      <c r="L16" s="9">
        <f t="shared" si="1"/>
        <v>40</v>
      </c>
      <c r="M16" s="9">
        <f t="shared" si="0"/>
        <v>143</v>
      </c>
      <c r="N16" s="10" t="s">
        <v>225</v>
      </c>
    </row>
    <row r="17" spans="1:14" ht="18" customHeight="1" x14ac:dyDescent="0.25">
      <c r="A17" s="62" t="s">
        <v>226</v>
      </c>
      <c r="B17" s="9">
        <v>266</v>
      </c>
      <c r="C17" s="9">
        <v>130</v>
      </c>
      <c r="D17" s="9">
        <v>396</v>
      </c>
      <c r="E17" s="9">
        <v>75</v>
      </c>
      <c r="F17" s="9">
        <v>67</v>
      </c>
      <c r="G17" s="9">
        <v>142</v>
      </c>
      <c r="H17" s="9">
        <v>0</v>
      </c>
      <c r="I17" s="9">
        <v>0</v>
      </c>
      <c r="J17" s="9">
        <v>0</v>
      </c>
      <c r="K17" s="9">
        <f t="shared" si="1"/>
        <v>341</v>
      </c>
      <c r="L17" s="9">
        <f t="shared" si="1"/>
        <v>197</v>
      </c>
      <c r="M17" s="9">
        <f t="shared" si="0"/>
        <v>538</v>
      </c>
      <c r="N17" s="10" t="s">
        <v>467</v>
      </c>
    </row>
    <row r="18" spans="1:14" ht="18" customHeight="1" x14ac:dyDescent="0.25">
      <c r="A18" s="62" t="s">
        <v>468</v>
      </c>
      <c r="B18" s="9">
        <v>49</v>
      </c>
      <c r="C18" s="9">
        <v>7</v>
      </c>
      <c r="D18" s="9">
        <v>56</v>
      </c>
      <c r="E18" s="9">
        <v>16</v>
      </c>
      <c r="F18" s="9">
        <v>7</v>
      </c>
      <c r="G18" s="9">
        <v>23</v>
      </c>
      <c r="H18" s="9">
        <v>0</v>
      </c>
      <c r="I18" s="9">
        <v>0</v>
      </c>
      <c r="J18" s="9">
        <v>0</v>
      </c>
      <c r="K18" s="9">
        <f t="shared" si="1"/>
        <v>65</v>
      </c>
      <c r="L18" s="9">
        <f t="shared" si="1"/>
        <v>14</v>
      </c>
      <c r="M18" s="9">
        <f t="shared" si="0"/>
        <v>79</v>
      </c>
      <c r="N18" s="31" t="s">
        <v>469</v>
      </c>
    </row>
    <row r="19" spans="1:14" ht="18" customHeight="1" x14ac:dyDescent="0.25">
      <c r="A19" s="62" t="s">
        <v>470</v>
      </c>
      <c r="B19" s="9">
        <v>73</v>
      </c>
      <c r="C19" s="9">
        <v>105</v>
      </c>
      <c r="D19" s="9">
        <v>178</v>
      </c>
      <c r="E19" s="9">
        <v>77</v>
      </c>
      <c r="F19" s="9">
        <v>95</v>
      </c>
      <c r="G19" s="9">
        <v>172</v>
      </c>
      <c r="H19" s="9">
        <v>0</v>
      </c>
      <c r="I19" s="9">
        <v>0</v>
      </c>
      <c r="J19" s="9">
        <v>0</v>
      </c>
      <c r="K19" s="9">
        <f t="shared" si="1"/>
        <v>150</v>
      </c>
      <c r="L19" s="9">
        <f t="shared" si="1"/>
        <v>200</v>
      </c>
      <c r="M19" s="9">
        <f t="shared" si="0"/>
        <v>350</v>
      </c>
      <c r="N19" s="31" t="s">
        <v>471</v>
      </c>
    </row>
    <row r="20" spans="1:14" ht="18" customHeight="1" x14ac:dyDescent="0.25">
      <c r="A20" s="62" t="s">
        <v>316</v>
      </c>
      <c r="B20" s="9">
        <v>199</v>
      </c>
      <c r="C20" s="9">
        <v>40</v>
      </c>
      <c r="D20" s="9">
        <v>239</v>
      </c>
      <c r="E20" s="9">
        <v>91</v>
      </c>
      <c r="F20" s="9">
        <v>36</v>
      </c>
      <c r="G20" s="9">
        <v>127</v>
      </c>
      <c r="H20" s="9">
        <v>165</v>
      </c>
      <c r="I20" s="9">
        <v>70</v>
      </c>
      <c r="J20" s="9">
        <v>235</v>
      </c>
      <c r="K20" s="9">
        <f t="shared" si="1"/>
        <v>455</v>
      </c>
      <c r="L20" s="9">
        <f t="shared" si="1"/>
        <v>146</v>
      </c>
      <c r="M20" s="9">
        <f t="shared" si="0"/>
        <v>601</v>
      </c>
      <c r="N20" s="10" t="s">
        <v>231</v>
      </c>
    </row>
    <row r="21" spans="1:14" ht="18" customHeight="1" x14ac:dyDescent="0.25">
      <c r="A21" s="62" t="s">
        <v>472</v>
      </c>
      <c r="B21" s="9">
        <v>81</v>
      </c>
      <c r="C21" s="9">
        <v>49</v>
      </c>
      <c r="D21" s="9">
        <v>130</v>
      </c>
      <c r="E21" s="9">
        <v>44</v>
      </c>
      <c r="F21" s="9">
        <v>27</v>
      </c>
      <c r="G21" s="9">
        <v>71</v>
      </c>
      <c r="H21" s="9">
        <v>0</v>
      </c>
      <c r="I21" s="9">
        <v>0</v>
      </c>
      <c r="J21" s="9">
        <v>0</v>
      </c>
      <c r="K21" s="9">
        <f t="shared" si="1"/>
        <v>125</v>
      </c>
      <c r="L21" s="9">
        <f t="shared" si="1"/>
        <v>76</v>
      </c>
      <c r="M21" s="9">
        <f t="shared" si="0"/>
        <v>201</v>
      </c>
      <c r="N21" s="10" t="s">
        <v>473</v>
      </c>
    </row>
    <row r="22" spans="1:14" ht="18" customHeight="1" x14ac:dyDescent="0.25">
      <c r="A22" s="62" t="s">
        <v>474</v>
      </c>
      <c r="B22" s="9">
        <v>210</v>
      </c>
      <c r="C22" s="9">
        <v>39</v>
      </c>
      <c r="D22" s="9">
        <v>249</v>
      </c>
      <c r="E22" s="9">
        <v>127</v>
      </c>
      <c r="F22" s="9">
        <v>81</v>
      </c>
      <c r="G22" s="9">
        <v>208</v>
      </c>
      <c r="H22" s="9">
        <v>13</v>
      </c>
      <c r="I22" s="9">
        <v>1</v>
      </c>
      <c r="J22" s="9">
        <v>14</v>
      </c>
      <c r="K22" s="9">
        <f t="shared" si="1"/>
        <v>350</v>
      </c>
      <c r="L22" s="9">
        <f t="shared" si="1"/>
        <v>121</v>
      </c>
      <c r="M22" s="9">
        <f t="shared" si="0"/>
        <v>471</v>
      </c>
      <c r="N22" s="10" t="s">
        <v>475</v>
      </c>
    </row>
    <row r="23" spans="1:14" ht="18" customHeight="1" x14ac:dyDescent="0.25">
      <c r="A23" s="62" t="s">
        <v>236</v>
      </c>
      <c r="B23" s="9"/>
      <c r="C23" s="9">
        <v>212</v>
      </c>
      <c r="D23" s="9">
        <v>212</v>
      </c>
      <c r="E23" s="9"/>
      <c r="F23" s="9">
        <v>176</v>
      </c>
      <c r="G23" s="9">
        <v>176</v>
      </c>
      <c r="H23" s="9">
        <v>0</v>
      </c>
      <c r="I23" s="9">
        <v>13</v>
      </c>
      <c r="J23" s="9">
        <v>13</v>
      </c>
      <c r="K23" s="9">
        <f t="shared" si="1"/>
        <v>0</v>
      </c>
      <c r="L23" s="9">
        <f t="shared" si="1"/>
        <v>401</v>
      </c>
      <c r="M23" s="9">
        <f t="shared" si="0"/>
        <v>401</v>
      </c>
      <c r="N23" s="10" t="s">
        <v>443</v>
      </c>
    </row>
    <row r="24" spans="1:14" ht="18" customHeight="1" x14ac:dyDescent="0.25">
      <c r="A24" s="62" t="s">
        <v>321</v>
      </c>
      <c r="B24" s="9">
        <v>71</v>
      </c>
      <c r="C24" s="9">
        <v>25</v>
      </c>
      <c r="D24" s="9">
        <v>96</v>
      </c>
      <c r="E24" s="9">
        <v>75</v>
      </c>
      <c r="F24" s="9">
        <v>71</v>
      </c>
      <c r="G24" s="9">
        <v>146</v>
      </c>
      <c r="H24" s="9">
        <v>18</v>
      </c>
      <c r="I24" s="9">
        <v>18</v>
      </c>
      <c r="J24" s="9">
        <v>36</v>
      </c>
      <c r="K24" s="9">
        <f t="shared" si="1"/>
        <v>164</v>
      </c>
      <c r="L24" s="9">
        <f t="shared" si="1"/>
        <v>114</v>
      </c>
      <c r="M24" s="9">
        <f t="shared" si="0"/>
        <v>278</v>
      </c>
      <c r="N24" s="10" t="s">
        <v>322</v>
      </c>
    </row>
    <row r="25" spans="1:14" ht="18" customHeight="1" x14ac:dyDescent="0.25">
      <c r="A25" s="62" t="s">
        <v>238</v>
      </c>
      <c r="B25" s="9">
        <v>18</v>
      </c>
      <c r="C25" s="9">
        <v>0</v>
      </c>
      <c r="D25" s="9">
        <v>18</v>
      </c>
      <c r="E25" s="9">
        <v>7</v>
      </c>
      <c r="F25" s="9">
        <v>0</v>
      </c>
      <c r="G25" s="9">
        <v>7</v>
      </c>
      <c r="H25" s="9">
        <v>0</v>
      </c>
      <c r="I25" s="9">
        <v>0</v>
      </c>
      <c r="J25" s="9">
        <v>0</v>
      </c>
      <c r="K25" s="9">
        <f t="shared" si="1"/>
        <v>25</v>
      </c>
      <c r="L25" s="9">
        <f t="shared" si="1"/>
        <v>0</v>
      </c>
      <c r="M25" s="9">
        <f t="shared" ref="M25:M32" si="2">J25+G25+D25</f>
        <v>25</v>
      </c>
      <c r="N25" s="10" t="s">
        <v>476</v>
      </c>
    </row>
    <row r="26" spans="1:14" ht="18" customHeight="1" x14ac:dyDescent="0.25">
      <c r="A26" s="62" t="s">
        <v>242</v>
      </c>
      <c r="B26" s="9">
        <v>367</v>
      </c>
      <c r="C26" s="9">
        <v>132</v>
      </c>
      <c r="D26" s="9">
        <v>499</v>
      </c>
      <c r="E26" s="9">
        <v>103</v>
      </c>
      <c r="F26" s="9">
        <v>86</v>
      </c>
      <c r="G26" s="9">
        <v>189</v>
      </c>
      <c r="H26" s="9">
        <v>32</v>
      </c>
      <c r="I26" s="9">
        <v>8</v>
      </c>
      <c r="J26" s="9">
        <v>40</v>
      </c>
      <c r="K26" s="9">
        <f t="shared" si="1"/>
        <v>502</v>
      </c>
      <c r="L26" s="9">
        <f t="shared" si="1"/>
        <v>226</v>
      </c>
      <c r="M26" s="9">
        <f t="shared" si="2"/>
        <v>728</v>
      </c>
      <c r="N26" s="10" t="s">
        <v>243</v>
      </c>
    </row>
    <row r="27" spans="1:14" ht="18" customHeight="1" x14ac:dyDescent="0.25">
      <c r="A27" s="62" t="s">
        <v>477</v>
      </c>
      <c r="B27" s="9">
        <v>116</v>
      </c>
      <c r="C27" s="9">
        <v>45</v>
      </c>
      <c r="D27" s="9">
        <v>161</v>
      </c>
      <c r="E27" s="9">
        <v>52</v>
      </c>
      <c r="F27" s="9">
        <v>35</v>
      </c>
      <c r="G27" s="9">
        <v>87</v>
      </c>
      <c r="H27" s="9">
        <v>0</v>
      </c>
      <c r="I27" s="9">
        <v>0</v>
      </c>
      <c r="J27" s="9">
        <v>0</v>
      </c>
      <c r="K27" s="9">
        <f t="shared" si="1"/>
        <v>168</v>
      </c>
      <c r="L27" s="9">
        <f t="shared" si="1"/>
        <v>80</v>
      </c>
      <c r="M27" s="9">
        <f t="shared" si="2"/>
        <v>248</v>
      </c>
      <c r="N27" s="10" t="s">
        <v>478</v>
      </c>
    </row>
    <row r="28" spans="1:14" ht="18" customHeight="1" x14ac:dyDescent="0.25">
      <c r="A28" s="62" t="s">
        <v>419</v>
      </c>
      <c r="B28" s="9">
        <v>32</v>
      </c>
      <c r="C28" s="9">
        <v>21</v>
      </c>
      <c r="D28" s="9">
        <v>53</v>
      </c>
      <c r="E28" s="9">
        <v>41</v>
      </c>
      <c r="F28" s="9">
        <v>25</v>
      </c>
      <c r="G28" s="9">
        <v>66</v>
      </c>
      <c r="H28" s="9">
        <v>12</v>
      </c>
      <c r="I28" s="9">
        <v>5</v>
      </c>
      <c r="J28" s="9">
        <v>17</v>
      </c>
      <c r="K28" s="9">
        <f t="shared" si="1"/>
        <v>85</v>
      </c>
      <c r="L28" s="9">
        <f t="shared" si="1"/>
        <v>51</v>
      </c>
      <c r="M28" s="9">
        <f t="shared" si="2"/>
        <v>136</v>
      </c>
      <c r="N28" s="10" t="s">
        <v>249</v>
      </c>
    </row>
    <row r="29" spans="1:14" ht="18" customHeight="1" x14ac:dyDescent="0.25">
      <c r="A29" s="62" t="s">
        <v>250</v>
      </c>
      <c r="B29" s="9">
        <v>34</v>
      </c>
      <c r="C29" s="9">
        <v>10</v>
      </c>
      <c r="D29" s="9">
        <v>44</v>
      </c>
      <c r="E29" s="9">
        <v>52</v>
      </c>
      <c r="F29" s="9">
        <v>20</v>
      </c>
      <c r="G29" s="9">
        <v>72</v>
      </c>
      <c r="H29" s="9">
        <v>0</v>
      </c>
      <c r="I29" s="9">
        <v>0</v>
      </c>
      <c r="J29" s="9">
        <v>0</v>
      </c>
      <c r="K29" s="9">
        <f t="shared" si="1"/>
        <v>86</v>
      </c>
      <c r="L29" s="9">
        <f t="shared" si="1"/>
        <v>30</v>
      </c>
      <c r="M29" s="9">
        <f t="shared" si="2"/>
        <v>116</v>
      </c>
      <c r="N29" s="10" t="s">
        <v>479</v>
      </c>
    </row>
    <row r="30" spans="1:14" ht="18" customHeight="1" x14ac:dyDescent="0.25">
      <c r="A30" s="62" t="s">
        <v>252</v>
      </c>
      <c r="B30" s="9">
        <v>4</v>
      </c>
      <c r="C30" s="9">
        <v>6</v>
      </c>
      <c r="D30" s="9">
        <v>10</v>
      </c>
      <c r="E30" s="9">
        <v>20</v>
      </c>
      <c r="F30" s="9">
        <v>18</v>
      </c>
      <c r="G30" s="9">
        <v>38</v>
      </c>
      <c r="H30" s="9">
        <v>3</v>
      </c>
      <c r="I30" s="9">
        <v>5</v>
      </c>
      <c r="J30" s="9">
        <v>8</v>
      </c>
      <c r="K30" s="9">
        <f t="shared" si="1"/>
        <v>27</v>
      </c>
      <c r="L30" s="9">
        <f t="shared" si="1"/>
        <v>29</v>
      </c>
      <c r="M30" s="9">
        <f t="shared" si="2"/>
        <v>56</v>
      </c>
      <c r="N30" s="10" t="s">
        <v>253</v>
      </c>
    </row>
    <row r="31" spans="1:14" ht="18" customHeight="1" thickBot="1" x14ac:dyDescent="0.3">
      <c r="A31" s="85" t="s">
        <v>254</v>
      </c>
      <c r="B31" s="67">
        <v>90</v>
      </c>
      <c r="C31" s="67">
        <v>18</v>
      </c>
      <c r="D31" s="67">
        <v>108</v>
      </c>
      <c r="E31" s="67">
        <v>34</v>
      </c>
      <c r="F31" s="67">
        <v>13</v>
      </c>
      <c r="G31" s="67">
        <v>47</v>
      </c>
      <c r="H31" s="67">
        <v>0</v>
      </c>
      <c r="I31" s="67">
        <v>0</v>
      </c>
      <c r="J31" s="67">
        <v>0</v>
      </c>
      <c r="K31" s="18">
        <f t="shared" si="1"/>
        <v>124</v>
      </c>
      <c r="L31" s="18">
        <f t="shared" si="1"/>
        <v>31</v>
      </c>
      <c r="M31" s="9">
        <f t="shared" si="2"/>
        <v>155</v>
      </c>
      <c r="N31" s="16" t="s">
        <v>255</v>
      </c>
    </row>
    <row r="32" spans="1:14" ht="18" customHeight="1" thickBot="1" x14ac:dyDescent="0.3">
      <c r="A32" s="23" t="s">
        <v>90</v>
      </c>
      <c r="B32" s="24">
        <f>SUM(B9:B31)</f>
        <v>2020</v>
      </c>
      <c r="C32" s="24">
        <f t="shared" ref="C32:K32" si="3">SUM(C9:C31)</f>
        <v>1094</v>
      </c>
      <c r="D32" s="24">
        <f t="shared" si="3"/>
        <v>3114</v>
      </c>
      <c r="E32" s="24">
        <f t="shared" si="3"/>
        <v>1040</v>
      </c>
      <c r="F32" s="24">
        <f t="shared" si="3"/>
        <v>959</v>
      </c>
      <c r="G32" s="24">
        <f t="shared" si="3"/>
        <v>1999</v>
      </c>
      <c r="H32" s="24">
        <f t="shared" si="3"/>
        <v>416</v>
      </c>
      <c r="I32" s="24">
        <f t="shared" si="3"/>
        <v>221</v>
      </c>
      <c r="J32" s="24">
        <f t="shared" si="3"/>
        <v>637</v>
      </c>
      <c r="K32" s="24">
        <f t="shared" si="3"/>
        <v>3476</v>
      </c>
      <c r="L32" s="24">
        <f>SUM(L9:L31)</f>
        <v>2274</v>
      </c>
      <c r="M32" s="24">
        <f t="shared" si="2"/>
        <v>5750</v>
      </c>
      <c r="N32" s="25" t="s">
        <v>91</v>
      </c>
    </row>
    <row r="33" spans="1:14" ht="18" customHeight="1" thickTop="1" x14ac:dyDescent="0.25">
      <c r="A33" s="14"/>
      <c r="B33" s="15"/>
      <c r="C33" s="15"/>
      <c r="D33" s="15"/>
      <c r="E33" s="15"/>
      <c r="F33" s="15"/>
      <c r="G33" s="15"/>
      <c r="H33" s="15"/>
      <c r="I33" s="15"/>
      <c r="J33" s="15"/>
      <c r="K33" s="15"/>
      <c r="L33" s="15"/>
      <c r="M33" s="15"/>
      <c r="N33" s="16"/>
    </row>
    <row r="34" spans="1:14" ht="18" customHeight="1" x14ac:dyDescent="0.25">
      <c r="A34" s="14"/>
      <c r="B34" s="15"/>
      <c r="C34" s="15"/>
      <c r="D34" s="15"/>
      <c r="E34" s="15"/>
      <c r="F34" s="15"/>
      <c r="G34" s="15"/>
      <c r="H34" s="15"/>
      <c r="I34" s="15"/>
      <c r="J34" s="15"/>
      <c r="K34" s="15"/>
      <c r="L34" s="15"/>
      <c r="M34" s="15"/>
      <c r="N34" s="16"/>
    </row>
    <row r="35" spans="1:14" ht="25.5" customHeight="1" thickBot="1" x14ac:dyDescent="0.35">
      <c r="A35" s="35" t="s">
        <v>856</v>
      </c>
      <c r="B35" s="102"/>
      <c r="C35" s="102"/>
      <c r="D35" s="102"/>
      <c r="E35" s="102"/>
      <c r="F35" s="102"/>
      <c r="G35" s="102"/>
      <c r="H35" s="102"/>
      <c r="I35" s="102"/>
      <c r="J35" s="102"/>
      <c r="K35" s="102"/>
      <c r="L35" s="102"/>
      <c r="M35" s="102"/>
      <c r="N35" s="81" t="s">
        <v>857</v>
      </c>
    </row>
    <row r="36" spans="1:14" ht="25.5" customHeight="1" thickTop="1" x14ac:dyDescent="0.3">
      <c r="A36" s="735" t="s">
        <v>205</v>
      </c>
      <c r="B36" s="746" t="s">
        <v>129</v>
      </c>
      <c r="C36" s="746"/>
      <c r="D36" s="746"/>
      <c r="E36" s="746" t="s">
        <v>130</v>
      </c>
      <c r="F36" s="746"/>
      <c r="G36" s="746"/>
      <c r="H36" s="746" t="s">
        <v>131</v>
      </c>
      <c r="I36" s="746"/>
      <c r="J36" s="746"/>
      <c r="K36" s="746" t="s">
        <v>4</v>
      </c>
      <c r="L36" s="746"/>
      <c r="M36" s="746"/>
      <c r="N36" s="735" t="s">
        <v>206</v>
      </c>
    </row>
    <row r="37" spans="1:14" ht="25.5" customHeight="1" x14ac:dyDescent="0.3">
      <c r="A37" s="736"/>
      <c r="B37" s="747" t="s">
        <v>132</v>
      </c>
      <c r="C37" s="747"/>
      <c r="D37" s="747"/>
      <c r="E37" s="747" t="s">
        <v>133</v>
      </c>
      <c r="F37" s="747"/>
      <c r="G37" s="747"/>
      <c r="H37" s="747" t="s">
        <v>134</v>
      </c>
      <c r="I37" s="747"/>
      <c r="J37" s="747"/>
      <c r="K37" s="747" t="s">
        <v>9</v>
      </c>
      <c r="L37" s="747"/>
      <c r="M37" s="747"/>
      <c r="N37" s="736"/>
    </row>
    <row r="38" spans="1:14" ht="25.5" customHeight="1" x14ac:dyDescent="0.3">
      <c r="A38" s="736"/>
      <c r="B38" s="3" t="s">
        <v>10</v>
      </c>
      <c r="C38" s="3" t="s">
        <v>113</v>
      </c>
      <c r="D38" s="3" t="s">
        <v>12</v>
      </c>
      <c r="E38" s="3" t="s">
        <v>10</v>
      </c>
      <c r="F38" s="3" t="s">
        <v>113</v>
      </c>
      <c r="G38" s="3" t="s">
        <v>12</v>
      </c>
      <c r="H38" s="3" t="s">
        <v>10</v>
      </c>
      <c r="I38" s="3" t="s">
        <v>113</v>
      </c>
      <c r="J38" s="3" t="s">
        <v>12</v>
      </c>
      <c r="K38" s="3" t="s">
        <v>10</v>
      </c>
      <c r="L38" s="3" t="s">
        <v>113</v>
      </c>
      <c r="M38" s="3" t="s">
        <v>12</v>
      </c>
      <c r="N38" s="736"/>
    </row>
    <row r="39" spans="1:14" ht="25.5" customHeight="1" thickBot="1" x14ac:dyDescent="0.35">
      <c r="A39" s="737"/>
      <c r="B39" s="4" t="s">
        <v>13</v>
      </c>
      <c r="C39" s="4" t="s">
        <v>14</v>
      </c>
      <c r="D39" s="4" t="s">
        <v>9</v>
      </c>
      <c r="E39" s="4" t="s">
        <v>13</v>
      </c>
      <c r="F39" s="4" t="s">
        <v>14</v>
      </c>
      <c r="G39" s="4" t="s">
        <v>9</v>
      </c>
      <c r="H39" s="4" t="s">
        <v>13</v>
      </c>
      <c r="I39" s="4" t="s">
        <v>14</v>
      </c>
      <c r="J39" s="4" t="s">
        <v>9</v>
      </c>
      <c r="K39" s="4" t="s">
        <v>13</v>
      </c>
      <c r="L39" s="4" t="s">
        <v>14</v>
      </c>
      <c r="M39" s="4" t="s">
        <v>9</v>
      </c>
      <c r="N39" s="737"/>
    </row>
    <row r="40" spans="1:14" ht="25.5" customHeight="1" x14ac:dyDescent="0.3">
      <c r="A40" s="83" t="s">
        <v>92</v>
      </c>
      <c r="B40" s="3"/>
      <c r="C40" s="3"/>
      <c r="D40" s="3"/>
      <c r="E40" s="3"/>
      <c r="F40" s="3"/>
      <c r="G40" s="3"/>
      <c r="H40" s="3"/>
      <c r="I40" s="3"/>
      <c r="J40" s="3"/>
      <c r="K40" s="3"/>
      <c r="L40" s="3"/>
      <c r="M40" s="3"/>
      <c r="N40" s="22" t="s">
        <v>93</v>
      </c>
    </row>
    <row r="41" spans="1:14" ht="25.5" customHeight="1" x14ac:dyDescent="0.25">
      <c r="A41" s="62" t="s">
        <v>216</v>
      </c>
      <c r="B41" s="9">
        <v>30</v>
      </c>
      <c r="C41" s="9">
        <v>5</v>
      </c>
      <c r="D41" s="9">
        <v>35</v>
      </c>
      <c r="E41" s="9">
        <v>0</v>
      </c>
      <c r="F41" s="9">
        <v>0</v>
      </c>
      <c r="G41" s="9">
        <v>0</v>
      </c>
      <c r="H41" s="9">
        <v>0</v>
      </c>
      <c r="I41" s="9">
        <v>0</v>
      </c>
      <c r="J41" s="9">
        <f>I41+H41</f>
        <v>0</v>
      </c>
      <c r="K41" s="9">
        <f>H41+E41+B41</f>
        <v>30</v>
      </c>
      <c r="L41" s="9">
        <f>I41+F41+C41</f>
        <v>5</v>
      </c>
      <c r="M41" s="9">
        <f>SUM(K41:L41)</f>
        <v>35</v>
      </c>
      <c r="N41" s="10" t="s">
        <v>217</v>
      </c>
    </row>
    <row r="42" spans="1:14" ht="25.5" customHeight="1" x14ac:dyDescent="0.25">
      <c r="A42" s="62" t="s">
        <v>470</v>
      </c>
      <c r="B42" s="9">
        <v>28</v>
      </c>
      <c r="C42" s="9">
        <v>6</v>
      </c>
      <c r="D42" s="9">
        <v>34</v>
      </c>
      <c r="E42" s="9">
        <v>1</v>
      </c>
      <c r="F42" s="9">
        <v>0</v>
      </c>
      <c r="G42" s="9">
        <v>1</v>
      </c>
      <c r="H42" s="9">
        <v>0</v>
      </c>
      <c r="I42" s="9">
        <v>0</v>
      </c>
      <c r="J42" s="9">
        <f t="shared" ref="J42:J50" si="4">I42+H42</f>
        <v>0</v>
      </c>
      <c r="K42" s="9">
        <f t="shared" ref="K42:K50" si="5">H42+E42+B42</f>
        <v>29</v>
      </c>
      <c r="L42" s="9">
        <f t="shared" ref="L42:L50" si="6">I42+F42+C42</f>
        <v>6</v>
      </c>
      <c r="M42" s="9">
        <f t="shared" ref="M42:M50" si="7">SUM(K42:L42)</f>
        <v>35</v>
      </c>
      <c r="N42" s="31" t="s">
        <v>471</v>
      </c>
    </row>
    <row r="43" spans="1:14" ht="25.5" customHeight="1" x14ac:dyDescent="0.25">
      <c r="A43" s="62" t="s">
        <v>316</v>
      </c>
      <c r="B43" s="9">
        <v>123</v>
      </c>
      <c r="C43" s="9">
        <v>19</v>
      </c>
      <c r="D43" s="9">
        <v>142</v>
      </c>
      <c r="E43" s="9">
        <v>2</v>
      </c>
      <c r="F43" s="9">
        <v>2</v>
      </c>
      <c r="G43" s="9">
        <v>4</v>
      </c>
      <c r="H43" s="9">
        <v>21</v>
      </c>
      <c r="I43" s="9">
        <v>2</v>
      </c>
      <c r="J43" s="9">
        <f t="shared" si="4"/>
        <v>23</v>
      </c>
      <c r="K43" s="9">
        <f t="shared" si="5"/>
        <v>146</v>
      </c>
      <c r="L43" s="9">
        <f t="shared" si="6"/>
        <v>23</v>
      </c>
      <c r="M43" s="9">
        <f t="shared" si="7"/>
        <v>169</v>
      </c>
      <c r="N43" s="10" t="s">
        <v>231</v>
      </c>
    </row>
    <row r="44" spans="1:14" ht="25.5" customHeight="1" x14ac:dyDescent="0.25">
      <c r="A44" s="62" t="s">
        <v>472</v>
      </c>
      <c r="B44" s="9">
        <v>107</v>
      </c>
      <c r="C44" s="9">
        <v>85</v>
      </c>
      <c r="D44" s="9">
        <v>192</v>
      </c>
      <c r="E44" s="9">
        <v>0</v>
      </c>
      <c r="F44" s="9">
        <v>0</v>
      </c>
      <c r="G44" s="9">
        <v>0</v>
      </c>
      <c r="H44" s="9">
        <v>0</v>
      </c>
      <c r="I44" s="9">
        <v>0</v>
      </c>
      <c r="J44" s="9">
        <f t="shared" si="4"/>
        <v>0</v>
      </c>
      <c r="K44" s="9">
        <f t="shared" si="5"/>
        <v>107</v>
      </c>
      <c r="L44" s="9">
        <f t="shared" si="6"/>
        <v>85</v>
      </c>
      <c r="M44" s="9">
        <f t="shared" si="7"/>
        <v>192</v>
      </c>
      <c r="N44" s="10" t="s">
        <v>473</v>
      </c>
    </row>
    <row r="45" spans="1:14" s="208" customFormat="1" ht="25.5" customHeight="1" x14ac:dyDescent="0.25">
      <c r="A45" s="62" t="s">
        <v>321</v>
      </c>
      <c r="B45" s="9">
        <v>4</v>
      </c>
      <c r="C45" s="9">
        <v>1</v>
      </c>
      <c r="D45" s="9">
        <v>5</v>
      </c>
      <c r="E45" s="9">
        <v>0</v>
      </c>
      <c r="F45" s="9">
        <v>0</v>
      </c>
      <c r="G45" s="9">
        <v>0</v>
      </c>
      <c r="H45" s="9">
        <v>1</v>
      </c>
      <c r="I45" s="9">
        <v>0</v>
      </c>
      <c r="J45" s="9">
        <f t="shared" si="4"/>
        <v>1</v>
      </c>
      <c r="K45" s="9">
        <f t="shared" si="5"/>
        <v>5</v>
      </c>
      <c r="L45" s="9">
        <f t="shared" si="6"/>
        <v>1</v>
      </c>
      <c r="M45" s="9">
        <f t="shared" si="7"/>
        <v>6</v>
      </c>
      <c r="N45" s="211" t="s">
        <v>322</v>
      </c>
    </row>
    <row r="46" spans="1:14" ht="25.5" customHeight="1" x14ac:dyDescent="0.25">
      <c r="A46" s="62" t="s">
        <v>242</v>
      </c>
      <c r="B46" s="9">
        <v>278</v>
      </c>
      <c r="C46" s="9">
        <v>72</v>
      </c>
      <c r="D46" s="9">
        <v>350</v>
      </c>
      <c r="E46" s="9">
        <v>5</v>
      </c>
      <c r="F46" s="9">
        <v>3</v>
      </c>
      <c r="G46" s="9">
        <v>8</v>
      </c>
      <c r="H46" s="9">
        <v>8</v>
      </c>
      <c r="I46" s="9">
        <v>7</v>
      </c>
      <c r="J46" s="9">
        <f t="shared" si="4"/>
        <v>15</v>
      </c>
      <c r="K46" s="9">
        <f t="shared" si="5"/>
        <v>291</v>
      </c>
      <c r="L46" s="9">
        <f t="shared" si="6"/>
        <v>82</v>
      </c>
      <c r="M46" s="9">
        <f t="shared" si="7"/>
        <v>373</v>
      </c>
      <c r="N46" s="10" t="s">
        <v>243</v>
      </c>
    </row>
    <row r="47" spans="1:14" s="208" customFormat="1" ht="25.5" customHeight="1" x14ac:dyDescent="0.25">
      <c r="A47" s="62" t="s">
        <v>419</v>
      </c>
      <c r="B47" s="9">
        <v>8</v>
      </c>
      <c r="C47" s="9">
        <v>0</v>
      </c>
      <c r="D47" s="9">
        <v>8</v>
      </c>
      <c r="E47" s="9">
        <v>0</v>
      </c>
      <c r="F47" s="9">
        <v>0</v>
      </c>
      <c r="G47" s="9">
        <v>0</v>
      </c>
      <c r="H47" s="9">
        <v>10</v>
      </c>
      <c r="I47" s="9">
        <v>2</v>
      </c>
      <c r="J47" s="9">
        <f t="shared" si="4"/>
        <v>12</v>
      </c>
      <c r="K47" s="9">
        <f t="shared" si="5"/>
        <v>18</v>
      </c>
      <c r="L47" s="9">
        <f t="shared" si="6"/>
        <v>2</v>
      </c>
      <c r="M47" s="9">
        <f t="shared" si="7"/>
        <v>20</v>
      </c>
      <c r="N47" s="211" t="s">
        <v>249</v>
      </c>
    </row>
    <row r="48" spans="1:14" ht="25.5" customHeight="1" x14ac:dyDescent="0.25">
      <c r="A48" s="62" t="s">
        <v>254</v>
      </c>
      <c r="B48" s="9">
        <v>5</v>
      </c>
      <c r="C48" s="9">
        <v>1</v>
      </c>
      <c r="D48" s="9">
        <v>6</v>
      </c>
      <c r="E48" s="9">
        <v>3</v>
      </c>
      <c r="F48" s="9">
        <v>0</v>
      </c>
      <c r="G48" s="9">
        <v>3</v>
      </c>
      <c r="H48" s="9">
        <v>1</v>
      </c>
      <c r="I48" s="9">
        <v>0</v>
      </c>
      <c r="J48" s="9">
        <f t="shared" si="4"/>
        <v>1</v>
      </c>
      <c r="K48" s="9">
        <f t="shared" si="5"/>
        <v>9</v>
      </c>
      <c r="L48" s="9">
        <f t="shared" si="6"/>
        <v>1</v>
      </c>
      <c r="M48" s="9">
        <f t="shared" si="7"/>
        <v>10</v>
      </c>
      <c r="N48" s="10" t="s">
        <v>255</v>
      </c>
    </row>
    <row r="49" spans="1:14" ht="25.5" customHeight="1" thickBot="1" x14ac:dyDescent="0.3">
      <c r="A49" s="88" t="s">
        <v>127</v>
      </c>
      <c r="B49" s="67">
        <f>SUM(B41:B48)</f>
        <v>583</v>
      </c>
      <c r="C49" s="203">
        <f t="shared" ref="C49:I49" si="8">SUM(C41:C48)</f>
        <v>189</v>
      </c>
      <c r="D49" s="203">
        <f t="shared" si="8"/>
        <v>772</v>
      </c>
      <c r="E49" s="203">
        <f t="shared" si="8"/>
        <v>11</v>
      </c>
      <c r="F49" s="203">
        <f t="shared" si="8"/>
        <v>5</v>
      </c>
      <c r="G49" s="203">
        <f t="shared" si="8"/>
        <v>16</v>
      </c>
      <c r="H49" s="203">
        <f t="shared" si="8"/>
        <v>41</v>
      </c>
      <c r="I49" s="203">
        <f t="shared" si="8"/>
        <v>11</v>
      </c>
      <c r="J49" s="9">
        <f t="shared" si="4"/>
        <v>52</v>
      </c>
      <c r="K49" s="9">
        <f t="shared" si="5"/>
        <v>635</v>
      </c>
      <c r="L49" s="9">
        <f t="shared" si="6"/>
        <v>205</v>
      </c>
      <c r="M49" s="9">
        <f t="shared" si="7"/>
        <v>840</v>
      </c>
      <c r="N49" s="16" t="s">
        <v>261</v>
      </c>
    </row>
    <row r="50" spans="1:14" ht="25.5" customHeight="1" thickBot="1" x14ac:dyDescent="0.3">
      <c r="A50" s="23" t="s">
        <v>262</v>
      </c>
      <c r="B50" s="24">
        <f t="shared" ref="B50:I50" si="9">SUM(B49,B32)</f>
        <v>2603</v>
      </c>
      <c r="C50" s="24">
        <f t="shared" si="9"/>
        <v>1283</v>
      </c>
      <c r="D50" s="24">
        <f t="shared" si="9"/>
        <v>3886</v>
      </c>
      <c r="E50" s="24">
        <f t="shared" si="9"/>
        <v>1051</v>
      </c>
      <c r="F50" s="24">
        <f t="shared" si="9"/>
        <v>964</v>
      </c>
      <c r="G50" s="24">
        <f t="shared" si="9"/>
        <v>2015</v>
      </c>
      <c r="H50" s="24">
        <f t="shared" si="9"/>
        <v>457</v>
      </c>
      <c r="I50" s="24">
        <f t="shared" si="9"/>
        <v>232</v>
      </c>
      <c r="J50" s="24">
        <f t="shared" si="4"/>
        <v>689</v>
      </c>
      <c r="K50" s="24">
        <f t="shared" si="5"/>
        <v>4111</v>
      </c>
      <c r="L50" s="24">
        <f t="shared" si="6"/>
        <v>2479</v>
      </c>
      <c r="M50" s="24">
        <f t="shared" si="7"/>
        <v>6590</v>
      </c>
      <c r="N50" s="207" t="s">
        <v>263</v>
      </c>
    </row>
    <row r="51" spans="1:14" ht="14.4" thickTop="1" x14ac:dyDescent="0.25"/>
  </sheetData>
  <mergeCells count="22">
    <mergeCell ref="N36:N39"/>
    <mergeCell ref="B37:D37"/>
    <mergeCell ref="E37:G37"/>
    <mergeCell ref="H37:J37"/>
    <mergeCell ref="K37:M37"/>
    <mergeCell ref="A36:A39"/>
    <mergeCell ref="B36:D36"/>
    <mergeCell ref="E36:G36"/>
    <mergeCell ref="H36:J36"/>
    <mergeCell ref="K36:M36"/>
    <mergeCell ref="A1:N1"/>
    <mergeCell ref="A2:N2"/>
    <mergeCell ref="A4:A7"/>
    <mergeCell ref="B4:D4"/>
    <mergeCell ref="E4:G4"/>
    <mergeCell ref="H4:J4"/>
    <mergeCell ref="K4:M4"/>
    <mergeCell ref="N4:N7"/>
    <mergeCell ref="B5:D5"/>
    <mergeCell ref="E5:G5"/>
    <mergeCell ref="H5:J5"/>
    <mergeCell ref="K5:M5"/>
  </mergeCells>
  <printOptions horizontalCentered="1"/>
  <pageMargins left="0.62992125984251968" right="0.62992125984251968" top="0.78740157480314965" bottom="0.39370078740157483" header="0.78740157480314965" footer="0.39370078740157483"/>
  <pageSetup paperSize="9" scale="77" firstPageNumber="161" orientation="landscape" r:id="rId1"/>
  <rowBreaks count="1" manualBreakCount="1">
    <brk id="34" max="1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144"/>
  <sheetViews>
    <sheetView rightToLeft="1" view="pageBreakPreview" topLeftCell="A133" zoomScale="80" zoomScaleNormal="80" zoomScaleSheetLayoutView="80" workbookViewId="0">
      <selection activeCell="C153" sqref="C153"/>
    </sheetView>
  </sheetViews>
  <sheetFormatPr defaultRowHeight="13.8" x14ac:dyDescent="0.25"/>
  <cols>
    <col min="1" max="1" width="26.59765625" customWidth="1"/>
    <col min="2" max="10" width="9.5" customWidth="1"/>
    <col min="11" max="11" width="30.5" customWidth="1"/>
  </cols>
  <sheetData>
    <row r="1" spans="1:11" ht="21.75" customHeight="1" x14ac:dyDescent="0.25">
      <c r="A1" s="758"/>
      <c r="B1" s="758"/>
      <c r="C1" s="758"/>
      <c r="D1" s="758"/>
      <c r="E1" s="758"/>
      <c r="F1" s="758"/>
      <c r="G1" s="758"/>
      <c r="H1" s="758"/>
      <c r="I1" s="758"/>
      <c r="J1" s="758"/>
      <c r="K1" s="758"/>
    </row>
    <row r="2" spans="1:11" ht="24.9" customHeight="1" x14ac:dyDescent="0.25">
      <c r="A2" s="738" t="s">
        <v>651</v>
      </c>
      <c r="B2" s="738"/>
      <c r="C2" s="738"/>
      <c r="D2" s="738"/>
      <c r="E2" s="738"/>
      <c r="F2" s="738"/>
      <c r="G2" s="738"/>
      <c r="H2" s="738"/>
      <c r="I2" s="738"/>
      <c r="J2" s="738"/>
      <c r="K2" s="738"/>
    </row>
    <row r="3" spans="1:11" ht="49.5" customHeight="1" x14ac:dyDescent="0.25">
      <c r="A3" s="742" t="s">
        <v>654</v>
      </c>
      <c r="B3" s="742"/>
      <c r="C3" s="742"/>
      <c r="D3" s="742"/>
      <c r="E3" s="742"/>
      <c r="F3" s="742"/>
      <c r="G3" s="742"/>
      <c r="H3" s="742"/>
      <c r="I3" s="742"/>
      <c r="J3" s="742"/>
      <c r="K3" s="742"/>
    </row>
    <row r="4" spans="1:11" ht="19.5" customHeight="1" thickBot="1" x14ac:dyDescent="0.35">
      <c r="A4" s="35" t="s">
        <v>858</v>
      </c>
      <c r="K4" s="81" t="s">
        <v>504</v>
      </c>
    </row>
    <row r="5" spans="1:11" s="66" customFormat="1" ht="19.5" customHeight="1" thickTop="1" x14ac:dyDescent="0.25">
      <c r="A5" s="735" t="s">
        <v>205</v>
      </c>
      <c r="B5" s="735" t="s">
        <v>1</v>
      </c>
      <c r="C5" s="735"/>
      <c r="D5" s="735"/>
      <c r="E5" s="735" t="s">
        <v>2</v>
      </c>
      <c r="F5" s="735"/>
      <c r="G5" s="735"/>
      <c r="H5" s="735" t="s">
        <v>4</v>
      </c>
      <c r="I5" s="735"/>
      <c r="J5" s="735"/>
      <c r="K5" s="735" t="s">
        <v>206</v>
      </c>
    </row>
    <row r="6" spans="1:11" s="66" customFormat="1" ht="19.5" customHeight="1" x14ac:dyDescent="0.25">
      <c r="A6" s="736"/>
      <c r="B6" s="736" t="s">
        <v>6</v>
      </c>
      <c r="C6" s="736"/>
      <c r="D6" s="736"/>
      <c r="E6" s="736" t="s">
        <v>7</v>
      </c>
      <c r="F6" s="736"/>
      <c r="G6" s="736"/>
      <c r="H6" s="736" t="s">
        <v>9</v>
      </c>
      <c r="I6" s="736"/>
      <c r="J6" s="736"/>
      <c r="K6" s="736"/>
    </row>
    <row r="7" spans="1:11" s="66" customFormat="1" ht="19.5" customHeight="1" x14ac:dyDescent="0.25">
      <c r="A7" s="736"/>
      <c r="B7" s="15" t="s">
        <v>10</v>
      </c>
      <c r="C7" s="15" t="s">
        <v>113</v>
      </c>
      <c r="D7" s="15" t="s">
        <v>12</v>
      </c>
      <c r="E7" s="15" t="s">
        <v>10</v>
      </c>
      <c r="F7" s="15" t="s">
        <v>113</v>
      </c>
      <c r="G7" s="15" t="s">
        <v>12</v>
      </c>
      <c r="H7" s="15" t="s">
        <v>10</v>
      </c>
      <c r="I7" s="15" t="s">
        <v>113</v>
      </c>
      <c r="J7" s="15" t="s">
        <v>12</v>
      </c>
      <c r="K7" s="736"/>
    </row>
    <row r="8" spans="1:11" s="66" customFormat="1" ht="19.5" customHeight="1" thickBot="1" x14ac:dyDescent="0.3">
      <c r="A8" s="737"/>
      <c r="B8" s="67" t="s">
        <v>13</v>
      </c>
      <c r="C8" s="67" t="s">
        <v>14</v>
      </c>
      <c r="D8" s="67" t="s">
        <v>9</v>
      </c>
      <c r="E8" s="67" t="s">
        <v>13</v>
      </c>
      <c r="F8" s="67" t="s">
        <v>14</v>
      </c>
      <c r="G8" s="67" t="s">
        <v>9</v>
      </c>
      <c r="H8" s="67" t="s">
        <v>13</v>
      </c>
      <c r="I8" s="67" t="s">
        <v>14</v>
      </c>
      <c r="J8" s="67" t="s">
        <v>9</v>
      </c>
      <c r="K8" s="737"/>
    </row>
    <row r="9" spans="1:11" ht="18" customHeight="1" x14ac:dyDescent="0.25">
      <c r="A9" s="20" t="s">
        <v>15</v>
      </c>
      <c r="K9" s="22" t="s">
        <v>207</v>
      </c>
    </row>
    <row r="10" spans="1:11" ht="19.5" customHeight="1" x14ac:dyDescent="0.25">
      <c r="A10" s="62" t="s">
        <v>208</v>
      </c>
      <c r="B10" s="9">
        <v>512</v>
      </c>
      <c r="C10" s="9">
        <v>790</v>
      </c>
      <c r="D10" s="9">
        <v>1302</v>
      </c>
      <c r="E10" s="9">
        <v>0</v>
      </c>
      <c r="F10" s="9">
        <v>0</v>
      </c>
      <c r="G10" s="9">
        <v>0</v>
      </c>
      <c r="H10" s="9">
        <f>E10+B10</f>
        <v>512</v>
      </c>
      <c r="I10" s="9">
        <f>F10+C10</f>
        <v>790</v>
      </c>
      <c r="J10" s="9">
        <f>SUM(H10:I10)</f>
        <v>1302</v>
      </c>
      <c r="K10" s="10" t="s">
        <v>209</v>
      </c>
    </row>
    <row r="11" spans="1:11" ht="19.5" customHeight="1" x14ac:dyDescent="0.25">
      <c r="A11" s="62" t="s">
        <v>212</v>
      </c>
      <c r="B11" s="9">
        <v>244</v>
      </c>
      <c r="C11" s="9">
        <v>419</v>
      </c>
      <c r="D11" s="9">
        <v>663</v>
      </c>
      <c r="E11" s="9">
        <v>0</v>
      </c>
      <c r="F11" s="9">
        <v>0</v>
      </c>
      <c r="G11" s="9">
        <v>0</v>
      </c>
      <c r="H11" s="9">
        <f t="shared" ref="H11:H32" si="0">E11+B11</f>
        <v>244</v>
      </c>
      <c r="I11" s="9">
        <f t="shared" ref="I11:I32" si="1">F11+C11</f>
        <v>419</v>
      </c>
      <c r="J11" s="9">
        <f t="shared" ref="J11:J32" si="2">SUM(H11:I11)</f>
        <v>663</v>
      </c>
      <c r="K11" s="10" t="s">
        <v>213</v>
      </c>
    </row>
    <row r="12" spans="1:11" ht="19.5" customHeight="1" x14ac:dyDescent="0.25">
      <c r="A12" s="62" t="s">
        <v>214</v>
      </c>
      <c r="B12" s="9">
        <v>248</v>
      </c>
      <c r="C12" s="9">
        <v>550</v>
      </c>
      <c r="D12" s="9">
        <v>798</v>
      </c>
      <c r="E12" s="9">
        <v>0</v>
      </c>
      <c r="F12" s="9">
        <v>0</v>
      </c>
      <c r="G12" s="9">
        <v>0</v>
      </c>
      <c r="H12" s="9">
        <f t="shared" si="0"/>
        <v>248</v>
      </c>
      <c r="I12" s="9">
        <f t="shared" si="1"/>
        <v>550</v>
      </c>
      <c r="J12" s="9">
        <f t="shared" si="2"/>
        <v>798</v>
      </c>
      <c r="K12" s="10" t="s">
        <v>315</v>
      </c>
    </row>
    <row r="13" spans="1:11" ht="19.5" customHeight="1" x14ac:dyDescent="0.25">
      <c r="A13" s="62" t="s">
        <v>216</v>
      </c>
      <c r="B13" s="9">
        <v>221</v>
      </c>
      <c r="C13" s="9">
        <v>412</v>
      </c>
      <c r="D13" s="9">
        <v>633</v>
      </c>
      <c r="E13" s="9">
        <v>0</v>
      </c>
      <c r="F13" s="9">
        <v>0</v>
      </c>
      <c r="G13" s="9">
        <v>0</v>
      </c>
      <c r="H13" s="9">
        <f t="shared" si="0"/>
        <v>221</v>
      </c>
      <c r="I13" s="9">
        <f t="shared" si="1"/>
        <v>412</v>
      </c>
      <c r="J13" s="9">
        <f t="shared" si="2"/>
        <v>633</v>
      </c>
      <c r="K13" s="10" t="s">
        <v>217</v>
      </c>
    </row>
    <row r="14" spans="1:11" ht="19.5" customHeight="1" x14ac:dyDescent="0.25">
      <c r="A14" s="62" t="s">
        <v>218</v>
      </c>
      <c r="B14" s="9">
        <v>975</v>
      </c>
      <c r="C14" s="9">
        <v>823</v>
      </c>
      <c r="D14" s="9">
        <v>1798</v>
      </c>
      <c r="E14" s="9">
        <v>0</v>
      </c>
      <c r="F14" s="9">
        <v>0</v>
      </c>
      <c r="G14" s="9">
        <v>0</v>
      </c>
      <c r="H14" s="9">
        <f t="shared" si="0"/>
        <v>975</v>
      </c>
      <c r="I14" s="9">
        <f t="shared" si="1"/>
        <v>823</v>
      </c>
      <c r="J14" s="9">
        <f t="shared" si="2"/>
        <v>1798</v>
      </c>
      <c r="K14" s="10" t="s">
        <v>219</v>
      </c>
    </row>
    <row r="15" spans="1:11" ht="19.5" customHeight="1" x14ac:dyDescent="0.25">
      <c r="A15" s="62" t="s">
        <v>464</v>
      </c>
      <c r="B15" s="9">
        <v>277</v>
      </c>
      <c r="C15" s="9">
        <v>149</v>
      </c>
      <c r="D15" s="9">
        <v>426</v>
      </c>
      <c r="E15" s="9">
        <v>0</v>
      </c>
      <c r="F15" s="9">
        <v>0</v>
      </c>
      <c r="G15" s="9">
        <v>0</v>
      </c>
      <c r="H15" s="9">
        <f t="shared" si="0"/>
        <v>277</v>
      </c>
      <c r="I15" s="9">
        <f t="shared" si="1"/>
        <v>149</v>
      </c>
      <c r="J15" s="9">
        <f t="shared" si="2"/>
        <v>426</v>
      </c>
      <c r="K15" s="31" t="s">
        <v>465</v>
      </c>
    </row>
    <row r="16" spans="1:11" ht="19.5" customHeight="1" x14ac:dyDescent="0.25">
      <c r="A16" s="62" t="s">
        <v>466</v>
      </c>
      <c r="B16" s="9">
        <v>724</v>
      </c>
      <c r="C16" s="9">
        <v>587</v>
      </c>
      <c r="D16" s="9">
        <v>1311</v>
      </c>
      <c r="E16" s="9">
        <v>0</v>
      </c>
      <c r="F16" s="9">
        <v>0</v>
      </c>
      <c r="G16" s="9">
        <v>0</v>
      </c>
      <c r="H16" s="9">
        <f t="shared" si="0"/>
        <v>724</v>
      </c>
      <c r="I16" s="9">
        <f t="shared" si="1"/>
        <v>587</v>
      </c>
      <c r="J16" s="9">
        <f t="shared" si="2"/>
        <v>1311</v>
      </c>
      <c r="K16" s="10" t="s">
        <v>223</v>
      </c>
    </row>
    <row r="17" spans="1:11" ht="19.5" customHeight="1" x14ac:dyDescent="0.25">
      <c r="A17" s="62" t="s">
        <v>224</v>
      </c>
      <c r="B17" s="9">
        <v>164</v>
      </c>
      <c r="C17" s="9">
        <v>99</v>
      </c>
      <c r="D17" s="9">
        <v>263</v>
      </c>
      <c r="E17" s="9">
        <v>0</v>
      </c>
      <c r="F17" s="9">
        <v>0</v>
      </c>
      <c r="G17" s="9">
        <v>0</v>
      </c>
      <c r="H17" s="9">
        <f t="shared" si="0"/>
        <v>164</v>
      </c>
      <c r="I17" s="9">
        <f t="shared" si="1"/>
        <v>99</v>
      </c>
      <c r="J17" s="9">
        <f t="shared" si="2"/>
        <v>263</v>
      </c>
      <c r="K17" s="10" t="s">
        <v>225</v>
      </c>
    </row>
    <row r="18" spans="1:11" ht="19.5" customHeight="1" x14ac:dyDescent="0.25">
      <c r="A18" s="62" t="s">
        <v>226</v>
      </c>
      <c r="B18" s="9">
        <v>660</v>
      </c>
      <c r="C18" s="9">
        <v>739</v>
      </c>
      <c r="D18" s="9">
        <v>1399</v>
      </c>
      <c r="E18" s="9">
        <v>0</v>
      </c>
      <c r="F18" s="9">
        <v>0</v>
      </c>
      <c r="G18" s="9">
        <v>0</v>
      </c>
      <c r="H18" s="9">
        <f t="shared" si="0"/>
        <v>660</v>
      </c>
      <c r="I18" s="9">
        <f t="shared" si="1"/>
        <v>739</v>
      </c>
      <c r="J18" s="9">
        <f t="shared" si="2"/>
        <v>1399</v>
      </c>
      <c r="K18" s="10" t="s">
        <v>467</v>
      </c>
    </row>
    <row r="19" spans="1:11" ht="19.5" customHeight="1" x14ac:dyDescent="0.25">
      <c r="A19" s="62" t="s">
        <v>468</v>
      </c>
      <c r="B19" s="9">
        <v>227</v>
      </c>
      <c r="C19" s="9">
        <v>199</v>
      </c>
      <c r="D19" s="9">
        <v>426</v>
      </c>
      <c r="E19" s="9">
        <v>0</v>
      </c>
      <c r="F19" s="9">
        <v>0</v>
      </c>
      <c r="G19" s="9">
        <v>0</v>
      </c>
      <c r="H19" s="9">
        <f t="shared" si="0"/>
        <v>227</v>
      </c>
      <c r="I19" s="9">
        <f t="shared" si="1"/>
        <v>199</v>
      </c>
      <c r="J19" s="9">
        <f t="shared" si="2"/>
        <v>426</v>
      </c>
      <c r="K19" s="31" t="s">
        <v>469</v>
      </c>
    </row>
    <row r="20" spans="1:11" ht="19.5" customHeight="1" x14ac:dyDescent="0.25">
      <c r="A20" s="62" t="s">
        <v>470</v>
      </c>
      <c r="B20" s="9">
        <v>597</v>
      </c>
      <c r="C20" s="9">
        <v>723</v>
      </c>
      <c r="D20" s="9">
        <v>1320</v>
      </c>
      <c r="E20" s="9">
        <v>1</v>
      </c>
      <c r="F20" s="9">
        <v>0</v>
      </c>
      <c r="G20" s="9">
        <v>1</v>
      </c>
      <c r="H20" s="9">
        <f t="shared" si="0"/>
        <v>598</v>
      </c>
      <c r="I20" s="9">
        <f t="shared" si="1"/>
        <v>723</v>
      </c>
      <c r="J20" s="9">
        <f t="shared" si="2"/>
        <v>1321</v>
      </c>
      <c r="K20" s="31" t="s">
        <v>471</v>
      </c>
    </row>
    <row r="21" spans="1:11" ht="19.5" customHeight="1" x14ac:dyDescent="0.25">
      <c r="A21" s="62" t="s">
        <v>316</v>
      </c>
      <c r="B21" s="9">
        <v>2141</v>
      </c>
      <c r="C21" s="9">
        <v>665</v>
      </c>
      <c r="D21" s="9">
        <v>2806</v>
      </c>
      <c r="E21" s="9">
        <v>0</v>
      </c>
      <c r="F21" s="9">
        <v>0</v>
      </c>
      <c r="G21" s="9">
        <v>0</v>
      </c>
      <c r="H21" s="9">
        <f t="shared" si="0"/>
        <v>2141</v>
      </c>
      <c r="I21" s="9">
        <f t="shared" si="1"/>
        <v>665</v>
      </c>
      <c r="J21" s="9">
        <f t="shared" si="2"/>
        <v>2806</v>
      </c>
      <c r="K21" s="10" t="s">
        <v>231</v>
      </c>
    </row>
    <row r="22" spans="1:11" ht="19.5" customHeight="1" x14ac:dyDescent="0.25">
      <c r="A22" s="62" t="s">
        <v>472</v>
      </c>
      <c r="B22" s="9">
        <v>2264</v>
      </c>
      <c r="C22" s="9">
        <v>1948</v>
      </c>
      <c r="D22" s="9">
        <v>4212</v>
      </c>
      <c r="E22" s="9">
        <v>0</v>
      </c>
      <c r="F22" s="9">
        <v>0</v>
      </c>
      <c r="G22" s="9">
        <v>0</v>
      </c>
      <c r="H22" s="9">
        <f t="shared" si="0"/>
        <v>2264</v>
      </c>
      <c r="I22" s="9">
        <f t="shared" si="1"/>
        <v>1948</v>
      </c>
      <c r="J22" s="9">
        <f t="shared" si="2"/>
        <v>4212</v>
      </c>
      <c r="K22" s="10" t="s">
        <v>473</v>
      </c>
    </row>
    <row r="23" spans="1:11" ht="19.5" customHeight="1" x14ac:dyDescent="0.25">
      <c r="A23" s="62" t="s">
        <v>474</v>
      </c>
      <c r="B23" s="9">
        <v>1606</v>
      </c>
      <c r="C23" s="9">
        <v>1089</v>
      </c>
      <c r="D23" s="9">
        <v>2695</v>
      </c>
      <c r="E23" s="9">
        <v>0</v>
      </c>
      <c r="F23" s="9">
        <v>0</v>
      </c>
      <c r="G23" s="9">
        <v>0</v>
      </c>
      <c r="H23" s="9">
        <f t="shared" si="0"/>
        <v>1606</v>
      </c>
      <c r="I23" s="9">
        <f t="shared" si="1"/>
        <v>1089</v>
      </c>
      <c r="J23" s="9">
        <f t="shared" si="2"/>
        <v>2695</v>
      </c>
      <c r="K23" s="10" t="s">
        <v>475</v>
      </c>
    </row>
    <row r="24" spans="1:11" ht="19.5" customHeight="1" x14ac:dyDescent="0.25">
      <c r="A24" s="62" t="s">
        <v>236</v>
      </c>
      <c r="B24" s="9">
        <v>0</v>
      </c>
      <c r="C24" s="9">
        <v>1556</v>
      </c>
      <c r="D24" s="9">
        <v>1556</v>
      </c>
      <c r="E24" s="9">
        <v>0</v>
      </c>
      <c r="F24" s="9">
        <v>0</v>
      </c>
      <c r="G24" s="9">
        <v>0</v>
      </c>
      <c r="H24" s="9">
        <f t="shared" si="0"/>
        <v>0</v>
      </c>
      <c r="I24" s="9">
        <f t="shared" si="1"/>
        <v>1556</v>
      </c>
      <c r="J24" s="9">
        <f t="shared" si="2"/>
        <v>1556</v>
      </c>
      <c r="K24" s="10" t="s">
        <v>443</v>
      </c>
    </row>
    <row r="25" spans="1:11" ht="19.5" customHeight="1" x14ac:dyDescent="0.25">
      <c r="A25" s="62" t="s">
        <v>321</v>
      </c>
      <c r="B25" s="9">
        <v>2185</v>
      </c>
      <c r="C25" s="9">
        <v>1069</v>
      </c>
      <c r="D25" s="9">
        <v>3254</v>
      </c>
      <c r="E25" s="9">
        <v>0</v>
      </c>
      <c r="F25" s="9">
        <v>0</v>
      </c>
      <c r="G25" s="9">
        <v>0</v>
      </c>
      <c r="H25" s="9">
        <f t="shared" si="0"/>
        <v>2185</v>
      </c>
      <c r="I25" s="9">
        <f t="shared" si="1"/>
        <v>1069</v>
      </c>
      <c r="J25" s="9">
        <f t="shared" si="2"/>
        <v>3254</v>
      </c>
      <c r="K25" s="10" t="s">
        <v>322</v>
      </c>
    </row>
    <row r="26" spans="1:11" ht="19.5" customHeight="1" x14ac:dyDescent="0.25">
      <c r="A26" s="62" t="s">
        <v>238</v>
      </c>
      <c r="B26" s="9">
        <v>547</v>
      </c>
      <c r="C26" s="9">
        <v>55</v>
      </c>
      <c r="D26" s="9">
        <v>602</v>
      </c>
      <c r="E26" s="9">
        <v>0</v>
      </c>
      <c r="F26" s="9">
        <v>0</v>
      </c>
      <c r="G26" s="9">
        <v>0</v>
      </c>
      <c r="H26" s="9">
        <f t="shared" si="0"/>
        <v>547</v>
      </c>
      <c r="I26" s="9">
        <f t="shared" si="1"/>
        <v>55</v>
      </c>
      <c r="J26" s="9">
        <f t="shared" si="2"/>
        <v>602</v>
      </c>
      <c r="K26" s="10" t="s">
        <v>476</v>
      </c>
    </row>
    <row r="27" spans="1:11" ht="19.5" customHeight="1" x14ac:dyDescent="0.25">
      <c r="A27" s="62" t="s">
        <v>242</v>
      </c>
      <c r="B27" s="9">
        <v>1314</v>
      </c>
      <c r="C27" s="9">
        <v>712</v>
      </c>
      <c r="D27" s="9">
        <v>2026</v>
      </c>
      <c r="E27" s="9">
        <v>0</v>
      </c>
      <c r="F27" s="9">
        <v>0</v>
      </c>
      <c r="G27" s="9">
        <v>0</v>
      </c>
      <c r="H27" s="9">
        <f t="shared" si="0"/>
        <v>1314</v>
      </c>
      <c r="I27" s="9">
        <f t="shared" si="1"/>
        <v>712</v>
      </c>
      <c r="J27" s="9">
        <f t="shared" si="2"/>
        <v>2026</v>
      </c>
      <c r="K27" s="10" t="s">
        <v>243</v>
      </c>
    </row>
    <row r="28" spans="1:11" ht="19.5" customHeight="1" x14ac:dyDescent="0.25">
      <c r="A28" s="62" t="s">
        <v>477</v>
      </c>
      <c r="B28" s="9">
        <v>374</v>
      </c>
      <c r="C28" s="9">
        <v>235</v>
      </c>
      <c r="D28" s="9">
        <v>609</v>
      </c>
      <c r="E28" s="9">
        <v>0</v>
      </c>
      <c r="F28" s="9">
        <v>0</v>
      </c>
      <c r="G28" s="9">
        <v>0</v>
      </c>
      <c r="H28" s="9">
        <f t="shared" si="0"/>
        <v>374</v>
      </c>
      <c r="I28" s="9">
        <f t="shared" si="1"/>
        <v>235</v>
      </c>
      <c r="J28" s="9">
        <f t="shared" si="2"/>
        <v>609</v>
      </c>
      <c r="K28" s="10" t="s">
        <v>478</v>
      </c>
    </row>
    <row r="29" spans="1:11" ht="19.5" customHeight="1" x14ac:dyDescent="0.25">
      <c r="A29" s="62" t="s">
        <v>419</v>
      </c>
      <c r="B29" s="9">
        <v>701</v>
      </c>
      <c r="C29" s="9">
        <v>241</v>
      </c>
      <c r="D29" s="9">
        <v>942</v>
      </c>
      <c r="E29" s="9">
        <v>0</v>
      </c>
      <c r="F29" s="9">
        <v>0</v>
      </c>
      <c r="G29" s="9">
        <v>0</v>
      </c>
      <c r="H29" s="9">
        <f t="shared" si="0"/>
        <v>701</v>
      </c>
      <c r="I29" s="9">
        <f t="shared" si="1"/>
        <v>241</v>
      </c>
      <c r="J29" s="9">
        <f t="shared" si="2"/>
        <v>942</v>
      </c>
      <c r="K29" s="10" t="s">
        <v>249</v>
      </c>
    </row>
    <row r="30" spans="1:11" ht="19.5" customHeight="1" x14ac:dyDescent="0.25">
      <c r="A30" s="62" t="s">
        <v>250</v>
      </c>
      <c r="B30" s="9">
        <v>135</v>
      </c>
      <c r="C30" s="9">
        <v>67</v>
      </c>
      <c r="D30" s="9">
        <v>202</v>
      </c>
      <c r="E30" s="9">
        <v>0</v>
      </c>
      <c r="F30" s="9">
        <v>0</v>
      </c>
      <c r="G30" s="9">
        <v>0</v>
      </c>
      <c r="H30" s="9">
        <f t="shared" si="0"/>
        <v>135</v>
      </c>
      <c r="I30" s="9">
        <f t="shared" si="1"/>
        <v>67</v>
      </c>
      <c r="J30" s="9">
        <f t="shared" si="2"/>
        <v>202</v>
      </c>
      <c r="K30" s="10" t="s">
        <v>479</v>
      </c>
    </row>
    <row r="31" spans="1:11" ht="19.5" customHeight="1" x14ac:dyDescent="0.25">
      <c r="A31" s="62" t="s">
        <v>252</v>
      </c>
      <c r="B31" s="9">
        <v>146</v>
      </c>
      <c r="C31" s="9">
        <v>136</v>
      </c>
      <c r="D31" s="9">
        <v>282</v>
      </c>
      <c r="E31" s="9">
        <v>0</v>
      </c>
      <c r="F31" s="9">
        <v>0</v>
      </c>
      <c r="G31" s="9">
        <v>0</v>
      </c>
      <c r="H31" s="9">
        <f t="shared" si="0"/>
        <v>146</v>
      </c>
      <c r="I31" s="9">
        <f t="shared" si="1"/>
        <v>136</v>
      </c>
      <c r="J31" s="9">
        <f t="shared" si="2"/>
        <v>282</v>
      </c>
      <c r="K31" s="10" t="s">
        <v>253</v>
      </c>
    </row>
    <row r="32" spans="1:11" ht="19.5" customHeight="1" thickBot="1" x14ac:dyDescent="0.3">
      <c r="A32" s="85" t="s">
        <v>254</v>
      </c>
      <c r="B32" s="6">
        <v>360</v>
      </c>
      <c r="C32" s="6">
        <v>323</v>
      </c>
      <c r="D32" s="6">
        <v>683</v>
      </c>
      <c r="E32" s="9">
        <v>0</v>
      </c>
      <c r="F32" s="9">
        <v>0</v>
      </c>
      <c r="G32" s="9">
        <v>0</v>
      </c>
      <c r="H32" s="9">
        <f t="shared" si="0"/>
        <v>360</v>
      </c>
      <c r="I32" s="9">
        <f t="shared" si="1"/>
        <v>323</v>
      </c>
      <c r="J32" s="9">
        <f t="shared" si="2"/>
        <v>683</v>
      </c>
      <c r="K32" s="16" t="s">
        <v>255</v>
      </c>
    </row>
    <row r="33" spans="1:11" ht="19.5" customHeight="1" thickBot="1" x14ac:dyDescent="0.3">
      <c r="A33" s="23" t="s">
        <v>90</v>
      </c>
      <c r="B33" s="24">
        <f>SUM(B10:B32)</f>
        <v>16622</v>
      </c>
      <c r="C33" s="24">
        <f t="shared" ref="C33:J33" si="3">SUM(C10:C32)</f>
        <v>13586</v>
      </c>
      <c r="D33" s="24">
        <f t="shared" si="3"/>
        <v>30208</v>
      </c>
      <c r="E33" s="24">
        <f t="shared" si="3"/>
        <v>1</v>
      </c>
      <c r="F33" s="24">
        <f t="shared" si="3"/>
        <v>0</v>
      </c>
      <c r="G33" s="24">
        <f t="shared" si="3"/>
        <v>1</v>
      </c>
      <c r="H33" s="24">
        <f t="shared" si="3"/>
        <v>16623</v>
      </c>
      <c r="I33" s="24">
        <f t="shared" si="3"/>
        <v>13586</v>
      </c>
      <c r="J33" s="24">
        <f t="shared" si="3"/>
        <v>30209</v>
      </c>
      <c r="K33" s="25" t="s">
        <v>91</v>
      </c>
    </row>
    <row r="34" spans="1:11" ht="12.75" customHeight="1" thickTop="1" x14ac:dyDescent="0.25"/>
    <row r="35" spans="1:11" ht="12.75" customHeight="1" x14ac:dyDescent="0.25"/>
    <row r="36" spans="1:11" ht="12.75" customHeight="1" x14ac:dyDescent="0.25"/>
    <row r="37" spans="1:11" ht="12.75" customHeight="1" x14ac:dyDescent="0.25"/>
    <row r="38" spans="1:11" ht="12.75" customHeight="1" x14ac:dyDescent="0.25"/>
    <row r="39" spans="1:11" ht="12.75" customHeight="1" x14ac:dyDescent="0.25"/>
    <row r="40" spans="1:11" ht="12.75" customHeight="1" x14ac:dyDescent="0.25"/>
    <row r="41" spans="1:11" s="659" customFormat="1" ht="12.75" customHeight="1" x14ac:dyDescent="0.25"/>
    <row r="42" spans="1:11" ht="12.75" customHeight="1" x14ac:dyDescent="0.25"/>
    <row r="43" spans="1:11" ht="29.25" customHeight="1" thickBot="1" x14ac:dyDescent="0.35">
      <c r="A43" s="35" t="s">
        <v>859</v>
      </c>
      <c r="K43" s="81" t="s">
        <v>503</v>
      </c>
    </row>
    <row r="44" spans="1:11" s="616" customFormat="1" ht="29.25" customHeight="1" thickTop="1" x14ac:dyDescent="0.25">
      <c r="A44" s="735" t="s">
        <v>205</v>
      </c>
      <c r="B44" s="735" t="s">
        <v>1</v>
      </c>
      <c r="C44" s="735"/>
      <c r="D44" s="735"/>
      <c r="E44" s="735" t="s">
        <v>2</v>
      </c>
      <c r="F44" s="735"/>
      <c r="G44" s="735"/>
      <c r="H44" s="735" t="s">
        <v>4</v>
      </c>
      <c r="I44" s="735"/>
      <c r="J44" s="735"/>
      <c r="K44" s="735" t="s">
        <v>206</v>
      </c>
    </row>
    <row r="45" spans="1:11" s="616" customFormat="1" ht="29.25" customHeight="1" x14ac:dyDescent="0.25">
      <c r="A45" s="736"/>
      <c r="B45" s="736" t="s">
        <v>6</v>
      </c>
      <c r="C45" s="736"/>
      <c r="D45" s="736"/>
      <c r="E45" s="736" t="s">
        <v>7</v>
      </c>
      <c r="F45" s="736"/>
      <c r="G45" s="736"/>
      <c r="H45" s="736" t="s">
        <v>9</v>
      </c>
      <c r="I45" s="736"/>
      <c r="J45" s="736"/>
      <c r="K45" s="736"/>
    </row>
    <row r="46" spans="1:11" s="616" customFormat="1" ht="29.25" customHeight="1" x14ac:dyDescent="0.25">
      <c r="A46" s="736"/>
      <c r="B46" s="581" t="s">
        <v>10</v>
      </c>
      <c r="C46" s="581" t="s">
        <v>113</v>
      </c>
      <c r="D46" s="581" t="s">
        <v>12</v>
      </c>
      <c r="E46" s="581" t="s">
        <v>10</v>
      </c>
      <c r="F46" s="581" t="s">
        <v>113</v>
      </c>
      <c r="G46" s="581" t="s">
        <v>12</v>
      </c>
      <c r="H46" s="581" t="s">
        <v>10</v>
      </c>
      <c r="I46" s="581" t="s">
        <v>113</v>
      </c>
      <c r="J46" s="581" t="s">
        <v>12</v>
      </c>
      <c r="K46" s="736"/>
    </row>
    <row r="47" spans="1:11" s="616" customFormat="1" ht="29.25" customHeight="1" thickBot="1" x14ac:dyDescent="0.3">
      <c r="A47" s="737"/>
      <c r="B47" s="582" t="s">
        <v>13</v>
      </c>
      <c r="C47" s="582" t="s">
        <v>14</v>
      </c>
      <c r="D47" s="582" t="s">
        <v>9</v>
      </c>
      <c r="E47" s="582" t="s">
        <v>13</v>
      </c>
      <c r="F47" s="582" t="s">
        <v>14</v>
      </c>
      <c r="G47" s="582" t="s">
        <v>9</v>
      </c>
      <c r="H47" s="582" t="s">
        <v>13</v>
      </c>
      <c r="I47" s="582" t="s">
        <v>14</v>
      </c>
      <c r="J47" s="582" t="s">
        <v>9</v>
      </c>
      <c r="K47" s="737"/>
    </row>
    <row r="48" spans="1:11" ht="22.5" customHeight="1" x14ac:dyDescent="0.25">
      <c r="A48" s="20" t="s">
        <v>92</v>
      </c>
      <c r="K48" s="22" t="s">
        <v>93</v>
      </c>
    </row>
    <row r="49" spans="1:11" ht="29.25" customHeight="1" x14ac:dyDescent="0.25">
      <c r="A49" s="62" t="s">
        <v>216</v>
      </c>
      <c r="B49" s="9">
        <v>394</v>
      </c>
      <c r="C49" s="9">
        <v>28</v>
      </c>
      <c r="D49" s="9">
        <v>422</v>
      </c>
      <c r="E49" s="9">
        <v>0</v>
      </c>
      <c r="F49" s="9">
        <v>0</v>
      </c>
      <c r="G49" s="9">
        <v>0</v>
      </c>
      <c r="H49" s="9">
        <f>E49+B49</f>
        <v>394</v>
      </c>
      <c r="I49" s="9">
        <f>F49+C49</f>
        <v>28</v>
      </c>
      <c r="J49" s="9">
        <f>SUM(H49:I49)</f>
        <v>422</v>
      </c>
      <c r="K49" s="10" t="s">
        <v>217</v>
      </c>
    </row>
    <row r="50" spans="1:11" ht="29.25" customHeight="1" x14ac:dyDescent="0.25">
      <c r="A50" s="62" t="s">
        <v>470</v>
      </c>
      <c r="B50" s="9">
        <v>103</v>
      </c>
      <c r="C50" s="9">
        <v>41</v>
      </c>
      <c r="D50" s="9">
        <v>144</v>
      </c>
      <c r="E50" s="9">
        <v>0</v>
      </c>
      <c r="F50" s="9">
        <v>0</v>
      </c>
      <c r="G50" s="9">
        <v>0</v>
      </c>
      <c r="H50" s="9">
        <f t="shared" ref="H50:H59" si="4">E50+B50</f>
        <v>103</v>
      </c>
      <c r="I50" s="9">
        <f t="shared" ref="I50:I59" si="5">F50+C50</f>
        <v>41</v>
      </c>
      <c r="J50" s="9">
        <f t="shared" ref="J50:J59" si="6">SUM(H50:I50)</f>
        <v>144</v>
      </c>
      <c r="K50" s="31" t="s">
        <v>471</v>
      </c>
    </row>
    <row r="51" spans="1:11" ht="29.25" customHeight="1" x14ac:dyDescent="0.25">
      <c r="A51" s="62" t="s">
        <v>316</v>
      </c>
      <c r="B51" s="9">
        <v>1133</v>
      </c>
      <c r="C51" s="9">
        <v>281</v>
      </c>
      <c r="D51" s="9">
        <v>1414</v>
      </c>
      <c r="E51" s="9">
        <v>0</v>
      </c>
      <c r="F51" s="9">
        <v>0</v>
      </c>
      <c r="G51" s="9">
        <v>0</v>
      </c>
      <c r="H51" s="9">
        <f t="shared" si="4"/>
        <v>1133</v>
      </c>
      <c r="I51" s="9">
        <f t="shared" si="5"/>
        <v>281</v>
      </c>
      <c r="J51" s="9">
        <f t="shared" si="6"/>
        <v>1414</v>
      </c>
      <c r="K51" s="10" t="s">
        <v>231</v>
      </c>
    </row>
    <row r="52" spans="1:11" ht="29.25" customHeight="1" x14ac:dyDescent="0.25">
      <c r="A52" s="62" t="s">
        <v>472</v>
      </c>
      <c r="B52" s="9">
        <v>625</v>
      </c>
      <c r="C52" s="9">
        <v>473</v>
      </c>
      <c r="D52" s="9">
        <v>1098</v>
      </c>
      <c r="E52" s="9">
        <v>0</v>
      </c>
      <c r="F52" s="9">
        <v>0</v>
      </c>
      <c r="G52" s="9">
        <v>0</v>
      </c>
      <c r="H52" s="9">
        <f t="shared" si="4"/>
        <v>625</v>
      </c>
      <c r="I52" s="9">
        <f t="shared" si="5"/>
        <v>473</v>
      </c>
      <c r="J52" s="9">
        <f t="shared" si="6"/>
        <v>1098</v>
      </c>
      <c r="K52" s="10" t="s">
        <v>473</v>
      </c>
    </row>
    <row r="53" spans="1:11" ht="29.25" customHeight="1" x14ac:dyDescent="0.25">
      <c r="A53" s="62" t="s">
        <v>321</v>
      </c>
      <c r="B53" s="9">
        <v>327</v>
      </c>
      <c r="C53" s="9">
        <v>139</v>
      </c>
      <c r="D53" s="9">
        <v>466</v>
      </c>
      <c r="E53" s="9">
        <v>0</v>
      </c>
      <c r="F53" s="9">
        <v>0</v>
      </c>
      <c r="G53" s="9">
        <v>0</v>
      </c>
      <c r="H53" s="9">
        <f t="shared" si="4"/>
        <v>327</v>
      </c>
      <c r="I53" s="9">
        <f t="shared" si="5"/>
        <v>139</v>
      </c>
      <c r="J53" s="9">
        <f t="shared" si="6"/>
        <v>466</v>
      </c>
      <c r="K53" s="10" t="s">
        <v>322</v>
      </c>
    </row>
    <row r="54" spans="1:11" ht="29.25" customHeight="1" x14ac:dyDescent="0.25">
      <c r="A54" s="62" t="s">
        <v>242</v>
      </c>
      <c r="B54" s="9">
        <v>392</v>
      </c>
      <c r="C54" s="9">
        <v>151</v>
      </c>
      <c r="D54" s="9">
        <v>543</v>
      </c>
      <c r="E54" s="9">
        <v>0</v>
      </c>
      <c r="F54" s="9">
        <v>0</v>
      </c>
      <c r="G54" s="9">
        <v>0</v>
      </c>
      <c r="H54" s="9">
        <f t="shared" si="4"/>
        <v>392</v>
      </c>
      <c r="I54" s="9">
        <f t="shared" si="5"/>
        <v>151</v>
      </c>
      <c r="J54" s="9">
        <f t="shared" si="6"/>
        <v>543</v>
      </c>
      <c r="K54" s="10" t="s">
        <v>243</v>
      </c>
    </row>
    <row r="55" spans="1:11" ht="29.25" customHeight="1" x14ac:dyDescent="0.25">
      <c r="A55" s="62" t="s">
        <v>419</v>
      </c>
      <c r="B55" s="9">
        <v>329</v>
      </c>
      <c r="C55" s="9">
        <v>66</v>
      </c>
      <c r="D55" s="9">
        <v>395</v>
      </c>
      <c r="E55" s="9">
        <v>0</v>
      </c>
      <c r="F55" s="9">
        <v>0</v>
      </c>
      <c r="G55" s="9">
        <v>0</v>
      </c>
      <c r="H55" s="9">
        <f t="shared" si="4"/>
        <v>329</v>
      </c>
      <c r="I55" s="9">
        <f t="shared" si="5"/>
        <v>66</v>
      </c>
      <c r="J55" s="9">
        <f t="shared" si="6"/>
        <v>395</v>
      </c>
      <c r="K55" s="10" t="s">
        <v>249</v>
      </c>
    </row>
    <row r="56" spans="1:11" s="208" customFormat="1" ht="29.25" customHeight="1" x14ac:dyDescent="0.25">
      <c r="A56" s="62" t="s">
        <v>252</v>
      </c>
      <c r="B56" s="9">
        <v>39</v>
      </c>
      <c r="C56" s="9">
        <v>26</v>
      </c>
      <c r="D56" s="9">
        <v>65</v>
      </c>
      <c r="E56" s="9">
        <v>0</v>
      </c>
      <c r="F56" s="9">
        <v>0</v>
      </c>
      <c r="G56" s="9">
        <v>0</v>
      </c>
      <c r="H56" s="9">
        <f t="shared" si="4"/>
        <v>39</v>
      </c>
      <c r="I56" s="9">
        <f t="shared" si="5"/>
        <v>26</v>
      </c>
      <c r="J56" s="9">
        <f t="shared" si="6"/>
        <v>65</v>
      </c>
      <c r="K56" s="211" t="s">
        <v>253</v>
      </c>
    </row>
    <row r="57" spans="1:11" ht="29.25" customHeight="1" x14ac:dyDescent="0.25">
      <c r="A57" s="62" t="s">
        <v>254</v>
      </c>
      <c r="B57" s="9">
        <v>141</v>
      </c>
      <c r="C57" s="9">
        <v>59</v>
      </c>
      <c r="D57" s="9">
        <v>200</v>
      </c>
      <c r="E57" s="9">
        <v>0</v>
      </c>
      <c r="F57" s="9">
        <v>0</v>
      </c>
      <c r="G57" s="9">
        <v>0</v>
      </c>
      <c r="H57" s="9">
        <f t="shared" si="4"/>
        <v>141</v>
      </c>
      <c r="I57" s="9">
        <f t="shared" si="5"/>
        <v>59</v>
      </c>
      <c r="J57" s="9">
        <f t="shared" si="6"/>
        <v>200</v>
      </c>
      <c r="K57" s="10" t="s">
        <v>255</v>
      </c>
    </row>
    <row r="58" spans="1:11" ht="29.25" customHeight="1" thickBot="1" x14ac:dyDescent="0.3">
      <c r="A58" s="88" t="s">
        <v>127</v>
      </c>
      <c r="B58" s="67">
        <f>SUM(B49:B57)</f>
        <v>3483</v>
      </c>
      <c r="C58" s="203">
        <f t="shared" ref="C58:D58" si="7">SUM(C49:C57)</f>
        <v>1264</v>
      </c>
      <c r="D58" s="203">
        <f t="shared" si="7"/>
        <v>4747</v>
      </c>
      <c r="E58" s="9">
        <v>0</v>
      </c>
      <c r="F58" s="9">
        <v>0</v>
      </c>
      <c r="G58" s="9">
        <v>0</v>
      </c>
      <c r="H58" s="9">
        <f t="shared" si="4"/>
        <v>3483</v>
      </c>
      <c r="I58" s="9">
        <f t="shared" si="5"/>
        <v>1264</v>
      </c>
      <c r="J58" s="9">
        <f t="shared" si="6"/>
        <v>4747</v>
      </c>
      <c r="K58" s="16" t="s">
        <v>261</v>
      </c>
    </row>
    <row r="59" spans="1:11" ht="29.25" customHeight="1" thickBot="1" x14ac:dyDescent="0.3">
      <c r="A59" s="23" t="s">
        <v>262</v>
      </c>
      <c r="B59" s="24">
        <f>SUM(B58,B33)</f>
        <v>20105</v>
      </c>
      <c r="C59" s="24">
        <f t="shared" ref="C59:G59" si="8">SUM(C58,C33)</f>
        <v>14850</v>
      </c>
      <c r="D59" s="24">
        <f t="shared" si="8"/>
        <v>34955</v>
      </c>
      <c r="E59" s="24">
        <f t="shared" si="8"/>
        <v>1</v>
      </c>
      <c r="F59" s="24">
        <f t="shared" si="8"/>
        <v>0</v>
      </c>
      <c r="G59" s="24">
        <f t="shared" si="8"/>
        <v>1</v>
      </c>
      <c r="H59" s="24">
        <f t="shared" si="4"/>
        <v>20106</v>
      </c>
      <c r="I59" s="24">
        <f t="shared" si="5"/>
        <v>14850</v>
      </c>
      <c r="J59" s="24">
        <f t="shared" si="6"/>
        <v>34956</v>
      </c>
      <c r="K59" s="25" t="s">
        <v>263</v>
      </c>
    </row>
    <row r="60" spans="1:11" ht="12.75" customHeight="1" thickTop="1" x14ac:dyDescent="0.25"/>
    <row r="61" spans="1:11" ht="12.75" customHeight="1" x14ac:dyDescent="0.25"/>
    <row r="62" spans="1:11" ht="12.75" customHeight="1" x14ac:dyDescent="0.25"/>
    <row r="63" spans="1:11" ht="12.75" customHeight="1" x14ac:dyDescent="0.25"/>
    <row r="64" spans="1: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s="659" customFormat="1" ht="12.75" customHeight="1" x14ac:dyDescent="0.25"/>
    <row r="80" s="659" customFormat="1" ht="12.75" customHeight="1" x14ac:dyDescent="0.25"/>
    <row r="81" spans="1:11" ht="12.75" customHeight="1" x14ac:dyDescent="0.25"/>
    <row r="82" spans="1:11" ht="12.75" customHeight="1" x14ac:dyDescent="0.25"/>
    <row r="83" spans="1:11" ht="28.5" customHeight="1" x14ac:dyDescent="0.25">
      <c r="A83" s="738" t="s">
        <v>652</v>
      </c>
      <c r="B83" s="738"/>
      <c r="C83" s="738"/>
      <c r="D83" s="738"/>
      <c r="E83" s="738"/>
      <c r="F83" s="738"/>
      <c r="G83" s="738"/>
      <c r="H83" s="738"/>
      <c r="I83" s="738"/>
      <c r="J83" s="738"/>
      <c r="K83" s="738"/>
    </row>
    <row r="84" spans="1:11" ht="35.25" customHeight="1" x14ac:dyDescent="0.25">
      <c r="A84" s="742" t="s">
        <v>653</v>
      </c>
      <c r="B84" s="742"/>
      <c r="C84" s="742"/>
      <c r="D84" s="742"/>
      <c r="E84" s="742"/>
      <c r="F84" s="742"/>
      <c r="G84" s="742"/>
      <c r="H84" s="742"/>
      <c r="I84" s="742"/>
      <c r="J84" s="742"/>
      <c r="K84" s="742"/>
    </row>
    <row r="85" spans="1:11" ht="18" customHeight="1" thickBot="1" x14ac:dyDescent="0.35">
      <c r="A85" s="35" t="s">
        <v>860</v>
      </c>
      <c r="K85" s="81" t="s">
        <v>861</v>
      </c>
    </row>
    <row r="86" spans="1:11" s="616" customFormat="1" ht="24.9" customHeight="1" thickTop="1" x14ac:dyDescent="0.3">
      <c r="A86" s="735" t="s">
        <v>205</v>
      </c>
      <c r="B86" s="746" t="s">
        <v>1</v>
      </c>
      <c r="C86" s="746"/>
      <c r="D86" s="746"/>
      <c r="E86" s="746" t="s">
        <v>2</v>
      </c>
      <c r="F86" s="746"/>
      <c r="G86" s="746"/>
      <c r="H86" s="746" t="s">
        <v>4</v>
      </c>
      <c r="I86" s="746"/>
      <c r="J86" s="746"/>
      <c r="K86" s="735" t="s">
        <v>206</v>
      </c>
    </row>
    <row r="87" spans="1:11" s="616" customFormat="1" ht="17.25" customHeight="1" x14ac:dyDescent="0.3">
      <c r="A87" s="736"/>
      <c r="B87" s="747" t="s">
        <v>6</v>
      </c>
      <c r="C87" s="747"/>
      <c r="D87" s="747"/>
      <c r="E87" s="747" t="s">
        <v>7</v>
      </c>
      <c r="F87" s="747"/>
      <c r="G87" s="747"/>
      <c r="H87" s="747" t="s">
        <v>9</v>
      </c>
      <c r="I87" s="747"/>
      <c r="J87" s="747"/>
      <c r="K87" s="736"/>
    </row>
    <row r="88" spans="1:11" s="616" customFormat="1" ht="24.9" customHeight="1" x14ac:dyDescent="0.3">
      <c r="A88" s="736"/>
      <c r="B88" s="583" t="s">
        <v>10</v>
      </c>
      <c r="C88" s="583" t="s">
        <v>113</v>
      </c>
      <c r="D88" s="583" t="s">
        <v>12</v>
      </c>
      <c r="E88" s="583" t="s">
        <v>10</v>
      </c>
      <c r="F88" s="583" t="s">
        <v>113</v>
      </c>
      <c r="G88" s="583" t="s">
        <v>12</v>
      </c>
      <c r="H88" s="583" t="s">
        <v>10</v>
      </c>
      <c r="I88" s="583" t="s">
        <v>113</v>
      </c>
      <c r="J88" s="583" t="s">
        <v>12</v>
      </c>
      <c r="K88" s="736"/>
    </row>
    <row r="89" spans="1:11" s="616" customFormat="1" ht="17.25" customHeight="1" thickBot="1" x14ac:dyDescent="0.35">
      <c r="A89" s="737"/>
      <c r="B89" s="4" t="s">
        <v>13</v>
      </c>
      <c r="C89" s="4" t="s">
        <v>14</v>
      </c>
      <c r="D89" s="4" t="s">
        <v>9</v>
      </c>
      <c r="E89" s="4" t="s">
        <v>13</v>
      </c>
      <c r="F89" s="4" t="s">
        <v>14</v>
      </c>
      <c r="G89" s="4" t="s">
        <v>9</v>
      </c>
      <c r="H89" s="4" t="s">
        <v>13</v>
      </c>
      <c r="I89" s="4" t="s">
        <v>14</v>
      </c>
      <c r="J89" s="4" t="s">
        <v>9</v>
      </c>
      <c r="K89" s="737"/>
    </row>
    <row r="90" spans="1:11" ht="17.25" customHeight="1" x14ac:dyDescent="0.3">
      <c r="A90" s="20" t="s">
        <v>15</v>
      </c>
      <c r="B90" s="3"/>
      <c r="C90" s="3"/>
      <c r="D90" s="3"/>
      <c r="E90" s="3"/>
      <c r="F90" s="3"/>
      <c r="G90" s="3"/>
      <c r="H90" s="3"/>
      <c r="I90" s="3"/>
      <c r="J90" s="3"/>
      <c r="K90" s="22" t="s">
        <v>207</v>
      </c>
    </row>
    <row r="91" spans="1:11" ht="17.25" customHeight="1" x14ac:dyDescent="0.25">
      <c r="A91" s="62" t="s">
        <v>208</v>
      </c>
      <c r="B91" s="9">
        <v>497</v>
      </c>
      <c r="C91" s="9">
        <v>759</v>
      </c>
      <c r="D91" s="9">
        <v>1256</v>
      </c>
      <c r="E91" s="9">
        <v>0</v>
      </c>
      <c r="F91" s="9">
        <v>0</v>
      </c>
      <c r="G91" s="9">
        <v>0</v>
      </c>
      <c r="H91" s="9">
        <f>E91+B91</f>
        <v>497</v>
      </c>
      <c r="I91" s="9">
        <f>F91+C91</f>
        <v>759</v>
      </c>
      <c r="J91" s="9">
        <f>SUM(H91:I91)</f>
        <v>1256</v>
      </c>
      <c r="K91" s="10" t="s">
        <v>209</v>
      </c>
    </row>
    <row r="92" spans="1:11" ht="17.25" customHeight="1" x14ac:dyDescent="0.25">
      <c r="A92" s="62" t="s">
        <v>212</v>
      </c>
      <c r="B92" s="9">
        <v>239</v>
      </c>
      <c r="C92" s="9">
        <v>410</v>
      </c>
      <c r="D92" s="9">
        <v>649</v>
      </c>
      <c r="E92" s="9">
        <v>0</v>
      </c>
      <c r="F92" s="9">
        <v>0</v>
      </c>
      <c r="G92" s="9">
        <v>0</v>
      </c>
      <c r="H92" s="9">
        <f t="shared" ref="H92:H114" si="9">E92+B92</f>
        <v>239</v>
      </c>
      <c r="I92" s="9">
        <f t="shared" ref="I92:I114" si="10">F92+C92</f>
        <v>410</v>
      </c>
      <c r="J92" s="9">
        <f t="shared" ref="J92:J113" si="11">SUM(H92:I92)</f>
        <v>649</v>
      </c>
      <c r="K92" s="10" t="s">
        <v>213</v>
      </c>
    </row>
    <row r="93" spans="1:11" ht="17.25" customHeight="1" x14ac:dyDescent="0.25">
      <c r="A93" s="62" t="s">
        <v>214</v>
      </c>
      <c r="B93" s="9">
        <v>234</v>
      </c>
      <c r="C93" s="9">
        <v>528</v>
      </c>
      <c r="D93" s="9">
        <v>762</v>
      </c>
      <c r="E93" s="9">
        <v>0</v>
      </c>
      <c r="F93" s="9">
        <v>0</v>
      </c>
      <c r="G93" s="9">
        <v>0</v>
      </c>
      <c r="H93" s="9">
        <f t="shared" si="9"/>
        <v>234</v>
      </c>
      <c r="I93" s="9">
        <f t="shared" si="10"/>
        <v>528</v>
      </c>
      <c r="J93" s="9">
        <f t="shared" si="11"/>
        <v>762</v>
      </c>
      <c r="K93" s="10" t="s">
        <v>315</v>
      </c>
    </row>
    <row r="94" spans="1:11" ht="17.25" customHeight="1" x14ac:dyDescent="0.25">
      <c r="A94" s="62" t="s">
        <v>216</v>
      </c>
      <c r="B94" s="9">
        <v>216</v>
      </c>
      <c r="C94" s="9">
        <v>407</v>
      </c>
      <c r="D94" s="9">
        <v>623</v>
      </c>
      <c r="E94" s="9">
        <v>0</v>
      </c>
      <c r="F94" s="9">
        <v>0</v>
      </c>
      <c r="G94" s="9">
        <v>0</v>
      </c>
      <c r="H94" s="9">
        <f t="shared" si="9"/>
        <v>216</v>
      </c>
      <c r="I94" s="9">
        <f t="shared" si="10"/>
        <v>407</v>
      </c>
      <c r="J94" s="9">
        <f t="shared" si="11"/>
        <v>623</v>
      </c>
      <c r="K94" s="10" t="s">
        <v>217</v>
      </c>
    </row>
    <row r="95" spans="1:11" ht="17.25" customHeight="1" x14ac:dyDescent="0.25">
      <c r="A95" s="62" t="s">
        <v>218</v>
      </c>
      <c r="B95" s="9">
        <v>791</v>
      </c>
      <c r="C95" s="9">
        <v>751</v>
      </c>
      <c r="D95" s="9">
        <v>1542</v>
      </c>
      <c r="E95" s="9">
        <v>0</v>
      </c>
      <c r="F95" s="9">
        <v>0</v>
      </c>
      <c r="G95" s="9">
        <v>0</v>
      </c>
      <c r="H95" s="9">
        <f t="shared" si="9"/>
        <v>791</v>
      </c>
      <c r="I95" s="9">
        <f t="shared" si="10"/>
        <v>751</v>
      </c>
      <c r="J95" s="9">
        <f t="shared" si="11"/>
        <v>1542</v>
      </c>
      <c r="K95" s="10" t="s">
        <v>219</v>
      </c>
    </row>
    <row r="96" spans="1:11" ht="33" customHeight="1" x14ac:dyDescent="0.25">
      <c r="A96" s="62" t="s">
        <v>464</v>
      </c>
      <c r="B96" s="9">
        <v>263</v>
      </c>
      <c r="C96" s="9">
        <v>140</v>
      </c>
      <c r="D96" s="9">
        <v>403</v>
      </c>
      <c r="E96" s="9">
        <v>0</v>
      </c>
      <c r="F96" s="9">
        <v>0</v>
      </c>
      <c r="G96" s="9">
        <v>0</v>
      </c>
      <c r="H96" s="9">
        <f t="shared" si="9"/>
        <v>263</v>
      </c>
      <c r="I96" s="9">
        <f t="shared" si="10"/>
        <v>140</v>
      </c>
      <c r="J96" s="9">
        <f t="shared" si="11"/>
        <v>403</v>
      </c>
      <c r="K96" s="31" t="s">
        <v>465</v>
      </c>
    </row>
    <row r="97" spans="1:11" ht="17.25" customHeight="1" x14ac:dyDescent="0.25">
      <c r="A97" s="62" t="s">
        <v>466</v>
      </c>
      <c r="B97" s="9">
        <v>652</v>
      </c>
      <c r="C97" s="9">
        <v>570</v>
      </c>
      <c r="D97" s="9">
        <v>1222</v>
      </c>
      <c r="E97" s="9">
        <v>0</v>
      </c>
      <c r="F97" s="9">
        <v>0</v>
      </c>
      <c r="G97" s="9">
        <v>0</v>
      </c>
      <c r="H97" s="9">
        <f t="shared" si="9"/>
        <v>652</v>
      </c>
      <c r="I97" s="9">
        <f t="shared" si="10"/>
        <v>570</v>
      </c>
      <c r="J97" s="9">
        <f t="shared" si="11"/>
        <v>1222</v>
      </c>
      <c r="K97" s="10" t="s">
        <v>223</v>
      </c>
    </row>
    <row r="98" spans="1:11" ht="17.25" customHeight="1" x14ac:dyDescent="0.25">
      <c r="A98" s="62" t="s">
        <v>224</v>
      </c>
      <c r="B98" s="9">
        <v>134</v>
      </c>
      <c r="C98" s="9">
        <v>96</v>
      </c>
      <c r="D98" s="9">
        <v>230</v>
      </c>
      <c r="E98" s="9">
        <v>0</v>
      </c>
      <c r="F98" s="9">
        <v>0</v>
      </c>
      <c r="G98" s="9">
        <v>0</v>
      </c>
      <c r="H98" s="9">
        <f t="shared" si="9"/>
        <v>134</v>
      </c>
      <c r="I98" s="9">
        <f t="shared" si="10"/>
        <v>96</v>
      </c>
      <c r="J98" s="9">
        <f t="shared" si="11"/>
        <v>230</v>
      </c>
      <c r="K98" s="10" t="s">
        <v>225</v>
      </c>
    </row>
    <row r="99" spans="1:11" ht="17.25" customHeight="1" x14ac:dyDescent="0.25">
      <c r="A99" s="62" t="s">
        <v>226</v>
      </c>
      <c r="B99" s="9">
        <v>575</v>
      </c>
      <c r="C99" s="9">
        <v>697</v>
      </c>
      <c r="D99" s="9">
        <v>1272</v>
      </c>
      <c r="E99" s="9">
        <v>0</v>
      </c>
      <c r="F99" s="9">
        <v>0</v>
      </c>
      <c r="G99" s="9">
        <v>0</v>
      </c>
      <c r="H99" s="9">
        <f t="shared" si="9"/>
        <v>575</v>
      </c>
      <c r="I99" s="9">
        <f t="shared" si="10"/>
        <v>697</v>
      </c>
      <c r="J99" s="9">
        <f t="shared" si="11"/>
        <v>1272</v>
      </c>
      <c r="K99" s="10" t="s">
        <v>467</v>
      </c>
    </row>
    <row r="100" spans="1:11" ht="17.25" customHeight="1" x14ac:dyDescent="0.25">
      <c r="A100" s="62" t="s">
        <v>468</v>
      </c>
      <c r="B100" s="9">
        <v>178</v>
      </c>
      <c r="C100" s="9">
        <v>192</v>
      </c>
      <c r="D100" s="9">
        <v>370</v>
      </c>
      <c r="E100" s="9">
        <v>0</v>
      </c>
      <c r="F100" s="9">
        <v>0</v>
      </c>
      <c r="G100" s="9">
        <v>0</v>
      </c>
      <c r="H100" s="9">
        <f t="shared" si="9"/>
        <v>178</v>
      </c>
      <c r="I100" s="9">
        <f t="shared" si="10"/>
        <v>192</v>
      </c>
      <c r="J100" s="9">
        <f t="shared" si="11"/>
        <v>370</v>
      </c>
      <c r="K100" s="31" t="s">
        <v>469</v>
      </c>
    </row>
    <row r="101" spans="1:11" ht="17.25" customHeight="1" x14ac:dyDescent="0.25">
      <c r="A101" s="62" t="s">
        <v>470</v>
      </c>
      <c r="B101" s="9">
        <v>524</v>
      </c>
      <c r="C101" s="9">
        <v>618</v>
      </c>
      <c r="D101" s="9">
        <v>1142</v>
      </c>
      <c r="E101" s="9">
        <v>1</v>
      </c>
      <c r="F101" s="9">
        <v>0</v>
      </c>
      <c r="G101" s="9">
        <v>1</v>
      </c>
      <c r="H101" s="9">
        <f t="shared" si="9"/>
        <v>525</v>
      </c>
      <c r="I101" s="9">
        <f t="shared" si="10"/>
        <v>618</v>
      </c>
      <c r="J101" s="9">
        <f t="shared" si="11"/>
        <v>1143</v>
      </c>
      <c r="K101" s="31" t="s">
        <v>471</v>
      </c>
    </row>
    <row r="102" spans="1:11" ht="17.25" customHeight="1" x14ac:dyDescent="0.25">
      <c r="A102" s="62" t="s">
        <v>316</v>
      </c>
      <c r="B102" s="9">
        <v>1946</v>
      </c>
      <c r="C102" s="9">
        <v>627</v>
      </c>
      <c r="D102" s="9">
        <v>2573</v>
      </c>
      <c r="E102" s="9">
        <v>0</v>
      </c>
      <c r="F102" s="9">
        <v>0</v>
      </c>
      <c r="G102" s="9">
        <v>0</v>
      </c>
      <c r="H102" s="9">
        <f t="shared" si="9"/>
        <v>1946</v>
      </c>
      <c r="I102" s="9">
        <f t="shared" si="10"/>
        <v>627</v>
      </c>
      <c r="J102" s="9">
        <f t="shared" si="11"/>
        <v>2573</v>
      </c>
      <c r="K102" s="10" t="s">
        <v>231</v>
      </c>
    </row>
    <row r="103" spans="1:11" ht="17.25" customHeight="1" x14ac:dyDescent="0.25">
      <c r="A103" s="62" t="s">
        <v>472</v>
      </c>
      <c r="B103" s="9">
        <v>2202</v>
      </c>
      <c r="C103" s="9">
        <v>1895</v>
      </c>
      <c r="D103" s="9">
        <v>4097</v>
      </c>
      <c r="E103" s="9">
        <v>0</v>
      </c>
      <c r="F103" s="9">
        <v>0</v>
      </c>
      <c r="G103" s="9">
        <v>0</v>
      </c>
      <c r="H103" s="9">
        <f t="shared" si="9"/>
        <v>2202</v>
      </c>
      <c r="I103" s="9">
        <f t="shared" si="10"/>
        <v>1895</v>
      </c>
      <c r="J103" s="9">
        <f t="shared" si="11"/>
        <v>4097</v>
      </c>
      <c r="K103" s="10" t="s">
        <v>473</v>
      </c>
    </row>
    <row r="104" spans="1:11" ht="17.25" customHeight="1" x14ac:dyDescent="0.25">
      <c r="A104" s="62" t="s">
        <v>474</v>
      </c>
      <c r="B104" s="9">
        <v>1505</v>
      </c>
      <c r="C104" s="9">
        <v>1053</v>
      </c>
      <c r="D104" s="9">
        <v>2558</v>
      </c>
      <c r="E104" s="9">
        <v>0</v>
      </c>
      <c r="F104" s="9">
        <v>0</v>
      </c>
      <c r="G104" s="9">
        <v>0</v>
      </c>
      <c r="H104" s="9">
        <f t="shared" si="9"/>
        <v>1505</v>
      </c>
      <c r="I104" s="9">
        <f t="shared" si="10"/>
        <v>1053</v>
      </c>
      <c r="J104" s="9">
        <f t="shared" si="11"/>
        <v>2558</v>
      </c>
      <c r="K104" s="10" t="s">
        <v>475</v>
      </c>
    </row>
    <row r="105" spans="1:11" ht="17.25" customHeight="1" x14ac:dyDescent="0.25">
      <c r="A105" s="62" t="s">
        <v>236</v>
      </c>
      <c r="B105" s="9">
        <v>0</v>
      </c>
      <c r="C105" s="9">
        <v>1499</v>
      </c>
      <c r="D105" s="9">
        <v>1499</v>
      </c>
      <c r="E105" s="9">
        <v>0</v>
      </c>
      <c r="F105" s="9">
        <v>0</v>
      </c>
      <c r="G105" s="9">
        <v>0</v>
      </c>
      <c r="H105" s="9">
        <f t="shared" si="9"/>
        <v>0</v>
      </c>
      <c r="I105" s="9">
        <f t="shared" si="10"/>
        <v>1499</v>
      </c>
      <c r="J105" s="9">
        <f t="shared" si="11"/>
        <v>1499</v>
      </c>
      <c r="K105" s="10" t="s">
        <v>443</v>
      </c>
    </row>
    <row r="106" spans="1:11" ht="17.25" customHeight="1" x14ac:dyDescent="0.25">
      <c r="A106" s="62" t="s">
        <v>321</v>
      </c>
      <c r="B106" s="9">
        <v>2121</v>
      </c>
      <c r="C106" s="9">
        <v>1052</v>
      </c>
      <c r="D106" s="9">
        <v>3173</v>
      </c>
      <c r="E106" s="9">
        <v>0</v>
      </c>
      <c r="F106" s="9">
        <v>0</v>
      </c>
      <c r="G106" s="9">
        <v>0</v>
      </c>
      <c r="H106" s="9">
        <f t="shared" si="9"/>
        <v>2121</v>
      </c>
      <c r="I106" s="9">
        <f t="shared" si="10"/>
        <v>1052</v>
      </c>
      <c r="J106" s="9">
        <f t="shared" si="11"/>
        <v>3173</v>
      </c>
      <c r="K106" s="10" t="s">
        <v>322</v>
      </c>
    </row>
    <row r="107" spans="1:11" ht="17.25" customHeight="1" x14ac:dyDescent="0.25">
      <c r="A107" s="62" t="s">
        <v>238</v>
      </c>
      <c r="B107" s="9">
        <v>530</v>
      </c>
      <c r="C107" s="9">
        <v>55</v>
      </c>
      <c r="D107" s="9">
        <v>585</v>
      </c>
      <c r="E107" s="9">
        <v>0</v>
      </c>
      <c r="F107" s="9">
        <v>0</v>
      </c>
      <c r="G107" s="9">
        <v>0</v>
      </c>
      <c r="H107" s="9">
        <f t="shared" si="9"/>
        <v>530</v>
      </c>
      <c r="I107" s="9">
        <f t="shared" si="10"/>
        <v>55</v>
      </c>
      <c r="J107" s="9">
        <f t="shared" si="11"/>
        <v>585</v>
      </c>
      <c r="K107" s="10" t="s">
        <v>476</v>
      </c>
    </row>
    <row r="108" spans="1:11" ht="17.25" customHeight="1" x14ac:dyDescent="0.25">
      <c r="A108" s="62" t="s">
        <v>242</v>
      </c>
      <c r="B108" s="9">
        <v>1209</v>
      </c>
      <c r="C108" s="9">
        <v>676</v>
      </c>
      <c r="D108" s="9">
        <v>1885</v>
      </c>
      <c r="E108" s="9">
        <v>0</v>
      </c>
      <c r="F108" s="9">
        <v>0</v>
      </c>
      <c r="G108" s="9">
        <v>0</v>
      </c>
      <c r="H108" s="9">
        <f t="shared" si="9"/>
        <v>1209</v>
      </c>
      <c r="I108" s="9">
        <f t="shared" si="10"/>
        <v>676</v>
      </c>
      <c r="J108" s="9">
        <f t="shared" si="11"/>
        <v>1885</v>
      </c>
      <c r="K108" s="10" t="s">
        <v>243</v>
      </c>
    </row>
    <row r="109" spans="1:11" ht="17.25" customHeight="1" x14ac:dyDescent="0.25">
      <c r="A109" s="62" t="s">
        <v>477</v>
      </c>
      <c r="B109" s="9">
        <v>339</v>
      </c>
      <c r="C109" s="9">
        <v>230</v>
      </c>
      <c r="D109" s="9">
        <v>569</v>
      </c>
      <c r="E109" s="9">
        <v>0</v>
      </c>
      <c r="F109" s="9">
        <v>0</v>
      </c>
      <c r="G109" s="9">
        <v>0</v>
      </c>
      <c r="H109" s="9">
        <f t="shared" si="9"/>
        <v>339</v>
      </c>
      <c r="I109" s="9">
        <f t="shared" si="10"/>
        <v>230</v>
      </c>
      <c r="J109" s="9">
        <f t="shared" si="11"/>
        <v>569</v>
      </c>
      <c r="K109" s="10" t="s">
        <v>478</v>
      </c>
    </row>
    <row r="110" spans="1:11" ht="17.25" customHeight="1" x14ac:dyDescent="0.25">
      <c r="A110" s="62" t="s">
        <v>419</v>
      </c>
      <c r="B110" s="9">
        <v>669</v>
      </c>
      <c r="C110" s="9">
        <v>220</v>
      </c>
      <c r="D110" s="9">
        <v>889</v>
      </c>
      <c r="E110" s="9">
        <v>0</v>
      </c>
      <c r="F110" s="9">
        <v>0</v>
      </c>
      <c r="G110" s="9">
        <v>0</v>
      </c>
      <c r="H110" s="9">
        <f t="shared" si="9"/>
        <v>669</v>
      </c>
      <c r="I110" s="9">
        <f t="shared" si="10"/>
        <v>220</v>
      </c>
      <c r="J110" s="9">
        <f t="shared" si="11"/>
        <v>889</v>
      </c>
      <c r="K110" s="10" t="s">
        <v>249</v>
      </c>
    </row>
    <row r="111" spans="1:11" ht="17.25" customHeight="1" x14ac:dyDescent="0.25">
      <c r="A111" s="62" t="s">
        <v>250</v>
      </c>
      <c r="B111" s="9">
        <v>101</v>
      </c>
      <c r="C111" s="9">
        <v>57</v>
      </c>
      <c r="D111" s="9">
        <v>158</v>
      </c>
      <c r="E111" s="9">
        <v>0</v>
      </c>
      <c r="F111" s="9">
        <v>0</v>
      </c>
      <c r="G111" s="9">
        <v>0</v>
      </c>
      <c r="H111" s="9">
        <f t="shared" si="9"/>
        <v>101</v>
      </c>
      <c r="I111" s="9">
        <f t="shared" si="10"/>
        <v>57</v>
      </c>
      <c r="J111" s="9">
        <f t="shared" si="11"/>
        <v>158</v>
      </c>
      <c r="K111" s="10" t="s">
        <v>479</v>
      </c>
    </row>
    <row r="112" spans="1:11" ht="17.25" customHeight="1" x14ac:dyDescent="0.25">
      <c r="A112" s="62" t="s">
        <v>252</v>
      </c>
      <c r="B112" s="9">
        <v>146</v>
      </c>
      <c r="C112" s="9">
        <v>136</v>
      </c>
      <c r="D112" s="9">
        <v>282</v>
      </c>
      <c r="E112" s="9">
        <v>0</v>
      </c>
      <c r="F112" s="9">
        <v>0</v>
      </c>
      <c r="G112" s="9">
        <v>0</v>
      </c>
      <c r="H112" s="9">
        <f t="shared" si="9"/>
        <v>146</v>
      </c>
      <c r="I112" s="9">
        <f t="shared" si="10"/>
        <v>136</v>
      </c>
      <c r="J112" s="9">
        <f t="shared" si="11"/>
        <v>282</v>
      </c>
      <c r="K112" s="10" t="s">
        <v>253</v>
      </c>
    </row>
    <row r="113" spans="1:11" ht="17.25" customHeight="1" thickBot="1" x14ac:dyDescent="0.3">
      <c r="A113" s="103" t="s">
        <v>254</v>
      </c>
      <c r="B113" s="67">
        <v>314</v>
      </c>
      <c r="C113" s="67">
        <v>323</v>
      </c>
      <c r="D113" s="67">
        <v>637</v>
      </c>
      <c r="E113" s="9">
        <v>0</v>
      </c>
      <c r="F113" s="9">
        <v>0</v>
      </c>
      <c r="G113" s="9">
        <v>0</v>
      </c>
      <c r="H113" s="9">
        <f t="shared" si="9"/>
        <v>314</v>
      </c>
      <c r="I113" s="9">
        <f t="shared" si="10"/>
        <v>323</v>
      </c>
      <c r="J113" s="9">
        <f t="shared" si="11"/>
        <v>637</v>
      </c>
      <c r="K113" s="16" t="s">
        <v>255</v>
      </c>
    </row>
    <row r="114" spans="1:11" ht="18" customHeight="1" thickBot="1" x14ac:dyDescent="0.3">
      <c r="A114" s="23" t="s">
        <v>90</v>
      </c>
      <c r="B114" s="24">
        <f>SUM(B91:B113)</f>
        <v>15385</v>
      </c>
      <c r="C114" s="24">
        <f t="shared" ref="C114:J114" si="12">SUM(C91:C113)</f>
        <v>12991</v>
      </c>
      <c r="D114" s="24">
        <f t="shared" si="12"/>
        <v>28376</v>
      </c>
      <c r="E114" s="24">
        <f t="shared" si="12"/>
        <v>1</v>
      </c>
      <c r="F114" s="24">
        <f t="shared" si="12"/>
        <v>0</v>
      </c>
      <c r="G114" s="24">
        <f>SUM(G91:G113)</f>
        <v>1</v>
      </c>
      <c r="H114" s="24">
        <f t="shared" si="9"/>
        <v>15386</v>
      </c>
      <c r="I114" s="24">
        <f t="shared" si="10"/>
        <v>12991</v>
      </c>
      <c r="J114" s="24">
        <f t="shared" si="12"/>
        <v>28377</v>
      </c>
      <c r="K114" s="25" t="s">
        <v>91</v>
      </c>
    </row>
    <row r="115" spans="1:11" ht="14.4" thickTop="1" x14ac:dyDescent="0.25"/>
    <row r="118" spans="1:11" s="659" customFormat="1" x14ac:dyDescent="0.25"/>
    <row r="119" spans="1:11" s="659" customFormat="1" x14ac:dyDescent="0.25"/>
    <row r="123" spans="1:11" s="659" customFormat="1" x14ac:dyDescent="0.25"/>
    <row r="127" spans="1:11" ht="19.5" customHeight="1" thickBot="1" x14ac:dyDescent="0.35">
      <c r="A127" s="35" t="s">
        <v>862</v>
      </c>
      <c r="K127" s="81" t="s">
        <v>863</v>
      </c>
    </row>
    <row r="128" spans="1:11" s="616" customFormat="1" ht="19.5" customHeight="1" thickTop="1" x14ac:dyDescent="0.25">
      <c r="A128" s="735" t="s">
        <v>205</v>
      </c>
      <c r="B128" s="735" t="s">
        <v>1</v>
      </c>
      <c r="C128" s="735"/>
      <c r="D128" s="735"/>
      <c r="E128" s="735" t="s">
        <v>2</v>
      </c>
      <c r="F128" s="735"/>
      <c r="G128" s="735"/>
      <c r="H128" s="735" t="s">
        <v>4</v>
      </c>
      <c r="I128" s="735"/>
      <c r="J128" s="735"/>
      <c r="K128" s="735" t="s">
        <v>206</v>
      </c>
    </row>
    <row r="129" spans="1:11" s="616" customFormat="1" ht="19.5" customHeight="1" x14ac:dyDescent="0.25">
      <c r="A129" s="736"/>
      <c r="B129" s="736" t="s">
        <v>6</v>
      </c>
      <c r="C129" s="736"/>
      <c r="D129" s="736"/>
      <c r="E129" s="736" t="s">
        <v>7</v>
      </c>
      <c r="F129" s="736"/>
      <c r="G129" s="736"/>
      <c r="H129" s="736" t="s">
        <v>9</v>
      </c>
      <c r="I129" s="736"/>
      <c r="J129" s="736"/>
      <c r="K129" s="736"/>
    </row>
    <row r="130" spans="1:11" s="616" customFormat="1" ht="19.5" customHeight="1" x14ac:dyDescent="0.25">
      <c r="A130" s="736"/>
      <c r="B130" s="581" t="s">
        <v>10</v>
      </c>
      <c r="C130" s="581" t="s">
        <v>113</v>
      </c>
      <c r="D130" s="581" t="s">
        <v>12</v>
      </c>
      <c r="E130" s="581" t="s">
        <v>10</v>
      </c>
      <c r="F130" s="581" t="s">
        <v>113</v>
      </c>
      <c r="G130" s="581" t="s">
        <v>12</v>
      </c>
      <c r="H130" s="581" t="s">
        <v>10</v>
      </c>
      <c r="I130" s="581" t="s">
        <v>113</v>
      </c>
      <c r="J130" s="581" t="s">
        <v>12</v>
      </c>
      <c r="K130" s="736"/>
    </row>
    <row r="131" spans="1:11" s="616" customFormat="1" ht="19.5" customHeight="1" thickBot="1" x14ac:dyDescent="0.3">
      <c r="A131" s="737"/>
      <c r="B131" s="582" t="s">
        <v>13</v>
      </c>
      <c r="C131" s="582" t="s">
        <v>14</v>
      </c>
      <c r="D131" s="582" t="s">
        <v>9</v>
      </c>
      <c r="E131" s="582" t="s">
        <v>13</v>
      </c>
      <c r="F131" s="582" t="s">
        <v>14</v>
      </c>
      <c r="G131" s="582" t="s">
        <v>9</v>
      </c>
      <c r="H131" s="582" t="s">
        <v>13</v>
      </c>
      <c r="I131" s="582" t="s">
        <v>14</v>
      </c>
      <c r="J131" s="582" t="s">
        <v>9</v>
      </c>
      <c r="K131" s="737"/>
    </row>
    <row r="132" spans="1:11" ht="27.75" customHeight="1" x14ac:dyDescent="0.3">
      <c r="A132" s="20" t="s">
        <v>92</v>
      </c>
      <c r="B132" s="3"/>
      <c r="C132" s="3"/>
      <c r="D132" s="3"/>
      <c r="E132" s="3"/>
      <c r="F132" s="3"/>
      <c r="G132" s="3"/>
      <c r="H132" s="3"/>
      <c r="I132" s="3"/>
      <c r="J132" s="3"/>
      <c r="K132" s="22" t="s">
        <v>93</v>
      </c>
    </row>
    <row r="133" spans="1:11" ht="27.75" customHeight="1" x14ac:dyDescent="0.25">
      <c r="A133" s="62" t="s">
        <v>216</v>
      </c>
      <c r="B133" s="9">
        <v>364</v>
      </c>
      <c r="C133" s="9">
        <v>23</v>
      </c>
      <c r="D133" s="9">
        <v>387</v>
      </c>
      <c r="E133" s="9">
        <v>0</v>
      </c>
      <c r="F133" s="9">
        <v>0</v>
      </c>
      <c r="G133" s="9">
        <v>0</v>
      </c>
      <c r="H133" s="9">
        <f>E133+B133</f>
        <v>364</v>
      </c>
      <c r="I133" s="9">
        <f>F133+C133</f>
        <v>23</v>
      </c>
      <c r="J133" s="9">
        <f>SUM(H133:I133)</f>
        <v>387</v>
      </c>
      <c r="K133" s="10" t="s">
        <v>217</v>
      </c>
    </row>
    <row r="134" spans="1:11" ht="27.75" customHeight="1" x14ac:dyDescent="0.25">
      <c r="A134" s="62" t="s">
        <v>470</v>
      </c>
      <c r="B134" s="9">
        <v>76</v>
      </c>
      <c r="C134" s="9">
        <v>36</v>
      </c>
      <c r="D134" s="9">
        <v>112</v>
      </c>
      <c r="E134" s="9">
        <v>0</v>
      </c>
      <c r="F134" s="9">
        <v>0</v>
      </c>
      <c r="G134" s="9">
        <v>0</v>
      </c>
      <c r="H134" s="9">
        <f t="shared" ref="H134:H143" si="13">E134+B134</f>
        <v>76</v>
      </c>
      <c r="I134" s="9">
        <f t="shared" ref="I134:I143" si="14">F134+C134</f>
        <v>36</v>
      </c>
      <c r="J134" s="9">
        <f t="shared" ref="J134:J143" si="15">SUM(H134:I134)</f>
        <v>112</v>
      </c>
      <c r="K134" s="31" t="s">
        <v>471</v>
      </c>
    </row>
    <row r="135" spans="1:11" ht="27.75" customHeight="1" x14ac:dyDescent="0.25">
      <c r="A135" s="62" t="s">
        <v>316</v>
      </c>
      <c r="B135" s="9">
        <v>1010</v>
      </c>
      <c r="C135" s="9">
        <v>262</v>
      </c>
      <c r="D135" s="9">
        <v>1272</v>
      </c>
      <c r="E135" s="9">
        <v>0</v>
      </c>
      <c r="F135" s="9">
        <v>0</v>
      </c>
      <c r="G135" s="9">
        <v>0</v>
      </c>
      <c r="H135" s="9">
        <f t="shared" si="13"/>
        <v>1010</v>
      </c>
      <c r="I135" s="9">
        <f t="shared" si="14"/>
        <v>262</v>
      </c>
      <c r="J135" s="9">
        <f t="shared" si="15"/>
        <v>1272</v>
      </c>
      <c r="K135" s="10" t="s">
        <v>231</v>
      </c>
    </row>
    <row r="136" spans="1:11" ht="27.75" customHeight="1" x14ac:dyDescent="0.25">
      <c r="A136" s="62" t="s">
        <v>472</v>
      </c>
      <c r="B136" s="9">
        <v>526</v>
      </c>
      <c r="C136" s="9">
        <v>390</v>
      </c>
      <c r="D136" s="9">
        <v>916</v>
      </c>
      <c r="E136" s="9">
        <v>0</v>
      </c>
      <c r="F136" s="9">
        <v>0</v>
      </c>
      <c r="G136" s="9">
        <v>0</v>
      </c>
      <c r="H136" s="9">
        <f t="shared" si="13"/>
        <v>526</v>
      </c>
      <c r="I136" s="9">
        <f t="shared" si="14"/>
        <v>390</v>
      </c>
      <c r="J136" s="9">
        <f t="shared" si="15"/>
        <v>916</v>
      </c>
      <c r="K136" s="10" t="s">
        <v>473</v>
      </c>
    </row>
    <row r="137" spans="1:11" ht="27.75" customHeight="1" x14ac:dyDescent="0.25">
      <c r="A137" s="62" t="s">
        <v>321</v>
      </c>
      <c r="B137" s="9">
        <v>323</v>
      </c>
      <c r="C137" s="9">
        <v>138</v>
      </c>
      <c r="D137" s="9">
        <v>461</v>
      </c>
      <c r="E137" s="9">
        <v>0</v>
      </c>
      <c r="F137" s="9">
        <v>0</v>
      </c>
      <c r="G137" s="9">
        <v>0</v>
      </c>
      <c r="H137" s="9">
        <f t="shared" si="13"/>
        <v>323</v>
      </c>
      <c r="I137" s="9">
        <f t="shared" si="14"/>
        <v>138</v>
      </c>
      <c r="J137" s="9">
        <f t="shared" si="15"/>
        <v>461</v>
      </c>
      <c r="K137" s="10" t="s">
        <v>322</v>
      </c>
    </row>
    <row r="138" spans="1:11" ht="27.75" customHeight="1" x14ac:dyDescent="0.25">
      <c r="A138" s="62" t="s">
        <v>242</v>
      </c>
      <c r="B138" s="9">
        <v>343</v>
      </c>
      <c r="C138" s="9">
        <v>137</v>
      </c>
      <c r="D138" s="9">
        <v>480</v>
      </c>
      <c r="E138" s="9">
        <v>0</v>
      </c>
      <c r="F138" s="9">
        <v>0</v>
      </c>
      <c r="G138" s="9">
        <v>0</v>
      </c>
      <c r="H138" s="9">
        <f t="shared" si="13"/>
        <v>343</v>
      </c>
      <c r="I138" s="9">
        <f t="shared" si="14"/>
        <v>137</v>
      </c>
      <c r="J138" s="9">
        <f t="shared" si="15"/>
        <v>480</v>
      </c>
      <c r="K138" s="10" t="s">
        <v>243</v>
      </c>
    </row>
    <row r="139" spans="1:11" ht="27.75" customHeight="1" x14ac:dyDescent="0.25">
      <c r="A139" s="62" t="s">
        <v>419</v>
      </c>
      <c r="B139" s="9">
        <v>321</v>
      </c>
      <c r="C139" s="9">
        <v>66</v>
      </c>
      <c r="D139" s="9">
        <v>387</v>
      </c>
      <c r="E139" s="9">
        <v>0</v>
      </c>
      <c r="F139" s="9">
        <v>0</v>
      </c>
      <c r="G139" s="9">
        <v>0</v>
      </c>
      <c r="H139" s="9">
        <f t="shared" si="13"/>
        <v>321</v>
      </c>
      <c r="I139" s="9">
        <f t="shared" si="14"/>
        <v>66</v>
      </c>
      <c r="J139" s="9">
        <f t="shared" si="15"/>
        <v>387</v>
      </c>
      <c r="K139" s="10" t="s">
        <v>249</v>
      </c>
    </row>
    <row r="140" spans="1:11" s="208" customFormat="1" ht="27.75" customHeight="1" x14ac:dyDescent="0.25">
      <c r="A140" s="62" t="s">
        <v>252</v>
      </c>
      <c r="B140" s="9">
        <v>39</v>
      </c>
      <c r="C140" s="9">
        <v>26</v>
      </c>
      <c r="D140" s="9">
        <v>65</v>
      </c>
      <c r="E140" s="9">
        <v>0</v>
      </c>
      <c r="F140" s="9">
        <v>0</v>
      </c>
      <c r="G140" s="9">
        <v>0</v>
      </c>
      <c r="H140" s="9">
        <f t="shared" si="13"/>
        <v>39</v>
      </c>
      <c r="I140" s="9">
        <f t="shared" si="14"/>
        <v>26</v>
      </c>
      <c r="J140" s="9">
        <f t="shared" si="15"/>
        <v>65</v>
      </c>
      <c r="K140" s="211" t="s">
        <v>253</v>
      </c>
    </row>
    <row r="141" spans="1:11" ht="27.75" customHeight="1" x14ac:dyDescent="0.25">
      <c r="A141" s="62" t="s">
        <v>254</v>
      </c>
      <c r="B141" s="9">
        <v>137</v>
      </c>
      <c r="C141" s="9">
        <v>58</v>
      </c>
      <c r="D141" s="9">
        <v>195</v>
      </c>
      <c r="E141" s="9">
        <v>0</v>
      </c>
      <c r="F141" s="9">
        <v>0</v>
      </c>
      <c r="G141" s="9">
        <v>0</v>
      </c>
      <c r="H141" s="9">
        <f t="shared" si="13"/>
        <v>137</v>
      </c>
      <c r="I141" s="9">
        <f t="shared" si="14"/>
        <v>58</v>
      </c>
      <c r="J141" s="9">
        <f t="shared" si="15"/>
        <v>195</v>
      </c>
      <c r="K141" s="10" t="s">
        <v>255</v>
      </c>
    </row>
    <row r="142" spans="1:11" ht="27.75" customHeight="1" thickBot="1" x14ac:dyDescent="0.3">
      <c r="A142" s="88" t="s">
        <v>127</v>
      </c>
      <c r="B142" s="67">
        <f>SUM(B133:B141)</f>
        <v>3139</v>
      </c>
      <c r="C142" s="203">
        <f t="shared" ref="C142:G142" si="16">SUM(C133:C141)</f>
        <v>1136</v>
      </c>
      <c r="D142" s="203">
        <f t="shared" si="16"/>
        <v>4275</v>
      </c>
      <c r="E142" s="203">
        <f t="shared" si="16"/>
        <v>0</v>
      </c>
      <c r="F142" s="203">
        <f t="shared" si="16"/>
        <v>0</v>
      </c>
      <c r="G142" s="203">
        <f t="shared" si="16"/>
        <v>0</v>
      </c>
      <c r="H142" s="9">
        <f t="shared" si="13"/>
        <v>3139</v>
      </c>
      <c r="I142" s="9">
        <f t="shared" si="14"/>
        <v>1136</v>
      </c>
      <c r="J142" s="9">
        <f t="shared" si="15"/>
        <v>4275</v>
      </c>
      <c r="K142" s="104" t="s">
        <v>323</v>
      </c>
    </row>
    <row r="143" spans="1:11" ht="27.75" customHeight="1" thickBot="1" x14ac:dyDescent="0.3">
      <c r="A143" s="89" t="s">
        <v>384</v>
      </c>
      <c r="B143" s="24">
        <f>SUM(B142,B114)</f>
        <v>18524</v>
      </c>
      <c r="C143" s="24">
        <f t="shared" ref="C143:G143" si="17">SUM(C142,C114)</f>
        <v>14127</v>
      </c>
      <c r="D143" s="24">
        <f t="shared" si="17"/>
        <v>32651</v>
      </c>
      <c r="E143" s="24">
        <f t="shared" si="17"/>
        <v>1</v>
      </c>
      <c r="F143" s="24">
        <f t="shared" si="17"/>
        <v>0</v>
      </c>
      <c r="G143" s="24">
        <f t="shared" si="17"/>
        <v>1</v>
      </c>
      <c r="H143" s="24">
        <f t="shared" si="13"/>
        <v>18525</v>
      </c>
      <c r="I143" s="24">
        <f t="shared" si="14"/>
        <v>14127</v>
      </c>
      <c r="J143" s="24">
        <f t="shared" si="15"/>
        <v>32652</v>
      </c>
      <c r="K143" s="25" t="s">
        <v>263</v>
      </c>
    </row>
    <row r="144" spans="1:11" ht="14.4" thickTop="1" x14ac:dyDescent="0.25"/>
  </sheetData>
  <mergeCells count="37">
    <mergeCell ref="A128:A131"/>
    <mergeCell ref="B128:D128"/>
    <mergeCell ref="E128:G128"/>
    <mergeCell ref="H128:J128"/>
    <mergeCell ref="K128:K131"/>
    <mergeCell ref="B129:D129"/>
    <mergeCell ref="E129:G129"/>
    <mergeCell ref="H129:J129"/>
    <mergeCell ref="A86:A89"/>
    <mergeCell ref="B86:D86"/>
    <mergeCell ref="E86:G86"/>
    <mergeCell ref="H86:J86"/>
    <mergeCell ref="K86:K89"/>
    <mergeCell ref="B87:D87"/>
    <mergeCell ref="E87:G87"/>
    <mergeCell ref="H87:J87"/>
    <mergeCell ref="B44:D44"/>
    <mergeCell ref="E44:G44"/>
    <mergeCell ref="H44:J44"/>
    <mergeCell ref="A83:K83"/>
    <mergeCell ref="A84:K84"/>
    <mergeCell ref="K44:K47"/>
    <mergeCell ref="B45:D45"/>
    <mergeCell ref="E45:G45"/>
    <mergeCell ref="H45:J45"/>
    <mergeCell ref="A44:A47"/>
    <mergeCell ref="A1:K1"/>
    <mergeCell ref="A2:K2"/>
    <mergeCell ref="A3:K3"/>
    <mergeCell ref="A5:A8"/>
    <mergeCell ref="B5:D5"/>
    <mergeCell ref="E5:G5"/>
    <mergeCell ref="H5:J5"/>
    <mergeCell ref="K5:K8"/>
    <mergeCell ref="B6:D6"/>
    <mergeCell ref="E6:G6"/>
    <mergeCell ref="H6:J6"/>
  </mergeCells>
  <printOptions horizontalCentered="1"/>
  <pageMargins left="0.39370078740157483" right="0.39370078740157483" top="0.39370078740157483" bottom="0.39370078740157483" header="0.39370078740157483" footer="0.39370078740157483"/>
  <pageSetup paperSize="9" scale="75" firstPageNumber="16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44"/>
  <sheetViews>
    <sheetView rightToLeft="1" view="pageBreakPreview" topLeftCell="A40" zoomScale="80" zoomScaleSheetLayoutView="80" workbookViewId="0">
      <selection activeCell="E64" sqref="E64"/>
    </sheetView>
  </sheetViews>
  <sheetFormatPr defaultColWidth="9" defaultRowHeight="13.8" x14ac:dyDescent="0.25"/>
  <cols>
    <col min="1" max="1" width="22.59765625" style="208" customWidth="1"/>
    <col min="2" max="10" width="9" style="208" customWidth="1"/>
    <col min="11" max="11" width="36" style="208" customWidth="1"/>
    <col min="12" max="16384" width="9" style="208"/>
  </cols>
  <sheetData>
    <row r="1" spans="1:11" ht="36" customHeight="1" x14ac:dyDescent="0.25">
      <c r="A1" s="738" t="s">
        <v>635</v>
      </c>
      <c r="B1" s="738"/>
      <c r="C1" s="738"/>
      <c r="D1" s="738"/>
      <c r="E1" s="738"/>
      <c r="F1" s="738"/>
      <c r="G1" s="738"/>
      <c r="H1" s="738"/>
      <c r="I1" s="738"/>
      <c r="J1" s="738"/>
      <c r="K1" s="738"/>
    </row>
    <row r="2" spans="1:11" ht="35.25" customHeight="1" x14ac:dyDescent="0.3">
      <c r="A2" s="759" t="s">
        <v>638</v>
      </c>
      <c r="B2" s="759"/>
      <c r="C2" s="759"/>
      <c r="D2" s="759"/>
      <c r="E2" s="759"/>
      <c r="F2" s="759"/>
      <c r="G2" s="759"/>
      <c r="H2" s="759"/>
      <c r="I2" s="759"/>
      <c r="J2" s="759"/>
      <c r="K2" s="759"/>
    </row>
    <row r="3" spans="1:11" ht="28.5" customHeight="1" thickBot="1" x14ac:dyDescent="0.35">
      <c r="A3" s="35" t="s">
        <v>630</v>
      </c>
      <c r="K3" s="216" t="s">
        <v>631</v>
      </c>
    </row>
    <row r="4" spans="1:11" ht="21" customHeight="1" thickTop="1" x14ac:dyDescent="0.3">
      <c r="A4" s="735" t="s">
        <v>205</v>
      </c>
      <c r="B4" s="746" t="s">
        <v>1</v>
      </c>
      <c r="C4" s="746"/>
      <c r="D4" s="746"/>
      <c r="E4" s="746" t="s">
        <v>2</v>
      </c>
      <c r="F4" s="746"/>
      <c r="G4" s="746"/>
      <c r="H4" s="746" t="s">
        <v>4</v>
      </c>
      <c r="I4" s="746"/>
      <c r="J4" s="746"/>
      <c r="K4" s="735" t="s">
        <v>206</v>
      </c>
    </row>
    <row r="5" spans="1:11" ht="21" customHeight="1" x14ac:dyDescent="0.3">
      <c r="A5" s="736"/>
      <c r="B5" s="747" t="s">
        <v>629</v>
      </c>
      <c r="C5" s="747"/>
      <c r="D5" s="747"/>
      <c r="E5" s="747" t="s">
        <v>7</v>
      </c>
      <c r="F5" s="747"/>
      <c r="G5" s="747"/>
      <c r="H5" s="747" t="s">
        <v>9</v>
      </c>
      <c r="I5" s="747"/>
      <c r="J5" s="747"/>
      <c r="K5" s="736"/>
    </row>
    <row r="6" spans="1:11" ht="21" customHeight="1" x14ac:dyDescent="0.3">
      <c r="A6" s="736"/>
      <c r="B6" s="204" t="s">
        <v>10</v>
      </c>
      <c r="C6" s="204" t="s">
        <v>113</v>
      </c>
      <c r="D6" s="204" t="s">
        <v>12</v>
      </c>
      <c r="E6" s="204" t="s">
        <v>10</v>
      </c>
      <c r="F6" s="204" t="s">
        <v>113</v>
      </c>
      <c r="G6" s="204" t="s">
        <v>12</v>
      </c>
      <c r="H6" s="204" t="s">
        <v>10</v>
      </c>
      <c r="I6" s="204" t="s">
        <v>113</v>
      </c>
      <c r="J6" s="204" t="s">
        <v>12</v>
      </c>
      <c r="K6" s="736"/>
    </row>
    <row r="7" spans="1:11" ht="21" customHeight="1" thickBot="1" x14ac:dyDescent="0.35">
      <c r="A7" s="737"/>
      <c r="B7" s="4" t="s">
        <v>13</v>
      </c>
      <c r="C7" s="4" t="s">
        <v>14</v>
      </c>
      <c r="D7" s="4" t="s">
        <v>9</v>
      </c>
      <c r="E7" s="4" t="s">
        <v>13</v>
      </c>
      <c r="F7" s="4" t="s">
        <v>14</v>
      </c>
      <c r="G7" s="4" t="s">
        <v>9</v>
      </c>
      <c r="H7" s="4" t="s">
        <v>13</v>
      </c>
      <c r="I7" s="4" t="s">
        <v>14</v>
      </c>
      <c r="J7" s="4" t="s">
        <v>9</v>
      </c>
      <c r="K7" s="737"/>
    </row>
    <row r="8" spans="1:11" ht="29.25" customHeight="1" x14ac:dyDescent="0.25">
      <c r="A8" s="8" t="s">
        <v>15</v>
      </c>
      <c r="B8" s="9"/>
      <c r="C8" s="9"/>
      <c r="D8" s="9"/>
      <c r="E8" s="9"/>
      <c r="F8" s="9"/>
      <c r="G8" s="9"/>
      <c r="H8" s="9"/>
      <c r="I8" s="9"/>
      <c r="J8" s="9"/>
      <c r="K8" s="211" t="s">
        <v>207</v>
      </c>
    </row>
    <row r="9" spans="1:11" ht="21.75" customHeight="1" x14ac:dyDescent="0.25">
      <c r="A9" s="8" t="s">
        <v>506</v>
      </c>
      <c r="B9" s="9">
        <v>57</v>
      </c>
      <c r="C9" s="9">
        <v>78</v>
      </c>
      <c r="D9" s="9">
        <v>135</v>
      </c>
      <c r="E9" s="9">
        <v>0</v>
      </c>
      <c r="F9" s="9">
        <v>0</v>
      </c>
      <c r="G9" s="9">
        <v>0</v>
      </c>
      <c r="H9" s="9">
        <f>E9+B9</f>
        <v>57</v>
      </c>
      <c r="I9" s="9">
        <f>F9+C9</f>
        <v>78</v>
      </c>
      <c r="J9" s="9">
        <f>I9+H9</f>
        <v>135</v>
      </c>
      <c r="K9" s="211" t="s">
        <v>507</v>
      </c>
    </row>
    <row r="10" spans="1:11" ht="21.75" customHeight="1" thickBot="1" x14ac:dyDescent="0.3">
      <c r="A10" s="14" t="s">
        <v>2667</v>
      </c>
      <c r="B10" s="209">
        <v>161</v>
      </c>
      <c r="C10" s="209">
        <v>145</v>
      </c>
      <c r="D10" s="209">
        <v>306</v>
      </c>
      <c r="E10" s="209">
        <v>0</v>
      </c>
      <c r="F10" s="209">
        <v>0</v>
      </c>
      <c r="G10" s="209">
        <v>0</v>
      </c>
      <c r="H10" s="9">
        <f>E10+B10</f>
        <v>161</v>
      </c>
      <c r="I10" s="9">
        <f>F10+C10</f>
        <v>145</v>
      </c>
      <c r="J10" s="9">
        <f>I10+H10</f>
        <v>306</v>
      </c>
      <c r="K10" s="206" t="s">
        <v>508</v>
      </c>
    </row>
    <row r="11" spans="1:11" ht="25.5" customHeight="1" thickBot="1" x14ac:dyDescent="0.3">
      <c r="A11" s="23" t="s">
        <v>384</v>
      </c>
      <c r="B11" s="24">
        <f>SUM(B9:B10)</f>
        <v>218</v>
      </c>
      <c r="C11" s="24">
        <f t="shared" ref="C11:J11" si="0">SUM(C9:C10)</f>
        <v>223</v>
      </c>
      <c r="D11" s="24">
        <f t="shared" si="0"/>
        <v>441</v>
      </c>
      <c r="E11" s="24">
        <f t="shared" si="0"/>
        <v>0</v>
      </c>
      <c r="F11" s="24">
        <f t="shared" si="0"/>
        <v>0</v>
      </c>
      <c r="G11" s="24">
        <f t="shared" si="0"/>
        <v>0</v>
      </c>
      <c r="H11" s="24">
        <f t="shared" si="0"/>
        <v>218</v>
      </c>
      <c r="I11" s="24">
        <f t="shared" si="0"/>
        <v>223</v>
      </c>
      <c r="J11" s="24">
        <f t="shared" si="0"/>
        <v>441</v>
      </c>
      <c r="K11" s="207" t="s">
        <v>263</v>
      </c>
    </row>
    <row r="12" spans="1:11" ht="14.4" thickTop="1" x14ac:dyDescent="0.25"/>
    <row r="15" spans="1:11" ht="33.75" customHeight="1" x14ac:dyDescent="0.25">
      <c r="A15" s="738" t="s">
        <v>636</v>
      </c>
      <c r="B15" s="738"/>
      <c r="C15" s="738"/>
      <c r="D15" s="738"/>
      <c r="E15" s="738"/>
      <c r="F15" s="738"/>
      <c r="G15" s="738"/>
      <c r="H15" s="738"/>
      <c r="I15" s="738"/>
      <c r="J15" s="738"/>
      <c r="K15" s="738"/>
    </row>
    <row r="16" spans="1:11" ht="39.75" customHeight="1" x14ac:dyDescent="0.3">
      <c r="A16" s="759" t="s">
        <v>639</v>
      </c>
      <c r="B16" s="759"/>
      <c r="C16" s="759"/>
      <c r="D16" s="759"/>
      <c r="E16" s="759"/>
      <c r="F16" s="759"/>
      <c r="G16" s="759"/>
      <c r="H16" s="759"/>
      <c r="I16" s="759"/>
      <c r="J16" s="759"/>
      <c r="K16" s="759"/>
    </row>
    <row r="17" spans="1:11" ht="39.75" customHeight="1" thickBot="1" x14ac:dyDescent="0.35">
      <c r="A17" s="35" t="s">
        <v>633</v>
      </c>
      <c r="B17" s="205"/>
      <c r="C17" s="205"/>
      <c r="D17" s="205"/>
      <c r="E17" s="205"/>
      <c r="F17" s="205"/>
      <c r="G17" s="205"/>
      <c r="H17" s="205"/>
      <c r="I17" s="205"/>
      <c r="J17" s="205"/>
      <c r="K17" s="216" t="s">
        <v>634</v>
      </c>
    </row>
    <row r="18" spans="1:11" ht="23.25" customHeight="1" thickTop="1" x14ac:dyDescent="0.25">
      <c r="A18" s="735" t="s">
        <v>205</v>
      </c>
      <c r="B18" s="735" t="s">
        <v>1</v>
      </c>
      <c r="C18" s="735"/>
      <c r="D18" s="735"/>
      <c r="E18" s="735" t="s">
        <v>2</v>
      </c>
      <c r="F18" s="735"/>
      <c r="G18" s="735"/>
      <c r="H18" s="735" t="s">
        <v>4</v>
      </c>
      <c r="I18" s="735"/>
      <c r="J18" s="735"/>
      <c r="K18" s="735" t="s">
        <v>206</v>
      </c>
    </row>
    <row r="19" spans="1:11" ht="16.5" hidden="1" customHeight="1" thickTop="1" x14ac:dyDescent="0.3">
      <c r="A19" s="736"/>
      <c r="B19" s="746" t="s">
        <v>1</v>
      </c>
      <c r="C19" s="746"/>
      <c r="D19" s="746"/>
      <c r="E19" s="746" t="s">
        <v>2</v>
      </c>
      <c r="F19" s="746"/>
      <c r="G19" s="746"/>
      <c r="H19" s="746" t="s">
        <v>4</v>
      </c>
      <c r="I19" s="746"/>
      <c r="J19" s="746"/>
      <c r="K19" s="736"/>
    </row>
    <row r="20" spans="1:11" ht="24" customHeight="1" x14ac:dyDescent="0.3">
      <c r="A20" s="736"/>
      <c r="B20" s="747" t="s">
        <v>629</v>
      </c>
      <c r="C20" s="747"/>
      <c r="D20" s="747"/>
      <c r="E20" s="747" t="s">
        <v>7</v>
      </c>
      <c r="F20" s="747"/>
      <c r="G20" s="747"/>
      <c r="H20" s="747" t="s">
        <v>9</v>
      </c>
      <c r="I20" s="747"/>
      <c r="J20" s="747"/>
      <c r="K20" s="736"/>
    </row>
    <row r="21" spans="1:11" ht="24" customHeight="1" x14ac:dyDescent="0.3">
      <c r="A21" s="736"/>
      <c r="B21" s="204" t="s">
        <v>10</v>
      </c>
      <c r="C21" s="204" t="s">
        <v>113</v>
      </c>
      <c r="D21" s="204" t="s">
        <v>12</v>
      </c>
      <c r="E21" s="204" t="s">
        <v>10</v>
      </c>
      <c r="F21" s="204" t="s">
        <v>113</v>
      </c>
      <c r="G21" s="204" t="s">
        <v>12</v>
      </c>
      <c r="H21" s="204" t="s">
        <v>10</v>
      </c>
      <c r="I21" s="204" t="s">
        <v>113</v>
      </c>
      <c r="J21" s="204" t="s">
        <v>12</v>
      </c>
      <c r="K21" s="736"/>
    </row>
    <row r="22" spans="1:11" ht="24" customHeight="1" thickBot="1" x14ac:dyDescent="0.35">
      <c r="A22" s="737"/>
      <c r="B22" s="4" t="s">
        <v>13</v>
      </c>
      <c r="C22" s="4" t="s">
        <v>14</v>
      </c>
      <c r="D22" s="4" t="s">
        <v>9</v>
      </c>
      <c r="E22" s="4" t="s">
        <v>13</v>
      </c>
      <c r="F22" s="4" t="s">
        <v>14</v>
      </c>
      <c r="G22" s="4" t="s">
        <v>9</v>
      </c>
      <c r="H22" s="4" t="s">
        <v>13</v>
      </c>
      <c r="I22" s="4" t="s">
        <v>14</v>
      </c>
      <c r="J22" s="4" t="s">
        <v>9</v>
      </c>
      <c r="K22" s="737"/>
    </row>
    <row r="23" spans="1:11" ht="30.75" customHeight="1" x14ac:dyDescent="0.25">
      <c r="A23" s="8" t="s">
        <v>15</v>
      </c>
      <c r="B23" s="9"/>
      <c r="C23" s="9"/>
      <c r="D23" s="9"/>
      <c r="E23" s="9"/>
      <c r="F23" s="9"/>
      <c r="G23" s="9"/>
      <c r="H23" s="9"/>
      <c r="I23" s="9"/>
      <c r="J23" s="9"/>
      <c r="K23" s="211" t="s">
        <v>207</v>
      </c>
    </row>
    <row r="24" spans="1:11" ht="22.5" customHeight="1" x14ac:dyDescent="0.25">
      <c r="A24" s="8" t="s">
        <v>506</v>
      </c>
      <c r="B24" s="9">
        <v>284</v>
      </c>
      <c r="C24" s="9">
        <v>338</v>
      </c>
      <c r="D24" s="9">
        <v>622</v>
      </c>
      <c r="E24" s="9">
        <v>0</v>
      </c>
      <c r="F24" s="9">
        <v>0</v>
      </c>
      <c r="G24" s="9">
        <v>0</v>
      </c>
      <c r="H24" s="9">
        <f>E24+B24</f>
        <v>284</v>
      </c>
      <c r="I24" s="9">
        <f>F24+C24</f>
        <v>338</v>
      </c>
      <c r="J24" s="9">
        <f>I24+H24</f>
        <v>622</v>
      </c>
      <c r="K24" s="211" t="s">
        <v>507</v>
      </c>
    </row>
    <row r="25" spans="1:11" ht="22.5" customHeight="1" thickBot="1" x14ac:dyDescent="0.3">
      <c r="A25" s="14" t="s">
        <v>2667</v>
      </c>
      <c r="B25" s="209">
        <v>522</v>
      </c>
      <c r="C25" s="209">
        <v>487</v>
      </c>
      <c r="D25" s="209">
        <v>1009</v>
      </c>
      <c r="E25" s="209">
        <v>0</v>
      </c>
      <c r="F25" s="209">
        <v>0</v>
      </c>
      <c r="G25" s="209">
        <v>0</v>
      </c>
      <c r="H25" s="9">
        <f t="shared" ref="H25:H26" si="1">E25+B25</f>
        <v>522</v>
      </c>
      <c r="I25" s="9">
        <f t="shared" ref="I25:I26" si="2">F25+C25</f>
        <v>487</v>
      </c>
      <c r="J25" s="9">
        <f>I25+H25</f>
        <v>1009</v>
      </c>
      <c r="K25" s="206" t="s">
        <v>508</v>
      </c>
    </row>
    <row r="26" spans="1:11" ht="30" customHeight="1" thickBot="1" x14ac:dyDescent="0.3">
      <c r="A26" s="23" t="s">
        <v>384</v>
      </c>
      <c r="B26" s="24">
        <f>SUM(B24:B25)</f>
        <v>806</v>
      </c>
      <c r="C26" s="24">
        <f t="shared" ref="C26:J26" si="3">SUM(C24:C25)</f>
        <v>825</v>
      </c>
      <c r="D26" s="24">
        <f t="shared" si="3"/>
        <v>1631</v>
      </c>
      <c r="E26" s="24">
        <f t="shared" si="3"/>
        <v>0</v>
      </c>
      <c r="F26" s="24">
        <f t="shared" si="3"/>
        <v>0</v>
      </c>
      <c r="G26" s="24">
        <f t="shared" si="3"/>
        <v>0</v>
      </c>
      <c r="H26" s="24">
        <f t="shared" si="1"/>
        <v>806</v>
      </c>
      <c r="I26" s="24">
        <f t="shared" si="2"/>
        <v>825</v>
      </c>
      <c r="J26" s="24">
        <f t="shared" si="3"/>
        <v>1631</v>
      </c>
      <c r="K26" s="207" t="s">
        <v>632</v>
      </c>
    </row>
    <row r="27" spans="1:11" ht="30" customHeight="1" thickTop="1" x14ac:dyDescent="0.25">
      <c r="A27" s="14"/>
      <c r="B27" s="209"/>
      <c r="C27" s="209"/>
      <c r="D27" s="209"/>
      <c r="E27" s="209"/>
      <c r="F27" s="209"/>
      <c r="G27" s="209"/>
      <c r="H27" s="209"/>
      <c r="I27" s="209"/>
      <c r="J27" s="209"/>
      <c r="K27" s="206"/>
    </row>
    <row r="28" spans="1:11" ht="30" customHeight="1" x14ac:dyDescent="0.25">
      <c r="A28" s="14"/>
      <c r="B28" s="209"/>
      <c r="C28" s="209"/>
      <c r="D28" s="209"/>
      <c r="E28" s="209"/>
      <c r="F28" s="209"/>
      <c r="G28" s="209"/>
      <c r="H28" s="209"/>
      <c r="I28" s="209"/>
      <c r="J28" s="209"/>
      <c r="K28" s="206"/>
    </row>
    <row r="29" spans="1:11" ht="30" customHeight="1" x14ac:dyDescent="0.25">
      <c r="A29" s="14"/>
      <c r="B29" s="209"/>
      <c r="C29" s="209"/>
      <c r="D29" s="209"/>
      <c r="E29" s="209"/>
      <c r="F29" s="209"/>
      <c r="G29" s="209"/>
      <c r="H29" s="209"/>
      <c r="I29" s="209"/>
      <c r="J29" s="209"/>
      <c r="K29" s="206"/>
    </row>
    <row r="30" spans="1:11" ht="24.75" customHeight="1" x14ac:dyDescent="0.25"/>
    <row r="31" spans="1:11" ht="24.75" customHeight="1" x14ac:dyDescent="0.25"/>
    <row r="32" spans="1:11" ht="31.5" customHeight="1" x14ac:dyDescent="0.25">
      <c r="A32" s="738" t="s">
        <v>637</v>
      </c>
      <c r="B32" s="738"/>
      <c r="C32" s="738"/>
      <c r="D32" s="738"/>
      <c r="E32" s="738"/>
      <c r="F32" s="738"/>
      <c r="G32" s="738"/>
      <c r="H32" s="738"/>
      <c r="I32" s="738"/>
      <c r="J32" s="738"/>
      <c r="K32" s="738"/>
    </row>
    <row r="33" spans="1:11" ht="29.25" customHeight="1" x14ac:dyDescent="0.25">
      <c r="A33" s="742" t="s">
        <v>638</v>
      </c>
      <c r="B33" s="742"/>
      <c r="C33" s="742"/>
      <c r="D33" s="742"/>
      <c r="E33" s="742"/>
      <c r="F33" s="742"/>
      <c r="G33" s="742"/>
      <c r="H33" s="742"/>
      <c r="I33" s="742"/>
      <c r="J33" s="742"/>
      <c r="K33" s="742"/>
    </row>
    <row r="34" spans="1:11" ht="33.75" customHeight="1" thickBot="1" x14ac:dyDescent="0.35">
      <c r="A34" s="35" t="s">
        <v>864</v>
      </c>
      <c r="K34" s="216" t="s">
        <v>505</v>
      </c>
    </row>
    <row r="35" spans="1:11" ht="27.75" customHeight="1" thickTop="1" x14ac:dyDescent="0.25">
      <c r="A35" s="735" t="s">
        <v>205</v>
      </c>
      <c r="B35" s="735" t="s">
        <v>1</v>
      </c>
      <c r="C35" s="735"/>
      <c r="D35" s="735"/>
      <c r="E35" s="735" t="s">
        <v>2</v>
      </c>
      <c r="F35" s="735"/>
      <c r="G35" s="735"/>
      <c r="H35" s="735" t="s">
        <v>4</v>
      </c>
      <c r="I35" s="735"/>
      <c r="J35" s="735"/>
      <c r="K35" s="735" t="s">
        <v>206</v>
      </c>
    </row>
    <row r="36" spans="1:11" ht="22.5" customHeight="1" x14ac:dyDescent="0.25">
      <c r="A36" s="736"/>
      <c r="B36" s="736" t="s">
        <v>629</v>
      </c>
      <c r="C36" s="736"/>
      <c r="D36" s="736"/>
      <c r="E36" s="736" t="s">
        <v>7</v>
      </c>
      <c r="F36" s="736"/>
      <c r="G36" s="736"/>
      <c r="H36" s="736" t="s">
        <v>9</v>
      </c>
      <c r="I36" s="736"/>
      <c r="J36" s="736"/>
      <c r="K36" s="736"/>
    </row>
    <row r="37" spans="1:11" ht="21.75" customHeight="1" x14ac:dyDescent="0.25">
      <c r="A37" s="736"/>
      <c r="B37" s="209" t="s">
        <v>10</v>
      </c>
      <c r="C37" s="209" t="s">
        <v>113</v>
      </c>
      <c r="D37" s="209" t="s">
        <v>12</v>
      </c>
      <c r="E37" s="209" t="s">
        <v>10</v>
      </c>
      <c r="F37" s="209" t="s">
        <v>113</v>
      </c>
      <c r="G37" s="209" t="s">
        <v>12</v>
      </c>
      <c r="H37" s="209" t="s">
        <v>10</v>
      </c>
      <c r="I37" s="209" t="s">
        <v>113</v>
      </c>
      <c r="J37" s="209" t="s">
        <v>12</v>
      </c>
      <c r="K37" s="736"/>
    </row>
    <row r="38" spans="1:11" ht="33.75" customHeight="1" thickBot="1" x14ac:dyDescent="0.3">
      <c r="A38" s="737"/>
      <c r="B38" s="203" t="s">
        <v>13</v>
      </c>
      <c r="C38" s="203" t="s">
        <v>14</v>
      </c>
      <c r="D38" s="203" t="s">
        <v>9</v>
      </c>
      <c r="E38" s="203" t="s">
        <v>13</v>
      </c>
      <c r="F38" s="203" t="s">
        <v>14</v>
      </c>
      <c r="G38" s="203" t="s">
        <v>9</v>
      </c>
      <c r="H38" s="203" t="s">
        <v>13</v>
      </c>
      <c r="I38" s="203" t="s">
        <v>14</v>
      </c>
      <c r="J38" s="203" t="s">
        <v>9</v>
      </c>
      <c r="K38" s="737"/>
    </row>
    <row r="39" spans="1:11" ht="33.75" customHeight="1" x14ac:dyDescent="0.25">
      <c r="A39" s="8" t="s">
        <v>15</v>
      </c>
      <c r="B39" s="9"/>
      <c r="C39" s="9"/>
      <c r="D39" s="9"/>
      <c r="E39" s="9"/>
      <c r="F39" s="9"/>
      <c r="G39" s="9"/>
      <c r="H39" s="9"/>
      <c r="I39" s="9"/>
      <c r="J39" s="9"/>
      <c r="K39" s="211" t="s">
        <v>207</v>
      </c>
    </row>
    <row r="40" spans="1:11" ht="33.75" customHeight="1" x14ac:dyDescent="0.25">
      <c r="A40" s="8" t="s">
        <v>506</v>
      </c>
      <c r="B40" s="9">
        <v>61</v>
      </c>
      <c r="C40" s="9">
        <v>50</v>
      </c>
      <c r="D40" s="9">
        <f>SUM(B40:C40)</f>
        <v>111</v>
      </c>
      <c r="E40" s="9">
        <v>0</v>
      </c>
      <c r="F40" s="9">
        <v>0</v>
      </c>
      <c r="G40" s="9">
        <v>0</v>
      </c>
      <c r="H40" s="9">
        <f>SUM(E40,B40)</f>
        <v>61</v>
      </c>
      <c r="I40" s="9">
        <f t="shared" ref="I40:J40" si="4">SUM(F40,C40)</f>
        <v>50</v>
      </c>
      <c r="J40" s="9">
        <f t="shared" si="4"/>
        <v>111</v>
      </c>
      <c r="K40" s="211" t="s">
        <v>507</v>
      </c>
    </row>
    <row r="41" spans="1:11" s="314" customFormat="1" ht="33.75" customHeight="1" x14ac:dyDescent="0.25">
      <c r="A41" s="8" t="s">
        <v>2667</v>
      </c>
      <c r="B41" s="9">
        <v>97</v>
      </c>
      <c r="C41" s="9">
        <v>24</v>
      </c>
      <c r="D41" s="9">
        <f t="shared" ref="D41:D42" si="5">SUM(B41:C41)</f>
        <v>121</v>
      </c>
      <c r="E41" s="9">
        <v>0</v>
      </c>
      <c r="F41" s="9">
        <v>0</v>
      </c>
      <c r="G41" s="9">
        <v>0</v>
      </c>
      <c r="H41" s="9">
        <f>SUM(E41,B41)</f>
        <v>97</v>
      </c>
      <c r="I41" s="9">
        <f>SUM(F41,C41)</f>
        <v>24</v>
      </c>
      <c r="J41" s="9">
        <f>SUM(G41,D41)</f>
        <v>121</v>
      </c>
      <c r="K41" s="315" t="s">
        <v>508</v>
      </c>
    </row>
    <row r="42" spans="1:11" ht="33.75" customHeight="1" thickBot="1" x14ac:dyDescent="0.3">
      <c r="A42" s="92" t="s">
        <v>302</v>
      </c>
      <c r="B42" s="9">
        <v>7</v>
      </c>
      <c r="C42" s="9">
        <v>4</v>
      </c>
      <c r="D42" s="9">
        <f t="shared" si="5"/>
        <v>11</v>
      </c>
      <c r="E42" s="567">
        <v>0</v>
      </c>
      <c r="F42" s="567">
        <v>0</v>
      </c>
      <c r="G42" s="567">
        <f t="shared" ref="G42" si="6">F42+E42</f>
        <v>0</v>
      </c>
      <c r="H42" s="567">
        <f t="shared" ref="H42:I42" si="7">SUM(B42,E42)</f>
        <v>7</v>
      </c>
      <c r="I42" s="567">
        <f t="shared" si="7"/>
        <v>4</v>
      </c>
      <c r="J42" s="567">
        <f t="shared" ref="J42" si="8">SUM(H42:I42)</f>
        <v>11</v>
      </c>
      <c r="K42" s="315" t="s">
        <v>502</v>
      </c>
    </row>
    <row r="43" spans="1:11" ht="33.75" customHeight="1" thickBot="1" x14ac:dyDescent="0.3">
      <c r="A43" s="23" t="s">
        <v>384</v>
      </c>
      <c r="B43" s="24">
        <f>SUM(B40:B42)</f>
        <v>165</v>
      </c>
      <c r="C43" s="24">
        <f t="shared" ref="C43:J43" si="9">SUM(C40:C42)</f>
        <v>78</v>
      </c>
      <c r="D43" s="24">
        <f>SUM(B43:C43)</f>
        <v>243</v>
      </c>
      <c r="E43" s="24">
        <f t="shared" si="9"/>
        <v>0</v>
      </c>
      <c r="F43" s="24">
        <f t="shared" si="9"/>
        <v>0</v>
      </c>
      <c r="G43" s="24">
        <f t="shared" si="9"/>
        <v>0</v>
      </c>
      <c r="H43" s="24">
        <f t="shared" si="9"/>
        <v>165</v>
      </c>
      <c r="I43" s="24">
        <f t="shared" si="9"/>
        <v>78</v>
      </c>
      <c r="J43" s="24">
        <f t="shared" si="9"/>
        <v>243</v>
      </c>
      <c r="K43" s="207" t="s">
        <v>101</v>
      </c>
    </row>
    <row r="44" spans="1:11" ht="14.4" thickTop="1" x14ac:dyDescent="0.25"/>
  </sheetData>
  <mergeCells count="33">
    <mergeCell ref="B36:D36"/>
    <mergeCell ref="E36:G36"/>
    <mergeCell ref="H36:J36"/>
    <mergeCell ref="B20:D20"/>
    <mergeCell ref="E20:G20"/>
    <mergeCell ref="H20:J20"/>
    <mergeCell ref="A32:K32"/>
    <mergeCell ref="A33:K33"/>
    <mergeCell ref="A35:A38"/>
    <mergeCell ref="B35:D35"/>
    <mergeCell ref="E35:G35"/>
    <mergeCell ref="H35:J35"/>
    <mergeCell ref="K35:K38"/>
    <mergeCell ref="A15:K15"/>
    <mergeCell ref="A16:K16"/>
    <mergeCell ref="A18:A22"/>
    <mergeCell ref="B18:D18"/>
    <mergeCell ref="E18:G18"/>
    <mergeCell ref="H18:J18"/>
    <mergeCell ref="K18:K22"/>
    <mergeCell ref="B19:D19"/>
    <mergeCell ref="E19:G19"/>
    <mergeCell ref="H19:J19"/>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2:N13"/>
  <sheetViews>
    <sheetView rightToLeft="1" view="pageBreakPreview" zoomScale="80" zoomScaleSheetLayoutView="80" workbookViewId="0">
      <selection activeCell="A12" sqref="A12"/>
    </sheetView>
  </sheetViews>
  <sheetFormatPr defaultRowHeight="13.8" x14ac:dyDescent="0.25"/>
  <cols>
    <col min="1" max="1" width="15.09765625" customWidth="1"/>
    <col min="2" max="12" width="8" customWidth="1"/>
    <col min="13" max="13" width="6.69921875" customWidth="1"/>
    <col min="14" max="14" width="24.3984375" customWidth="1"/>
  </cols>
  <sheetData>
    <row r="2" spans="1:14" ht="35.25" customHeight="1" x14ac:dyDescent="0.25">
      <c r="A2" s="738" t="s">
        <v>640</v>
      </c>
      <c r="B2" s="738"/>
      <c r="C2" s="738"/>
      <c r="D2" s="738"/>
      <c r="E2" s="738"/>
      <c r="F2" s="738"/>
      <c r="G2" s="738"/>
      <c r="H2" s="738"/>
      <c r="I2" s="738"/>
      <c r="J2" s="738"/>
      <c r="K2" s="738"/>
      <c r="L2" s="738"/>
      <c r="M2" s="738"/>
      <c r="N2" s="738"/>
    </row>
    <row r="3" spans="1:14" ht="40.5" customHeight="1" x14ac:dyDescent="0.25">
      <c r="A3" s="742" t="s">
        <v>641</v>
      </c>
      <c r="B3" s="742"/>
      <c r="C3" s="742"/>
      <c r="D3" s="742"/>
      <c r="E3" s="742"/>
      <c r="F3" s="742"/>
      <c r="G3" s="742"/>
      <c r="H3" s="742"/>
      <c r="I3" s="742"/>
      <c r="J3" s="742"/>
      <c r="K3" s="742"/>
      <c r="L3" s="742"/>
      <c r="M3" s="742"/>
      <c r="N3" s="742"/>
    </row>
    <row r="4" spans="1:14" ht="26.25" customHeight="1" thickBot="1" x14ac:dyDescent="0.35">
      <c r="A4" s="35" t="s">
        <v>868</v>
      </c>
      <c r="N4" s="81" t="s">
        <v>869</v>
      </c>
    </row>
    <row r="5" spans="1:14" ht="21.75" customHeight="1" thickTop="1" x14ac:dyDescent="0.3">
      <c r="A5" s="735" t="s">
        <v>205</v>
      </c>
      <c r="B5" s="746" t="s">
        <v>129</v>
      </c>
      <c r="C5" s="746"/>
      <c r="D5" s="746"/>
      <c r="E5" s="746" t="s">
        <v>130</v>
      </c>
      <c r="F5" s="746"/>
      <c r="G5" s="746"/>
      <c r="H5" s="746" t="s">
        <v>131</v>
      </c>
      <c r="I5" s="746"/>
      <c r="J5" s="746"/>
      <c r="K5" s="746" t="s">
        <v>4</v>
      </c>
      <c r="L5" s="746"/>
      <c r="M5" s="746"/>
      <c r="N5" s="735" t="s">
        <v>206</v>
      </c>
    </row>
    <row r="6" spans="1:14" ht="21.75" customHeight="1" x14ac:dyDescent="0.3">
      <c r="A6" s="736"/>
      <c r="B6" s="747" t="s">
        <v>132</v>
      </c>
      <c r="C6" s="747"/>
      <c r="D6" s="747"/>
      <c r="E6" s="747" t="s">
        <v>133</v>
      </c>
      <c r="F6" s="747"/>
      <c r="G6" s="747"/>
      <c r="H6" s="747" t="s">
        <v>134</v>
      </c>
      <c r="I6" s="747"/>
      <c r="J6" s="747"/>
      <c r="K6" s="747" t="s">
        <v>9</v>
      </c>
      <c r="L6" s="747"/>
      <c r="M6" s="747"/>
      <c r="N6" s="736"/>
    </row>
    <row r="7" spans="1:14" ht="21.75" customHeight="1" x14ac:dyDescent="0.3">
      <c r="A7" s="736"/>
      <c r="B7" s="3" t="s">
        <v>10</v>
      </c>
      <c r="C7" s="3" t="s">
        <v>113</v>
      </c>
      <c r="D7" s="3" t="s">
        <v>12</v>
      </c>
      <c r="E7" s="3" t="s">
        <v>10</v>
      </c>
      <c r="F7" s="3" t="s">
        <v>113</v>
      </c>
      <c r="G7" s="3" t="s">
        <v>12</v>
      </c>
      <c r="H7" s="3" t="s">
        <v>10</v>
      </c>
      <c r="I7" s="3" t="s">
        <v>113</v>
      </c>
      <c r="J7" s="3" t="s">
        <v>12</v>
      </c>
      <c r="K7" s="3" t="s">
        <v>10</v>
      </c>
      <c r="L7" s="3" t="s">
        <v>113</v>
      </c>
      <c r="M7" s="3" t="s">
        <v>12</v>
      </c>
      <c r="N7" s="736"/>
    </row>
    <row r="8" spans="1:14" ht="21.75" customHeight="1" thickBot="1" x14ac:dyDescent="0.35">
      <c r="A8" s="737"/>
      <c r="B8" s="4" t="s">
        <v>13</v>
      </c>
      <c r="C8" s="4" t="s">
        <v>14</v>
      </c>
      <c r="D8" s="4" t="s">
        <v>9</v>
      </c>
      <c r="E8" s="4" t="s">
        <v>13</v>
      </c>
      <c r="F8" s="4" t="s">
        <v>14</v>
      </c>
      <c r="G8" s="4" t="s">
        <v>9</v>
      </c>
      <c r="H8" s="4" t="s">
        <v>13</v>
      </c>
      <c r="I8" s="4" t="s">
        <v>14</v>
      </c>
      <c r="J8" s="4" t="s">
        <v>9</v>
      </c>
      <c r="K8" s="4" t="s">
        <v>13</v>
      </c>
      <c r="L8" s="4" t="s">
        <v>14</v>
      </c>
      <c r="M8" s="4" t="s">
        <v>9</v>
      </c>
      <c r="N8" s="737"/>
    </row>
    <row r="9" spans="1:14" ht="33" customHeight="1" x14ac:dyDescent="0.25">
      <c r="A9" s="8" t="s">
        <v>15</v>
      </c>
      <c r="B9" s="9"/>
      <c r="C9" s="9"/>
      <c r="D9" s="9"/>
      <c r="E9" s="9"/>
      <c r="F9" s="9"/>
      <c r="G9" s="9"/>
      <c r="H9" s="9"/>
      <c r="I9" s="9"/>
      <c r="J9" s="9"/>
      <c r="K9" s="10"/>
      <c r="L9" s="8"/>
      <c r="M9" s="9"/>
      <c r="N9" s="10" t="s">
        <v>207</v>
      </c>
    </row>
    <row r="10" spans="1:14" ht="32.25" customHeight="1" x14ac:dyDescent="0.25">
      <c r="A10" s="8" t="s">
        <v>506</v>
      </c>
      <c r="B10" s="9">
        <v>23</v>
      </c>
      <c r="C10" s="9">
        <v>15</v>
      </c>
      <c r="D10" s="9">
        <f>SUM(B10:C10)</f>
        <v>38</v>
      </c>
      <c r="E10" s="9">
        <v>7</v>
      </c>
      <c r="F10" s="9">
        <v>1</v>
      </c>
      <c r="G10" s="9">
        <v>8</v>
      </c>
      <c r="H10" s="9">
        <v>0</v>
      </c>
      <c r="I10" s="9">
        <v>0</v>
      </c>
      <c r="J10" s="9">
        <f>I10+H10</f>
        <v>0</v>
      </c>
      <c r="K10" s="9">
        <f t="shared" ref="K10:L12" si="0">H10+E10+B10</f>
        <v>30</v>
      </c>
      <c r="L10" s="9">
        <f t="shared" si="0"/>
        <v>16</v>
      </c>
      <c r="M10" s="9">
        <f>SUM(K10:L10)</f>
        <v>46</v>
      </c>
      <c r="N10" s="10" t="s">
        <v>507</v>
      </c>
    </row>
    <row r="11" spans="1:14" ht="32.25" customHeight="1" thickBot="1" x14ac:dyDescent="0.3">
      <c r="A11" s="14" t="s">
        <v>2667</v>
      </c>
      <c r="B11" s="15">
        <v>112</v>
      </c>
      <c r="C11" s="15">
        <v>52</v>
      </c>
      <c r="D11" s="15">
        <v>164</v>
      </c>
      <c r="E11" s="9">
        <v>47</v>
      </c>
      <c r="F11" s="9">
        <v>33</v>
      </c>
      <c r="G11" s="9">
        <v>80</v>
      </c>
      <c r="H11" s="15">
        <v>16</v>
      </c>
      <c r="I11" s="15">
        <v>9</v>
      </c>
      <c r="J11" s="9">
        <f>I11+H11</f>
        <v>25</v>
      </c>
      <c r="K11" s="9">
        <f t="shared" si="0"/>
        <v>175</v>
      </c>
      <c r="L11" s="9">
        <f t="shared" si="0"/>
        <v>94</v>
      </c>
      <c r="M11" s="9">
        <f>SUM(K11:L11)</f>
        <v>269</v>
      </c>
      <c r="N11" s="16" t="s">
        <v>508</v>
      </c>
    </row>
    <row r="12" spans="1:14" ht="34.5" customHeight="1" thickBot="1" x14ac:dyDescent="0.3">
      <c r="A12" s="23" t="s">
        <v>384</v>
      </c>
      <c r="B12" s="24">
        <f>SUM(B10:B11)</f>
        <v>135</v>
      </c>
      <c r="C12" s="24">
        <f t="shared" ref="C12:J12" si="1">SUM(C10:C11)</f>
        <v>67</v>
      </c>
      <c r="D12" s="24">
        <f t="shared" si="1"/>
        <v>202</v>
      </c>
      <c r="E12" s="24">
        <f t="shared" si="1"/>
        <v>54</v>
      </c>
      <c r="F12" s="24">
        <f t="shared" si="1"/>
        <v>34</v>
      </c>
      <c r="G12" s="24">
        <f t="shared" si="1"/>
        <v>88</v>
      </c>
      <c r="H12" s="24">
        <f t="shared" si="1"/>
        <v>16</v>
      </c>
      <c r="I12" s="24">
        <f t="shared" si="1"/>
        <v>9</v>
      </c>
      <c r="J12" s="24">
        <f t="shared" si="1"/>
        <v>25</v>
      </c>
      <c r="K12" s="24">
        <f t="shared" si="0"/>
        <v>205</v>
      </c>
      <c r="L12" s="24">
        <f t="shared" si="0"/>
        <v>110</v>
      </c>
      <c r="M12" s="24">
        <f>SUM(K12:L12)</f>
        <v>315</v>
      </c>
      <c r="N12" s="25" t="s">
        <v>263</v>
      </c>
    </row>
    <row r="13" spans="1:14" ht="14.4" thickTop="1" x14ac:dyDescent="0.25"/>
  </sheetData>
  <mergeCells count="12">
    <mergeCell ref="H6:J6"/>
    <mergeCell ref="K6:M6"/>
    <mergeCell ref="A2:N2"/>
    <mergeCell ref="A3:N3"/>
    <mergeCell ref="A5:A8"/>
    <mergeCell ref="B5:D5"/>
    <mergeCell ref="E5:G5"/>
    <mergeCell ref="H5:J5"/>
    <mergeCell ref="K5:M5"/>
    <mergeCell ref="N5:N8"/>
    <mergeCell ref="B6:D6"/>
    <mergeCell ref="E6:G6"/>
  </mergeCells>
  <printOptions horizontalCentered="1"/>
  <pageMargins left="0.39370078740157499" right="0.39370078740157499" top="1.5374015750000001" bottom="0.39370078740157499" header="0.78740157480314998" footer="0.39370078740157499"/>
  <pageSetup paperSize="9" scale="7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24"/>
  <sheetViews>
    <sheetView rightToLeft="1" view="pageBreakPreview" topLeftCell="A8" zoomScale="80" zoomScaleNormal="80" zoomScaleSheetLayoutView="80" workbookViewId="0">
      <selection activeCell="E22" sqref="E22"/>
    </sheetView>
  </sheetViews>
  <sheetFormatPr defaultColWidth="9" defaultRowHeight="13.8" x14ac:dyDescent="0.25"/>
  <cols>
    <col min="1" max="1" width="17.8984375" style="66" customWidth="1"/>
    <col min="2" max="9" width="11.8984375" style="66" customWidth="1"/>
    <col min="10" max="10" width="10" style="66" customWidth="1"/>
    <col min="11" max="11" width="28.69921875" style="66" customWidth="1"/>
    <col min="12" max="16384" width="9" style="66"/>
  </cols>
  <sheetData>
    <row r="1" spans="1:11" ht="29.25" customHeight="1" x14ac:dyDescent="0.25">
      <c r="A1" s="738" t="s">
        <v>642</v>
      </c>
      <c r="B1" s="738"/>
      <c r="C1" s="738"/>
      <c r="D1" s="738"/>
      <c r="E1" s="738"/>
      <c r="F1" s="738"/>
      <c r="G1" s="738"/>
      <c r="H1" s="738"/>
      <c r="I1" s="738"/>
      <c r="J1" s="738"/>
      <c r="K1" s="738"/>
    </row>
    <row r="2" spans="1:11" ht="29.25" customHeight="1" x14ac:dyDescent="0.25">
      <c r="A2" s="742" t="s">
        <v>643</v>
      </c>
      <c r="B2" s="742"/>
      <c r="C2" s="742"/>
      <c r="D2" s="742"/>
      <c r="E2" s="742"/>
      <c r="F2" s="742"/>
      <c r="G2" s="742"/>
      <c r="H2" s="742"/>
      <c r="I2" s="742"/>
      <c r="J2" s="742"/>
      <c r="K2" s="742"/>
    </row>
    <row r="3" spans="1:11" ht="23.25" customHeight="1" thickBot="1" x14ac:dyDescent="0.3">
      <c r="A3" s="5" t="s">
        <v>870</v>
      </c>
      <c r="K3" s="7" t="s">
        <v>871</v>
      </c>
    </row>
    <row r="4" spans="1:11" ht="24.9" customHeight="1" thickTop="1" x14ac:dyDescent="0.25">
      <c r="A4" s="735" t="s">
        <v>205</v>
      </c>
      <c r="B4" s="735" t="s">
        <v>1</v>
      </c>
      <c r="C4" s="735"/>
      <c r="D4" s="735"/>
      <c r="E4" s="735" t="s">
        <v>2</v>
      </c>
      <c r="F4" s="735"/>
      <c r="G4" s="735"/>
      <c r="H4" s="735" t="s">
        <v>4</v>
      </c>
      <c r="I4" s="735"/>
      <c r="J4" s="735"/>
      <c r="K4" s="735" t="s">
        <v>206</v>
      </c>
    </row>
    <row r="5" spans="1:11" ht="21.75" customHeight="1" x14ac:dyDescent="0.25">
      <c r="A5" s="736"/>
      <c r="B5" s="736" t="s">
        <v>6</v>
      </c>
      <c r="C5" s="736"/>
      <c r="D5" s="736"/>
      <c r="E5" s="736" t="s">
        <v>7</v>
      </c>
      <c r="F5" s="736"/>
      <c r="G5" s="736"/>
      <c r="H5" s="736" t="s">
        <v>9</v>
      </c>
      <c r="I5" s="736"/>
      <c r="J5" s="736"/>
      <c r="K5" s="736"/>
    </row>
    <row r="6" spans="1:11" ht="21" customHeight="1" x14ac:dyDescent="0.25">
      <c r="A6" s="736"/>
      <c r="B6" s="567" t="s">
        <v>10</v>
      </c>
      <c r="C6" s="567" t="s">
        <v>113</v>
      </c>
      <c r="D6" s="567" t="s">
        <v>12</v>
      </c>
      <c r="E6" s="567" t="s">
        <v>10</v>
      </c>
      <c r="F6" s="567" t="s">
        <v>113</v>
      </c>
      <c r="G6" s="567" t="s">
        <v>12</v>
      </c>
      <c r="H6" s="567" t="s">
        <v>10</v>
      </c>
      <c r="I6" s="567" t="s">
        <v>113</v>
      </c>
      <c r="J6" s="567" t="s">
        <v>12</v>
      </c>
      <c r="K6" s="736"/>
    </row>
    <row r="7" spans="1:11" ht="21.75" customHeight="1" thickBot="1" x14ac:dyDescent="0.3">
      <c r="A7" s="737"/>
      <c r="B7" s="568" t="s">
        <v>13</v>
      </c>
      <c r="C7" s="568" t="s">
        <v>14</v>
      </c>
      <c r="D7" s="568" t="s">
        <v>9</v>
      </c>
      <c r="E7" s="568" t="s">
        <v>13</v>
      </c>
      <c r="F7" s="568" t="s">
        <v>14</v>
      </c>
      <c r="G7" s="568" t="s">
        <v>9</v>
      </c>
      <c r="H7" s="568" t="s">
        <v>13</v>
      </c>
      <c r="I7" s="568" t="s">
        <v>14</v>
      </c>
      <c r="J7" s="568" t="s">
        <v>9</v>
      </c>
      <c r="K7" s="737"/>
    </row>
    <row r="8" spans="1:11" ht="32.25" customHeight="1" x14ac:dyDescent="0.25">
      <c r="A8" s="115" t="s">
        <v>15</v>
      </c>
      <c r="K8" s="116" t="s">
        <v>207</v>
      </c>
    </row>
    <row r="9" spans="1:11" ht="32.25" customHeight="1" x14ac:dyDescent="0.25">
      <c r="A9" s="20" t="s">
        <v>506</v>
      </c>
      <c r="B9" s="21">
        <v>295</v>
      </c>
      <c r="C9" s="21">
        <v>356</v>
      </c>
      <c r="D9" s="21">
        <v>651</v>
      </c>
      <c r="E9" s="21">
        <v>0</v>
      </c>
      <c r="F9" s="21">
        <v>0</v>
      </c>
      <c r="G9" s="21">
        <v>0</v>
      </c>
      <c r="H9" s="21">
        <f>E9+B9</f>
        <v>295</v>
      </c>
      <c r="I9" s="21">
        <f>F9+C9</f>
        <v>356</v>
      </c>
      <c r="J9" s="21">
        <f>I9+H9</f>
        <v>651</v>
      </c>
      <c r="K9" s="22" t="s">
        <v>507</v>
      </c>
    </row>
    <row r="10" spans="1:11" ht="32.25" customHeight="1" thickBot="1" x14ac:dyDescent="0.3">
      <c r="A10" s="20" t="s">
        <v>2667</v>
      </c>
      <c r="B10" s="21">
        <v>429</v>
      </c>
      <c r="C10" s="21">
        <v>422</v>
      </c>
      <c r="D10" s="21">
        <v>851</v>
      </c>
      <c r="E10" s="21">
        <v>0</v>
      </c>
      <c r="F10" s="21">
        <v>0</v>
      </c>
      <c r="G10" s="21">
        <v>0</v>
      </c>
      <c r="H10" s="21">
        <f>E10+B10</f>
        <v>429</v>
      </c>
      <c r="I10" s="21">
        <f>F10+C10</f>
        <v>422</v>
      </c>
      <c r="J10" s="21">
        <f>I10+H10</f>
        <v>851</v>
      </c>
      <c r="K10" s="22" t="s">
        <v>508</v>
      </c>
    </row>
    <row r="11" spans="1:11" ht="32.25" customHeight="1" thickBot="1" x14ac:dyDescent="0.3">
      <c r="A11" s="23" t="s">
        <v>262</v>
      </c>
      <c r="B11" s="24">
        <f t="shared" ref="B11:J11" si="0">SUM(B9:B10)</f>
        <v>724</v>
      </c>
      <c r="C11" s="24">
        <f t="shared" si="0"/>
        <v>778</v>
      </c>
      <c r="D11" s="24">
        <f t="shared" si="0"/>
        <v>1502</v>
      </c>
      <c r="E11" s="24">
        <f t="shared" si="0"/>
        <v>0</v>
      </c>
      <c r="F11" s="24">
        <f t="shared" si="0"/>
        <v>0</v>
      </c>
      <c r="G11" s="24">
        <f t="shared" si="0"/>
        <v>0</v>
      </c>
      <c r="H11" s="24">
        <f t="shared" si="0"/>
        <v>724</v>
      </c>
      <c r="I11" s="24">
        <f t="shared" si="0"/>
        <v>778</v>
      </c>
      <c r="J11" s="24">
        <f t="shared" si="0"/>
        <v>1502</v>
      </c>
      <c r="K11" s="573" t="s">
        <v>263</v>
      </c>
    </row>
    <row r="12" spans="1:11" ht="26.25" customHeight="1" thickTop="1" x14ac:dyDescent="0.25"/>
    <row r="13" spans="1:11" ht="30" customHeight="1" x14ac:dyDescent="0.25">
      <c r="A13" s="738" t="s">
        <v>644</v>
      </c>
      <c r="B13" s="738"/>
      <c r="C13" s="738"/>
      <c r="D13" s="738"/>
      <c r="E13" s="738"/>
      <c r="F13" s="738"/>
      <c r="G13" s="738"/>
      <c r="H13" s="738"/>
      <c r="I13" s="738"/>
      <c r="J13" s="738"/>
      <c r="K13" s="738"/>
    </row>
    <row r="14" spans="1:11" ht="25.5" customHeight="1" x14ac:dyDescent="0.25">
      <c r="A14" s="742" t="s">
        <v>645</v>
      </c>
      <c r="B14" s="742"/>
      <c r="C14" s="742"/>
      <c r="D14" s="742"/>
      <c r="E14" s="742"/>
      <c r="F14" s="742"/>
      <c r="G14" s="742"/>
      <c r="H14" s="742"/>
      <c r="I14" s="742"/>
      <c r="J14" s="742"/>
      <c r="K14" s="742"/>
    </row>
    <row r="15" spans="1:11" ht="24" customHeight="1" thickBot="1" x14ac:dyDescent="0.3">
      <c r="A15" s="5" t="s">
        <v>509</v>
      </c>
      <c r="K15" s="7" t="s">
        <v>510</v>
      </c>
    </row>
    <row r="16" spans="1:11" ht="24.9" customHeight="1" thickTop="1" x14ac:dyDescent="0.25">
      <c r="A16" s="735" t="s">
        <v>205</v>
      </c>
      <c r="B16" s="735" t="s">
        <v>1</v>
      </c>
      <c r="C16" s="735"/>
      <c r="D16" s="735"/>
      <c r="E16" s="735" t="s">
        <v>2</v>
      </c>
      <c r="F16" s="735"/>
      <c r="G16" s="735"/>
      <c r="H16" s="735" t="s">
        <v>4</v>
      </c>
      <c r="I16" s="735"/>
      <c r="J16" s="735"/>
      <c r="K16" s="735" t="s">
        <v>206</v>
      </c>
    </row>
    <row r="17" spans="1:11" ht="17.25" customHeight="1" x14ac:dyDescent="0.25">
      <c r="A17" s="736"/>
      <c r="B17" s="736" t="s">
        <v>6</v>
      </c>
      <c r="C17" s="736"/>
      <c r="D17" s="736"/>
      <c r="E17" s="736" t="s">
        <v>7</v>
      </c>
      <c r="F17" s="736"/>
      <c r="G17" s="736"/>
      <c r="H17" s="736" t="s">
        <v>9</v>
      </c>
      <c r="I17" s="736"/>
      <c r="J17" s="736"/>
      <c r="K17" s="736"/>
    </row>
    <row r="18" spans="1:11" ht="24.9" customHeight="1" x14ac:dyDescent="0.25">
      <c r="A18" s="736"/>
      <c r="B18" s="567" t="s">
        <v>10</v>
      </c>
      <c r="C18" s="567" t="s">
        <v>113</v>
      </c>
      <c r="D18" s="567" t="s">
        <v>12</v>
      </c>
      <c r="E18" s="567" t="s">
        <v>10</v>
      </c>
      <c r="F18" s="567" t="s">
        <v>113</v>
      </c>
      <c r="G18" s="567" t="s">
        <v>12</v>
      </c>
      <c r="H18" s="567" t="s">
        <v>10</v>
      </c>
      <c r="I18" s="567" t="s">
        <v>113</v>
      </c>
      <c r="J18" s="567" t="s">
        <v>12</v>
      </c>
      <c r="K18" s="736"/>
    </row>
    <row r="19" spans="1:11" ht="17.25" customHeight="1" thickBot="1" x14ac:dyDescent="0.3">
      <c r="A19" s="737"/>
      <c r="B19" s="568" t="s">
        <v>13</v>
      </c>
      <c r="C19" s="568" t="s">
        <v>14</v>
      </c>
      <c r="D19" s="568" t="s">
        <v>9</v>
      </c>
      <c r="E19" s="568" t="s">
        <v>13</v>
      </c>
      <c r="F19" s="568" t="s">
        <v>14</v>
      </c>
      <c r="G19" s="568" t="s">
        <v>9</v>
      </c>
      <c r="H19" s="568" t="s">
        <v>13</v>
      </c>
      <c r="I19" s="568" t="s">
        <v>14</v>
      </c>
      <c r="J19" s="568" t="s">
        <v>9</v>
      </c>
      <c r="K19" s="737"/>
    </row>
    <row r="20" spans="1:11" ht="31.5" customHeight="1" x14ac:dyDescent="0.25">
      <c r="A20" s="20" t="s">
        <v>15</v>
      </c>
      <c r="K20" s="22" t="s">
        <v>207</v>
      </c>
    </row>
    <row r="21" spans="1:11" ht="31.5" customHeight="1" x14ac:dyDescent="0.25">
      <c r="A21" s="20" t="s">
        <v>506</v>
      </c>
      <c r="B21" s="21">
        <v>273</v>
      </c>
      <c r="C21" s="21">
        <v>341</v>
      </c>
      <c r="D21" s="21">
        <v>614</v>
      </c>
      <c r="E21" s="21">
        <v>0</v>
      </c>
      <c r="F21" s="21">
        <v>0</v>
      </c>
      <c r="G21" s="21">
        <v>0</v>
      </c>
      <c r="H21" s="21">
        <f>E21+B21</f>
        <v>273</v>
      </c>
      <c r="I21" s="21">
        <f>F21+C21</f>
        <v>341</v>
      </c>
      <c r="J21" s="21">
        <f>I21+H21</f>
        <v>614</v>
      </c>
      <c r="K21" s="22" t="s">
        <v>507</v>
      </c>
    </row>
    <row r="22" spans="1:11" ht="31.5" customHeight="1" thickBot="1" x14ac:dyDescent="0.3">
      <c r="A22" s="20" t="s">
        <v>2667</v>
      </c>
      <c r="B22" s="21">
        <v>325</v>
      </c>
      <c r="C22" s="21">
        <v>377</v>
      </c>
      <c r="D22" s="21">
        <v>702</v>
      </c>
      <c r="E22" s="21">
        <v>0</v>
      </c>
      <c r="F22" s="21">
        <v>0</v>
      </c>
      <c r="G22" s="21">
        <v>0</v>
      </c>
      <c r="H22" s="21">
        <f>E22+B22</f>
        <v>325</v>
      </c>
      <c r="I22" s="21">
        <f>F22+C22</f>
        <v>377</v>
      </c>
      <c r="J22" s="21">
        <f>I22+H22</f>
        <v>702</v>
      </c>
      <c r="K22" s="22" t="s">
        <v>508</v>
      </c>
    </row>
    <row r="23" spans="1:11" ht="31.5" customHeight="1" thickBot="1" x14ac:dyDescent="0.3">
      <c r="A23" s="23" t="s">
        <v>262</v>
      </c>
      <c r="B23" s="24">
        <f>SUM(B21:B22)</f>
        <v>598</v>
      </c>
      <c r="C23" s="24">
        <f t="shared" ref="C23:J23" si="1">SUM(C21:C22)</f>
        <v>718</v>
      </c>
      <c r="D23" s="24">
        <f t="shared" si="1"/>
        <v>1316</v>
      </c>
      <c r="E23" s="24">
        <f t="shared" si="1"/>
        <v>0</v>
      </c>
      <c r="F23" s="24">
        <f t="shared" si="1"/>
        <v>0</v>
      </c>
      <c r="G23" s="24">
        <f t="shared" si="1"/>
        <v>0</v>
      </c>
      <c r="H23" s="24">
        <f t="shared" si="1"/>
        <v>598</v>
      </c>
      <c r="I23" s="24">
        <f t="shared" si="1"/>
        <v>718</v>
      </c>
      <c r="J23" s="24">
        <f t="shared" si="1"/>
        <v>1316</v>
      </c>
      <c r="K23" s="573" t="s">
        <v>263</v>
      </c>
    </row>
    <row r="24" spans="1:11" ht="14.4" thickTop="1" x14ac:dyDescent="0.25"/>
  </sheetData>
  <mergeCells count="20">
    <mergeCell ref="A13:K13"/>
    <mergeCell ref="A14:K14"/>
    <mergeCell ref="A16:A19"/>
    <mergeCell ref="B16:D16"/>
    <mergeCell ref="E16:G16"/>
    <mergeCell ref="H16:J16"/>
    <mergeCell ref="K16:K19"/>
    <mergeCell ref="B17:D17"/>
    <mergeCell ref="E17:G17"/>
    <mergeCell ref="H17:J17"/>
    <mergeCell ref="A1:K1"/>
    <mergeCell ref="A2:K2"/>
    <mergeCell ref="A4:A7"/>
    <mergeCell ref="B4:D4"/>
    <mergeCell ref="E4:G4"/>
    <mergeCell ref="H4:J4"/>
    <mergeCell ref="K4:K7"/>
    <mergeCell ref="B5:D5"/>
    <mergeCell ref="E5:G5"/>
    <mergeCell ref="H5:J5"/>
  </mergeCells>
  <printOptions horizontalCentered="1"/>
  <pageMargins left="0.39370078740157499" right="0.39370078740157499" top="0.39370078740157499" bottom="0.39370078740157499" header="0.39370078740157499" footer="0.39370078740157499"/>
  <pageSetup paperSize="9" scale="70" firstPageNumber="161"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X45"/>
  <sheetViews>
    <sheetView rightToLeft="1" view="pageBreakPreview" topLeftCell="A32" zoomScale="75" zoomScaleNormal="85" zoomScaleSheetLayoutView="75" workbookViewId="0">
      <selection activeCell="B51" sqref="B51"/>
    </sheetView>
  </sheetViews>
  <sheetFormatPr defaultRowHeight="13.8" x14ac:dyDescent="0.25"/>
  <cols>
    <col min="1" max="1" width="24.19921875" customWidth="1"/>
    <col min="2" max="10" width="10.19921875" customWidth="1"/>
    <col min="11" max="11" width="30.59765625" customWidth="1"/>
    <col min="12" max="102" width="9" style="69"/>
  </cols>
  <sheetData>
    <row r="1" spans="1:102" ht="26.25" customHeight="1" x14ac:dyDescent="0.25">
      <c r="A1" s="738" t="s">
        <v>617</v>
      </c>
      <c r="B1" s="738"/>
      <c r="C1" s="738"/>
      <c r="D1" s="738"/>
      <c r="E1" s="738"/>
      <c r="F1" s="738"/>
      <c r="G1" s="738"/>
      <c r="H1" s="738"/>
      <c r="I1" s="738"/>
      <c r="J1" s="738"/>
      <c r="K1" s="738"/>
    </row>
    <row r="2" spans="1:102" ht="44.25" customHeight="1" x14ac:dyDescent="0.3">
      <c r="A2" s="759" t="s">
        <v>628</v>
      </c>
      <c r="B2" s="759"/>
      <c r="C2" s="759"/>
      <c r="D2" s="759"/>
      <c r="E2" s="759"/>
      <c r="F2" s="759"/>
      <c r="G2" s="759"/>
      <c r="H2" s="759"/>
      <c r="I2" s="759"/>
      <c r="J2" s="759"/>
      <c r="K2" s="759"/>
    </row>
    <row r="3" spans="1:102" ht="17.25" customHeight="1" thickBot="1" x14ac:dyDescent="0.35">
      <c r="A3" s="1" t="s">
        <v>872</v>
      </c>
      <c r="B3" s="105"/>
      <c r="C3" s="105"/>
      <c r="D3" s="105"/>
      <c r="E3" s="105"/>
      <c r="F3" s="105"/>
      <c r="G3" s="105"/>
      <c r="H3" s="105"/>
      <c r="I3" s="105"/>
      <c r="J3" s="105"/>
      <c r="K3" s="82" t="s">
        <v>513</v>
      </c>
    </row>
    <row r="4" spans="1:102" ht="15" customHeight="1" thickTop="1" x14ac:dyDescent="0.3">
      <c r="A4" s="749" t="s">
        <v>205</v>
      </c>
      <c r="B4" s="752" t="s">
        <v>1</v>
      </c>
      <c r="C4" s="752"/>
      <c r="D4" s="752"/>
      <c r="E4" s="752" t="s">
        <v>2</v>
      </c>
      <c r="F4" s="752"/>
      <c r="G4" s="752"/>
      <c r="H4" s="752" t="s">
        <v>4</v>
      </c>
      <c r="I4" s="752"/>
      <c r="J4" s="752"/>
      <c r="K4" s="749" t="s">
        <v>206</v>
      </c>
    </row>
    <row r="5" spans="1:102" ht="17.25" customHeight="1" x14ac:dyDescent="0.3">
      <c r="A5" s="750"/>
      <c r="B5" s="753" t="s">
        <v>6</v>
      </c>
      <c r="C5" s="753"/>
      <c r="D5" s="753"/>
      <c r="E5" s="753" t="s">
        <v>7</v>
      </c>
      <c r="F5" s="753"/>
      <c r="G5" s="753"/>
      <c r="H5" s="753" t="s">
        <v>9</v>
      </c>
      <c r="I5" s="753"/>
      <c r="J5" s="753"/>
      <c r="K5" s="750"/>
    </row>
    <row r="6" spans="1:102" ht="23.25" customHeight="1" x14ac:dyDescent="0.3">
      <c r="A6" s="750"/>
      <c r="B6" s="27" t="s">
        <v>10</v>
      </c>
      <c r="C6" s="27" t="s">
        <v>113</v>
      </c>
      <c r="D6" s="27" t="s">
        <v>12</v>
      </c>
      <c r="E6" s="27" t="s">
        <v>10</v>
      </c>
      <c r="F6" s="27" t="s">
        <v>113</v>
      </c>
      <c r="G6" s="27" t="s">
        <v>12</v>
      </c>
      <c r="H6" s="27" t="s">
        <v>10</v>
      </c>
      <c r="I6" s="27" t="s">
        <v>113</v>
      </c>
      <c r="J6" s="27" t="s">
        <v>12</v>
      </c>
      <c r="K6" s="750"/>
    </row>
    <row r="7" spans="1:102" ht="23.25" customHeight="1" thickBot="1" x14ac:dyDescent="0.35">
      <c r="A7" s="751"/>
      <c r="B7" s="28" t="s">
        <v>13</v>
      </c>
      <c r="C7" s="28" t="s">
        <v>14</v>
      </c>
      <c r="D7" s="28" t="s">
        <v>9</v>
      </c>
      <c r="E7" s="28" t="s">
        <v>13</v>
      </c>
      <c r="F7" s="28" t="s">
        <v>14</v>
      </c>
      <c r="G7" s="28" t="s">
        <v>9</v>
      </c>
      <c r="H7" s="28" t="s">
        <v>13</v>
      </c>
      <c r="I7" s="28" t="s">
        <v>14</v>
      </c>
      <c r="J7" s="28" t="s">
        <v>9</v>
      </c>
      <c r="K7" s="751"/>
    </row>
    <row r="8" spans="1:102" ht="23.25" customHeight="1" x14ac:dyDescent="0.25">
      <c r="A8" s="8" t="s">
        <v>15</v>
      </c>
      <c r="B8" s="9"/>
      <c r="C8" s="9"/>
      <c r="D8" s="9"/>
      <c r="E8" s="9"/>
      <c r="F8" s="9"/>
      <c r="G8" s="9"/>
      <c r="H8" s="9"/>
      <c r="I8" s="9"/>
      <c r="J8" s="9"/>
      <c r="K8" s="10" t="s">
        <v>207</v>
      </c>
    </row>
    <row r="9" spans="1:102" ht="23.25" customHeight="1" x14ac:dyDescent="0.25">
      <c r="A9" s="20" t="s">
        <v>230</v>
      </c>
      <c r="B9" s="21">
        <v>128</v>
      </c>
      <c r="C9" s="21">
        <v>30</v>
      </c>
      <c r="D9" s="21">
        <v>158</v>
      </c>
      <c r="E9" s="21">
        <v>0</v>
      </c>
      <c r="F9" s="21">
        <v>0</v>
      </c>
      <c r="G9" s="21">
        <f>SUM(E9:F9)</f>
        <v>0</v>
      </c>
      <c r="H9" s="21">
        <f>E9+B9</f>
        <v>128</v>
      </c>
      <c r="I9" s="21">
        <f>F9+C9</f>
        <v>30</v>
      </c>
      <c r="J9" s="21">
        <f>SUM(H9:I9)</f>
        <v>158</v>
      </c>
      <c r="K9" s="22" t="s">
        <v>231</v>
      </c>
    </row>
    <row r="10" spans="1:102" ht="23.25" customHeight="1" thickBot="1" x14ac:dyDescent="0.3">
      <c r="A10" s="20" t="s">
        <v>319</v>
      </c>
      <c r="B10" s="21">
        <v>635</v>
      </c>
      <c r="C10" s="21">
        <v>174</v>
      </c>
      <c r="D10" s="21">
        <v>809</v>
      </c>
      <c r="E10" s="21">
        <v>0</v>
      </c>
      <c r="F10" s="21">
        <v>0</v>
      </c>
      <c r="G10" s="21">
        <f>SUM(E10:F10)</f>
        <v>0</v>
      </c>
      <c r="H10" s="21">
        <f t="shared" ref="H10:H12" si="0">E10+B10</f>
        <v>635</v>
      </c>
      <c r="I10" s="21">
        <f t="shared" ref="I10:I12" si="1">F10+C10</f>
        <v>174</v>
      </c>
      <c r="J10" s="21">
        <f t="shared" ref="J10:J12" si="2">SUM(H10:I10)</f>
        <v>809</v>
      </c>
      <c r="K10" s="22" t="s">
        <v>320</v>
      </c>
    </row>
    <row r="11" spans="1:102" s="106" customFormat="1" ht="23.25" customHeight="1" thickBot="1" x14ac:dyDescent="0.3">
      <c r="A11" s="8" t="s">
        <v>90</v>
      </c>
      <c r="B11" s="9">
        <f>SUM(B9:B10)</f>
        <v>763</v>
      </c>
      <c r="C11" s="9">
        <f t="shared" ref="C11:G11" si="3">SUM(C9:C10)</f>
        <v>204</v>
      </c>
      <c r="D11" s="9">
        <f t="shared" si="3"/>
        <v>967</v>
      </c>
      <c r="E11" s="9">
        <f t="shared" si="3"/>
        <v>0</v>
      </c>
      <c r="F11" s="9">
        <f t="shared" si="3"/>
        <v>0</v>
      </c>
      <c r="G11" s="9">
        <f t="shared" si="3"/>
        <v>0</v>
      </c>
      <c r="H11" s="21">
        <f t="shared" si="0"/>
        <v>763</v>
      </c>
      <c r="I11" s="21">
        <f t="shared" si="1"/>
        <v>204</v>
      </c>
      <c r="J11" s="21">
        <f t="shared" si="2"/>
        <v>967</v>
      </c>
      <c r="K11" s="10" t="s">
        <v>511</v>
      </c>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row>
    <row r="12" spans="1:102" ht="23.25" customHeight="1" thickBot="1" x14ac:dyDescent="0.3">
      <c r="A12" s="23" t="s">
        <v>262</v>
      </c>
      <c r="B12" s="24">
        <f>SUM(B9:B10)</f>
        <v>763</v>
      </c>
      <c r="C12" s="24">
        <f t="shared" ref="C12:G12" si="4">SUM(C9:C10)</f>
        <v>204</v>
      </c>
      <c r="D12" s="24">
        <f t="shared" si="4"/>
        <v>967</v>
      </c>
      <c r="E12" s="24">
        <f t="shared" si="4"/>
        <v>0</v>
      </c>
      <c r="F12" s="24">
        <f t="shared" si="4"/>
        <v>0</v>
      </c>
      <c r="G12" s="24">
        <f t="shared" si="4"/>
        <v>0</v>
      </c>
      <c r="H12" s="24">
        <f t="shared" si="0"/>
        <v>763</v>
      </c>
      <c r="I12" s="24">
        <f t="shared" si="1"/>
        <v>204</v>
      </c>
      <c r="J12" s="24">
        <f t="shared" si="2"/>
        <v>967</v>
      </c>
      <c r="K12" s="25" t="s">
        <v>263</v>
      </c>
    </row>
    <row r="13" spans="1:102" ht="28.5" customHeight="1" thickTop="1" x14ac:dyDescent="0.25">
      <c r="A13" s="14"/>
      <c r="B13" s="15"/>
      <c r="C13" s="15"/>
      <c r="D13" s="15"/>
      <c r="E13" s="15"/>
      <c r="F13" s="15"/>
      <c r="G13" s="15"/>
      <c r="H13" s="15"/>
      <c r="I13" s="15"/>
      <c r="J13" s="15"/>
      <c r="K13" s="16"/>
    </row>
    <row r="14" spans="1:102" ht="22.5" customHeight="1" x14ac:dyDescent="0.25">
      <c r="A14" s="738" t="s">
        <v>618</v>
      </c>
      <c r="B14" s="738"/>
      <c r="C14" s="738"/>
      <c r="D14" s="738"/>
      <c r="E14" s="738"/>
      <c r="F14" s="738"/>
      <c r="G14" s="738"/>
      <c r="H14" s="738"/>
      <c r="I14" s="738"/>
      <c r="J14" s="738"/>
      <c r="K14" s="738"/>
    </row>
    <row r="15" spans="1:102" ht="42" customHeight="1" x14ac:dyDescent="0.3">
      <c r="A15" s="759" t="s">
        <v>627</v>
      </c>
      <c r="B15" s="759"/>
      <c r="C15" s="759"/>
      <c r="D15" s="759"/>
      <c r="E15" s="759"/>
      <c r="F15" s="759"/>
      <c r="G15" s="759"/>
      <c r="H15" s="759"/>
      <c r="I15" s="759"/>
      <c r="J15" s="759"/>
      <c r="K15" s="759"/>
    </row>
    <row r="16" spans="1:102" ht="18.75" customHeight="1" thickBot="1" x14ac:dyDescent="0.35">
      <c r="A16" s="1" t="s">
        <v>517</v>
      </c>
      <c r="B16" s="33"/>
      <c r="C16" s="33"/>
      <c r="D16" s="33"/>
      <c r="E16" s="33"/>
      <c r="F16" s="33"/>
      <c r="G16" s="33"/>
      <c r="H16" s="33"/>
      <c r="I16" s="33"/>
      <c r="J16" s="33"/>
      <c r="K16" s="82" t="s">
        <v>518</v>
      </c>
    </row>
    <row r="17" spans="1:102" ht="18.75" customHeight="1" thickTop="1" x14ac:dyDescent="0.25">
      <c r="A17" s="749" t="s">
        <v>205</v>
      </c>
      <c r="B17" s="749" t="s">
        <v>1</v>
      </c>
      <c r="C17" s="749"/>
      <c r="D17" s="749"/>
      <c r="E17" s="749" t="s">
        <v>2</v>
      </c>
      <c r="F17" s="749"/>
      <c r="G17" s="749"/>
      <c r="H17" s="749" t="s">
        <v>4</v>
      </c>
      <c r="I17" s="749"/>
      <c r="J17" s="749"/>
      <c r="K17" s="749" t="s">
        <v>206</v>
      </c>
    </row>
    <row r="18" spans="1:102" ht="23.25" customHeight="1" x14ac:dyDescent="0.25">
      <c r="A18" s="750"/>
      <c r="B18" s="750" t="s">
        <v>6</v>
      </c>
      <c r="C18" s="750"/>
      <c r="D18" s="750"/>
      <c r="E18" s="750" t="s">
        <v>7</v>
      </c>
      <c r="F18" s="750"/>
      <c r="G18" s="750"/>
      <c r="H18" s="750" t="s">
        <v>9</v>
      </c>
      <c r="I18" s="750"/>
      <c r="J18" s="750"/>
      <c r="K18" s="750"/>
    </row>
    <row r="19" spans="1:102" ht="24" customHeight="1" x14ac:dyDescent="0.25">
      <c r="A19" s="750"/>
      <c r="B19" s="86" t="s">
        <v>10</v>
      </c>
      <c r="C19" s="86" t="s">
        <v>113</v>
      </c>
      <c r="D19" s="86" t="s">
        <v>12</v>
      </c>
      <c r="E19" s="86" t="s">
        <v>10</v>
      </c>
      <c r="F19" s="86" t="s">
        <v>113</v>
      </c>
      <c r="G19" s="86" t="s">
        <v>12</v>
      </c>
      <c r="H19" s="86" t="s">
        <v>10</v>
      </c>
      <c r="I19" s="86" t="s">
        <v>113</v>
      </c>
      <c r="J19" s="86" t="s">
        <v>12</v>
      </c>
      <c r="K19" s="750"/>
    </row>
    <row r="20" spans="1:102" ht="21" customHeight="1" thickBot="1" x14ac:dyDescent="0.3">
      <c r="A20" s="751"/>
      <c r="B20" s="87" t="s">
        <v>13</v>
      </c>
      <c r="C20" s="87" t="s">
        <v>14</v>
      </c>
      <c r="D20" s="87" t="s">
        <v>9</v>
      </c>
      <c r="E20" s="87" t="s">
        <v>13</v>
      </c>
      <c r="F20" s="87" t="s">
        <v>14</v>
      </c>
      <c r="G20" s="87" t="s">
        <v>9</v>
      </c>
      <c r="H20" s="87" t="s">
        <v>13</v>
      </c>
      <c r="I20" s="87" t="s">
        <v>14</v>
      </c>
      <c r="J20" s="87" t="s">
        <v>9</v>
      </c>
      <c r="K20" s="751"/>
    </row>
    <row r="21" spans="1:102" ht="21" customHeight="1" x14ac:dyDescent="0.25">
      <c r="A21" s="20" t="s">
        <v>15</v>
      </c>
      <c r="B21" s="21"/>
      <c r="C21" s="21"/>
      <c r="D21" s="21"/>
      <c r="E21" s="21"/>
      <c r="F21" s="21"/>
      <c r="G21" s="21"/>
      <c r="H21" s="21"/>
      <c r="I21" s="21"/>
      <c r="J21" s="21"/>
      <c r="K21" s="22" t="s">
        <v>207</v>
      </c>
    </row>
    <row r="22" spans="1:102" ht="21" customHeight="1" x14ac:dyDescent="0.25">
      <c r="A22" s="20" t="s">
        <v>230</v>
      </c>
      <c r="B22" s="21">
        <v>381</v>
      </c>
      <c r="C22" s="21">
        <v>84</v>
      </c>
      <c r="D22" s="21">
        <v>465</v>
      </c>
      <c r="E22" s="21">
        <v>0</v>
      </c>
      <c r="F22" s="21">
        <v>0</v>
      </c>
      <c r="G22" s="21">
        <f>SUM(E22:F22)</f>
        <v>0</v>
      </c>
      <c r="H22" s="21">
        <f t="shared" ref="H22:J23" si="5">SUM(B22,E22)</f>
        <v>381</v>
      </c>
      <c r="I22" s="21">
        <f t="shared" si="5"/>
        <v>84</v>
      </c>
      <c r="J22" s="21">
        <f t="shared" si="5"/>
        <v>465</v>
      </c>
      <c r="K22" s="22" t="s">
        <v>231</v>
      </c>
    </row>
    <row r="23" spans="1:102" ht="21" customHeight="1" x14ac:dyDescent="0.25">
      <c r="A23" s="8" t="s">
        <v>319</v>
      </c>
      <c r="B23" s="9">
        <v>1927</v>
      </c>
      <c r="C23" s="9">
        <v>730</v>
      </c>
      <c r="D23" s="9">
        <v>2657</v>
      </c>
      <c r="E23" s="9">
        <v>0</v>
      </c>
      <c r="F23" s="9">
        <v>0</v>
      </c>
      <c r="G23" s="9">
        <f>SUM(E23:F23)</f>
        <v>0</v>
      </c>
      <c r="H23" s="9">
        <f t="shared" si="5"/>
        <v>1927</v>
      </c>
      <c r="I23" s="9">
        <f t="shared" si="5"/>
        <v>730</v>
      </c>
      <c r="J23" s="9">
        <f t="shared" si="5"/>
        <v>2657</v>
      </c>
      <c r="K23" s="10" t="s">
        <v>320</v>
      </c>
    </row>
    <row r="24" spans="1:102" ht="21" customHeight="1" x14ac:dyDescent="0.25">
      <c r="A24" s="14" t="s">
        <v>514</v>
      </c>
      <c r="B24" s="15">
        <f>SUM(B22:B23)</f>
        <v>2308</v>
      </c>
      <c r="C24" s="209">
        <f t="shared" ref="C24:J24" si="6">SUM(C22:C23)</f>
        <v>814</v>
      </c>
      <c r="D24" s="209">
        <f t="shared" si="6"/>
        <v>3122</v>
      </c>
      <c r="E24" s="209">
        <f t="shared" si="6"/>
        <v>0</v>
      </c>
      <c r="F24" s="209">
        <f t="shared" si="6"/>
        <v>0</v>
      </c>
      <c r="G24" s="209">
        <f t="shared" si="6"/>
        <v>0</v>
      </c>
      <c r="H24" s="209">
        <f t="shared" si="6"/>
        <v>2308</v>
      </c>
      <c r="I24" s="209">
        <f t="shared" si="6"/>
        <v>814</v>
      </c>
      <c r="J24" s="209">
        <f t="shared" si="6"/>
        <v>3122</v>
      </c>
      <c r="K24" s="16" t="s">
        <v>511</v>
      </c>
    </row>
    <row r="25" spans="1:102" s="109" customFormat="1" ht="21" customHeight="1" x14ac:dyDescent="0.25">
      <c r="A25" s="107" t="s">
        <v>92</v>
      </c>
      <c r="B25" s="108"/>
      <c r="C25" s="108"/>
      <c r="D25" s="108"/>
      <c r="E25" s="108"/>
      <c r="F25" s="108"/>
      <c r="G25" s="108"/>
      <c r="H25" s="108"/>
      <c r="I25" s="108"/>
      <c r="J25" s="108"/>
      <c r="K25" s="107" t="s">
        <v>515</v>
      </c>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c r="CR25" s="69"/>
      <c r="CS25" s="69"/>
      <c r="CT25" s="69"/>
      <c r="CU25" s="69"/>
      <c r="CV25" s="69"/>
      <c r="CW25" s="69"/>
      <c r="CX25" s="69"/>
    </row>
    <row r="26" spans="1:102" ht="21" customHeight="1" x14ac:dyDescent="0.25">
      <c r="A26" s="110" t="s">
        <v>230</v>
      </c>
      <c r="B26" s="111">
        <v>2</v>
      </c>
      <c r="C26" s="111">
        <v>3</v>
      </c>
      <c r="D26" s="111">
        <v>5</v>
      </c>
      <c r="E26" s="111">
        <v>0</v>
      </c>
      <c r="F26" s="111">
        <v>0</v>
      </c>
      <c r="G26" s="111">
        <v>0</v>
      </c>
      <c r="H26" s="111">
        <v>2</v>
      </c>
      <c r="I26" s="111">
        <v>3</v>
      </c>
      <c r="J26" s="111">
        <v>5</v>
      </c>
      <c r="K26" s="110" t="s">
        <v>231</v>
      </c>
    </row>
    <row r="27" spans="1:102" ht="21" customHeight="1" thickBot="1" x14ac:dyDescent="0.3">
      <c r="A27" s="112" t="s">
        <v>516</v>
      </c>
      <c r="B27" s="53">
        <f>SUM(B26)</f>
        <v>2</v>
      </c>
      <c r="C27" s="53">
        <f t="shared" ref="C27:G27" si="7">SUM(C26)</f>
        <v>3</v>
      </c>
      <c r="D27" s="53">
        <f t="shared" si="7"/>
        <v>5</v>
      </c>
      <c r="E27" s="53">
        <f t="shared" si="7"/>
        <v>0</v>
      </c>
      <c r="F27" s="53">
        <f t="shared" si="7"/>
        <v>0</v>
      </c>
      <c r="G27" s="53">
        <f t="shared" si="7"/>
        <v>0</v>
      </c>
      <c r="H27" s="53">
        <v>2</v>
      </c>
      <c r="I27" s="53">
        <v>3</v>
      </c>
      <c r="J27" s="53">
        <v>5</v>
      </c>
      <c r="K27" s="112" t="s">
        <v>512</v>
      </c>
    </row>
    <row r="28" spans="1:102" ht="21" customHeight="1" thickBot="1" x14ac:dyDescent="0.3">
      <c r="A28" s="113" t="s">
        <v>262</v>
      </c>
      <c r="B28" s="55">
        <f>SUM(B27,B24)</f>
        <v>2310</v>
      </c>
      <c r="C28" s="55">
        <f t="shared" ref="C28:J28" si="8">SUM(C27,C24)</f>
        <v>817</v>
      </c>
      <c r="D28" s="55">
        <f t="shared" si="8"/>
        <v>3127</v>
      </c>
      <c r="E28" s="55">
        <f t="shared" si="8"/>
        <v>0</v>
      </c>
      <c r="F28" s="55">
        <f t="shared" si="8"/>
        <v>0</v>
      </c>
      <c r="G28" s="55">
        <f t="shared" si="8"/>
        <v>0</v>
      </c>
      <c r="H28" s="55">
        <f t="shared" si="8"/>
        <v>2310</v>
      </c>
      <c r="I28" s="55">
        <f t="shared" si="8"/>
        <v>817</v>
      </c>
      <c r="J28" s="55">
        <f t="shared" si="8"/>
        <v>3127</v>
      </c>
      <c r="K28" s="25" t="s">
        <v>263</v>
      </c>
    </row>
    <row r="29" spans="1:102" ht="29.25" customHeight="1" thickTop="1" x14ac:dyDescent="0.25">
      <c r="A29" s="114"/>
      <c r="B29" s="57"/>
      <c r="C29" s="57"/>
      <c r="D29" s="57"/>
      <c r="E29" s="57"/>
      <c r="F29" s="57"/>
      <c r="G29" s="57"/>
      <c r="H29" s="57"/>
      <c r="I29" s="57"/>
      <c r="J29" s="57"/>
      <c r="K29" s="16"/>
    </row>
    <row r="30" spans="1:102" s="659" customFormat="1" ht="29.25" customHeight="1" x14ac:dyDescent="0.25">
      <c r="A30" s="114"/>
      <c r="B30" s="57"/>
      <c r="C30" s="57"/>
      <c r="D30" s="57"/>
      <c r="E30" s="57"/>
      <c r="F30" s="57"/>
      <c r="G30" s="57"/>
      <c r="H30" s="57"/>
      <c r="I30" s="57"/>
      <c r="J30" s="57"/>
      <c r="K30" s="664"/>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row>
    <row r="31" spans="1:102" s="281" customFormat="1" ht="29.25" customHeight="1" x14ac:dyDescent="0.25">
      <c r="A31" s="114"/>
      <c r="B31" s="57"/>
      <c r="C31" s="57"/>
      <c r="D31" s="57"/>
      <c r="E31" s="57"/>
      <c r="F31" s="57"/>
      <c r="G31" s="57"/>
      <c r="H31" s="57"/>
      <c r="I31" s="57"/>
      <c r="J31" s="57"/>
      <c r="K31" s="284"/>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row>
    <row r="32" spans="1:102" ht="34.5" customHeight="1" x14ac:dyDescent="0.25">
      <c r="A32" s="738" t="s">
        <v>619</v>
      </c>
      <c r="B32" s="738"/>
      <c r="C32" s="738"/>
      <c r="D32" s="738"/>
      <c r="E32" s="738"/>
      <c r="F32" s="738"/>
      <c r="G32" s="738"/>
      <c r="H32" s="738"/>
      <c r="I32" s="738"/>
      <c r="J32" s="738"/>
      <c r="K32" s="738"/>
    </row>
    <row r="33" spans="1:102" ht="33.75" customHeight="1" x14ac:dyDescent="0.25">
      <c r="A33" s="742" t="s">
        <v>626</v>
      </c>
      <c r="B33" s="742"/>
      <c r="C33" s="742"/>
      <c r="D33" s="742"/>
      <c r="E33" s="742"/>
      <c r="F33" s="742"/>
      <c r="G33" s="742"/>
      <c r="H33" s="742"/>
      <c r="I33" s="742"/>
      <c r="J33" s="742"/>
      <c r="K33" s="742"/>
    </row>
    <row r="34" spans="1:102" ht="30.75" customHeight="1" thickBot="1" x14ac:dyDescent="0.35">
      <c r="A34" s="1" t="s">
        <v>873</v>
      </c>
      <c r="B34" s="33"/>
      <c r="C34" s="33"/>
      <c r="D34" s="33"/>
      <c r="E34" s="33"/>
      <c r="F34" s="33"/>
      <c r="G34" s="33"/>
      <c r="H34" s="33"/>
      <c r="I34" s="33"/>
      <c r="J34" s="33"/>
      <c r="K34" s="82" t="s">
        <v>519</v>
      </c>
    </row>
    <row r="35" spans="1:102" ht="34.5" customHeight="1" thickTop="1" x14ac:dyDescent="0.25">
      <c r="A35" s="749" t="s">
        <v>205</v>
      </c>
      <c r="B35" s="749" t="s">
        <v>1</v>
      </c>
      <c r="C35" s="749"/>
      <c r="D35" s="749"/>
      <c r="E35" s="749" t="s">
        <v>2</v>
      </c>
      <c r="F35" s="749"/>
      <c r="G35" s="749"/>
      <c r="H35" s="749" t="s">
        <v>4</v>
      </c>
      <c r="I35" s="749"/>
      <c r="J35" s="749"/>
      <c r="K35" s="749" t="s">
        <v>206</v>
      </c>
    </row>
    <row r="36" spans="1:102" ht="27" customHeight="1" x14ac:dyDescent="0.25">
      <c r="A36" s="750"/>
      <c r="B36" s="750" t="s">
        <v>6</v>
      </c>
      <c r="C36" s="750"/>
      <c r="D36" s="750"/>
      <c r="E36" s="750" t="s">
        <v>7</v>
      </c>
      <c r="F36" s="750"/>
      <c r="G36" s="750"/>
      <c r="H36" s="750" t="s">
        <v>9</v>
      </c>
      <c r="I36" s="750"/>
      <c r="J36" s="750"/>
      <c r="K36" s="750"/>
    </row>
    <row r="37" spans="1:102" ht="30" customHeight="1" x14ac:dyDescent="0.25">
      <c r="A37" s="750"/>
      <c r="B37" s="86" t="s">
        <v>10</v>
      </c>
      <c r="C37" s="86" t="s">
        <v>113</v>
      </c>
      <c r="D37" s="86" t="s">
        <v>12</v>
      </c>
      <c r="E37" s="86" t="s">
        <v>10</v>
      </c>
      <c r="F37" s="86" t="s">
        <v>113</v>
      </c>
      <c r="G37" s="86" t="s">
        <v>12</v>
      </c>
      <c r="H37" s="86" t="s">
        <v>10</v>
      </c>
      <c r="I37" s="86" t="s">
        <v>113</v>
      </c>
      <c r="J37" s="86" t="s">
        <v>12</v>
      </c>
      <c r="K37" s="750"/>
    </row>
    <row r="38" spans="1:102" ht="36.75" customHeight="1" thickBot="1" x14ac:dyDescent="0.3">
      <c r="A38" s="751"/>
      <c r="B38" s="87" t="s">
        <v>13</v>
      </c>
      <c r="C38" s="87" t="s">
        <v>14</v>
      </c>
      <c r="D38" s="87" t="s">
        <v>9</v>
      </c>
      <c r="E38" s="87" t="s">
        <v>13</v>
      </c>
      <c r="F38" s="87" t="s">
        <v>14</v>
      </c>
      <c r="G38" s="87" t="s">
        <v>9</v>
      </c>
      <c r="H38" s="87" t="s">
        <v>13</v>
      </c>
      <c r="I38" s="87" t="s">
        <v>14</v>
      </c>
      <c r="J38" s="87" t="s">
        <v>9</v>
      </c>
      <c r="K38" s="751"/>
    </row>
    <row r="39" spans="1:102" ht="27" customHeight="1" x14ac:dyDescent="0.25">
      <c r="A39" s="20" t="s">
        <v>15</v>
      </c>
      <c r="B39" s="21"/>
      <c r="C39" s="21"/>
      <c r="D39" s="21"/>
      <c r="E39" s="21"/>
      <c r="F39" s="21"/>
      <c r="G39" s="21"/>
      <c r="H39" s="21"/>
      <c r="I39" s="21"/>
      <c r="J39" s="21"/>
      <c r="K39" s="22" t="s">
        <v>207</v>
      </c>
    </row>
    <row r="40" spans="1:102" ht="27" customHeight="1" x14ac:dyDescent="0.25">
      <c r="A40" s="20" t="s">
        <v>230</v>
      </c>
      <c r="B40" s="21">
        <v>11</v>
      </c>
      <c r="C40" s="21">
        <v>6</v>
      </c>
      <c r="D40" s="21">
        <f>C40+B40</f>
        <v>17</v>
      </c>
      <c r="E40" s="21">
        <v>0</v>
      </c>
      <c r="F40" s="21">
        <v>0</v>
      </c>
      <c r="G40" s="21">
        <f>SUM(E40:F40)</f>
        <v>0</v>
      </c>
      <c r="H40" s="21">
        <f>SUM(E40,B40)</f>
        <v>11</v>
      </c>
      <c r="I40" s="21">
        <f>SUM(F40,C40)</f>
        <v>6</v>
      </c>
      <c r="J40" s="21">
        <f t="shared" ref="I40:J41" si="9">SUM(G40,D40)</f>
        <v>17</v>
      </c>
      <c r="K40" s="22" t="s">
        <v>231</v>
      </c>
    </row>
    <row r="41" spans="1:102" ht="27" customHeight="1" x14ac:dyDescent="0.25">
      <c r="A41" s="20" t="s">
        <v>319</v>
      </c>
      <c r="B41" s="21">
        <v>61</v>
      </c>
      <c r="C41" s="21">
        <v>32</v>
      </c>
      <c r="D41" s="21">
        <f t="shared" ref="D41:D42" si="10">C41+B41</f>
        <v>93</v>
      </c>
      <c r="E41" s="21">
        <v>0</v>
      </c>
      <c r="F41" s="21">
        <v>0</v>
      </c>
      <c r="G41" s="21">
        <f>SUM(E41:F41)</f>
        <v>0</v>
      </c>
      <c r="H41" s="21">
        <f>SUM(E41,B41)</f>
        <v>61</v>
      </c>
      <c r="I41" s="21">
        <f t="shared" si="9"/>
        <v>32</v>
      </c>
      <c r="J41" s="21">
        <f t="shared" si="9"/>
        <v>93</v>
      </c>
      <c r="K41" s="22" t="s">
        <v>320</v>
      </c>
    </row>
    <row r="42" spans="1:102" s="314" customFormat="1" ht="27" customHeight="1" x14ac:dyDescent="0.25">
      <c r="A42" s="20" t="s">
        <v>932</v>
      </c>
      <c r="B42" s="21">
        <v>0</v>
      </c>
      <c r="C42" s="21">
        <v>1</v>
      </c>
      <c r="D42" s="21">
        <f t="shared" si="10"/>
        <v>1</v>
      </c>
      <c r="E42" s="21">
        <v>0</v>
      </c>
      <c r="F42" s="21">
        <v>0</v>
      </c>
      <c r="G42" s="21">
        <v>0</v>
      </c>
      <c r="H42" s="21">
        <f>SUM(E42,B42)</f>
        <v>0</v>
      </c>
      <c r="I42" s="21">
        <f>SUM(F42,C42)</f>
        <v>1</v>
      </c>
      <c r="J42" s="21">
        <f>SUM(G42,D42)</f>
        <v>1</v>
      </c>
      <c r="K42" s="22" t="s">
        <v>933</v>
      </c>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c r="CF42" s="69"/>
      <c r="CG42" s="69"/>
      <c r="CH42" s="69"/>
      <c r="CI42" s="69"/>
      <c r="CJ42" s="69"/>
      <c r="CK42" s="69"/>
      <c r="CL42" s="69"/>
      <c r="CM42" s="69"/>
      <c r="CN42" s="69"/>
      <c r="CO42" s="69"/>
      <c r="CP42" s="69"/>
      <c r="CQ42" s="69"/>
      <c r="CR42" s="69"/>
      <c r="CS42" s="69"/>
      <c r="CT42" s="69"/>
      <c r="CU42" s="69"/>
      <c r="CV42" s="69"/>
      <c r="CW42" s="69"/>
      <c r="CX42" s="69"/>
    </row>
    <row r="43" spans="1:102" ht="27" customHeight="1" thickBot="1" x14ac:dyDescent="0.3">
      <c r="A43" s="42" t="s">
        <v>931</v>
      </c>
      <c r="B43" s="43">
        <v>1</v>
      </c>
      <c r="C43" s="43">
        <v>0</v>
      </c>
      <c r="D43" s="43">
        <f>SUM(B43:C43)</f>
        <v>1</v>
      </c>
      <c r="E43" s="43">
        <v>0</v>
      </c>
      <c r="F43" s="43">
        <v>0</v>
      </c>
      <c r="G43" s="43">
        <f t="shared" ref="G43" si="11">F43+E43</f>
        <v>0</v>
      </c>
      <c r="H43" s="43">
        <f t="shared" ref="H43:I43" si="12">SUM(B43,E43)</f>
        <v>1</v>
      </c>
      <c r="I43" s="43">
        <f t="shared" si="12"/>
        <v>0</v>
      </c>
      <c r="J43" s="43">
        <f t="shared" ref="J43" si="13">SUM(H43:I43)</f>
        <v>1</v>
      </c>
      <c r="K43" s="44" t="s">
        <v>930</v>
      </c>
    </row>
    <row r="44" spans="1:102" ht="27" customHeight="1" thickBot="1" x14ac:dyDescent="0.3">
      <c r="A44" s="23" t="s">
        <v>262</v>
      </c>
      <c r="B44" s="24">
        <f>SUM(B40:B43)</f>
        <v>73</v>
      </c>
      <c r="C44" s="24">
        <f t="shared" ref="C44:J44" si="14">SUM(C40:C43)</f>
        <v>39</v>
      </c>
      <c r="D44" s="24">
        <f t="shared" si="14"/>
        <v>112</v>
      </c>
      <c r="E44" s="24">
        <f t="shared" si="14"/>
        <v>0</v>
      </c>
      <c r="F44" s="24">
        <f t="shared" si="14"/>
        <v>0</v>
      </c>
      <c r="G44" s="24">
        <f t="shared" si="14"/>
        <v>0</v>
      </c>
      <c r="H44" s="24">
        <f t="shared" si="14"/>
        <v>73</v>
      </c>
      <c r="I44" s="24">
        <f t="shared" si="14"/>
        <v>39</v>
      </c>
      <c r="J44" s="24">
        <f t="shared" si="14"/>
        <v>112</v>
      </c>
      <c r="K44" s="25" t="s">
        <v>263</v>
      </c>
    </row>
    <row r="45" spans="1:102" ht="14.4" thickTop="1" x14ac:dyDescent="0.25"/>
  </sheetData>
  <mergeCells count="30">
    <mergeCell ref="A32:K32"/>
    <mergeCell ref="A33:K33"/>
    <mergeCell ref="A35:A38"/>
    <mergeCell ref="B35:D35"/>
    <mergeCell ref="E35:G35"/>
    <mergeCell ref="H35:J35"/>
    <mergeCell ref="K35:K38"/>
    <mergeCell ref="B36:D36"/>
    <mergeCell ref="E36:G36"/>
    <mergeCell ref="H36:J36"/>
    <mergeCell ref="A14:K14"/>
    <mergeCell ref="A15:K15"/>
    <mergeCell ref="A17:A20"/>
    <mergeCell ref="B17:D17"/>
    <mergeCell ref="E17:G17"/>
    <mergeCell ref="H17:J17"/>
    <mergeCell ref="K17:K20"/>
    <mergeCell ref="B18:D18"/>
    <mergeCell ref="E18:G18"/>
    <mergeCell ref="H18:J18"/>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firstPageNumber="16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TI154"/>
  <sheetViews>
    <sheetView rightToLeft="1" view="pageBreakPreview" topLeftCell="A101" zoomScale="90" zoomScaleSheetLayoutView="90" workbookViewId="0">
      <selection activeCell="B115" sqref="B115"/>
    </sheetView>
  </sheetViews>
  <sheetFormatPr defaultRowHeight="13.8" x14ac:dyDescent="0.25"/>
  <cols>
    <col min="1" max="1" width="34.09765625" style="649" customWidth="1"/>
    <col min="2" max="2" width="10.3984375" style="649" customWidth="1"/>
    <col min="3" max="4" width="10" style="649" customWidth="1"/>
    <col min="5" max="5" width="8.09765625" style="649" customWidth="1"/>
    <col min="6" max="6" width="8.19921875" style="649" customWidth="1"/>
    <col min="7" max="8" width="8" style="649" customWidth="1"/>
    <col min="9" max="9" width="9.3984375" style="649" customWidth="1"/>
    <col min="10" max="10" width="8" style="649" customWidth="1"/>
    <col min="11" max="11" width="9.8984375" style="649" customWidth="1"/>
    <col min="12" max="12" width="10" style="649" customWidth="1"/>
    <col min="13" max="13" width="10.09765625" style="649" customWidth="1"/>
    <col min="14" max="14" width="32.69921875" style="649" customWidth="1"/>
    <col min="15" max="15" width="5.69921875" style="649" customWidth="1"/>
    <col min="16" max="16" width="11.8984375" style="564" customWidth="1"/>
    <col min="17" max="17" width="9.59765625" style="564" customWidth="1"/>
    <col min="18" max="19" width="9" style="564"/>
    <col min="20" max="194" width="9" style="649"/>
    <col min="195" max="195" width="23" style="649" customWidth="1"/>
    <col min="196" max="204" width="10" style="649" customWidth="1"/>
    <col min="205" max="205" width="35.3984375" style="649" customWidth="1"/>
    <col min="206" max="450" width="9" style="649"/>
    <col min="451" max="451" width="23" style="649" customWidth="1"/>
    <col min="452" max="460" width="10" style="649" customWidth="1"/>
    <col min="461" max="461" width="35.3984375" style="649" customWidth="1"/>
    <col min="462" max="706" width="9" style="649"/>
    <col min="707" max="707" width="23" style="649" customWidth="1"/>
    <col min="708" max="716" width="10" style="649" customWidth="1"/>
    <col min="717" max="717" width="35.3984375" style="649" customWidth="1"/>
    <col min="718" max="962" width="9" style="649"/>
    <col min="963" max="963" width="23" style="649" customWidth="1"/>
    <col min="964" max="972" width="10" style="649" customWidth="1"/>
    <col min="973" max="973" width="35.3984375" style="649" customWidth="1"/>
    <col min="974" max="1218" width="9" style="649"/>
    <col min="1219" max="1219" width="23" style="649" customWidth="1"/>
    <col min="1220" max="1228" width="10" style="649" customWidth="1"/>
    <col min="1229" max="1229" width="35.3984375" style="649" customWidth="1"/>
    <col min="1230" max="1474" width="9" style="649"/>
    <col min="1475" max="1475" width="23" style="649" customWidth="1"/>
    <col min="1476" max="1484" width="10" style="649" customWidth="1"/>
    <col min="1485" max="1485" width="35.3984375" style="649" customWidth="1"/>
    <col min="1486" max="1730" width="9" style="649"/>
    <col min="1731" max="1731" width="23" style="649" customWidth="1"/>
    <col min="1732" max="1740" width="10" style="649" customWidth="1"/>
    <col min="1741" max="1741" width="35.3984375" style="649" customWidth="1"/>
    <col min="1742" max="1986" width="9" style="649"/>
    <col min="1987" max="1987" width="23" style="649" customWidth="1"/>
    <col min="1988" max="1996" width="10" style="649" customWidth="1"/>
    <col min="1997" max="1997" width="35.3984375" style="649" customWidth="1"/>
    <col min="1998" max="2242" width="9" style="649"/>
    <col min="2243" max="2243" width="23" style="649" customWidth="1"/>
    <col min="2244" max="2252" width="10" style="649" customWidth="1"/>
    <col min="2253" max="2253" width="35.3984375" style="649" customWidth="1"/>
    <col min="2254" max="2498" width="9" style="649"/>
    <col min="2499" max="2499" width="23" style="649" customWidth="1"/>
    <col min="2500" max="2508" width="10" style="649" customWidth="1"/>
    <col min="2509" max="2509" width="35.3984375" style="649" customWidth="1"/>
    <col min="2510" max="2754" width="9" style="649"/>
    <col min="2755" max="2755" width="23" style="649" customWidth="1"/>
    <col min="2756" max="2764" width="10" style="649" customWidth="1"/>
    <col min="2765" max="2765" width="35.3984375" style="649" customWidth="1"/>
    <col min="2766" max="3010" width="9" style="649"/>
    <col min="3011" max="3011" width="23" style="649" customWidth="1"/>
    <col min="3012" max="3020" width="10" style="649" customWidth="1"/>
    <col min="3021" max="3021" width="35.3984375" style="649" customWidth="1"/>
    <col min="3022" max="3266" width="9" style="649"/>
    <col min="3267" max="3267" width="23" style="649" customWidth="1"/>
    <col min="3268" max="3276" width="10" style="649" customWidth="1"/>
    <col min="3277" max="3277" width="35.3984375" style="649" customWidth="1"/>
    <col min="3278" max="3522" width="9" style="649"/>
    <col min="3523" max="3523" width="23" style="649" customWidth="1"/>
    <col min="3524" max="3532" width="10" style="649" customWidth="1"/>
    <col min="3533" max="3533" width="35.3984375" style="649" customWidth="1"/>
    <col min="3534" max="3778" width="9" style="649"/>
    <col min="3779" max="3779" width="23" style="649" customWidth="1"/>
    <col min="3780" max="3788" width="10" style="649" customWidth="1"/>
    <col min="3789" max="3789" width="35.3984375" style="649" customWidth="1"/>
    <col min="3790" max="4034" width="9" style="649"/>
    <col min="4035" max="4035" width="23" style="649" customWidth="1"/>
    <col min="4036" max="4044" width="10" style="649" customWidth="1"/>
    <col min="4045" max="4045" width="35.3984375" style="649" customWidth="1"/>
    <col min="4046" max="4290" width="9" style="649"/>
    <col min="4291" max="4291" width="23" style="649" customWidth="1"/>
    <col min="4292" max="4300" width="10" style="649" customWidth="1"/>
    <col min="4301" max="4301" width="35.3984375" style="649" customWidth="1"/>
    <col min="4302" max="4546" width="9" style="649"/>
    <col min="4547" max="4547" width="23" style="649" customWidth="1"/>
    <col min="4548" max="4556" width="10" style="649" customWidth="1"/>
    <col min="4557" max="4557" width="35.3984375" style="649" customWidth="1"/>
    <col min="4558" max="4802" width="9" style="649"/>
    <col min="4803" max="4803" width="23" style="649" customWidth="1"/>
    <col min="4804" max="4812" width="10" style="649" customWidth="1"/>
    <col min="4813" max="4813" width="35.3984375" style="649" customWidth="1"/>
    <col min="4814" max="5058" width="9" style="649"/>
    <col min="5059" max="5059" width="23" style="649" customWidth="1"/>
    <col min="5060" max="5068" width="10" style="649" customWidth="1"/>
    <col min="5069" max="5069" width="35.3984375" style="649" customWidth="1"/>
    <col min="5070" max="5314" width="9" style="649"/>
    <col min="5315" max="5315" width="23" style="649" customWidth="1"/>
    <col min="5316" max="5324" width="10" style="649" customWidth="1"/>
    <col min="5325" max="5325" width="35.3984375" style="649" customWidth="1"/>
    <col min="5326" max="5570" width="9" style="649"/>
    <col min="5571" max="5571" width="23" style="649" customWidth="1"/>
    <col min="5572" max="5580" width="10" style="649" customWidth="1"/>
    <col min="5581" max="5581" width="35.3984375" style="649" customWidth="1"/>
    <col min="5582" max="5826" width="9" style="649"/>
    <col min="5827" max="5827" width="23" style="649" customWidth="1"/>
    <col min="5828" max="5836" width="10" style="649" customWidth="1"/>
    <col min="5837" max="5837" width="35.3984375" style="649" customWidth="1"/>
    <col min="5838" max="6082" width="9" style="649"/>
    <col min="6083" max="6083" width="23" style="649" customWidth="1"/>
    <col min="6084" max="6092" width="10" style="649" customWidth="1"/>
    <col min="6093" max="6093" width="35.3984375" style="649" customWidth="1"/>
    <col min="6094" max="6338" width="9" style="649"/>
    <col min="6339" max="6339" width="23" style="649" customWidth="1"/>
    <col min="6340" max="6348" width="10" style="649" customWidth="1"/>
    <col min="6349" max="6349" width="35.3984375" style="649" customWidth="1"/>
    <col min="6350" max="6594" width="9" style="649"/>
    <col min="6595" max="6595" width="23" style="649" customWidth="1"/>
    <col min="6596" max="6604" width="10" style="649" customWidth="1"/>
    <col min="6605" max="6605" width="35.3984375" style="649" customWidth="1"/>
    <col min="6606" max="6850" width="9" style="649"/>
    <col min="6851" max="6851" width="23" style="649" customWidth="1"/>
    <col min="6852" max="6860" width="10" style="649" customWidth="1"/>
    <col min="6861" max="6861" width="35.3984375" style="649" customWidth="1"/>
    <col min="6862" max="7106" width="9" style="649"/>
    <col min="7107" max="7107" width="23" style="649" customWidth="1"/>
    <col min="7108" max="7116" width="10" style="649" customWidth="1"/>
    <col min="7117" max="7117" width="35.3984375" style="649" customWidth="1"/>
    <col min="7118" max="7362" width="9" style="649"/>
    <col min="7363" max="7363" width="23" style="649" customWidth="1"/>
    <col min="7364" max="7372" width="10" style="649" customWidth="1"/>
    <col min="7373" max="7373" width="35.3984375" style="649" customWidth="1"/>
    <col min="7374" max="7618" width="9" style="649"/>
    <col min="7619" max="7619" width="23" style="649" customWidth="1"/>
    <col min="7620" max="7628" width="10" style="649" customWidth="1"/>
    <col min="7629" max="7629" width="35.3984375" style="649" customWidth="1"/>
    <col min="7630" max="7874" width="9" style="649"/>
    <col min="7875" max="7875" width="23" style="649" customWidth="1"/>
    <col min="7876" max="7884" width="10" style="649" customWidth="1"/>
    <col min="7885" max="7885" width="35.3984375" style="649" customWidth="1"/>
    <col min="7886" max="8130" width="9" style="649"/>
    <col min="8131" max="8131" width="23" style="649" customWidth="1"/>
    <col min="8132" max="8140" width="10" style="649" customWidth="1"/>
    <col min="8141" max="8141" width="35.3984375" style="649" customWidth="1"/>
    <col min="8142" max="8386" width="9" style="649"/>
    <col min="8387" max="8387" width="23" style="649" customWidth="1"/>
    <col min="8388" max="8396" width="10" style="649" customWidth="1"/>
    <col min="8397" max="8397" width="35.3984375" style="649" customWidth="1"/>
    <col min="8398" max="8642" width="9" style="649"/>
    <col min="8643" max="8643" width="23" style="649" customWidth="1"/>
    <col min="8644" max="8652" width="10" style="649" customWidth="1"/>
    <col min="8653" max="8653" width="35.3984375" style="649" customWidth="1"/>
    <col min="8654" max="8898" width="9" style="649"/>
    <col min="8899" max="8899" width="23" style="649" customWidth="1"/>
    <col min="8900" max="8908" width="10" style="649" customWidth="1"/>
    <col min="8909" max="8909" width="35.3984375" style="649" customWidth="1"/>
    <col min="8910" max="9154" width="9" style="649"/>
    <col min="9155" max="9155" width="23" style="649" customWidth="1"/>
    <col min="9156" max="9164" width="10" style="649" customWidth="1"/>
    <col min="9165" max="9165" width="35.3984375" style="649" customWidth="1"/>
    <col min="9166" max="9410" width="9" style="649"/>
    <col min="9411" max="9411" width="23" style="649" customWidth="1"/>
    <col min="9412" max="9420" width="10" style="649" customWidth="1"/>
    <col min="9421" max="9421" width="35.3984375" style="649" customWidth="1"/>
    <col min="9422" max="9666" width="9" style="649"/>
    <col min="9667" max="9667" width="23" style="649" customWidth="1"/>
    <col min="9668" max="9676" width="10" style="649" customWidth="1"/>
    <col min="9677" max="9677" width="35.3984375" style="649" customWidth="1"/>
    <col min="9678" max="9922" width="9" style="649"/>
    <col min="9923" max="9923" width="23" style="649" customWidth="1"/>
    <col min="9924" max="9932" width="10" style="649" customWidth="1"/>
    <col min="9933" max="9933" width="35.3984375" style="649" customWidth="1"/>
    <col min="9934" max="10178" width="9" style="649"/>
    <col min="10179" max="10179" width="23" style="649" customWidth="1"/>
    <col min="10180" max="10188" width="10" style="649" customWidth="1"/>
    <col min="10189" max="10189" width="35.3984375" style="649" customWidth="1"/>
    <col min="10190" max="10434" width="9" style="649"/>
    <col min="10435" max="10435" width="23" style="649" customWidth="1"/>
    <col min="10436" max="10444" width="10" style="649" customWidth="1"/>
    <col min="10445" max="10445" width="35.3984375" style="649" customWidth="1"/>
    <col min="10446" max="10690" width="9" style="649"/>
    <col min="10691" max="10691" width="23" style="649" customWidth="1"/>
    <col min="10692" max="10700" width="10" style="649" customWidth="1"/>
    <col min="10701" max="10701" width="35.3984375" style="649" customWidth="1"/>
    <col min="10702" max="10946" width="9" style="649"/>
    <col min="10947" max="10947" width="23" style="649" customWidth="1"/>
    <col min="10948" max="10956" width="10" style="649" customWidth="1"/>
    <col min="10957" max="10957" width="35.3984375" style="649" customWidth="1"/>
    <col min="10958" max="11202" width="9" style="649"/>
    <col min="11203" max="11203" width="23" style="649" customWidth="1"/>
    <col min="11204" max="11212" width="10" style="649" customWidth="1"/>
    <col min="11213" max="11213" width="35.3984375" style="649" customWidth="1"/>
    <col min="11214" max="11458" width="9" style="649"/>
    <col min="11459" max="11459" width="23" style="649" customWidth="1"/>
    <col min="11460" max="11468" width="10" style="649" customWidth="1"/>
    <col min="11469" max="11469" width="35.3984375" style="649" customWidth="1"/>
    <col min="11470" max="11714" width="9" style="649"/>
    <col min="11715" max="11715" width="23" style="649" customWidth="1"/>
    <col min="11716" max="11724" width="10" style="649" customWidth="1"/>
    <col min="11725" max="11725" width="35.3984375" style="649" customWidth="1"/>
    <col min="11726" max="11970" width="9" style="649"/>
    <col min="11971" max="11971" width="23" style="649" customWidth="1"/>
    <col min="11972" max="11980" width="10" style="649" customWidth="1"/>
    <col min="11981" max="11981" width="35.3984375" style="649" customWidth="1"/>
    <col min="11982" max="12226" width="9" style="649"/>
    <col min="12227" max="12227" width="23" style="649" customWidth="1"/>
    <col min="12228" max="12236" width="10" style="649" customWidth="1"/>
    <col min="12237" max="12237" width="35.3984375" style="649" customWidth="1"/>
    <col min="12238" max="12482" width="9" style="649"/>
    <col min="12483" max="12483" width="23" style="649" customWidth="1"/>
    <col min="12484" max="12492" width="10" style="649" customWidth="1"/>
    <col min="12493" max="12493" width="35.3984375" style="649" customWidth="1"/>
    <col min="12494" max="12738" width="9" style="649"/>
    <col min="12739" max="12739" width="23" style="649" customWidth="1"/>
    <col min="12740" max="12748" width="10" style="649" customWidth="1"/>
    <col min="12749" max="12749" width="35.3984375" style="649" customWidth="1"/>
    <col min="12750" max="12994" width="9" style="649"/>
    <col min="12995" max="12995" width="23" style="649" customWidth="1"/>
    <col min="12996" max="13004" width="10" style="649" customWidth="1"/>
    <col min="13005" max="13005" width="35.3984375" style="649" customWidth="1"/>
    <col min="13006" max="13250" width="9" style="649"/>
    <col min="13251" max="13251" width="23" style="649" customWidth="1"/>
    <col min="13252" max="13260" width="10" style="649" customWidth="1"/>
    <col min="13261" max="13261" width="35.3984375" style="649" customWidth="1"/>
    <col min="13262" max="13506" width="9" style="649"/>
    <col min="13507" max="13507" width="23" style="649" customWidth="1"/>
    <col min="13508" max="13516" width="10" style="649" customWidth="1"/>
    <col min="13517" max="13517" width="35.3984375" style="649" customWidth="1"/>
    <col min="13518" max="13762" width="9" style="649"/>
    <col min="13763" max="13763" width="23" style="649" customWidth="1"/>
    <col min="13764" max="13772" width="10" style="649" customWidth="1"/>
    <col min="13773" max="13773" width="35.3984375" style="649" customWidth="1"/>
    <col min="13774" max="14018" width="9" style="649"/>
    <col min="14019" max="14019" width="23" style="649" customWidth="1"/>
    <col min="14020" max="14028" width="10" style="649" customWidth="1"/>
    <col min="14029" max="14029" width="35.3984375" style="649" customWidth="1"/>
    <col min="14030" max="14274" width="9" style="649"/>
    <col min="14275" max="14275" width="23" style="649" customWidth="1"/>
    <col min="14276" max="14284" width="10" style="649" customWidth="1"/>
    <col min="14285" max="14285" width="35.3984375" style="649" customWidth="1"/>
    <col min="14286" max="14530" width="9" style="649"/>
    <col min="14531" max="14531" width="23" style="649" customWidth="1"/>
    <col min="14532" max="14540" width="10" style="649" customWidth="1"/>
    <col min="14541" max="14541" width="35.3984375" style="649" customWidth="1"/>
    <col min="14542" max="14786" width="9" style="649"/>
    <col min="14787" max="14787" width="23" style="649" customWidth="1"/>
    <col min="14788" max="14796" width="10" style="649" customWidth="1"/>
    <col min="14797" max="14797" width="35.3984375" style="649" customWidth="1"/>
    <col min="14798" max="15042" width="9" style="649"/>
    <col min="15043" max="15043" width="23" style="649" customWidth="1"/>
    <col min="15044" max="15052" width="10" style="649" customWidth="1"/>
    <col min="15053" max="15053" width="35.3984375" style="649" customWidth="1"/>
    <col min="15054" max="15298" width="9" style="649"/>
    <col min="15299" max="15299" width="23" style="649" customWidth="1"/>
    <col min="15300" max="15308" width="10" style="649" customWidth="1"/>
    <col min="15309" max="15309" width="35.3984375" style="649" customWidth="1"/>
    <col min="15310" max="15554" width="9" style="649"/>
    <col min="15555" max="15555" width="23" style="649" customWidth="1"/>
    <col min="15556" max="15564" width="10" style="649" customWidth="1"/>
    <col min="15565" max="15565" width="35.3984375" style="649" customWidth="1"/>
    <col min="15566" max="15810" width="9" style="649"/>
    <col min="15811" max="15811" width="23" style="649" customWidth="1"/>
    <col min="15812" max="15820" width="10" style="649" customWidth="1"/>
    <col min="15821" max="15821" width="35.3984375" style="649" customWidth="1"/>
    <col min="15822" max="16066" width="9" style="649"/>
    <col min="16067" max="16067" width="23" style="649" customWidth="1"/>
    <col min="16068" max="16076" width="10" style="649" customWidth="1"/>
    <col min="16077" max="16077" width="35.3984375" style="649" customWidth="1"/>
    <col min="16078" max="16384" width="9" style="649"/>
  </cols>
  <sheetData>
    <row r="1" spans="1:15" ht="27" customHeight="1" x14ac:dyDescent="0.25">
      <c r="A1" s="741" t="s">
        <v>713</v>
      </c>
      <c r="B1" s="741"/>
      <c r="C1" s="741"/>
      <c r="D1" s="741"/>
      <c r="E1" s="741"/>
      <c r="F1" s="741"/>
      <c r="G1" s="741"/>
      <c r="H1" s="741"/>
      <c r="I1" s="741"/>
      <c r="J1" s="741"/>
      <c r="K1" s="741"/>
      <c r="L1" s="741"/>
      <c r="M1" s="741"/>
      <c r="N1" s="741"/>
      <c r="O1" s="646"/>
    </row>
    <row r="2" spans="1:15" ht="21.75" customHeight="1" x14ac:dyDescent="0.25">
      <c r="A2" s="742" t="s">
        <v>714</v>
      </c>
      <c r="B2" s="742"/>
      <c r="C2" s="742"/>
      <c r="D2" s="742"/>
      <c r="E2" s="742"/>
      <c r="F2" s="742"/>
      <c r="G2" s="742"/>
      <c r="H2" s="742"/>
      <c r="I2" s="742"/>
      <c r="J2" s="742"/>
      <c r="K2" s="742"/>
      <c r="L2" s="742"/>
      <c r="M2" s="742"/>
      <c r="N2" s="742"/>
      <c r="O2" s="646"/>
    </row>
    <row r="3" spans="1:15" ht="17.25" customHeight="1" thickBot="1" x14ac:dyDescent="0.3">
      <c r="A3" s="442" t="s">
        <v>774</v>
      </c>
      <c r="B3" s="738"/>
      <c r="C3" s="738"/>
      <c r="D3" s="738"/>
      <c r="E3" s="738"/>
      <c r="F3" s="738"/>
      <c r="G3" s="738"/>
      <c r="H3" s="738"/>
      <c r="I3" s="738"/>
      <c r="J3" s="738"/>
      <c r="K3" s="738"/>
      <c r="L3" s="738"/>
      <c r="M3" s="738"/>
      <c r="N3" s="611" t="s">
        <v>105</v>
      </c>
      <c r="O3" s="611"/>
    </row>
    <row r="4" spans="1:15" ht="16.2" thickTop="1" x14ac:dyDescent="0.25">
      <c r="A4" s="735" t="s">
        <v>0</v>
      </c>
      <c r="B4" s="735" t="s">
        <v>1</v>
      </c>
      <c r="C4" s="735"/>
      <c r="D4" s="735"/>
      <c r="E4" s="735" t="s">
        <v>2</v>
      </c>
      <c r="F4" s="735"/>
      <c r="G4" s="735"/>
      <c r="H4" s="735" t="s">
        <v>3</v>
      </c>
      <c r="I4" s="735"/>
      <c r="J4" s="735"/>
      <c r="K4" s="735" t="s">
        <v>4</v>
      </c>
      <c r="L4" s="735"/>
      <c r="M4" s="735"/>
      <c r="N4" s="735" t="s">
        <v>5</v>
      </c>
      <c r="O4" s="647"/>
    </row>
    <row r="5" spans="1:15" ht="15.6" x14ac:dyDescent="0.25">
      <c r="A5" s="736"/>
      <c r="B5" s="736" t="s">
        <v>6</v>
      </c>
      <c r="C5" s="736"/>
      <c r="D5" s="736"/>
      <c r="E5" s="736" t="s">
        <v>7</v>
      </c>
      <c r="F5" s="736"/>
      <c r="G5" s="736"/>
      <c r="H5" s="739" t="s">
        <v>8</v>
      </c>
      <c r="I5" s="739"/>
      <c r="J5" s="739"/>
      <c r="K5" s="736" t="s">
        <v>9</v>
      </c>
      <c r="L5" s="736"/>
      <c r="M5" s="736"/>
      <c r="N5" s="736"/>
      <c r="O5" s="647"/>
    </row>
    <row r="6" spans="1:15" ht="15.6" x14ac:dyDescent="0.25">
      <c r="A6" s="736"/>
      <c r="B6" s="647" t="s">
        <v>10</v>
      </c>
      <c r="C6" s="647" t="s">
        <v>11</v>
      </c>
      <c r="D6" s="647" t="s">
        <v>12</v>
      </c>
      <c r="E6" s="647" t="s">
        <v>10</v>
      </c>
      <c r="F6" s="647" t="s">
        <v>11</v>
      </c>
      <c r="G6" s="647" t="s">
        <v>12</v>
      </c>
      <c r="H6" s="647" t="s">
        <v>10</v>
      </c>
      <c r="I6" s="647" t="s">
        <v>11</v>
      </c>
      <c r="J6" s="647" t="s">
        <v>12</v>
      </c>
      <c r="K6" s="647" t="s">
        <v>10</v>
      </c>
      <c r="L6" s="647" t="s">
        <v>11</v>
      </c>
      <c r="M6" s="647" t="s">
        <v>12</v>
      </c>
      <c r="N6" s="736"/>
      <c r="O6" s="647"/>
    </row>
    <row r="7" spans="1:15" ht="16.2" thickBot="1" x14ac:dyDescent="0.3">
      <c r="A7" s="737"/>
      <c r="B7" s="648" t="s">
        <v>13</v>
      </c>
      <c r="C7" s="648" t="s">
        <v>14</v>
      </c>
      <c r="D7" s="648" t="s">
        <v>9</v>
      </c>
      <c r="E7" s="648" t="s">
        <v>13</v>
      </c>
      <c r="F7" s="648" t="s">
        <v>14</v>
      </c>
      <c r="G7" s="648" t="s">
        <v>9</v>
      </c>
      <c r="H7" s="648" t="s">
        <v>13</v>
      </c>
      <c r="I7" s="648" t="s">
        <v>14</v>
      </c>
      <c r="J7" s="648" t="s">
        <v>9</v>
      </c>
      <c r="K7" s="648" t="s">
        <v>13</v>
      </c>
      <c r="L7" s="648" t="s">
        <v>14</v>
      </c>
      <c r="M7" s="648" t="s">
        <v>9</v>
      </c>
      <c r="N7" s="737"/>
      <c r="O7" s="647"/>
    </row>
    <row r="8" spans="1:15" ht="21.75" customHeight="1" x14ac:dyDescent="0.25">
      <c r="A8" s="5" t="s">
        <v>15</v>
      </c>
      <c r="B8" s="653"/>
      <c r="C8" s="653"/>
      <c r="D8" s="653"/>
      <c r="E8" s="653"/>
      <c r="F8" s="653"/>
      <c r="G8" s="653"/>
      <c r="H8" s="653"/>
      <c r="I8" s="653"/>
      <c r="J8" s="653"/>
      <c r="K8" s="653"/>
      <c r="L8" s="653"/>
      <c r="M8" s="653"/>
      <c r="N8" s="7" t="s">
        <v>16</v>
      </c>
      <c r="O8" s="7"/>
    </row>
    <row r="9" spans="1:15" ht="19.5" customHeight="1" x14ac:dyDescent="0.25">
      <c r="A9" s="533" t="s">
        <v>17</v>
      </c>
      <c r="B9" s="9">
        <v>5815</v>
      </c>
      <c r="C9" s="9">
        <v>8578</v>
      </c>
      <c r="D9" s="9">
        <v>14393</v>
      </c>
      <c r="E9" s="9">
        <v>0</v>
      </c>
      <c r="F9" s="9">
        <v>8</v>
      </c>
      <c r="G9" s="9">
        <v>8</v>
      </c>
      <c r="H9" s="9">
        <v>3</v>
      </c>
      <c r="I9" s="9">
        <v>0</v>
      </c>
      <c r="J9" s="9">
        <v>3</v>
      </c>
      <c r="K9" s="9">
        <f>H9+E9+B9</f>
        <v>5818</v>
      </c>
      <c r="L9" s="9">
        <f>I9+F9+C9</f>
        <v>8586</v>
      </c>
      <c r="M9" s="9">
        <f>SUM(K9:L9)</f>
        <v>14404</v>
      </c>
      <c r="N9" s="650" t="s">
        <v>18</v>
      </c>
      <c r="O9" s="652"/>
    </row>
    <row r="10" spans="1:15" ht="19.5" customHeight="1" x14ac:dyDescent="0.25">
      <c r="A10" s="533" t="s">
        <v>19</v>
      </c>
      <c r="B10" s="9">
        <v>3798</v>
      </c>
      <c r="C10" s="9">
        <v>3631</v>
      </c>
      <c r="D10" s="9">
        <v>7429</v>
      </c>
      <c r="E10" s="9">
        <v>0</v>
      </c>
      <c r="F10" s="9">
        <v>0</v>
      </c>
      <c r="G10" s="9">
        <v>0</v>
      </c>
      <c r="H10" s="9">
        <v>0</v>
      </c>
      <c r="I10" s="9">
        <v>0</v>
      </c>
      <c r="J10" s="9">
        <v>0</v>
      </c>
      <c r="K10" s="9">
        <f t="shared" ref="K10:L35" si="0">H10+E10+B10</f>
        <v>3798</v>
      </c>
      <c r="L10" s="9">
        <f t="shared" si="0"/>
        <v>3631</v>
      </c>
      <c r="M10" s="9">
        <f t="shared" ref="M10:M35" si="1">SUM(K10:L10)</f>
        <v>7429</v>
      </c>
      <c r="N10" s="650" t="s">
        <v>20</v>
      </c>
      <c r="O10" s="652"/>
    </row>
    <row r="11" spans="1:15" ht="19.5" customHeight="1" x14ac:dyDescent="0.25">
      <c r="A11" s="533" t="s">
        <v>21</v>
      </c>
      <c r="B11" s="9">
        <v>1182</v>
      </c>
      <c r="C11" s="9">
        <v>934</v>
      </c>
      <c r="D11" s="9">
        <v>2116</v>
      </c>
      <c r="E11" s="9">
        <v>0</v>
      </c>
      <c r="F11" s="9">
        <v>0</v>
      </c>
      <c r="G11" s="9">
        <v>0</v>
      </c>
      <c r="H11" s="9">
        <v>0</v>
      </c>
      <c r="I11" s="9">
        <v>0</v>
      </c>
      <c r="J11" s="9">
        <v>0</v>
      </c>
      <c r="K11" s="9">
        <f t="shared" si="0"/>
        <v>1182</v>
      </c>
      <c r="L11" s="9">
        <f t="shared" si="0"/>
        <v>934</v>
      </c>
      <c r="M11" s="9">
        <f t="shared" si="1"/>
        <v>2116</v>
      </c>
      <c r="N11" s="650" t="s">
        <v>22</v>
      </c>
      <c r="O11" s="652"/>
    </row>
    <row r="12" spans="1:15" ht="19.5" customHeight="1" x14ac:dyDescent="0.25">
      <c r="A12" s="533" t="s">
        <v>23</v>
      </c>
      <c r="B12" s="9">
        <v>467</v>
      </c>
      <c r="C12" s="9">
        <v>682</v>
      </c>
      <c r="D12" s="9">
        <v>1149</v>
      </c>
      <c r="E12" s="9">
        <v>0</v>
      </c>
      <c r="F12" s="9">
        <v>0</v>
      </c>
      <c r="G12" s="9">
        <v>0</v>
      </c>
      <c r="H12" s="9">
        <v>0</v>
      </c>
      <c r="I12" s="9">
        <v>0</v>
      </c>
      <c r="J12" s="9">
        <v>0</v>
      </c>
      <c r="K12" s="9">
        <f t="shared" si="0"/>
        <v>467</v>
      </c>
      <c r="L12" s="9">
        <f t="shared" si="0"/>
        <v>682</v>
      </c>
      <c r="M12" s="9">
        <f t="shared" si="1"/>
        <v>1149</v>
      </c>
      <c r="N12" s="650" t="s">
        <v>24</v>
      </c>
      <c r="O12" s="652"/>
    </row>
    <row r="13" spans="1:15" ht="19.5" customHeight="1" x14ac:dyDescent="0.25">
      <c r="A13" s="533" t="s">
        <v>25</v>
      </c>
      <c r="B13" s="9">
        <v>1814</v>
      </c>
      <c r="C13" s="9">
        <v>2336</v>
      </c>
      <c r="D13" s="9">
        <v>4150</v>
      </c>
      <c r="E13" s="9">
        <v>0</v>
      </c>
      <c r="F13" s="9">
        <v>0</v>
      </c>
      <c r="G13" s="9">
        <v>0</v>
      </c>
      <c r="H13" s="9">
        <v>0</v>
      </c>
      <c r="I13" s="9">
        <v>0</v>
      </c>
      <c r="J13" s="9">
        <v>0</v>
      </c>
      <c r="K13" s="9">
        <f t="shared" si="0"/>
        <v>1814</v>
      </c>
      <c r="L13" s="9">
        <f t="shared" si="0"/>
        <v>2336</v>
      </c>
      <c r="M13" s="9">
        <f t="shared" si="1"/>
        <v>4150</v>
      </c>
      <c r="N13" s="650" t="s">
        <v>26</v>
      </c>
      <c r="O13" s="652"/>
    </row>
    <row r="14" spans="1:15" ht="19.5" customHeight="1" x14ac:dyDescent="0.25">
      <c r="A14" s="533" t="s">
        <v>27</v>
      </c>
      <c r="B14" s="9">
        <v>6293</v>
      </c>
      <c r="C14" s="9">
        <v>6083</v>
      </c>
      <c r="D14" s="9">
        <v>12376</v>
      </c>
      <c r="E14" s="9">
        <v>1</v>
      </c>
      <c r="F14" s="9">
        <v>0</v>
      </c>
      <c r="G14" s="9">
        <v>1</v>
      </c>
      <c r="H14" s="9">
        <v>0</v>
      </c>
      <c r="I14" s="9">
        <v>0</v>
      </c>
      <c r="J14" s="9">
        <v>0</v>
      </c>
      <c r="K14" s="9">
        <f t="shared" si="0"/>
        <v>6294</v>
      </c>
      <c r="L14" s="9">
        <f t="shared" si="0"/>
        <v>6083</v>
      </c>
      <c r="M14" s="9">
        <f t="shared" si="1"/>
        <v>12377</v>
      </c>
      <c r="N14" s="650" t="s">
        <v>28</v>
      </c>
      <c r="O14" s="652"/>
    </row>
    <row r="15" spans="1:15" ht="19.5" customHeight="1" x14ac:dyDescent="0.25">
      <c r="A15" s="533" t="s">
        <v>29</v>
      </c>
      <c r="B15" s="9">
        <v>218</v>
      </c>
      <c r="C15" s="9">
        <v>223</v>
      </c>
      <c r="D15" s="9">
        <v>441</v>
      </c>
      <c r="E15" s="9">
        <v>0</v>
      </c>
      <c r="F15" s="9">
        <v>0</v>
      </c>
      <c r="G15" s="9">
        <v>0</v>
      </c>
      <c r="H15" s="9">
        <v>0</v>
      </c>
      <c r="I15" s="9">
        <v>0</v>
      </c>
      <c r="J15" s="9">
        <v>0</v>
      </c>
      <c r="K15" s="9">
        <f t="shared" si="0"/>
        <v>218</v>
      </c>
      <c r="L15" s="9">
        <f t="shared" si="0"/>
        <v>223</v>
      </c>
      <c r="M15" s="9">
        <f t="shared" si="1"/>
        <v>441</v>
      </c>
      <c r="N15" s="650" t="s">
        <v>30</v>
      </c>
      <c r="O15" s="652"/>
    </row>
    <row r="16" spans="1:15" ht="19.5" customHeight="1" x14ac:dyDescent="0.25">
      <c r="A16" s="533" t="s">
        <v>31</v>
      </c>
      <c r="B16" s="9">
        <v>763</v>
      </c>
      <c r="C16" s="9">
        <v>204</v>
      </c>
      <c r="D16" s="9">
        <v>967</v>
      </c>
      <c r="E16" s="9">
        <v>0</v>
      </c>
      <c r="F16" s="9">
        <v>0</v>
      </c>
      <c r="G16" s="9">
        <v>0</v>
      </c>
      <c r="H16" s="9">
        <v>0</v>
      </c>
      <c r="I16" s="9">
        <v>0</v>
      </c>
      <c r="J16" s="9">
        <v>0</v>
      </c>
      <c r="K16" s="9">
        <f t="shared" si="0"/>
        <v>763</v>
      </c>
      <c r="L16" s="9">
        <f t="shared" si="0"/>
        <v>204</v>
      </c>
      <c r="M16" s="9">
        <f t="shared" si="1"/>
        <v>967</v>
      </c>
      <c r="N16" s="650" t="s">
        <v>32</v>
      </c>
      <c r="O16" s="652"/>
    </row>
    <row r="17" spans="1:17" ht="19.5" customHeight="1" x14ac:dyDescent="0.25">
      <c r="A17" s="533" t="s">
        <v>33</v>
      </c>
      <c r="B17" s="9">
        <v>154</v>
      </c>
      <c r="C17" s="9">
        <v>150</v>
      </c>
      <c r="D17" s="9">
        <v>304</v>
      </c>
      <c r="E17" s="9">
        <v>0</v>
      </c>
      <c r="F17" s="9">
        <v>0</v>
      </c>
      <c r="G17" s="9">
        <v>0</v>
      </c>
      <c r="H17" s="9">
        <v>0</v>
      </c>
      <c r="I17" s="9">
        <v>0</v>
      </c>
      <c r="J17" s="9">
        <v>0</v>
      </c>
      <c r="K17" s="9">
        <f t="shared" si="0"/>
        <v>154</v>
      </c>
      <c r="L17" s="9">
        <f t="shared" si="0"/>
        <v>150</v>
      </c>
      <c r="M17" s="9">
        <f t="shared" si="1"/>
        <v>304</v>
      </c>
      <c r="N17" s="650" t="s">
        <v>34</v>
      </c>
      <c r="O17" s="652"/>
    </row>
    <row r="18" spans="1:17" ht="19.5" customHeight="1" x14ac:dyDescent="0.25">
      <c r="A18" s="533" t="s">
        <v>35</v>
      </c>
      <c r="B18" s="9">
        <v>3138</v>
      </c>
      <c r="C18" s="9">
        <v>5860</v>
      </c>
      <c r="D18" s="9">
        <v>8998</v>
      </c>
      <c r="E18" s="9">
        <v>0</v>
      </c>
      <c r="F18" s="9">
        <v>0</v>
      </c>
      <c r="G18" s="9">
        <v>0</v>
      </c>
      <c r="H18" s="9">
        <v>0</v>
      </c>
      <c r="I18" s="9">
        <v>0</v>
      </c>
      <c r="J18" s="9">
        <v>0</v>
      </c>
      <c r="K18" s="9">
        <f t="shared" si="0"/>
        <v>3138</v>
      </c>
      <c r="L18" s="9">
        <f t="shared" si="0"/>
        <v>5860</v>
      </c>
      <c r="M18" s="9">
        <f t="shared" si="1"/>
        <v>8998</v>
      </c>
      <c r="N18" s="650" t="s">
        <v>36</v>
      </c>
      <c r="O18" s="652"/>
    </row>
    <row r="19" spans="1:17" ht="19.5" customHeight="1" x14ac:dyDescent="0.25">
      <c r="A19" s="533" t="s">
        <v>37</v>
      </c>
      <c r="B19" s="9">
        <v>72</v>
      </c>
      <c r="C19" s="9">
        <v>71</v>
      </c>
      <c r="D19" s="9">
        <v>143</v>
      </c>
      <c r="E19" s="9">
        <v>0</v>
      </c>
      <c r="F19" s="9">
        <v>0</v>
      </c>
      <c r="G19" s="9">
        <v>0</v>
      </c>
      <c r="H19" s="9">
        <v>0</v>
      </c>
      <c r="I19" s="9">
        <v>0</v>
      </c>
      <c r="J19" s="9">
        <v>0</v>
      </c>
      <c r="K19" s="9">
        <f t="shared" si="0"/>
        <v>72</v>
      </c>
      <c r="L19" s="9">
        <f t="shared" si="0"/>
        <v>71</v>
      </c>
      <c r="M19" s="9">
        <f t="shared" si="1"/>
        <v>143</v>
      </c>
      <c r="N19" s="650" t="s">
        <v>38</v>
      </c>
      <c r="O19" s="652"/>
    </row>
    <row r="20" spans="1:17" ht="19.5" customHeight="1" x14ac:dyDescent="0.25">
      <c r="A20" s="533" t="s">
        <v>39</v>
      </c>
      <c r="B20" s="9">
        <v>2982</v>
      </c>
      <c r="C20" s="9">
        <v>4144</v>
      </c>
      <c r="D20" s="9">
        <v>7126</v>
      </c>
      <c r="E20" s="9">
        <v>0</v>
      </c>
      <c r="F20" s="9">
        <v>0</v>
      </c>
      <c r="G20" s="9">
        <v>0</v>
      </c>
      <c r="H20" s="9">
        <v>0</v>
      </c>
      <c r="I20" s="9">
        <v>0</v>
      </c>
      <c r="J20" s="9">
        <v>0</v>
      </c>
      <c r="K20" s="9">
        <f t="shared" si="0"/>
        <v>2982</v>
      </c>
      <c r="L20" s="9">
        <f t="shared" si="0"/>
        <v>4144</v>
      </c>
      <c r="M20" s="9">
        <f t="shared" si="1"/>
        <v>7126</v>
      </c>
      <c r="N20" s="650" t="s">
        <v>40</v>
      </c>
      <c r="O20" s="652"/>
    </row>
    <row r="21" spans="1:17" ht="19.5" customHeight="1" x14ac:dyDescent="0.25">
      <c r="A21" s="533" t="s">
        <v>41</v>
      </c>
      <c r="B21" s="9">
        <v>70</v>
      </c>
      <c r="C21" s="9">
        <v>120</v>
      </c>
      <c r="D21" s="9">
        <v>190</v>
      </c>
      <c r="E21" s="9">
        <v>0</v>
      </c>
      <c r="F21" s="9">
        <v>0</v>
      </c>
      <c r="G21" s="9">
        <v>0</v>
      </c>
      <c r="H21" s="9">
        <v>0</v>
      </c>
      <c r="I21" s="9">
        <v>0</v>
      </c>
      <c r="J21" s="9">
        <v>0</v>
      </c>
      <c r="K21" s="9">
        <f t="shared" si="0"/>
        <v>70</v>
      </c>
      <c r="L21" s="9">
        <f t="shared" si="0"/>
        <v>120</v>
      </c>
      <c r="M21" s="9">
        <f t="shared" si="1"/>
        <v>190</v>
      </c>
      <c r="N21" s="650" t="s">
        <v>42</v>
      </c>
      <c r="O21" s="652"/>
      <c r="P21" s="740"/>
      <c r="Q21" s="740"/>
    </row>
    <row r="22" spans="1:17" ht="19.5" customHeight="1" x14ac:dyDescent="0.25">
      <c r="A22" s="533" t="s">
        <v>43</v>
      </c>
      <c r="B22" s="9">
        <v>4513</v>
      </c>
      <c r="C22" s="9">
        <v>2845</v>
      </c>
      <c r="D22" s="9">
        <v>7358</v>
      </c>
      <c r="E22" s="9">
        <v>0</v>
      </c>
      <c r="F22" s="9">
        <v>0</v>
      </c>
      <c r="G22" s="9">
        <v>0</v>
      </c>
      <c r="H22" s="9">
        <v>0</v>
      </c>
      <c r="I22" s="9">
        <v>0</v>
      </c>
      <c r="J22" s="9">
        <v>0</v>
      </c>
      <c r="K22" s="9">
        <f t="shared" si="0"/>
        <v>4513</v>
      </c>
      <c r="L22" s="9">
        <f t="shared" si="0"/>
        <v>2845</v>
      </c>
      <c r="M22" s="9">
        <f t="shared" si="1"/>
        <v>7358</v>
      </c>
      <c r="N22" s="650" t="s">
        <v>44</v>
      </c>
      <c r="O22" s="652"/>
    </row>
    <row r="23" spans="1:17" ht="19.5" customHeight="1" x14ac:dyDescent="0.25">
      <c r="A23" s="533" t="s">
        <v>45</v>
      </c>
      <c r="B23" s="9">
        <v>1093</v>
      </c>
      <c r="C23" s="9">
        <v>561</v>
      </c>
      <c r="D23" s="9">
        <v>1654</v>
      </c>
      <c r="E23" s="9">
        <v>0</v>
      </c>
      <c r="F23" s="9">
        <v>0</v>
      </c>
      <c r="G23" s="9">
        <v>0</v>
      </c>
      <c r="H23" s="9">
        <v>0</v>
      </c>
      <c r="I23" s="9">
        <v>0</v>
      </c>
      <c r="J23" s="9">
        <v>0</v>
      </c>
      <c r="K23" s="9">
        <f t="shared" si="0"/>
        <v>1093</v>
      </c>
      <c r="L23" s="9">
        <f t="shared" si="0"/>
        <v>561</v>
      </c>
      <c r="M23" s="9">
        <f t="shared" si="1"/>
        <v>1654</v>
      </c>
      <c r="N23" s="650" t="s">
        <v>46</v>
      </c>
      <c r="O23" s="652"/>
    </row>
    <row r="24" spans="1:17" ht="19.5" customHeight="1" x14ac:dyDescent="0.25">
      <c r="A24" s="533" t="s">
        <v>47</v>
      </c>
      <c r="B24" s="9">
        <v>1951</v>
      </c>
      <c r="C24" s="9">
        <v>2460</v>
      </c>
      <c r="D24" s="9">
        <v>4411</v>
      </c>
      <c r="E24" s="9">
        <v>0</v>
      </c>
      <c r="F24" s="9">
        <v>0</v>
      </c>
      <c r="G24" s="9">
        <v>0</v>
      </c>
      <c r="H24" s="9">
        <v>0</v>
      </c>
      <c r="I24" s="9">
        <v>0</v>
      </c>
      <c r="J24" s="9">
        <v>0</v>
      </c>
      <c r="K24" s="9">
        <f t="shared" si="0"/>
        <v>1951</v>
      </c>
      <c r="L24" s="9">
        <f t="shared" si="0"/>
        <v>2460</v>
      </c>
      <c r="M24" s="9">
        <f t="shared" si="1"/>
        <v>4411</v>
      </c>
      <c r="N24" s="650" t="s">
        <v>48</v>
      </c>
      <c r="O24" s="652"/>
    </row>
    <row r="25" spans="1:17" ht="19.5" customHeight="1" x14ac:dyDescent="0.25">
      <c r="A25" s="533" t="s">
        <v>49</v>
      </c>
      <c r="B25" s="9">
        <v>2248</v>
      </c>
      <c r="C25" s="9">
        <v>2864</v>
      </c>
      <c r="D25" s="9">
        <v>5112</v>
      </c>
      <c r="E25" s="9">
        <v>0</v>
      </c>
      <c r="F25" s="9">
        <v>0</v>
      </c>
      <c r="G25" s="9">
        <v>0</v>
      </c>
      <c r="H25" s="9">
        <v>0</v>
      </c>
      <c r="I25" s="9">
        <v>0</v>
      </c>
      <c r="J25" s="9">
        <v>0</v>
      </c>
      <c r="K25" s="9">
        <f t="shared" si="0"/>
        <v>2248</v>
      </c>
      <c r="L25" s="9">
        <f t="shared" si="0"/>
        <v>2864</v>
      </c>
      <c r="M25" s="9">
        <f t="shared" si="1"/>
        <v>5112</v>
      </c>
      <c r="N25" s="650" t="s">
        <v>50</v>
      </c>
      <c r="O25" s="652"/>
    </row>
    <row r="26" spans="1:17" ht="19.5" customHeight="1" x14ac:dyDescent="0.25">
      <c r="A26" s="533" t="s">
        <v>51</v>
      </c>
      <c r="B26" s="9">
        <v>631</v>
      </c>
      <c r="C26" s="9">
        <v>539</v>
      </c>
      <c r="D26" s="9">
        <v>1170</v>
      </c>
      <c r="E26" s="9">
        <v>0</v>
      </c>
      <c r="F26" s="9">
        <v>0</v>
      </c>
      <c r="G26" s="9">
        <v>0</v>
      </c>
      <c r="H26" s="9">
        <v>0</v>
      </c>
      <c r="I26" s="9">
        <v>0</v>
      </c>
      <c r="J26" s="9">
        <v>0</v>
      </c>
      <c r="K26" s="9">
        <f t="shared" si="0"/>
        <v>631</v>
      </c>
      <c r="L26" s="9">
        <f t="shared" si="0"/>
        <v>539</v>
      </c>
      <c r="M26" s="9">
        <f t="shared" si="1"/>
        <v>1170</v>
      </c>
      <c r="N26" s="650" t="s">
        <v>52</v>
      </c>
      <c r="O26" s="652"/>
    </row>
    <row r="27" spans="1:17" ht="19.5" customHeight="1" x14ac:dyDescent="0.25">
      <c r="A27" s="533" t="s">
        <v>53</v>
      </c>
      <c r="B27" s="9">
        <v>2599</v>
      </c>
      <c r="C27" s="9">
        <v>3708</v>
      </c>
      <c r="D27" s="9">
        <v>6307</v>
      </c>
      <c r="E27" s="9">
        <v>0</v>
      </c>
      <c r="F27" s="9">
        <v>0</v>
      </c>
      <c r="G27" s="9">
        <v>0</v>
      </c>
      <c r="H27" s="9">
        <v>0</v>
      </c>
      <c r="I27" s="9">
        <v>0</v>
      </c>
      <c r="J27" s="9">
        <v>0</v>
      </c>
      <c r="K27" s="9">
        <f t="shared" si="0"/>
        <v>2599</v>
      </c>
      <c r="L27" s="9">
        <f t="shared" si="0"/>
        <v>3708</v>
      </c>
      <c r="M27" s="9">
        <f t="shared" si="1"/>
        <v>6307</v>
      </c>
      <c r="N27" s="650" t="s">
        <v>54</v>
      </c>
      <c r="O27" s="652"/>
    </row>
    <row r="28" spans="1:17" ht="19.5" customHeight="1" x14ac:dyDescent="0.25">
      <c r="A28" s="533" t="s">
        <v>2662</v>
      </c>
      <c r="B28" s="9">
        <v>266</v>
      </c>
      <c r="C28" s="9">
        <v>357</v>
      </c>
      <c r="D28" s="9">
        <v>623</v>
      </c>
      <c r="E28" s="9">
        <v>0</v>
      </c>
      <c r="F28" s="9">
        <v>0</v>
      </c>
      <c r="G28" s="9">
        <v>0</v>
      </c>
      <c r="H28" s="9">
        <v>0</v>
      </c>
      <c r="I28" s="9">
        <v>0</v>
      </c>
      <c r="J28" s="9">
        <v>0</v>
      </c>
      <c r="K28" s="9">
        <f t="shared" si="0"/>
        <v>266</v>
      </c>
      <c r="L28" s="9">
        <f t="shared" si="0"/>
        <v>357</v>
      </c>
      <c r="M28" s="9">
        <f t="shared" si="1"/>
        <v>623</v>
      </c>
      <c r="N28" s="650" t="s">
        <v>55</v>
      </c>
      <c r="O28" s="652"/>
    </row>
    <row r="29" spans="1:17" ht="19.5" customHeight="1" x14ac:dyDescent="0.25">
      <c r="A29" s="533" t="s">
        <v>56</v>
      </c>
      <c r="B29" s="9">
        <v>2064</v>
      </c>
      <c r="C29" s="9">
        <v>3088</v>
      </c>
      <c r="D29" s="9">
        <v>5152</v>
      </c>
      <c r="E29" s="9">
        <v>0</v>
      </c>
      <c r="F29" s="9">
        <v>0</v>
      </c>
      <c r="G29" s="9">
        <v>0</v>
      </c>
      <c r="H29" s="9">
        <v>0</v>
      </c>
      <c r="I29" s="9">
        <v>0</v>
      </c>
      <c r="J29" s="9">
        <v>0</v>
      </c>
      <c r="K29" s="9">
        <f t="shared" si="0"/>
        <v>2064</v>
      </c>
      <c r="L29" s="9">
        <f t="shared" si="0"/>
        <v>3088</v>
      </c>
      <c r="M29" s="9">
        <f t="shared" si="1"/>
        <v>5152</v>
      </c>
      <c r="N29" s="650" t="s">
        <v>57</v>
      </c>
      <c r="O29" s="652"/>
    </row>
    <row r="30" spans="1:17" ht="19.5" customHeight="1" x14ac:dyDescent="0.25">
      <c r="A30" s="533" t="s">
        <v>58</v>
      </c>
      <c r="B30" s="9">
        <v>1469</v>
      </c>
      <c r="C30" s="9">
        <v>2360</v>
      </c>
      <c r="D30" s="9">
        <v>3829</v>
      </c>
      <c r="E30" s="9">
        <v>0</v>
      </c>
      <c r="F30" s="9">
        <v>0</v>
      </c>
      <c r="G30" s="9">
        <v>0</v>
      </c>
      <c r="H30" s="9">
        <v>0</v>
      </c>
      <c r="I30" s="9">
        <v>0</v>
      </c>
      <c r="J30" s="9">
        <v>0</v>
      </c>
      <c r="K30" s="9">
        <f t="shared" si="0"/>
        <v>1469</v>
      </c>
      <c r="L30" s="9">
        <f t="shared" si="0"/>
        <v>2360</v>
      </c>
      <c r="M30" s="9">
        <f t="shared" si="1"/>
        <v>3829</v>
      </c>
      <c r="N30" s="650" t="s">
        <v>59</v>
      </c>
      <c r="O30" s="652"/>
    </row>
    <row r="31" spans="1:17" ht="19.5" customHeight="1" x14ac:dyDescent="0.25">
      <c r="A31" s="533" t="s">
        <v>60</v>
      </c>
      <c r="B31" s="9">
        <v>1606</v>
      </c>
      <c r="C31" s="9">
        <v>2561</v>
      </c>
      <c r="D31" s="9">
        <v>4167</v>
      </c>
      <c r="E31" s="9">
        <v>0</v>
      </c>
      <c r="F31" s="9">
        <v>0</v>
      </c>
      <c r="G31" s="9">
        <v>0</v>
      </c>
      <c r="H31" s="9">
        <v>0</v>
      </c>
      <c r="I31" s="9">
        <v>0</v>
      </c>
      <c r="J31" s="9">
        <v>0</v>
      </c>
      <c r="K31" s="9">
        <f t="shared" si="0"/>
        <v>1606</v>
      </c>
      <c r="L31" s="9">
        <f t="shared" si="0"/>
        <v>2561</v>
      </c>
      <c r="M31" s="9">
        <f t="shared" si="1"/>
        <v>4167</v>
      </c>
      <c r="N31" s="650" t="s">
        <v>61</v>
      </c>
      <c r="O31" s="652"/>
    </row>
    <row r="32" spans="1:17" ht="19.5" customHeight="1" x14ac:dyDescent="0.25">
      <c r="A32" s="533" t="s">
        <v>62</v>
      </c>
      <c r="B32" s="9">
        <v>329</v>
      </c>
      <c r="C32" s="9">
        <v>394</v>
      </c>
      <c r="D32" s="9">
        <v>723</v>
      </c>
      <c r="E32" s="9">
        <v>0</v>
      </c>
      <c r="F32" s="9">
        <v>0</v>
      </c>
      <c r="G32" s="9">
        <v>0</v>
      </c>
      <c r="H32" s="9">
        <v>0</v>
      </c>
      <c r="I32" s="9">
        <v>0</v>
      </c>
      <c r="J32" s="9">
        <v>0</v>
      </c>
      <c r="K32" s="9">
        <f t="shared" si="0"/>
        <v>329</v>
      </c>
      <c r="L32" s="9">
        <f t="shared" si="0"/>
        <v>394</v>
      </c>
      <c r="M32" s="9">
        <f t="shared" si="1"/>
        <v>723</v>
      </c>
      <c r="N32" s="650" t="s">
        <v>63</v>
      </c>
      <c r="O32" s="652"/>
    </row>
    <row r="33" spans="1:19" ht="19.5" customHeight="1" x14ac:dyDescent="0.25">
      <c r="A33" s="533" t="s">
        <v>64</v>
      </c>
      <c r="B33" s="9">
        <v>2390</v>
      </c>
      <c r="C33" s="9">
        <v>2864</v>
      </c>
      <c r="D33" s="9">
        <v>5254</v>
      </c>
      <c r="E33" s="9">
        <v>0</v>
      </c>
      <c r="F33" s="9">
        <v>0</v>
      </c>
      <c r="G33" s="9">
        <v>0</v>
      </c>
      <c r="H33" s="9">
        <v>0</v>
      </c>
      <c r="I33" s="9">
        <v>0</v>
      </c>
      <c r="J33" s="9">
        <v>0</v>
      </c>
      <c r="K33" s="9">
        <f t="shared" si="0"/>
        <v>2390</v>
      </c>
      <c r="L33" s="9">
        <f t="shared" si="0"/>
        <v>2864</v>
      </c>
      <c r="M33" s="9">
        <f t="shared" si="1"/>
        <v>5254</v>
      </c>
      <c r="N33" s="650" t="s">
        <v>65</v>
      </c>
      <c r="O33" s="652"/>
    </row>
    <row r="34" spans="1:19" ht="19.5" customHeight="1" x14ac:dyDescent="0.25">
      <c r="A34" s="533" t="s">
        <v>66</v>
      </c>
      <c r="B34" s="9">
        <v>1809</v>
      </c>
      <c r="C34" s="9">
        <v>2012</v>
      </c>
      <c r="D34" s="9">
        <v>3821</v>
      </c>
      <c r="E34" s="9">
        <v>0</v>
      </c>
      <c r="F34" s="9">
        <v>0</v>
      </c>
      <c r="G34" s="9">
        <v>0</v>
      </c>
      <c r="H34" s="9">
        <v>0</v>
      </c>
      <c r="I34" s="9">
        <v>0</v>
      </c>
      <c r="J34" s="9">
        <v>0</v>
      </c>
      <c r="K34" s="9">
        <f t="shared" si="0"/>
        <v>1809</v>
      </c>
      <c r="L34" s="9">
        <f t="shared" si="0"/>
        <v>2012</v>
      </c>
      <c r="M34" s="9">
        <f t="shared" si="1"/>
        <v>3821</v>
      </c>
      <c r="N34" s="650" t="s">
        <v>67</v>
      </c>
      <c r="O34" s="652"/>
    </row>
    <row r="35" spans="1:19" ht="19.5" customHeight="1" thickBot="1" x14ac:dyDescent="0.3">
      <c r="A35" s="11" t="s">
        <v>68</v>
      </c>
      <c r="B35" s="12">
        <v>970</v>
      </c>
      <c r="C35" s="12">
        <v>1746</v>
      </c>
      <c r="D35" s="12">
        <v>2716</v>
      </c>
      <c r="E35" s="12">
        <v>0</v>
      </c>
      <c r="F35" s="12">
        <v>0</v>
      </c>
      <c r="G35" s="12">
        <v>0</v>
      </c>
      <c r="H35" s="12">
        <v>0</v>
      </c>
      <c r="I35" s="12">
        <v>0</v>
      </c>
      <c r="J35" s="12">
        <v>0</v>
      </c>
      <c r="K35" s="12">
        <f t="shared" si="0"/>
        <v>970</v>
      </c>
      <c r="L35" s="12">
        <f t="shared" si="0"/>
        <v>1746</v>
      </c>
      <c r="M35" s="12">
        <f t="shared" si="1"/>
        <v>2716</v>
      </c>
      <c r="N35" s="13" t="s">
        <v>69</v>
      </c>
      <c r="O35" s="652"/>
    </row>
    <row r="36" spans="1:19" s="660" customFormat="1" ht="19.5" customHeight="1" thickTop="1" x14ac:dyDescent="0.25">
      <c r="A36" s="668"/>
      <c r="B36" s="656"/>
      <c r="C36" s="656"/>
      <c r="D36" s="656"/>
      <c r="E36" s="656"/>
      <c r="F36" s="656"/>
      <c r="G36" s="656"/>
      <c r="H36" s="656"/>
      <c r="I36" s="656"/>
      <c r="J36" s="656"/>
      <c r="K36" s="656"/>
      <c r="L36" s="656"/>
      <c r="M36" s="656"/>
      <c r="N36" s="664"/>
      <c r="O36" s="664"/>
      <c r="P36" s="564"/>
      <c r="Q36" s="564"/>
      <c r="R36" s="564"/>
      <c r="S36" s="564"/>
    </row>
    <row r="37" spans="1:19" s="660" customFormat="1" ht="19.5" customHeight="1" x14ac:dyDescent="0.25">
      <c r="A37" s="668"/>
      <c r="B37" s="656"/>
      <c r="C37" s="656"/>
      <c r="D37" s="656"/>
      <c r="E37" s="656"/>
      <c r="F37" s="656"/>
      <c r="G37" s="656"/>
      <c r="H37" s="656"/>
      <c r="I37" s="656"/>
      <c r="J37" s="656"/>
      <c r="K37" s="656"/>
      <c r="L37" s="656"/>
      <c r="M37" s="656"/>
      <c r="N37" s="664"/>
      <c r="O37" s="664"/>
      <c r="P37" s="564"/>
      <c r="Q37" s="564"/>
      <c r="R37" s="564"/>
      <c r="S37" s="564"/>
    </row>
    <row r="38" spans="1:19" s="660" customFormat="1" ht="19.5" customHeight="1" x14ac:dyDescent="0.25">
      <c r="A38" s="668"/>
      <c r="B38" s="656"/>
      <c r="C38" s="656"/>
      <c r="D38" s="656"/>
      <c r="E38" s="656"/>
      <c r="F38" s="656"/>
      <c r="G38" s="656"/>
      <c r="H38" s="656"/>
      <c r="I38" s="656"/>
      <c r="J38" s="656"/>
      <c r="K38" s="656"/>
      <c r="L38" s="656"/>
      <c r="M38" s="656"/>
      <c r="N38" s="664"/>
      <c r="O38" s="664"/>
      <c r="P38" s="564"/>
      <c r="Q38" s="564"/>
      <c r="R38" s="564"/>
      <c r="S38" s="564"/>
    </row>
    <row r="39" spans="1:19" ht="20.100000000000001" customHeight="1" x14ac:dyDescent="0.25">
      <c r="A39" s="655"/>
      <c r="B39" s="647"/>
      <c r="C39" s="647"/>
      <c r="D39" s="647"/>
      <c r="E39" s="647"/>
      <c r="F39" s="647"/>
      <c r="G39" s="647"/>
      <c r="H39" s="647"/>
      <c r="I39" s="647"/>
      <c r="J39" s="647"/>
      <c r="K39" s="647"/>
      <c r="L39" s="647"/>
      <c r="M39" s="647"/>
      <c r="N39" s="652"/>
      <c r="O39" s="652"/>
    </row>
    <row r="40" spans="1:19" ht="21" customHeight="1" thickBot="1" x14ac:dyDescent="0.3">
      <c r="A40" s="442" t="s">
        <v>775</v>
      </c>
      <c r="B40" s="738"/>
      <c r="C40" s="738"/>
      <c r="D40" s="738"/>
      <c r="E40" s="738"/>
      <c r="F40" s="738"/>
      <c r="G40" s="738"/>
      <c r="H40" s="738"/>
      <c r="I40" s="738"/>
      <c r="J40" s="738"/>
      <c r="K40" s="738"/>
      <c r="L40" s="738"/>
      <c r="M40" s="738"/>
      <c r="N40" s="611" t="s">
        <v>108</v>
      </c>
      <c r="O40" s="611"/>
    </row>
    <row r="41" spans="1:19" ht="21" customHeight="1" thickTop="1" x14ac:dyDescent="0.25">
      <c r="A41" s="735" t="s">
        <v>0</v>
      </c>
      <c r="B41" s="735" t="s">
        <v>1</v>
      </c>
      <c r="C41" s="735"/>
      <c r="D41" s="735"/>
      <c r="E41" s="735" t="s">
        <v>2</v>
      </c>
      <c r="F41" s="735"/>
      <c r="G41" s="735"/>
      <c r="H41" s="735" t="s">
        <v>3</v>
      </c>
      <c r="I41" s="735"/>
      <c r="J41" s="735"/>
      <c r="K41" s="735" t="s">
        <v>4</v>
      </c>
      <c r="L41" s="735"/>
      <c r="M41" s="735"/>
      <c r="N41" s="735" t="s">
        <v>5</v>
      </c>
      <c r="O41" s="647"/>
    </row>
    <row r="42" spans="1:19" ht="21" customHeight="1" x14ac:dyDescent="0.25">
      <c r="A42" s="736"/>
      <c r="B42" s="736" t="s">
        <v>6</v>
      </c>
      <c r="C42" s="736"/>
      <c r="D42" s="736"/>
      <c r="E42" s="736" t="s">
        <v>7</v>
      </c>
      <c r="F42" s="736"/>
      <c r="G42" s="736"/>
      <c r="H42" s="736" t="s">
        <v>8</v>
      </c>
      <c r="I42" s="736"/>
      <c r="J42" s="736"/>
      <c r="K42" s="736" t="s">
        <v>9</v>
      </c>
      <c r="L42" s="736"/>
      <c r="M42" s="736"/>
      <c r="N42" s="736"/>
      <c r="O42" s="647"/>
    </row>
    <row r="43" spans="1:19" ht="21" customHeight="1" x14ac:dyDescent="0.25">
      <c r="A43" s="736"/>
      <c r="B43" s="647" t="s">
        <v>10</v>
      </c>
      <c r="C43" s="647" t="s">
        <v>11</v>
      </c>
      <c r="D43" s="647" t="s">
        <v>12</v>
      </c>
      <c r="E43" s="647" t="s">
        <v>10</v>
      </c>
      <c r="F43" s="647" t="s">
        <v>11</v>
      </c>
      <c r="G43" s="647" t="s">
        <v>12</v>
      </c>
      <c r="H43" s="647" t="s">
        <v>10</v>
      </c>
      <c r="I43" s="647" t="s">
        <v>11</v>
      </c>
      <c r="J43" s="647" t="s">
        <v>12</v>
      </c>
      <c r="K43" s="647" t="s">
        <v>10</v>
      </c>
      <c r="L43" s="647" t="s">
        <v>11</v>
      </c>
      <c r="M43" s="647" t="s">
        <v>12</v>
      </c>
      <c r="N43" s="736"/>
      <c r="O43" s="647"/>
    </row>
    <row r="44" spans="1:19" ht="21" customHeight="1" thickBot="1" x14ac:dyDescent="0.3">
      <c r="A44" s="737"/>
      <c r="B44" s="648" t="s">
        <v>13</v>
      </c>
      <c r="C44" s="648" t="s">
        <v>14</v>
      </c>
      <c r="D44" s="648" t="s">
        <v>9</v>
      </c>
      <c r="E44" s="648" t="s">
        <v>13</v>
      </c>
      <c r="F44" s="648" t="s">
        <v>14</v>
      </c>
      <c r="G44" s="648" t="s">
        <v>9</v>
      </c>
      <c r="H44" s="648" t="s">
        <v>13</v>
      </c>
      <c r="I44" s="648" t="s">
        <v>14</v>
      </c>
      <c r="J44" s="648" t="s">
        <v>9</v>
      </c>
      <c r="K44" s="648" t="s">
        <v>13</v>
      </c>
      <c r="L44" s="648" t="s">
        <v>14</v>
      </c>
      <c r="M44" s="648" t="s">
        <v>9</v>
      </c>
      <c r="N44" s="737"/>
      <c r="O44" s="647"/>
    </row>
    <row r="45" spans="1:19" ht="20.100000000000001" customHeight="1" x14ac:dyDescent="0.25">
      <c r="A45" s="533" t="s">
        <v>70</v>
      </c>
      <c r="B45" s="9">
        <v>1135</v>
      </c>
      <c r="C45" s="9">
        <v>1870</v>
      </c>
      <c r="D45" s="9">
        <v>3005</v>
      </c>
      <c r="E45" s="9">
        <v>0</v>
      </c>
      <c r="F45" s="9">
        <v>0</v>
      </c>
      <c r="G45" s="9">
        <v>0</v>
      </c>
      <c r="H45" s="9">
        <v>0</v>
      </c>
      <c r="I45" s="9">
        <v>0</v>
      </c>
      <c r="J45" s="9">
        <v>0</v>
      </c>
      <c r="K45" s="9">
        <f>H45+E45+B45</f>
        <v>1135</v>
      </c>
      <c r="L45" s="9">
        <f>I45+F45+C45</f>
        <v>1870</v>
      </c>
      <c r="M45" s="9">
        <f>SUM(K45:L45)</f>
        <v>3005</v>
      </c>
      <c r="N45" s="650" t="s">
        <v>71</v>
      </c>
      <c r="O45" s="652"/>
    </row>
    <row r="46" spans="1:19" ht="21.75" customHeight="1" x14ac:dyDescent="0.25">
      <c r="A46" s="533" t="s">
        <v>72</v>
      </c>
      <c r="B46" s="9">
        <v>76</v>
      </c>
      <c r="C46" s="9">
        <v>85</v>
      </c>
      <c r="D46" s="9">
        <v>161</v>
      </c>
      <c r="E46" s="9">
        <v>0</v>
      </c>
      <c r="F46" s="9">
        <v>0</v>
      </c>
      <c r="G46" s="9">
        <v>0</v>
      </c>
      <c r="H46" s="9">
        <v>0</v>
      </c>
      <c r="I46" s="9">
        <v>0</v>
      </c>
      <c r="J46" s="9">
        <v>0</v>
      </c>
      <c r="K46" s="9">
        <f t="shared" ref="K46:L49" si="2">H46+E46+B46</f>
        <v>76</v>
      </c>
      <c r="L46" s="9">
        <f t="shared" si="2"/>
        <v>85</v>
      </c>
      <c r="M46" s="9">
        <f t="shared" ref="M46:M54" si="3">SUM(K46:L46)</f>
        <v>161</v>
      </c>
      <c r="N46" s="654" t="s">
        <v>73</v>
      </c>
      <c r="O46" s="194"/>
    </row>
    <row r="47" spans="1:19" ht="19.5" customHeight="1" x14ac:dyDescent="0.25">
      <c r="A47" s="533" t="s">
        <v>74</v>
      </c>
      <c r="B47" s="9">
        <v>85</v>
      </c>
      <c r="C47" s="9">
        <v>150</v>
      </c>
      <c r="D47" s="9">
        <v>235</v>
      </c>
      <c r="E47" s="9">
        <v>0</v>
      </c>
      <c r="F47" s="9">
        <v>0</v>
      </c>
      <c r="G47" s="9">
        <v>0</v>
      </c>
      <c r="H47" s="9">
        <v>0</v>
      </c>
      <c r="I47" s="9">
        <v>0</v>
      </c>
      <c r="J47" s="9">
        <v>0</v>
      </c>
      <c r="K47" s="9">
        <f t="shared" si="2"/>
        <v>85</v>
      </c>
      <c r="L47" s="9">
        <f t="shared" si="2"/>
        <v>150</v>
      </c>
      <c r="M47" s="9">
        <f t="shared" si="3"/>
        <v>235</v>
      </c>
      <c r="N47" s="654" t="s">
        <v>75</v>
      </c>
      <c r="O47" s="194"/>
    </row>
    <row r="48" spans="1:19" ht="20.100000000000001" customHeight="1" x14ac:dyDescent="0.25">
      <c r="A48" s="17" t="s">
        <v>76</v>
      </c>
      <c r="B48" s="18">
        <v>123</v>
      </c>
      <c r="C48" s="18">
        <v>132</v>
      </c>
      <c r="D48" s="18">
        <v>255</v>
      </c>
      <c r="E48" s="18">
        <v>0</v>
      </c>
      <c r="F48" s="18">
        <v>0</v>
      </c>
      <c r="G48" s="18">
        <v>0</v>
      </c>
      <c r="H48" s="9">
        <v>0</v>
      </c>
      <c r="I48" s="9">
        <v>0</v>
      </c>
      <c r="J48" s="9">
        <v>0</v>
      </c>
      <c r="K48" s="9">
        <f t="shared" si="2"/>
        <v>123</v>
      </c>
      <c r="L48" s="9">
        <f t="shared" si="2"/>
        <v>132</v>
      </c>
      <c r="M48" s="9">
        <f t="shared" si="3"/>
        <v>255</v>
      </c>
      <c r="N48" s="19" t="s">
        <v>77</v>
      </c>
      <c r="O48" s="652"/>
    </row>
    <row r="49" spans="1:15" ht="20.100000000000001" customHeight="1" x14ac:dyDescent="0.25">
      <c r="A49" s="533" t="s">
        <v>78</v>
      </c>
      <c r="B49" s="9">
        <f>SUM(B45:B48,B9:B35)</f>
        <v>52123</v>
      </c>
      <c r="C49" s="9">
        <f t="shared" ref="C49:J49" si="4">SUM(C45:C48,C9:C35)</f>
        <v>63612</v>
      </c>
      <c r="D49" s="9">
        <f t="shared" si="4"/>
        <v>115735</v>
      </c>
      <c r="E49" s="9">
        <f t="shared" si="4"/>
        <v>1</v>
      </c>
      <c r="F49" s="9">
        <f t="shared" si="4"/>
        <v>8</v>
      </c>
      <c r="G49" s="9">
        <f t="shared" si="4"/>
        <v>9</v>
      </c>
      <c r="H49" s="9">
        <f t="shared" si="4"/>
        <v>3</v>
      </c>
      <c r="I49" s="9">
        <f t="shared" si="4"/>
        <v>0</v>
      </c>
      <c r="J49" s="9">
        <f t="shared" si="4"/>
        <v>3</v>
      </c>
      <c r="K49" s="670">
        <f t="shared" si="2"/>
        <v>52127</v>
      </c>
      <c r="L49" s="670">
        <f t="shared" si="2"/>
        <v>63620</v>
      </c>
      <c r="M49" s="670">
        <f t="shared" si="3"/>
        <v>115747</v>
      </c>
      <c r="N49" s="650" t="s">
        <v>79</v>
      </c>
      <c r="O49" s="652"/>
    </row>
    <row r="50" spans="1:15" ht="20.100000000000001" customHeight="1" x14ac:dyDescent="0.25">
      <c r="A50" s="533" t="s">
        <v>80</v>
      </c>
      <c r="B50" s="9">
        <v>3866</v>
      </c>
      <c r="C50" s="9">
        <v>2715</v>
      </c>
      <c r="D50" s="9">
        <v>6581</v>
      </c>
      <c r="E50" s="9">
        <v>0</v>
      </c>
      <c r="F50" s="9">
        <v>1</v>
      </c>
      <c r="G50" s="9">
        <v>1</v>
      </c>
      <c r="H50" s="9">
        <v>0</v>
      </c>
      <c r="I50" s="9">
        <v>0</v>
      </c>
      <c r="J50" s="9">
        <v>0</v>
      </c>
      <c r="K50" s="9">
        <f t="shared" ref="K50:L54" si="5">SUM(B50,E50)</f>
        <v>3866</v>
      </c>
      <c r="L50" s="9">
        <f t="shared" si="5"/>
        <v>2716</v>
      </c>
      <c r="M50" s="9">
        <f t="shared" si="3"/>
        <v>6582</v>
      </c>
      <c r="N50" s="650" t="s">
        <v>81</v>
      </c>
      <c r="O50" s="652"/>
    </row>
    <row r="51" spans="1:15" ht="20.100000000000001" customHeight="1" x14ac:dyDescent="0.25">
      <c r="A51" s="533" t="s">
        <v>82</v>
      </c>
      <c r="B51" s="9">
        <v>5944</v>
      </c>
      <c r="C51" s="9">
        <v>4455</v>
      </c>
      <c r="D51" s="9">
        <v>10399</v>
      </c>
      <c r="E51" s="9">
        <v>4</v>
      </c>
      <c r="F51" s="9">
        <v>4</v>
      </c>
      <c r="G51" s="9">
        <v>8</v>
      </c>
      <c r="H51" s="9">
        <v>0</v>
      </c>
      <c r="I51" s="9">
        <v>0</v>
      </c>
      <c r="J51" s="9">
        <v>0</v>
      </c>
      <c r="K51" s="9">
        <f t="shared" si="5"/>
        <v>5948</v>
      </c>
      <c r="L51" s="9">
        <f t="shared" si="5"/>
        <v>4459</v>
      </c>
      <c r="M51" s="9">
        <f t="shared" si="3"/>
        <v>10407</v>
      </c>
      <c r="N51" s="650" t="s">
        <v>83</v>
      </c>
      <c r="O51" s="652"/>
    </row>
    <row r="52" spans="1:15" ht="20.100000000000001" customHeight="1" x14ac:dyDescent="0.25">
      <c r="A52" s="533" t="s">
        <v>84</v>
      </c>
      <c r="B52" s="9">
        <v>3745</v>
      </c>
      <c r="C52" s="9">
        <v>3202</v>
      </c>
      <c r="D52" s="9">
        <v>6947</v>
      </c>
      <c r="E52" s="9">
        <v>0</v>
      </c>
      <c r="F52" s="9">
        <v>0</v>
      </c>
      <c r="G52" s="9">
        <v>0</v>
      </c>
      <c r="H52" s="9">
        <v>0</v>
      </c>
      <c r="I52" s="9">
        <v>0</v>
      </c>
      <c r="J52" s="9">
        <v>0</v>
      </c>
      <c r="K52" s="9">
        <f t="shared" si="5"/>
        <v>3745</v>
      </c>
      <c r="L52" s="9">
        <f t="shared" si="5"/>
        <v>3202</v>
      </c>
      <c r="M52" s="9">
        <f t="shared" si="3"/>
        <v>6947</v>
      </c>
      <c r="N52" s="650" t="s">
        <v>85</v>
      </c>
      <c r="O52" s="652"/>
    </row>
    <row r="53" spans="1:15" ht="20.100000000000001" customHeight="1" x14ac:dyDescent="0.25">
      <c r="A53" s="533" t="s">
        <v>86</v>
      </c>
      <c r="B53" s="9">
        <v>2458</v>
      </c>
      <c r="C53" s="9">
        <v>2235</v>
      </c>
      <c r="D53" s="9">
        <v>4693</v>
      </c>
      <c r="E53" s="9">
        <v>0</v>
      </c>
      <c r="F53" s="9">
        <v>0</v>
      </c>
      <c r="G53" s="9">
        <v>0</v>
      </c>
      <c r="H53" s="9">
        <v>0</v>
      </c>
      <c r="I53" s="9">
        <v>0</v>
      </c>
      <c r="J53" s="9">
        <v>0</v>
      </c>
      <c r="K53" s="9">
        <f t="shared" si="5"/>
        <v>2458</v>
      </c>
      <c r="L53" s="9">
        <f t="shared" si="5"/>
        <v>2235</v>
      </c>
      <c r="M53" s="9">
        <f t="shared" si="3"/>
        <v>4693</v>
      </c>
      <c r="N53" s="650" t="s">
        <v>87</v>
      </c>
      <c r="O53" s="652"/>
    </row>
    <row r="54" spans="1:15" ht="20.100000000000001" customHeight="1" x14ac:dyDescent="0.25">
      <c r="A54" s="533" t="s">
        <v>88</v>
      </c>
      <c r="B54" s="9">
        <v>24258</v>
      </c>
      <c r="C54" s="9">
        <v>17312</v>
      </c>
      <c r="D54" s="9">
        <v>41570</v>
      </c>
      <c r="E54" s="9">
        <v>10</v>
      </c>
      <c r="F54" s="9">
        <v>9</v>
      </c>
      <c r="G54" s="9">
        <v>19</v>
      </c>
      <c r="H54" s="9">
        <v>0</v>
      </c>
      <c r="I54" s="9">
        <v>0</v>
      </c>
      <c r="J54" s="9">
        <v>0</v>
      </c>
      <c r="K54" s="674">
        <f t="shared" si="5"/>
        <v>24268</v>
      </c>
      <c r="L54" s="674">
        <f t="shared" si="5"/>
        <v>17321</v>
      </c>
      <c r="M54" s="674">
        <f t="shared" si="3"/>
        <v>41589</v>
      </c>
      <c r="N54" s="650" t="s">
        <v>89</v>
      </c>
      <c r="O54" s="652"/>
    </row>
    <row r="55" spans="1:15" ht="20.100000000000001" customHeight="1" x14ac:dyDescent="0.25">
      <c r="A55" s="655" t="s">
        <v>90</v>
      </c>
      <c r="B55" s="647">
        <f>SUM(B50:B54,B49)</f>
        <v>92394</v>
      </c>
      <c r="C55" s="647">
        <f t="shared" ref="C55:M55" si="6">SUM(C50:C54,C49)</f>
        <v>93531</v>
      </c>
      <c r="D55" s="647">
        <f t="shared" si="6"/>
        <v>185925</v>
      </c>
      <c r="E55" s="647">
        <f t="shared" si="6"/>
        <v>15</v>
      </c>
      <c r="F55" s="647">
        <f t="shared" si="6"/>
        <v>22</v>
      </c>
      <c r="G55" s="647">
        <f t="shared" si="6"/>
        <v>37</v>
      </c>
      <c r="H55" s="647">
        <f t="shared" si="6"/>
        <v>3</v>
      </c>
      <c r="I55" s="647">
        <f t="shared" si="6"/>
        <v>0</v>
      </c>
      <c r="J55" s="647">
        <f t="shared" si="6"/>
        <v>3</v>
      </c>
      <c r="K55" s="647">
        <f t="shared" si="6"/>
        <v>92412</v>
      </c>
      <c r="L55" s="647">
        <f t="shared" si="6"/>
        <v>93553</v>
      </c>
      <c r="M55" s="647">
        <f t="shared" si="6"/>
        <v>185965</v>
      </c>
      <c r="N55" s="652" t="s">
        <v>91</v>
      </c>
      <c r="O55" s="652"/>
    </row>
    <row r="56" spans="1:15" ht="20.25" customHeight="1" x14ac:dyDescent="0.25">
      <c r="A56" s="533" t="s">
        <v>92</v>
      </c>
      <c r="B56" s="9"/>
      <c r="C56" s="9"/>
      <c r="D56" s="9"/>
      <c r="E56" s="9"/>
      <c r="F56" s="9"/>
      <c r="G56" s="9"/>
      <c r="H56" s="9"/>
      <c r="I56" s="9"/>
      <c r="J56" s="9"/>
      <c r="K56" s="9"/>
      <c r="L56" s="9"/>
      <c r="M56" s="9"/>
      <c r="N56" s="650" t="s">
        <v>93</v>
      </c>
      <c r="O56" s="652"/>
    </row>
    <row r="57" spans="1:15" ht="20.25" customHeight="1" x14ac:dyDescent="0.25">
      <c r="A57" s="533" t="s">
        <v>17</v>
      </c>
      <c r="B57" s="9">
        <v>1137</v>
      </c>
      <c r="C57" s="9">
        <v>1080</v>
      </c>
      <c r="D57" s="9">
        <v>2217</v>
      </c>
      <c r="E57" s="9">
        <v>1</v>
      </c>
      <c r="F57" s="9">
        <v>1</v>
      </c>
      <c r="G57" s="9">
        <v>2</v>
      </c>
      <c r="H57" s="9">
        <v>0</v>
      </c>
      <c r="I57" s="9">
        <v>0</v>
      </c>
      <c r="J57" s="9">
        <v>0</v>
      </c>
      <c r="K57" s="9">
        <f>SUM(B57,E57,H57)</f>
        <v>1138</v>
      </c>
      <c r="L57" s="9">
        <f>SUM(C57,F57,I57)</f>
        <v>1081</v>
      </c>
      <c r="M57" s="9">
        <f>SUM(K57:L57)</f>
        <v>2219</v>
      </c>
      <c r="N57" s="650" t="s">
        <v>18</v>
      </c>
      <c r="O57" s="652"/>
    </row>
    <row r="58" spans="1:15" ht="20.25" customHeight="1" x14ac:dyDescent="0.25">
      <c r="A58" s="533" t="s">
        <v>19</v>
      </c>
      <c r="B58" s="9">
        <v>1092</v>
      </c>
      <c r="C58" s="9">
        <v>888</v>
      </c>
      <c r="D58" s="9">
        <v>1980</v>
      </c>
      <c r="E58" s="9">
        <v>0</v>
      </c>
      <c r="F58" s="9">
        <v>0</v>
      </c>
      <c r="G58" s="9">
        <v>0</v>
      </c>
      <c r="H58" s="9">
        <v>0</v>
      </c>
      <c r="I58" s="9">
        <v>0</v>
      </c>
      <c r="J58" s="9">
        <v>0</v>
      </c>
      <c r="K58" s="9">
        <f t="shared" ref="K58:L72" si="7">SUM(B58,E58,H58)</f>
        <v>1092</v>
      </c>
      <c r="L58" s="9">
        <f t="shared" si="7"/>
        <v>888</v>
      </c>
      <c r="M58" s="9">
        <f t="shared" ref="M58:M72" si="8">SUM(K58:L58)</f>
        <v>1980</v>
      </c>
      <c r="N58" s="650" t="s">
        <v>20</v>
      </c>
      <c r="O58" s="652"/>
    </row>
    <row r="59" spans="1:15" ht="20.25" customHeight="1" x14ac:dyDescent="0.25">
      <c r="A59" s="533" t="s">
        <v>21</v>
      </c>
      <c r="B59" s="9">
        <v>775</v>
      </c>
      <c r="C59" s="9">
        <v>267</v>
      </c>
      <c r="D59" s="9">
        <v>1042</v>
      </c>
      <c r="E59" s="9">
        <v>1</v>
      </c>
      <c r="F59" s="9">
        <v>0</v>
      </c>
      <c r="G59" s="9">
        <v>1</v>
      </c>
      <c r="H59" s="9">
        <v>0</v>
      </c>
      <c r="I59" s="9">
        <v>0</v>
      </c>
      <c r="J59" s="9">
        <v>0</v>
      </c>
      <c r="K59" s="9">
        <f t="shared" si="7"/>
        <v>776</v>
      </c>
      <c r="L59" s="9">
        <f t="shared" si="7"/>
        <v>267</v>
      </c>
      <c r="M59" s="9">
        <f t="shared" si="8"/>
        <v>1043</v>
      </c>
      <c r="N59" s="650" t="s">
        <v>22</v>
      </c>
      <c r="O59" s="652"/>
    </row>
    <row r="60" spans="1:15" ht="20.25" customHeight="1" x14ac:dyDescent="0.25">
      <c r="A60" s="533" t="s">
        <v>25</v>
      </c>
      <c r="B60" s="9">
        <v>868</v>
      </c>
      <c r="C60" s="9">
        <v>714</v>
      </c>
      <c r="D60" s="9">
        <v>1582</v>
      </c>
      <c r="E60" s="9">
        <v>0</v>
      </c>
      <c r="F60" s="9">
        <v>0</v>
      </c>
      <c r="G60" s="9">
        <v>0</v>
      </c>
      <c r="H60" s="9">
        <v>0</v>
      </c>
      <c r="I60" s="9">
        <v>0</v>
      </c>
      <c r="J60" s="9">
        <v>0</v>
      </c>
      <c r="K60" s="9">
        <f t="shared" si="7"/>
        <v>868</v>
      </c>
      <c r="L60" s="9">
        <f t="shared" si="7"/>
        <v>714</v>
      </c>
      <c r="M60" s="9">
        <f t="shared" si="8"/>
        <v>1582</v>
      </c>
      <c r="N60" s="650" t="s">
        <v>26</v>
      </c>
      <c r="O60" s="652"/>
    </row>
    <row r="61" spans="1:15" ht="20.25" customHeight="1" x14ac:dyDescent="0.25">
      <c r="A61" s="533" t="s">
        <v>27</v>
      </c>
      <c r="B61" s="9">
        <v>1452</v>
      </c>
      <c r="C61" s="9">
        <v>669</v>
      </c>
      <c r="D61" s="9">
        <v>2121</v>
      </c>
      <c r="E61" s="9">
        <v>0</v>
      </c>
      <c r="F61" s="9">
        <v>0</v>
      </c>
      <c r="G61" s="9">
        <v>0</v>
      </c>
      <c r="H61" s="9">
        <v>0</v>
      </c>
      <c r="I61" s="9">
        <v>0</v>
      </c>
      <c r="J61" s="9">
        <v>0</v>
      </c>
      <c r="K61" s="9">
        <f t="shared" si="7"/>
        <v>1452</v>
      </c>
      <c r="L61" s="9">
        <f t="shared" si="7"/>
        <v>669</v>
      </c>
      <c r="M61" s="9">
        <f t="shared" si="8"/>
        <v>2121</v>
      </c>
      <c r="N61" s="650" t="s">
        <v>28</v>
      </c>
      <c r="O61" s="652"/>
    </row>
    <row r="62" spans="1:15" ht="20.25" customHeight="1" x14ac:dyDescent="0.25">
      <c r="A62" s="533" t="s">
        <v>94</v>
      </c>
      <c r="B62" s="9">
        <v>0</v>
      </c>
      <c r="C62" s="9">
        <v>0</v>
      </c>
      <c r="D62" s="9">
        <v>0</v>
      </c>
      <c r="E62" s="9">
        <v>0</v>
      </c>
      <c r="F62" s="9">
        <v>0</v>
      </c>
      <c r="G62" s="9">
        <v>0</v>
      </c>
      <c r="H62" s="9">
        <v>0</v>
      </c>
      <c r="I62" s="9">
        <v>0</v>
      </c>
      <c r="J62" s="9">
        <v>0</v>
      </c>
      <c r="K62" s="9">
        <f t="shared" si="7"/>
        <v>0</v>
      </c>
      <c r="L62" s="9">
        <f t="shared" si="7"/>
        <v>0</v>
      </c>
      <c r="M62" s="9">
        <f t="shared" si="8"/>
        <v>0</v>
      </c>
      <c r="N62" s="650" t="s">
        <v>32</v>
      </c>
      <c r="O62" s="652"/>
    </row>
    <row r="63" spans="1:15" ht="20.25" customHeight="1" x14ac:dyDescent="0.25">
      <c r="A63" s="533" t="s">
        <v>35</v>
      </c>
      <c r="B63" s="9">
        <v>1526</v>
      </c>
      <c r="C63" s="9">
        <v>1175</v>
      </c>
      <c r="D63" s="9">
        <v>2701</v>
      </c>
      <c r="E63" s="9">
        <v>2</v>
      </c>
      <c r="F63" s="9">
        <v>0</v>
      </c>
      <c r="G63" s="9">
        <v>2</v>
      </c>
      <c r="H63" s="9">
        <v>0</v>
      </c>
      <c r="I63" s="9">
        <v>0</v>
      </c>
      <c r="J63" s="9">
        <v>0</v>
      </c>
      <c r="K63" s="9">
        <f t="shared" si="7"/>
        <v>1528</v>
      </c>
      <c r="L63" s="9">
        <f t="shared" si="7"/>
        <v>1175</v>
      </c>
      <c r="M63" s="9">
        <f t="shared" si="8"/>
        <v>2703</v>
      </c>
      <c r="N63" s="650" t="s">
        <v>36</v>
      </c>
      <c r="O63" s="652"/>
    </row>
    <row r="64" spans="1:15" ht="20.25" customHeight="1" x14ac:dyDescent="0.25">
      <c r="A64" s="533" t="s">
        <v>39</v>
      </c>
      <c r="B64" s="9">
        <v>845</v>
      </c>
      <c r="C64" s="9">
        <v>598</v>
      </c>
      <c r="D64" s="9">
        <v>1443</v>
      </c>
      <c r="E64" s="9">
        <v>0</v>
      </c>
      <c r="F64" s="9">
        <v>0</v>
      </c>
      <c r="G64" s="9">
        <v>0</v>
      </c>
      <c r="H64" s="9">
        <v>0</v>
      </c>
      <c r="I64" s="9">
        <v>0</v>
      </c>
      <c r="J64" s="9">
        <v>0</v>
      </c>
      <c r="K64" s="9">
        <f t="shared" si="7"/>
        <v>845</v>
      </c>
      <c r="L64" s="9">
        <f t="shared" si="7"/>
        <v>598</v>
      </c>
      <c r="M64" s="9">
        <f t="shared" si="8"/>
        <v>1443</v>
      </c>
      <c r="N64" s="650" t="s">
        <v>95</v>
      </c>
      <c r="O64" s="652"/>
    </row>
    <row r="65" spans="1:19" ht="20.25" customHeight="1" x14ac:dyDescent="0.25">
      <c r="A65" s="533" t="s">
        <v>43</v>
      </c>
      <c r="B65" s="9">
        <v>1205</v>
      </c>
      <c r="C65" s="9">
        <v>421</v>
      </c>
      <c r="D65" s="9">
        <v>1626</v>
      </c>
      <c r="E65" s="9">
        <v>0</v>
      </c>
      <c r="F65" s="9">
        <v>0</v>
      </c>
      <c r="G65" s="9">
        <v>0</v>
      </c>
      <c r="H65" s="9">
        <v>0</v>
      </c>
      <c r="I65" s="9">
        <v>0</v>
      </c>
      <c r="J65" s="9">
        <v>0</v>
      </c>
      <c r="K65" s="9">
        <f t="shared" si="7"/>
        <v>1205</v>
      </c>
      <c r="L65" s="9">
        <f t="shared" si="7"/>
        <v>421</v>
      </c>
      <c r="M65" s="9">
        <f t="shared" si="8"/>
        <v>1626</v>
      </c>
      <c r="N65" s="650" t="s">
        <v>44</v>
      </c>
      <c r="O65" s="652"/>
    </row>
    <row r="66" spans="1:19" ht="20.25" customHeight="1" x14ac:dyDescent="0.25">
      <c r="A66" s="533" t="s">
        <v>45</v>
      </c>
      <c r="B66" s="9">
        <v>169</v>
      </c>
      <c r="C66" s="9">
        <v>102</v>
      </c>
      <c r="D66" s="9">
        <v>271</v>
      </c>
      <c r="E66" s="9">
        <v>0</v>
      </c>
      <c r="F66" s="9">
        <v>0</v>
      </c>
      <c r="G66" s="9">
        <v>0</v>
      </c>
      <c r="H66" s="9">
        <v>0</v>
      </c>
      <c r="I66" s="9">
        <v>0</v>
      </c>
      <c r="J66" s="9">
        <v>0</v>
      </c>
      <c r="K66" s="9">
        <f t="shared" si="7"/>
        <v>169</v>
      </c>
      <c r="L66" s="9">
        <f t="shared" si="7"/>
        <v>102</v>
      </c>
      <c r="M66" s="9">
        <f t="shared" si="8"/>
        <v>271</v>
      </c>
      <c r="N66" s="650" t="s">
        <v>46</v>
      </c>
      <c r="O66" s="652"/>
    </row>
    <row r="67" spans="1:19" ht="20.25" customHeight="1" x14ac:dyDescent="0.25">
      <c r="A67" s="533" t="s">
        <v>47</v>
      </c>
      <c r="B67" s="9">
        <v>485</v>
      </c>
      <c r="C67" s="9">
        <v>271</v>
      </c>
      <c r="D67" s="9">
        <v>756</v>
      </c>
      <c r="E67" s="9">
        <v>0</v>
      </c>
      <c r="F67" s="9">
        <v>0</v>
      </c>
      <c r="G67" s="9">
        <v>0</v>
      </c>
      <c r="H67" s="9">
        <v>0</v>
      </c>
      <c r="I67" s="9">
        <v>0</v>
      </c>
      <c r="J67" s="9">
        <v>0</v>
      </c>
      <c r="K67" s="9">
        <f t="shared" si="7"/>
        <v>485</v>
      </c>
      <c r="L67" s="9">
        <f t="shared" si="7"/>
        <v>271</v>
      </c>
      <c r="M67" s="9">
        <f t="shared" si="8"/>
        <v>756</v>
      </c>
      <c r="N67" s="650" t="s">
        <v>48</v>
      </c>
      <c r="O67" s="652"/>
    </row>
    <row r="68" spans="1:19" ht="20.25" customHeight="1" x14ac:dyDescent="0.25">
      <c r="A68" s="533" t="s">
        <v>49</v>
      </c>
      <c r="B68" s="9">
        <v>666</v>
      </c>
      <c r="C68" s="9">
        <v>490</v>
      </c>
      <c r="D68" s="9">
        <v>1156</v>
      </c>
      <c r="E68" s="9">
        <v>0</v>
      </c>
      <c r="F68" s="9">
        <v>0</v>
      </c>
      <c r="G68" s="9">
        <v>0</v>
      </c>
      <c r="H68" s="9">
        <v>0</v>
      </c>
      <c r="I68" s="9">
        <v>0</v>
      </c>
      <c r="J68" s="9">
        <v>0</v>
      </c>
      <c r="K68" s="9">
        <f t="shared" si="7"/>
        <v>666</v>
      </c>
      <c r="L68" s="9">
        <f t="shared" si="7"/>
        <v>490</v>
      </c>
      <c r="M68" s="9">
        <f t="shared" si="8"/>
        <v>1156</v>
      </c>
      <c r="N68" s="650" t="s">
        <v>50</v>
      </c>
      <c r="O68" s="652"/>
    </row>
    <row r="69" spans="1:19" ht="20.25" customHeight="1" x14ac:dyDescent="0.25">
      <c r="A69" s="533" t="s">
        <v>96</v>
      </c>
      <c r="B69" s="9">
        <v>95</v>
      </c>
      <c r="C69" s="9">
        <v>61</v>
      </c>
      <c r="D69" s="9">
        <v>156</v>
      </c>
      <c r="E69" s="9">
        <v>0</v>
      </c>
      <c r="F69" s="9">
        <v>0</v>
      </c>
      <c r="G69" s="9">
        <v>0</v>
      </c>
      <c r="H69" s="9">
        <v>0</v>
      </c>
      <c r="I69" s="9">
        <v>0</v>
      </c>
      <c r="J69" s="9">
        <v>0</v>
      </c>
      <c r="K69" s="9">
        <f t="shared" si="7"/>
        <v>95</v>
      </c>
      <c r="L69" s="9">
        <f t="shared" si="7"/>
        <v>61</v>
      </c>
      <c r="M69" s="9">
        <f t="shared" si="8"/>
        <v>156</v>
      </c>
      <c r="N69" s="650" t="s">
        <v>52</v>
      </c>
      <c r="O69" s="652"/>
    </row>
    <row r="70" spans="1:19" ht="20.25" customHeight="1" x14ac:dyDescent="0.25">
      <c r="A70" s="533" t="s">
        <v>97</v>
      </c>
      <c r="B70" s="9">
        <v>632</v>
      </c>
      <c r="C70" s="9">
        <v>379</v>
      </c>
      <c r="D70" s="9">
        <v>1011</v>
      </c>
      <c r="E70" s="9">
        <v>0</v>
      </c>
      <c r="F70" s="9">
        <v>0</v>
      </c>
      <c r="G70" s="9">
        <v>0</v>
      </c>
      <c r="H70" s="9">
        <v>0</v>
      </c>
      <c r="I70" s="9">
        <v>0</v>
      </c>
      <c r="J70" s="9">
        <v>0</v>
      </c>
      <c r="K70" s="9">
        <f t="shared" si="7"/>
        <v>632</v>
      </c>
      <c r="L70" s="9">
        <f t="shared" si="7"/>
        <v>379</v>
      </c>
      <c r="M70" s="9">
        <f t="shared" si="8"/>
        <v>1011</v>
      </c>
      <c r="N70" s="650" t="s">
        <v>54</v>
      </c>
      <c r="O70" s="652"/>
    </row>
    <row r="71" spans="1:19" ht="20.25" customHeight="1" x14ac:dyDescent="0.25">
      <c r="A71" s="20" t="s">
        <v>2662</v>
      </c>
      <c r="B71" s="21">
        <v>18</v>
      </c>
      <c r="C71" s="21">
        <v>14</v>
      </c>
      <c r="D71" s="21">
        <v>32</v>
      </c>
      <c r="E71" s="9">
        <v>0</v>
      </c>
      <c r="F71" s="9">
        <v>0</v>
      </c>
      <c r="G71" s="9">
        <v>0</v>
      </c>
      <c r="H71" s="9">
        <v>0</v>
      </c>
      <c r="I71" s="9">
        <v>0</v>
      </c>
      <c r="J71" s="9">
        <v>0</v>
      </c>
      <c r="K71" s="9">
        <f t="shared" si="7"/>
        <v>18</v>
      </c>
      <c r="L71" s="9">
        <f t="shared" si="7"/>
        <v>14</v>
      </c>
      <c r="M71" s="9">
        <f t="shared" si="8"/>
        <v>32</v>
      </c>
      <c r="N71" s="22" t="s">
        <v>55</v>
      </c>
      <c r="O71" s="652"/>
    </row>
    <row r="72" spans="1:19" ht="20.25" customHeight="1" thickBot="1" x14ac:dyDescent="0.3">
      <c r="A72" s="11" t="s">
        <v>56</v>
      </c>
      <c r="B72" s="12">
        <v>802</v>
      </c>
      <c r="C72" s="12">
        <v>440</v>
      </c>
      <c r="D72" s="12">
        <v>1242</v>
      </c>
      <c r="E72" s="12">
        <v>0</v>
      </c>
      <c r="F72" s="12">
        <v>0</v>
      </c>
      <c r="G72" s="12">
        <v>0</v>
      </c>
      <c r="H72" s="12">
        <v>0</v>
      </c>
      <c r="I72" s="12">
        <v>0</v>
      </c>
      <c r="J72" s="12">
        <v>0</v>
      </c>
      <c r="K72" s="12">
        <f t="shared" si="7"/>
        <v>802</v>
      </c>
      <c r="L72" s="12">
        <f t="shared" si="7"/>
        <v>440</v>
      </c>
      <c r="M72" s="12">
        <f t="shared" si="8"/>
        <v>1242</v>
      </c>
      <c r="N72" s="13" t="s">
        <v>57</v>
      </c>
      <c r="O72" s="652"/>
    </row>
    <row r="73" spans="1:19" ht="21" customHeight="1" thickTop="1" x14ac:dyDescent="0.25">
      <c r="A73" s="655"/>
      <c r="B73" s="647"/>
      <c r="C73" s="647"/>
      <c r="D73" s="647"/>
      <c r="E73" s="647"/>
      <c r="F73" s="647"/>
      <c r="G73" s="647"/>
      <c r="H73" s="647"/>
      <c r="I73" s="647"/>
      <c r="J73" s="647"/>
      <c r="K73" s="647"/>
      <c r="L73" s="647"/>
      <c r="M73" s="647"/>
      <c r="N73" s="652"/>
      <c r="O73" s="652"/>
    </row>
    <row r="74" spans="1:19" ht="21" customHeight="1" x14ac:dyDescent="0.25">
      <c r="A74" s="655"/>
      <c r="B74" s="647"/>
      <c r="C74" s="647"/>
      <c r="D74" s="647"/>
      <c r="E74" s="647"/>
      <c r="F74" s="647"/>
      <c r="G74" s="647"/>
      <c r="H74" s="647"/>
      <c r="I74" s="647"/>
      <c r="J74" s="647"/>
      <c r="K74" s="647"/>
      <c r="L74" s="647"/>
      <c r="M74" s="647"/>
      <c r="N74" s="652"/>
      <c r="O74" s="652"/>
    </row>
    <row r="75" spans="1:19" s="660" customFormat="1" ht="21" customHeight="1" x14ac:dyDescent="0.25">
      <c r="A75" s="668"/>
      <c r="B75" s="656"/>
      <c r="C75" s="656"/>
      <c r="D75" s="656"/>
      <c r="E75" s="656"/>
      <c r="F75" s="656"/>
      <c r="G75" s="656"/>
      <c r="H75" s="656"/>
      <c r="I75" s="656"/>
      <c r="J75" s="656"/>
      <c r="K75" s="656"/>
      <c r="L75" s="656"/>
      <c r="M75" s="656"/>
      <c r="N75" s="664"/>
      <c r="O75" s="664"/>
      <c r="P75" s="564"/>
      <c r="Q75" s="564"/>
      <c r="R75" s="564"/>
      <c r="S75" s="564"/>
    </row>
    <row r="76" spans="1:19" ht="21" customHeight="1" x14ac:dyDescent="0.25">
      <c r="A76" s="655"/>
      <c r="B76" s="647"/>
      <c r="C76" s="647"/>
      <c r="D76" s="647"/>
      <c r="E76" s="647"/>
      <c r="F76" s="647"/>
      <c r="G76" s="647"/>
      <c r="H76" s="647"/>
      <c r="I76" s="647"/>
      <c r="J76" s="647"/>
      <c r="K76" s="647"/>
      <c r="L76" s="647"/>
      <c r="M76" s="647"/>
      <c r="N76" s="652"/>
      <c r="O76" s="652"/>
    </row>
    <row r="77" spans="1:19" ht="21" customHeight="1" thickBot="1" x14ac:dyDescent="0.3">
      <c r="A77" s="442" t="s">
        <v>775</v>
      </c>
      <c r="B77" s="738"/>
      <c r="C77" s="738"/>
      <c r="D77" s="738"/>
      <c r="E77" s="738"/>
      <c r="F77" s="738"/>
      <c r="G77" s="738"/>
      <c r="H77" s="738"/>
      <c r="I77" s="738"/>
      <c r="J77" s="738"/>
      <c r="K77" s="738"/>
      <c r="L77" s="738"/>
      <c r="M77" s="738"/>
      <c r="N77" s="611" t="s">
        <v>108</v>
      </c>
      <c r="O77" s="611"/>
    </row>
    <row r="78" spans="1:19" ht="21" customHeight="1" thickTop="1" x14ac:dyDescent="0.25">
      <c r="A78" s="735" t="s">
        <v>0</v>
      </c>
      <c r="B78" s="735" t="s">
        <v>1</v>
      </c>
      <c r="C78" s="735"/>
      <c r="D78" s="735"/>
      <c r="E78" s="735" t="s">
        <v>2</v>
      </c>
      <c r="F78" s="735"/>
      <c r="G78" s="735"/>
      <c r="H78" s="735" t="s">
        <v>3</v>
      </c>
      <c r="I78" s="735"/>
      <c r="J78" s="735"/>
      <c r="K78" s="735" t="s">
        <v>4</v>
      </c>
      <c r="L78" s="735"/>
      <c r="M78" s="735"/>
      <c r="N78" s="735" t="s">
        <v>5</v>
      </c>
      <c r="O78" s="647"/>
    </row>
    <row r="79" spans="1:19" ht="21" customHeight="1" x14ac:dyDescent="0.25">
      <c r="A79" s="736"/>
      <c r="B79" s="736" t="s">
        <v>6</v>
      </c>
      <c r="C79" s="736"/>
      <c r="D79" s="736"/>
      <c r="E79" s="736" t="s">
        <v>7</v>
      </c>
      <c r="F79" s="736"/>
      <c r="G79" s="736"/>
      <c r="H79" s="736" t="s">
        <v>8</v>
      </c>
      <c r="I79" s="736"/>
      <c r="J79" s="736"/>
      <c r="K79" s="736" t="s">
        <v>9</v>
      </c>
      <c r="L79" s="736"/>
      <c r="M79" s="736"/>
      <c r="N79" s="736"/>
      <c r="O79" s="647"/>
    </row>
    <row r="80" spans="1:19" ht="21" customHeight="1" x14ac:dyDescent="0.25">
      <c r="A80" s="736"/>
      <c r="B80" s="647" t="s">
        <v>10</v>
      </c>
      <c r="C80" s="647" t="s">
        <v>11</v>
      </c>
      <c r="D80" s="647" t="s">
        <v>12</v>
      </c>
      <c r="E80" s="647" t="s">
        <v>10</v>
      </c>
      <c r="F80" s="647" t="s">
        <v>11</v>
      </c>
      <c r="G80" s="647" t="s">
        <v>12</v>
      </c>
      <c r="H80" s="647" t="s">
        <v>10</v>
      </c>
      <c r="I80" s="647" t="s">
        <v>11</v>
      </c>
      <c r="J80" s="647" t="s">
        <v>12</v>
      </c>
      <c r="K80" s="647" t="s">
        <v>10</v>
      </c>
      <c r="L80" s="647" t="s">
        <v>11</v>
      </c>
      <c r="M80" s="647" t="s">
        <v>12</v>
      </c>
      <c r="N80" s="736"/>
      <c r="O80" s="647"/>
    </row>
    <row r="81" spans="1:19" ht="21" customHeight="1" thickBot="1" x14ac:dyDescent="0.3">
      <c r="A81" s="737"/>
      <c r="B81" s="648" t="s">
        <v>13</v>
      </c>
      <c r="C81" s="648" t="s">
        <v>14</v>
      </c>
      <c r="D81" s="648" t="s">
        <v>9</v>
      </c>
      <c r="E81" s="648" t="s">
        <v>13</v>
      </c>
      <c r="F81" s="648" t="s">
        <v>14</v>
      </c>
      <c r="G81" s="648" t="s">
        <v>9</v>
      </c>
      <c r="H81" s="648" t="s">
        <v>13</v>
      </c>
      <c r="I81" s="648" t="s">
        <v>14</v>
      </c>
      <c r="J81" s="648" t="s">
        <v>9</v>
      </c>
      <c r="K81" s="648" t="s">
        <v>13</v>
      </c>
      <c r="L81" s="648" t="s">
        <v>14</v>
      </c>
      <c r="M81" s="648" t="s">
        <v>9</v>
      </c>
      <c r="N81" s="737"/>
      <c r="O81" s="647"/>
    </row>
    <row r="82" spans="1:19" ht="25.5" customHeight="1" x14ac:dyDescent="0.25">
      <c r="A82" s="533" t="s">
        <v>58</v>
      </c>
      <c r="B82" s="9">
        <v>908</v>
      </c>
      <c r="C82" s="9">
        <v>790</v>
      </c>
      <c r="D82" s="9">
        <v>1698</v>
      </c>
      <c r="E82" s="9">
        <v>0</v>
      </c>
      <c r="F82" s="9">
        <v>0</v>
      </c>
      <c r="G82" s="9">
        <v>0</v>
      </c>
      <c r="H82" s="9">
        <v>0</v>
      </c>
      <c r="I82" s="9">
        <v>0</v>
      </c>
      <c r="J82" s="9">
        <v>0</v>
      </c>
      <c r="K82" s="9">
        <f>SUM(B82,E82,H82)</f>
        <v>908</v>
      </c>
      <c r="L82" s="9">
        <f>SUM(C82,F82,I82)</f>
        <v>790</v>
      </c>
      <c r="M82" s="9">
        <f>SUM(K82:L82)</f>
        <v>1698</v>
      </c>
      <c r="N82" s="650" t="s">
        <v>59</v>
      </c>
      <c r="O82" s="652"/>
    </row>
    <row r="83" spans="1:19" ht="25.5" customHeight="1" x14ac:dyDescent="0.25">
      <c r="A83" s="533" t="s">
        <v>98</v>
      </c>
      <c r="B83" s="9">
        <v>643</v>
      </c>
      <c r="C83" s="9">
        <v>481</v>
      </c>
      <c r="D83" s="9">
        <v>1124</v>
      </c>
      <c r="E83" s="9">
        <v>0</v>
      </c>
      <c r="F83" s="9">
        <v>0</v>
      </c>
      <c r="G83" s="9">
        <v>0</v>
      </c>
      <c r="H83" s="9">
        <v>0</v>
      </c>
      <c r="I83" s="9">
        <v>0</v>
      </c>
      <c r="J83" s="9">
        <v>0</v>
      </c>
      <c r="K83" s="9">
        <f t="shared" ref="K83:L98" si="9">SUM(B83,E83,H83)</f>
        <v>643</v>
      </c>
      <c r="L83" s="9">
        <f t="shared" si="9"/>
        <v>481</v>
      </c>
      <c r="M83" s="9">
        <f t="shared" ref="M83:M98" si="10">SUM(K83:L83)</f>
        <v>1124</v>
      </c>
      <c r="N83" s="650" t="s">
        <v>61</v>
      </c>
      <c r="O83" s="652"/>
    </row>
    <row r="84" spans="1:19" ht="25.5" customHeight="1" x14ac:dyDescent="0.25">
      <c r="A84" s="533" t="s">
        <v>62</v>
      </c>
      <c r="B84" s="9">
        <v>194</v>
      </c>
      <c r="C84" s="9">
        <v>121</v>
      </c>
      <c r="D84" s="9">
        <v>315</v>
      </c>
      <c r="E84" s="9">
        <v>0</v>
      </c>
      <c r="F84" s="9">
        <v>0</v>
      </c>
      <c r="G84" s="9">
        <v>0</v>
      </c>
      <c r="H84" s="9">
        <v>0</v>
      </c>
      <c r="I84" s="9">
        <v>0</v>
      </c>
      <c r="J84" s="9">
        <v>0</v>
      </c>
      <c r="K84" s="9">
        <f t="shared" si="9"/>
        <v>194</v>
      </c>
      <c r="L84" s="9">
        <f t="shared" si="9"/>
        <v>121</v>
      </c>
      <c r="M84" s="9">
        <f t="shared" si="10"/>
        <v>315</v>
      </c>
      <c r="N84" s="650" t="s">
        <v>63</v>
      </c>
      <c r="O84" s="652"/>
    </row>
    <row r="85" spans="1:19" ht="25.5" customHeight="1" x14ac:dyDescent="0.25">
      <c r="A85" s="533" t="s">
        <v>64</v>
      </c>
      <c r="B85" s="9">
        <v>1508</v>
      </c>
      <c r="C85" s="9">
        <v>706</v>
      </c>
      <c r="D85" s="9">
        <v>2214</v>
      </c>
      <c r="E85" s="9">
        <v>0</v>
      </c>
      <c r="F85" s="9">
        <v>0</v>
      </c>
      <c r="G85" s="9">
        <v>0</v>
      </c>
      <c r="H85" s="9">
        <v>0</v>
      </c>
      <c r="I85" s="9">
        <v>0</v>
      </c>
      <c r="J85" s="9">
        <v>0</v>
      </c>
      <c r="K85" s="9">
        <f t="shared" si="9"/>
        <v>1508</v>
      </c>
      <c r="L85" s="9">
        <f t="shared" si="9"/>
        <v>706</v>
      </c>
      <c r="M85" s="9">
        <f t="shared" si="10"/>
        <v>2214</v>
      </c>
      <c r="N85" s="650" t="s">
        <v>65</v>
      </c>
      <c r="O85" s="652"/>
    </row>
    <row r="86" spans="1:19" ht="25.5" customHeight="1" x14ac:dyDescent="0.25">
      <c r="A86" s="533" t="s">
        <v>66</v>
      </c>
      <c r="B86" s="9">
        <v>582</v>
      </c>
      <c r="C86" s="9">
        <v>342</v>
      </c>
      <c r="D86" s="9">
        <v>924</v>
      </c>
      <c r="E86" s="9">
        <v>0</v>
      </c>
      <c r="F86" s="9">
        <v>0</v>
      </c>
      <c r="G86" s="9">
        <v>0</v>
      </c>
      <c r="H86" s="9">
        <v>0</v>
      </c>
      <c r="I86" s="9">
        <v>0</v>
      </c>
      <c r="J86" s="9">
        <v>0</v>
      </c>
      <c r="K86" s="9">
        <f t="shared" si="9"/>
        <v>582</v>
      </c>
      <c r="L86" s="9">
        <f t="shared" si="9"/>
        <v>342</v>
      </c>
      <c r="M86" s="9">
        <f t="shared" si="10"/>
        <v>924</v>
      </c>
      <c r="N86" s="650" t="s">
        <v>67</v>
      </c>
      <c r="O86" s="652"/>
    </row>
    <row r="87" spans="1:19" ht="25.5" customHeight="1" x14ac:dyDescent="0.25">
      <c r="A87" s="533" t="s">
        <v>68</v>
      </c>
      <c r="B87" s="9">
        <v>430</v>
      </c>
      <c r="C87" s="9">
        <v>330</v>
      </c>
      <c r="D87" s="9">
        <v>760</v>
      </c>
      <c r="E87" s="9">
        <v>0</v>
      </c>
      <c r="F87" s="9">
        <v>0</v>
      </c>
      <c r="G87" s="9">
        <v>0</v>
      </c>
      <c r="H87" s="9">
        <v>0</v>
      </c>
      <c r="I87" s="9">
        <v>0</v>
      </c>
      <c r="J87" s="9">
        <v>0</v>
      </c>
      <c r="K87" s="9">
        <f t="shared" si="9"/>
        <v>430</v>
      </c>
      <c r="L87" s="9">
        <f t="shared" si="9"/>
        <v>330</v>
      </c>
      <c r="M87" s="9">
        <f t="shared" si="10"/>
        <v>760</v>
      </c>
      <c r="N87" s="650" t="s">
        <v>69</v>
      </c>
      <c r="O87" s="652"/>
    </row>
    <row r="88" spans="1:19" ht="25.5" customHeight="1" x14ac:dyDescent="0.25">
      <c r="A88" s="533" t="s">
        <v>70</v>
      </c>
      <c r="B88" s="9">
        <v>287</v>
      </c>
      <c r="C88" s="9">
        <v>183</v>
      </c>
      <c r="D88" s="9">
        <v>470</v>
      </c>
      <c r="E88" s="9">
        <v>0</v>
      </c>
      <c r="F88" s="9">
        <v>0</v>
      </c>
      <c r="G88" s="9">
        <v>0</v>
      </c>
      <c r="H88" s="9">
        <v>0</v>
      </c>
      <c r="I88" s="9">
        <v>0</v>
      </c>
      <c r="J88" s="9">
        <v>0</v>
      </c>
      <c r="K88" s="9">
        <f t="shared" si="9"/>
        <v>287</v>
      </c>
      <c r="L88" s="9">
        <f t="shared" si="9"/>
        <v>183</v>
      </c>
      <c r="M88" s="9">
        <f t="shared" si="10"/>
        <v>470</v>
      </c>
      <c r="N88" s="650" t="s">
        <v>71</v>
      </c>
      <c r="O88" s="652"/>
    </row>
    <row r="89" spans="1:19" ht="39.75" customHeight="1" x14ac:dyDescent="0.25">
      <c r="A89" s="533" t="s">
        <v>99</v>
      </c>
      <c r="B89" s="9">
        <v>13</v>
      </c>
      <c r="C89" s="9">
        <v>4</v>
      </c>
      <c r="D89" s="9">
        <v>17</v>
      </c>
      <c r="E89" s="9">
        <v>0</v>
      </c>
      <c r="F89" s="9">
        <v>0</v>
      </c>
      <c r="G89" s="9">
        <v>0</v>
      </c>
      <c r="H89" s="9">
        <v>0</v>
      </c>
      <c r="I89" s="9">
        <v>0</v>
      </c>
      <c r="J89" s="9">
        <v>0</v>
      </c>
      <c r="K89" s="9">
        <f t="shared" si="9"/>
        <v>13</v>
      </c>
      <c r="L89" s="9">
        <f t="shared" si="9"/>
        <v>4</v>
      </c>
      <c r="M89" s="9">
        <f t="shared" si="10"/>
        <v>17</v>
      </c>
      <c r="N89" s="654" t="s">
        <v>73</v>
      </c>
      <c r="O89" s="194"/>
    </row>
    <row r="90" spans="1:19" ht="42.75" customHeight="1" x14ac:dyDescent="0.25">
      <c r="A90" s="533" t="s">
        <v>76</v>
      </c>
      <c r="B90" s="9">
        <v>62</v>
      </c>
      <c r="C90" s="9">
        <v>35</v>
      </c>
      <c r="D90" s="9">
        <v>97</v>
      </c>
      <c r="E90" s="9">
        <v>0</v>
      </c>
      <c r="F90" s="9">
        <v>0</v>
      </c>
      <c r="G90" s="9">
        <v>0</v>
      </c>
      <c r="H90" s="9">
        <v>0</v>
      </c>
      <c r="I90" s="9">
        <v>0</v>
      </c>
      <c r="J90" s="9">
        <v>0</v>
      </c>
      <c r="K90" s="9">
        <f t="shared" si="9"/>
        <v>62</v>
      </c>
      <c r="L90" s="9">
        <f t="shared" si="9"/>
        <v>35</v>
      </c>
      <c r="M90" s="9">
        <f t="shared" si="10"/>
        <v>97</v>
      </c>
      <c r="N90" s="654" t="s">
        <v>77</v>
      </c>
      <c r="O90" s="194"/>
    </row>
    <row r="91" spans="1:19" ht="25.5" customHeight="1" x14ac:dyDescent="0.25">
      <c r="A91" s="533" t="s">
        <v>100</v>
      </c>
      <c r="B91" s="9">
        <f t="shared" ref="B91:J91" si="11">SUM(B82:B90,B57:B72)</f>
        <v>16394</v>
      </c>
      <c r="C91" s="9">
        <f t="shared" si="11"/>
        <v>10561</v>
      </c>
      <c r="D91" s="9">
        <f t="shared" si="11"/>
        <v>26955</v>
      </c>
      <c r="E91" s="9">
        <f t="shared" si="11"/>
        <v>4</v>
      </c>
      <c r="F91" s="9">
        <f t="shared" si="11"/>
        <v>1</v>
      </c>
      <c r="G91" s="9">
        <f t="shared" si="11"/>
        <v>5</v>
      </c>
      <c r="H91" s="9">
        <f t="shared" si="11"/>
        <v>0</v>
      </c>
      <c r="I91" s="9">
        <f t="shared" si="11"/>
        <v>0</v>
      </c>
      <c r="J91" s="9">
        <f t="shared" si="11"/>
        <v>0</v>
      </c>
      <c r="K91" s="670">
        <f t="shared" si="9"/>
        <v>16398</v>
      </c>
      <c r="L91" s="670">
        <f t="shared" si="9"/>
        <v>10562</v>
      </c>
      <c r="M91" s="670">
        <f t="shared" si="10"/>
        <v>26960</v>
      </c>
      <c r="N91" s="650" t="s">
        <v>101</v>
      </c>
      <c r="O91" s="652"/>
      <c r="Q91" s="564">
        <v>92412</v>
      </c>
      <c r="R91" s="564">
        <v>93553</v>
      </c>
      <c r="S91" s="564">
        <v>185965</v>
      </c>
    </row>
    <row r="92" spans="1:19" ht="25.5" customHeight="1" x14ac:dyDescent="0.25">
      <c r="A92" s="533" t="s">
        <v>80</v>
      </c>
      <c r="B92" s="9">
        <v>1126</v>
      </c>
      <c r="C92" s="9">
        <v>435</v>
      </c>
      <c r="D92" s="9">
        <v>1561</v>
      </c>
      <c r="E92" s="9">
        <v>0</v>
      </c>
      <c r="F92" s="9">
        <v>0</v>
      </c>
      <c r="G92" s="9">
        <v>0</v>
      </c>
      <c r="H92" s="9">
        <v>0</v>
      </c>
      <c r="I92" s="9">
        <v>0</v>
      </c>
      <c r="J92" s="9">
        <v>0</v>
      </c>
      <c r="K92" s="9">
        <f t="shared" si="9"/>
        <v>1126</v>
      </c>
      <c r="L92" s="9">
        <f t="shared" si="9"/>
        <v>435</v>
      </c>
      <c r="M92" s="9">
        <f t="shared" si="10"/>
        <v>1561</v>
      </c>
      <c r="N92" s="650" t="s">
        <v>81</v>
      </c>
      <c r="O92" s="652"/>
      <c r="Q92" s="564">
        <v>16398</v>
      </c>
      <c r="R92" s="564">
        <v>10562</v>
      </c>
      <c r="S92" s="564">
        <v>26960</v>
      </c>
    </row>
    <row r="93" spans="1:19" ht="25.5" customHeight="1" x14ac:dyDescent="0.25">
      <c r="A93" s="533" t="s">
        <v>82</v>
      </c>
      <c r="B93" s="9">
        <v>1966</v>
      </c>
      <c r="C93" s="9">
        <v>1301</v>
      </c>
      <c r="D93" s="9">
        <v>3267</v>
      </c>
      <c r="E93" s="9">
        <v>0</v>
      </c>
      <c r="F93" s="9">
        <v>1</v>
      </c>
      <c r="G93" s="9">
        <v>1</v>
      </c>
      <c r="H93" s="9">
        <v>0</v>
      </c>
      <c r="I93" s="9">
        <v>0</v>
      </c>
      <c r="J93" s="9">
        <v>0</v>
      </c>
      <c r="K93" s="9">
        <f t="shared" si="9"/>
        <v>1966</v>
      </c>
      <c r="L93" s="9">
        <f t="shared" si="9"/>
        <v>1302</v>
      </c>
      <c r="M93" s="9">
        <f t="shared" si="10"/>
        <v>3268</v>
      </c>
      <c r="N93" s="650" t="s">
        <v>83</v>
      </c>
      <c r="O93" s="652"/>
      <c r="Q93" s="564">
        <f>SUM(K92:K95)</f>
        <v>4304</v>
      </c>
      <c r="R93" s="564">
        <f t="shared" ref="R93:S93" si="12">SUM(L92:L95)</f>
        <v>2479</v>
      </c>
      <c r="S93" s="564">
        <f t="shared" si="12"/>
        <v>6783</v>
      </c>
    </row>
    <row r="94" spans="1:19" ht="25.5" customHeight="1" x14ac:dyDescent="0.25">
      <c r="A94" s="533" t="s">
        <v>84</v>
      </c>
      <c r="B94" s="9">
        <v>362</v>
      </c>
      <c r="C94" s="9">
        <v>320</v>
      </c>
      <c r="D94" s="9">
        <v>682</v>
      </c>
      <c r="E94" s="9">
        <v>0</v>
      </c>
      <c r="F94" s="9">
        <v>0</v>
      </c>
      <c r="G94" s="9">
        <v>0</v>
      </c>
      <c r="H94" s="9">
        <v>0</v>
      </c>
      <c r="I94" s="9">
        <v>0</v>
      </c>
      <c r="J94" s="9">
        <v>0</v>
      </c>
      <c r="K94" s="9">
        <f t="shared" si="9"/>
        <v>362</v>
      </c>
      <c r="L94" s="9">
        <f t="shared" si="9"/>
        <v>320</v>
      </c>
      <c r="M94" s="9">
        <f t="shared" si="10"/>
        <v>682</v>
      </c>
      <c r="N94" s="650" t="s">
        <v>85</v>
      </c>
      <c r="O94" s="652"/>
      <c r="Q94" s="564">
        <f>SUM(Q91:Q93)</f>
        <v>113114</v>
      </c>
      <c r="R94" s="564">
        <f t="shared" ref="R94:S94" si="13">SUM(R91:R93)</f>
        <v>106594</v>
      </c>
      <c r="S94" s="564">
        <f t="shared" si="13"/>
        <v>219708</v>
      </c>
    </row>
    <row r="95" spans="1:19" ht="25.5" customHeight="1" x14ac:dyDescent="0.25">
      <c r="A95" s="533" t="s">
        <v>86</v>
      </c>
      <c r="B95" s="9">
        <v>850</v>
      </c>
      <c r="C95" s="9">
        <v>422</v>
      </c>
      <c r="D95" s="9">
        <v>1272</v>
      </c>
      <c r="E95" s="9">
        <v>0</v>
      </c>
      <c r="F95" s="9">
        <v>0</v>
      </c>
      <c r="G95" s="9">
        <v>0</v>
      </c>
      <c r="H95" s="9">
        <v>0</v>
      </c>
      <c r="I95" s="9">
        <v>0</v>
      </c>
      <c r="J95" s="9">
        <v>0</v>
      </c>
      <c r="K95" s="9">
        <f t="shared" si="9"/>
        <v>850</v>
      </c>
      <c r="L95" s="9">
        <f t="shared" si="9"/>
        <v>422</v>
      </c>
      <c r="M95" s="9">
        <f t="shared" si="10"/>
        <v>1272</v>
      </c>
      <c r="N95" s="650" t="s">
        <v>87</v>
      </c>
      <c r="O95" s="652"/>
    </row>
    <row r="96" spans="1:19" ht="25.5" customHeight="1" x14ac:dyDescent="0.25">
      <c r="A96" s="533" t="s">
        <v>88</v>
      </c>
      <c r="B96" s="9">
        <v>17157</v>
      </c>
      <c r="C96" s="9">
        <v>4399</v>
      </c>
      <c r="D96" s="9">
        <v>21556</v>
      </c>
      <c r="E96" s="9">
        <v>2</v>
      </c>
      <c r="F96" s="9">
        <v>2</v>
      </c>
      <c r="G96" s="9">
        <v>4</v>
      </c>
      <c r="H96" s="9">
        <v>0</v>
      </c>
      <c r="I96" s="9">
        <v>0</v>
      </c>
      <c r="J96" s="9">
        <v>0</v>
      </c>
      <c r="K96" s="9">
        <f t="shared" si="9"/>
        <v>17159</v>
      </c>
      <c r="L96" s="9">
        <f t="shared" si="9"/>
        <v>4401</v>
      </c>
      <c r="M96" s="9">
        <f t="shared" si="10"/>
        <v>21560</v>
      </c>
      <c r="N96" s="650" t="s">
        <v>89</v>
      </c>
      <c r="O96" s="652"/>
      <c r="Q96" s="564">
        <v>306732</v>
      </c>
      <c r="R96" s="564">
        <v>306794</v>
      </c>
      <c r="S96" s="564">
        <v>613526</v>
      </c>
    </row>
    <row r="97" spans="1:16077" ht="25.5" customHeight="1" thickBot="1" x14ac:dyDescent="0.3">
      <c r="A97" s="20" t="s">
        <v>102</v>
      </c>
      <c r="B97" s="21">
        <f>SUM(B92:B96,B91)</f>
        <v>37855</v>
      </c>
      <c r="C97" s="21">
        <f t="shared" ref="C97:J97" si="14">SUM(C92:C96,C91)</f>
        <v>17438</v>
      </c>
      <c r="D97" s="21">
        <f t="shared" si="14"/>
        <v>55293</v>
      </c>
      <c r="E97" s="21">
        <f t="shared" si="14"/>
        <v>6</v>
      </c>
      <c r="F97" s="21">
        <f t="shared" si="14"/>
        <v>4</v>
      </c>
      <c r="G97" s="21">
        <f t="shared" si="14"/>
        <v>10</v>
      </c>
      <c r="H97" s="21">
        <f t="shared" si="14"/>
        <v>0</v>
      </c>
      <c r="I97" s="21">
        <f t="shared" si="14"/>
        <v>0</v>
      </c>
      <c r="J97" s="21">
        <f t="shared" si="14"/>
        <v>0</v>
      </c>
      <c r="K97" s="9">
        <f t="shared" si="9"/>
        <v>37861</v>
      </c>
      <c r="L97" s="9">
        <f t="shared" si="9"/>
        <v>17442</v>
      </c>
      <c r="M97" s="9">
        <f t="shared" si="10"/>
        <v>55303</v>
      </c>
      <c r="N97" s="22" t="s">
        <v>103</v>
      </c>
      <c r="O97" s="652"/>
    </row>
    <row r="98" spans="1:16077" ht="27" customHeight="1" thickBot="1" x14ac:dyDescent="0.3">
      <c r="A98" s="23" t="s">
        <v>104</v>
      </c>
      <c r="B98" s="24">
        <f t="shared" ref="B98:J98" si="15">SUM(B97,B55)</f>
        <v>130249</v>
      </c>
      <c r="C98" s="24">
        <f t="shared" si="15"/>
        <v>110969</v>
      </c>
      <c r="D98" s="24">
        <f t="shared" si="15"/>
        <v>241218</v>
      </c>
      <c r="E98" s="24">
        <f t="shared" si="15"/>
        <v>21</v>
      </c>
      <c r="F98" s="24">
        <f t="shared" si="15"/>
        <v>26</v>
      </c>
      <c r="G98" s="24">
        <f t="shared" si="15"/>
        <v>47</v>
      </c>
      <c r="H98" s="24">
        <f t="shared" si="15"/>
        <v>3</v>
      </c>
      <c r="I98" s="24">
        <f t="shared" si="15"/>
        <v>0</v>
      </c>
      <c r="J98" s="24">
        <f t="shared" si="15"/>
        <v>3</v>
      </c>
      <c r="K98" s="24">
        <f>SUM(B98,E98,H98)</f>
        <v>130273</v>
      </c>
      <c r="L98" s="24">
        <f t="shared" si="9"/>
        <v>110995</v>
      </c>
      <c r="M98" s="24">
        <f t="shared" si="10"/>
        <v>241268</v>
      </c>
      <c r="N98" s="651" t="s">
        <v>9</v>
      </c>
      <c r="O98" s="652"/>
      <c r="P98" s="564" t="s">
        <v>2680</v>
      </c>
      <c r="Q98" s="564">
        <v>130273</v>
      </c>
      <c r="R98" s="564">
        <v>110995</v>
      </c>
      <c r="S98" s="564">
        <v>241268</v>
      </c>
    </row>
    <row r="99" spans="1:16077" ht="27" customHeight="1" thickTop="1" x14ac:dyDescent="0.25">
      <c r="A99" s="655"/>
      <c r="B99" s="647"/>
      <c r="C99" s="647"/>
      <c r="D99" s="647"/>
      <c r="E99" s="647"/>
      <c r="F99" s="647"/>
      <c r="G99" s="647"/>
      <c r="H99" s="647"/>
      <c r="I99" s="647"/>
      <c r="J99" s="647"/>
      <c r="K99" s="647"/>
      <c r="L99" s="647"/>
      <c r="M99" s="647"/>
      <c r="N99" s="652"/>
      <c r="O99" s="652"/>
      <c r="P99" s="564" t="s">
        <v>2681</v>
      </c>
      <c r="Q99" s="564">
        <v>17159</v>
      </c>
      <c r="R99" s="564">
        <v>4401</v>
      </c>
      <c r="S99" s="564">
        <v>21560</v>
      </c>
    </row>
    <row r="100" spans="1:16077" ht="27" customHeight="1" x14ac:dyDescent="0.25">
      <c r="A100" s="655"/>
      <c r="B100" s="647"/>
      <c r="C100" s="647"/>
      <c r="D100" s="647"/>
      <c r="E100" s="647"/>
      <c r="F100" s="647"/>
      <c r="G100" s="647"/>
      <c r="H100" s="647"/>
      <c r="I100" s="647"/>
      <c r="J100" s="647"/>
      <c r="K100" s="647"/>
      <c r="L100" s="647"/>
      <c r="M100" s="647"/>
      <c r="N100" s="652"/>
      <c r="O100" s="652"/>
      <c r="P100" s="564" t="s">
        <v>2682</v>
      </c>
      <c r="Q100" s="564">
        <v>24268</v>
      </c>
      <c r="R100" s="564">
        <v>17321</v>
      </c>
      <c r="S100" s="564">
        <v>41589</v>
      </c>
    </row>
    <row r="101" spans="1:16077" s="660" customFormat="1" ht="27" customHeight="1" x14ac:dyDescent="0.25">
      <c r="A101" s="668"/>
      <c r="B101" s="656"/>
      <c r="C101" s="656"/>
      <c r="D101" s="656"/>
      <c r="E101" s="656"/>
      <c r="F101" s="656"/>
      <c r="G101" s="656"/>
      <c r="H101" s="656"/>
      <c r="I101" s="656"/>
      <c r="J101" s="656"/>
      <c r="K101" s="656"/>
      <c r="L101" s="656"/>
      <c r="M101" s="656"/>
      <c r="N101" s="664"/>
      <c r="O101" s="664"/>
      <c r="P101" s="564"/>
      <c r="Q101" s="564"/>
      <c r="R101" s="564"/>
      <c r="S101" s="564"/>
    </row>
    <row r="102" spans="1:16077" s="660" customFormat="1" ht="27" customHeight="1" x14ac:dyDescent="0.25">
      <c r="A102" s="668"/>
      <c r="B102" s="656"/>
      <c r="C102" s="656"/>
      <c r="D102" s="656"/>
      <c r="E102" s="656"/>
      <c r="F102" s="656"/>
      <c r="G102" s="656"/>
      <c r="H102" s="656"/>
      <c r="I102" s="656"/>
      <c r="J102" s="656"/>
      <c r="K102" s="656"/>
      <c r="L102" s="656"/>
      <c r="M102" s="656"/>
      <c r="N102" s="664"/>
      <c r="O102" s="664"/>
      <c r="P102" s="564"/>
      <c r="Q102" s="564"/>
      <c r="R102" s="564"/>
      <c r="S102" s="564"/>
    </row>
    <row r="103" spans="1:16077" ht="27.75" customHeight="1" x14ac:dyDescent="0.25">
      <c r="A103" s="655"/>
      <c r="B103" s="647"/>
      <c r="C103" s="647"/>
      <c r="D103" s="647"/>
      <c r="E103" s="647"/>
      <c r="F103" s="647"/>
      <c r="G103" s="647"/>
      <c r="H103" s="647"/>
      <c r="I103" s="647"/>
      <c r="J103" s="647"/>
      <c r="K103" s="647"/>
      <c r="L103" s="647"/>
      <c r="M103" s="647"/>
      <c r="N103" s="652"/>
      <c r="O103" s="652"/>
      <c r="Q103" s="564">
        <f>SUM(Q98,Q99,Q100)</f>
        <v>171700</v>
      </c>
      <c r="R103" s="564">
        <f t="shared" ref="R103:S103" si="16">SUM(R98,R99,R100)</f>
        <v>132717</v>
      </c>
      <c r="S103" s="564">
        <f t="shared" si="16"/>
        <v>304417</v>
      </c>
    </row>
    <row r="104" spans="1:16077" ht="27.75" customHeight="1" x14ac:dyDescent="0.25">
      <c r="A104" s="655"/>
      <c r="B104" s="647"/>
      <c r="C104" s="647"/>
      <c r="D104" s="647"/>
      <c r="E104" s="647"/>
      <c r="F104" s="647"/>
      <c r="G104" s="647"/>
      <c r="H104" s="647"/>
      <c r="I104" s="647"/>
      <c r="J104" s="647"/>
      <c r="K104" s="647"/>
      <c r="L104" s="647"/>
      <c r="M104" s="647"/>
      <c r="N104" s="652"/>
      <c r="O104" s="652"/>
    </row>
    <row r="105" spans="1:16077" ht="22.5" customHeight="1" x14ac:dyDescent="0.25">
      <c r="A105" s="655"/>
      <c r="B105" s="647"/>
      <c r="C105" s="647"/>
      <c r="D105" s="647"/>
      <c r="E105" s="647"/>
      <c r="F105" s="647"/>
      <c r="G105" s="647"/>
      <c r="H105" s="647"/>
      <c r="I105" s="647"/>
      <c r="J105" s="647"/>
      <c r="K105" s="647"/>
      <c r="L105" s="647"/>
      <c r="M105" s="647"/>
      <c r="N105" s="652"/>
      <c r="O105" s="652"/>
    </row>
    <row r="106" spans="1:16077" s="564" customFormat="1" ht="25.5" customHeight="1" x14ac:dyDescent="0.25">
      <c r="A106" s="671" t="s">
        <v>2690</v>
      </c>
      <c r="B106" s="671" t="s">
        <v>574</v>
      </c>
      <c r="C106" s="671" t="s">
        <v>2686</v>
      </c>
      <c r="D106" s="671" t="s">
        <v>12</v>
      </c>
      <c r="E106" s="649"/>
      <c r="F106" s="649"/>
      <c r="G106" s="649"/>
      <c r="H106" s="649"/>
      <c r="I106" s="649"/>
      <c r="J106" s="649"/>
      <c r="K106" s="649"/>
      <c r="L106" s="649"/>
      <c r="M106" s="649"/>
      <c r="N106" s="649"/>
      <c r="O106" s="649"/>
      <c r="T106" s="649"/>
      <c r="U106" s="649"/>
      <c r="V106" s="649"/>
      <c r="W106" s="649"/>
      <c r="X106" s="649"/>
      <c r="Y106" s="649"/>
      <c r="Z106" s="649"/>
      <c r="AA106" s="649"/>
      <c r="AB106" s="649"/>
      <c r="AC106" s="649"/>
      <c r="AD106" s="649"/>
      <c r="AE106" s="649"/>
      <c r="AF106" s="649"/>
      <c r="AG106" s="649"/>
      <c r="AH106" s="649"/>
      <c r="AI106" s="649"/>
      <c r="AJ106" s="649"/>
      <c r="AK106" s="649"/>
      <c r="AL106" s="649"/>
      <c r="AM106" s="649"/>
      <c r="AN106" s="649"/>
      <c r="AO106" s="649"/>
      <c r="AP106" s="649"/>
      <c r="AQ106" s="649"/>
      <c r="AR106" s="649"/>
      <c r="AS106" s="649"/>
      <c r="AT106" s="649"/>
      <c r="AU106" s="649"/>
      <c r="AV106" s="649"/>
      <c r="AW106" s="649"/>
      <c r="AX106" s="649"/>
      <c r="AY106" s="649"/>
      <c r="AZ106" s="649"/>
      <c r="BA106" s="649"/>
      <c r="BB106" s="649"/>
      <c r="BC106" s="649"/>
      <c r="BD106" s="649"/>
      <c r="BE106" s="649"/>
      <c r="BF106" s="649"/>
      <c r="BG106" s="649"/>
      <c r="BH106" s="649"/>
      <c r="BI106" s="649"/>
      <c r="BJ106" s="649"/>
      <c r="BK106" s="649"/>
      <c r="BL106" s="649"/>
      <c r="BM106" s="649"/>
      <c r="BN106" s="649"/>
      <c r="BO106" s="649"/>
      <c r="BP106" s="649"/>
      <c r="BQ106" s="649"/>
      <c r="BR106" s="649"/>
      <c r="BS106" s="649"/>
      <c r="BT106" s="649"/>
      <c r="BU106" s="649"/>
      <c r="BV106" s="649"/>
      <c r="BW106" s="649"/>
      <c r="BX106" s="649"/>
      <c r="BY106" s="649"/>
      <c r="BZ106" s="649"/>
      <c r="CA106" s="649"/>
      <c r="CB106" s="649"/>
      <c r="CC106" s="649"/>
      <c r="CD106" s="649"/>
      <c r="CE106" s="649"/>
      <c r="CF106" s="649"/>
      <c r="CG106" s="649"/>
      <c r="CH106" s="649"/>
      <c r="CI106" s="649"/>
      <c r="CJ106" s="649"/>
      <c r="CK106" s="649"/>
      <c r="CL106" s="649"/>
      <c r="CM106" s="649"/>
      <c r="CN106" s="649"/>
      <c r="CO106" s="649"/>
      <c r="CP106" s="649"/>
      <c r="CQ106" s="649"/>
      <c r="CR106" s="649"/>
      <c r="CS106" s="649"/>
      <c r="CT106" s="649"/>
      <c r="CU106" s="649"/>
      <c r="CV106" s="649"/>
      <c r="CW106" s="649"/>
      <c r="CX106" s="649"/>
      <c r="CY106" s="649"/>
      <c r="CZ106" s="649"/>
      <c r="DA106" s="649"/>
      <c r="DB106" s="649"/>
      <c r="DC106" s="649"/>
      <c r="DD106" s="649"/>
      <c r="DE106" s="649"/>
      <c r="DF106" s="649"/>
      <c r="DG106" s="649"/>
      <c r="DH106" s="649"/>
      <c r="DI106" s="649"/>
      <c r="DJ106" s="649"/>
      <c r="DK106" s="649"/>
      <c r="DL106" s="649"/>
      <c r="DM106" s="649"/>
      <c r="DN106" s="649"/>
      <c r="DO106" s="649"/>
      <c r="DP106" s="649"/>
      <c r="DQ106" s="649"/>
      <c r="DR106" s="649"/>
      <c r="DS106" s="649"/>
      <c r="DT106" s="649"/>
      <c r="DU106" s="649"/>
      <c r="DV106" s="649"/>
      <c r="DW106" s="649"/>
      <c r="DX106" s="649"/>
      <c r="DY106" s="649"/>
      <c r="DZ106" s="649"/>
      <c r="EA106" s="649"/>
      <c r="EB106" s="649"/>
      <c r="EC106" s="649"/>
      <c r="ED106" s="649"/>
      <c r="EE106" s="649"/>
      <c r="EF106" s="649"/>
      <c r="EG106" s="649"/>
      <c r="EH106" s="649"/>
      <c r="EI106" s="649"/>
      <c r="EJ106" s="649"/>
      <c r="EK106" s="649"/>
      <c r="EL106" s="649"/>
      <c r="EM106" s="649"/>
      <c r="EN106" s="649"/>
      <c r="EO106" s="649"/>
      <c r="EP106" s="649"/>
      <c r="EQ106" s="649"/>
      <c r="ER106" s="649"/>
      <c r="ES106" s="649"/>
      <c r="ET106" s="649"/>
      <c r="EU106" s="649"/>
      <c r="EV106" s="649"/>
      <c r="EW106" s="649"/>
      <c r="EX106" s="649"/>
      <c r="EY106" s="649"/>
      <c r="EZ106" s="649"/>
      <c r="FA106" s="649"/>
      <c r="FB106" s="649"/>
      <c r="FC106" s="649"/>
      <c r="FD106" s="649"/>
      <c r="FE106" s="649"/>
      <c r="FF106" s="649"/>
      <c r="FG106" s="649"/>
      <c r="FH106" s="649"/>
      <c r="FI106" s="649"/>
      <c r="FJ106" s="649"/>
      <c r="FK106" s="649"/>
      <c r="FL106" s="649"/>
      <c r="FM106" s="649"/>
      <c r="FN106" s="649"/>
      <c r="FO106" s="649"/>
      <c r="FP106" s="649"/>
      <c r="FQ106" s="649"/>
      <c r="FR106" s="649"/>
      <c r="FS106" s="649"/>
      <c r="FT106" s="649"/>
      <c r="FU106" s="649"/>
      <c r="FV106" s="649"/>
      <c r="FW106" s="649"/>
      <c r="FX106" s="649"/>
      <c r="FY106" s="649"/>
      <c r="FZ106" s="649"/>
      <c r="GA106" s="649"/>
      <c r="GB106" s="649"/>
      <c r="GC106" s="649"/>
      <c r="GD106" s="649"/>
      <c r="GE106" s="649"/>
      <c r="GF106" s="649"/>
      <c r="GG106" s="649"/>
      <c r="GH106" s="649"/>
      <c r="GI106" s="649"/>
      <c r="GJ106" s="649"/>
      <c r="GK106" s="649"/>
      <c r="GL106" s="649"/>
      <c r="GM106" s="649"/>
      <c r="GN106" s="649"/>
      <c r="GO106" s="649"/>
      <c r="GP106" s="649"/>
      <c r="GQ106" s="649"/>
      <c r="GR106" s="649"/>
      <c r="GS106" s="649"/>
      <c r="GT106" s="649"/>
      <c r="GU106" s="649"/>
      <c r="GV106" s="649"/>
      <c r="GW106" s="649"/>
      <c r="GX106" s="649"/>
      <c r="GY106" s="649"/>
      <c r="GZ106" s="649"/>
      <c r="HA106" s="649"/>
      <c r="HB106" s="649"/>
      <c r="HC106" s="649"/>
      <c r="HD106" s="649"/>
      <c r="HE106" s="649"/>
      <c r="HF106" s="649"/>
      <c r="HG106" s="649"/>
      <c r="HH106" s="649"/>
      <c r="HI106" s="649"/>
      <c r="HJ106" s="649"/>
      <c r="HK106" s="649"/>
      <c r="HL106" s="649"/>
      <c r="HM106" s="649"/>
      <c r="HN106" s="649"/>
      <c r="HO106" s="649"/>
      <c r="HP106" s="649"/>
      <c r="HQ106" s="649"/>
      <c r="HR106" s="649"/>
      <c r="HS106" s="649"/>
      <c r="HT106" s="649"/>
      <c r="HU106" s="649"/>
      <c r="HV106" s="649"/>
      <c r="HW106" s="649"/>
      <c r="HX106" s="649"/>
      <c r="HY106" s="649"/>
      <c r="HZ106" s="649"/>
      <c r="IA106" s="649"/>
      <c r="IB106" s="649"/>
      <c r="IC106" s="649"/>
      <c r="ID106" s="649"/>
      <c r="IE106" s="649"/>
      <c r="IF106" s="649"/>
      <c r="IG106" s="649"/>
      <c r="IH106" s="649"/>
      <c r="II106" s="649"/>
      <c r="IJ106" s="649"/>
      <c r="IK106" s="649"/>
      <c r="IL106" s="649"/>
      <c r="IM106" s="649"/>
      <c r="IN106" s="649"/>
      <c r="IO106" s="649"/>
      <c r="IP106" s="649"/>
      <c r="IQ106" s="649"/>
      <c r="IR106" s="649"/>
      <c r="IS106" s="649"/>
      <c r="IT106" s="649"/>
      <c r="IU106" s="649"/>
      <c r="IV106" s="649"/>
      <c r="IW106" s="649"/>
      <c r="IX106" s="649"/>
      <c r="IY106" s="649"/>
      <c r="IZ106" s="649"/>
      <c r="JA106" s="649"/>
      <c r="JB106" s="649"/>
      <c r="JC106" s="649"/>
      <c r="JD106" s="649"/>
      <c r="JE106" s="649"/>
      <c r="JF106" s="649"/>
      <c r="JG106" s="649"/>
      <c r="JH106" s="649"/>
      <c r="JI106" s="649"/>
      <c r="JJ106" s="649"/>
      <c r="JK106" s="649"/>
      <c r="JL106" s="649"/>
      <c r="JM106" s="649"/>
      <c r="JN106" s="649"/>
      <c r="JO106" s="649"/>
      <c r="JP106" s="649"/>
      <c r="JQ106" s="649"/>
      <c r="JR106" s="649"/>
      <c r="JS106" s="649"/>
      <c r="JT106" s="649"/>
      <c r="JU106" s="649"/>
      <c r="JV106" s="649"/>
      <c r="JW106" s="649"/>
      <c r="JX106" s="649"/>
      <c r="JY106" s="649"/>
      <c r="JZ106" s="649"/>
      <c r="KA106" s="649"/>
      <c r="KB106" s="649"/>
      <c r="KC106" s="649"/>
      <c r="KD106" s="649"/>
      <c r="KE106" s="649"/>
      <c r="KF106" s="649"/>
      <c r="KG106" s="649"/>
      <c r="KH106" s="649"/>
      <c r="KI106" s="649"/>
      <c r="KJ106" s="649"/>
      <c r="KK106" s="649"/>
      <c r="KL106" s="649"/>
      <c r="KM106" s="649"/>
      <c r="KN106" s="649"/>
      <c r="KO106" s="649"/>
      <c r="KP106" s="649"/>
      <c r="KQ106" s="649"/>
      <c r="KR106" s="649"/>
      <c r="KS106" s="649"/>
      <c r="KT106" s="649"/>
      <c r="KU106" s="649"/>
      <c r="KV106" s="649"/>
      <c r="KW106" s="649"/>
      <c r="KX106" s="649"/>
      <c r="KY106" s="649"/>
      <c r="KZ106" s="649"/>
      <c r="LA106" s="649"/>
      <c r="LB106" s="649"/>
      <c r="LC106" s="649"/>
      <c r="LD106" s="649"/>
      <c r="LE106" s="649"/>
      <c r="LF106" s="649"/>
      <c r="LG106" s="649"/>
      <c r="LH106" s="649"/>
      <c r="LI106" s="649"/>
      <c r="LJ106" s="649"/>
      <c r="LK106" s="649"/>
      <c r="LL106" s="649"/>
      <c r="LM106" s="649"/>
      <c r="LN106" s="649"/>
      <c r="LO106" s="649"/>
      <c r="LP106" s="649"/>
      <c r="LQ106" s="649"/>
      <c r="LR106" s="649"/>
      <c r="LS106" s="649"/>
      <c r="LT106" s="649"/>
      <c r="LU106" s="649"/>
      <c r="LV106" s="649"/>
      <c r="LW106" s="649"/>
      <c r="LX106" s="649"/>
      <c r="LY106" s="649"/>
      <c r="LZ106" s="649"/>
      <c r="MA106" s="649"/>
      <c r="MB106" s="649"/>
      <c r="MC106" s="649"/>
      <c r="MD106" s="649"/>
      <c r="ME106" s="649"/>
      <c r="MF106" s="649"/>
      <c r="MG106" s="649"/>
      <c r="MH106" s="649"/>
      <c r="MI106" s="649"/>
      <c r="MJ106" s="649"/>
      <c r="MK106" s="649"/>
      <c r="ML106" s="649"/>
      <c r="MM106" s="649"/>
      <c r="MN106" s="649"/>
      <c r="MO106" s="649"/>
      <c r="MP106" s="649"/>
      <c r="MQ106" s="649"/>
      <c r="MR106" s="649"/>
      <c r="MS106" s="649"/>
      <c r="MT106" s="649"/>
      <c r="MU106" s="649"/>
      <c r="MV106" s="649"/>
      <c r="MW106" s="649"/>
      <c r="MX106" s="649"/>
      <c r="MY106" s="649"/>
      <c r="MZ106" s="649"/>
      <c r="NA106" s="649"/>
      <c r="NB106" s="649"/>
      <c r="NC106" s="649"/>
      <c r="ND106" s="649"/>
      <c r="NE106" s="649"/>
      <c r="NF106" s="649"/>
      <c r="NG106" s="649"/>
      <c r="NH106" s="649"/>
      <c r="NI106" s="649"/>
      <c r="NJ106" s="649"/>
      <c r="NK106" s="649"/>
      <c r="NL106" s="649"/>
      <c r="NM106" s="649"/>
      <c r="NN106" s="649"/>
      <c r="NO106" s="649"/>
      <c r="NP106" s="649"/>
      <c r="NQ106" s="649"/>
      <c r="NR106" s="649"/>
      <c r="NS106" s="649"/>
      <c r="NT106" s="649"/>
      <c r="NU106" s="649"/>
      <c r="NV106" s="649"/>
      <c r="NW106" s="649"/>
      <c r="NX106" s="649"/>
      <c r="NY106" s="649"/>
      <c r="NZ106" s="649"/>
      <c r="OA106" s="649"/>
      <c r="OB106" s="649"/>
      <c r="OC106" s="649"/>
      <c r="OD106" s="649"/>
      <c r="OE106" s="649"/>
      <c r="OF106" s="649"/>
      <c r="OG106" s="649"/>
      <c r="OH106" s="649"/>
      <c r="OI106" s="649"/>
      <c r="OJ106" s="649"/>
      <c r="OK106" s="649"/>
      <c r="OL106" s="649"/>
      <c r="OM106" s="649"/>
      <c r="ON106" s="649"/>
      <c r="OO106" s="649"/>
      <c r="OP106" s="649"/>
      <c r="OQ106" s="649"/>
      <c r="OR106" s="649"/>
      <c r="OS106" s="649"/>
      <c r="OT106" s="649"/>
      <c r="OU106" s="649"/>
      <c r="OV106" s="649"/>
      <c r="OW106" s="649"/>
      <c r="OX106" s="649"/>
      <c r="OY106" s="649"/>
      <c r="OZ106" s="649"/>
      <c r="PA106" s="649"/>
      <c r="PB106" s="649"/>
      <c r="PC106" s="649"/>
      <c r="PD106" s="649"/>
      <c r="PE106" s="649"/>
      <c r="PF106" s="649"/>
      <c r="PG106" s="649"/>
      <c r="PH106" s="649"/>
      <c r="PI106" s="649"/>
      <c r="PJ106" s="649"/>
      <c r="PK106" s="649"/>
      <c r="PL106" s="649"/>
      <c r="PM106" s="649"/>
      <c r="PN106" s="649"/>
      <c r="PO106" s="649"/>
      <c r="PP106" s="649"/>
      <c r="PQ106" s="649"/>
      <c r="PR106" s="649"/>
      <c r="PS106" s="649"/>
      <c r="PT106" s="649"/>
      <c r="PU106" s="649"/>
      <c r="PV106" s="649"/>
      <c r="PW106" s="649"/>
      <c r="PX106" s="649"/>
      <c r="PY106" s="649"/>
      <c r="PZ106" s="649"/>
      <c r="QA106" s="649"/>
      <c r="QB106" s="649"/>
      <c r="QC106" s="649"/>
      <c r="QD106" s="649"/>
      <c r="QE106" s="649"/>
      <c r="QF106" s="649"/>
      <c r="QG106" s="649"/>
      <c r="QH106" s="649"/>
      <c r="QI106" s="649"/>
      <c r="QJ106" s="649"/>
      <c r="QK106" s="649"/>
      <c r="QL106" s="649"/>
      <c r="QM106" s="649"/>
      <c r="QN106" s="649"/>
      <c r="QO106" s="649"/>
      <c r="QP106" s="649"/>
      <c r="QQ106" s="649"/>
      <c r="QR106" s="649"/>
      <c r="QS106" s="649"/>
      <c r="QT106" s="649"/>
      <c r="QU106" s="649"/>
      <c r="QV106" s="649"/>
      <c r="QW106" s="649"/>
      <c r="QX106" s="649"/>
      <c r="QY106" s="649"/>
      <c r="QZ106" s="649"/>
      <c r="RA106" s="649"/>
      <c r="RB106" s="649"/>
      <c r="RC106" s="649"/>
      <c r="RD106" s="649"/>
      <c r="RE106" s="649"/>
      <c r="RF106" s="649"/>
      <c r="RG106" s="649"/>
      <c r="RH106" s="649"/>
      <c r="RI106" s="649"/>
      <c r="RJ106" s="649"/>
      <c r="RK106" s="649"/>
      <c r="RL106" s="649"/>
      <c r="RM106" s="649"/>
      <c r="RN106" s="649"/>
      <c r="RO106" s="649"/>
      <c r="RP106" s="649"/>
      <c r="RQ106" s="649"/>
      <c r="RR106" s="649"/>
      <c r="RS106" s="649"/>
      <c r="RT106" s="649"/>
      <c r="RU106" s="649"/>
      <c r="RV106" s="649"/>
      <c r="RW106" s="649"/>
      <c r="RX106" s="649"/>
      <c r="RY106" s="649"/>
      <c r="RZ106" s="649"/>
      <c r="SA106" s="649"/>
      <c r="SB106" s="649"/>
      <c r="SC106" s="649"/>
      <c r="SD106" s="649"/>
      <c r="SE106" s="649"/>
      <c r="SF106" s="649"/>
      <c r="SG106" s="649"/>
      <c r="SH106" s="649"/>
      <c r="SI106" s="649"/>
      <c r="SJ106" s="649"/>
      <c r="SK106" s="649"/>
      <c r="SL106" s="649"/>
      <c r="SM106" s="649"/>
      <c r="SN106" s="649"/>
      <c r="SO106" s="649"/>
      <c r="SP106" s="649"/>
      <c r="SQ106" s="649"/>
      <c r="SR106" s="649"/>
      <c r="SS106" s="649"/>
      <c r="ST106" s="649"/>
      <c r="SU106" s="649"/>
      <c r="SV106" s="649"/>
      <c r="SW106" s="649"/>
      <c r="SX106" s="649"/>
      <c r="SY106" s="649"/>
      <c r="SZ106" s="649"/>
      <c r="TA106" s="649"/>
      <c r="TB106" s="649"/>
      <c r="TC106" s="649"/>
      <c r="TD106" s="649"/>
      <c r="TE106" s="649"/>
      <c r="TF106" s="649"/>
      <c r="TG106" s="649"/>
      <c r="TH106" s="649"/>
      <c r="TI106" s="649"/>
      <c r="TJ106" s="649"/>
      <c r="TK106" s="649"/>
      <c r="TL106" s="649"/>
      <c r="TM106" s="649"/>
      <c r="TN106" s="649"/>
      <c r="TO106" s="649"/>
      <c r="TP106" s="649"/>
      <c r="TQ106" s="649"/>
      <c r="TR106" s="649"/>
      <c r="TS106" s="649"/>
      <c r="TT106" s="649"/>
      <c r="TU106" s="649"/>
      <c r="TV106" s="649"/>
      <c r="TW106" s="649"/>
      <c r="TX106" s="649"/>
      <c r="TY106" s="649"/>
      <c r="TZ106" s="649"/>
      <c r="UA106" s="649"/>
      <c r="UB106" s="649"/>
      <c r="UC106" s="649"/>
      <c r="UD106" s="649"/>
      <c r="UE106" s="649"/>
      <c r="UF106" s="649"/>
      <c r="UG106" s="649"/>
      <c r="UH106" s="649"/>
      <c r="UI106" s="649"/>
      <c r="UJ106" s="649"/>
      <c r="UK106" s="649"/>
      <c r="UL106" s="649"/>
      <c r="UM106" s="649"/>
      <c r="UN106" s="649"/>
      <c r="UO106" s="649"/>
      <c r="UP106" s="649"/>
      <c r="UQ106" s="649"/>
      <c r="UR106" s="649"/>
      <c r="US106" s="649"/>
      <c r="UT106" s="649"/>
      <c r="UU106" s="649"/>
      <c r="UV106" s="649"/>
      <c r="UW106" s="649"/>
      <c r="UX106" s="649"/>
      <c r="UY106" s="649"/>
      <c r="UZ106" s="649"/>
      <c r="VA106" s="649"/>
      <c r="VB106" s="649"/>
      <c r="VC106" s="649"/>
      <c r="VD106" s="649"/>
      <c r="VE106" s="649"/>
      <c r="VF106" s="649"/>
      <c r="VG106" s="649"/>
      <c r="VH106" s="649"/>
      <c r="VI106" s="649"/>
      <c r="VJ106" s="649"/>
      <c r="VK106" s="649"/>
      <c r="VL106" s="649"/>
      <c r="VM106" s="649"/>
      <c r="VN106" s="649"/>
      <c r="VO106" s="649"/>
      <c r="VP106" s="649"/>
      <c r="VQ106" s="649"/>
      <c r="VR106" s="649"/>
      <c r="VS106" s="649"/>
      <c r="VT106" s="649"/>
      <c r="VU106" s="649"/>
      <c r="VV106" s="649"/>
      <c r="VW106" s="649"/>
      <c r="VX106" s="649"/>
      <c r="VY106" s="649"/>
      <c r="VZ106" s="649"/>
      <c r="WA106" s="649"/>
      <c r="WB106" s="649"/>
      <c r="WC106" s="649"/>
      <c r="WD106" s="649"/>
      <c r="WE106" s="649"/>
      <c r="WF106" s="649"/>
      <c r="WG106" s="649"/>
      <c r="WH106" s="649"/>
      <c r="WI106" s="649"/>
      <c r="WJ106" s="649"/>
      <c r="WK106" s="649"/>
      <c r="WL106" s="649"/>
      <c r="WM106" s="649"/>
      <c r="WN106" s="649"/>
      <c r="WO106" s="649"/>
      <c r="WP106" s="649"/>
      <c r="WQ106" s="649"/>
      <c r="WR106" s="649"/>
      <c r="WS106" s="649"/>
      <c r="WT106" s="649"/>
      <c r="WU106" s="649"/>
      <c r="WV106" s="649"/>
      <c r="WW106" s="649"/>
      <c r="WX106" s="649"/>
      <c r="WY106" s="649"/>
      <c r="WZ106" s="649"/>
      <c r="XA106" s="649"/>
      <c r="XB106" s="649"/>
      <c r="XC106" s="649"/>
      <c r="XD106" s="649"/>
      <c r="XE106" s="649"/>
      <c r="XF106" s="649"/>
      <c r="XG106" s="649"/>
      <c r="XH106" s="649"/>
      <c r="XI106" s="649"/>
      <c r="XJ106" s="649"/>
      <c r="XK106" s="649"/>
      <c r="XL106" s="649"/>
      <c r="XM106" s="649"/>
      <c r="XN106" s="649"/>
      <c r="XO106" s="649"/>
      <c r="XP106" s="649"/>
      <c r="XQ106" s="649"/>
      <c r="XR106" s="649"/>
      <c r="XS106" s="649"/>
      <c r="XT106" s="649"/>
      <c r="XU106" s="649"/>
      <c r="XV106" s="649"/>
      <c r="XW106" s="649"/>
      <c r="XX106" s="649"/>
      <c r="XY106" s="649"/>
      <c r="XZ106" s="649"/>
      <c r="YA106" s="649"/>
      <c r="YB106" s="649"/>
      <c r="YC106" s="649"/>
      <c r="YD106" s="649"/>
      <c r="YE106" s="649"/>
      <c r="YF106" s="649"/>
      <c r="YG106" s="649"/>
      <c r="YH106" s="649"/>
      <c r="YI106" s="649"/>
      <c r="YJ106" s="649"/>
      <c r="YK106" s="649"/>
      <c r="YL106" s="649"/>
      <c r="YM106" s="649"/>
      <c r="YN106" s="649"/>
      <c r="YO106" s="649"/>
      <c r="YP106" s="649"/>
      <c r="YQ106" s="649"/>
      <c r="YR106" s="649"/>
      <c r="YS106" s="649"/>
      <c r="YT106" s="649"/>
      <c r="YU106" s="649"/>
      <c r="YV106" s="649"/>
      <c r="YW106" s="649"/>
      <c r="YX106" s="649"/>
      <c r="YY106" s="649"/>
      <c r="YZ106" s="649"/>
      <c r="ZA106" s="649"/>
      <c r="ZB106" s="649"/>
      <c r="ZC106" s="649"/>
      <c r="ZD106" s="649"/>
      <c r="ZE106" s="649"/>
      <c r="ZF106" s="649"/>
      <c r="ZG106" s="649"/>
      <c r="ZH106" s="649"/>
      <c r="ZI106" s="649"/>
      <c r="ZJ106" s="649"/>
      <c r="ZK106" s="649"/>
      <c r="ZL106" s="649"/>
      <c r="ZM106" s="649"/>
      <c r="ZN106" s="649"/>
      <c r="ZO106" s="649"/>
      <c r="ZP106" s="649"/>
      <c r="ZQ106" s="649"/>
      <c r="ZR106" s="649"/>
      <c r="ZS106" s="649"/>
      <c r="ZT106" s="649"/>
      <c r="ZU106" s="649"/>
      <c r="ZV106" s="649"/>
      <c r="ZW106" s="649"/>
      <c r="ZX106" s="649"/>
      <c r="ZY106" s="649"/>
      <c r="ZZ106" s="649"/>
      <c r="AAA106" s="649"/>
      <c r="AAB106" s="649"/>
      <c r="AAC106" s="649"/>
      <c r="AAD106" s="649"/>
      <c r="AAE106" s="649"/>
      <c r="AAF106" s="649"/>
      <c r="AAG106" s="649"/>
      <c r="AAH106" s="649"/>
      <c r="AAI106" s="649"/>
      <c r="AAJ106" s="649"/>
      <c r="AAK106" s="649"/>
      <c r="AAL106" s="649"/>
      <c r="AAM106" s="649"/>
      <c r="AAN106" s="649"/>
      <c r="AAO106" s="649"/>
      <c r="AAP106" s="649"/>
      <c r="AAQ106" s="649"/>
      <c r="AAR106" s="649"/>
      <c r="AAS106" s="649"/>
      <c r="AAT106" s="649"/>
      <c r="AAU106" s="649"/>
      <c r="AAV106" s="649"/>
      <c r="AAW106" s="649"/>
      <c r="AAX106" s="649"/>
      <c r="AAY106" s="649"/>
      <c r="AAZ106" s="649"/>
      <c r="ABA106" s="649"/>
      <c r="ABB106" s="649"/>
      <c r="ABC106" s="649"/>
      <c r="ABD106" s="649"/>
      <c r="ABE106" s="649"/>
      <c r="ABF106" s="649"/>
      <c r="ABG106" s="649"/>
      <c r="ABH106" s="649"/>
      <c r="ABI106" s="649"/>
      <c r="ABJ106" s="649"/>
      <c r="ABK106" s="649"/>
      <c r="ABL106" s="649"/>
      <c r="ABM106" s="649"/>
      <c r="ABN106" s="649"/>
      <c r="ABO106" s="649"/>
      <c r="ABP106" s="649"/>
      <c r="ABQ106" s="649"/>
      <c r="ABR106" s="649"/>
      <c r="ABS106" s="649"/>
      <c r="ABT106" s="649"/>
      <c r="ABU106" s="649"/>
      <c r="ABV106" s="649"/>
      <c r="ABW106" s="649"/>
      <c r="ABX106" s="649"/>
      <c r="ABY106" s="649"/>
      <c r="ABZ106" s="649"/>
      <c r="ACA106" s="649"/>
      <c r="ACB106" s="649"/>
      <c r="ACC106" s="649"/>
      <c r="ACD106" s="649"/>
      <c r="ACE106" s="649"/>
      <c r="ACF106" s="649"/>
      <c r="ACG106" s="649"/>
      <c r="ACH106" s="649"/>
      <c r="ACI106" s="649"/>
      <c r="ACJ106" s="649"/>
      <c r="ACK106" s="649"/>
      <c r="ACL106" s="649"/>
      <c r="ACM106" s="649"/>
      <c r="ACN106" s="649"/>
      <c r="ACO106" s="649"/>
      <c r="ACP106" s="649"/>
      <c r="ACQ106" s="649"/>
      <c r="ACR106" s="649"/>
      <c r="ACS106" s="649"/>
      <c r="ACT106" s="649"/>
      <c r="ACU106" s="649"/>
      <c r="ACV106" s="649"/>
      <c r="ACW106" s="649"/>
      <c r="ACX106" s="649"/>
      <c r="ACY106" s="649"/>
      <c r="ACZ106" s="649"/>
      <c r="ADA106" s="649"/>
      <c r="ADB106" s="649"/>
      <c r="ADC106" s="649"/>
      <c r="ADD106" s="649"/>
      <c r="ADE106" s="649"/>
      <c r="ADF106" s="649"/>
      <c r="ADG106" s="649"/>
      <c r="ADH106" s="649"/>
      <c r="ADI106" s="649"/>
      <c r="ADJ106" s="649"/>
      <c r="ADK106" s="649"/>
      <c r="ADL106" s="649"/>
      <c r="ADM106" s="649"/>
      <c r="ADN106" s="649"/>
      <c r="ADO106" s="649"/>
      <c r="ADP106" s="649"/>
      <c r="ADQ106" s="649"/>
      <c r="ADR106" s="649"/>
      <c r="ADS106" s="649"/>
      <c r="ADT106" s="649"/>
      <c r="ADU106" s="649"/>
      <c r="ADV106" s="649"/>
      <c r="ADW106" s="649"/>
      <c r="ADX106" s="649"/>
      <c r="ADY106" s="649"/>
      <c r="ADZ106" s="649"/>
      <c r="AEA106" s="649"/>
      <c r="AEB106" s="649"/>
      <c r="AEC106" s="649"/>
      <c r="AED106" s="649"/>
      <c r="AEE106" s="649"/>
      <c r="AEF106" s="649"/>
      <c r="AEG106" s="649"/>
      <c r="AEH106" s="649"/>
      <c r="AEI106" s="649"/>
      <c r="AEJ106" s="649"/>
      <c r="AEK106" s="649"/>
      <c r="AEL106" s="649"/>
      <c r="AEM106" s="649"/>
      <c r="AEN106" s="649"/>
      <c r="AEO106" s="649"/>
      <c r="AEP106" s="649"/>
      <c r="AEQ106" s="649"/>
      <c r="AER106" s="649"/>
      <c r="AES106" s="649"/>
      <c r="AET106" s="649"/>
      <c r="AEU106" s="649"/>
      <c r="AEV106" s="649"/>
      <c r="AEW106" s="649"/>
      <c r="AEX106" s="649"/>
      <c r="AEY106" s="649"/>
      <c r="AEZ106" s="649"/>
      <c r="AFA106" s="649"/>
      <c r="AFB106" s="649"/>
      <c r="AFC106" s="649"/>
      <c r="AFD106" s="649"/>
      <c r="AFE106" s="649"/>
      <c r="AFF106" s="649"/>
      <c r="AFG106" s="649"/>
      <c r="AFH106" s="649"/>
      <c r="AFI106" s="649"/>
      <c r="AFJ106" s="649"/>
      <c r="AFK106" s="649"/>
      <c r="AFL106" s="649"/>
      <c r="AFM106" s="649"/>
      <c r="AFN106" s="649"/>
      <c r="AFO106" s="649"/>
      <c r="AFP106" s="649"/>
      <c r="AFQ106" s="649"/>
      <c r="AFR106" s="649"/>
      <c r="AFS106" s="649"/>
      <c r="AFT106" s="649"/>
      <c r="AFU106" s="649"/>
      <c r="AFV106" s="649"/>
      <c r="AFW106" s="649"/>
      <c r="AFX106" s="649"/>
      <c r="AFY106" s="649"/>
      <c r="AFZ106" s="649"/>
      <c r="AGA106" s="649"/>
      <c r="AGB106" s="649"/>
      <c r="AGC106" s="649"/>
      <c r="AGD106" s="649"/>
      <c r="AGE106" s="649"/>
      <c r="AGF106" s="649"/>
      <c r="AGG106" s="649"/>
      <c r="AGH106" s="649"/>
      <c r="AGI106" s="649"/>
      <c r="AGJ106" s="649"/>
      <c r="AGK106" s="649"/>
      <c r="AGL106" s="649"/>
      <c r="AGM106" s="649"/>
      <c r="AGN106" s="649"/>
      <c r="AGO106" s="649"/>
      <c r="AGP106" s="649"/>
      <c r="AGQ106" s="649"/>
      <c r="AGR106" s="649"/>
      <c r="AGS106" s="649"/>
      <c r="AGT106" s="649"/>
      <c r="AGU106" s="649"/>
      <c r="AGV106" s="649"/>
      <c r="AGW106" s="649"/>
      <c r="AGX106" s="649"/>
      <c r="AGY106" s="649"/>
      <c r="AGZ106" s="649"/>
      <c r="AHA106" s="649"/>
      <c r="AHB106" s="649"/>
      <c r="AHC106" s="649"/>
      <c r="AHD106" s="649"/>
      <c r="AHE106" s="649"/>
      <c r="AHF106" s="649"/>
      <c r="AHG106" s="649"/>
      <c r="AHH106" s="649"/>
      <c r="AHI106" s="649"/>
      <c r="AHJ106" s="649"/>
      <c r="AHK106" s="649"/>
      <c r="AHL106" s="649"/>
      <c r="AHM106" s="649"/>
      <c r="AHN106" s="649"/>
      <c r="AHO106" s="649"/>
      <c r="AHP106" s="649"/>
      <c r="AHQ106" s="649"/>
      <c r="AHR106" s="649"/>
      <c r="AHS106" s="649"/>
      <c r="AHT106" s="649"/>
      <c r="AHU106" s="649"/>
      <c r="AHV106" s="649"/>
      <c r="AHW106" s="649"/>
      <c r="AHX106" s="649"/>
      <c r="AHY106" s="649"/>
      <c r="AHZ106" s="649"/>
      <c r="AIA106" s="649"/>
      <c r="AIB106" s="649"/>
      <c r="AIC106" s="649"/>
      <c r="AID106" s="649"/>
      <c r="AIE106" s="649"/>
      <c r="AIF106" s="649"/>
      <c r="AIG106" s="649"/>
      <c r="AIH106" s="649"/>
      <c r="AII106" s="649"/>
      <c r="AIJ106" s="649"/>
      <c r="AIK106" s="649"/>
      <c r="AIL106" s="649"/>
      <c r="AIM106" s="649"/>
      <c r="AIN106" s="649"/>
      <c r="AIO106" s="649"/>
      <c r="AIP106" s="649"/>
      <c r="AIQ106" s="649"/>
      <c r="AIR106" s="649"/>
      <c r="AIS106" s="649"/>
      <c r="AIT106" s="649"/>
      <c r="AIU106" s="649"/>
      <c r="AIV106" s="649"/>
      <c r="AIW106" s="649"/>
      <c r="AIX106" s="649"/>
      <c r="AIY106" s="649"/>
      <c r="AIZ106" s="649"/>
      <c r="AJA106" s="649"/>
      <c r="AJB106" s="649"/>
      <c r="AJC106" s="649"/>
      <c r="AJD106" s="649"/>
      <c r="AJE106" s="649"/>
      <c r="AJF106" s="649"/>
      <c r="AJG106" s="649"/>
      <c r="AJH106" s="649"/>
      <c r="AJI106" s="649"/>
      <c r="AJJ106" s="649"/>
      <c r="AJK106" s="649"/>
      <c r="AJL106" s="649"/>
      <c r="AJM106" s="649"/>
      <c r="AJN106" s="649"/>
      <c r="AJO106" s="649"/>
      <c r="AJP106" s="649"/>
      <c r="AJQ106" s="649"/>
      <c r="AJR106" s="649"/>
      <c r="AJS106" s="649"/>
      <c r="AJT106" s="649"/>
      <c r="AJU106" s="649"/>
      <c r="AJV106" s="649"/>
      <c r="AJW106" s="649"/>
      <c r="AJX106" s="649"/>
      <c r="AJY106" s="649"/>
      <c r="AJZ106" s="649"/>
      <c r="AKA106" s="649"/>
      <c r="AKB106" s="649"/>
      <c r="AKC106" s="649"/>
      <c r="AKD106" s="649"/>
      <c r="AKE106" s="649"/>
      <c r="AKF106" s="649"/>
      <c r="AKG106" s="649"/>
      <c r="AKH106" s="649"/>
      <c r="AKI106" s="649"/>
      <c r="AKJ106" s="649"/>
      <c r="AKK106" s="649"/>
      <c r="AKL106" s="649"/>
      <c r="AKM106" s="649"/>
      <c r="AKN106" s="649"/>
      <c r="AKO106" s="649"/>
      <c r="AKP106" s="649"/>
      <c r="AKQ106" s="649"/>
      <c r="AKR106" s="649"/>
      <c r="AKS106" s="649"/>
      <c r="AKT106" s="649"/>
      <c r="AKU106" s="649"/>
      <c r="AKV106" s="649"/>
      <c r="AKW106" s="649"/>
      <c r="AKX106" s="649"/>
      <c r="AKY106" s="649"/>
      <c r="AKZ106" s="649"/>
      <c r="ALA106" s="649"/>
      <c r="ALB106" s="649"/>
      <c r="ALC106" s="649"/>
      <c r="ALD106" s="649"/>
      <c r="ALE106" s="649"/>
      <c r="ALF106" s="649"/>
      <c r="ALG106" s="649"/>
      <c r="ALH106" s="649"/>
      <c r="ALI106" s="649"/>
      <c r="ALJ106" s="649"/>
      <c r="ALK106" s="649"/>
      <c r="ALL106" s="649"/>
      <c r="ALM106" s="649"/>
      <c r="ALN106" s="649"/>
      <c r="ALO106" s="649"/>
      <c r="ALP106" s="649"/>
      <c r="ALQ106" s="649"/>
      <c r="ALR106" s="649"/>
      <c r="ALS106" s="649"/>
      <c r="ALT106" s="649"/>
      <c r="ALU106" s="649"/>
      <c r="ALV106" s="649"/>
      <c r="ALW106" s="649"/>
      <c r="ALX106" s="649"/>
      <c r="ALY106" s="649"/>
      <c r="ALZ106" s="649"/>
      <c r="AMA106" s="649"/>
      <c r="AMB106" s="649"/>
      <c r="AMC106" s="649"/>
      <c r="AMD106" s="649"/>
      <c r="AME106" s="649"/>
      <c r="AMF106" s="649"/>
      <c r="AMG106" s="649"/>
      <c r="AMH106" s="649"/>
      <c r="AMI106" s="649"/>
      <c r="AMJ106" s="649"/>
      <c r="AMK106" s="649"/>
      <c r="AML106" s="649"/>
      <c r="AMM106" s="649"/>
      <c r="AMN106" s="649"/>
      <c r="AMO106" s="649"/>
      <c r="AMP106" s="649"/>
      <c r="AMQ106" s="649"/>
      <c r="AMR106" s="649"/>
      <c r="AMS106" s="649"/>
      <c r="AMT106" s="649"/>
      <c r="AMU106" s="649"/>
      <c r="AMV106" s="649"/>
      <c r="AMW106" s="649"/>
      <c r="AMX106" s="649"/>
      <c r="AMY106" s="649"/>
      <c r="AMZ106" s="649"/>
      <c r="ANA106" s="649"/>
      <c r="ANB106" s="649"/>
      <c r="ANC106" s="649"/>
      <c r="AND106" s="649"/>
      <c r="ANE106" s="649"/>
      <c r="ANF106" s="649"/>
      <c r="ANG106" s="649"/>
      <c r="ANH106" s="649"/>
      <c r="ANI106" s="649"/>
      <c r="ANJ106" s="649"/>
      <c r="ANK106" s="649"/>
      <c r="ANL106" s="649"/>
      <c r="ANM106" s="649"/>
      <c r="ANN106" s="649"/>
      <c r="ANO106" s="649"/>
      <c r="ANP106" s="649"/>
      <c r="ANQ106" s="649"/>
      <c r="ANR106" s="649"/>
      <c r="ANS106" s="649"/>
      <c r="ANT106" s="649"/>
      <c r="ANU106" s="649"/>
      <c r="ANV106" s="649"/>
      <c r="ANW106" s="649"/>
      <c r="ANX106" s="649"/>
      <c r="ANY106" s="649"/>
      <c r="ANZ106" s="649"/>
      <c r="AOA106" s="649"/>
      <c r="AOB106" s="649"/>
      <c r="AOC106" s="649"/>
      <c r="AOD106" s="649"/>
      <c r="AOE106" s="649"/>
      <c r="AOF106" s="649"/>
      <c r="AOG106" s="649"/>
      <c r="AOH106" s="649"/>
      <c r="AOI106" s="649"/>
      <c r="AOJ106" s="649"/>
      <c r="AOK106" s="649"/>
      <c r="AOL106" s="649"/>
      <c r="AOM106" s="649"/>
      <c r="AON106" s="649"/>
      <c r="AOO106" s="649"/>
      <c r="AOP106" s="649"/>
      <c r="AOQ106" s="649"/>
      <c r="AOR106" s="649"/>
      <c r="AOS106" s="649"/>
      <c r="AOT106" s="649"/>
      <c r="AOU106" s="649"/>
      <c r="AOV106" s="649"/>
      <c r="AOW106" s="649"/>
      <c r="AOX106" s="649"/>
      <c r="AOY106" s="649"/>
      <c r="AOZ106" s="649"/>
      <c r="APA106" s="649"/>
      <c r="APB106" s="649"/>
      <c r="APC106" s="649"/>
      <c r="APD106" s="649"/>
      <c r="APE106" s="649"/>
      <c r="APF106" s="649"/>
      <c r="APG106" s="649"/>
      <c r="APH106" s="649"/>
      <c r="API106" s="649"/>
      <c r="APJ106" s="649"/>
      <c r="APK106" s="649"/>
      <c r="APL106" s="649"/>
      <c r="APM106" s="649"/>
      <c r="APN106" s="649"/>
      <c r="APO106" s="649"/>
      <c r="APP106" s="649"/>
      <c r="APQ106" s="649"/>
      <c r="APR106" s="649"/>
      <c r="APS106" s="649"/>
      <c r="APT106" s="649"/>
      <c r="APU106" s="649"/>
      <c r="APV106" s="649"/>
      <c r="APW106" s="649"/>
      <c r="APX106" s="649"/>
      <c r="APY106" s="649"/>
      <c r="APZ106" s="649"/>
      <c r="AQA106" s="649"/>
      <c r="AQB106" s="649"/>
      <c r="AQC106" s="649"/>
      <c r="AQD106" s="649"/>
      <c r="AQE106" s="649"/>
      <c r="AQF106" s="649"/>
      <c r="AQG106" s="649"/>
      <c r="AQH106" s="649"/>
      <c r="AQI106" s="649"/>
      <c r="AQJ106" s="649"/>
      <c r="AQK106" s="649"/>
      <c r="AQL106" s="649"/>
      <c r="AQM106" s="649"/>
      <c r="AQN106" s="649"/>
      <c r="AQO106" s="649"/>
      <c r="AQP106" s="649"/>
      <c r="AQQ106" s="649"/>
      <c r="AQR106" s="649"/>
      <c r="AQS106" s="649"/>
      <c r="AQT106" s="649"/>
      <c r="AQU106" s="649"/>
      <c r="AQV106" s="649"/>
      <c r="AQW106" s="649"/>
      <c r="AQX106" s="649"/>
      <c r="AQY106" s="649"/>
      <c r="AQZ106" s="649"/>
      <c r="ARA106" s="649"/>
      <c r="ARB106" s="649"/>
      <c r="ARC106" s="649"/>
      <c r="ARD106" s="649"/>
      <c r="ARE106" s="649"/>
      <c r="ARF106" s="649"/>
      <c r="ARG106" s="649"/>
      <c r="ARH106" s="649"/>
      <c r="ARI106" s="649"/>
      <c r="ARJ106" s="649"/>
      <c r="ARK106" s="649"/>
      <c r="ARL106" s="649"/>
      <c r="ARM106" s="649"/>
      <c r="ARN106" s="649"/>
      <c r="ARO106" s="649"/>
      <c r="ARP106" s="649"/>
      <c r="ARQ106" s="649"/>
      <c r="ARR106" s="649"/>
      <c r="ARS106" s="649"/>
      <c r="ART106" s="649"/>
      <c r="ARU106" s="649"/>
      <c r="ARV106" s="649"/>
      <c r="ARW106" s="649"/>
      <c r="ARX106" s="649"/>
      <c r="ARY106" s="649"/>
      <c r="ARZ106" s="649"/>
      <c r="ASA106" s="649"/>
      <c r="ASB106" s="649"/>
      <c r="ASC106" s="649"/>
      <c r="ASD106" s="649"/>
      <c r="ASE106" s="649"/>
      <c r="ASF106" s="649"/>
      <c r="ASG106" s="649"/>
      <c r="ASH106" s="649"/>
      <c r="ASI106" s="649"/>
      <c r="ASJ106" s="649"/>
      <c r="ASK106" s="649"/>
      <c r="ASL106" s="649"/>
      <c r="ASM106" s="649"/>
      <c r="ASN106" s="649"/>
      <c r="ASO106" s="649"/>
      <c r="ASP106" s="649"/>
      <c r="ASQ106" s="649"/>
      <c r="ASR106" s="649"/>
      <c r="ASS106" s="649"/>
      <c r="AST106" s="649"/>
      <c r="ASU106" s="649"/>
      <c r="ASV106" s="649"/>
      <c r="ASW106" s="649"/>
      <c r="ASX106" s="649"/>
      <c r="ASY106" s="649"/>
      <c r="ASZ106" s="649"/>
      <c r="ATA106" s="649"/>
      <c r="ATB106" s="649"/>
      <c r="ATC106" s="649"/>
      <c r="ATD106" s="649"/>
      <c r="ATE106" s="649"/>
      <c r="ATF106" s="649"/>
      <c r="ATG106" s="649"/>
      <c r="ATH106" s="649"/>
      <c r="ATI106" s="649"/>
      <c r="ATJ106" s="649"/>
      <c r="ATK106" s="649"/>
      <c r="ATL106" s="649"/>
      <c r="ATM106" s="649"/>
      <c r="ATN106" s="649"/>
      <c r="ATO106" s="649"/>
      <c r="ATP106" s="649"/>
      <c r="ATQ106" s="649"/>
      <c r="ATR106" s="649"/>
      <c r="ATS106" s="649"/>
      <c r="ATT106" s="649"/>
      <c r="ATU106" s="649"/>
      <c r="ATV106" s="649"/>
      <c r="ATW106" s="649"/>
      <c r="ATX106" s="649"/>
      <c r="ATY106" s="649"/>
      <c r="ATZ106" s="649"/>
      <c r="AUA106" s="649"/>
      <c r="AUB106" s="649"/>
      <c r="AUC106" s="649"/>
      <c r="AUD106" s="649"/>
      <c r="AUE106" s="649"/>
      <c r="AUF106" s="649"/>
      <c r="AUG106" s="649"/>
      <c r="AUH106" s="649"/>
      <c r="AUI106" s="649"/>
      <c r="AUJ106" s="649"/>
      <c r="AUK106" s="649"/>
      <c r="AUL106" s="649"/>
      <c r="AUM106" s="649"/>
      <c r="AUN106" s="649"/>
      <c r="AUO106" s="649"/>
      <c r="AUP106" s="649"/>
      <c r="AUQ106" s="649"/>
      <c r="AUR106" s="649"/>
      <c r="AUS106" s="649"/>
      <c r="AUT106" s="649"/>
      <c r="AUU106" s="649"/>
      <c r="AUV106" s="649"/>
      <c r="AUW106" s="649"/>
      <c r="AUX106" s="649"/>
      <c r="AUY106" s="649"/>
      <c r="AUZ106" s="649"/>
      <c r="AVA106" s="649"/>
      <c r="AVB106" s="649"/>
      <c r="AVC106" s="649"/>
      <c r="AVD106" s="649"/>
      <c r="AVE106" s="649"/>
      <c r="AVF106" s="649"/>
      <c r="AVG106" s="649"/>
      <c r="AVH106" s="649"/>
      <c r="AVI106" s="649"/>
      <c r="AVJ106" s="649"/>
      <c r="AVK106" s="649"/>
      <c r="AVL106" s="649"/>
      <c r="AVM106" s="649"/>
      <c r="AVN106" s="649"/>
      <c r="AVO106" s="649"/>
      <c r="AVP106" s="649"/>
      <c r="AVQ106" s="649"/>
      <c r="AVR106" s="649"/>
      <c r="AVS106" s="649"/>
      <c r="AVT106" s="649"/>
      <c r="AVU106" s="649"/>
      <c r="AVV106" s="649"/>
      <c r="AVW106" s="649"/>
      <c r="AVX106" s="649"/>
      <c r="AVY106" s="649"/>
      <c r="AVZ106" s="649"/>
      <c r="AWA106" s="649"/>
      <c r="AWB106" s="649"/>
      <c r="AWC106" s="649"/>
      <c r="AWD106" s="649"/>
      <c r="AWE106" s="649"/>
      <c r="AWF106" s="649"/>
      <c r="AWG106" s="649"/>
      <c r="AWH106" s="649"/>
      <c r="AWI106" s="649"/>
      <c r="AWJ106" s="649"/>
      <c r="AWK106" s="649"/>
      <c r="AWL106" s="649"/>
      <c r="AWM106" s="649"/>
      <c r="AWN106" s="649"/>
      <c r="AWO106" s="649"/>
      <c r="AWP106" s="649"/>
      <c r="AWQ106" s="649"/>
      <c r="AWR106" s="649"/>
      <c r="AWS106" s="649"/>
      <c r="AWT106" s="649"/>
      <c r="AWU106" s="649"/>
      <c r="AWV106" s="649"/>
      <c r="AWW106" s="649"/>
      <c r="AWX106" s="649"/>
      <c r="AWY106" s="649"/>
      <c r="AWZ106" s="649"/>
      <c r="AXA106" s="649"/>
      <c r="AXB106" s="649"/>
      <c r="AXC106" s="649"/>
      <c r="AXD106" s="649"/>
      <c r="AXE106" s="649"/>
      <c r="AXF106" s="649"/>
      <c r="AXG106" s="649"/>
      <c r="AXH106" s="649"/>
      <c r="AXI106" s="649"/>
      <c r="AXJ106" s="649"/>
      <c r="AXK106" s="649"/>
      <c r="AXL106" s="649"/>
      <c r="AXM106" s="649"/>
      <c r="AXN106" s="649"/>
      <c r="AXO106" s="649"/>
      <c r="AXP106" s="649"/>
      <c r="AXQ106" s="649"/>
      <c r="AXR106" s="649"/>
      <c r="AXS106" s="649"/>
      <c r="AXT106" s="649"/>
      <c r="AXU106" s="649"/>
      <c r="AXV106" s="649"/>
      <c r="AXW106" s="649"/>
      <c r="AXX106" s="649"/>
      <c r="AXY106" s="649"/>
      <c r="AXZ106" s="649"/>
      <c r="AYA106" s="649"/>
      <c r="AYB106" s="649"/>
      <c r="AYC106" s="649"/>
      <c r="AYD106" s="649"/>
      <c r="AYE106" s="649"/>
      <c r="AYF106" s="649"/>
      <c r="AYG106" s="649"/>
      <c r="AYH106" s="649"/>
      <c r="AYI106" s="649"/>
      <c r="AYJ106" s="649"/>
      <c r="AYK106" s="649"/>
      <c r="AYL106" s="649"/>
      <c r="AYM106" s="649"/>
      <c r="AYN106" s="649"/>
      <c r="AYO106" s="649"/>
      <c r="AYP106" s="649"/>
      <c r="AYQ106" s="649"/>
      <c r="AYR106" s="649"/>
      <c r="AYS106" s="649"/>
      <c r="AYT106" s="649"/>
      <c r="AYU106" s="649"/>
      <c r="AYV106" s="649"/>
      <c r="AYW106" s="649"/>
      <c r="AYX106" s="649"/>
      <c r="AYY106" s="649"/>
      <c r="AYZ106" s="649"/>
      <c r="AZA106" s="649"/>
      <c r="AZB106" s="649"/>
      <c r="AZC106" s="649"/>
      <c r="AZD106" s="649"/>
      <c r="AZE106" s="649"/>
      <c r="AZF106" s="649"/>
      <c r="AZG106" s="649"/>
      <c r="AZH106" s="649"/>
      <c r="AZI106" s="649"/>
      <c r="AZJ106" s="649"/>
      <c r="AZK106" s="649"/>
      <c r="AZL106" s="649"/>
      <c r="AZM106" s="649"/>
      <c r="AZN106" s="649"/>
      <c r="AZO106" s="649"/>
      <c r="AZP106" s="649"/>
      <c r="AZQ106" s="649"/>
      <c r="AZR106" s="649"/>
      <c r="AZS106" s="649"/>
      <c r="AZT106" s="649"/>
      <c r="AZU106" s="649"/>
      <c r="AZV106" s="649"/>
      <c r="AZW106" s="649"/>
      <c r="AZX106" s="649"/>
      <c r="AZY106" s="649"/>
      <c r="AZZ106" s="649"/>
      <c r="BAA106" s="649"/>
      <c r="BAB106" s="649"/>
      <c r="BAC106" s="649"/>
      <c r="BAD106" s="649"/>
      <c r="BAE106" s="649"/>
      <c r="BAF106" s="649"/>
      <c r="BAG106" s="649"/>
      <c r="BAH106" s="649"/>
      <c r="BAI106" s="649"/>
      <c r="BAJ106" s="649"/>
      <c r="BAK106" s="649"/>
      <c r="BAL106" s="649"/>
      <c r="BAM106" s="649"/>
      <c r="BAN106" s="649"/>
      <c r="BAO106" s="649"/>
      <c r="BAP106" s="649"/>
      <c r="BAQ106" s="649"/>
      <c r="BAR106" s="649"/>
      <c r="BAS106" s="649"/>
      <c r="BAT106" s="649"/>
      <c r="BAU106" s="649"/>
      <c r="BAV106" s="649"/>
      <c r="BAW106" s="649"/>
      <c r="BAX106" s="649"/>
      <c r="BAY106" s="649"/>
      <c r="BAZ106" s="649"/>
      <c r="BBA106" s="649"/>
      <c r="BBB106" s="649"/>
      <c r="BBC106" s="649"/>
      <c r="BBD106" s="649"/>
      <c r="BBE106" s="649"/>
      <c r="BBF106" s="649"/>
      <c r="BBG106" s="649"/>
      <c r="BBH106" s="649"/>
      <c r="BBI106" s="649"/>
      <c r="BBJ106" s="649"/>
      <c r="BBK106" s="649"/>
      <c r="BBL106" s="649"/>
      <c r="BBM106" s="649"/>
      <c r="BBN106" s="649"/>
      <c r="BBO106" s="649"/>
      <c r="BBP106" s="649"/>
      <c r="BBQ106" s="649"/>
      <c r="BBR106" s="649"/>
      <c r="BBS106" s="649"/>
      <c r="BBT106" s="649"/>
      <c r="BBU106" s="649"/>
      <c r="BBV106" s="649"/>
      <c r="BBW106" s="649"/>
      <c r="BBX106" s="649"/>
      <c r="BBY106" s="649"/>
      <c r="BBZ106" s="649"/>
      <c r="BCA106" s="649"/>
      <c r="BCB106" s="649"/>
      <c r="BCC106" s="649"/>
      <c r="BCD106" s="649"/>
      <c r="BCE106" s="649"/>
      <c r="BCF106" s="649"/>
      <c r="BCG106" s="649"/>
      <c r="BCH106" s="649"/>
      <c r="BCI106" s="649"/>
      <c r="BCJ106" s="649"/>
      <c r="BCK106" s="649"/>
      <c r="BCL106" s="649"/>
      <c r="BCM106" s="649"/>
      <c r="BCN106" s="649"/>
      <c r="BCO106" s="649"/>
      <c r="BCP106" s="649"/>
      <c r="BCQ106" s="649"/>
      <c r="BCR106" s="649"/>
      <c r="BCS106" s="649"/>
      <c r="BCT106" s="649"/>
      <c r="BCU106" s="649"/>
      <c r="BCV106" s="649"/>
      <c r="BCW106" s="649"/>
      <c r="BCX106" s="649"/>
      <c r="BCY106" s="649"/>
      <c r="BCZ106" s="649"/>
      <c r="BDA106" s="649"/>
      <c r="BDB106" s="649"/>
      <c r="BDC106" s="649"/>
      <c r="BDD106" s="649"/>
      <c r="BDE106" s="649"/>
      <c r="BDF106" s="649"/>
      <c r="BDG106" s="649"/>
      <c r="BDH106" s="649"/>
      <c r="BDI106" s="649"/>
      <c r="BDJ106" s="649"/>
      <c r="BDK106" s="649"/>
      <c r="BDL106" s="649"/>
      <c r="BDM106" s="649"/>
      <c r="BDN106" s="649"/>
      <c r="BDO106" s="649"/>
      <c r="BDP106" s="649"/>
      <c r="BDQ106" s="649"/>
      <c r="BDR106" s="649"/>
      <c r="BDS106" s="649"/>
      <c r="BDT106" s="649"/>
      <c r="BDU106" s="649"/>
      <c r="BDV106" s="649"/>
      <c r="BDW106" s="649"/>
      <c r="BDX106" s="649"/>
      <c r="BDY106" s="649"/>
      <c r="BDZ106" s="649"/>
      <c r="BEA106" s="649"/>
      <c r="BEB106" s="649"/>
      <c r="BEC106" s="649"/>
      <c r="BED106" s="649"/>
      <c r="BEE106" s="649"/>
      <c r="BEF106" s="649"/>
      <c r="BEG106" s="649"/>
      <c r="BEH106" s="649"/>
      <c r="BEI106" s="649"/>
      <c r="BEJ106" s="649"/>
      <c r="BEK106" s="649"/>
      <c r="BEL106" s="649"/>
      <c r="BEM106" s="649"/>
      <c r="BEN106" s="649"/>
      <c r="BEO106" s="649"/>
      <c r="BEP106" s="649"/>
      <c r="BEQ106" s="649"/>
      <c r="BER106" s="649"/>
      <c r="BES106" s="649"/>
      <c r="BET106" s="649"/>
      <c r="BEU106" s="649"/>
      <c r="BEV106" s="649"/>
      <c r="BEW106" s="649"/>
      <c r="BEX106" s="649"/>
      <c r="BEY106" s="649"/>
      <c r="BEZ106" s="649"/>
      <c r="BFA106" s="649"/>
      <c r="BFB106" s="649"/>
      <c r="BFC106" s="649"/>
      <c r="BFD106" s="649"/>
      <c r="BFE106" s="649"/>
      <c r="BFF106" s="649"/>
      <c r="BFG106" s="649"/>
      <c r="BFH106" s="649"/>
      <c r="BFI106" s="649"/>
      <c r="BFJ106" s="649"/>
      <c r="BFK106" s="649"/>
      <c r="BFL106" s="649"/>
      <c r="BFM106" s="649"/>
      <c r="BFN106" s="649"/>
      <c r="BFO106" s="649"/>
      <c r="BFP106" s="649"/>
      <c r="BFQ106" s="649"/>
      <c r="BFR106" s="649"/>
      <c r="BFS106" s="649"/>
      <c r="BFT106" s="649"/>
      <c r="BFU106" s="649"/>
      <c r="BFV106" s="649"/>
      <c r="BFW106" s="649"/>
      <c r="BFX106" s="649"/>
      <c r="BFY106" s="649"/>
      <c r="BFZ106" s="649"/>
      <c r="BGA106" s="649"/>
      <c r="BGB106" s="649"/>
      <c r="BGC106" s="649"/>
      <c r="BGD106" s="649"/>
      <c r="BGE106" s="649"/>
      <c r="BGF106" s="649"/>
      <c r="BGG106" s="649"/>
      <c r="BGH106" s="649"/>
      <c r="BGI106" s="649"/>
      <c r="BGJ106" s="649"/>
      <c r="BGK106" s="649"/>
      <c r="BGL106" s="649"/>
      <c r="BGM106" s="649"/>
      <c r="BGN106" s="649"/>
      <c r="BGO106" s="649"/>
      <c r="BGP106" s="649"/>
      <c r="BGQ106" s="649"/>
      <c r="BGR106" s="649"/>
      <c r="BGS106" s="649"/>
      <c r="BGT106" s="649"/>
      <c r="BGU106" s="649"/>
      <c r="BGV106" s="649"/>
      <c r="BGW106" s="649"/>
      <c r="BGX106" s="649"/>
      <c r="BGY106" s="649"/>
      <c r="BGZ106" s="649"/>
      <c r="BHA106" s="649"/>
      <c r="BHB106" s="649"/>
      <c r="BHC106" s="649"/>
      <c r="BHD106" s="649"/>
      <c r="BHE106" s="649"/>
      <c r="BHF106" s="649"/>
      <c r="BHG106" s="649"/>
      <c r="BHH106" s="649"/>
      <c r="BHI106" s="649"/>
      <c r="BHJ106" s="649"/>
      <c r="BHK106" s="649"/>
      <c r="BHL106" s="649"/>
      <c r="BHM106" s="649"/>
      <c r="BHN106" s="649"/>
      <c r="BHO106" s="649"/>
      <c r="BHP106" s="649"/>
      <c r="BHQ106" s="649"/>
      <c r="BHR106" s="649"/>
      <c r="BHS106" s="649"/>
      <c r="BHT106" s="649"/>
      <c r="BHU106" s="649"/>
      <c r="BHV106" s="649"/>
      <c r="BHW106" s="649"/>
      <c r="BHX106" s="649"/>
      <c r="BHY106" s="649"/>
      <c r="BHZ106" s="649"/>
      <c r="BIA106" s="649"/>
      <c r="BIB106" s="649"/>
      <c r="BIC106" s="649"/>
      <c r="BID106" s="649"/>
      <c r="BIE106" s="649"/>
      <c r="BIF106" s="649"/>
      <c r="BIG106" s="649"/>
      <c r="BIH106" s="649"/>
      <c r="BII106" s="649"/>
      <c r="BIJ106" s="649"/>
      <c r="BIK106" s="649"/>
      <c r="BIL106" s="649"/>
      <c r="BIM106" s="649"/>
      <c r="BIN106" s="649"/>
      <c r="BIO106" s="649"/>
      <c r="BIP106" s="649"/>
      <c r="BIQ106" s="649"/>
      <c r="BIR106" s="649"/>
      <c r="BIS106" s="649"/>
      <c r="BIT106" s="649"/>
      <c r="BIU106" s="649"/>
      <c r="BIV106" s="649"/>
      <c r="BIW106" s="649"/>
      <c r="BIX106" s="649"/>
      <c r="BIY106" s="649"/>
      <c r="BIZ106" s="649"/>
      <c r="BJA106" s="649"/>
      <c r="BJB106" s="649"/>
      <c r="BJC106" s="649"/>
      <c r="BJD106" s="649"/>
      <c r="BJE106" s="649"/>
      <c r="BJF106" s="649"/>
      <c r="BJG106" s="649"/>
      <c r="BJH106" s="649"/>
      <c r="BJI106" s="649"/>
      <c r="BJJ106" s="649"/>
      <c r="BJK106" s="649"/>
      <c r="BJL106" s="649"/>
      <c r="BJM106" s="649"/>
      <c r="BJN106" s="649"/>
      <c r="BJO106" s="649"/>
      <c r="BJP106" s="649"/>
      <c r="BJQ106" s="649"/>
      <c r="BJR106" s="649"/>
      <c r="BJS106" s="649"/>
      <c r="BJT106" s="649"/>
      <c r="BJU106" s="649"/>
      <c r="BJV106" s="649"/>
      <c r="BJW106" s="649"/>
      <c r="BJX106" s="649"/>
      <c r="BJY106" s="649"/>
      <c r="BJZ106" s="649"/>
      <c r="BKA106" s="649"/>
      <c r="BKB106" s="649"/>
      <c r="BKC106" s="649"/>
      <c r="BKD106" s="649"/>
      <c r="BKE106" s="649"/>
      <c r="BKF106" s="649"/>
      <c r="BKG106" s="649"/>
      <c r="BKH106" s="649"/>
      <c r="BKI106" s="649"/>
      <c r="BKJ106" s="649"/>
      <c r="BKK106" s="649"/>
      <c r="BKL106" s="649"/>
      <c r="BKM106" s="649"/>
      <c r="BKN106" s="649"/>
      <c r="BKO106" s="649"/>
      <c r="BKP106" s="649"/>
      <c r="BKQ106" s="649"/>
      <c r="BKR106" s="649"/>
      <c r="BKS106" s="649"/>
      <c r="BKT106" s="649"/>
      <c r="BKU106" s="649"/>
      <c r="BKV106" s="649"/>
      <c r="BKW106" s="649"/>
      <c r="BKX106" s="649"/>
      <c r="BKY106" s="649"/>
      <c r="BKZ106" s="649"/>
      <c r="BLA106" s="649"/>
      <c r="BLB106" s="649"/>
      <c r="BLC106" s="649"/>
      <c r="BLD106" s="649"/>
      <c r="BLE106" s="649"/>
      <c r="BLF106" s="649"/>
      <c r="BLG106" s="649"/>
      <c r="BLH106" s="649"/>
      <c r="BLI106" s="649"/>
      <c r="BLJ106" s="649"/>
      <c r="BLK106" s="649"/>
      <c r="BLL106" s="649"/>
      <c r="BLM106" s="649"/>
      <c r="BLN106" s="649"/>
      <c r="BLO106" s="649"/>
      <c r="BLP106" s="649"/>
      <c r="BLQ106" s="649"/>
      <c r="BLR106" s="649"/>
      <c r="BLS106" s="649"/>
      <c r="BLT106" s="649"/>
      <c r="BLU106" s="649"/>
      <c r="BLV106" s="649"/>
      <c r="BLW106" s="649"/>
      <c r="BLX106" s="649"/>
      <c r="BLY106" s="649"/>
      <c r="BLZ106" s="649"/>
      <c r="BMA106" s="649"/>
      <c r="BMB106" s="649"/>
      <c r="BMC106" s="649"/>
      <c r="BMD106" s="649"/>
      <c r="BME106" s="649"/>
      <c r="BMF106" s="649"/>
      <c r="BMG106" s="649"/>
      <c r="BMH106" s="649"/>
      <c r="BMI106" s="649"/>
      <c r="BMJ106" s="649"/>
      <c r="BMK106" s="649"/>
      <c r="BML106" s="649"/>
      <c r="BMM106" s="649"/>
      <c r="BMN106" s="649"/>
      <c r="BMO106" s="649"/>
      <c r="BMP106" s="649"/>
      <c r="BMQ106" s="649"/>
      <c r="BMR106" s="649"/>
      <c r="BMS106" s="649"/>
      <c r="BMT106" s="649"/>
      <c r="BMU106" s="649"/>
      <c r="BMV106" s="649"/>
      <c r="BMW106" s="649"/>
      <c r="BMX106" s="649"/>
      <c r="BMY106" s="649"/>
      <c r="BMZ106" s="649"/>
      <c r="BNA106" s="649"/>
      <c r="BNB106" s="649"/>
      <c r="BNC106" s="649"/>
      <c r="BND106" s="649"/>
      <c r="BNE106" s="649"/>
      <c r="BNF106" s="649"/>
      <c r="BNG106" s="649"/>
      <c r="BNH106" s="649"/>
      <c r="BNI106" s="649"/>
      <c r="BNJ106" s="649"/>
      <c r="BNK106" s="649"/>
      <c r="BNL106" s="649"/>
      <c r="BNM106" s="649"/>
      <c r="BNN106" s="649"/>
      <c r="BNO106" s="649"/>
      <c r="BNP106" s="649"/>
      <c r="BNQ106" s="649"/>
      <c r="BNR106" s="649"/>
      <c r="BNS106" s="649"/>
      <c r="BNT106" s="649"/>
      <c r="BNU106" s="649"/>
      <c r="BNV106" s="649"/>
      <c r="BNW106" s="649"/>
      <c r="BNX106" s="649"/>
      <c r="BNY106" s="649"/>
      <c r="BNZ106" s="649"/>
      <c r="BOA106" s="649"/>
      <c r="BOB106" s="649"/>
      <c r="BOC106" s="649"/>
      <c r="BOD106" s="649"/>
      <c r="BOE106" s="649"/>
      <c r="BOF106" s="649"/>
      <c r="BOG106" s="649"/>
      <c r="BOH106" s="649"/>
      <c r="BOI106" s="649"/>
      <c r="BOJ106" s="649"/>
      <c r="BOK106" s="649"/>
      <c r="BOL106" s="649"/>
      <c r="BOM106" s="649"/>
      <c r="BON106" s="649"/>
      <c r="BOO106" s="649"/>
      <c r="BOP106" s="649"/>
      <c r="BOQ106" s="649"/>
      <c r="BOR106" s="649"/>
      <c r="BOS106" s="649"/>
      <c r="BOT106" s="649"/>
      <c r="BOU106" s="649"/>
      <c r="BOV106" s="649"/>
      <c r="BOW106" s="649"/>
      <c r="BOX106" s="649"/>
      <c r="BOY106" s="649"/>
      <c r="BOZ106" s="649"/>
      <c r="BPA106" s="649"/>
      <c r="BPB106" s="649"/>
      <c r="BPC106" s="649"/>
      <c r="BPD106" s="649"/>
      <c r="BPE106" s="649"/>
      <c r="BPF106" s="649"/>
      <c r="BPG106" s="649"/>
      <c r="BPH106" s="649"/>
      <c r="BPI106" s="649"/>
      <c r="BPJ106" s="649"/>
      <c r="BPK106" s="649"/>
      <c r="BPL106" s="649"/>
      <c r="BPM106" s="649"/>
      <c r="BPN106" s="649"/>
      <c r="BPO106" s="649"/>
      <c r="BPP106" s="649"/>
      <c r="BPQ106" s="649"/>
      <c r="BPR106" s="649"/>
      <c r="BPS106" s="649"/>
      <c r="BPT106" s="649"/>
      <c r="BPU106" s="649"/>
      <c r="BPV106" s="649"/>
      <c r="BPW106" s="649"/>
      <c r="BPX106" s="649"/>
      <c r="BPY106" s="649"/>
      <c r="BPZ106" s="649"/>
      <c r="BQA106" s="649"/>
      <c r="BQB106" s="649"/>
      <c r="BQC106" s="649"/>
      <c r="BQD106" s="649"/>
      <c r="BQE106" s="649"/>
      <c r="BQF106" s="649"/>
      <c r="BQG106" s="649"/>
      <c r="BQH106" s="649"/>
      <c r="BQI106" s="649"/>
      <c r="BQJ106" s="649"/>
      <c r="BQK106" s="649"/>
      <c r="BQL106" s="649"/>
      <c r="BQM106" s="649"/>
      <c r="BQN106" s="649"/>
      <c r="BQO106" s="649"/>
      <c r="BQP106" s="649"/>
      <c r="BQQ106" s="649"/>
      <c r="BQR106" s="649"/>
      <c r="BQS106" s="649"/>
      <c r="BQT106" s="649"/>
      <c r="BQU106" s="649"/>
      <c r="BQV106" s="649"/>
      <c r="BQW106" s="649"/>
      <c r="BQX106" s="649"/>
      <c r="BQY106" s="649"/>
      <c r="BQZ106" s="649"/>
      <c r="BRA106" s="649"/>
      <c r="BRB106" s="649"/>
      <c r="BRC106" s="649"/>
      <c r="BRD106" s="649"/>
      <c r="BRE106" s="649"/>
      <c r="BRF106" s="649"/>
      <c r="BRG106" s="649"/>
      <c r="BRH106" s="649"/>
      <c r="BRI106" s="649"/>
      <c r="BRJ106" s="649"/>
      <c r="BRK106" s="649"/>
      <c r="BRL106" s="649"/>
      <c r="BRM106" s="649"/>
      <c r="BRN106" s="649"/>
      <c r="BRO106" s="649"/>
      <c r="BRP106" s="649"/>
      <c r="BRQ106" s="649"/>
      <c r="BRR106" s="649"/>
      <c r="BRS106" s="649"/>
      <c r="BRT106" s="649"/>
      <c r="BRU106" s="649"/>
      <c r="BRV106" s="649"/>
      <c r="BRW106" s="649"/>
      <c r="BRX106" s="649"/>
      <c r="BRY106" s="649"/>
      <c r="BRZ106" s="649"/>
      <c r="BSA106" s="649"/>
      <c r="BSB106" s="649"/>
      <c r="BSC106" s="649"/>
      <c r="BSD106" s="649"/>
      <c r="BSE106" s="649"/>
      <c r="BSF106" s="649"/>
      <c r="BSG106" s="649"/>
      <c r="BSH106" s="649"/>
      <c r="BSI106" s="649"/>
      <c r="BSJ106" s="649"/>
      <c r="BSK106" s="649"/>
      <c r="BSL106" s="649"/>
      <c r="BSM106" s="649"/>
      <c r="BSN106" s="649"/>
      <c r="BSO106" s="649"/>
      <c r="BSP106" s="649"/>
      <c r="BSQ106" s="649"/>
      <c r="BSR106" s="649"/>
      <c r="BSS106" s="649"/>
      <c r="BST106" s="649"/>
      <c r="BSU106" s="649"/>
      <c r="BSV106" s="649"/>
      <c r="BSW106" s="649"/>
      <c r="BSX106" s="649"/>
      <c r="BSY106" s="649"/>
      <c r="BSZ106" s="649"/>
      <c r="BTA106" s="649"/>
      <c r="BTB106" s="649"/>
      <c r="BTC106" s="649"/>
      <c r="BTD106" s="649"/>
      <c r="BTE106" s="649"/>
      <c r="BTF106" s="649"/>
      <c r="BTG106" s="649"/>
      <c r="BTH106" s="649"/>
      <c r="BTI106" s="649"/>
      <c r="BTJ106" s="649"/>
      <c r="BTK106" s="649"/>
      <c r="BTL106" s="649"/>
      <c r="BTM106" s="649"/>
      <c r="BTN106" s="649"/>
      <c r="BTO106" s="649"/>
      <c r="BTP106" s="649"/>
      <c r="BTQ106" s="649"/>
      <c r="BTR106" s="649"/>
      <c r="BTS106" s="649"/>
      <c r="BTT106" s="649"/>
      <c r="BTU106" s="649"/>
      <c r="BTV106" s="649"/>
      <c r="BTW106" s="649"/>
      <c r="BTX106" s="649"/>
      <c r="BTY106" s="649"/>
      <c r="BTZ106" s="649"/>
      <c r="BUA106" s="649"/>
      <c r="BUB106" s="649"/>
      <c r="BUC106" s="649"/>
      <c r="BUD106" s="649"/>
      <c r="BUE106" s="649"/>
      <c r="BUF106" s="649"/>
      <c r="BUG106" s="649"/>
      <c r="BUH106" s="649"/>
      <c r="BUI106" s="649"/>
      <c r="BUJ106" s="649"/>
      <c r="BUK106" s="649"/>
      <c r="BUL106" s="649"/>
      <c r="BUM106" s="649"/>
      <c r="BUN106" s="649"/>
      <c r="BUO106" s="649"/>
      <c r="BUP106" s="649"/>
      <c r="BUQ106" s="649"/>
      <c r="BUR106" s="649"/>
      <c r="BUS106" s="649"/>
      <c r="BUT106" s="649"/>
      <c r="BUU106" s="649"/>
      <c r="BUV106" s="649"/>
      <c r="BUW106" s="649"/>
      <c r="BUX106" s="649"/>
      <c r="BUY106" s="649"/>
      <c r="BUZ106" s="649"/>
      <c r="BVA106" s="649"/>
      <c r="BVB106" s="649"/>
      <c r="BVC106" s="649"/>
      <c r="BVD106" s="649"/>
      <c r="BVE106" s="649"/>
      <c r="BVF106" s="649"/>
      <c r="BVG106" s="649"/>
      <c r="BVH106" s="649"/>
      <c r="BVI106" s="649"/>
      <c r="BVJ106" s="649"/>
      <c r="BVK106" s="649"/>
      <c r="BVL106" s="649"/>
      <c r="BVM106" s="649"/>
      <c r="BVN106" s="649"/>
      <c r="BVO106" s="649"/>
      <c r="BVP106" s="649"/>
      <c r="BVQ106" s="649"/>
      <c r="BVR106" s="649"/>
      <c r="BVS106" s="649"/>
      <c r="BVT106" s="649"/>
      <c r="BVU106" s="649"/>
      <c r="BVV106" s="649"/>
      <c r="BVW106" s="649"/>
      <c r="BVX106" s="649"/>
      <c r="BVY106" s="649"/>
      <c r="BVZ106" s="649"/>
      <c r="BWA106" s="649"/>
      <c r="BWB106" s="649"/>
      <c r="BWC106" s="649"/>
      <c r="BWD106" s="649"/>
      <c r="BWE106" s="649"/>
      <c r="BWF106" s="649"/>
      <c r="BWG106" s="649"/>
      <c r="BWH106" s="649"/>
      <c r="BWI106" s="649"/>
      <c r="BWJ106" s="649"/>
      <c r="BWK106" s="649"/>
      <c r="BWL106" s="649"/>
      <c r="BWM106" s="649"/>
      <c r="BWN106" s="649"/>
      <c r="BWO106" s="649"/>
      <c r="BWP106" s="649"/>
      <c r="BWQ106" s="649"/>
      <c r="BWR106" s="649"/>
      <c r="BWS106" s="649"/>
      <c r="BWT106" s="649"/>
      <c r="BWU106" s="649"/>
      <c r="BWV106" s="649"/>
      <c r="BWW106" s="649"/>
      <c r="BWX106" s="649"/>
      <c r="BWY106" s="649"/>
      <c r="BWZ106" s="649"/>
      <c r="BXA106" s="649"/>
      <c r="BXB106" s="649"/>
      <c r="BXC106" s="649"/>
      <c r="BXD106" s="649"/>
      <c r="BXE106" s="649"/>
      <c r="BXF106" s="649"/>
      <c r="BXG106" s="649"/>
      <c r="BXH106" s="649"/>
      <c r="BXI106" s="649"/>
      <c r="BXJ106" s="649"/>
      <c r="BXK106" s="649"/>
      <c r="BXL106" s="649"/>
      <c r="BXM106" s="649"/>
      <c r="BXN106" s="649"/>
      <c r="BXO106" s="649"/>
      <c r="BXP106" s="649"/>
      <c r="BXQ106" s="649"/>
      <c r="BXR106" s="649"/>
      <c r="BXS106" s="649"/>
      <c r="BXT106" s="649"/>
      <c r="BXU106" s="649"/>
      <c r="BXV106" s="649"/>
      <c r="BXW106" s="649"/>
      <c r="BXX106" s="649"/>
      <c r="BXY106" s="649"/>
      <c r="BXZ106" s="649"/>
      <c r="BYA106" s="649"/>
      <c r="BYB106" s="649"/>
      <c r="BYC106" s="649"/>
      <c r="BYD106" s="649"/>
      <c r="BYE106" s="649"/>
      <c r="BYF106" s="649"/>
      <c r="BYG106" s="649"/>
      <c r="BYH106" s="649"/>
      <c r="BYI106" s="649"/>
      <c r="BYJ106" s="649"/>
      <c r="BYK106" s="649"/>
      <c r="BYL106" s="649"/>
      <c r="BYM106" s="649"/>
      <c r="BYN106" s="649"/>
      <c r="BYO106" s="649"/>
      <c r="BYP106" s="649"/>
      <c r="BYQ106" s="649"/>
      <c r="BYR106" s="649"/>
      <c r="BYS106" s="649"/>
      <c r="BYT106" s="649"/>
      <c r="BYU106" s="649"/>
      <c r="BYV106" s="649"/>
      <c r="BYW106" s="649"/>
      <c r="BYX106" s="649"/>
      <c r="BYY106" s="649"/>
      <c r="BYZ106" s="649"/>
      <c r="BZA106" s="649"/>
      <c r="BZB106" s="649"/>
      <c r="BZC106" s="649"/>
      <c r="BZD106" s="649"/>
      <c r="BZE106" s="649"/>
      <c r="BZF106" s="649"/>
      <c r="BZG106" s="649"/>
      <c r="BZH106" s="649"/>
      <c r="BZI106" s="649"/>
      <c r="BZJ106" s="649"/>
      <c r="BZK106" s="649"/>
      <c r="BZL106" s="649"/>
      <c r="BZM106" s="649"/>
      <c r="BZN106" s="649"/>
      <c r="BZO106" s="649"/>
      <c r="BZP106" s="649"/>
      <c r="BZQ106" s="649"/>
      <c r="BZR106" s="649"/>
      <c r="BZS106" s="649"/>
      <c r="BZT106" s="649"/>
      <c r="BZU106" s="649"/>
      <c r="BZV106" s="649"/>
      <c r="BZW106" s="649"/>
      <c r="BZX106" s="649"/>
      <c r="BZY106" s="649"/>
      <c r="BZZ106" s="649"/>
      <c r="CAA106" s="649"/>
      <c r="CAB106" s="649"/>
      <c r="CAC106" s="649"/>
      <c r="CAD106" s="649"/>
      <c r="CAE106" s="649"/>
      <c r="CAF106" s="649"/>
      <c r="CAG106" s="649"/>
      <c r="CAH106" s="649"/>
      <c r="CAI106" s="649"/>
      <c r="CAJ106" s="649"/>
      <c r="CAK106" s="649"/>
      <c r="CAL106" s="649"/>
      <c r="CAM106" s="649"/>
      <c r="CAN106" s="649"/>
      <c r="CAO106" s="649"/>
      <c r="CAP106" s="649"/>
      <c r="CAQ106" s="649"/>
      <c r="CAR106" s="649"/>
      <c r="CAS106" s="649"/>
      <c r="CAT106" s="649"/>
      <c r="CAU106" s="649"/>
      <c r="CAV106" s="649"/>
      <c r="CAW106" s="649"/>
      <c r="CAX106" s="649"/>
      <c r="CAY106" s="649"/>
      <c r="CAZ106" s="649"/>
      <c r="CBA106" s="649"/>
      <c r="CBB106" s="649"/>
      <c r="CBC106" s="649"/>
      <c r="CBD106" s="649"/>
      <c r="CBE106" s="649"/>
      <c r="CBF106" s="649"/>
      <c r="CBG106" s="649"/>
      <c r="CBH106" s="649"/>
      <c r="CBI106" s="649"/>
      <c r="CBJ106" s="649"/>
      <c r="CBK106" s="649"/>
      <c r="CBL106" s="649"/>
      <c r="CBM106" s="649"/>
      <c r="CBN106" s="649"/>
      <c r="CBO106" s="649"/>
      <c r="CBP106" s="649"/>
      <c r="CBQ106" s="649"/>
      <c r="CBR106" s="649"/>
      <c r="CBS106" s="649"/>
      <c r="CBT106" s="649"/>
      <c r="CBU106" s="649"/>
      <c r="CBV106" s="649"/>
      <c r="CBW106" s="649"/>
      <c r="CBX106" s="649"/>
      <c r="CBY106" s="649"/>
      <c r="CBZ106" s="649"/>
      <c r="CCA106" s="649"/>
      <c r="CCB106" s="649"/>
      <c r="CCC106" s="649"/>
      <c r="CCD106" s="649"/>
      <c r="CCE106" s="649"/>
      <c r="CCF106" s="649"/>
      <c r="CCG106" s="649"/>
      <c r="CCH106" s="649"/>
      <c r="CCI106" s="649"/>
      <c r="CCJ106" s="649"/>
      <c r="CCK106" s="649"/>
      <c r="CCL106" s="649"/>
      <c r="CCM106" s="649"/>
      <c r="CCN106" s="649"/>
      <c r="CCO106" s="649"/>
      <c r="CCP106" s="649"/>
      <c r="CCQ106" s="649"/>
      <c r="CCR106" s="649"/>
      <c r="CCS106" s="649"/>
      <c r="CCT106" s="649"/>
      <c r="CCU106" s="649"/>
      <c r="CCV106" s="649"/>
      <c r="CCW106" s="649"/>
      <c r="CCX106" s="649"/>
      <c r="CCY106" s="649"/>
      <c r="CCZ106" s="649"/>
      <c r="CDA106" s="649"/>
      <c r="CDB106" s="649"/>
      <c r="CDC106" s="649"/>
      <c r="CDD106" s="649"/>
      <c r="CDE106" s="649"/>
      <c r="CDF106" s="649"/>
      <c r="CDG106" s="649"/>
      <c r="CDH106" s="649"/>
      <c r="CDI106" s="649"/>
      <c r="CDJ106" s="649"/>
      <c r="CDK106" s="649"/>
      <c r="CDL106" s="649"/>
      <c r="CDM106" s="649"/>
      <c r="CDN106" s="649"/>
      <c r="CDO106" s="649"/>
      <c r="CDP106" s="649"/>
      <c r="CDQ106" s="649"/>
      <c r="CDR106" s="649"/>
      <c r="CDS106" s="649"/>
      <c r="CDT106" s="649"/>
      <c r="CDU106" s="649"/>
      <c r="CDV106" s="649"/>
      <c r="CDW106" s="649"/>
      <c r="CDX106" s="649"/>
      <c r="CDY106" s="649"/>
      <c r="CDZ106" s="649"/>
      <c r="CEA106" s="649"/>
      <c r="CEB106" s="649"/>
      <c r="CEC106" s="649"/>
      <c r="CED106" s="649"/>
      <c r="CEE106" s="649"/>
      <c r="CEF106" s="649"/>
      <c r="CEG106" s="649"/>
      <c r="CEH106" s="649"/>
      <c r="CEI106" s="649"/>
      <c r="CEJ106" s="649"/>
      <c r="CEK106" s="649"/>
      <c r="CEL106" s="649"/>
      <c r="CEM106" s="649"/>
      <c r="CEN106" s="649"/>
      <c r="CEO106" s="649"/>
      <c r="CEP106" s="649"/>
      <c r="CEQ106" s="649"/>
      <c r="CER106" s="649"/>
      <c r="CES106" s="649"/>
      <c r="CET106" s="649"/>
      <c r="CEU106" s="649"/>
      <c r="CEV106" s="649"/>
      <c r="CEW106" s="649"/>
      <c r="CEX106" s="649"/>
      <c r="CEY106" s="649"/>
      <c r="CEZ106" s="649"/>
      <c r="CFA106" s="649"/>
      <c r="CFB106" s="649"/>
      <c r="CFC106" s="649"/>
      <c r="CFD106" s="649"/>
      <c r="CFE106" s="649"/>
      <c r="CFF106" s="649"/>
      <c r="CFG106" s="649"/>
      <c r="CFH106" s="649"/>
      <c r="CFI106" s="649"/>
      <c r="CFJ106" s="649"/>
      <c r="CFK106" s="649"/>
      <c r="CFL106" s="649"/>
      <c r="CFM106" s="649"/>
      <c r="CFN106" s="649"/>
      <c r="CFO106" s="649"/>
      <c r="CFP106" s="649"/>
      <c r="CFQ106" s="649"/>
      <c r="CFR106" s="649"/>
      <c r="CFS106" s="649"/>
      <c r="CFT106" s="649"/>
      <c r="CFU106" s="649"/>
      <c r="CFV106" s="649"/>
      <c r="CFW106" s="649"/>
      <c r="CFX106" s="649"/>
      <c r="CFY106" s="649"/>
      <c r="CFZ106" s="649"/>
      <c r="CGA106" s="649"/>
      <c r="CGB106" s="649"/>
      <c r="CGC106" s="649"/>
      <c r="CGD106" s="649"/>
      <c r="CGE106" s="649"/>
      <c r="CGF106" s="649"/>
      <c r="CGG106" s="649"/>
      <c r="CGH106" s="649"/>
      <c r="CGI106" s="649"/>
      <c r="CGJ106" s="649"/>
      <c r="CGK106" s="649"/>
      <c r="CGL106" s="649"/>
      <c r="CGM106" s="649"/>
      <c r="CGN106" s="649"/>
      <c r="CGO106" s="649"/>
      <c r="CGP106" s="649"/>
      <c r="CGQ106" s="649"/>
      <c r="CGR106" s="649"/>
      <c r="CGS106" s="649"/>
      <c r="CGT106" s="649"/>
      <c r="CGU106" s="649"/>
      <c r="CGV106" s="649"/>
      <c r="CGW106" s="649"/>
      <c r="CGX106" s="649"/>
      <c r="CGY106" s="649"/>
      <c r="CGZ106" s="649"/>
      <c r="CHA106" s="649"/>
      <c r="CHB106" s="649"/>
      <c r="CHC106" s="649"/>
      <c r="CHD106" s="649"/>
      <c r="CHE106" s="649"/>
      <c r="CHF106" s="649"/>
      <c r="CHG106" s="649"/>
      <c r="CHH106" s="649"/>
      <c r="CHI106" s="649"/>
      <c r="CHJ106" s="649"/>
      <c r="CHK106" s="649"/>
      <c r="CHL106" s="649"/>
      <c r="CHM106" s="649"/>
      <c r="CHN106" s="649"/>
      <c r="CHO106" s="649"/>
      <c r="CHP106" s="649"/>
      <c r="CHQ106" s="649"/>
      <c r="CHR106" s="649"/>
      <c r="CHS106" s="649"/>
      <c r="CHT106" s="649"/>
      <c r="CHU106" s="649"/>
      <c r="CHV106" s="649"/>
      <c r="CHW106" s="649"/>
      <c r="CHX106" s="649"/>
      <c r="CHY106" s="649"/>
      <c r="CHZ106" s="649"/>
      <c r="CIA106" s="649"/>
      <c r="CIB106" s="649"/>
      <c r="CIC106" s="649"/>
      <c r="CID106" s="649"/>
      <c r="CIE106" s="649"/>
      <c r="CIF106" s="649"/>
      <c r="CIG106" s="649"/>
      <c r="CIH106" s="649"/>
      <c r="CII106" s="649"/>
      <c r="CIJ106" s="649"/>
      <c r="CIK106" s="649"/>
      <c r="CIL106" s="649"/>
      <c r="CIM106" s="649"/>
      <c r="CIN106" s="649"/>
      <c r="CIO106" s="649"/>
      <c r="CIP106" s="649"/>
      <c r="CIQ106" s="649"/>
      <c r="CIR106" s="649"/>
      <c r="CIS106" s="649"/>
      <c r="CIT106" s="649"/>
      <c r="CIU106" s="649"/>
      <c r="CIV106" s="649"/>
      <c r="CIW106" s="649"/>
      <c r="CIX106" s="649"/>
      <c r="CIY106" s="649"/>
      <c r="CIZ106" s="649"/>
      <c r="CJA106" s="649"/>
      <c r="CJB106" s="649"/>
      <c r="CJC106" s="649"/>
      <c r="CJD106" s="649"/>
      <c r="CJE106" s="649"/>
      <c r="CJF106" s="649"/>
      <c r="CJG106" s="649"/>
      <c r="CJH106" s="649"/>
      <c r="CJI106" s="649"/>
      <c r="CJJ106" s="649"/>
      <c r="CJK106" s="649"/>
      <c r="CJL106" s="649"/>
      <c r="CJM106" s="649"/>
      <c r="CJN106" s="649"/>
      <c r="CJO106" s="649"/>
      <c r="CJP106" s="649"/>
      <c r="CJQ106" s="649"/>
      <c r="CJR106" s="649"/>
      <c r="CJS106" s="649"/>
      <c r="CJT106" s="649"/>
      <c r="CJU106" s="649"/>
      <c r="CJV106" s="649"/>
      <c r="CJW106" s="649"/>
      <c r="CJX106" s="649"/>
      <c r="CJY106" s="649"/>
      <c r="CJZ106" s="649"/>
      <c r="CKA106" s="649"/>
      <c r="CKB106" s="649"/>
      <c r="CKC106" s="649"/>
      <c r="CKD106" s="649"/>
      <c r="CKE106" s="649"/>
      <c r="CKF106" s="649"/>
      <c r="CKG106" s="649"/>
      <c r="CKH106" s="649"/>
      <c r="CKI106" s="649"/>
      <c r="CKJ106" s="649"/>
      <c r="CKK106" s="649"/>
      <c r="CKL106" s="649"/>
      <c r="CKM106" s="649"/>
      <c r="CKN106" s="649"/>
      <c r="CKO106" s="649"/>
      <c r="CKP106" s="649"/>
      <c r="CKQ106" s="649"/>
      <c r="CKR106" s="649"/>
      <c r="CKS106" s="649"/>
      <c r="CKT106" s="649"/>
      <c r="CKU106" s="649"/>
      <c r="CKV106" s="649"/>
      <c r="CKW106" s="649"/>
      <c r="CKX106" s="649"/>
      <c r="CKY106" s="649"/>
      <c r="CKZ106" s="649"/>
      <c r="CLA106" s="649"/>
      <c r="CLB106" s="649"/>
      <c r="CLC106" s="649"/>
      <c r="CLD106" s="649"/>
      <c r="CLE106" s="649"/>
      <c r="CLF106" s="649"/>
      <c r="CLG106" s="649"/>
      <c r="CLH106" s="649"/>
      <c r="CLI106" s="649"/>
      <c r="CLJ106" s="649"/>
      <c r="CLK106" s="649"/>
      <c r="CLL106" s="649"/>
      <c r="CLM106" s="649"/>
      <c r="CLN106" s="649"/>
      <c r="CLO106" s="649"/>
      <c r="CLP106" s="649"/>
      <c r="CLQ106" s="649"/>
      <c r="CLR106" s="649"/>
      <c r="CLS106" s="649"/>
      <c r="CLT106" s="649"/>
      <c r="CLU106" s="649"/>
      <c r="CLV106" s="649"/>
      <c r="CLW106" s="649"/>
      <c r="CLX106" s="649"/>
      <c r="CLY106" s="649"/>
      <c r="CLZ106" s="649"/>
      <c r="CMA106" s="649"/>
      <c r="CMB106" s="649"/>
      <c r="CMC106" s="649"/>
      <c r="CMD106" s="649"/>
      <c r="CME106" s="649"/>
      <c r="CMF106" s="649"/>
      <c r="CMG106" s="649"/>
      <c r="CMH106" s="649"/>
      <c r="CMI106" s="649"/>
      <c r="CMJ106" s="649"/>
      <c r="CMK106" s="649"/>
      <c r="CML106" s="649"/>
      <c r="CMM106" s="649"/>
      <c r="CMN106" s="649"/>
      <c r="CMO106" s="649"/>
      <c r="CMP106" s="649"/>
      <c r="CMQ106" s="649"/>
      <c r="CMR106" s="649"/>
      <c r="CMS106" s="649"/>
      <c r="CMT106" s="649"/>
      <c r="CMU106" s="649"/>
      <c r="CMV106" s="649"/>
      <c r="CMW106" s="649"/>
      <c r="CMX106" s="649"/>
      <c r="CMY106" s="649"/>
      <c r="CMZ106" s="649"/>
      <c r="CNA106" s="649"/>
      <c r="CNB106" s="649"/>
      <c r="CNC106" s="649"/>
      <c r="CND106" s="649"/>
      <c r="CNE106" s="649"/>
      <c r="CNF106" s="649"/>
      <c r="CNG106" s="649"/>
      <c r="CNH106" s="649"/>
      <c r="CNI106" s="649"/>
      <c r="CNJ106" s="649"/>
      <c r="CNK106" s="649"/>
      <c r="CNL106" s="649"/>
      <c r="CNM106" s="649"/>
      <c r="CNN106" s="649"/>
      <c r="CNO106" s="649"/>
      <c r="CNP106" s="649"/>
      <c r="CNQ106" s="649"/>
      <c r="CNR106" s="649"/>
      <c r="CNS106" s="649"/>
      <c r="CNT106" s="649"/>
      <c r="CNU106" s="649"/>
      <c r="CNV106" s="649"/>
      <c r="CNW106" s="649"/>
      <c r="CNX106" s="649"/>
      <c r="CNY106" s="649"/>
      <c r="CNZ106" s="649"/>
      <c r="COA106" s="649"/>
      <c r="COB106" s="649"/>
      <c r="COC106" s="649"/>
      <c r="COD106" s="649"/>
      <c r="COE106" s="649"/>
      <c r="COF106" s="649"/>
      <c r="COG106" s="649"/>
      <c r="COH106" s="649"/>
      <c r="COI106" s="649"/>
      <c r="COJ106" s="649"/>
      <c r="COK106" s="649"/>
      <c r="COL106" s="649"/>
      <c r="COM106" s="649"/>
      <c r="CON106" s="649"/>
      <c r="COO106" s="649"/>
      <c r="COP106" s="649"/>
      <c r="COQ106" s="649"/>
      <c r="COR106" s="649"/>
      <c r="COS106" s="649"/>
      <c r="COT106" s="649"/>
      <c r="COU106" s="649"/>
      <c r="COV106" s="649"/>
      <c r="COW106" s="649"/>
      <c r="COX106" s="649"/>
      <c r="COY106" s="649"/>
      <c r="COZ106" s="649"/>
      <c r="CPA106" s="649"/>
      <c r="CPB106" s="649"/>
      <c r="CPC106" s="649"/>
      <c r="CPD106" s="649"/>
      <c r="CPE106" s="649"/>
      <c r="CPF106" s="649"/>
      <c r="CPG106" s="649"/>
      <c r="CPH106" s="649"/>
      <c r="CPI106" s="649"/>
      <c r="CPJ106" s="649"/>
      <c r="CPK106" s="649"/>
      <c r="CPL106" s="649"/>
      <c r="CPM106" s="649"/>
      <c r="CPN106" s="649"/>
      <c r="CPO106" s="649"/>
      <c r="CPP106" s="649"/>
      <c r="CPQ106" s="649"/>
      <c r="CPR106" s="649"/>
      <c r="CPS106" s="649"/>
      <c r="CPT106" s="649"/>
      <c r="CPU106" s="649"/>
      <c r="CPV106" s="649"/>
      <c r="CPW106" s="649"/>
      <c r="CPX106" s="649"/>
      <c r="CPY106" s="649"/>
      <c r="CPZ106" s="649"/>
      <c r="CQA106" s="649"/>
      <c r="CQB106" s="649"/>
      <c r="CQC106" s="649"/>
      <c r="CQD106" s="649"/>
      <c r="CQE106" s="649"/>
      <c r="CQF106" s="649"/>
      <c r="CQG106" s="649"/>
      <c r="CQH106" s="649"/>
      <c r="CQI106" s="649"/>
      <c r="CQJ106" s="649"/>
      <c r="CQK106" s="649"/>
      <c r="CQL106" s="649"/>
      <c r="CQM106" s="649"/>
      <c r="CQN106" s="649"/>
      <c r="CQO106" s="649"/>
      <c r="CQP106" s="649"/>
      <c r="CQQ106" s="649"/>
      <c r="CQR106" s="649"/>
      <c r="CQS106" s="649"/>
      <c r="CQT106" s="649"/>
      <c r="CQU106" s="649"/>
      <c r="CQV106" s="649"/>
      <c r="CQW106" s="649"/>
      <c r="CQX106" s="649"/>
      <c r="CQY106" s="649"/>
      <c r="CQZ106" s="649"/>
      <c r="CRA106" s="649"/>
      <c r="CRB106" s="649"/>
      <c r="CRC106" s="649"/>
      <c r="CRD106" s="649"/>
      <c r="CRE106" s="649"/>
      <c r="CRF106" s="649"/>
      <c r="CRG106" s="649"/>
      <c r="CRH106" s="649"/>
      <c r="CRI106" s="649"/>
      <c r="CRJ106" s="649"/>
      <c r="CRK106" s="649"/>
      <c r="CRL106" s="649"/>
      <c r="CRM106" s="649"/>
      <c r="CRN106" s="649"/>
      <c r="CRO106" s="649"/>
      <c r="CRP106" s="649"/>
      <c r="CRQ106" s="649"/>
      <c r="CRR106" s="649"/>
      <c r="CRS106" s="649"/>
      <c r="CRT106" s="649"/>
      <c r="CRU106" s="649"/>
      <c r="CRV106" s="649"/>
      <c r="CRW106" s="649"/>
      <c r="CRX106" s="649"/>
      <c r="CRY106" s="649"/>
      <c r="CRZ106" s="649"/>
      <c r="CSA106" s="649"/>
      <c r="CSB106" s="649"/>
      <c r="CSC106" s="649"/>
      <c r="CSD106" s="649"/>
      <c r="CSE106" s="649"/>
      <c r="CSF106" s="649"/>
      <c r="CSG106" s="649"/>
      <c r="CSH106" s="649"/>
      <c r="CSI106" s="649"/>
      <c r="CSJ106" s="649"/>
      <c r="CSK106" s="649"/>
      <c r="CSL106" s="649"/>
      <c r="CSM106" s="649"/>
      <c r="CSN106" s="649"/>
      <c r="CSO106" s="649"/>
      <c r="CSP106" s="649"/>
      <c r="CSQ106" s="649"/>
      <c r="CSR106" s="649"/>
      <c r="CSS106" s="649"/>
      <c r="CST106" s="649"/>
      <c r="CSU106" s="649"/>
      <c r="CSV106" s="649"/>
      <c r="CSW106" s="649"/>
      <c r="CSX106" s="649"/>
      <c r="CSY106" s="649"/>
      <c r="CSZ106" s="649"/>
      <c r="CTA106" s="649"/>
      <c r="CTB106" s="649"/>
      <c r="CTC106" s="649"/>
      <c r="CTD106" s="649"/>
      <c r="CTE106" s="649"/>
      <c r="CTF106" s="649"/>
      <c r="CTG106" s="649"/>
      <c r="CTH106" s="649"/>
      <c r="CTI106" s="649"/>
      <c r="CTJ106" s="649"/>
      <c r="CTK106" s="649"/>
      <c r="CTL106" s="649"/>
      <c r="CTM106" s="649"/>
      <c r="CTN106" s="649"/>
      <c r="CTO106" s="649"/>
      <c r="CTP106" s="649"/>
      <c r="CTQ106" s="649"/>
      <c r="CTR106" s="649"/>
      <c r="CTS106" s="649"/>
      <c r="CTT106" s="649"/>
      <c r="CTU106" s="649"/>
      <c r="CTV106" s="649"/>
      <c r="CTW106" s="649"/>
      <c r="CTX106" s="649"/>
      <c r="CTY106" s="649"/>
      <c r="CTZ106" s="649"/>
      <c r="CUA106" s="649"/>
      <c r="CUB106" s="649"/>
      <c r="CUC106" s="649"/>
      <c r="CUD106" s="649"/>
      <c r="CUE106" s="649"/>
      <c r="CUF106" s="649"/>
      <c r="CUG106" s="649"/>
      <c r="CUH106" s="649"/>
      <c r="CUI106" s="649"/>
      <c r="CUJ106" s="649"/>
      <c r="CUK106" s="649"/>
      <c r="CUL106" s="649"/>
      <c r="CUM106" s="649"/>
      <c r="CUN106" s="649"/>
      <c r="CUO106" s="649"/>
      <c r="CUP106" s="649"/>
      <c r="CUQ106" s="649"/>
      <c r="CUR106" s="649"/>
      <c r="CUS106" s="649"/>
      <c r="CUT106" s="649"/>
      <c r="CUU106" s="649"/>
      <c r="CUV106" s="649"/>
      <c r="CUW106" s="649"/>
      <c r="CUX106" s="649"/>
      <c r="CUY106" s="649"/>
      <c r="CUZ106" s="649"/>
      <c r="CVA106" s="649"/>
      <c r="CVB106" s="649"/>
      <c r="CVC106" s="649"/>
      <c r="CVD106" s="649"/>
      <c r="CVE106" s="649"/>
      <c r="CVF106" s="649"/>
      <c r="CVG106" s="649"/>
      <c r="CVH106" s="649"/>
      <c r="CVI106" s="649"/>
      <c r="CVJ106" s="649"/>
      <c r="CVK106" s="649"/>
      <c r="CVL106" s="649"/>
      <c r="CVM106" s="649"/>
      <c r="CVN106" s="649"/>
      <c r="CVO106" s="649"/>
      <c r="CVP106" s="649"/>
      <c r="CVQ106" s="649"/>
      <c r="CVR106" s="649"/>
      <c r="CVS106" s="649"/>
      <c r="CVT106" s="649"/>
      <c r="CVU106" s="649"/>
      <c r="CVV106" s="649"/>
      <c r="CVW106" s="649"/>
      <c r="CVX106" s="649"/>
      <c r="CVY106" s="649"/>
      <c r="CVZ106" s="649"/>
      <c r="CWA106" s="649"/>
      <c r="CWB106" s="649"/>
      <c r="CWC106" s="649"/>
      <c r="CWD106" s="649"/>
      <c r="CWE106" s="649"/>
      <c r="CWF106" s="649"/>
      <c r="CWG106" s="649"/>
      <c r="CWH106" s="649"/>
      <c r="CWI106" s="649"/>
      <c r="CWJ106" s="649"/>
      <c r="CWK106" s="649"/>
      <c r="CWL106" s="649"/>
      <c r="CWM106" s="649"/>
      <c r="CWN106" s="649"/>
      <c r="CWO106" s="649"/>
      <c r="CWP106" s="649"/>
      <c r="CWQ106" s="649"/>
      <c r="CWR106" s="649"/>
      <c r="CWS106" s="649"/>
      <c r="CWT106" s="649"/>
      <c r="CWU106" s="649"/>
      <c r="CWV106" s="649"/>
      <c r="CWW106" s="649"/>
      <c r="CWX106" s="649"/>
      <c r="CWY106" s="649"/>
      <c r="CWZ106" s="649"/>
      <c r="CXA106" s="649"/>
      <c r="CXB106" s="649"/>
      <c r="CXC106" s="649"/>
      <c r="CXD106" s="649"/>
      <c r="CXE106" s="649"/>
      <c r="CXF106" s="649"/>
      <c r="CXG106" s="649"/>
      <c r="CXH106" s="649"/>
      <c r="CXI106" s="649"/>
      <c r="CXJ106" s="649"/>
      <c r="CXK106" s="649"/>
      <c r="CXL106" s="649"/>
      <c r="CXM106" s="649"/>
      <c r="CXN106" s="649"/>
      <c r="CXO106" s="649"/>
      <c r="CXP106" s="649"/>
      <c r="CXQ106" s="649"/>
      <c r="CXR106" s="649"/>
      <c r="CXS106" s="649"/>
      <c r="CXT106" s="649"/>
      <c r="CXU106" s="649"/>
      <c r="CXV106" s="649"/>
      <c r="CXW106" s="649"/>
      <c r="CXX106" s="649"/>
      <c r="CXY106" s="649"/>
      <c r="CXZ106" s="649"/>
      <c r="CYA106" s="649"/>
      <c r="CYB106" s="649"/>
      <c r="CYC106" s="649"/>
      <c r="CYD106" s="649"/>
      <c r="CYE106" s="649"/>
      <c r="CYF106" s="649"/>
      <c r="CYG106" s="649"/>
      <c r="CYH106" s="649"/>
      <c r="CYI106" s="649"/>
      <c r="CYJ106" s="649"/>
      <c r="CYK106" s="649"/>
      <c r="CYL106" s="649"/>
      <c r="CYM106" s="649"/>
      <c r="CYN106" s="649"/>
      <c r="CYO106" s="649"/>
      <c r="CYP106" s="649"/>
      <c r="CYQ106" s="649"/>
      <c r="CYR106" s="649"/>
      <c r="CYS106" s="649"/>
      <c r="CYT106" s="649"/>
      <c r="CYU106" s="649"/>
      <c r="CYV106" s="649"/>
      <c r="CYW106" s="649"/>
      <c r="CYX106" s="649"/>
      <c r="CYY106" s="649"/>
      <c r="CYZ106" s="649"/>
      <c r="CZA106" s="649"/>
      <c r="CZB106" s="649"/>
      <c r="CZC106" s="649"/>
      <c r="CZD106" s="649"/>
      <c r="CZE106" s="649"/>
      <c r="CZF106" s="649"/>
      <c r="CZG106" s="649"/>
      <c r="CZH106" s="649"/>
      <c r="CZI106" s="649"/>
      <c r="CZJ106" s="649"/>
      <c r="CZK106" s="649"/>
      <c r="CZL106" s="649"/>
      <c r="CZM106" s="649"/>
      <c r="CZN106" s="649"/>
      <c r="CZO106" s="649"/>
      <c r="CZP106" s="649"/>
      <c r="CZQ106" s="649"/>
      <c r="CZR106" s="649"/>
      <c r="CZS106" s="649"/>
      <c r="CZT106" s="649"/>
      <c r="CZU106" s="649"/>
      <c r="CZV106" s="649"/>
      <c r="CZW106" s="649"/>
      <c r="CZX106" s="649"/>
      <c r="CZY106" s="649"/>
      <c r="CZZ106" s="649"/>
      <c r="DAA106" s="649"/>
      <c r="DAB106" s="649"/>
      <c r="DAC106" s="649"/>
      <c r="DAD106" s="649"/>
      <c r="DAE106" s="649"/>
      <c r="DAF106" s="649"/>
      <c r="DAG106" s="649"/>
      <c r="DAH106" s="649"/>
      <c r="DAI106" s="649"/>
      <c r="DAJ106" s="649"/>
      <c r="DAK106" s="649"/>
      <c r="DAL106" s="649"/>
      <c r="DAM106" s="649"/>
      <c r="DAN106" s="649"/>
      <c r="DAO106" s="649"/>
      <c r="DAP106" s="649"/>
      <c r="DAQ106" s="649"/>
      <c r="DAR106" s="649"/>
      <c r="DAS106" s="649"/>
      <c r="DAT106" s="649"/>
      <c r="DAU106" s="649"/>
      <c r="DAV106" s="649"/>
      <c r="DAW106" s="649"/>
      <c r="DAX106" s="649"/>
      <c r="DAY106" s="649"/>
      <c r="DAZ106" s="649"/>
      <c r="DBA106" s="649"/>
      <c r="DBB106" s="649"/>
      <c r="DBC106" s="649"/>
      <c r="DBD106" s="649"/>
      <c r="DBE106" s="649"/>
      <c r="DBF106" s="649"/>
      <c r="DBG106" s="649"/>
      <c r="DBH106" s="649"/>
      <c r="DBI106" s="649"/>
      <c r="DBJ106" s="649"/>
      <c r="DBK106" s="649"/>
      <c r="DBL106" s="649"/>
      <c r="DBM106" s="649"/>
      <c r="DBN106" s="649"/>
      <c r="DBO106" s="649"/>
      <c r="DBP106" s="649"/>
      <c r="DBQ106" s="649"/>
      <c r="DBR106" s="649"/>
      <c r="DBS106" s="649"/>
      <c r="DBT106" s="649"/>
      <c r="DBU106" s="649"/>
      <c r="DBV106" s="649"/>
      <c r="DBW106" s="649"/>
      <c r="DBX106" s="649"/>
      <c r="DBY106" s="649"/>
      <c r="DBZ106" s="649"/>
      <c r="DCA106" s="649"/>
      <c r="DCB106" s="649"/>
      <c r="DCC106" s="649"/>
      <c r="DCD106" s="649"/>
      <c r="DCE106" s="649"/>
      <c r="DCF106" s="649"/>
      <c r="DCG106" s="649"/>
      <c r="DCH106" s="649"/>
      <c r="DCI106" s="649"/>
      <c r="DCJ106" s="649"/>
      <c r="DCK106" s="649"/>
      <c r="DCL106" s="649"/>
      <c r="DCM106" s="649"/>
      <c r="DCN106" s="649"/>
      <c r="DCO106" s="649"/>
      <c r="DCP106" s="649"/>
      <c r="DCQ106" s="649"/>
      <c r="DCR106" s="649"/>
      <c r="DCS106" s="649"/>
      <c r="DCT106" s="649"/>
      <c r="DCU106" s="649"/>
      <c r="DCV106" s="649"/>
      <c r="DCW106" s="649"/>
      <c r="DCX106" s="649"/>
      <c r="DCY106" s="649"/>
      <c r="DCZ106" s="649"/>
      <c r="DDA106" s="649"/>
      <c r="DDB106" s="649"/>
      <c r="DDC106" s="649"/>
      <c r="DDD106" s="649"/>
      <c r="DDE106" s="649"/>
      <c r="DDF106" s="649"/>
      <c r="DDG106" s="649"/>
      <c r="DDH106" s="649"/>
      <c r="DDI106" s="649"/>
      <c r="DDJ106" s="649"/>
      <c r="DDK106" s="649"/>
      <c r="DDL106" s="649"/>
      <c r="DDM106" s="649"/>
      <c r="DDN106" s="649"/>
      <c r="DDO106" s="649"/>
      <c r="DDP106" s="649"/>
      <c r="DDQ106" s="649"/>
      <c r="DDR106" s="649"/>
      <c r="DDS106" s="649"/>
      <c r="DDT106" s="649"/>
      <c r="DDU106" s="649"/>
      <c r="DDV106" s="649"/>
      <c r="DDW106" s="649"/>
      <c r="DDX106" s="649"/>
      <c r="DDY106" s="649"/>
      <c r="DDZ106" s="649"/>
      <c r="DEA106" s="649"/>
      <c r="DEB106" s="649"/>
      <c r="DEC106" s="649"/>
      <c r="DED106" s="649"/>
      <c r="DEE106" s="649"/>
      <c r="DEF106" s="649"/>
      <c r="DEG106" s="649"/>
      <c r="DEH106" s="649"/>
      <c r="DEI106" s="649"/>
      <c r="DEJ106" s="649"/>
      <c r="DEK106" s="649"/>
      <c r="DEL106" s="649"/>
      <c r="DEM106" s="649"/>
      <c r="DEN106" s="649"/>
      <c r="DEO106" s="649"/>
      <c r="DEP106" s="649"/>
      <c r="DEQ106" s="649"/>
      <c r="DER106" s="649"/>
      <c r="DES106" s="649"/>
      <c r="DET106" s="649"/>
      <c r="DEU106" s="649"/>
      <c r="DEV106" s="649"/>
      <c r="DEW106" s="649"/>
      <c r="DEX106" s="649"/>
      <c r="DEY106" s="649"/>
      <c r="DEZ106" s="649"/>
      <c r="DFA106" s="649"/>
      <c r="DFB106" s="649"/>
      <c r="DFC106" s="649"/>
      <c r="DFD106" s="649"/>
      <c r="DFE106" s="649"/>
      <c r="DFF106" s="649"/>
      <c r="DFG106" s="649"/>
      <c r="DFH106" s="649"/>
      <c r="DFI106" s="649"/>
      <c r="DFJ106" s="649"/>
      <c r="DFK106" s="649"/>
      <c r="DFL106" s="649"/>
      <c r="DFM106" s="649"/>
      <c r="DFN106" s="649"/>
      <c r="DFO106" s="649"/>
      <c r="DFP106" s="649"/>
      <c r="DFQ106" s="649"/>
      <c r="DFR106" s="649"/>
      <c r="DFS106" s="649"/>
      <c r="DFT106" s="649"/>
      <c r="DFU106" s="649"/>
      <c r="DFV106" s="649"/>
      <c r="DFW106" s="649"/>
      <c r="DFX106" s="649"/>
      <c r="DFY106" s="649"/>
      <c r="DFZ106" s="649"/>
      <c r="DGA106" s="649"/>
      <c r="DGB106" s="649"/>
      <c r="DGC106" s="649"/>
      <c r="DGD106" s="649"/>
      <c r="DGE106" s="649"/>
      <c r="DGF106" s="649"/>
      <c r="DGG106" s="649"/>
      <c r="DGH106" s="649"/>
      <c r="DGI106" s="649"/>
      <c r="DGJ106" s="649"/>
      <c r="DGK106" s="649"/>
      <c r="DGL106" s="649"/>
      <c r="DGM106" s="649"/>
      <c r="DGN106" s="649"/>
      <c r="DGO106" s="649"/>
      <c r="DGP106" s="649"/>
      <c r="DGQ106" s="649"/>
      <c r="DGR106" s="649"/>
      <c r="DGS106" s="649"/>
      <c r="DGT106" s="649"/>
      <c r="DGU106" s="649"/>
      <c r="DGV106" s="649"/>
      <c r="DGW106" s="649"/>
      <c r="DGX106" s="649"/>
      <c r="DGY106" s="649"/>
      <c r="DGZ106" s="649"/>
      <c r="DHA106" s="649"/>
      <c r="DHB106" s="649"/>
      <c r="DHC106" s="649"/>
      <c r="DHD106" s="649"/>
      <c r="DHE106" s="649"/>
      <c r="DHF106" s="649"/>
      <c r="DHG106" s="649"/>
      <c r="DHH106" s="649"/>
      <c r="DHI106" s="649"/>
      <c r="DHJ106" s="649"/>
      <c r="DHK106" s="649"/>
      <c r="DHL106" s="649"/>
      <c r="DHM106" s="649"/>
      <c r="DHN106" s="649"/>
      <c r="DHO106" s="649"/>
      <c r="DHP106" s="649"/>
      <c r="DHQ106" s="649"/>
      <c r="DHR106" s="649"/>
      <c r="DHS106" s="649"/>
      <c r="DHT106" s="649"/>
      <c r="DHU106" s="649"/>
      <c r="DHV106" s="649"/>
      <c r="DHW106" s="649"/>
      <c r="DHX106" s="649"/>
      <c r="DHY106" s="649"/>
      <c r="DHZ106" s="649"/>
      <c r="DIA106" s="649"/>
      <c r="DIB106" s="649"/>
      <c r="DIC106" s="649"/>
      <c r="DID106" s="649"/>
      <c r="DIE106" s="649"/>
      <c r="DIF106" s="649"/>
      <c r="DIG106" s="649"/>
      <c r="DIH106" s="649"/>
      <c r="DII106" s="649"/>
      <c r="DIJ106" s="649"/>
      <c r="DIK106" s="649"/>
      <c r="DIL106" s="649"/>
      <c r="DIM106" s="649"/>
      <c r="DIN106" s="649"/>
      <c r="DIO106" s="649"/>
      <c r="DIP106" s="649"/>
      <c r="DIQ106" s="649"/>
      <c r="DIR106" s="649"/>
      <c r="DIS106" s="649"/>
      <c r="DIT106" s="649"/>
      <c r="DIU106" s="649"/>
      <c r="DIV106" s="649"/>
      <c r="DIW106" s="649"/>
      <c r="DIX106" s="649"/>
      <c r="DIY106" s="649"/>
      <c r="DIZ106" s="649"/>
      <c r="DJA106" s="649"/>
      <c r="DJB106" s="649"/>
      <c r="DJC106" s="649"/>
      <c r="DJD106" s="649"/>
      <c r="DJE106" s="649"/>
      <c r="DJF106" s="649"/>
      <c r="DJG106" s="649"/>
      <c r="DJH106" s="649"/>
      <c r="DJI106" s="649"/>
      <c r="DJJ106" s="649"/>
      <c r="DJK106" s="649"/>
      <c r="DJL106" s="649"/>
      <c r="DJM106" s="649"/>
      <c r="DJN106" s="649"/>
      <c r="DJO106" s="649"/>
      <c r="DJP106" s="649"/>
      <c r="DJQ106" s="649"/>
      <c r="DJR106" s="649"/>
      <c r="DJS106" s="649"/>
      <c r="DJT106" s="649"/>
      <c r="DJU106" s="649"/>
      <c r="DJV106" s="649"/>
      <c r="DJW106" s="649"/>
      <c r="DJX106" s="649"/>
      <c r="DJY106" s="649"/>
      <c r="DJZ106" s="649"/>
      <c r="DKA106" s="649"/>
      <c r="DKB106" s="649"/>
      <c r="DKC106" s="649"/>
      <c r="DKD106" s="649"/>
      <c r="DKE106" s="649"/>
      <c r="DKF106" s="649"/>
      <c r="DKG106" s="649"/>
      <c r="DKH106" s="649"/>
      <c r="DKI106" s="649"/>
      <c r="DKJ106" s="649"/>
      <c r="DKK106" s="649"/>
      <c r="DKL106" s="649"/>
      <c r="DKM106" s="649"/>
      <c r="DKN106" s="649"/>
      <c r="DKO106" s="649"/>
      <c r="DKP106" s="649"/>
      <c r="DKQ106" s="649"/>
      <c r="DKR106" s="649"/>
      <c r="DKS106" s="649"/>
      <c r="DKT106" s="649"/>
      <c r="DKU106" s="649"/>
      <c r="DKV106" s="649"/>
      <c r="DKW106" s="649"/>
      <c r="DKX106" s="649"/>
      <c r="DKY106" s="649"/>
      <c r="DKZ106" s="649"/>
      <c r="DLA106" s="649"/>
      <c r="DLB106" s="649"/>
      <c r="DLC106" s="649"/>
      <c r="DLD106" s="649"/>
      <c r="DLE106" s="649"/>
      <c r="DLF106" s="649"/>
      <c r="DLG106" s="649"/>
      <c r="DLH106" s="649"/>
      <c r="DLI106" s="649"/>
      <c r="DLJ106" s="649"/>
      <c r="DLK106" s="649"/>
      <c r="DLL106" s="649"/>
      <c r="DLM106" s="649"/>
      <c r="DLN106" s="649"/>
      <c r="DLO106" s="649"/>
      <c r="DLP106" s="649"/>
      <c r="DLQ106" s="649"/>
      <c r="DLR106" s="649"/>
      <c r="DLS106" s="649"/>
      <c r="DLT106" s="649"/>
      <c r="DLU106" s="649"/>
      <c r="DLV106" s="649"/>
      <c r="DLW106" s="649"/>
      <c r="DLX106" s="649"/>
      <c r="DLY106" s="649"/>
      <c r="DLZ106" s="649"/>
      <c r="DMA106" s="649"/>
      <c r="DMB106" s="649"/>
      <c r="DMC106" s="649"/>
      <c r="DMD106" s="649"/>
      <c r="DME106" s="649"/>
      <c r="DMF106" s="649"/>
      <c r="DMG106" s="649"/>
      <c r="DMH106" s="649"/>
      <c r="DMI106" s="649"/>
      <c r="DMJ106" s="649"/>
      <c r="DMK106" s="649"/>
      <c r="DML106" s="649"/>
      <c r="DMM106" s="649"/>
      <c r="DMN106" s="649"/>
      <c r="DMO106" s="649"/>
      <c r="DMP106" s="649"/>
      <c r="DMQ106" s="649"/>
      <c r="DMR106" s="649"/>
      <c r="DMS106" s="649"/>
      <c r="DMT106" s="649"/>
      <c r="DMU106" s="649"/>
      <c r="DMV106" s="649"/>
      <c r="DMW106" s="649"/>
      <c r="DMX106" s="649"/>
      <c r="DMY106" s="649"/>
      <c r="DMZ106" s="649"/>
      <c r="DNA106" s="649"/>
      <c r="DNB106" s="649"/>
      <c r="DNC106" s="649"/>
      <c r="DND106" s="649"/>
      <c r="DNE106" s="649"/>
      <c r="DNF106" s="649"/>
      <c r="DNG106" s="649"/>
      <c r="DNH106" s="649"/>
      <c r="DNI106" s="649"/>
      <c r="DNJ106" s="649"/>
      <c r="DNK106" s="649"/>
      <c r="DNL106" s="649"/>
      <c r="DNM106" s="649"/>
      <c r="DNN106" s="649"/>
      <c r="DNO106" s="649"/>
      <c r="DNP106" s="649"/>
      <c r="DNQ106" s="649"/>
      <c r="DNR106" s="649"/>
      <c r="DNS106" s="649"/>
      <c r="DNT106" s="649"/>
      <c r="DNU106" s="649"/>
      <c r="DNV106" s="649"/>
      <c r="DNW106" s="649"/>
      <c r="DNX106" s="649"/>
      <c r="DNY106" s="649"/>
      <c r="DNZ106" s="649"/>
      <c r="DOA106" s="649"/>
      <c r="DOB106" s="649"/>
      <c r="DOC106" s="649"/>
      <c r="DOD106" s="649"/>
      <c r="DOE106" s="649"/>
      <c r="DOF106" s="649"/>
      <c r="DOG106" s="649"/>
      <c r="DOH106" s="649"/>
      <c r="DOI106" s="649"/>
      <c r="DOJ106" s="649"/>
      <c r="DOK106" s="649"/>
      <c r="DOL106" s="649"/>
      <c r="DOM106" s="649"/>
      <c r="DON106" s="649"/>
      <c r="DOO106" s="649"/>
      <c r="DOP106" s="649"/>
      <c r="DOQ106" s="649"/>
      <c r="DOR106" s="649"/>
      <c r="DOS106" s="649"/>
      <c r="DOT106" s="649"/>
      <c r="DOU106" s="649"/>
      <c r="DOV106" s="649"/>
      <c r="DOW106" s="649"/>
      <c r="DOX106" s="649"/>
      <c r="DOY106" s="649"/>
      <c r="DOZ106" s="649"/>
      <c r="DPA106" s="649"/>
      <c r="DPB106" s="649"/>
      <c r="DPC106" s="649"/>
      <c r="DPD106" s="649"/>
      <c r="DPE106" s="649"/>
      <c r="DPF106" s="649"/>
      <c r="DPG106" s="649"/>
      <c r="DPH106" s="649"/>
      <c r="DPI106" s="649"/>
      <c r="DPJ106" s="649"/>
      <c r="DPK106" s="649"/>
      <c r="DPL106" s="649"/>
      <c r="DPM106" s="649"/>
      <c r="DPN106" s="649"/>
      <c r="DPO106" s="649"/>
      <c r="DPP106" s="649"/>
      <c r="DPQ106" s="649"/>
      <c r="DPR106" s="649"/>
      <c r="DPS106" s="649"/>
      <c r="DPT106" s="649"/>
      <c r="DPU106" s="649"/>
      <c r="DPV106" s="649"/>
      <c r="DPW106" s="649"/>
      <c r="DPX106" s="649"/>
      <c r="DPY106" s="649"/>
      <c r="DPZ106" s="649"/>
      <c r="DQA106" s="649"/>
      <c r="DQB106" s="649"/>
      <c r="DQC106" s="649"/>
      <c r="DQD106" s="649"/>
      <c r="DQE106" s="649"/>
      <c r="DQF106" s="649"/>
      <c r="DQG106" s="649"/>
      <c r="DQH106" s="649"/>
      <c r="DQI106" s="649"/>
      <c r="DQJ106" s="649"/>
      <c r="DQK106" s="649"/>
      <c r="DQL106" s="649"/>
      <c r="DQM106" s="649"/>
      <c r="DQN106" s="649"/>
      <c r="DQO106" s="649"/>
      <c r="DQP106" s="649"/>
      <c r="DQQ106" s="649"/>
      <c r="DQR106" s="649"/>
      <c r="DQS106" s="649"/>
      <c r="DQT106" s="649"/>
      <c r="DQU106" s="649"/>
      <c r="DQV106" s="649"/>
      <c r="DQW106" s="649"/>
      <c r="DQX106" s="649"/>
      <c r="DQY106" s="649"/>
      <c r="DQZ106" s="649"/>
      <c r="DRA106" s="649"/>
      <c r="DRB106" s="649"/>
      <c r="DRC106" s="649"/>
      <c r="DRD106" s="649"/>
      <c r="DRE106" s="649"/>
      <c r="DRF106" s="649"/>
      <c r="DRG106" s="649"/>
      <c r="DRH106" s="649"/>
      <c r="DRI106" s="649"/>
      <c r="DRJ106" s="649"/>
      <c r="DRK106" s="649"/>
      <c r="DRL106" s="649"/>
      <c r="DRM106" s="649"/>
      <c r="DRN106" s="649"/>
      <c r="DRO106" s="649"/>
      <c r="DRP106" s="649"/>
      <c r="DRQ106" s="649"/>
      <c r="DRR106" s="649"/>
      <c r="DRS106" s="649"/>
      <c r="DRT106" s="649"/>
      <c r="DRU106" s="649"/>
      <c r="DRV106" s="649"/>
      <c r="DRW106" s="649"/>
      <c r="DRX106" s="649"/>
      <c r="DRY106" s="649"/>
      <c r="DRZ106" s="649"/>
      <c r="DSA106" s="649"/>
      <c r="DSB106" s="649"/>
      <c r="DSC106" s="649"/>
      <c r="DSD106" s="649"/>
      <c r="DSE106" s="649"/>
      <c r="DSF106" s="649"/>
      <c r="DSG106" s="649"/>
      <c r="DSH106" s="649"/>
      <c r="DSI106" s="649"/>
      <c r="DSJ106" s="649"/>
      <c r="DSK106" s="649"/>
      <c r="DSL106" s="649"/>
      <c r="DSM106" s="649"/>
      <c r="DSN106" s="649"/>
      <c r="DSO106" s="649"/>
      <c r="DSP106" s="649"/>
      <c r="DSQ106" s="649"/>
      <c r="DSR106" s="649"/>
      <c r="DSS106" s="649"/>
      <c r="DST106" s="649"/>
      <c r="DSU106" s="649"/>
      <c r="DSV106" s="649"/>
      <c r="DSW106" s="649"/>
      <c r="DSX106" s="649"/>
      <c r="DSY106" s="649"/>
      <c r="DSZ106" s="649"/>
      <c r="DTA106" s="649"/>
      <c r="DTB106" s="649"/>
      <c r="DTC106" s="649"/>
      <c r="DTD106" s="649"/>
      <c r="DTE106" s="649"/>
      <c r="DTF106" s="649"/>
      <c r="DTG106" s="649"/>
      <c r="DTH106" s="649"/>
      <c r="DTI106" s="649"/>
      <c r="DTJ106" s="649"/>
      <c r="DTK106" s="649"/>
      <c r="DTL106" s="649"/>
      <c r="DTM106" s="649"/>
      <c r="DTN106" s="649"/>
      <c r="DTO106" s="649"/>
      <c r="DTP106" s="649"/>
      <c r="DTQ106" s="649"/>
      <c r="DTR106" s="649"/>
      <c r="DTS106" s="649"/>
      <c r="DTT106" s="649"/>
      <c r="DTU106" s="649"/>
      <c r="DTV106" s="649"/>
      <c r="DTW106" s="649"/>
      <c r="DTX106" s="649"/>
      <c r="DTY106" s="649"/>
      <c r="DTZ106" s="649"/>
      <c r="DUA106" s="649"/>
      <c r="DUB106" s="649"/>
      <c r="DUC106" s="649"/>
      <c r="DUD106" s="649"/>
      <c r="DUE106" s="649"/>
      <c r="DUF106" s="649"/>
      <c r="DUG106" s="649"/>
      <c r="DUH106" s="649"/>
      <c r="DUI106" s="649"/>
      <c r="DUJ106" s="649"/>
      <c r="DUK106" s="649"/>
      <c r="DUL106" s="649"/>
      <c r="DUM106" s="649"/>
      <c r="DUN106" s="649"/>
      <c r="DUO106" s="649"/>
      <c r="DUP106" s="649"/>
      <c r="DUQ106" s="649"/>
      <c r="DUR106" s="649"/>
      <c r="DUS106" s="649"/>
      <c r="DUT106" s="649"/>
      <c r="DUU106" s="649"/>
      <c r="DUV106" s="649"/>
      <c r="DUW106" s="649"/>
      <c r="DUX106" s="649"/>
      <c r="DUY106" s="649"/>
      <c r="DUZ106" s="649"/>
      <c r="DVA106" s="649"/>
      <c r="DVB106" s="649"/>
      <c r="DVC106" s="649"/>
      <c r="DVD106" s="649"/>
      <c r="DVE106" s="649"/>
      <c r="DVF106" s="649"/>
      <c r="DVG106" s="649"/>
      <c r="DVH106" s="649"/>
      <c r="DVI106" s="649"/>
      <c r="DVJ106" s="649"/>
      <c r="DVK106" s="649"/>
      <c r="DVL106" s="649"/>
      <c r="DVM106" s="649"/>
      <c r="DVN106" s="649"/>
      <c r="DVO106" s="649"/>
      <c r="DVP106" s="649"/>
      <c r="DVQ106" s="649"/>
      <c r="DVR106" s="649"/>
      <c r="DVS106" s="649"/>
      <c r="DVT106" s="649"/>
      <c r="DVU106" s="649"/>
      <c r="DVV106" s="649"/>
      <c r="DVW106" s="649"/>
      <c r="DVX106" s="649"/>
      <c r="DVY106" s="649"/>
      <c r="DVZ106" s="649"/>
      <c r="DWA106" s="649"/>
      <c r="DWB106" s="649"/>
      <c r="DWC106" s="649"/>
      <c r="DWD106" s="649"/>
      <c r="DWE106" s="649"/>
      <c r="DWF106" s="649"/>
      <c r="DWG106" s="649"/>
      <c r="DWH106" s="649"/>
      <c r="DWI106" s="649"/>
      <c r="DWJ106" s="649"/>
      <c r="DWK106" s="649"/>
      <c r="DWL106" s="649"/>
      <c r="DWM106" s="649"/>
      <c r="DWN106" s="649"/>
      <c r="DWO106" s="649"/>
      <c r="DWP106" s="649"/>
      <c r="DWQ106" s="649"/>
      <c r="DWR106" s="649"/>
      <c r="DWS106" s="649"/>
      <c r="DWT106" s="649"/>
      <c r="DWU106" s="649"/>
      <c r="DWV106" s="649"/>
      <c r="DWW106" s="649"/>
      <c r="DWX106" s="649"/>
      <c r="DWY106" s="649"/>
      <c r="DWZ106" s="649"/>
      <c r="DXA106" s="649"/>
      <c r="DXB106" s="649"/>
      <c r="DXC106" s="649"/>
      <c r="DXD106" s="649"/>
      <c r="DXE106" s="649"/>
      <c r="DXF106" s="649"/>
      <c r="DXG106" s="649"/>
      <c r="DXH106" s="649"/>
      <c r="DXI106" s="649"/>
      <c r="DXJ106" s="649"/>
      <c r="DXK106" s="649"/>
      <c r="DXL106" s="649"/>
      <c r="DXM106" s="649"/>
      <c r="DXN106" s="649"/>
      <c r="DXO106" s="649"/>
      <c r="DXP106" s="649"/>
      <c r="DXQ106" s="649"/>
      <c r="DXR106" s="649"/>
      <c r="DXS106" s="649"/>
      <c r="DXT106" s="649"/>
      <c r="DXU106" s="649"/>
      <c r="DXV106" s="649"/>
      <c r="DXW106" s="649"/>
      <c r="DXX106" s="649"/>
      <c r="DXY106" s="649"/>
      <c r="DXZ106" s="649"/>
      <c r="DYA106" s="649"/>
      <c r="DYB106" s="649"/>
      <c r="DYC106" s="649"/>
      <c r="DYD106" s="649"/>
      <c r="DYE106" s="649"/>
      <c r="DYF106" s="649"/>
      <c r="DYG106" s="649"/>
      <c r="DYH106" s="649"/>
      <c r="DYI106" s="649"/>
      <c r="DYJ106" s="649"/>
      <c r="DYK106" s="649"/>
      <c r="DYL106" s="649"/>
      <c r="DYM106" s="649"/>
      <c r="DYN106" s="649"/>
      <c r="DYO106" s="649"/>
      <c r="DYP106" s="649"/>
      <c r="DYQ106" s="649"/>
      <c r="DYR106" s="649"/>
      <c r="DYS106" s="649"/>
      <c r="DYT106" s="649"/>
      <c r="DYU106" s="649"/>
      <c r="DYV106" s="649"/>
      <c r="DYW106" s="649"/>
      <c r="DYX106" s="649"/>
      <c r="DYY106" s="649"/>
      <c r="DYZ106" s="649"/>
      <c r="DZA106" s="649"/>
      <c r="DZB106" s="649"/>
      <c r="DZC106" s="649"/>
      <c r="DZD106" s="649"/>
      <c r="DZE106" s="649"/>
      <c r="DZF106" s="649"/>
      <c r="DZG106" s="649"/>
      <c r="DZH106" s="649"/>
      <c r="DZI106" s="649"/>
      <c r="DZJ106" s="649"/>
      <c r="DZK106" s="649"/>
      <c r="DZL106" s="649"/>
      <c r="DZM106" s="649"/>
      <c r="DZN106" s="649"/>
      <c r="DZO106" s="649"/>
      <c r="DZP106" s="649"/>
      <c r="DZQ106" s="649"/>
      <c r="DZR106" s="649"/>
      <c r="DZS106" s="649"/>
      <c r="DZT106" s="649"/>
      <c r="DZU106" s="649"/>
      <c r="DZV106" s="649"/>
      <c r="DZW106" s="649"/>
      <c r="DZX106" s="649"/>
      <c r="DZY106" s="649"/>
      <c r="DZZ106" s="649"/>
      <c r="EAA106" s="649"/>
      <c r="EAB106" s="649"/>
      <c r="EAC106" s="649"/>
      <c r="EAD106" s="649"/>
      <c r="EAE106" s="649"/>
      <c r="EAF106" s="649"/>
      <c r="EAG106" s="649"/>
      <c r="EAH106" s="649"/>
      <c r="EAI106" s="649"/>
      <c r="EAJ106" s="649"/>
      <c r="EAK106" s="649"/>
      <c r="EAL106" s="649"/>
      <c r="EAM106" s="649"/>
      <c r="EAN106" s="649"/>
      <c r="EAO106" s="649"/>
      <c r="EAP106" s="649"/>
      <c r="EAQ106" s="649"/>
      <c r="EAR106" s="649"/>
      <c r="EAS106" s="649"/>
      <c r="EAT106" s="649"/>
      <c r="EAU106" s="649"/>
      <c r="EAV106" s="649"/>
      <c r="EAW106" s="649"/>
      <c r="EAX106" s="649"/>
      <c r="EAY106" s="649"/>
      <c r="EAZ106" s="649"/>
      <c r="EBA106" s="649"/>
      <c r="EBB106" s="649"/>
      <c r="EBC106" s="649"/>
      <c r="EBD106" s="649"/>
      <c r="EBE106" s="649"/>
      <c r="EBF106" s="649"/>
      <c r="EBG106" s="649"/>
      <c r="EBH106" s="649"/>
      <c r="EBI106" s="649"/>
      <c r="EBJ106" s="649"/>
      <c r="EBK106" s="649"/>
      <c r="EBL106" s="649"/>
      <c r="EBM106" s="649"/>
      <c r="EBN106" s="649"/>
      <c r="EBO106" s="649"/>
      <c r="EBP106" s="649"/>
      <c r="EBQ106" s="649"/>
      <c r="EBR106" s="649"/>
      <c r="EBS106" s="649"/>
      <c r="EBT106" s="649"/>
      <c r="EBU106" s="649"/>
      <c r="EBV106" s="649"/>
      <c r="EBW106" s="649"/>
      <c r="EBX106" s="649"/>
      <c r="EBY106" s="649"/>
      <c r="EBZ106" s="649"/>
      <c r="ECA106" s="649"/>
      <c r="ECB106" s="649"/>
      <c r="ECC106" s="649"/>
      <c r="ECD106" s="649"/>
      <c r="ECE106" s="649"/>
      <c r="ECF106" s="649"/>
      <c r="ECG106" s="649"/>
      <c r="ECH106" s="649"/>
      <c r="ECI106" s="649"/>
      <c r="ECJ106" s="649"/>
      <c r="ECK106" s="649"/>
      <c r="ECL106" s="649"/>
      <c r="ECM106" s="649"/>
      <c r="ECN106" s="649"/>
      <c r="ECO106" s="649"/>
      <c r="ECP106" s="649"/>
      <c r="ECQ106" s="649"/>
      <c r="ECR106" s="649"/>
      <c r="ECS106" s="649"/>
      <c r="ECT106" s="649"/>
      <c r="ECU106" s="649"/>
      <c r="ECV106" s="649"/>
      <c r="ECW106" s="649"/>
      <c r="ECX106" s="649"/>
      <c r="ECY106" s="649"/>
      <c r="ECZ106" s="649"/>
      <c r="EDA106" s="649"/>
      <c r="EDB106" s="649"/>
      <c r="EDC106" s="649"/>
      <c r="EDD106" s="649"/>
      <c r="EDE106" s="649"/>
      <c r="EDF106" s="649"/>
      <c r="EDG106" s="649"/>
      <c r="EDH106" s="649"/>
      <c r="EDI106" s="649"/>
      <c r="EDJ106" s="649"/>
      <c r="EDK106" s="649"/>
      <c r="EDL106" s="649"/>
      <c r="EDM106" s="649"/>
      <c r="EDN106" s="649"/>
      <c r="EDO106" s="649"/>
      <c r="EDP106" s="649"/>
      <c r="EDQ106" s="649"/>
      <c r="EDR106" s="649"/>
      <c r="EDS106" s="649"/>
      <c r="EDT106" s="649"/>
      <c r="EDU106" s="649"/>
      <c r="EDV106" s="649"/>
      <c r="EDW106" s="649"/>
      <c r="EDX106" s="649"/>
      <c r="EDY106" s="649"/>
      <c r="EDZ106" s="649"/>
      <c r="EEA106" s="649"/>
      <c r="EEB106" s="649"/>
      <c r="EEC106" s="649"/>
      <c r="EED106" s="649"/>
      <c r="EEE106" s="649"/>
      <c r="EEF106" s="649"/>
      <c r="EEG106" s="649"/>
      <c r="EEH106" s="649"/>
      <c r="EEI106" s="649"/>
      <c r="EEJ106" s="649"/>
      <c r="EEK106" s="649"/>
      <c r="EEL106" s="649"/>
      <c r="EEM106" s="649"/>
      <c r="EEN106" s="649"/>
      <c r="EEO106" s="649"/>
      <c r="EEP106" s="649"/>
      <c r="EEQ106" s="649"/>
      <c r="EER106" s="649"/>
      <c r="EES106" s="649"/>
      <c r="EET106" s="649"/>
      <c r="EEU106" s="649"/>
      <c r="EEV106" s="649"/>
      <c r="EEW106" s="649"/>
      <c r="EEX106" s="649"/>
      <c r="EEY106" s="649"/>
      <c r="EEZ106" s="649"/>
      <c r="EFA106" s="649"/>
      <c r="EFB106" s="649"/>
      <c r="EFC106" s="649"/>
      <c r="EFD106" s="649"/>
      <c r="EFE106" s="649"/>
      <c r="EFF106" s="649"/>
      <c r="EFG106" s="649"/>
      <c r="EFH106" s="649"/>
      <c r="EFI106" s="649"/>
      <c r="EFJ106" s="649"/>
      <c r="EFK106" s="649"/>
      <c r="EFL106" s="649"/>
      <c r="EFM106" s="649"/>
      <c r="EFN106" s="649"/>
      <c r="EFO106" s="649"/>
      <c r="EFP106" s="649"/>
      <c r="EFQ106" s="649"/>
      <c r="EFR106" s="649"/>
      <c r="EFS106" s="649"/>
      <c r="EFT106" s="649"/>
      <c r="EFU106" s="649"/>
      <c r="EFV106" s="649"/>
      <c r="EFW106" s="649"/>
      <c r="EFX106" s="649"/>
      <c r="EFY106" s="649"/>
      <c r="EFZ106" s="649"/>
      <c r="EGA106" s="649"/>
      <c r="EGB106" s="649"/>
      <c r="EGC106" s="649"/>
      <c r="EGD106" s="649"/>
      <c r="EGE106" s="649"/>
      <c r="EGF106" s="649"/>
      <c r="EGG106" s="649"/>
      <c r="EGH106" s="649"/>
      <c r="EGI106" s="649"/>
      <c r="EGJ106" s="649"/>
      <c r="EGK106" s="649"/>
      <c r="EGL106" s="649"/>
      <c r="EGM106" s="649"/>
      <c r="EGN106" s="649"/>
      <c r="EGO106" s="649"/>
      <c r="EGP106" s="649"/>
      <c r="EGQ106" s="649"/>
      <c r="EGR106" s="649"/>
      <c r="EGS106" s="649"/>
      <c r="EGT106" s="649"/>
      <c r="EGU106" s="649"/>
      <c r="EGV106" s="649"/>
      <c r="EGW106" s="649"/>
      <c r="EGX106" s="649"/>
      <c r="EGY106" s="649"/>
      <c r="EGZ106" s="649"/>
      <c r="EHA106" s="649"/>
      <c r="EHB106" s="649"/>
      <c r="EHC106" s="649"/>
      <c r="EHD106" s="649"/>
      <c r="EHE106" s="649"/>
      <c r="EHF106" s="649"/>
      <c r="EHG106" s="649"/>
      <c r="EHH106" s="649"/>
      <c r="EHI106" s="649"/>
      <c r="EHJ106" s="649"/>
      <c r="EHK106" s="649"/>
      <c r="EHL106" s="649"/>
      <c r="EHM106" s="649"/>
      <c r="EHN106" s="649"/>
      <c r="EHO106" s="649"/>
      <c r="EHP106" s="649"/>
      <c r="EHQ106" s="649"/>
      <c r="EHR106" s="649"/>
      <c r="EHS106" s="649"/>
      <c r="EHT106" s="649"/>
      <c r="EHU106" s="649"/>
      <c r="EHV106" s="649"/>
      <c r="EHW106" s="649"/>
      <c r="EHX106" s="649"/>
      <c r="EHY106" s="649"/>
      <c r="EHZ106" s="649"/>
      <c r="EIA106" s="649"/>
      <c r="EIB106" s="649"/>
      <c r="EIC106" s="649"/>
      <c r="EID106" s="649"/>
      <c r="EIE106" s="649"/>
      <c r="EIF106" s="649"/>
      <c r="EIG106" s="649"/>
      <c r="EIH106" s="649"/>
      <c r="EII106" s="649"/>
      <c r="EIJ106" s="649"/>
      <c r="EIK106" s="649"/>
      <c r="EIL106" s="649"/>
      <c r="EIM106" s="649"/>
      <c r="EIN106" s="649"/>
      <c r="EIO106" s="649"/>
      <c r="EIP106" s="649"/>
      <c r="EIQ106" s="649"/>
      <c r="EIR106" s="649"/>
      <c r="EIS106" s="649"/>
      <c r="EIT106" s="649"/>
      <c r="EIU106" s="649"/>
      <c r="EIV106" s="649"/>
      <c r="EIW106" s="649"/>
      <c r="EIX106" s="649"/>
      <c r="EIY106" s="649"/>
      <c r="EIZ106" s="649"/>
      <c r="EJA106" s="649"/>
      <c r="EJB106" s="649"/>
      <c r="EJC106" s="649"/>
      <c r="EJD106" s="649"/>
      <c r="EJE106" s="649"/>
      <c r="EJF106" s="649"/>
      <c r="EJG106" s="649"/>
      <c r="EJH106" s="649"/>
      <c r="EJI106" s="649"/>
      <c r="EJJ106" s="649"/>
      <c r="EJK106" s="649"/>
      <c r="EJL106" s="649"/>
      <c r="EJM106" s="649"/>
      <c r="EJN106" s="649"/>
      <c r="EJO106" s="649"/>
      <c r="EJP106" s="649"/>
      <c r="EJQ106" s="649"/>
      <c r="EJR106" s="649"/>
      <c r="EJS106" s="649"/>
      <c r="EJT106" s="649"/>
      <c r="EJU106" s="649"/>
      <c r="EJV106" s="649"/>
      <c r="EJW106" s="649"/>
      <c r="EJX106" s="649"/>
      <c r="EJY106" s="649"/>
      <c r="EJZ106" s="649"/>
      <c r="EKA106" s="649"/>
      <c r="EKB106" s="649"/>
      <c r="EKC106" s="649"/>
      <c r="EKD106" s="649"/>
      <c r="EKE106" s="649"/>
      <c r="EKF106" s="649"/>
      <c r="EKG106" s="649"/>
      <c r="EKH106" s="649"/>
      <c r="EKI106" s="649"/>
      <c r="EKJ106" s="649"/>
      <c r="EKK106" s="649"/>
      <c r="EKL106" s="649"/>
      <c r="EKM106" s="649"/>
      <c r="EKN106" s="649"/>
      <c r="EKO106" s="649"/>
      <c r="EKP106" s="649"/>
      <c r="EKQ106" s="649"/>
      <c r="EKR106" s="649"/>
      <c r="EKS106" s="649"/>
      <c r="EKT106" s="649"/>
      <c r="EKU106" s="649"/>
      <c r="EKV106" s="649"/>
      <c r="EKW106" s="649"/>
      <c r="EKX106" s="649"/>
      <c r="EKY106" s="649"/>
      <c r="EKZ106" s="649"/>
      <c r="ELA106" s="649"/>
      <c r="ELB106" s="649"/>
      <c r="ELC106" s="649"/>
      <c r="ELD106" s="649"/>
      <c r="ELE106" s="649"/>
      <c r="ELF106" s="649"/>
      <c r="ELG106" s="649"/>
      <c r="ELH106" s="649"/>
      <c r="ELI106" s="649"/>
      <c r="ELJ106" s="649"/>
      <c r="ELK106" s="649"/>
      <c r="ELL106" s="649"/>
      <c r="ELM106" s="649"/>
      <c r="ELN106" s="649"/>
      <c r="ELO106" s="649"/>
      <c r="ELP106" s="649"/>
      <c r="ELQ106" s="649"/>
      <c r="ELR106" s="649"/>
      <c r="ELS106" s="649"/>
      <c r="ELT106" s="649"/>
      <c r="ELU106" s="649"/>
      <c r="ELV106" s="649"/>
      <c r="ELW106" s="649"/>
      <c r="ELX106" s="649"/>
      <c r="ELY106" s="649"/>
      <c r="ELZ106" s="649"/>
      <c r="EMA106" s="649"/>
      <c r="EMB106" s="649"/>
      <c r="EMC106" s="649"/>
      <c r="EMD106" s="649"/>
      <c r="EME106" s="649"/>
      <c r="EMF106" s="649"/>
      <c r="EMG106" s="649"/>
      <c r="EMH106" s="649"/>
      <c r="EMI106" s="649"/>
      <c r="EMJ106" s="649"/>
      <c r="EMK106" s="649"/>
      <c r="EML106" s="649"/>
      <c r="EMM106" s="649"/>
      <c r="EMN106" s="649"/>
      <c r="EMO106" s="649"/>
      <c r="EMP106" s="649"/>
      <c r="EMQ106" s="649"/>
      <c r="EMR106" s="649"/>
      <c r="EMS106" s="649"/>
      <c r="EMT106" s="649"/>
      <c r="EMU106" s="649"/>
      <c r="EMV106" s="649"/>
      <c r="EMW106" s="649"/>
      <c r="EMX106" s="649"/>
      <c r="EMY106" s="649"/>
      <c r="EMZ106" s="649"/>
      <c r="ENA106" s="649"/>
      <c r="ENB106" s="649"/>
      <c r="ENC106" s="649"/>
      <c r="END106" s="649"/>
      <c r="ENE106" s="649"/>
      <c r="ENF106" s="649"/>
      <c r="ENG106" s="649"/>
      <c r="ENH106" s="649"/>
      <c r="ENI106" s="649"/>
      <c r="ENJ106" s="649"/>
      <c r="ENK106" s="649"/>
      <c r="ENL106" s="649"/>
      <c r="ENM106" s="649"/>
      <c r="ENN106" s="649"/>
      <c r="ENO106" s="649"/>
      <c r="ENP106" s="649"/>
      <c r="ENQ106" s="649"/>
      <c r="ENR106" s="649"/>
      <c r="ENS106" s="649"/>
      <c r="ENT106" s="649"/>
      <c r="ENU106" s="649"/>
      <c r="ENV106" s="649"/>
      <c r="ENW106" s="649"/>
      <c r="ENX106" s="649"/>
      <c r="ENY106" s="649"/>
      <c r="ENZ106" s="649"/>
      <c r="EOA106" s="649"/>
      <c r="EOB106" s="649"/>
      <c r="EOC106" s="649"/>
      <c r="EOD106" s="649"/>
      <c r="EOE106" s="649"/>
      <c r="EOF106" s="649"/>
      <c r="EOG106" s="649"/>
      <c r="EOH106" s="649"/>
      <c r="EOI106" s="649"/>
      <c r="EOJ106" s="649"/>
      <c r="EOK106" s="649"/>
      <c r="EOL106" s="649"/>
      <c r="EOM106" s="649"/>
      <c r="EON106" s="649"/>
      <c r="EOO106" s="649"/>
      <c r="EOP106" s="649"/>
      <c r="EOQ106" s="649"/>
      <c r="EOR106" s="649"/>
      <c r="EOS106" s="649"/>
      <c r="EOT106" s="649"/>
      <c r="EOU106" s="649"/>
      <c r="EOV106" s="649"/>
      <c r="EOW106" s="649"/>
      <c r="EOX106" s="649"/>
      <c r="EOY106" s="649"/>
      <c r="EOZ106" s="649"/>
      <c r="EPA106" s="649"/>
      <c r="EPB106" s="649"/>
      <c r="EPC106" s="649"/>
      <c r="EPD106" s="649"/>
      <c r="EPE106" s="649"/>
      <c r="EPF106" s="649"/>
      <c r="EPG106" s="649"/>
      <c r="EPH106" s="649"/>
      <c r="EPI106" s="649"/>
      <c r="EPJ106" s="649"/>
      <c r="EPK106" s="649"/>
      <c r="EPL106" s="649"/>
      <c r="EPM106" s="649"/>
      <c r="EPN106" s="649"/>
      <c r="EPO106" s="649"/>
      <c r="EPP106" s="649"/>
      <c r="EPQ106" s="649"/>
      <c r="EPR106" s="649"/>
      <c r="EPS106" s="649"/>
      <c r="EPT106" s="649"/>
      <c r="EPU106" s="649"/>
      <c r="EPV106" s="649"/>
      <c r="EPW106" s="649"/>
      <c r="EPX106" s="649"/>
      <c r="EPY106" s="649"/>
      <c r="EPZ106" s="649"/>
      <c r="EQA106" s="649"/>
      <c r="EQB106" s="649"/>
      <c r="EQC106" s="649"/>
      <c r="EQD106" s="649"/>
      <c r="EQE106" s="649"/>
      <c r="EQF106" s="649"/>
      <c r="EQG106" s="649"/>
      <c r="EQH106" s="649"/>
      <c r="EQI106" s="649"/>
      <c r="EQJ106" s="649"/>
      <c r="EQK106" s="649"/>
      <c r="EQL106" s="649"/>
      <c r="EQM106" s="649"/>
      <c r="EQN106" s="649"/>
      <c r="EQO106" s="649"/>
      <c r="EQP106" s="649"/>
      <c r="EQQ106" s="649"/>
      <c r="EQR106" s="649"/>
      <c r="EQS106" s="649"/>
      <c r="EQT106" s="649"/>
      <c r="EQU106" s="649"/>
      <c r="EQV106" s="649"/>
      <c r="EQW106" s="649"/>
      <c r="EQX106" s="649"/>
      <c r="EQY106" s="649"/>
      <c r="EQZ106" s="649"/>
      <c r="ERA106" s="649"/>
      <c r="ERB106" s="649"/>
      <c r="ERC106" s="649"/>
      <c r="ERD106" s="649"/>
      <c r="ERE106" s="649"/>
      <c r="ERF106" s="649"/>
      <c r="ERG106" s="649"/>
      <c r="ERH106" s="649"/>
      <c r="ERI106" s="649"/>
      <c r="ERJ106" s="649"/>
      <c r="ERK106" s="649"/>
      <c r="ERL106" s="649"/>
      <c r="ERM106" s="649"/>
      <c r="ERN106" s="649"/>
      <c r="ERO106" s="649"/>
      <c r="ERP106" s="649"/>
      <c r="ERQ106" s="649"/>
      <c r="ERR106" s="649"/>
      <c r="ERS106" s="649"/>
      <c r="ERT106" s="649"/>
      <c r="ERU106" s="649"/>
      <c r="ERV106" s="649"/>
      <c r="ERW106" s="649"/>
      <c r="ERX106" s="649"/>
      <c r="ERY106" s="649"/>
      <c r="ERZ106" s="649"/>
      <c r="ESA106" s="649"/>
      <c r="ESB106" s="649"/>
      <c r="ESC106" s="649"/>
      <c r="ESD106" s="649"/>
      <c r="ESE106" s="649"/>
      <c r="ESF106" s="649"/>
      <c r="ESG106" s="649"/>
      <c r="ESH106" s="649"/>
      <c r="ESI106" s="649"/>
      <c r="ESJ106" s="649"/>
      <c r="ESK106" s="649"/>
      <c r="ESL106" s="649"/>
      <c r="ESM106" s="649"/>
      <c r="ESN106" s="649"/>
      <c r="ESO106" s="649"/>
      <c r="ESP106" s="649"/>
      <c r="ESQ106" s="649"/>
      <c r="ESR106" s="649"/>
      <c r="ESS106" s="649"/>
      <c r="EST106" s="649"/>
      <c r="ESU106" s="649"/>
      <c r="ESV106" s="649"/>
      <c r="ESW106" s="649"/>
      <c r="ESX106" s="649"/>
      <c r="ESY106" s="649"/>
      <c r="ESZ106" s="649"/>
      <c r="ETA106" s="649"/>
      <c r="ETB106" s="649"/>
      <c r="ETC106" s="649"/>
      <c r="ETD106" s="649"/>
      <c r="ETE106" s="649"/>
      <c r="ETF106" s="649"/>
      <c r="ETG106" s="649"/>
      <c r="ETH106" s="649"/>
      <c r="ETI106" s="649"/>
      <c r="ETJ106" s="649"/>
      <c r="ETK106" s="649"/>
      <c r="ETL106" s="649"/>
      <c r="ETM106" s="649"/>
      <c r="ETN106" s="649"/>
      <c r="ETO106" s="649"/>
      <c r="ETP106" s="649"/>
      <c r="ETQ106" s="649"/>
      <c r="ETR106" s="649"/>
      <c r="ETS106" s="649"/>
      <c r="ETT106" s="649"/>
      <c r="ETU106" s="649"/>
      <c r="ETV106" s="649"/>
      <c r="ETW106" s="649"/>
      <c r="ETX106" s="649"/>
      <c r="ETY106" s="649"/>
      <c r="ETZ106" s="649"/>
      <c r="EUA106" s="649"/>
      <c r="EUB106" s="649"/>
      <c r="EUC106" s="649"/>
      <c r="EUD106" s="649"/>
      <c r="EUE106" s="649"/>
      <c r="EUF106" s="649"/>
      <c r="EUG106" s="649"/>
      <c r="EUH106" s="649"/>
      <c r="EUI106" s="649"/>
      <c r="EUJ106" s="649"/>
      <c r="EUK106" s="649"/>
      <c r="EUL106" s="649"/>
      <c r="EUM106" s="649"/>
      <c r="EUN106" s="649"/>
      <c r="EUO106" s="649"/>
      <c r="EUP106" s="649"/>
      <c r="EUQ106" s="649"/>
      <c r="EUR106" s="649"/>
      <c r="EUS106" s="649"/>
      <c r="EUT106" s="649"/>
      <c r="EUU106" s="649"/>
      <c r="EUV106" s="649"/>
      <c r="EUW106" s="649"/>
      <c r="EUX106" s="649"/>
      <c r="EUY106" s="649"/>
      <c r="EUZ106" s="649"/>
      <c r="EVA106" s="649"/>
      <c r="EVB106" s="649"/>
      <c r="EVC106" s="649"/>
      <c r="EVD106" s="649"/>
      <c r="EVE106" s="649"/>
      <c r="EVF106" s="649"/>
      <c r="EVG106" s="649"/>
      <c r="EVH106" s="649"/>
      <c r="EVI106" s="649"/>
      <c r="EVJ106" s="649"/>
      <c r="EVK106" s="649"/>
      <c r="EVL106" s="649"/>
      <c r="EVM106" s="649"/>
      <c r="EVN106" s="649"/>
      <c r="EVO106" s="649"/>
      <c r="EVP106" s="649"/>
      <c r="EVQ106" s="649"/>
      <c r="EVR106" s="649"/>
      <c r="EVS106" s="649"/>
      <c r="EVT106" s="649"/>
      <c r="EVU106" s="649"/>
      <c r="EVV106" s="649"/>
      <c r="EVW106" s="649"/>
      <c r="EVX106" s="649"/>
      <c r="EVY106" s="649"/>
      <c r="EVZ106" s="649"/>
      <c r="EWA106" s="649"/>
      <c r="EWB106" s="649"/>
      <c r="EWC106" s="649"/>
      <c r="EWD106" s="649"/>
      <c r="EWE106" s="649"/>
      <c r="EWF106" s="649"/>
      <c r="EWG106" s="649"/>
      <c r="EWH106" s="649"/>
      <c r="EWI106" s="649"/>
      <c r="EWJ106" s="649"/>
      <c r="EWK106" s="649"/>
      <c r="EWL106" s="649"/>
      <c r="EWM106" s="649"/>
      <c r="EWN106" s="649"/>
      <c r="EWO106" s="649"/>
      <c r="EWP106" s="649"/>
      <c r="EWQ106" s="649"/>
      <c r="EWR106" s="649"/>
      <c r="EWS106" s="649"/>
      <c r="EWT106" s="649"/>
      <c r="EWU106" s="649"/>
      <c r="EWV106" s="649"/>
      <c r="EWW106" s="649"/>
      <c r="EWX106" s="649"/>
      <c r="EWY106" s="649"/>
      <c r="EWZ106" s="649"/>
      <c r="EXA106" s="649"/>
      <c r="EXB106" s="649"/>
      <c r="EXC106" s="649"/>
      <c r="EXD106" s="649"/>
      <c r="EXE106" s="649"/>
      <c r="EXF106" s="649"/>
      <c r="EXG106" s="649"/>
      <c r="EXH106" s="649"/>
      <c r="EXI106" s="649"/>
      <c r="EXJ106" s="649"/>
      <c r="EXK106" s="649"/>
      <c r="EXL106" s="649"/>
      <c r="EXM106" s="649"/>
      <c r="EXN106" s="649"/>
      <c r="EXO106" s="649"/>
      <c r="EXP106" s="649"/>
      <c r="EXQ106" s="649"/>
      <c r="EXR106" s="649"/>
      <c r="EXS106" s="649"/>
      <c r="EXT106" s="649"/>
      <c r="EXU106" s="649"/>
      <c r="EXV106" s="649"/>
      <c r="EXW106" s="649"/>
      <c r="EXX106" s="649"/>
      <c r="EXY106" s="649"/>
      <c r="EXZ106" s="649"/>
      <c r="EYA106" s="649"/>
      <c r="EYB106" s="649"/>
      <c r="EYC106" s="649"/>
      <c r="EYD106" s="649"/>
      <c r="EYE106" s="649"/>
      <c r="EYF106" s="649"/>
      <c r="EYG106" s="649"/>
      <c r="EYH106" s="649"/>
      <c r="EYI106" s="649"/>
      <c r="EYJ106" s="649"/>
      <c r="EYK106" s="649"/>
      <c r="EYL106" s="649"/>
      <c r="EYM106" s="649"/>
      <c r="EYN106" s="649"/>
      <c r="EYO106" s="649"/>
      <c r="EYP106" s="649"/>
      <c r="EYQ106" s="649"/>
      <c r="EYR106" s="649"/>
      <c r="EYS106" s="649"/>
      <c r="EYT106" s="649"/>
      <c r="EYU106" s="649"/>
      <c r="EYV106" s="649"/>
      <c r="EYW106" s="649"/>
      <c r="EYX106" s="649"/>
      <c r="EYY106" s="649"/>
      <c r="EYZ106" s="649"/>
      <c r="EZA106" s="649"/>
      <c r="EZB106" s="649"/>
      <c r="EZC106" s="649"/>
      <c r="EZD106" s="649"/>
      <c r="EZE106" s="649"/>
      <c r="EZF106" s="649"/>
      <c r="EZG106" s="649"/>
      <c r="EZH106" s="649"/>
      <c r="EZI106" s="649"/>
      <c r="EZJ106" s="649"/>
      <c r="EZK106" s="649"/>
      <c r="EZL106" s="649"/>
      <c r="EZM106" s="649"/>
      <c r="EZN106" s="649"/>
      <c r="EZO106" s="649"/>
      <c r="EZP106" s="649"/>
      <c r="EZQ106" s="649"/>
      <c r="EZR106" s="649"/>
      <c r="EZS106" s="649"/>
      <c r="EZT106" s="649"/>
      <c r="EZU106" s="649"/>
      <c r="EZV106" s="649"/>
      <c r="EZW106" s="649"/>
      <c r="EZX106" s="649"/>
      <c r="EZY106" s="649"/>
      <c r="EZZ106" s="649"/>
      <c r="FAA106" s="649"/>
      <c r="FAB106" s="649"/>
      <c r="FAC106" s="649"/>
      <c r="FAD106" s="649"/>
      <c r="FAE106" s="649"/>
      <c r="FAF106" s="649"/>
      <c r="FAG106" s="649"/>
      <c r="FAH106" s="649"/>
      <c r="FAI106" s="649"/>
      <c r="FAJ106" s="649"/>
      <c r="FAK106" s="649"/>
      <c r="FAL106" s="649"/>
      <c r="FAM106" s="649"/>
      <c r="FAN106" s="649"/>
      <c r="FAO106" s="649"/>
      <c r="FAP106" s="649"/>
      <c r="FAQ106" s="649"/>
      <c r="FAR106" s="649"/>
      <c r="FAS106" s="649"/>
      <c r="FAT106" s="649"/>
      <c r="FAU106" s="649"/>
      <c r="FAV106" s="649"/>
      <c r="FAW106" s="649"/>
      <c r="FAX106" s="649"/>
      <c r="FAY106" s="649"/>
      <c r="FAZ106" s="649"/>
      <c r="FBA106" s="649"/>
      <c r="FBB106" s="649"/>
      <c r="FBC106" s="649"/>
      <c r="FBD106" s="649"/>
      <c r="FBE106" s="649"/>
      <c r="FBF106" s="649"/>
      <c r="FBG106" s="649"/>
      <c r="FBH106" s="649"/>
      <c r="FBI106" s="649"/>
      <c r="FBJ106" s="649"/>
      <c r="FBK106" s="649"/>
      <c r="FBL106" s="649"/>
      <c r="FBM106" s="649"/>
      <c r="FBN106" s="649"/>
      <c r="FBO106" s="649"/>
      <c r="FBP106" s="649"/>
      <c r="FBQ106" s="649"/>
      <c r="FBR106" s="649"/>
      <c r="FBS106" s="649"/>
      <c r="FBT106" s="649"/>
      <c r="FBU106" s="649"/>
      <c r="FBV106" s="649"/>
      <c r="FBW106" s="649"/>
      <c r="FBX106" s="649"/>
      <c r="FBY106" s="649"/>
      <c r="FBZ106" s="649"/>
      <c r="FCA106" s="649"/>
      <c r="FCB106" s="649"/>
      <c r="FCC106" s="649"/>
      <c r="FCD106" s="649"/>
      <c r="FCE106" s="649"/>
      <c r="FCF106" s="649"/>
      <c r="FCG106" s="649"/>
      <c r="FCH106" s="649"/>
      <c r="FCI106" s="649"/>
      <c r="FCJ106" s="649"/>
      <c r="FCK106" s="649"/>
      <c r="FCL106" s="649"/>
      <c r="FCM106" s="649"/>
      <c r="FCN106" s="649"/>
      <c r="FCO106" s="649"/>
      <c r="FCP106" s="649"/>
      <c r="FCQ106" s="649"/>
      <c r="FCR106" s="649"/>
      <c r="FCS106" s="649"/>
      <c r="FCT106" s="649"/>
      <c r="FCU106" s="649"/>
      <c r="FCV106" s="649"/>
      <c r="FCW106" s="649"/>
      <c r="FCX106" s="649"/>
      <c r="FCY106" s="649"/>
      <c r="FCZ106" s="649"/>
      <c r="FDA106" s="649"/>
      <c r="FDB106" s="649"/>
      <c r="FDC106" s="649"/>
      <c r="FDD106" s="649"/>
      <c r="FDE106" s="649"/>
      <c r="FDF106" s="649"/>
      <c r="FDG106" s="649"/>
      <c r="FDH106" s="649"/>
      <c r="FDI106" s="649"/>
      <c r="FDJ106" s="649"/>
      <c r="FDK106" s="649"/>
      <c r="FDL106" s="649"/>
      <c r="FDM106" s="649"/>
      <c r="FDN106" s="649"/>
      <c r="FDO106" s="649"/>
      <c r="FDP106" s="649"/>
      <c r="FDQ106" s="649"/>
      <c r="FDR106" s="649"/>
      <c r="FDS106" s="649"/>
      <c r="FDT106" s="649"/>
      <c r="FDU106" s="649"/>
      <c r="FDV106" s="649"/>
      <c r="FDW106" s="649"/>
      <c r="FDX106" s="649"/>
      <c r="FDY106" s="649"/>
      <c r="FDZ106" s="649"/>
      <c r="FEA106" s="649"/>
      <c r="FEB106" s="649"/>
      <c r="FEC106" s="649"/>
      <c r="FED106" s="649"/>
      <c r="FEE106" s="649"/>
      <c r="FEF106" s="649"/>
      <c r="FEG106" s="649"/>
      <c r="FEH106" s="649"/>
      <c r="FEI106" s="649"/>
      <c r="FEJ106" s="649"/>
      <c r="FEK106" s="649"/>
      <c r="FEL106" s="649"/>
      <c r="FEM106" s="649"/>
      <c r="FEN106" s="649"/>
      <c r="FEO106" s="649"/>
      <c r="FEP106" s="649"/>
      <c r="FEQ106" s="649"/>
      <c r="FER106" s="649"/>
      <c r="FES106" s="649"/>
      <c r="FET106" s="649"/>
      <c r="FEU106" s="649"/>
      <c r="FEV106" s="649"/>
      <c r="FEW106" s="649"/>
      <c r="FEX106" s="649"/>
      <c r="FEY106" s="649"/>
      <c r="FEZ106" s="649"/>
      <c r="FFA106" s="649"/>
      <c r="FFB106" s="649"/>
      <c r="FFC106" s="649"/>
      <c r="FFD106" s="649"/>
      <c r="FFE106" s="649"/>
      <c r="FFF106" s="649"/>
      <c r="FFG106" s="649"/>
      <c r="FFH106" s="649"/>
      <c r="FFI106" s="649"/>
      <c r="FFJ106" s="649"/>
      <c r="FFK106" s="649"/>
      <c r="FFL106" s="649"/>
      <c r="FFM106" s="649"/>
      <c r="FFN106" s="649"/>
      <c r="FFO106" s="649"/>
      <c r="FFP106" s="649"/>
      <c r="FFQ106" s="649"/>
      <c r="FFR106" s="649"/>
      <c r="FFS106" s="649"/>
      <c r="FFT106" s="649"/>
      <c r="FFU106" s="649"/>
      <c r="FFV106" s="649"/>
      <c r="FFW106" s="649"/>
      <c r="FFX106" s="649"/>
      <c r="FFY106" s="649"/>
      <c r="FFZ106" s="649"/>
      <c r="FGA106" s="649"/>
      <c r="FGB106" s="649"/>
      <c r="FGC106" s="649"/>
      <c r="FGD106" s="649"/>
      <c r="FGE106" s="649"/>
      <c r="FGF106" s="649"/>
      <c r="FGG106" s="649"/>
      <c r="FGH106" s="649"/>
      <c r="FGI106" s="649"/>
      <c r="FGJ106" s="649"/>
      <c r="FGK106" s="649"/>
      <c r="FGL106" s="649"/>
      <c r="FGM106" s="649"/>
      <c r="FGN106" s="649"/>
      <c r="FGO106" s="649"/>
      <c r="FGP106" s="649"/>
      <c r="FGQ106" s="649"/>
      <c r="FGR106" s="649"/>
      <c r="FGS106" s="649"/>
      <c r="FGT106" s="649"/>
      <c r="FGU106" s="649"/>
      <c r="FGV106" s="649"/>
      <c r="FGW106" s="649"/>
      <c r="FGX106" s="649"/>
      <c r="FGY106" s="649"/>
      <c r="FGZ106" s="649"/>
      <c r="FHA106" s="649"/>
      <c r="FHB106" s="649"/>
      <c r="FHC106" s="649"/>
      <c r="FHD106" s="649"/>
      <c r="FHE106" s="649"/>
      <c r="FHF106" s="649"/>
      <c r="FHG106" s="649"/>
      <c r="FHH106" s="649"/>
      <c r="FHI106" s="649"/>
      <c r="FHJ106" s="649"/>
      <c r="FHK106" s="649"/>
      <c r="FHL106" s="649"/>
      <c r="FHM106" s="649"/>
      <c r="FHN106" s="649"/>
      <c r="FHO106" s="649"/>
      <c r="FHP106" s="649"/>
      <c r="FHQ106" s="649"/>
      <c r="FHR106" s="649"/>
      <c r="FHS106" s="649"/>
      <c r="FHT106" s="649"/>
      <c r="FHU106" s="649"/>
      <c r="FHV106" s="649"/>
      <c r="FHW106" s="649"/>
      <c r="FHX106" s="649"/>
      <c r="FHY106" s="649"/>
      <c r="FHZ106" s="649"/>
      <c r="FIA106" s="649"/>
      <c r="FIB106" s="649"/>
      <c r="FIC106" s="649"/>
      <c r="FID106" s="649"/>
      <c r="FIE106" s="649"/>
      <c r="FIF106" s="649"/>
      <c r="FIG106" s="649"/>
      <c r="FIH106" s="649"/>
      <c r="FII106" s="649"/>
      <c r="FIJ106" s="649"/>
      <c r="FIK106" s="649"/>
      <c r="FIL106" s="649"/>
      <c r="FIM106" s="649"/>
      <c r="FIN106" s="649"/>
      <c r="FIO106" s="649"/>
      <c r="FIP106" s="649"/>
      <c r="FIQ106" s="649"/>
      <c r="FIR106" s="649"/>
      <c r="FIS106" s="649"/>
      <c r="FIT106" s="649"/>
      <c r="FIU106" s="649"/>
      <c r="FIV106" s="649"/>
      <c r="FIW106" s="649"/>
      <c r="FIX106" s="649"/>
      <c r="FIY106" s="649"/>
      <c r="FIZ106" s="649"/>
      <c r="FJA106" s="649"/>
      <c r="FJB106" s="649"/>
      <c r="FJC106" s="649"/>
      <c r="FJD106" s="649"/>
      <c r="FJE106" s="649"/>
      <c r="FJF106" s="649"/>
      <c r="FJG106" s="649"/>
      <c r="FJH106" s="649"/>
      <c r="FJI106" s="649"/>
      <c r="FJJ106" s="649"/>
      <c r="FJK106" s="649"/>
      <c r="FJL106" s="649"/>
      <c r="FJM106" s="649"/>
      <c r="FJN106" s="649"/>
      <c r="FJO106" s="649"/>
      <c r="FJP106" s="649"/>
      <c r="FJQ106" s="649"/>
      <c r="FJR106" s="649"/>
      <c r="FJS106" s="649"/>
      <c r="FJT106" s="649"/>
      <c r="FJU106" s="649"/>
      <c r="FJV106" s="649"/>
      <c r="FJW106" s="649"/>
      <c r="FJX106" s="649"/>
      <c r="FJY106" s="649"/>
      <c r="FJZ106" s="649"/>
      <c r="FKA106" s="649"/>
      <c r="FKB106" s="649"/>
      <c r="FKC106" s="649"/>
      <c r="FKD106" s="649"/>
      <c r="FKE106" s="649"/>
      <c r="FKF106" s="649"/>
      <c r="FKG106" s="649"/>
      <c r="FKH106" s="649"/>
      <c r="FKI106" s="649"/>
      <c r="FKJ106" s="649"/>
      <c r="FKK106" s="649"/>
      <c r="FKL106" s="649"/>
      <c r="FKM106" s="649"/>
      <c r="FKN106" s="649"/>
      <c r="FKO106" s="649"/>
      <c r="FKP106" s="649"/>
      <c r="FKQ106" s="649"/>
      <c r="FKR106" s="649"/>
      <c r="FKS106" s="649"/>
      <c r="FKT106" s="649"/>
      <c r="FKU106" s="649"/>
      <c r="FKV106" s="649"/>
      <c r="FKW106" s="649"/>
      <c r="FKX106" s="649"/>
      <c r="FKY106" s="649"/>
      <c r="FKZ106" s="649"/>
      <c r="FLA106" s="649"/>
      <c r="FLB106" s="649"/>
      <c r="FLC106" s="649"/>
      <c r="FLD106" s="649"/>
      <c r="FLE106" s="649"/>
      <c r="FLF106" s="649"/>
      <c r="FLG106" s="649"/>
      <c r="FLH106" s="649"/>
      <c r="FLI106" s="649"/>
      <c r="FLJ106" s="649"/>
      <c r="FLK106" s="649"/>
      <c r="FLL106" s="649"/>
      <c r="FLM106" s="649"/>
      <c r="FLN106" s="649"/>
      <c r="FLO106" s="649"/>
      <c r="FLP106" s="649"/>
      <c r="FLQ106" s="649"/>
      <c r="FLR106" s="649"/>
      <c r="FLS106" s="649"/>
      <c r="FLT106" s="649"/>
      <c r="FLU106" s="649"/>
      <c r="FLV106" s="649"/>
      <c r="FLW106" s="649"/>
      <c r="FLX106" s="649"/>
      <c r="FLY106" s="649"/>
      <c r="FLZ106" s="649"/>
      <c r="FMA106" s="649"/>
      <c r="FMB106" s="649"/>
      <c r="FMC106" s="649"/>
      <c r="FMD106" s="649"/>
      <c r="FME106" s="649"/>
      <c r="FMF106" s="649"/>
      <c r="FMG106" s="649"/>
      <c r="FMH106" s="649"/>
      <c r="FMI106" s="649"/>
      <c r="FMJ106" s="649"/>
      <c r="FMK106" s="649"/>
      <c r="FML106" s="649"/>
      <c r="FMM106" s="649"/>
      <c r="FMN106" s="649"/>
      <c r="FMO106" s="649"/>
      <c r="FMP106" s="649"/>
      <c r="FMQ106" s="649"/>
      <c r="FMR106" s="649"/>
      <c r="FMS106" s="649"/>
      <c r="FMT106" s="649"/>
      <c r="FMU106" s="649"/>
      <c r="FMV106" s="649"/>
      <c r="FMW106" s="649"/>
      <c r="FMX106" s="649"/>
      <c r="FMY106" s="649"/>
      <c r="FMZ106" s="649"/>
      <c r="FNA106" s="649"/>
      <c r="FNB106" s="649"/>
      <c r="FNC106" s="649"/>
      <c r="FND106" s="649"/>
      <c r="FNE106" s="649"/>
      <c r="FNF106" s="649"/>
      <c r="FNG106" s="649"/>
      <c r="FNH106" s="649"/>
      <c r="FNI106" s="649"/>
      <c r="FNJ106" s="649"/>
      <c r="FNK106" s="649"/>
      <c r="FNL106" s="649"/>
      <c r="FNM106" s="649"/>
      <c r="FNN106" s="649"/>
      <c r="FNO106" s="649"/>
      <c r="FNP106" s="649"/>
      <c r="FNQ106" s="649"/>
      <c r="FNR106" s="649"/>
      <c r="FNS106" s="649"/>
      <c r="FNT106" s="649"/>
      <c r="FNU106" s="649"/>
      <c r="FNV106" s="649"/>
      <c r="FNW106" s="649"/>
      <c r="FNX106" s="649"/>
      <c r="FNY106" s="649"/>
      <c r="FNZ106" s="649"/>
      <c r="FOA106" s="649"/>
      <c r="FOB106" s="649"/>
      <c r="FOC106" s="649"/>
      <c r="FOD106" s="649"/>
      <c r="FOE106" s="649"/>
      <c r="FOF106" s="649"/>
      <c r="FOG106" s="649"/>
      <c r="FOH106" s="649"/>
      <c r="FOI106" s="649"/>
      <c r="FOJ106" s="649"/>
      <c r="FOK106" s="649"/>
      <c r="FOL106" s="649"/>
      <c r="FOM106" s="649"/>
      <c r="FON106" s="649"/>
      <c r="FOO106" s="649"/>
      <c r="FOP106" s="649"/>
      <c r="FOQ106" s="649"/>
      <c r="FOR106" s="649"/>
      <c r="FOS106" s="649"/>
      <c r="FOT106" s="649"/>
      <c r="FOU106" s="649"/>
      <c r="FOV106" s="649"/>
      <c r="FOW106" s="649"/>
      <c r="FOX106" s="649"/>
      <c r="FOY106" s="649"/>
      <c r="FOZ106" s="649"/>
      <c r="FPA106" s="649"/>
      <c r="FPB106" s="649"/>
      <c r="FPC106" s="649"/>
      <c r="FPD106" s="649"/>
      <c r="FPE106" s="649"/>
      <c r="FPF106" s="649"/>
      <c r="FPG106" s="649"/>
      <c r="FPH106" s="649"/>
      <c r="FPI106" s="649"/>
      <c r="FPJ106" s="649"/>
      <c r="FPK106" s="649"/>
      <c r="FPL106" s="649"/>
      <c r="FPM106" s="649"/>
      <c r="FPN106" s="649"/>
      <c r="FPO106" s="649"/>
      <c r="FPP106" s="649"/>
      <c r="FPQ106" s="649"/>
      <c r="FPR106" s="649"/>
      <c r="FPS106" s="649"/>
      <c r="FPT106" s="649"/>
      <c r="FPU106" s="649"/>
      <c r="FPV106" s="649"/>
      <c r="FPW106" s="649"/>
      <c r="FPX106" s="649"/>
      <c r="FPY106" s="649"/>
      <c r="FPZ106" s="649"/>
      <c r="FQA106" s="649"/>
      <c r="FQB106" s="649"/>
      <c r="FQC106" s="649"/>
      <c r="FQD106" s="649"/>
      <c r="FQE106" s="649"/>
      <c r="FQF106" s="649"/>
      <c r="FQG106" s="649"/>
      <c r="FQH106" s="649"/>
      <c r="FQI106" s="649"/>
      <c r="FQJ106" s="649"/>
      <c r="FQK106" s="649"/>
      <c r="FQL106" s="649"/>
      <c r="FQM106" s="649"/>
      <c r="FQN106" s="649"/>
      <c r="FQO106" s="649"/>
      <c r="FQP106" s="649"/>
      <c r="FQQ106" s="649"/>
      <c r="FQR106" s="649"/>
      <c r="FQS106" s="649"/>
      <c r="FQT106" s="649"/>
      <c r="FQU106" s="649"/>
      <c r="FQV106" s="649"/>
      <c r="FQW106" s="649"/>
      <c r="FQX106" s="649"/>
      <c r="FQY106" s="649"/>
      <c r="FQZ106" s="649"/>
      <c r="FRA106" s="649"/>
      <c r="FRB106" s="649"/>
      <c r="FRC106" s="649"/>
      <c r="FRD106" s="649"/>
      <c r="FRE106" s="649"/>
      <c r="FRF106" s="649"/>
      <c r="FRG106" s="649"/>
      <c r="FRH106" s="649"/>
      <c r="FRI106" s="649"/>
      <c r="FRJ106" s="649"/>
      <c r="FRK106" s="649"/>
      <c r="FRL106" s="649"/>
      <c r="FRM106" s="649"/>
      <c r="FRN106" s="649"/>
      <c r="FRO106" s="649"/>
      <c r="FRP106" s="649"/>
      <c r="FRQ106" s="649"/>
      <c r="FRR106" s="649"/>
      <c r="FRS106" s="649"/>
      <c r="FRT106" s="649"/>
      <c r="FRU106" s="649"/>
      <c r="FRV106" s="649"/>
      <c r="FRW106" s="649"/>
      <c r="FRX106" s="649"/>
      <c r="FRY106" s="649"/>
      <c r="FRZ106" s="649"/>
      <c r="FSA106" s="649"/>
      <c r="FSB106" s="649"/>
      <c r="FSC106" s="649"/>
      <c r="FSD106" s="649"/>
      <c r="FSE106" s="649"/>
      <c r="FSF106" s="649"/>
      <c r="FSG106" s="649"/>
      <c r="FSH106" s="649"/>
      <c r="FSI106" s="649"/>
      <c r="FSJ106" s="649"/>
      <c r="FSK106" s="649"/>
      <c r="FSL106" s="649"/>
      <c r="FSM106" s="649"/>
      <c r="FSN106" s="649"/>
      <c r="FSO106" s="649"/>
      <c r="FSP106" s="649"/>
      <c r="FSQ106" s="649"/>
      <c r="FSR106" s="649"/>
      <c r="FSS106" s="649"/>
      <c r="FST106" s="649"/>
      <c r="FSU106" s="649"/>
      <c r="FSV106" s="649"/>
      <c r="FSW106" s="649"/>
      <c r="FSX106" s="649"/>
      <c r="FSY106" s="649"/>
      <c r="FSZ106" s="649"/>
      <c r="FTA106" s="649"/>
      <c r="FTB106" s="649"/>
      <c r="FTC106" s="649"/>
      <c r="FTD106" s="649"/>
      <c r="FTE106" s="649"/>
      <c r="FTF106" s="649"/>
      <c r="FTG106" s="649"/>
      <c r="FTH106" s="649"/>
      <c r="FTI106" s="649"/>
      <c r="FTJ106" s="649"/>
      <c r="FTK106" s="649"/>
      <c r="FTL106" s="649"/>
      <c r="FTM106" s="649"/>
      <c r="FTN106" s="649"/>
      <c r="FTO106" s="649"/>
      <c r="FTP106" s="649"/>
      <c r="FTQ106" s="649"/>
      <c r="FTR106" s="649"/>
      <c r="FTS106" s="649"/>
      <c r="FTT106" s="649"/>
      <c r="FTU106" s="649"/>
      <c r="FTV106" s="649"/>
      <c r="FTW106" s="649"/>
      <c r="FTX106" s="649"/>
      <c r="FTY106" s="649"/>
      <c r="FTZ106" s="649"/>
      <c r="FUA106" s="649"/>
      <c r="FUB106" s="649"/>
      <c r="FUC106" s="649"/>
      <c r="FUD106" s="649"/>
      <c r="FUE106" s="649"/>
      <c r="FUF106" s="649"/>
      <c r="FUG106" s="649"/>
      <c r="FUH106" s="649"/>
      <c r="FUI106" s="649"/>
      <c r="FUJ106" s="649"/>
      <c r="FUK106" s="649"/>
      <c r="FUL106" s="649"/>
      <c r="FUM106" s="649"/>
      <c r="FUN106" s="649"/>
      <c r="FUO106" s="649"/>
      <c r="FUP106" s="649"/>
      <c r="FUQ106" s="649"/>
      <c r="FUR106" s="649"/>
      <c r="FUS106" s="649"/>
      <c r="FUT106" s="649"/>
      <c r="FUU106" s="649"/>
      <c r="FUV106" s="649"/>
      <c r="FUW106" s="649"/>
      <c r="FUX106" s="649"/>
      <c r="FUY106" s="649"/>
      <c r="FUZ106" s="649"/>
      <c r="FVA106" s="649"/>
      <c r="FVB106" s="649"/>
      <c r="FVC106" s="649"/>
      <c r="FVD106" s="649"/>
      <c r="FVE106" s="649"/>
      <c r="FVF106" s="649"/>
      <c r="FVG106" s="649"/>
      <c r="FVH106" s="649"/>
      <c r="FVI106" s="649"/>
      <c r="FVJ106" s="649"/>
      <c r="FVK106" s="649"/>
      <c r="FVL106" s="649"/>
      <c r="FVM106" s="649"/>
      <c r="FVN106" s="649"/>
      <c r="FVO106" s="649"/>
      <c r="FVP106" s="649"/>
      <c r="FVQ106" s="649"/>
      <c r="FVR106" s="649"/>
      <c r="FVS106" s="649"/>
      <c r="FVT106" s="649"/>
      <c r="FVU106" s="649"/>
      <c r="FVV106" s="649"/>
      <c r="FVW106" s="649"/>
      <c r="FVX106" s="649"/>
      <c r="FVY106" s="649"/>
      <c r="FVZ106" s="649"/>
      <c r="FWA106" s="649"/>
      <c r="FWB106" s="649"/>
      <c r="FWC106" s="649"/>
      <c r="FWD106" s="649"/>
      <c r="FWE106" s="649"/>
      <c r="FWF106" s="649"/>
      <c r="FWG106" s="649"/>
      <c r="FWH106" s="649"/>
      <c r="FWI106" s="649"/>
      <c r="FWJ106" s="649"/>
      <c r="FWK106" s="649"/>
      <c r="FWL106" s="649"/>
      <c r="FWM106" s="649"/>
      <c r="FWN106" s="649"/>
      <c r="FWO106" s="649"/>
      <c r="FWP106" s="649"/>
      <c r="FWQ106" s="649"/>
      <c r="FWR106" s="649"/>
      <c r="FWS106" s="649"/>
      <c r="FWT106" s="649"/>
      <c r="FWU106" s="649"/>
      <c r="FWV106" s="649"/>
      <c r="FWW106" s="649"/>
      <c r="FWX106" s="649"/>
      <c r="FWY106" s="649"/>
      <c r="FWZ106" s="649"/>
      <c r="FXA106" s="649"/>
      <c r="FXB106" s="649"/>
      <c r="FXC106" s="649"/>
      <c r="FXD106" s="649"/>
      <c r="FXE106" s="649"/>
      <c r="FXF106" s="649"/>
      <c r="FXG106" s="649"/>
      <c r="FXH106" s="649"/>
      <c r="FXI106" s="649"/>
      <c r="FXJ106" s="649"/>
      <c r="FXK106" s="649"/>
      <c r="FXL106" s="649"/>
      <c r="FXM106" s="649"/>
      <c r="FXN106" s="649"/>
      <c r="FXO106" s="649"/>
      <c r="FXP106" s="649"/>
      <c r="FXQ106" s="649"/>
      <c r="FXR106" s="649"/>
      <c r="FXS106" s="649"/>
      <c r="FXT106" s="649"/>
      <c r="FXU106" s="649"/>
      <c r="FXV106" s="649"/>
      <c r="FXW106" s="649"/>
      <c r="FXX106" s="649"/>
      <c r="FXY106" s="649"/>
      <c r="FXZ106" s="649"/>
      <c r="FYA106" s="649"/>
      <c r="FYB106" s="649"/>
      <c r="FYC106" s="649"/>
      <c r="FYD106" s="649"/>
      <c r="FYE106" s="649"/>
      <c r="FYF106" s="649"/>
      <c r="FYG106" s="649"/>
      <c r="FYH106" s="649"/>
      <c r="FYI106" s="649"/>
      <c r="FYJ106" s="649"/>
      <c r="FYK106" s="649"/>
      <c r="FYL106" s="649"/>
      <c r="FYM106" s="649"/>
      <c r="FYN106" s="649"/>
      <c r="FYO106" s="649"/>
      <c r="FYP106" s="649"/>
      <c r="FYQ106" s="649"/>
      <c r="FYR106" s="649"/>
      <c r="FYS106" s="649"/>
      <c r="FYT106" s="649"/>
      <c r="FYU106" s="649"/>
      <c r="FYV106" s="649"/>
      <c r="FYW106" s="649"/>
      <c r="FYX106" s="649"/>
      <c r="FYY106" s="649"/>
      <c r="FYZ106" s="649"/>
      <c r="FZA106" s="649"/>
      <c r="FZB106" s="649"/>
      <c r="FZC106" s="649"/>
      <c r="FZD106" s="649"/>
      <c r="FZE106" s="649"/>
      <c r="FZF106" s="649"/>
      <c r="FZG106" s="649"/>
      <c r="FZH106" s="649"/>
      <c r="FZI106" s="649"/>
      <c r="FZJ106" s="649"/>
      <c r="FZK106" s="649"/>
      <c r="FZL106" s="649"/>
      <c r="FZM106" s="649"/>
      <c r="FZN106" s="649"/>
      <c r="FZO106" s="649"/>
      <c r="FZP106" s="649"/>
      <c r="FZQ106" s="649"/>
      <c r="FZR106" s="649"/>
      <c r="FZS106" s="649"/>
      <c r="FZT106" s="649"/>
      <c r="FZU106" s="649"/>
      <c r="FZV106" s="649"/>
      <c r="FZW106" s="649"/>
      <c r="FZX106" s="649"/>
      <c r="FZY106" s="649"/>
      <c r="FZZ106" s="649"/>
      <c r="GAA106" s="649"/>
      <c r="GAB106" s="649"/>
      <c r="GAC106" s="649"/>
      <c r="GAD106" s="649"/>
      <c r="GAE106" s="649"/>
      <c r="GAF106" s="649"/>
      <c r="GAG106" s="649"/>
      <c r="GAH106" s="649"/>
      <c r="GAI106" s="649"/>
      <c r="GAJ106" s="649"/>
      <c r="GAK106" s="649"/>
      <c r="GAL106" s="649"/>
      <c r="GAM106" s="649"/>
      <c r="GAN106" s="649"/>
      <c r="GAO106" s="649"/>
      <c r="GAP106" s="649"/>
      <c r="GAQ106" s="649"/>
      <c r="GAR106" s="649"/>
      <c r="GAS106" s="649"/>
      <c r="GAT106" s="649"/>
      <c r="GAU106" s="649"/>
      <c r="GAV106" s="649"/>
      <c r="GAW106" s="649"/>
      <c r="GAX106" s="649"/>
      <c r="GAY106" s="649"/>
      <c r="GAZ106" s="649"/>
      <c r="GBA106" s="649"/>
      <c r="GBB106" s="649"/>
      <c r="GBC106" s="649"/>
      <c r="GBD106" s="649"/>
      <c r="GBE106" s="649"/>
      <c r="GBF106" s="649"/>
      <c r="GBG106" s="649"/>
      <c r="GBH106" s="649"/>
      <c r="GBI106" s="649"/>
      <c r="GBJ106" s="649"/>
      <c r="GBK106" s="649"/>
      <c r="GBL106" s="649"/>
      <c r="GBM106" s="649"/>
      <c r="GBN106" s="649"/>
      <c r="GBO106" s="649"/>
      <c r="GBP106" s="649"/>
      <c r="GBQ106" s="649"/>
      <c r="GBR106" s="649"/>
      <c r="GBS106" s="649"/>
      <c r="GBT106" s="649"/>
      <c r="GBU106" s="649"/>
      <c r="GBV106" s="649"/>
      <c r="GBW106" s="649"/>
      <c r="GBX106" s="649"/>
      <c r="GBY106" s="649"/>
      <c r="GBZ106" s="649"/>
      <c r="GCA106" s="649"/>
      <c r="GCB106" s="649"/>
      <c r="GCC106" s="649"/>
      <c r="GCD106" s="649"/>
      <c r="GCE106" s="649"/>
      <c r="GCF106" s="649"/>
      <c r="GCG106" s="649"/>
      <c r="GCH106" s="649"/>
      <c r="GCI106" s="649"/>
      <c r="GCJ106" s="649"/>
      <c r="GCK106" s="649"/>
      <c r="GCL106" s="649"/>
      <c r="GCM106" s="649"/>
      <c r="GCN106" s="649"/>
      <c r="GCO106" s="649"/>
      <c r="GCP106" s="649"/>
      <c r="GCQ106" s="649"/>
      <c r="GCR106" s="649"/>
      <c r="GCS106" s="649"/>
      <c r="GCT106" s="649"/>
      <c r="GCU106" s="649"/>
      <c r="GCV106" s="649"/>
      <c r="GCW106" s="649"/>
      <c r="GCX106" s="649"/>
      <c r="GCY106" s="649"/>
      <c r="GCZ106" s="649"/>
      <c r="GDA106" s="649"/>
      <c r="GDB106" s="649"/>
      <c r="GDC106" s="649"/>
      <c r="GDD106" s="649"/>
      <c r="GDE106" s="649"/>
      <c r="GDF106" s="649"/>
      <c r="GDG106" s="649"/>
      <c r="GDH106" s="649"/>
      <c r="GDI106" s="649"/>
      <c r="GDJ106" s="649"/>
      <c r="GDK106" s="649"/>
      <c r="GDL106" s="649"/>
      <c r="GDM106" s="649"/>
      <c r="GDN106" s="649"/>
      <c r="GDO106" s="649"/>
      <c r="GDP106" s="649"/>
      <c r="GDQ106" s="649"/>
      <c r="GDR106" s="649"/>
      <c r="GDS106" s="649"/>
      <c r="GDT106" s="649"/>
      <c r="GDU106" s="649"/>
      <c r="GDV106" s="649"/>
      <c r="GDW106" s="649"/>
      <c r="GDX106" s="649"/>
      <c r="GDY106" s="649"/>
      <c r="GDZ106" s="649"/>
      <c r="GEA106" s="649"/>
      <c r="GEB106" s="649"/>
      <c r="GEC106" s="649"/>
      <c r="GED106" s="649"/>
      <c r="GEE106" s="649"/>
      <c r="GEF106" s="649"/>
      <c r="GEG106" s="649"/>
      <c r="GEH106" s="649"/>
      <c r="GEI106" s="649"/>
      <c r="GEJ106" s="649"/>
      <c r="GEK106" s="649"/>
      <c r="GEL106" s="649"/>
      <c r="GEM106" s="649"/>
      <c r="GEN106" s="649"/>
      <c r="GEO106" s="649"/>
      <c r="GEP106" s="649"/>
      <c r="GEQ106" s="649"/>
      <c r="GER106" s="649"/>
      <c r="GES106" s="649"/>
      <c r="GET106" s="649"/>
      <c r="GEU106" s="649"/>
      <c r="GEV106" s="649"/>
      <c r="GEW106" s="649"/>
      <c r="GEX106" s="649"/>
      <c r="GEY106" s="649"/>
      <c r="GEZ106" s="649"/>
      <c r="GFA106" s="649"/>
      <c r="GFB106" s="649"/>
      <c r="GFC106" s="649"/>
      <c r="GFD106" s="649"/>
      <c r="GFE106" s="649"/>
      <c r="GFF106" s="649"/>
      <c r="GFG106" s="649"/>
      <c r="GFH106" s="649"/>
      <c r="GFI106" s="649"/>
      <c r="GFJ106" s="649"/>
      <c r="GFK106" s="649"/>
      <c r="GFL106" s="649"/>
      <c r="GFM106" s="649"/>
      <c r="GFN106" s="649"/>
      <c r="GFO106" s="649"/>
      <c r="GFP106" s="649"/>
      <c r="GFQ106" s="649"/>
      <c r="GFR106" s="649"/>
      <c r="GFS106" s="649"/>
      <c r="GFT106" s="649"/>
      <c r="GFU106" s="649"/>
      <c r="GFV106" s="649"/>
      <c r="GFW106" s="649"/>
      <c r="GFX106" s="649"/>
      <c r="GFY106" s="649"/>
      <c r="GFZ106" s="649"/>
      <c r="GGA106" s="649"/>
      <c r="GGB106" s="649"/>
      <c r="GGC106" s="649"/>
      <c r="GGD106" s="649"/>
      <c r="GGE106" s="649"/>
      <c r="GGF106" s="649"/>
      <c r="GGG106" s="649"/>
      <c r="GGH106" s="649"/>
      <c r="GGI106" s="649"/>
      <c r="GGJ106" s="649"/>
      <c r="GGK106" s="649"/>
      <c r="GGL106" s="649"/>
      <c r="GGM106" s="649"/>
      <c r="GGN106" s="649"/>
      <c r="GGO106" s="649"/>
      <c r="GGP106" s="649"/>
      <c r="GGQ106" s="649"/>
      <c r="GGR106" s="649"/>
      <c r="GGS106" s="649"/>
      <c r="GGT106" s="649"/>
      <c r="GGU106" s="649"/>
      <c r="GGV106" s="649"/>
      <c r="GGW106" s="649"/>
      <c r="GGX106" s="649"/>
      <c r="GGY106" s="649"/>
      <c r="GGZ106" s="649"/>
      <c r="GHA106" s="649"/>
      <c r="GHB106" s="649"/>
      <c r="GHC106" s="649"/>
      <c r="GHD106" s="649"/>
      <c r="GHE106" s="649"/>
      <c r="GHF106" s="649"/>
      <c r="GHG106" s="649"/>
      <c r="GHH106" s="649"/>
      <c r="GHI106" s="649"/>
      <c r="GHJ106" s="649"/>
      <c r="GHK106" s="649"/>
      <c r="GHL106" s="649"/>
      <c r="GHM106" s="649"/>
      <c r="GHN106" s="649"/>
      <c r="GHO106" s="649"/>
      <c r="GHP106" s="649"/>
      <c r="GHQ106" s="649"/>
      <c r="GHR106" s="649"/>
      <c r="GHS106" s="649"/>
      <c r="GHT106" s="649"/>
      <c r="GHU106" s="649"/>
      <c r="GHV106" s="649"/>
      <c r="GHW106" s="649"/>
      <c r="GHX106" s="649"/>
      <c r="GHY106" s="649"/>
      <c r="GHZ106" s="649"/>
      <c r="GIA106" s="649"/>
      <c r="GIB106" s="649"/>
      <c r="GIC106" s="649"/>
      <c r="GID106" s="649"/>
      <c r="GIE106" s="649"/>
      <c r="GIF106" s="649"/>
      <c r="GIG106" s="649"/>
      <c r="GIH106" s="649"/>
      <c r="GII106" s="649"/>
      <c r="GIJ106" s="649"/>
      <c r="GIK106" s="649"/>
      <c r="GIL106" s="649"/>
      <c r="GIM106" s="649"/>
      <c r="GIN106" s="649"/>
      <c r="GIO106" s="649"/>
      <c r="GIP106" s="649"/>
      <c r="GIQ106" s="649"/>
      <c r="GIR106" s="649"/>
      <c r="GIS106" s="649"/>
      <c r="GIT106" s="649"/>
      <c r="GIU106" s="649"/>
      <c r="GIV106" s="649"/>
      <c r="GIW106" s="649"/>
      <c r="GIX106" s="649"/>
      <c r="GIY106" s="649"/>
      <c r="GIZ106" s="649"/>
      <c r="GJA106" s="649"/>
      <c r="GJB106" s="649"/>
      <c r="GJC106" s="649"/>
      <c r="GJD106" s="649"/>
      <c r="GJE106" s="649"/>
      <c r="GJF106" s="649"/>
      <c r="GJG106" s="649"/>
      <c r="GJH106" s="649"/>
      <c r="GJI106" s="649"/>
      <c r="GJJ106" s="649"/>
      <c r="GJK106" s="649"/>
      <c r="GJL106" s="649"/>
      <c r="GJM106" s="649"/>
      <c r="GJN106" s="649"/>
      <c r="GJO106" s="649"/>
      <c r="GJP106" s="649"/>
      <c r="GJQ106" s="649"/>
      <c r="GJR106" s="649"/>
      <c r="GJS106" s="649"/>
      <c r="GJT106" s="649"/>
      <c r="GJU106" s="649"/>
      <c r="GJV106" s="649"/>
      <c r="GJW106" s="649"/>
      <c r="GJX106" s="649"/>
      <c r="GJY106" s="649"/>
      <c r="GJZ106" s="649"/>
      <c r="GKA106" s="649"/>
      <c r="GKB106" s="649"/>
      <c r="GKC106" s="649"/>
      <c r="GKD106" s="649"/>
      <c r="GKE106" s="649"/>
      <c r="GKF106" s="649"/>
      <c r="GKG106" s="649"/>
      <c r="GKH106" s="649"/>
      <c r="GKI106" s="649"/>
      <c r="GKJ106" s="649"/>
      <c r="GKK106" s="649"/>
      <c r="GKL106" s="649"/>
      <c r="GKM106" s="649"/>
      <c r="GKN106" s="649"/>
      <c r="GKO106" s="649"/>
      <c r="GKP106" s="649"/>
      <c r="GKQ106" s="649"/>
      <c r="GKR106" s="649"/>
      <c r="GKS106" s="649"/>
      <c r="GKT106" s="649"/>
      <c r="GKU106" s="649"/>
      <c r="GKV106" s="649"/>
      <c r="GKW106" s="649"/>
      <c r="GKX106" s="649"/>
      <c r="GKY106" s="649"/>
      <c r="GKZ106" s="649"/>
      <c r="GLA106" s="649"/>
      <c r="GLB106" s="649"/>
      <c r="GLC106" s="649"/>
      <c r="GLD106" s="649"/>
      <c r="GLE106" s="649"/>
      <c r="GLF106" s="649"/>
      <c r="GLG106" s="649"/>
      <c r="GLH106" s="649"/>
      <c r="GLI106" s="649"/>
      <c r="GLJ106" s="649"/>
      <c r="GLK106" s="649"/>
      <c r="GLL106" s="649"/>
      <c r="GLM106" s="649"/>
      <c r="GLN106" s="649"/>
      <c r="GLO106" s="649"/>
      <c r="GLP106" s="649"/>
      <c r="GLQ106" s="649"/>
      <c r="GLR106" s="649"/>
      <c r="GLS106" s="649"/>
      <c r="GLT106" s="649"/>
      <c r="GLU106" s="649"/>
      <c r="GLV106" s="649"/>
      <c r="GLW106" s="649"/>
      <c r="GLX106" s="649"/>
      <c r="GLY106" s="649"/>
      <c r="GLZ106" s="649"/>
      <c r="GMA106" s="649"/>
      <c r="GMB106" s="649"/>
      <c r="GMC106" s="649"/>
      <c r="GMD106" s="649"/>
      <c r="GME106" s="649"/>
      <c r="GMF106" s="649"/>
      <c r="GMG106" s="649"/>
      <c r="GMH106" s="649"/>
      <c r="GMI106" s="649"/>
      <c r="GMJ106" s="649"/>
      <c r="GMK106" s="649"/>
      <c r="GML106" s="649"/>
      <c r="GMM106" s="649"/>
      <c r="GMN106" s="649"/>
      <c r="GMO106" s="649"/>
      <c r="GMP106" s="649"/>
      <c r="GMQ106" s="649"/>
      <c r="GMR106" s="649"/>
      <c r="GMS106" s="649"/>
      <c r="GMT106" s="649"/>
      <c r="GMU106" s="649"/>
      <c r="GMV106" s="649"/>
      <c r="GMW106" s="649"/>
      <c r="GMX106" s="649"/>
      <c r="GMY106" s="649"/>
      <c r="GMZ106" s="649"/>
      <c r="GNA106" s="649"/>
      <c r="GNB106" s="649"/>
      <c r="GNC106" s="649"/>
      <c r="GND106" s="649"/>
      <c r="GNE106" s="649"/>
      <c r="GNF106" s="649"/>
      <c r="GNG106" s="649"/>
      <c r="GNH106" s="649"/>
      <c r="GNI106" s="649"/>
      <c r="GNJ106" s="649"/>
      <c r="GNK106" s="649"/>
      <c r="GNL106" s="649"/>
      <c r="GNM106" s="649"/>
      <c r="GNN106" s="649"/>
      <c r="GNO106" s="649"/>
      <c r="GNP106" s="649"/>
      <c r="GNQ106" s="649"/>
      <c r="GNR106" s="649"/>
      <c r="GNS106" s="649"/>
      <c r="GNT106" s="649"/>
      <c r="GNU106" s="649"/>
      <c r="GNV106" s="649"/>
      <c r="GNW106" s="649"/>
      <c r="GNX106" s="649"/>
      <c r="GNY106" s="649"/>
      <c r="GNZ106" s="649"/>
      <c r="GOA106" s="649"/>
      <c r="GOB106" s="649"/>
      <c r="GOC106" s="649"/>
      <c r="GOD106" s="649"/>
      <c r="GOE106" s="649"/>
      <c r="GOF106" s="649"/>
      <c r="GOG106" s="649"/>
      <c r="GOH106" s="649"/>
      <c r="GOI106" s="649"/>
      <c r="GOJ106" s="649"/>
      <c r="GOK106" s="649"/>
      <c r="GOL106" s="649"/>
      <c r="GOM106" s="649"/>
      <c r="GON106" s="649"/>
      <c r="GOO106" s="649"/>
      <c r="GOP106" s="649"/>
      <c r="GOQ106" s="649"/>
      <c r="GOR106" s="649"/>
      <c r="GOS106" s="649"/>
      <c r="GOT106" s="649"/>
      <c r="GOU106" s="649"/>
      <c r="GOV106" s="649"/>
      <c r="GOW106" s="649"/>
      <c r="GOX106" s="649"/>
      <c r="GOY106" s="649"/>
      <c r="GOZ106" s="649"/>
      <c r="GPA106" s="649"/>
      <c r="GPB106" s="649"/>
      <c r="GPC106" s="649"/>
      <c r="GPD106" s="649"/>
      <c r="GPE106" s="649"/>
      <c r="GPF106" s="649"/>
      <c r="GPG106" s="649"/>
      <c r="GPH106" s="649"/>
      <c r="GPI106" s="649"/>
      <c r="GPJ106" s="649"/>
      <c r="GPK106" s="649"/>
      <c r="GPL106" s="649"/>
      <c r="GPM106" s="649"/>
      <c r="GPN106" s="649"/>
      <c r="GPO106" s="649"/>
      <c r="GPP106" s="649"/>
      <c r="GPQ106" s="649"/>
      <c r="GPR106" s="649"/>
      <c r="GPS106" s="649"/>
      <c r="GPT106" s="649"/>
      <c r="GPU106" s="649"/>
      <c r="GPV106" s="649"/>
      <c r="GPW106" s="649"/>
      <c r="GPX106" s="649"/>
      <c r="GPY106" s="649"/>
      <c r="GPZ106" s="649"/>
      <c r="GQA106" s="649"/>
      <c r="GQB106" s="649"/>
      <c r="GQC106" s="649"/>
      <c r="GQD106" s="649"/>
      <c r="GQE106" s="649"/>
      <c r="GQF106" s="649"/>
      <c r="GQG106" s="649"/>
      <c r="GQH106" s="649"/>
      <c r="GQI106" s="649"/>
      <c r="GQJ106" s="649"/>
      <c r="GQK106" s="649"/>
      <c r="GQL106" s="649"/>
      <c r="GQM106" s="649"/>
      <c r="GQN106" s="649"/>
      <c r="GQO106" s="649"/>
      <c r="GQP106" s="649"/>
      <c r="GQQ106" s="649"/>
      <c r="GQR106" s="649"/>
      <c r="GQS106" s="649"/>
      <c r="GQT106" s="649"/>
      <c r="GQU106" s="649"/>
      <c r="GQV106" s="649"/>
      <c r="GQW106" s="649"/>
      <c r="GQX106" s="649"/>
      <c r="GQY106" s="649"/>
      <c r="GQZ106" s="649"/>
      <c r="GRA106" s="649"/>
      <c r="GRB106" s="649"/>
      <c r="GRC106" s="649"/>
      <c r="GRD106" s="649"/>
      <c r="GRE106" s="649"/>
      <c r="GRF106" s="649"/>
      <c r="GRG106" s="649"/>
      <c r="GRH106" s="649"/>
      <c r="GRI106" s="649"/>
      <c r="GRJ106" s="649"/>
      <c r="GRK106" s="649"/>
      <c r="GRL106" s="649"/>
      <c r="GRM106" s="649"/>
      <c r="GRN106" s="649"/>
      <c r="GRO106" s="649"/>
      <c r="GRP106" s="649"/>
      <c r="GRQ106" s="649"/>
      <c r="GRR106" s="649"/>
      <c r="GRS106" s="649"/>
      <c r="GRT106" s="649"/>
      <c r="GRU106" s="649"/>
      <c r="GRV106" s="649"/>
      <c r="GRW106" s="649"/>
      <c r="GRX106" s="649"/>
      <c r="GRY106" s="649"/>
      <c r="GRZ106" s="649"/>
      <c r="GSA106" s="649"/>
      <c r="GSB106" s="649"/>
      <c r="GSC106" s="649"/>
      <c r="GSD106" s="649"/>
      <c r="GSE106" s="649"/>
      <c r="GSF106" s="649"/>
      <c r="GSG106" s="649"/>
      <c r="GSH106" s="649"/>
      <c r="GSI106" s="649"/>
      <c r="GSJ106" s="649"/>
      <c r="GSK106" s="649"/>
      <c r="GSL106" s="649"/>
      <c r="GSM106" s="649"/>
      <c r="GSN106" s="649"/>
      <c r="GSO106" s="649"/>
      <c r="GSP106" s="649"/>
      <c r="GSQ106" s="649"/>
      <c r="GSR106" s="649"/>
      <c r="GSS106" s="649"/>
      <c r="GST106" s="649"/>
      <c r="GSU106" s="649"/>
      <c r="GSV106" s="649"/>
      <c r="GSW106" s="649"/>
      <c r="GSX106" s="649"/>
      <c r="GSY106" s="649"/>
      <c r="GSZ106" s="649"/>
      <c r="GTA106" s="649"/>
      <c r="GTB106" s="649"/>
      <c r="GTC106" s="649"/>
      <c r="GTD106" s="649"/>
      <c r="GTE106" s="649"/>
      <c r="GTF106" s="649"/>
      <c r="GTG106" s="649"/>
      <c r="GTH106" s="649"/>
      <c r="GTI106" s="649"/>
      <c r="GTJ106" s="649"/>
      <c r="GTK106" s="649"/>
      <c r="GTL106" s="649"/>
      <c r="GTM106" s="649"/>
      <c r="GTN106" s="649"/>
      <c r="GTO106" s="649"/>
      <c r="GTP106" s="649"/>
      <c r="GTQ106" s="649"/>
      <c r="GTR106" s="649"/>
      <c r="GTS106" s="649"/>
      <c r="GTT106" s="649"/>
      <c r="GTU106" s="649"/>
      <c r="GTV106" s="649"/>
      <c r="GTW106" s="649"/>
      <c r="GTX106" s="649"/>
      <c r="GTY106" s="649"/>
      <c r="GTZ106" s="649"/>
      <c r="GUA106" s="649"/>
      <c r="GUB106" s="649"/>
      <c r="GUC106" s="649"/>
      <c r="GUD106" s="649"/>
      <c r="GUE106" s="649"/>
      <c r="GUF106" s="649"/>
      <c r="GUG106" s="649"/>
      <c r="GUH106" s="649"/>
      <c r="GUI106" s="649"/>
      <c r="GUJ106" s="649"/>
      <c r="GUK106" s="649"/>
      <c r="GUL106" s="649"/>
      <c r="GUM106" s="649"/>
      <c r="GUN106" s="649"/>
      <c r="GUO106" s="649"/>
      <c r="GUP106" s="649"/>
      <c r="GUQ106" s="649"/>
      <c r="GUR106" s="649"/>
      <c r="GUS106" s="649"/>
      <c r="GUT106" s="649"/>
      <c r="GUU106" s="649"/>
      <c r="GUV106" s="649"/>
      <c r="GUW106" s="649"/>
      <c r="GUX106" s="649"/>
      <c r="GUY106" s="649"/>
      <c r="GUZ106" s="649"/>
      <c r="GVA106" s="649"/>
      <c r="GVB106" s="649"/>
      <c r="GVC106" s="649"/>
      <c r="GVD106" s="649"/>
      <c r="GVE106" s="649"/>
      <c r="GVF106" s="649"/>
      <c r="GVG106" s="649"/>
      <c r="GVH106" s="649"/>
      <c r="GVI106" s="649"/>
      <c r="GVJ106" s="649"/>
      <c r="GVK106" s="649"/>
      <c r="GVL106" s="649"/>
      <c r="GVM106" s="649"/>
      <c r="GVN106" s="649"/>
      <c r="GVO106" s="649"/>
      <c r="GVP106" s="649"/>
      <c r="GVQ106" s="649"/>
      <c r="GVR106" s="649"/>
      <c r="GVS106" s="649"/>
      <c r="GVT106" s="649"/>
      <c r="GVU106" s="649"/>
      <c r="GVV106" s="649"/>
      <c r="GVW106" s="649"/>
      <c r="GVX106" s="649"/>
      <c r="GVY106" s="649"/>
      <c r="GVZ106" s="649"/>
      <c r="GWA106" s="649"/>
      <c r="GWB106" s="649"/>
      <c r="GWC106" s="649"/>
      <c r="GWD106" s="649"/>
      <c r="GWE106" s="649"/>
      <c r="GWF106" s="649"/>
      <c r="GWG106" s="649"/>
      <c r="GWH106" s="649"/>
      <c r="GWI106" s="649"/>
      <c r="GWJ106" s="649"/>
      <c r="GWK106" s="649"/>
      <c r="GWL106" s="649"/>
      <c r="GWM106" s="649"/>
      <c r="GWN106" s="649"/>
      <c r="GWO106" s="649"/>
      <c r="GWP106" s="649"/>
      <c r="GWQ106" s="649"/>
      <c r="GWR106" s="649"/>
      <c r="GWS106" s="649"/>
      <c r="GWT106" s="649"/>
      <c r="GWU106" s="649"/>
      <c r="GWV106" s="649"/>
      <c r="GWW106" s="649"/>
      <c r="GWX106" s="649"/>
      <c r="GWY106" s="649"/>
      <c r="GWZ106" s="649"/>
      <c r="GXA106" s="649"/>
      <c r="GXB106" s="649"/>
      <c r="GXC106" s="649"/>
      <c r="GXD106" s="649"/>
      <c r="GXE106" s="649"/>
      <c r="GXF106" s="649"/>
      <c r="GXG106" s="649"/>
      <c r="GXH106" s="649"/>
      <c r="GXI106" s="649"/>
      <c r="GXJ106" s="649"/>
      <c r="GXK106" s="649"/>
      <c r="GXL106" s="649"/>
      <c r="GXM106" s="649"/>
      <c r="GXN106" s="649"/>
      <c r="GXO106" s="649"/>
      <c r="GXP106" s="649"/>
      <c r="GXQ106" s="649"/>
      <c r="GXR106" s="649"/>
      <c r="GXS106" s="649"/>
      <c r="GXT106" s="649"/>
      <c r="GXU106" s="649"/>
      <c r="GXV106" s="649"/>
      <c r="GXW106" s="649"/>
      <c r="GXX106" s="649"/>
      <c r="GXY106" s="649"/>
      <c r="GXZ106" s="649"/>
      <c r="GYA106" s="649"/>
      <c r="GYB106" s="649"/>
      <c r="GYC106" s="649"/>
      <c r="GYD106" s="649"/>
      <c r="GYE106" s="649"/>
      <c r="GYF106" s="649"/>
      <c r="GYG106" s="649"/>
      <c r="GYH106" s="649"/>
      <c r="GYI106" s="649"/>
      <c r="GYJ106" s="649"/>
      <c r="GYK106" s="649"/>
      <c r="GYL106" s="649"/>
      <c r="GYM106" s="649"/>
      <c r="GYN106" s="649"/>
      <c r="GYO106" s="649"/>
      <c r="GYP106" s="649"/>
      <c r="GYQ106" s="649"/>
      <c r="GYR106" s="649"/>
      <c r="GYS106" s="649"/>
      <c r="GYT106" s="649"/>
      <c r="GYU106" s="649"/>
      <c r="GYV106" s="649"/>
      <c r="GYW106" s="649"/>
      <c r="GYX106" s="649"/>
      <c r="GYY106" s="649"/>
      <c r="GYZ106" s="649"/>
      <c r="GZA106" s="649"/>
      <c r="GZB106" s="649"/>
      <c r="GZC106" s="649"/>
      <c r="GZD106" s="649"/>
      <c r="GZE106" s="649"/>
      <c r="GZF106" s="649"/>
      <c r="GZG106" s="649"/>
      <c r="GZH106" s="649"/>
      <c r="GZI106" s="649"/>
      <c r="GZJ106" s="649"/>
      <c r="GZK106" s="649"/>
      <c r="GZL106" s="649"/>
      <c r="GZM106" s="649"/>
      <c r="GZN106" s="649"/>
      <c r="GZO106" s="649"/>
      <c r="GZP106" s="649"/>
      <c r="GZQ106" s="649"/>
      <c r="GZR106" s="649"/>
      <c r="GZS106" s="649"/>
      <c r="GZT106" s="649"/>
      <c r="GZU106" s="649"/>
      <c r="GZV106" s="649"/>
      <c r="GZW106" s="649"/>
      <c r="GZX106" s="649"/>
      <c r="GZY106" s="649"/>
      <c r="GZZ106" s="649"/>
      <c r="HAA106" s="649"/>
      <c r="HAB106" s="649"/>
      <c r="HAC106" s="649"/>
      <c r="HAD106" s="649"/>
      <c r="HAE106" s="649"/>
      <c r="HAF106" s="649"/>
      <c r="HAG106" s="649"/>
      <c r="HAH106" s="649"/>
      <c r="HAI106" s="649"/>
      <c r="HAJ106" s="649"/>
      <c r="HAK106" s="649"/>
      <c r="HAL106" s="649"/>
      <c r="HAM106" s="649"/>
      <c r="HAN106" s="649"/>
      <c r="HAO106" s="649"/>
      <c r="HAP106" s="649"/>
      <c r="HAQ106" s="649"/>
      <c r="HAR106" s="649"/>
      <c r="HAS106" s="649"/>
      <c r="HAT106" s="649"/>
      <c r="HAU106" s="649"/>
      <c r="HAV106" s="649"/>
      <c r="HAW106" s="649"/>
      <c r="HAX106" s="649"/>
      <c r="HAY106" s="649"/>
      <c r="HAZ106" s="649"/>
      <c r="HBA106" s="649"/>
      <c r="HBB106" s="649"/>
      <c r="HBC106" s="649"/>
      <c r="HBD106" s="649"/>
      <c r="HBE106" s="649"/>
      <c r="HBF106" s="649"/>
      <c r="HBG106" s="649"/>
      <c r="HBH106" s="649"/>
      <c r="HBI106" s="649"/>
      <c r="HBJ106" s="649"/>
      <c r="HBK106" s="649"/>
      <c r="HBL106" s="649"/>
      <c r="HBM106" s="649"/>
      <c r="HBN106" s="649"/>
      <c r="HBO106" s="649"/>
      <c r="HBP106" s="649"/>
      <c r="HBQ106" s="649"/>
      <c r="HBR106" s="649"/>
      <c r="HBS106" s="649"/>
      <c r="HBT106" s="649"/>
      <c r="HBU106" s="649"/>
      <c r="HBV106" s="649"/>
      <c r="HBW106" s="649"/>
      <c r="HBX106" s="649"/>
      <c r="HBY106" s="649"/>
      <c r="HBZ106" s="649"/>
      <c r="HCA106" s="649"/>
      <c r="HCB106" s="649"/>
      <c r="HCC106" s="649"/>
      <c r="HCD106" s="649"/>
      <c r="HCE106" s="649"/>
      <c r="HCF106" s="649"/>
      <c r="HCG106" s="649"/>
      <c r="HCH106" s="649"/>
      <c r="HCI106" s="649"/>
      <c r="HCJ106" s="649"/>
      <c r="HCK106" s="649"/>
      <c r="HCL106" s="649"/>
      <c r="HCM106" s="649"/>
      <c r="HCN106" s="649"/>
      <c r="HCO106" s="649"/>
      <c r="HCP106" s="649"/>
      <c r="HCQ106" s="649"/>
      <c r="HCR106" s="649"/>
      <c r="HCS106" s="649"/>
      <c r="HCT106" s="649"/>
      <c r="HCU106" s="649"/>
      <c r="HCV106" s="649"/>
      <c r="HCW106" s="649"/>
      <c r="HCX106" s="649"/>
      <c r="HCY106" s="649"/>
      <c r="HCZ106" s="649"/>
      <c r="HDA106" s="649"/>
      <c r="HDB106" s="649"/>
      <c r="HDC106" s="649"/>
      <c r="HDD106" s="649"/>
      <c r="HDE106" s="649"/>
      <c r="HDF106" s="649"/>
      <c r="HDG106" s="649"/>
      <c r="HDH106" s="649"/>
      <c r="HDI106" s="649"/>
      <c r="HDJ106" s="649"/>
      <c r="HDK106" s="649"/>
      <c r="HDL106" s="649"/>
      <c r="HDM106" s="649"/>
      <c r="HDN106" s="649"/>
      <c r="HDO106" s="649"/>
      <c r="HDP106" s="649"/>
      <c r="HDQ106" s="649"/>
      <c r="HDR106" s="649"/>
      <c r="HDS106" s="649"/>
      <c r="HDT106" s="649"/>
      <c r="HDU106" s="649"/>
      <c r="HDV106" s="649"/>
      <c r="HDW106" s="649"/>
      <c r="HDX106" s="649"/>
      <c r="HDY106" s="649"/>
      <c r="HDZ106" s="649"/>
      <c r="HEA106" s="649"/>
      <c r="HEB106" s="649"/>
      <c r="HEC106" s="649"/>
      <c r="HED106" s="649"/>
      <c r="HEE106" s="649"/>
      <c r="HEF106" s="649"/>
      <c r="HEG106" s="649"/>
      <c r="HEH106" s="649"/>
      <c r="HEI106" s="649"/>
      <c r="HEJ106" s="649"/>
      <c r="HEK106" s="649"/>
      <c r="HEL106" s="649"/>
      <c r="HEM106" s="649"/>
      <c r="HEN106" s="649"/>
      <c r="HEO106" s="649"/>
      <c r="HEP106" s="649"/>
      <c r="HEQ106" s="649"/>
      <c r="HER106" s="649"/>
      <c r="HES106" s="649"/>
      <c r="HET106" s="649"/>
      <c r="HEU106" s="649"/>
      <c r="HEV106" s="649"/>
      <c r="HEW106" s="649"/>
      <c r="HEX106" s="649"/>
      <c r="HEY106" s="649"/>
      <c r="HEZ106" s="649"/>
      <c r="HFA106" s="649"/>
      <c r="HFB106" s="649"/>
      <c r="HFC106" s="649"/>
      <c r="HFD106" s="649"/>
      <c r="HFE106" s="649"/>
      <c r="HFF106" s="649"/>
      <c r="HFG106" s="649"/>
      <c r="HFH106" s="649"/>
      <c r="HFI106" s="649"/>
      <c r="HFJ106" s="649"/>
      <c r="HFK106" s="649"/>
      <c r="HFL106" s="649"/>
      <c r="HFM106" s="649"/>
      <c r="HFN106" s="649"/>
      <c r="HFO106" s="649"/>
      <c r="HFP106" s="649"/>
      <c r="HFQ106" s="649"/>
      <c r="HFR106" s="649"/>
      <c r="HFS106" s="649"/>
      <c r="HFT106" s="649"/>
      <c r="HFU106" s="649"/>
      <c r="HFV106" s="649"/>
      <c r="HFW106" s="649"/>
      <c r="HFX106" s="649"/>
      <c r="HFY106" s="649"/>
      <c r="HFZ106" s="649"/>
      <c r="HGA106" s="649"/>
      <c r="HGB106" s="649"/>
      <c r="HGC106" s="649"/>
      <c r="HGD106" s="649"/>
      <c r="HGE106" s="649"/>
      <c r="HGF106" s="649"/>
      <c r="HGG106" s="649"/>
      <c r="HGH106" s="649"/>
      <c r="HGI106" s="649"/>
      <c r="HGJ106" s="649"/>
      <c r="HGK106" s="649"/>
      <c r="HGL106" s="649"/>
      <c r="HGM106" s="649"/>
      <c r="HGN106" s="649"/>
      <c r="HGO106" s="649"/>
      <c r="HGP106" s="649"/>
      <c r="HGQ106" s="649"/>
      <c r="HGR106" s="649"/>
      <c r="HGS106" s="649"/>
      <c r="HGT106" s="649"/>
      <c r="HGU106" s="649"/>
      <c r="HGV106" s="649"/>
      <c r="HGW106" s="649"/>
      <c r="HGX106" s="649"/>
      <c r="HGY106" s="649"/>
      <c r="HGZ106" s="649"/>
      <c r="HHA106" s="649"/>
      <c r="HHB106" s="649"/>
      <c r="HHC106" s="649"/>
      <c r="HHD106" s="649"/>
      <c r="HHE106" s="649"/>
      <c r="HHF106" s="649"/>
      <c r="HHG106" s="649"/>
      <c r="HHH106" s="649"/>
      <c r="HHI106" s="649"/>
      <c r="HHJ106" s="649"/>
      <c r="HHK106" s="649"/>
      <c r="HHL106" s="649"/>
      <c r="HHM106" s="649"/>
      <c r="HHN106" s="649"/>
      <c r="HHO106" s="649"/>
      <c r="HHP106" s="649"/>
      <c r="HHQ106" s="649"/>
      <c r="HHR106" s="649"/>
      <c r="HHS106" s="649"/>
      <c r="HHT106" s="649"/>
      <c r="HHU106" s="649"/>
      <c r="HHV106" s="649"/>
      <c r="HHW106" s="649"/>
      <c r="HHX106" s="649"/>
      <c r="HHY106" s="649"/>
      <c r="HHZ106" s="649"/>
      <c r="HIA106" s="649"/>
      <c r="HIB106" s="649"/>
      <c r="HIC106" s="649"/>
      <c r="HID106" s="649"/>
      <c r="HIE106" s="649"/>
      <c r="HIF106" s="649"/>
      <c r="HIG106" s="649"/>
      <c r="HIH106" s="649"/>
      <c r="HII106" s="649"/>
      <c r="HIJ106" s="649"/>
      <c r="HIK106" s="649"/>
      <c r="HIL106" s="649"/>
      <c r="HIM106" s="649"/>
      <c r="HIN106" s="649"/>
      <c r="HIO106" s="649"/>
      <c r="HIP106" s="649"/>
      <c r="HIQ106" s="649"/>
      <c r="HIR106" s="649"/>
      <c r="HIS106" s="649"/>
      <c r="HIT106" s="649"/>
      <c r="HIU106" s="649"/>
      <c r="HIV106" s="649"/>
      <c r="HIW106" s="649"/>
      <c r="HIX106" s="649"/>
      <c r="HIY106" s="649"/>
      <c r="HIZ106" s="649"/>
      <c r="HJA106" s="649"/>
      <c r="HJB106" s="649"/>
      <c r="HJC106" s="649"/>
      <c r="HJD106" s="649"/>
      <c r="HJE106" s="649"/>
      <c r="HJF106" s="649"/>
      <c r="HJG106" s="649"/>
      <c r="HJH106" s="649"/>
      <c r="HJI106" s="649"/>
      <c r="HJJ106" s="649"/>
      <c r="HJK106" s="649"/>
      <c r="HJL106" s="649"/>
      <c r="HJM106" s="649"/>
      <c r="HJN106" s="649"/>
      <c r="HJO106" s="649"/>
      <c r="HJP106" s="649"/>
      <c r="HJQ106" s="649"/>
      <c r="HJR106" s="649"/>
      <c r="HJS106" s="649"/>
      <c r="HJT106" s="649"/>
      <c r="HJU106" s="649"/>
      <c r="HJV106" s="649"/>
      <c r="HJW106" s="649"/>
      <c r="HJX106" s="649"/>
      <c r="HJY106" s="649"/>
      <c r="HJZ106" s="649"/>
      <c r="HKA106" s="649"/>
      <c r="HKB106" s="649"/>
      <c r="HKC106" s="649"/>
      <c r="HKD106" s="649"/>
      <c r="HKE106" s="649"/>
      <c r="HKF106" s="649"/>
      <c r="HKG106" s="649"/>
      <c r="HKH106" s="649"/>
      <c r="HKI106" s="649"/>
      <c r="HKJ106" s="649"/>
      <c r="HKK106" s="649"/>
      <c r="HKL106" s="649"/>
      <c r="HKM106" s="649"/>
      <c r="HKN106" s="649"/>
      <c r="HKO106" s="649"/>
      <c r="HKP106" s="649"/>
      <c r="HKQ106" s="649"/>
      <c r="HKR106" s="649"/>
      <c r="HKS106" s="649"/>
      <c r="HKT106" s="649"/>
      <c r="HKU106" s="649"/>
      <c r="HKV106" s="649"/>
      <c r="HKW106" s="649"/>
      <c r="HKX106" s="649"/>
      <c r="HKY106" s="649"/>
      <c r="HKZ106" s="649"/>
      <c r="HLA106" s="649"/>
      <c r="HLB106" s="649"/>
      <c r="HLC106" s="649"/>
      <c r="HLD106" s="649"/>
      <c r="HLE106" s="649"/>
      <c r="HLF106" s="649"/>
      <c r="HLG106" s="649"/>
      <c r="HLH106" s="649"/>
      <c r="HLI106" s="649"/>
      <c r="HLJ106" s="649"/>
      <c r="HLK106" s="649"/>
      <c r="HLL106" s="649"/>
      <c r="HLM106" s="649"/>
      <c r="HLN106" s="649"/>
      <c r="HLO106" s="649"/>
      <c r="HLP106" s="649"/>
      <c r="HLQ106" s="649"/>
      <c r="HLR106" s="649"/>
      <c r="HLS106" s="649"/>
      <c r="HLT106" s="649"/>
      <c r="HLU106" s="649"/>
      <c r="HLV106" s="649"/>
      <c r="HLW106" s="649"/>
      <c r="HLX106" s="649"/>
      <c r="HLY106" s="649"/>
      <c r="HLZ106" s="649"/>
      <c r="HMA106" s="649"/>
      <c r="HMB106" s="649"/>
      <c r="HMC106" s="649"/>
      <c r="HMD106" s="649"/>
      <c r="HME106" s="649"/>
      <c r="HMF106" s="649"/>
      <c r="HMG106" s="649"/>
      <c r="HMH106" s="649"/>
      <c r="HMI106" s="649"/>
      <c r="HMJ106" s="649"/>
      <c r="HMK106" s="649"/>
      <c r="HML106" s="649"/>
      <c r="HMM106" s="649"/>
      <c r="HMN106" s="649"/>
      <c r="HMO106" s="649"/>
      <c r="HMP106" s="649"/>
      <c r="HMQ106" s="649"/>
      <c r="HMR106" s="649"/>
      <c r="HMS106" s="649"/>
      <c r="HMT106" s="649"/>
      <c r="HMU106" s="649"/>
      <c r="HMV106" s="649"/>
      <c r="HMW106" s="649"/>
      <c r="HMX106" s="649"/>
      <c r="HMY106" s="649"/>
      <c r="HMZ106" s="649"/>
      <c r="HNA106" s="649"/>
      <c r="HNB106" s="649"/>
      <c r="HNC106" s="649"/>
      <c r="HND106" s="649"/>
      <c r="HNE106" s="649"/>
      <c r="HNF106" s="649"/>
      <c r="HNG106" s="649"/>
      <c r="HNH106" s="649"/>
      <c r="HNI106" s="649"/>
      <c r="HNJ106" s="649"/>
      <c r="HNK106" s="649"/>
      <c r="HNL106" s="649"/>
      <c r="HNM106" s="649"/>
      <c r="HNN106" s="649"/>
      <c r="HNO106" s="649"/>
      <c r="HNP106" s="649"/>
      <c r="HNQ106" s="649"/>
      <c r="HNR106" s="649"/>
      <c r="HNS106" s="649"/>
      <c r="HNT106" s="649"/>
      <c r="HNU106" s="649"/>
      <c r="HNV106" s="649"/>
      <c r="HNW106" s="649"/>
      <c r="HNX106" s="649"/>
      <c r="HNY106" s="649"/>
      <c r="HNZ106" s="649"/>
      <c r="HOA106" s="649"/>
      <c r="HOB106" s="649"/>
      <c r="HOC106" s="649"/>
      <c r="HOD106" s="649"/>
      <c r="HOE106" s="649"/>
      <c r="HOF106" s="649"/>
      <c r="HOG106" s="649"/>
      <c r="HOH106" s="649"/>
      <c r="HOI106" s="649"/>
      <c r="HOJ106" s="649"/>
      <c r="HOK106" s="649"/>
      <c r="HOL106" s="649"/>
      <c r="HOM106" s="649"/>
      <c r="HON106" s="649"/>
      <c r="HOO106" s="649"/>
      <c r="HOP106" s="649"/>
      <c r="HOQ106" s="649"/>
      <c r="HOR106" s="649"/>
      <c r="HOS106" s="649"/>
      <c r="HOT106" s="649"/>
      <c r="HOU106" s="649"/>
      <c r="HOV106" s="649"/>
      <c r="HOW106" s="649"/>
      <c r="HOX106" s="649"/>
      <c r="HOY106" s="649"/>
      <c r="HOZ106" s="649"/>
      <c r="HPA106" s="649"/>
      <c r="HPB106" s="649"/>
      <c r="HPC106" s="649"/>
      <c r="HPD106" s="649"/>
      <c r="HPE106" s="649"/>
      <c r="HPF106" s="649"/>
      <c r="HPG106" s="649"/>
      <c r="HPH106" s="649"/>
      <c r="HPI106" s="649"/>
      <c r="HPJ106" s="649"/>
      <c r="HPK106" s="649"/>
      <c r="HPL106" s="649"/>
      <c r="HPM106" s="649"/>
      <c r="HPN106" s="649"/>
      <c r="HPO106" s="649"/>
      <c r="HPP106" s="649"/>
      <c r="HPQ106" s="649"/>
      <c r="HPR106" s="649"/>
      <c r="HPS106" s="649"/>
      <c r="HPT106" s="649"/>
      <c r="HPU106" s="649"/>
      <c r="HPV106" s="649"/>
      <c r="HPW106" s="649"/>
      <c r="HPX106" s="649"/>
      <c r="HPY106" s="649"/>
      <c r="HPZ106" s="649"/>
      <c r="HQA106" s="649"/>
      <c r="HQB106" s="649"/>
      <c r="HQC106" s="649"/>
      <c r="HQD106" s="649"/>
      <c r="HQE106" s="649"/>
      <c r="HQF106" s="649"/>
      <c r="HQG106" s="649"/>
      <c r="HQH106" s="649"/>
      <c r="HQI106" s="649"/>
      <c r="HQJ106" s="649"/>
      <c r="HQK106" s="649"/>
      <c r="HQL106" s="649"/>
      <c r="HQM106" s="649"/>
      <c r="HQN106" s="649"/>
      <c r="HQO106" s="649"/>
      <c r="HQP106" s="649"/>
      <c r="HQQ106" s="649"/>
      <c r="HQR106" s="649"/>
      <c r="HQS106" s="649"/>
      <c r="HQT106" s="649"/>
      <c r="HQU106" s="649"/>
      <c r="HQV106" s="649"/>
      <c r="HQW106" s="649"/>
      <c r="HQX106" s="649"/>
      <c r="HQY106" s="649"/>
      <c r="HQZ106" s="649"/>
      <c r="HRA106" s="649"/>
      <c r="HRB106" s="649"/>
      <c r="HRC106" s="649"/>
      <c r="HRD106" s="649"/>
      <c r="HRE106" s="649"/>
      <c r="HRF106" s="649"/>
      <c r="HRG106" s="649"/>
      <c r="HRH106" s="649"/>
      <c r="HRI106" s="649"/>
      <c r="HRJ106" s="649"/>
      <c r="HRK106" s="649"/>
      <c r="HRL106" s="649"/>
      <c r="HRM106" s="649"/>
      <c r="HRN106" s="649"/>
      <c r="HRO106" s="649"/>
      <c r="HRP106" s="649"/>
      <c r="HRQ106" s="649"/>
      <c r="HRR106" s="649"/>
      <c r="HRS106" s="649"/>
      <c r="HRT106" s="649"/>
      <c r="HRU106" s="649"/>
      <c r="HRV106" s="649"/>
      <c r="HRW106" s="649"/>
      <c r="HRX106" s="649"/>
      <c r="HRY106" s="649"/>
      <c r="HRZ106" s="649"/>
      <c r="HSA106" s="649"/>
      <c r="HSB106" s="649"/>
      <c r="HSC106" s="649"/>
      <c r="HSD106" s="649"/>
      <c r="HSE106" s="649"/>
      <c r="HSF106" s="649"/>
      <c r="HSG106" s="649"/>
      <c r="HSH106" s="649"/>
      <c r="HSI106" s="649"/>
      <c r="HSJ106" s="649"/>
      <c r="HSK106" s="649"/>
      <c r="HSL106" s="649"/>
      <c r="HSM106" s="649"/>
      <c r="HSN106" s="649"/>
      <c r="HSO106" s="649"/>
      <c r="HSP106" s="649"/>
      <c r="HSQ106" s="649"/>
      <c r="HSR106" s="649"/>
      <c r="HSS106" s="649"/>
      <c r="HST106" s="649"/>
      <c r="HSU106" s="649"/>
      <c r="HSV106" s="649"/>
      <c r="HSW106" s="649"/>
      <c r="HSX106" s="649"/>
      <c r="HSY106" s="649"/>
      <c r="HSZ106" s="649"/>
      <c r="HTA106" s="649"/>
      <c r="HTB106" s="649"/>
      <c r="HTC106" s="649"/>
      <c r="HTD106" s="649"/>
      <c r="HTE106" s="649"/>
      <c r="HTF106" s="649"/>
      <c r="HTG106" s="649"/>
      <c r="HTH106" s="649"/>
      <c r="HTI106" s="649"/>
      <c r="HTJ106" s="649"/>
      <c r="HTK106" s="649"/>
      <c r="HTL106" s="649"/>
      <c r="HTM106" s="649"/>
      <c r="HTN106" s="649"/>
      <c r="HTO106" s="649"/>
      <c r="HTP106" s="649"/>
      <c r="HTQ106" s="649"/>
      <c r="HTR106" s="649"/>
      <c r="HTS106" s="649"/>
      <c r="HTT106" s="649"/>
      <c r="HTU106" s="649"/>
      <c r="HTV106" s="649"/>
      <c r="HTW106" s="649"/>
      <c r="HTX106" s="649"/>
      <c r="HTY106" s="649"/>
      <c r="HTZ106" s="649"/>
      <c r="HUA106" s="649"/>
      <c r="HUB106" s="649"/>
      <c r="HUC106" s="649"/>
      <c r="HUD106" s="649"/>
      <c r="HUE106" s="649"/>
      <c r="HUF106" s="649"/>
      <c r="HUG106" s="649"/>
      <c r="HUH106" s="649"/>
      <c r="HUI106" s="649"/>
      <c r="HUJ106" s="649"/>
      <c r="HUK106" s="649"/>
      <c r="HUL106" s="649"/>
      <c r="HUM106" s="649"/>
      <c r="HUN106" s="649"/>
      <c r="HUO106" s="649"/>
      <c r="HUP106" s="649"/>
      <c r="HUQ106" s="649"/>
      <c r="HUR106" s="649"/>
      <c r="HUS106" s="649"/>
      <c r="HUT106" s="649"/>
      <c r="HUU106" s="649"/>
      <c r="HUV106" s="649"/>
      <c r="HUW106" s="649"/>
      <c r="HUX106" s="649"/>
      <c r="HUY106" s="649"/>
      <c r="HUZ106" s="649"/>
      <c r="HVA106" s="649"/>
      <c r="HVB106" s="649"/>
      <c r="HVC106" s="649"/>
      <c r="HVD106" s="649"/>
      <c r="HVE106" s="649"/>
      <c r="HVF106" s="649"/>
      <c r="HVG106" s="649"/>
      <c r="HVH106" s="649"/>
      <c r="HVI106" s="649"/>
      <c r="HVJ106" s="649"/>
      <c r="HVK106" s="649"/>
      <c r="HVL106" s="649"/>
      <c r="HVM106" s="649"/>
      <c r="HVN106" s="649"/>
      <c r="HVO106" s="649"/>
      <c r="HVP106" s="649"/>
      <c r="HVQ106" s="649"/>
      <c r="HVR106" s="649"/>
      <c r="HVS106" s="649"/>
      <c r="HVT106" s="649"/>
      <c r="HVU106" s="649"/>
      <c r="HVV106" s="649"/>
      <c r="HVW106" s="649"/>
      <c r="HVX106" s="649"/>
      <c r="HVY106" s="649"/>
      <c r="HVZ106" s="649"/>
      <c r="HWA106" s="649"/>
      <c r="HWB106" s="649"/>
      <c r="HWC106" s="649"/>
      <c r="HWD106" s="649"/>
      <c r="HWE106" s="649"/>
      <c r="HWF106" s="649"/>
      <c r="HWG106" s="649"/>
      <c r="HWH106" s="649"/>
      <c r="HWI106" s="649"/>
      <c r="HWJ106" s="649"/>
      <c r="HWK106" s="649"/>
      <c r="HWL106" s="649"/>
      <c r="HWM106" s="649"/>
      <c r="HWN106" s="649"/>
      <c r="HWO106" s="649"/>
      <c r="HWP106" s="649"/>
      <c r="HWQ106" s="649"/>
      <c r="HWR106" s="649"/>
      <c r="HWS106" s="649"/>
      <c r="HWT106" s="649"/>
      <c r="HWU106" s="649"/>
      <c r="HWV106" s="649"/>
      <c r="HWW106" s="649"/>
      <c r="HWX106" s="649"/>
      <c r="HWY106" s="649"/>
      <c r="HWZ106" s="649"/>
      <c r="HXA106" s="649"/>
      <c r="HXB106" s="649"/>
      <c r="HXC106" s="649"/>
      <c r="HXD106" s="649"/>
      <c r="HXE106" s="649"/>
      <c r="HXF106" s="649"/>
      <c r="HXG106" s="649"/>
      <c r="HXH106" s="649"/>
      <c r="HXI106" s="649"/>
      <c r="HXJ106" s="649"/>
      <c r="HXK106" s="649"/>
      <c r="HXL106" s="649"/>
      <c r="HXM106" s="649"/>
      <c r="HXN106" s="649"/>
      <c r="HXO106" s="649"/>
      <c r="HXP106" s="649"/>
      <c r="HXQ106" s="649"/>
      <c r="HXR106" s="649"/>
      <c r="HXS106" s="649"/>
      <c r="HXT106" s="649"/>
      <c r="HXU106" s="649"/>
      <c r="HXV106" s="649"/>
      <c r="HXW106" s="649"/>
      <c r="HXX106" s="649"/>
      <c r="HXY106" s="649"/>
      <c r="HXZ106" s="649"/>
      <c r="HYA106" s="649"/>
      <c r="HYB106" s="649"/>
      <c r="HYC106" s="649"/>
      <c r="HYD106" s="649"/>
      <c r="HYE106" s="649"/>
      <c r="HYF106" s="649"/>
      <c r="HYG106" s="649"/>
      <c r="HYH106" s="649"/>
      <c r="HYI106" s="649"/>
      <c r="HYJ106" s="649"/>
      <c r="HYK106" s="649"/>
      <c r="HYL106" s="649"/>
      <c r="HYM106" s="649"/>
      <c r="HYN106" s="649"/>
      <c r="HYO106" s="649"/>
      <c r="HYP106" s="649"/>
      <c r="HYQ106" s="649"/>
      <c r="HYR106" s="649"/>
      <c r="HYS106" s="649"/>
      <c r="HYT106" s="649"/>
      <c r="HYU106" s="649"/>
      <c r="HYV106" s="649"/>
      <c r="HYW106" s="649"/>
      <c r="HYX106" s="649"/>
      <c r="HYY106" s="649"/>
      <c r="HYZ106" s="649"/>
      <c r="HZA106" s="649"/>
      <c r="HZB106" s="649"/>
      <c r="HZC106" s="649"/>
      <c r="HZD106" s="649"/>
      <c r="HZE106" s="649"/>
      <c r="HZF106" s="649"/>
      <c r="HZG106" s="649"/>
      <c r="HZH106" s="649"/>
      <c r="HZI106" s="649"/>
      <c r="HZJ106" s="649"/>
      <c r="HZK106" s="649"/>
      <c r="HZL106" s="649"/>
      <c r="HZM106" s="649"/>
      <c r="HZN106" s="649"/>
      <c r="HZO106" s="649"/>
      <c r="HZP106" s="649"/>
      <c r="HZQ106" s="649"/>
      <c r="HZR106" s="649"/>
      <c r="HZS106" s="649"/>
      <c r="HZT106" s="649"/>
      <c r="HZU106" s="649"/>
      <c r="HZV106" s="649"/>
      <c r="HZW106" s="649"/>
      <c r="HZX106" s="649"/>
      <c r="HZY106" s="649"/>
      <c r="HZZ106" s="649"/>
      <c r="IAA106" s="649"/>
      <c r="IAB106" s="649"/>
      <c r="IAC106" s="649"/>
      <c r="IAD106" s="649"/>
      <c r="IAE106" s="649"/>
      <c r="IAF106" s="649"/>
      <c r="IAG106" s="649"/>
      <c r="IAH106" s="649"/>
      <c r="IAI106" s="649"/>
      <c r="IAJ106" s="649"/>
      <c r="IAK106" s="649"/>
      <c r="IAL106" s="649"/>
      <c r="IAM106" s="649"/>
      <c r="IAN106" s="649"/>
      <c r="IAO106" s="649"/>
      <c r="IAP106" s="649"/>
      <c r="IAQ106" s="649"/>
      <c r="IAR106" s="649"/>
      <c r="IAS106" s="649"/>
      <c r="IAT106" s="649"/>
      <c r="IAU106" s="649"/>
      <c r="IAV106" s="649"/>
      <c r="IAW106" s="649"/>
      <c r="IAX106" s="649"/>
      <c r="IAY106" s="649"/>
      <c r="IAZ106" s="649"/>
      <c r="IBA106" s="649"/>
      <c r="IBB106" s="649"/>
      <c r="IBC106" s="649"/>
      <c r="IBD106" s="649"/>
      <c r="IBE106" s="649"/>
      <c r="IBF106" s="649"/>
      <c r="IBG106" s="649"/>
      <c r="IBH106" s="649"/>
      <c r="IBI106" s="649"/>
      <c r="IBJ106" s="649"/>
      <c r="IBK106" s="649"/>
      <c r="IBL106" s="649"/>
      <c r="IBM106" s="649"/>
      <c r="IBN106" s="649"/>
      <c r="IBO106" s="649"/>
      <c r="IBP106" s="649"/>
      <c r="IBQ106" s="649"/>
      <c r="IBR106" s="649"/>
      <c r="IBS106" s="649"/>
      <c r="IBT106" s="649"/>
      <c r="IBU106" s="649"/>
      <c r="IBV106" s="649"/>
      <c r="IBW106" s="649"/>
      <c r="IBX106" s="649"/>
      <c r="IBY106" s="649"/>
      <c r="IBZ106" s="649"/>
      <c r="ICA106" s="649"/>
      <c r="ICB106" s="649"/>
      <c r="ICC106" s="649"/>
      <c r="ICD106" s="649"/>
      <c r="ICE106" s="649"/>
      <c r="ICF106" s="649"/>
      <c r="ICG106" s="649"/>
      <c r="ICH106" s="649"/>
      <c r="ICI106" s="649"/>
      <c r="ICJ106" s="649"/>
      <c r="ICK106" s="649"/>
      <c r="ICL106" s="649"/>
      <c r="ICM106" s="649"/>
      <c r="ICN106" s="649"/>
      <c r="ICO106" s="649"/>
      <c r="ICP106" s="649"/>
      <c r="ICQ106" s="649"/>
      <c r="ICR106" s="649"/>
      <c r="ICS106" s="649"/>
      <c r="ICT106" s="649"/>
      <c r="ICU106" s="649"/>
      <c r="ICV106" s="649"/>
      <c r="ICW106" s="649"/>
      <c r="ICX106" s="649"/>
      <c r="ICY106" s="649"/>
      <c r="ICZ106" s="649"/>
      <c r="IDA106" s="649"/>
      <c r="IDB106" s="649"/>
      <c r="IDC106" s="649"/>
      <c r="IDD106" s="649"/>
      <c r="IDE106" s="649"/>
      <c r="IDF106" s="649"/>
      <c r="IDG106" s="649"/>
      <c r="IDH106" s="649"/>
      <c r="IDI106" s="649"/>
      <c r="IDJ106" s="649"/>
      <c r="IDK106" s="649"/>
      <c r="IDL106" s="649"/>
      <c r="IDM106" s="649"/>
      <c r="IDN106" s="649"/>
      <c r="IDO106" s="649"/>
      <c r="IDP106" s="649"/>
      <c r="IDQ106" s="649"/>
      <c r="IDR106" s="649"/>
      <c r="IDS106" s="649"/>
      <c r="IDT106" s="649"/>
      <c r="IDU106" s="649"/>
      <c r="IDV106" s="649"/>
      <c r="IDW106" s="649"/>
      <c r="IDX106" s="649"/>
      <c r="IDY106" s="649"/>
      <c r="IDZ106" s="649"/>
      <c r="IEA106" s="649"/>
      <c r="IEB106" s="649"/>
      <c r="IEC106" s="649"/>
      <c r="IED106" s="649"/>
      <c r="IEE106" s="649"/>
      <c r="IEF106" s="649"/>
      <c r="IEG106" s="649"/>
      <c r="IEH106" s="649"/>
      <c r="IEI106" s="649"/>
      <c r="IEJ106" s="649"/>
      <c r="IEK106" s="649"/>
      <c r="IEL106" s="649"/>
      <c r="IEM106" s="649"/>
      <c r="IEN106" s="649"/>
      <c r="IEO106" s="649"/>
      <c r="IEP106" s="649"/>
      <c r="IEQ106" s="649"/>
      <c r="IER106" s="649"/>
      <c r="IES106" s="649"/>
      <c r="IET106" s="649"/>
      <c r="IEU106" s="649"/>
      <c r="IEV106" s="649"/>
      <c r="IEW106" s="649"/>
      <c r="IEX106" s="649"/>
      <c r="IEY106" s="649"/>
      <c r="IEZ106" s="649"/>
      <c r="IFA106" s="649"/>
      <c r="IFB106" s="649"/>
      <c r="IFC106" s="649"/>
      <c r="IFD106" s="649"/>
      <c r="IFE106" s="649"/>
      <c r="IFF106" s="649"/>
      <c r="IFG106" s="649"/>
      <c r="IFH106" s="649"/>
      <c r="IFI106" s="649"/>
      <c r="IFJ106" s="649"/>
      <c r="IFK106" s="649"/>
      <c r="IFL106" s="649"/>
      <c r="IFM106" s="649"/>
      <c r="IFN106" s="649"/>
      <c r="IFO106" s="649"/>
      <c r="IFP106" s="649"/>
      <c r="IFQ106" s="649"/>
      <c r="IFR106" s="649"/>
      <c r="IFS106" s="649"/>
      <c r="IFT106" s="649"/>
      <c r="IFU106" s="649"/>
      <c r="IFV106" s="649"/>
      <c r="IFW106" s="649"/>
      <c r="IFX106" s="649"/>
      <c r="IFY106" s="649"/>
      <c r="IFZ106" s="649"/>
      <c r="IGA106" s="649"/>
      <c r="IGB106" s="649"/>
      <c r="IGC106" s="649"/>
      <c r="IGD106" s="649"/>
      <c r="IGE106" s="649"/>
      <c r="IGF106" s="649"/>
      <c r="IGG106" s="649"/>
      <c r="IGH106" s="649"/>
      <c r="IGI106" s="649"/>
      <c r="IGJ106" s="649"/>
      <c r="IGK106" s="649"/>
      <c r="IGL106" s="649"/>
      <c r="IGM106" s="649"/>
      <c r="IGN106" s="649"/>
      <c r="IGO106" s="649"/>
      <c r="IGP106" s="649"/>
      <c r="IGQ106" s="649"/>
      <c r="IGR106" s="649"/>
      <c r="IGS106" s="649"/>
      <c r="IGT106" s="649"/>
      <c r="IGU106" s="649"/>
      <c r="IGV106" s="649"/>
      <c r="IGW106" s="649"/>
      <c r="IGX106" s="649"/>
      <c r="IGY106" s="649"/>
      <c r="IGZ106" s="649"/>
      <c r="IHA106" s="649"/>
      <c r="IHB106" s="649"/>
      <c r="IHC106" s="649"/>
      <c r="IHD106" s="649"/>
      <c r="IHE106" s="649"/>
      <c r="IHF106" s="649"/>
      <c r="IHG106" s="649"/>
      <c r="IHH106" s="649"/>
      <c r="IHI106" s="649"/>
      <c r="IHJ106" s="649"/>
      <c r="IHK106" s="649"/>
      <c r="IHL106" s="649"/>
      <c r="IHM106" s="649"/>
      <c r="IHN106" s="649"/>
      <c r="IHO106" s="649"/>
      <c r="IHP106" s="649"/>
      <c r="IHQ106" s="649"/>
      <c r="IHR106" s="649"/>
      <c r="IHS106" s="649"/>
      <c r="IHT106" s="649"/>
      <c r="IHU106" s="649"/>
      <c r="IHV106" s="649"/>
      <c r="IHW106" s="649"/>
      <c r="IHX106" s="649"/>
      <c r="IHY106" s="649"/>
      <c r="IHZ106" s="649"/>
      <c r="IIA106" s="649"/>
      <c r="IIB106" s="649"/>
      <c r="IIC106" s="649"/>
      <c r="IID106" s="649"/>
      <c r="IIE106" s="649"/>
      <c r="IIF106" s="649"/>
      <c r="IIG106" s="649"/>
      <c r="IIH106" s="649"/>
      <c r="III106" s="649"/>
      <c r="IIJ106" s="649"/>
      <c r="IIK106" s="649"/>
      <c r="IIL106" s="649"/>
      <c r="IIM106" s="649"/>
      <c r="IIN106" s="649"/>
      <c r="IIO106" s="649"/>
      <c r="IIP106" s="649"/>
      <c r="IIQ106" s="649"/>
      <c r="IIR106" s="649"/>
      <c r="IIS106" s="649"/>
      <c r="IIT106" s="649"/>
      <c r="IIU106" s="649"/>
      <c r="IIV106" s="649"/>
      <c r="IIW106" s="649"/>
      <c r="IIX106" s="649"/>
      <c r="IIY106" s="649"/>
      <c r="IIZ106" s="649"/>
      <c r="IJA106" s="649"/>
      <c r="IJB106" s="649"/>
      <c r="IJC106" s="649"/>
      <c r="IJD106" s="649"/>
      <c r="IJE106" s="649"/>
      <c r="IJF106" s="649"/>
      <c r="IJG106" s="649"/>
      <c r="IJH106" s="649"/>
      <c r="IJI106" s="649"/>
      <c r="IJJ106" s="649"/>
      <c r="IJK106" s="649"/>
      <c r="IJL106" s="649"/>
      <c r="IJM106" s="649"/>
      <c r="IJN106" s="649"/>
      <c r="IJO106" s="649"/>
      <c r="IJP106" s="649"/>
      <c r="IJQ106" s="649"/>
      <c r="IJR106" s="649"/>
      <c r="IJS106" s="649"/>
      <c r="IJT106" s="649"/>
      <c r="IJU106" s="649"/>
      <c r="IJV106" s="649"/>
      <c r="IJW106" s="649"/>
      <c r="IJX106" s="649"/>
      <c r="IJY106" s="649"/>
      <c r="IJZ106" s="649"/>
      <c r="IKA106" s="649"/>
      <c r="IKB106" s="649"/>
      <c r="IKC106" s="649"/>
      <c r="IKD106" s="649"/>
      <c r="IKE106" s="649"/>
      <c r="IKF106" s="649"/>
      <c r="IKG106" s="649"/>
      <c r="IKH106" s="649"/>
      <c r="IKI106" s="649"/>
      <c r="IKJ106" s="649"/>
      <c r="IKK106" s="649"/>
      <c r="IKL106" s="649"/>
      <c r="IKM106" s="649"/>
      <c r="IKN106" s="649"/>
      <c r="IKO106" s="649"/>
      <c r="IKP106" s="649"/>
      <c r="IKQ106" s="649"/>
      <c r="IKR106" s="649"/>
      <c r="IKS106" s="649"/>
      <c r="IKT106" s="649"/>
      <c r="IKU106" s="649"/>
      <c r="IKV106" s="649"/>
      <c r="IKW106" s="649"/>
      <c r="IKX106" s="649"/>
      <c r="IKY106" s="649"/>
      <c r="IKZ106" s="649"/>
      <c r="ILA106" s="649"/>
      <c r="ILB106" s="649"/>
      <c r="ILC106" s="649"/>
      <c r="ILD106" s="649"/>
      <c r="ILE106" s="649"/>
      <c r="ILF106" s="649"/>
      <c r="ILG106" s="649"/>
      <c r="ILH106" s="649"/>
      <c r="ILI106" s="649"/>
      <c r="ILJ106" s="649"/>
      <c r="ILK106" s="649"/>
      <c r="ILL106" s="649"/>
      <c r="ILM106" s="649"/>
      <c r="ILN106" s="649"/>
      <c r="ILO106" s="649"/>
      <c r="ILP106" s="649"/>
      <c r="ILQ106" s="649"/>
      <c r="ILR106" s="649"/>
      <c r="ILS106" s="649"/>
      <c r="ILT106" s="649"/>
      <c r="ILU106" s="649"/>
      <c r="ILV106" s="649"/>
      <c r="ILW106" s="649"/>
      <c r="ILX106" s="649"/>
      <c r="ILY106" s="649"/>
      <c r="ILZ106" s="649"/>
      <c r="IMA106" s="649"/>
      <c r="IMB106" s="649"/>
      <c r="IMC106" s="649"/>
      <c r="IMD106" s="649"/>
      <c r="IME106" s="649"/>
      <c r="IMF106" s="649"/>
      <c r="IMG106" s="649"/>
      <c r="IMH106" s="649"/>
      <c r="IMI106" s="649"/>
      <c r="IMJ106" s="649"/>
      <c r="IMK106" s="649"/>
      <c r="IML106" s="649"/>
      <c r="IMM106" s="649"/>
      <c r="IMN106" s="649"/>
      <c r="IMO106" s="649"/>
      <c r="IMP106" s="649"/>
      <c r="IMQ106" s="649"/>
      <c r="IMR106" s="649"/>
      <c r="IMS106" s="649"/>
      <c r="IMT106" s="649"/>
      <c r="IMU106" s="649"/>
      <c r="IMV106" s="649"/>
      <c r="IMW106" s="649"/>
      <c r="IMX106" s="649"/>
      <c r="IMY106" s="649"/>
      <c r="IMZ106" s="649"/>
      <c r="INA106" s="649"/>
      <c r="INB106" s="649"/>
      <c r="INC106" s="649"/>
      <c r="IND106" s="649"/>
      <c r="INE106" s="649"/>
      <c r="INF106" s="649"/>
      <c r="ING106" s="649"/>
      <c r="INH106" s="649"/>
      <c r="INI106" s="649"/>
      <c r="INJ106" s="649"/>
      <c r="INK106" s="649"/>
      <c r="INL106" s="649"/>
      <c r="INM106" s="649"/>
      <c r="INN106" s="649"/>
      <c r="INO106" s="649"/>
      <c r="INP106" s="649"/>
      <c r="INQ106" s="649"/>
      <c r="INR106" s="649"/>
      <c r="INS106" s="649"/>
      <c r="INT106" s="649"/>
      <c r="INU106" s="649"/>
      <c r="INV106" s="649"/>
      <c r="INW106" s="649"/>
      <c r="INX106" s="649"/>
      <c r="INY106" s="649"/>
      <c r="INZ106" s="649"/>
      <c r="IOA106" s="649"/>
      <c r="IOB106" s="649"/>
      <c r="IOC106" s="649"/>
      <c r="IOD106" s="649"/>
      <c r="IOE106" s="649"/>
      <c r="IOF106" s="649"/>
      <c r="IOG106" s="649"/>
      <c r="IOH106" s="649"/>
      <c r="IOI106" s="649"/>
      <c r="IOJ106" s="649"/>
      <c r="IOK106" s="649"/>
      <c r="IOL106" s="649"/>
      <c r="IOM106" s="649"/>
      <c r="ION106" s="649"/>
      <c r="IOO106" s="649"/>
      <c r="IOP106" s="649"/>
      <c r="IOQ106" s="649"/>
      <c r="IOR106" s="649"/>
      <c r="IOS106" s="649"/>
      <c r="IOT106" s="649"/>
      <c r="IOU106" s="649"/>
      <c r="IOV106" s="649"/>
      <c r="IOW106" s="649"/>
      <c r="IOX106" s="649"/>
      <c r="IOY106" s="649"/>
      <c r="IOZ106" s="649"/>
      <c r="IPA106" s="649"/>
      <c r="IPB106" s="649"/>
      <c r="IPC106" s="649"/>
      <c r="IPD106" s="649"/>
      <c r="IPE106" s="649"/>
      <c r="IPF106" s="649"/>
      <c r="IPG106" s="649"/>
      <c r="IPH106" s="649"/>
      <c r="IPI106" s="649"/>
      <c r="IPJ106" s="649"/>
      <c r="IPK106" s="649"/>
      <c r="IPL106" s="649"/>
      <c r="IPM106" s="649"/>
      <c r="IPN106" s="649"/>
      <c r="IPO106" s="649"/>
      <c r="IPP106" s="649"/>
      <c r="IPQ106" s="649"/>
      <c r="IPR106" s="649"/>
      <c r="IPS106" s="649"/>
      <c r="IPT106" s="649"/>
      <c r="IPU106" s="649"/>
      <c r="IPV106" s="649"/>
      <c r="IPW106" s="649"/>
      <c r="IPX106" s="649"/>
      <c r="IPY106" s="649"/>
      <c r="IPZ106" s="649"/>
      <c r="IQA106" s="649"/>
      <c r="IQB106" s="649"/>
      <c r="IQC106" s="649"/>
      <c r="IQD106" s="649"/>
      <c r="IQE106" s="649"/>
      <c r="IQF106" s="649"/>
      <c r="IQG106" s="649"/>
      <c r="IQH106" s="649"/>
      <c r="IQI106" s="649"/>
      <c r="IQJ106" s="649"/>
      <c r="IQK106" s="649"/>
      <c r="IQL106" s="649"/>
      <c r="IQM106" s="649"/>
      <c r="IQN106" s="649"/>
      <c r="IQO106" s="649"/>
      <c r="IQP106" s="649"/>
      <c r="IQQ106" s="649"/>
      <c r="IQR106" s="649"/>
      <c r="IQS106" s="649"/>
      <c r="IQT106" s="649"/>
      <c r="IQU106" s="649"/>
      <c r="IQV106" s="649"/>
      <c r="IQW106" s="649"/>
      <c r="IQX106" s="649"/>
      <c r="IQY106" s="649"/>
      <c r="IQZ106" s="649"/>
      <c r="IRA106" s="649"/>
      <c r="IRB106" s="649"/>
      <c r="IRC106" s="649"/>
      <c r="IRD106" s="649"/>
      <c r="IRE106" s="649"/>
      <c r="IRF106" s="649"/>
      <c r="IRG106" s="649"/>
      <c r="IRH106" s="649"/>
      <c r="IRI106" s="649"/>
      <c r="IRJ106" s="649"/>
      <c r="IRK106" s="649"/>
      <c r="IRL106" s="649"/>
      <c r="IRM106" s="649"/>
      <c r="IRN106" s="649"/>
      <c r="IRO106" s="649"/>
      <c r="IRP106" s="649"/>
      <c r="IRQ106" s="649"/>
      <c r="IRR106" s="649"/>
      <c r="IRS106" s="649"/>
      <c r="IRT106" s="649"/>
      <c r="IRU106" s="649"/>
      <c r="IRV106" s="649"/>
      <c r="IRW106" s="649"/>
      <c r="IRX106" s="649"/>
      <c r="IRY106" s="649"/>
      <c r="IRZ106" s="649"/>
      <c r="ISA106" s="649"/>
      <c r="ISB106" s="649"/>
      <c r="ISC106" s="649"/>
      <c r="ISD106" s="649"/>
      <c r="ISE106" s="649"/>
      <c r="ISF106" s="649"/>
      <c r="ISG106" s="649"/>
      <c r="ISH106" s="649"/>
      <c r="ISI106" s="649"/>
      <c r="ISJ106" s="649"/>
      <c r="ISK106" s="649"/>
      <c r="ISL106" s="649"/>
      <c r="ISM106" s="649"/>
      <c r="ISN106" s="649"/>
      <c r="ISO106" s="649"/>
      <c r="ISP106" s="649"/>
      <c r="ISQ106" s="649"/>
      <c r="ISR106" s="649"/>
      <c r="ISS106" s="649"/>
      <c r="IST106" s="649"/>
      <c r="ISU106" s="649"/>
      <c r="ISV106" s="649"/>
      <c r="ISW106" s="649"/>
      <c r="ISX106" s="649"/>
      <c r="ISY106" s="649"/>
      <c r="ISZ106" s="649"/>
      <c r="ITA106" s="649"/>
      <c r="ITB106" s="649"/>
      <c r="ITC106" s="649"/>
      <c r="ITD106" s="649"/>
      <c r="ITE106" s="649"/>
      <c r="ITF106" s="649"/>
      <c r="ITG106" s="649"/>
      <c r="ITH106" s="649"/>
      <c r="ITI106" s="649"/>
      <c r="ITJ106" s="649"/>
      <c r="ITK106" s="649"/>
      <c r="ITL106" s="649"/>
      <c r="ITM106" s="649"/>
      <c r="ITN106" s="649"/>
      <c r="ITO106" s="649"/>
      <c r="ITP106" s="649"/>
      <c r="ITQ106" s="649"/>
      <c r="ITR106" s="649"/>
      <c r="ITS106" s="649"/>
      <c r="ITT106" s="649"/>
      <c r="ITU106" s="649"/>
      <c r="ITV106" s="649"/>
      <c r="ITW106" s="649"/>
      <c r="ITX106" s="649"/>
      <c r="ITY106" s="649"/>
      <c r="ITZ106" s="649"/>
      <c r="IUA106" s="649"/>
      <c r="IUB106" s="649"/>
      <c r="IUC106" s="649"/>
      <c r="IUD106" s="649"/>
      <c r="IUE106" s="649"/>
      <c r="IUF106" s="649"/>
      <c r="IUG106" s="649"/>
      <c r="IUH106" s="649"/>
      <c r="IUI106" s="649"/>
      <c r="IUJ106" s="649"/>
      <c r="IUK106" s="649"/>
      <c r="IUL106" s="649"/>
      <c r="IUM106" s="649"/>
      <c r="IUN106" s="649"/>
      <c r="IUO106" s="649"/>
      <c r="IUP106" s="649"/>
      <c r="IUQ106" s="649"/>
      <c r="IUR106" s="649"/>
      <c r="IUS106" s="649"/>
      <c r="IUT106" s="649"/>
      <c r="IUU106" s="649"/>
      <c r="IUV106" s="649"/>
      <c r="IUW106" s="649"/>
      <c r="IUX106" s="649"/>
      <c r="IUY106" s="649"/>
      <c r="IUZ106" s="649"/>
      <c r="IVA106" s="649"/>
      <c r="IVB106" s="649"/>
      <c r="IVC106" s="649"/>
      <c r="IVD106" s="649"/>
      <c r="IVE106" s="649"/>
      <c r="IVF106" s="649"/>
      <c r="IVG106" s="649"/>
      <c r="IVH106" s="649"/>
      <c r="IVI106" s="649"/>
      <c r="IVJ106" s="649"/>
      <c r="IVK106" s="649"/>
      <c r="IVL106" s="649"/>
      <c r="IVM106" s="649"/>
      <c r="IVN106" s="649"/>
      <c r="IVO106" s="649"/>
      <c r="IVP106" s="649"/>
      <c r="IVQ106" s="649"/>
      <c r="IVR106" s="649"/>
      <c r="IVS106" s="649"/>
      <c r="IVT106" s="649"/>
      <c r="IVU106" s="649"/>
      <c r="IVV106" s="649"/>
      <c r="IVW106" s="649"/>
      <c r="IVX106" s="649"/>
      <c r="IVY106" s="649"/>
      <c r="IVZ106" s="649"/>
      <c r="IWA106" s="649"/>
      <c r="IWB106" s="649"/>
      <c r="IWC106" s="649"/>
      <c r="IWD106" s="649"/>
      <c r="IWE106" s="649"/>
      <c r="IWF106" s="649"/>
      <c r="IWG106" s="649"/>
      <c r="IWH106" s="649"/>
      <c r="IWI106" s="649"/>
      <c r="IWJ106" s="649"/>
      <c r="IWK106" s="649"/>
      <c r="IWL106" s="649"/>
      <c r="IWM106" s="649"/>
      <c r="IWN106" s="649"/>
      <c r="IWO106" s="649"/>
      <c r="IWP106" s="649"/>
      <c r="IWQ106" s="649"/>
      <c r="IWR106" s="649"/>
      <c r="IWS106" s="649"/>
      <c r="IWT106" s="649"/>
      <c r="IWU106" s="649"/>
      <c r="IWV106" s="649"/>
      <c r="IWW106" s="649"/>
      <c r="IWX106" s="649"/>
      <c r="IWY106" s="649"/>
      <c r="IWZ106" s="649"/>
      <c r="IXA106" s="649"/>
      <c r="IXB106" s="649"/>
      <c r="IXC106" s="649"/>
      <c r="IXD106" s="649"/>
      <c r="IXE106" s="649"/>
      <c r="IXF106" s="649"/>
      <c r="IXG106" s="649"/>
      <c r="IXH106" s="649"/>
      <c r="IXI106" s="649"/>
      <c r="IXJ106" s="649"/>
      <c r="IXK106" s="649"/>
      <c r="IXL106" s="649"/>
      <c r="IXM106" s="649"/>
      <c r="IXN106" s="649"/>
      <c r="IXO106" s="649"/>
      <c r="IXP106" s="649"/>
      <c r="IXQ106" s="649"/>
      <c r="IXR106" s="649"/>
      <c r="IXS106" s="649"/>
      <c r="IXT106" s="649"/>
      <c r="IXU106" s="649"/>
      <c r="IXV106" s="649"/>
      <c r="IXW106" s="649"/>
      <c r="IXX106" s="649"/>
      <c r="IXY106" s="649"/>
      <c r="IXZ106" s="649"/>
      <c r="IYA106" s="649"/>
      <c r="IYB106" s="649"/>
      <c r="IYC106" s="649"/>
      <c r="IYD106" s="649"/>
      <c r="IYE106" s="649"/>
      <c r="IYF106" s="649"/>
      <c r="IYG106" s="649"/>
      <c r="IYH106" s="649"/>
      <c r="IYI106" s="649"/>
      <c r="IYJ106" s="649"/>
      <c r="IYK106" s="649"/>
      <c r="IYL106" s="649"/>
      <c r="IYM106" s="649"/>
      <c r="IYN106" s="649"/>
      <c r="IYO106" s="649"/>
      <c r="IYP106" s="649"/>
      <c r="IYQ106" s="649"/>
      <c r="IYR106" s="649"/>
      <c r="IYS106" s="649"/>
      <c r="IYT106" s="649"/>
      <c r="IYU106" s="649"/>
      <c r="IYV106" s="649"/>
      <c r="IYW106" s="649"/>
      <c r="IYX106" s="649"/>
      <c r="IYY106" s="649"/>
      <c r="IYZ106" s="649"/>
      <c r="IZA106" s="649"/>
      <c r="IZB106" s="649"/>
      <c r="IZC106" s="649"/>
      <c r="IZD106" s="649"/>
      <c r="IZE106" s="649"/>
      <c r="IZF106" s="649"/>
      <c r="IZG106" s="649"/>
      <c r="IZH106" s="649"/>
      <c r="IZI106" s="649"/>
      <c r="IZJ106" s="649"/>
      <c r="IZK106" s="649"/>
      <c r="IZL106" s="649"/>
      <c r="IZM106" s="649"/>
      <c r="IZN106" s="649"/>
      <c r="IZO106" s="649"/>
      <c r="IZP106" s="649"/>
      <c r="IZQ106" s="649"/>
      <c r="IZR106" s="649"/>
      <c r="IZS106" s="649"/>
      <c r="IZT106" s="649"/>
      <c r="IZU106" s="649"/>
      <c r="IZV106" s="649"/>
      <c r="IZW106" s="649"/>
      <c r="IZX106" s="649"/>
      <c r="IZY106" s="649"/>
      <c r="IZZ106" s="649"/>
      <c r="JAA106" s="649"/>
      <c r="JAB106" s="649"/>
      <c r="JAC106" s="649"/>
      <c r="JAD106" s="649"/>
      <c r="JAE106" s="649"/>
      <c r="JAF106" s="649"/>
      <c r="JAG106" s="649"/>
      <c r="JAH106" s="649"/>
      <c r="JAI106" s="649"/>
      <c r="JAJ106" s="649"/>
      <c r="JAK106" s="649"/>
      <c r="JAL106" s="649"/>
      <c r="JAM106" s="649"/>
      <c r="JAN106" s="649"/>
      <c r="JAO106" s="649"/>
      <c r="JAP106" s="649"/>
      <c r="JAQ106" s="649"/>
      <c r="JAR106" s="649"/>
      <c r="JAS106" s="649"/>
      <c r="JAT106" s="649"/>
      <c r="JAU106" s="649"/>
      <c r="JAV106" s="649"/>
      <c r="JAW106" s="649"/>
      <c r="JAX106" s="649"/>
      <c r="JAY106" s="649"/>
      <c r="JAZ106" s="649"/>
      <c r="JBA106" s="649"/>
      <c r="JBB106" s="649"/>
      <c r="JBC106" s="649"/>
      <c r="JBD106" s="649"/>
      <c r="JBE106" s="649"/>
      <c r="JBF106" s="649"/>
      <c r="JBG106" s="649"/>
      <c r="JBH106" s="649"/>
      <c r="JBI106" s="649"/>
      <c r="JBJ106" s="649"/>
      <c r="JBK106" s="649"/>
      <c r="JBL106" s="649"/>
      <c r="JBM106" s="649"/>
      <c r="JBN106" s="649"/>
      <c r="JBO106" s="649"/>
      <c r="JBP106" s="649"/>
      <c r="JBQ106" s="649"/>
      <c r="JBR106" s="649"/>
      <c r="JBS106" s="649"/>
      <c r="JBT106" s="649"/>
      <c r="JBU106" s="649"/>
      <c r="JBV106" s="649"/>
      <c r="JBW106" s="649"/>
      <c r="JBX106" s="649"/>
      <c r="JBY106" s="649"/>
      <c r="JBZ106" s="649"/>
      <c r="JCA106" s="649"/>
      <c r="JCB106" s="649"/>
      <c r="JCC106" s="649"/>
      <c r="JCD106" s="649"/>
      <c r="JCE106" s="649"/>
      <c r="JCF106" s="649"/>
      <c r="JCG106" s="649"/>
      <c r="JCH106" s="649"/>
      <c r="JCI106" s="649"/>
      <c r="JCJ106" s="649"/>
      <c r="JCK106" s="649"/>
      <c r="JCL106" s="649"/>
      <c r="JCM106" s="649"/>
      <c r="JCN106" s="649"/>
      <c r="JCO106" s="649"/>
      <c r="JCP106" s="649"/>
      <c r="JCQ106" s="649"/>
      <c r="JCR106" s="649"/>
      <c r="JCS106" s="649"/>
      <c r="JCT106" s="649"/>
      <c r="JCU106" s="649"/>
      <c r="JCV106" s="649"/>
      <c r="JCW106" s="649"/>
      <c r="JCX106" s="649"/>
      <c r="JCY106" s="649"/>
      <c r="JCZ106" s="649"/>
      <c r="JDA106" s="649"/>
      <c r="JDB106" s="649"/>
      <c r="JDC106" s="649"/>
      <c r="JDD106" s="649"/>
      <c r="JDE106" s="649"/>
      <c r="JDF106" s="649"/>
      <c r="JDG106" s="649"/>
      <c r="JDH106" s="649"/>
      <c r="JDI106" s="649"/>
      <c r="JDJ106" s="649"/>
      <c r="JDK106" s="649"/>
      <c r="JDL106" s="649"/>
      <c r="JDM106" s="649"/>
      <c r="JDN106" s="649"/>
      <c r="JDO106" s="649"/>
      <c r="JDP106" s="649"/>
      <c r="JDQ106" s="649"/>
      <c r="JDR106" s="649"/>
      <c r="JDS106" s="649"/>
      <c r="JDT106" s="649"/>
      <c r="JDU106" s="649"/>
      <c r="JDV106" s="649"/>
      <c r="JDW106" s="649"/>
      <c r="JDX106" s="649"/>
      <c r="JDY106" s="649"/>
      <c r="JDZ106" s="649"/>
      <c r="JEA106" s="649"/>
      <c r="JEB106" s="649"/>
      <c r="JEC106" s="649"/>
      <c r="JED106" s="649"/>
      <c r="JEE106" s="649"/>
      <c r="JEF106" s="649"/>
      <c r="JEG106" s="649"/>
      <c r="JEH106" s="649"/>
      <c r="JEI106" s="649"/>
      <c r="JEJ106" s="649"/>
      <c r="JEK106" s="649"/>
      <c r="JEL106" s="649"/>
      <c r="JEM106" s="649"/>
      <c r="JEN106" s="649"/>
      <c r="JEO106" s="649"/>
      <c r="JEP106" s="649"/>
      <c r="JEQ106" s="649"/>
      <c r="JER106" s="649"/>
      <c r="JES106" s="649"/>
      <c r="JET106" s="649"/>
      <c r="JEU106" s="649"/>
      <c r="JEV106" s="649"/>
      <c r="JEW106" s="649"/>
      <c r="JEX106" s="649"/>
      <c r="JEY106" s="649"/>
      <c r="JEZ106" s="649"/>
      <c r="JFA106" s="649"/>
      <c r="JFB106" s="649"/>
      <c r="JFC106" s="649"/>
      <c r="JFD106" s="649"/>
      <c r="JFE106" s="649"/>
      <c r="JFF106" s="649"/>
      <c r="JFG106" s="649"/>
      <c r="JFH106" s="649"/>
      <c r="JFI106" s="649"/>
      <c r="JFJ106" s="649"/>
      <c r="JFK106" s="649"/>
      <c r="JFL106" s="649"/>
      <c r="JFM106" s="649"/>
      <c r="JFN106" s="649"/>
      <c r="JFO106" s="649"/>
      <c r="JFP106" s="649"/>
      <c r="JFQ106" s="649"/>
      <c r="JFR106" s="649"/>
      <c r="JFS106" s="649"/>
      <c r="JFT106" s="649"/>
      <c r="JFU106" s="649"/>
      <c r="JFV106" s="649"/>
      <c r="JFW106" s="649"/>
      <c r="JFX106" s="649"/>
      <c r="JFY106" s="649"/>
      <c r="JFZ106" s="649"/>
      <c r="JGA106" s="649"/>
      <c r="JGB106" s="649"/>
      <c r="JGC106" s="649"/>
      <c r="JGD106" s="649"/>
      <c r="JGE106" s="649"/>
      <c r="JGF106" s="649"/>
      <c r="JGG106" s="649"/>
      <c r="JGH106" s="649"/>
      <c r="JGI106" s="649"/>
      <c r="JGJ106" s="649"/>
      <c r="JGK106" s="649"/>
      <c r="JGL106" s="649"/>
      <c r="JGM106" s="649"/>
      <c r="JGN106" s="649"/>
      <c r="JGO106" s="649"/>
      <c r="JGP106" s="649"/>
      <c r="JGQ106" s="649"/>
      <c r="JGR106" s="649"/>
      <c r="JGS106" s="649"/>
      <c r="JGT106" s="649"/>
      <c r="JGU106" s="649"/>
      <c r="JGV106" s="649"/>
      <c r="JGW106" s="649"/>
      <c r="JGX106" s="649"/>
      <c r="JGY106" s="649"/>
      <c r="JGZ106" s="649"/>
      <c r="JHA106" s="649"/>
      <c r="JHB106" s="649"/>
      <c r="JHC106" s="649"/>
      <c r="JHD106" s="649"/>
      <c r="JHE106" s="649"/>
      <c r="JHF106" s="649"/>
      <c r="JHG106" s="649"/>
      <c r="JHH106" s="649"/>
      <c r="JHI106" s="649"/>
      <c r="JHJ106" s="649"/>
      <c r="JHK106" s="649"/>
      <c r="JHL106" s="649"/>
      <c r="JHM106" s="649"/>
      <c r="JHN106" s="649"/>
      <c r="JHO106" s="649"/>
      <c r="JHP106" s="649"/>
      <c r="JHQ106" s="649"/>
      <c r="JHR106" s="649"/>
      <c r="JHS106" s="649"/>
      <c r="JHT106" s="649"/>
      <c r="JHU106" s="649"/>
      <c r="JHV106" s="649"/>
      <c r="JHW106" s="649"/>
      <c r="JHX106" s="649"/>
      <c r="JHY106" s="649"/>
      <c r="JHZ106" s="649"/>
      <c r="JIA106" s="649"/>
      <c r="JIB106" s="649"/>
      <c r="JIC106" s="649"/>
      <c r="JID106" s="649"/>
      <c r="JIE106" s="649"/>
      <c r="JIF106" s="649"/>
      <c r="JIG106" s="649"/>
      <c r="JIH106" s="649"/>
      <c r="JII106" s="649"/>
      <c r="JIJ106" s="649"/>
      <c r="JIK106" s="649"/>
      <c r="JIL106" s="649"/>
      <c r="JIM106" s="649"/>
      <c r="JIN106" s="649"/>
      <c r="JIO106" s="649"/>
      <c r="JIP106" s="649"/>
      <c r="JIQ106" s="649"/>
      <c r="JIR106" s="649"/>
      <c r="JIS106" s="649"/>
      <c r="JIT106" s="649"/>
      <c r="JIU106" s="649"/>
      <c r="JIV106" s="649"/>
      <c r="JIW106" s="649"/>
      <c r="JIX106" s="649"/>
      <c r="JIY106" s="649"/>
      <c r="JIZ106" s="649"/>
      <c r="JJA106" s="649"/>
      <c r="JJB106" s="649"/>
      <c r="JJC106" s="649"/>
      <c r="JJD106" s="649"/>
      <c r="JJE106" s="649"/>
      <c r="JJF106" s="649"/>
      <c r="JJG106" s="649"/>
      <c r="JJH106" s="649"/>
      <c r="JJI106" s="649"/>
      <c r="JJJ106" s="649"/>
      <c r="JJK106" s="649"/>
      <c r="JJL106" s="649"/>
      <c r="JJM106" s="649"/>
      <c r="JJN106" s="649"/>
      <c r="JJO106" s="649"/>
      <c r="JJP106" s="649"/>
      <c r="JJQ106" s="649"/>
      <c r="JJR106" s="649"/>
      <c r="JJS106" s="649"/>
      <c r="JJT106" s="649"/>
      <c r="JJU106" s="649"/>
      <c r="JJV106" s="649"/>
      <c r="JJW106" s="649"/>
      <c r="JJX106" s="649"/>
      <c r="JJY106" s="649"/>
      <c r="JJZ106" s="649"/>
      <c r="JKA106" s="649"/>
      <c r="JKB106" s="649"/>
      <c r="JKC106" s="649"/>
      <c r="JKD106" s="649"/>
      <c r="JKE106" s="649"/>
      <c r="JKF106" s="649"/>
      <c r="JKG106" s="649"/>
      <c r="JKH106" s="649"/>
      <c r="JKI106" s="649"/>
      <c r="JKJ106" s="649"/>
      <c r="JKK106" s="649"/>
      <c r="JKL106" s="649"/>
      <c r="JKM106" s="649"/>
      <c r="JKN106" s="649"/>
      <c r="JKO106" s="649"/>
      <c r="JKP106" s="649"/>
      <c r="JKQ106" s="649"/>
      <c r="JKR106" s="649"/>
      <c r="JKS106" s="649"/>
      <c r="JKT106" s="649"/>
      <c r="JKU106" s="649"/>
      <c r="JKV106" s="649"/>
      <c r="JKW106" s="649"/>
      <c r="JKX106" s="649"/>
      <c r="JKY106" s="649"/>
      <c r="JKZ106" s="649"/>
      <c r="JLA106" s="649"/>
      <c r="JLB106" s="649"/>
      <c r="JLC106" s="649"/>
      <c r="JLD106" s="649"/>
      <c r="JLE106" s="649"/>
      <c r="JLF106" s="649"/>
      <c r="JLG106" s="649"/>
      <c r="JLH106" s="649"/>
      <c r="JLI106" s="649"/>
      <c r="JLJ106" s="649"/>
      <c r="JLK106" s="649"/>
      <c r="JLL106" s="649"/>
      <c r="JLM106" s="649"/>
      <c r="JLN106" s="649"/>
      <c r="JLO106" s="649"/>
      <c r="JLP106" s="649"/>
      <c r="JLQ106" s="649"/>
      <c r="JLR106" s="649"/>
      <c r="JLS106" s="649"/>
      <c r="JLT106" s="649"/>
      <c r="JLU106" s="649"/>
      <c r="JLV106" s="649"/>
      <c r="JLW106" s="649"/>
      <c r="JLX106" s="649"/>
      <c r="JLY106" s="649"/>
      <c r="JLZ106" s="649"/>
      <c r="JMA106" s="649"/>
      <c r="JMB106" s="649"/>
      <c r="JMC106" s="649"/>
      <c r="JMD106" s="649"/>
      <c r="JME106" s="649"/>
      <c r="JMF106" s="649"/>
      <c r="JMG106" s="649"/>
      <c r="JMH106" s="649"/>
      <c r="JMI106" s="649"/>
      <c r="JMJ106" s="649"/>
      <c r="JMK106" s="649"/>
      <c r="JML106" s="649"/>
      <c r="JMM106" s="649"/>
      <c r="JMN106" s="649"/>
      <c r="JMO106" s="649"/>
      <c r="JMP106" s="649"/>
      <c r="JMQ106" s="649"/>
      <c r="JMR106" s="649"/>
      <c r="JMS106" s="649"/>
      <c r="JMT106" s="649"/>
      <c r="JMU106" s="649"/>
      <c r="JMV106" s="649"/>
      <c r="JMW106" s="649"/>
      <c r="JMX106" s="649"/>
      <c r="JMY106" s="649"/>
      <c r="JMZ106" s="649"/>
      <c r="JNA106" s="649"/>
      <c r="JNB106" s="649"/>
      <c r="JNC106" s="649"/>
      <c r="JND106" s="649"/>
      <c r="JNE106" s="649"/>
      <c r="JNF106" s="649"/>
      <c r="JNG106" s="649"/>
      <c r="JNH106" s="649"/>
      <c r="JNI106" s="649"/>
      <c r="JNJ106" s="649"/>
      <c r="JNK106" s="649"/>
      <c r="JNL106" s="649"/>
      <c r="JNM106" s="649"/>
      <c r="JNN106" s="649"/>
      <c r="JNO106" s="649"/>
      <c r="JNP106" s="649"/>
      <c r="JNQ106" s="649"/>
      <c r="JNR106" s="649"/>
      <c r="JNS106" s="649"/>
      <c r="JNT106" s="649"/>
      <c r="JNU106" s="649"/>
      <c r="JNV106" s="649"/>
      <c r="JNW106" s="649"/>
      <c r="JNX106" s="649"/>
      <c r="JNY106" s="649"/>
      <c r="JNZ106" s="649"/>
      <c r="JOA106" s="649"/>
      <c r="JOB106" s="649"/>
      <c r="JOC106" s="649"/>
      <c r="JOD106" s="649"/>
      <c r="JOE106" s="649"/>
      <c r="JOF106" s="649"/>
      <c r="JOG106" s="649"/>
      <c r="JOH106" s="649"/>
      <c r="JOI106" s="649"/>
      <c r="JOJ106" s="649"/>
      <c r="JOK106" s="649"/>
      <c r="JOL106" s="649"/>
      <c r="JOM106" s="649"/>
      <c r="JON106" s="649"/>
      <c r="JOO106" s="649"/>
      <c r="JOP106" s="649"/>
      <c r="JOQ106" s="649"/>
      <c r="JOR106" s="649"/>
      <c r="JOS106" s="649"/>
      <c r="JOT106" s="649"/>
      <c r="JOU106" s="649"/>
      <c r="JOV106" s="649"/>
      <c r="JOW106" s="649"/>
      <c r="JOX106" s="649"/>
      <c r="JOY106" s="649"/>
      <c r="JOZ106" s="649"/>
      <c r="JPA106" s="649"/>
      <c r="JPB106" s="649"/>
      <c r="JPC106" s="649"/>
      <c r="JPD106" s="649"/>
      <c r="JPE106" s="649"/>
      <c r="JPF106" s="649"/>
      <c r="JPG106" s="649"/>
      <c r="JPH106" s="649"/>
      <c r="JPI106" s="649"/>
      <c r="JPJ106" s="649"/>
      <c r="JPK106" s="649"/>
      <c r="JPL106" s="649"/>
      <c r="JPM106" s="649"/>
      <c r="JPN106" s="649"/>
      <c r="JPO106" s="649"/>
      <c r="JPP106" s="649"/>
      <c r="JPQ106" s="649"/>
      <c r="JPR106" s="649"/>
      <c r="JPS106" s="649"/>
      <c r="JPT106" s="649"/>
      <c r="JPU106" s="649"/>
      <c r="JPV106" s="649"/>
      <c r="JPW106" s="649"/>
      <c r="JPX106" s="649"/>
      <c r="JPY106" s="649"/>
      <c r="JPZ106" s="649"/>
      <c r="JQA106" s="649"/>
      <c r="JQB106" s="649"/>
      <c r="JQC106" s="649"/>
      <c r="JQD106" s="649"/>
      <c r="JQE106" s="649"/>
      <c r="JQF106" s="649"/>
      <c r="JQG106" s="649"/>
      <c r="JQH106" s="649"/>
      <c r="JQI106" s="649"/>
      <c r="JQJ106" s="649"/>
      <c r="JQK106" s="649"/>
      <c r="JQL106" s="649"/>
      <c r="JQM106" s="649"/>
      <c r="JQN106" s="649"/>
      <c r="JQO106" s="649"/>
      <c r="JQP106" s="649"/>
      <c r="JQQ106" s="649"/>
      <c r="JQR106" s="649"/>
      <c r="JQS106" s="649"/>
      <c r="JQT106" s="649"/>
      <c r="JQU106" s="649"/>
      <c r="JQV106" s="649"/>
      <c r="JQW106" s="649"/>
      <c r="JQX106" s="649"/>
      <c r="JQY106" s="649"/>
      <c r="JQZ106" s="649"/>
      <c r="JRA106" s="649"/>
      <c r="JRB106" s="649"/>
      <c r="JRC106" s="649"/>
      <c r="JRD106" s="649"/>
      <c r="JRE106" s="649"/>
      <c r="JRF106" s="649"/>
      <c r="JRG106" s="649"/>
      <c r="JRH106" s="649"/>
      <c r="JRI106" s="649"/>
      <c r="JRJ106" s="649"/>
      <c r="JRK106" s="649"/>
      <c r="JRL106" s="649"/>
      <c r="JRM106" s="649"/>
      <c r="JRN106" s="649"/>
      <c r="JRO106" s="649"/>
      <c r="JRP106" s="649"/>
      <c r="JRQ106" s="649"/>
      <c r="JRR106" s="649"/>
      <c r="JRS106" s="649"/>
      <c r="JRT106" s="649"/>
      <c r="JRU106" s="649"/>
      <c r="JRV106" s="649"/>
      <c r="JRW106" s="649"/>
      <c r="JRX106" s="649"/>
      <c r="JRY106" s="649"/>
      <c r="JRZ106" s="649"/>
      <c r="JSA106" s="649"/>
      <c r="JSB106" s="649"/>
      <c r="JSC106" s="649"/>
      <c r="JSD106" s="649"/>
      <c r="JSE106" s="649"/>
      <c r="JSF106" s="649"/>
      <c r="JSG106" s="649"/>
      <c r="JSH106" s="649"/>
      <c r="JSI106" s="649"/>
      <c r="JSJ106" s="649"/>
      <c r="JSK106" s="649"/>
      <c r="JSL106" s="649"/>
      <c r="JSM106" s="649"/>
      <c r="JSN106" s="649"/>
      <c r="JSO106" s="649"/>
      <c r="JSP106" s="649"/>
      <c r="JSQ106" s="649"/>
      <c r="JSR106" s="649"/>
      <c r="JSS106" s="649"/>
      <c r="JST106" s="649"/>
      <c r="JSU106" s="649"/>
      <c r="JSV106" s="649"/>
      <c r="JSW106" s="649"/>
      <c r="JSX106" s="649"/>
      <c r="JSY106" s="649"/>
      <c r="JSZ106" s="649"/>
      <c r="JTA106" s="649"/>
      <c r="JTB106" s="649"/>
      <c r="JTC106" s="649"/>
      <c r="JTD106" s="649"/>
      <c r="JTE106" s="649"/>
      <c r="JTF106" s="649"/>
      <c r="JTG106" s="649"/>
      <c r="JTH106" s="649"/>
      <c r="JTI106" s="649"/>
      <c r="JTJ106" s="649"/>
      <c r="JTK106" s="649"/>
      <c r="JTL106" s="649"/>
      <c r="JTM106" s="649"/>
      <c r="JTN106" s="649"/>
      <c r="JTO106" s="649"/>
      <c r="JTP106" s="649"/>
      <c r="JTQ106" s="649"/>
      <c r="JTR106" s="649"/>
      <c r="JTS106" s="649"/>
      <c r="JTT106" s="649"/>
      <c r="JTU106" s="649"/>
      <c r="JTV106" s="649"/>
      <c r="JTW106" s="649"/>
      <c r="JTX106" s="649"/>
      <c r="JTY106" s="649"/>
      <c r="JTZ106" s="649"/>
      <c r="JUA106" s="649"/>
      <c r="JUB106" s="649"/>
      <c r="JUC106" s="649"/>
      <c r="JUD106" s="649"/>
      <c r="JUE106" s="649"/>
      <c r="JUF106" s="649"/>
      <c r="JUG106" s="649"/>
      <c r="JUH106" s="649"/>
      <c r="JUI106" s="649"/>
      <c r="JUJ106" s="649"/>
      <c r="JUK106" s="649"/>
      <c r="JUL106" s="649"/>
      <c r="JUM106" s="649"/>
      <c r="JUN106" s="649"/>
      <c r="JUO106" s="649"/>
      <c r="JUP106" s="649"/>
      <c r="JUQ106" s="649"/>
      <c r="JUR106" s="649"/>
      <c r="JUS106" s="649"/>
      <c r="JUT106" s="649"/>
      <c r="JUU106" s="649"/>
      <c r="JUV106" s="649"/>
      <c r="JUW106" s="649"/>
      <c r="JUX106" s="649"/>
      <c r="JUY106" s="649"/>
      <c r="JUZ106" s="649"/>
      <c r="JVA106" s="649"/>
      <c r="JVB106" s="649"/>
      <c r="JVC106" s="649"/>
      <c r="JVD106" s="649"/>
      <c r="JVE106" s="649"/>
      <c r="JVF106" s="649"/>
      <c r="JVG106" s="649"/>
      <c r="JVH106" s="649"/>
      <c r="JVI106" s="649"/>
      <c r="JVJ106" s="649"/>
      <c r="JVK106" s="649"/>
      <c r="JVL106" s="649"/>
      <c r="JVM106" s="649"/>
      <c r="JVN106" s="649"/>
      <c r="JVO106" s="649"/>
      <c r="JVP106" s="649"/>
      <c r="JVQ106" s="649"/>
      <c r="JVR106" s="649"/>
      <c r="JVS106" s="649"/>
      <c r="JVT106" s="649"/>
      <c r="JVU106" s="649"/>
      <c r="JVV106" s="649"/>
      <c r="JVW106" s="649"/>
      <c r="JVX106" s="649"/>
      <c r="JVY106" s="649"/>
      <c r="JVZ106" s="649"/>
      <c r="JWA106" s="649"/>
      <c r="JWB106" s="649"/>
      <c r="JWC106" s="649"/>
      <c r="JWD106" s="649"/>
      <c r="JWE106" s="649"/>
      <c r="JWF106" s="649"/>
      <c r="JWG106" s="649"/>
      <c r="JWH106" s="649"/>
      <c r="JWI106" s="649"/>
      <c r="JWJ106" s="649"/>
      <c r="JWK106" s="649"/>
      <c r="JWL106" s="649"/>
      <c r="JWM106" s="649"/>
      <c r="JWN106" s="649"/>
      <c r="JWO106" s="649"/>
      <c r="JWP106" s="649"/>
      <c r="JWQ106" s="649"/>
      <c r="JWR106" s="649"/>
      <c r="JWS106" s="649"/>
      <c r="JWT106" s="649"/>
      <c r="JWU106" s="649"/>
      <c r="JWV106" s="649"/>
      <c r="JWW106" s="649"/>
      <c r="JWX106" s="649"/>
      <c r="JWY106" s="649"/>
      <c r="JWZ106" s="649"/>
      <c r="JXA106" s="649"/>
      <c r="JXB106" s="649"/>
      <c r="JXC106" s="649"/>
      <c r="JXD106" s="649"/>
      <c r="JXE106" s="649"/>
      <c r="JXF106" s="649"/>
      <c r="JXG106" s="649"/>
      <c r="JXH106" s="649"/>
      <c r="JXI106" s="649"/>
      <c r="JXJ106" s="649"/>
      <c r="JXK106" s="649"/>
      <c r="JXL106" s="649"/>
      <c r="JXM106" s="649"/>
      <c r="JXN106" s="649"/>
      <c r="JXO106" s="649"/>
      <c r="JXP106" s="649"/>
      <c r="JXQ106" s="649"/>
      <c r="JXR106" s="649"/>
      <c r="JXS106" s="649"/>
      <c r="JXT106" s="649"/>
      <c r="JXU106" s="649"/>
      <c r="JXV106" s="649"/>
      <c r="JXW106" s="649"/>
      <c r="JXX106" s="649"/>
      <c r="JXY106" s="649"/>
      <c r="JXZ106" s="649"/>
      <c r="JYA106" s="649"/>
      <c r="JYB106" s="649"/>
      <c r="JYC106" s="649"/>
      <c r="JYD106" s="649"/>
      <c r="JYE106" s="649"/>
      <c r="JYF106" s="649"/>
      <c r="JYG106" s="649"/>
      <c r="JYH106" s="649"/>
      <c r="JYI106" s="649"/>
      <c r="JYJ106" s="649"/>
      <c r="JYK106" s="649"/>
      <c r="JYL106" s="649"/>
      <c r="JYM106" s="649"/>
      <c r="JYN106" s="649"/>
      <c r="JYO106" s="649"/>
      <c r="JYP106" s="649"/>
      <c r="JYQ106" s="649"/>
      <c r="JYR106" s="649"/>
      <c r="JYS106" s="649"/>
      <c r="JYT106" s="649"/>
      <c r="JYU106" s="649"/>
      <c r="JYV106" s="649"/>
      <c r="JYW106" s="649"/>
      <c r="JYX106" s="649"/>
      <c r="JYY106" s="649"/>
      <c r="JYZ106" s="649"/>
      <c r="JZA106" s="649"/>
      <c r="JZB106" s="649"/>
      <c r="JZC106" s="649"/>
      <c r="JZD106" s="649"/>
      <c r="JZE106" s="649"/>
      <c r="JZF106" s="649"/>
      <c r="JZG106" s="649"/>
      <c r="JZH106" s="649"/>
      <c r="JZI106" s="649"/>
      <c r="JZJ106" s="649"/>
      <c r="JZK106" s="649"/>
      <c r="JZL106" s="649"/>
      <c r="JZM106" s="649"/>
      <c r="JZN106" s="649"/>
      <c r="JZO106" s="649"/>
      <c r="JZP106" s="649"/>
      <c r="JZQ106" s="649"/>
      <c r="JZR106" s="649"/>
      <c r="JZS106" s="649"/>
      <c r="JZT106" s="649"/>
      <c r="JZU106" s="649"/>
      <c r="JZV106" s="649"/>
      <c r="JZW106" s="649"/>
      <c r="JZX106" s="649"/>
      <c r="JZY106" s="649"/>
      <c r="JZZ106" s="649"/>
      <c r="KAA106" s="649"/>
      <c r="KAB106" s="649"/>
      <c r="KAC106" s="649"/>
      <c r="KAD106" s="649"/>
      <c r="KAE106" s="649"/>
      <c r="KAF106" s="649"/>
      <c r="KAG106" s="649"/>
      <c r="KAH106" s="649"/>
      <c r="KAI106" s="649"/>
      <c r="KAJ106" s="649"/>
      <c r="KAK106" s="649"/>
      <c r="KAL106" s="649"/>
      <c r="KAM106" s="649"/>
      <c r="KAN106" s="649"/>
      <c r="KAO106" s="649"/>
      <c r="KAP106" s="649"/>
      <c r="KAQ106" s="649"/>
      <c r="KAR106" s="649"/>
      <c r="KAS106" s="649"/>
      <c r="KAT106" s="649"/>
      <c r="KAU106" s="649"/>
      <c r="KAV106" s="649"/>
      <c r="KAW106" s="649"/>
      <c r="KAX106" s="649"/>
      <c r="KAY106" s="649"/>
      <c r="KAZ106" s="649"/>
      <c r="KBA106" s="649"/>
      <c r="KBB106" s="649"/>
      <c r="KBC106" s="649"/>
      <c r="KBD106" s="649"/>
      <c r="KBE106" s="649"/>
      <c r="KBF106" s="649"/>
      <c r="KBG106" s="649"/>
      <c r="KBH106" s="649"/>
      <c r="KBI106" s="649"/>
      <c r="KBJ106" s="649"/>
      <c r="KBK106" s="649"/>
      <c r="KBL106" s="649"/>
      <c r="KBM106" s="649"/>
      <c r="KBN106" s="649"/>
      <c r="KBO106" s="649"/>
      <c r="KBP106" s="649"/>
      <c r="KBQ106" s="649"/>
      <c r="KBR106" s="649"/>
      <c r="KBS106" s="649"/>
      <c r="KBT106" s="649"/>
      <c r="KBU106" s="649"/>
      <c r="KBV106" s="649"/>
      <c r="KBW106" s="649"/>
      <c r="KBX106" s="649"/>
      <c r="KBY106" s="649"/>
      <c r="KBZ106" s="649"/>
      <c r="KCA106" s="649"/>
      <c r="KCB106" s="649"/>
      <c r="KCC106" s="649"/>
      <c r="KCD106" s="649"/>
      <c r="KCE106" s="649"/>
      <c r="KCF106" s="649"/>
      <c r="KCG106" s="649"/>
      <c r="KCH106" s="649"/>
      <c r="KCI106" s="649"/>
      <c r="KCJ106" s="649"/>
      <c r="KCK106" s="649"/>
      <c r="KCL106" s="649"/>
      <c r="KCM106" s="649"/>
      <c r="KCN106" s="649"/>
      <c r="KCO106" s="649"/>
      <c r="KCP106" s="649"/>
      <c r="KCQ106" s="649"/>
      <c r="KCR106" s="649"/>
      <c r="KCS106" s="649"/>
      <c r="KCT106" s="649"/>
      <c r="KCU106" s="649"/>
      <c r="KCV106" s="649"/>
      <c r="KCW106" s="649"/>
      <c r="KCX106" s="649"/>
      <c r="KCY106" s="649"/>
      <c r="KCZ106" s="649"/>
      <c r="KDA106" s="649"/>
      <c r="KDB106" s="649"/>
      <c r="KDC106" s="649"/>
      <c r="KDD106" s="649"/>
      <c r="KDE106" s="649"/>
      <c r="KDF106" s="649"/>
      <c r="KDG106" s="649"/>
      <c r="KDH106" s="649"/>
      <c r="KDI106" s="649"/>
      <c r="KDJ106" s="649"/>
      <c r="KDK106" s="649"/>
      <c r="KDL106" s="649"/>
      <c r="KDM106" s="649"/>
      <c r="KDN106" s="649"/>
      <c r="KDO106" s="649"/>
      <c r="KDP106" s="649"/>
      <c r="KDQ106" s="649"/>
      <c r="KDR106" s="649"/>
      <c r="KDS106" s="649"/>
      <c r="KDT106" s="649"/>
      <c r="KDU106" s="649"/>
      <c r="KDV106" s="649"/>
      <c r="KDW106" s="649"/>
      <c r="KDX106" s="649"/>
      <c r="KDY106" s="649"/>
      <c r="KDZ106" s="649"/>
      <c r="KEA106" s="649"/>
      <c r="KEB106" s="649"/>
      <c r="KEC106" s="649"/>
      <c r="KED106" s="649"/>
      <c r="KEE106" s="649"/>
      <c r="KEF106" s="649"/>
      <c r="KEG106" s="649"/>
      <c r="KEH106" s="649"/>
      <c r="KEI106" s="649"/>
      <c r="KEJ106" s="649"/>
      <c r="KEK106" s="649"/>
      <c r="KEL106" s="649"/>
      <c r="KEM106" s="649"/>
      <c r="KEN106" s="649"/>
      <c r="KEO106" s="649"/>
      <c r="KEP106" s="649"/>
      <c r="KEQ106" s="649"/>
      <c r="KER106" s="649"/>
      <c r="KES106" s="649"/>
      <c r="KET106" s="649"/>
      <c r="KEU106" s="649"/>
      <c r="KEV106" s="649"/>
      <c r="KEW106" s="649"/>
      <c r="KEX106" s="649"/>
      <c r="KEY106" s="649"/>
      <c r="KEZ106" s="649"/>
      <c r="KFA106" s="649"/>
      <c r="KFB106" s="649"/>
      <c r="KFC106" s="649"/>
      <c r="KFD106" s="649"/>
      <c r="KFE106" s="649"/>
      <c r="KFF106" s="649"/>
      <c r="KFG106" s="649"/>
      <c r="KFH106" s="649"/>
      <c r="KFI106" s="649"/>
      <c r="KFJ106" s="649"/>
      <c r="KFK106" s="649"/>
      <c r="KFL106" s="649"/>
      <c r="KFM106" s="649"/>
      <c r="KFN106" s="649"/>
      <c r="KFO106" s="649"/>
      <c r="KFP106" s="649"/>
      <c r="KFQ106" s="649"/>
      <c r="KFR106" s="649"/>
      <c r="KFS106" s="649"/>
      <c r="KFT106" s="649"/>
      <c r="KFU106" s="649"/>
      <c r="KFV106" s="649"/>
      <c r="KFW106" s="649"/>
      <c r="KFX106" s="649"/>
      <c r="KFY106" s="649"/>
      <c r="KFZ106" s="649"/>
      <c r="KGA106" s="649"/>
      <c r="KGB106" s="649"/>
      <c r="KGC106" s="649"/>
      <c r="KGD106" s="649"/>
      <c r="KGE106" s="649"/>
      <c r="KGF106" s="649"/>
      <c r="KGG106" s="649"/>
      <c r="KGH106" s="649"/>
      <c r="KGI106" s="649"/>
      <c r="KGJ106" s="649"/>
      <c r="KGK106" s="649"/>
      <c r="KGL106" s="649"/>
      <c r="KGM106" s="649"/>
      <c r="KGN106" s="649"/>
      <c r="KGO106" s="649"/>
      <c r="KGP106" s="649"/>
      <c r="KGQ106" s="649"/>
      <c r="KGR106" s="649"/>
      <c r="KGS106" s="649"/>
      <c r="KGT106" s="649"/>
      <c r="KGU106" s="649"/>
      <c r="KGV106" s="649"/>
      <c r="KGW106" s="649"/>
      <c r="KGX106" s="649"/>
      <c r="KGY106" s="649"/>
      <c r="KGZ106" s="649"/>
      <c r="KHA106" s="649"/>
      <c r="KHB106" s="649"/>
      <c r="KHC106" s="649"/>
      <c r="KHD106" s="649"/>
      <c r="KHE106" s="649"/>
      <c r="KHF106" s="649"/>
      <c r="KHG106" s="649"/>
      <c r="KHH106" s="649"/>
      <c r="KHI106" s="649"/>
      <c r="KHJ106" s="649"/>
      <c r="KHK106" s="649"/>
      <c r="KHL106" s="649"/>
      <c r="KHM106" s="649"/>
      <c r="KHN106" s="649"/>
      <c r="KHO106" s="649"/>
      <c r="KHP106" s="649"/>
      <c r="KHQ106" s="649"/>
      <c r="KHR106" s="649"/>
      <c r="KHS106" s="649"/>
      <c r="KHT106" s="649"/>
      <c r="KHU106" s="649"/>
      <c r="KHV106" s="649"/>
      <c r="KHW106" s="649"/>
      <c r="KHX106" s="649"/>
      <c r="KHY106" s="649"/>
      <c r="KHZ106" s="649"/>
      <c r="KIA106" s="649"/>
      <c r="KIB106" s="649"/>
      <c r="KIC106" s="649"/>
      <c r="KID106" s="649"/>
      <c r="KIE106" s="649"/>
      <c r="KIF106" s="649"/>
      <c r="KIG106" s="649"/>
      <c r="KIH106" s="649"/>
      <c r="KII106" s="649"/>
      <c r="KIJ106" s="649"/>
      <c r="KIK106" s="649"/>
      <c r="KIL106" s="649"/>
      <c r="KIM106" s="649"/>
      <c r="KIN106" s="649"/>
      <c r="KIO106" s="649"/>
      <c r="KIP106" s="649"/>
      <c r="KIQ106" s="649"/>
      <c r="KIR106" s="649"/>
      <c r="KIS106" s="649"/>
      <c r="KIT106" s="649"/>
      <c r="KIU106" s="649"/>
      <c r="KIV106" s="649"/>
      <c r="KIW106" s="649"/>
      <c r="KIX106" s="649"/>
      <c r="KIY106" s="649"/>
      <c r="KIZ106" s="649"/>
      <c r="KJA106" s="649"/>
      <c r="KJB106" s="649"/>
      <c r="KJC106" s="649"/>
      <c r="KJD106" s="649"/>
      <c r="KJE106" s="649"/>
      <c r="KJF106" s="649"/>
      <c r="KJG106" s="649"/>
      <c r="KJH106" s="649"/>
      <c r="KJI106" s="649"/>
      <c r="KJJ106" s="649"/>
      <c r="KJK106" s="649"/>
      <c r="KJL106" s="649"/>
      <c r="KJM106" s="649"/>
      <c r="KJN106" s="649"/>
      <c r="KJO106" s="649"/>
      <c r="KJP106" s="649"/>
      <c r="KJQ106" s="649"/>
      <c r="KJR106" s="649"/>
      <c r="KJS106" s="649"/>
      <c r="KJT106" s="649"/>
      <c r="KJU106" s="649"/>
      <c r="KJV106" s="649"/>
      <c r="KJW106" s="649"/>
      <c r="KJX106" s="649"/>
      <c r="KJY106" s="649"/>
      <c r="KJZ106" s="649"/>
      <c r="KKA106" s="649"/>
      <c r="KKB106" s="649"/>
      <c r="KKC106" s="649"/>
      <c r="KKD106" s="649"/>
      <c r="KKE106" s="649"/>
      <c r="KKF106" s="649"/>
      <c r="KKG106" s="649"/>
      <c r="KKH106" s="649"/>
      <c r="KKI106" s="649"/>
      <c r="KKJ106" s="649"/>
      <c r="KKK106" s="649"/>
      <c r="KKL106" s="649"/>
      <c r="KKM106" s="649"/>
      <c r="KKN106" s="649"/>
      <c r="KKO106" s="649"/>
      <c r="KKP106" s="649"/>
      <c r="KKQ106" s="649"/>
      <c r="KKR106" s="649"/>
      <c r="KKS106" s="649"/>
      <c r="KKT106" s="649"/>
      <c r="KKU106" s="649"/>
      <c r="KKV106" s="649"/>
      <c r="KKW106" s="649"/>
      <c r="KKX106" s="649"/>
      <c r="KKY106" s="649"/>
      <c r="KKZ106" s="649"/>
      <c r="KLA106" s="649"/>
      <c r="KLB106" s="649"/>
      <c r="KLC106" s="649"/>
      <c r="KLD106" s="649"/>
      <c r="KLE106" s="649"/>
      <c r="KLF106" s="649"/>
      <c r="KLG106" s="649"/>
      <c r="KLH106" s="649"/>
      <c r="KLI106" s="649"/>
      <c r="KLJ106" s="649"/>
      <c r="KLK106" s="649"/>
      <c r="KLL106" s="649"/>
      <c r="KLM106" s="649"/>
      <c r="KLN106" s="649"/>
      <c r="KLO106" s="649"/>
      <c r="KLP106" s="649"/>
      <c r="KLQ106" s="649"/>
      <c r="KLR106" s="649"/>
      <c r="KLS106" s="649"/>
      <c r="KLT106" s="649"/>
      <c r="KLU106" s="649"/>
      <c r="KLV106" s="649"/>
      <c r="KLW106" s="649"/>
      <c r="KLX106" s="649"/>
      <c r="KLY106" s="649"/>
      <c r="KLZ106" s="649"/>
      <c r="KMA106" s="649"/>
      <c r="KMB106" s="649"/>
      <c r="KMC106" s="649"/>
      <c r="KMD106" s="649"/>
      <c r="KME106" s="649"/>
      <c r="KMF106" s="649"/>
      <c r="KMG106" s="649"/>
      <c r="KMH106" s="649"/>
      <c r="KMI106" s="649"/>
      <c r="KMJ106" s="649"/>
      <c r="KMK106" s="649"/>
      <c r="KML106" s="649"/>
      <c r="KMM106" s="649"/>
      <c r="KMN106" s="649"/>
      <c r="KMO106" s="649"/>
      <c r="KMP106" s="649"/>
      <c r="KMQ106" s="649"/>
      <c r="KMR106" s="649"/>
      <c r="KMS106" s="649"/>
      <c r="KMT106" s="649"/>
      <c r="KMU106" s="649"/>
      <c r="KMV106" s="649"/>
      <c r="KMW106" s="649"/>
      <c r="KMX106" s="649"/>
      <c r="KMY106" s="649"/>
      <c r="KMZ106" s="649"/>
      <c r="KNA106" s="649"/>
      <c r="KNB106" s="649"/>
      <c r="KNC106" s="649"/>
      <c r="KND106" s="649"/>
      <c r="KNE106" s="649"/>
      <c r="KNF106" s="649"/>
      <c r="KNG106" s="649"/>
      <c r="KNH106" s="649"/>
      <c r="KNI106" s="649"/>
      <c r="KNJ106" s="649"/>
      <c r="KNK106" s="649"/>
      <c r="KNL106" s="649"/>
      <c r="KNM106" s="649"/>
      <c r="KNN106" s="649"/>
      <c r="KNO106" s="649"/>
      <c r="KNP106" s="649"/>
      <c r="KNQ106" s="649"/>
      <c r="KNR106" s="649"/>
      <c r="KNS106" s="649"/>
      <c r="KNT106" s="649"/>
      <c r="KNU106" s="649"/>
      <c r="KNV106" s="649"/>
      <c r="KNW106" s="649"/>
      <c r="KNX106" s="649"/>
      <c r="KNY106" s="649"/>
      <c r="KNZ106" s="649"/>
      <c r="KOA106" s="649"/>
      <c r="KOB106" s="649"/>
      <c r="KOC106" s="649"/>
      <c r="KOD106" s="649"/>
      <c r="KOE106" s="649"/>
      <c r="KOF106" s="649"/>
      <c r="KOG106" s="649"/>
      <c r="KOH106" s="649"/>
      <c r="KOI106" s="649"/>
      <c r="KOJ106" s="649"/>
      <c r="KOK106" s="649"/>
      <c r="KOL106" s="649"/>
      <c r="KOM106" s="649"/>
      <c r="KON106" s="649"/>
      <c r="KOO106" s="649"/>
      <c r="KOP106" s="649"/>
      <c r="KOQ106" s="649"/>
      <c r="KOR106" s="649"/>
      <c r="KOS106" s="649"/>
      <c r="KOT106" s="649"/>
      <c r="KOU106" s="649"/>
      <c r="KOV106" s="649"/>
      <c r="KOW106" s="649"/>
      <c r="KOX106" s="649"/>
      <c r="KOY106" s="649"/>
      <c r="KOZ106" s="649"/>
      <c r="KPA106" s="649"/>
      <c r="KPB106" s="649"/>
      <c r="KPC106" s="649"/>
      <c r="KPD106" s="649"/>
      <c r="KPE106" s="649"/>
      <c r="KPF106" s="649"/>
      <c r="KPG106" s="649"/>
      <c r="KPH106" s="649"/>
      <c r="KPI106" s="649"/>
      <c r="KPJ106" s="649"/>
      <c r="KPK106" s="649"/>
      <c r="KPL106" s="649"/>
      <c r="KPM106" s="649"/>
      <c r="KPN106" s="649"/>
      <c r="KPO106" s="649"/>
      <c r="KPP106" s="649"/>
      <c r="KPQ106" s="649"/>
      <c r="KPR106" s="649"/>
      <c r="KPS106" s="649"/>
      <c r="KPT106" s="649"/>
      <c r="KPU106" s="649"/>
      <c r="KPV106" s="649"/>
      <c r="KPW106" s="649"/>
      <c r="KPX106" s="649"/>
      <c r="KPY106" s="649"/>
      <c r="KPZ106" s="649"/>
      <c r="KQA106" s="649"/>
      <c r="KQB106" s="649"/>
      <c r="KQC106" s="649"/>
      <c r="KQD106" s="649"/>
      <c r="KQE106" s="649"/>
      <c r="KQF106" s="649"/>
      <c r="KQG106" s="649"/>
      <c r="KQH106" s="649"/>
      <c r="KQI106" s="649"/>
      <c r="KQJ106" s="649"/>
      <c r="KQK106" s="649"/>
      <c r="KQL106" s="649"/>
      <c r="KQM106" s="649"/>
      <c r="KQN106" s="649"/>
      <c r="KQO106" s="649"/>
      <c r="KQP106" s="649"/>
      <c r="KQQ106" s="649"/>
      <c r="KQR106" s="649"/>
      <c r="KQS106" s="649"/>
      <c r="KQT106" s="649"/>
      <c r="KQU106" s="649"/>
      <c r="KQV106" s="649"/>
      <c r="KQW106" s="649"/>
      <c r="KQX106" s="649"/>
      <c r="KQY106" s="649"/>
      <c r="KQZ106" s="649"/>
      <c r="KRA106" s="649"/>
      <c r="KRB106" s="649"/>
      <c r="KRC106" s="649"/>
      <c r="KRD106" s="649"/>
      <c r="KRE106" s="649"/>
      <c r="KRF106" s="649"/>
      <c r="KRG106" s="649"/>
      <c r="KRH106" s="649"/>
      <c r="KRI106" s="649"/>
      <c r="KRJ106" s="649"/>
      <c r="KRK106" s="649"/>
      <c r="KRL106" s="649"/>
      <c r="KRM106" s="649"/>
      <c r="KRN106" s="649"/>
      <c r="KRO106" s="649"/>
      <c r="KRP106" s="649"/>
      <c r="KRQ106" s="649"/>
      <c r="KRR106" s="649"/>
      <c r="KRS106" s="649"/>
      <c r="KRT106" s="649"/>
      <c r="KRU106" s="649"/>
      <c r="KRV106" s="649"/>
      <c r="KRW106" s="649"/>
      <c r="KRX106" s="649"/>
      <c r="KRY106" s="649"/>
      <c r="KRZ106" s="649"/>
      <c r="KSA106" s="649"/>
      <c r="KSB106" s="649"/>
      <c r="KSC106" s="649"/>
      <c r="KSD106" s="649"/>
      <c r="KSE106" s="649"/>
      <c r="KSF106" s="649"/>
      <c r="KSG106" s="649"/>
      <c r="KSH106" s="649"/>
      <c r="KSI106" s="649"/>
      <c r="KSJ106" s="649"/>
      <c r="KSK106" s="649"/>
      <c r="KSL106" s="649"/>
      <c r="KSM106" s="649"/>
      <c r="KSN106" s="649"/>
      <c r="KSO106" s="649"/>
      <c r="KSP106" s="649"/>
      <c r="KSQ106" s="649"/>
      <c r="KSR106" s="649"/>
      <c r="KSS106" s="649"/>
      <c r="KST106" s="649"/>
      <c r="KSU106" s="649"/>
      <c r="KSV106" s="649"/>
      <c r="KSW106" s="649"/>
      <c r="KSX106" s="649"/>
      <c r="KSY106" s="649"/>
      <c r="KSZ106" s="649"/>
      <c r="KTA106" s="649"/>
      <c r="KTB106" s="649"/>
      <c r="KTC106" s="649"/>
      <c r="KTD106" s="649"/>
      <c r="KTE106" s="649"/>
      <c r="KTF106" s="649"/>
      <c r="KTG106" s="649"/>
      <c r="KTH106" s="649"/>
      <c r="KTI106" s="649"/>
      <c r="KTJ106" s="649"/>
      <c r="KTK106" s="649"/>
      <c r="KTL106" s="649"/>
      <c r="KTM106" s="649"/>
      <c r="KTN106" s="649"/>
      <c r="KTO106" s="649"/>
      <c r="KTP106" s="649"/>
      <c r="KTQ106" s="649"/>
      <c r="KTR106" s="649"/>
      <c r="KTS106" s="649"/>
      <c r="KTT106" s="649"/>
      <c r="KTU106" s="649"/>
      <c r="KTV106" s="649"/>
      <c r="KTW106" s="649"/>
      <c r="KTX106" s="649"/>
      <c r="KTY106" s="649"/>
      <c r="KTZ106" s="649"/>
      <c r="KUA106" s="649"/>
      <c r="KUB106" s="649"/>
      <c r="KUC106" s="649"/>
      <c r="KUD106" s="649"/>
      <c r="KUE106" s="649"/>
      <c r="KUF106" s="649"/>
      <c r="KUG106" s="649"/>
      <c r="KUH106" s="649"/>
      <c r="KUI106" s="649"/>
      <c r="KUJ106" s="649"/>
      <c r="KUK106" s="649"/>
      <c r="KUL106" s="649"/>
      <c r="KUM106" s="649"/>
      <c r="KUN106" s="649"/>
      <c r="KUO106" s="649"/>
      <c r="KUP106" s="649"/>
      <c r="KUQ106" s="649"/>
      <c r="KUR106" s="649"/>
      <c r="KUS106" s="649"/>
      <c r="KUT106" s="649"/>
      <c r="KUU106" s="649"/>
      <c r="KUV106" s="649"/>
      <c r="KUW106" s="649"/>
      <c r="KUX106" s="649"/>
      <c r="KUY106" s="649"/>
      <c r="KUZ106" s="649"/>
      <c r="KVA106" s="649"/>
      <c r="KVB106" s="649"/>
      <c r="KVC106" s="649"/>
      <c r="KVD106" s="649"/>
      <c r="KVE106" s="649"/>
      <c r="KVF106" s="649"/>
      <c r="KVG106" s="649"/>
      <c r="KVH106" s="649"/>
      <c r="KVI106" s="649"/>
      <c r="KVJ106" s="649"/>
      <c r="KVK106" s="649"/>
      <c r="KVL106" s="649"/>
      <c r="KVM106" s="649"/>
      <c r="KVN106" s="649"/>
      <c r="KVO106" s="649"/>
      <c r="KVP106" s="649"/>
      <c r="KVQ106" s="649"/>
      <c r="KVR106" s="649"/>
      <c r="KVS106" s="649"/>
      <c r="KVT106" s="649"/>
      <c r="KVU106" s="649"/>
      <c r="KVV106" s="649"/>
      <c r="KVW106" s="649"/>
      <c r="KVX106" s="649"/>
      <c r="KVY106" s="649"/>
      <c r="KVZ106" s="649"/>
      <c r="KWA106" s="649"/>
      <c r="KWB106" s="649"/>
      <c r="KWC106" s="649"/>
      <c r="KWD106" s="649"/>
      <c r="KWE106" s="649"/>
      <c r="KWF106" s="649"/>
      <c r="KWG106" s="649"/>
      <c r="KWH106" s="649"/>
      <c r="KWI106" s="649"/>
      <c r="KWJ106" s="649"/>
      <c r="KWK106" s="649"/>
      <c r="KWL106" s="649"/>
      <c r="KWM106" s="649"/>
      <c r="KWN106" s="649"/>
      <c r="KWO106" s="649"/>
      <c r="KWP106" s="649"/>
      <c r="KWQ106" s="649"/>
      <c r="KWR106" s="649"/>
      <c r="KWS106" s="649"/>
      <c r="KWT106" s="649"/>
      <c r="KWU106" s="649"/>
      <c r="KWV106" s="649"/>
      <c r="KWW106" s="649"/>
      <c r="KWX106" s="649"/>
      <c r="KWY106" s="649"/>
      <c r="KWZ106" s="649"/>
      <c r="KXA106" s="649"/>
      <c r="KXB106" s="649"/>
      <c r="KXC106" s="649"/>
      <c r="KXD106" s="649"/>
      <c r="KXE106" s="649"/>
      <c r="KXF106" s="649"/>
      <c r="KXG106" s="649"/>
      <c r="KXH106" s="649"/>
      <c r="KXI106" s="649"/>
      <c r="KXJ106" s="649"/>
      <c r="KXK106" s="649"/>
      <c r="KXL106" s="649"/>
      <c r="KXM106" s="649"/>
      <c r="KXN106" s="649"/>
      <c r="KXO106" s="649"/>
      <c r="KXP106" s="649"/>
      <c r="KXQ106" s="649"/>
      <c r="KXR106" s="649"/>
      <c r="KXS106" s="649"/>
      <c r="KXT106" s="649"/>
      <c r="KXU106" s="649"/>
      <c r="KXV106" s="649"/>
      <c r="KXW106" s="649"/>
      <c r="KXX106" s="649"/>
      <c r="KXY106" s="649"/>
      <c r="KXZ106" s="649"/>
      <c r="KYA106" s="649"/>
      <c r="KYB106" s="649"/>
      <c r="KYC106" s="649"/>
      <c r="KYD106" s="649"/>
      <c r="KYE106" s="649"/>
      <c r="KYF106" s="649"/>
      <c r="KYG106" s="649"/>
      <c r="KYH106" s="649"/>
      <c r="KYI106" s="649"/>
      <c r="KYJ106" s="649"/>
      <c r="KYK106" s="649"/>
      <c r="KYL106" s="649"/>
      <c r="KYM106" s="649"/>
      <c r="KYN106" s="649"/>
      <c r="KYO106" s="649"/>
      <c r="KYP106" s="649"/>
      <c r="KYQ106" s="649"/>
      <c r="KYR106" s="649"/>
      <c r="KYS106" s="649"/>
      <c r="KYT106" s="649"/>
      <c r="KYU106" s="649"/>
      <c r="KYV106" s="649"/>
      <c r="KYW106" s="649"/>
      <c r="KYX106" s="649"/>
      <c r="KYY106" s="649"/>
      <c r="KYZ106" s="649"/>
      <c r="KZA106" s="649"/>
      <c r="KZB106" s="649"/>
      <c r="KZC106" s="649"/>
      <c r="KZD106" s="649"/>
      <c r="KZE106" s="649"/>
      <c r="KZF106" s="649"/>
      <c r="KZG106" s="649"/>
      <c r="KZH106" s="649"/>
      <c r="KZI106" s="649"/>
      <c r="KZJ106" s="649"/>
      <c r="KZK106" s="649"/>
      <c r="KZL106" s="649"/>
      <c r="KZM106" s="649"/>
      <c r="KZN106" s="649"/>
      <c r="KZO106" s="649"/>
      <c r="KZP106" s="649"/>
      <c r="KZQ106" s="649"/>
      <c r="KZR106" s="649"/>
      <c r="KZS106" s="649"/>
      <c r="KZT106" s="649"/>
      <c r="KZU106" s="649"/>
      <c r="KZV106" s="649"/>
      <c r="KZW106" s="649"/>
      <c r="KZX106" s="649"/>
      <c r="KZY106" s="649"/>
      <c r="KZZ106" s="649"/>
      <c r="LAA106" s="649"/>
      <c r="LAB106" s="649"/>
      <c r="LAC106" s="649"/>
      <c r="LAD106" s="649"/>
      <c r="LAE106" s="649"/>
      <c r="LAF106" s="649"/>
      <c r="LAG106" s="649"/>
      <c r="LAH106" s="649"/>
      <c r="LAI106" s="649"/>
      <c r="LAJ106" s="649"/>
      <c r="LAK106" s="649"/>
      <c r="LAL106" s="649"/>
      <c r="LAM106" s="649"/>
      <c r="LAN106" s="649"/>
      <c r="LAO106" s="649"/>
      <c r="LAP106" s="649"/>
      <c r="LAQ106" s="649"/>
      <c r="LAR106" s="649"/>
      <c r="LAS106" s="649"/>
      <c r="LAT106" s="649"/>
      <c r="LAU106" s="649"/>
      <c r="LAV106" s="649"/>
      <c r="LAW106" s="649"/>
      <c r="LAX106" s="649"/>
      <c r="LAY106" s="649"/>
      <c r="LAZ106" s="649"/>
      <c r="LBA106" s="649"/>
      <c r="LBB106" s="649"/>
      <c r="LBC106" s="649"/>
      <c r="LBD106" s="649"/>
      <c r="LBE106" s="649"/>
      <c r="LBF106" s="649"/>
      <c r="LBG106" s="649"/>
      <c r="LBH106" s="649"/>
      <c r="LBI106" s="649"/>
      <c r="LBJ106" s="649"/>
      <c r="LBK106" s="649"/>
      <c r="LBL106" s="649"/>
      <c r="LBM106" s="649"/>
      <c r="LBN106" s="649"/>
      <c r="LBO106" s="649"/>
      <c r="LBP106" s="649"/>
      <c r="LBQ106" s="649"/>
      <c r="LBR106" s="649"/>
      <c r="LBS106" s="649"/>
      <c r="LBT106" s="649"/>
      <c r="LBU106" s="649"/>
      <c r="LBV106" s="649"/>
      <c r="LBW106" s="649"/>
      <c r="LBX106" s="649"/>
      <c r="LBY106" s="649"/>
      <c r="LBZ106" s="649"/>
      <c r="LCA106" s="649"/>
      <c r="LCB106" s="649"/>
      <c r="LCC106" s="649"/>
      <c r="LCD106" s="649"/>
      <c r="LCE106" s="649"/>
      <c r="LCF106" s="649"/>
      <c r="LCG106" s="649"/>
      <c r="LCH106" s="649"/>
      <c r="LCI106" s="649"/>
      <c r="LCJ106" s="649"/>
      <c r="LCK106" s="649"/>
      <c r="LCL106" s="649"/>
      <c r="LCM106" s="649"/>
      <c r="LCN106" s="649"/>
      <c r="LCO106" s="649"/>
      <c r="LCP106" s="649"/>
      <c r="LCQ106" s="649"/>
      <c r="LCR106" s="649"/>
      <c r="LCS106" s="649"/>
      <c r="LCT106" s="649"/>
      <c r="LCU106" s="649"/>
      <c r="LCV106" s="649"/>
      <c r="LCW106" s="649"/>
      <c r="LCX106" s="649"/>
      <c r="LCY106" s="649"/>
      <c r="LCZ106" s="649"/>
      <c r="LDA106" s="649"/>
      <c r="LDB106" s="649"/>
      <c r="LDC106" s="649"/>
      <c r="LDD106" s="649"/>
      <c r="LDE106" s="649"/>
      <c r="LDF106" s="649"/>
      <c r="LDG106" s="649"/>
      <c r="LDH106" s="649"/>
      <c r="LDI106" s="649"/>
      <c r="LDJ106" s="649"/>
      <c r="LDK106" s="649"/>
      <c r="LDL106" s="649"/>
      <c r="LDM106" s="649"/>
      <c r="LDN106" s="649"/>
      <c r="LDO106" s="649"/>
      <c r="LDP106" s="649"/>
      <c r="LDQ106" s="649"/>
      <c r="LDR106" s="649"/>
      <c r="LDS106" s="649"/>
      <c r="LDT106" s="649"/>
      <c r="LDU106" s="649"/>
      <c r="LDV106" s="649"/>
      <c r="LDW106" s="649"/>
      <c r="LDX106" s="649"/>
      <c r="LDY106" s="649"/>
      <c r="LDZ106" s="649"/>
      <c r="LEA106" s="649"/>
      <c r="LEB106" s="649"/>
      <c r="LEC106" s="649"/>
      <c r="LED106" s="649"/>
      <c r="LEE106" s="649"/>
      <c r="LEF106" s="649"/>
      <c r="LEG106" s="649"/>
      <c r="LEH106" s="649"/>
      <c r="LEI106" s="649"/>
      <c r="LEJ106" s="649"/>
      <c r="LEK106" s="649"/>
      <c r="LEL106" s="649"/>
      <c r="LEM106" s="649"/>
      <c r="LEN106" s="649"/>
      <c r="LEO106" s="649"/>
      <c r="LEP106" s="649"/>
      <c r="LEQ106" s="649"/>
      <c r="LER106" s="649"/>
      <c r="LES106" s="649"/>
      <c r="LET106" s="649"/>
      <c r="LEU106" s="649"/>
      <c r="LEV106" s="649"/>
      <c r="LEW106" s="649"/>
      <c r="LEX106" s="649"/>
      <c r="LEY106" s="649"/>
      <c r="LEZ106" s="649"/>
      <c r="LFA106" s="649"/>
      <c r="LFB106" s="649"/>
      <c r="LFC106" s="649"/>
      <c r="LFD106" s="649"/>
      <c r="LFE106" s="649"/>
      <c r="LFF106" s="649"/>
      <c r="LFG106" s="649"/>
      <c r="LFH106" s="649"/>
      <c r="LFI106" s="649"/>
      <c r="LFJ106" s="649"/>
      <c r="LFK106" s="649"/>
      <c r="LFL106" s="649"/>
      <c r="LFM106" s="649"/>
      <c r="LFN106" s="649"/>
      <c r="LFO106" s="649"/>
      <c r="LFP106" s="649"/>
      <c r="LFQ106" s="649"/>
      <c r="LFR106" s="649"/>
      <c r="LFS106" s="649"/>
      <c r="LFT106" s="649"/>
      <c r="LFU106" s="649"/>
      <c r="LFV106" s="649"/>
      <c r="LFW106" s="649"/>
      <c r="LFX106" s="649"/>
      <c r="LFY106" s="649"/>
      <c r="LFZ106" s="649"/>
      <c r="LGA106" s="649"/>
      <c r="LGB106" s="649"/>
      <c r="LGC106" s="649"/>
      <c r="LGD106" s="649"/>
      <c r="LGE106" s="649"/>
      <c r="LGF106" s="649"/>
      <c r="LGG106" s="649"/>
      <c r="LGH106" s="649"/>
      <c r="LGI106" s="649"/>
      <c r="LGJ106" s="649"/>
      <c r="LGK106" s="649"/>
      <c r="LGL106" s="649"/>
      <c r="LGM106" s="649"/>
      <c r="LGN106" s="649"/>
      <c r="LGO106" s="649"/>
      <c r="LGP106" s="649"/>
      <c r="LGQ106" s="649"/>
      <c r="LGR106" s="649"/>
      <c r="LGS106" s="649"/>
      <c r="LGT106" s="649"/>
      <c r="LGU106" s="649"/>
      <c r="LGV106" s="649"/>
      <c r="LGW106" s="649"/>
      <c r="LGX106" s="649"/>
      <c r="LGY106" s="649"/>
      <c r="LGZ106" s="649"/>
      <c r="LHA106" s="649"/>
      <c r="LHB106" s="649"/>
      <c r="LHC106" s="649"/>
      <c r="LHD106" s="649"/>
      <c r="LHE106" s="649"/>
      <c r="LHF106" s="649"/>
      <c r="LHG106" s="649"/>
      <c r="LHH106" s="649"/>
      <c r="LHI106" s="649"/>
      <c r="LHJ106" s="649"/>
      <c r="LHK106" s="649"/>
      <c r="LHL106" s="649"/>
      <c r="LHM106" s="649"/>
      <c r="LHN106" s="649"/>
      <c r="LHO106" s="649"/>
      <c r="LHP106" s="649"/>
      <c r="LHQ106" s="649"/>
      <c r="LHR106" s="649"/>
      <c r="LHS106" s="649"/>
      <c r="LHT106" s="649"/>
      <c r="LHU106" s="649"/>
      <c r="LHV106" s="649"/>
      <c r="LHW106" s="649"/>
      <c r="LHX106" s="649"/>
      <c r="LHY106" s="649"/>
      <c r="LHZ106" s="649"/>
      <c r="LIA106" s="649"/>
      <c r="LIB106" s="649"/>
      <c r="LIC106" s="649"/>
      <c r="LID106" s="649"/>
      <c r="LIE106" s="649"/>
      <c r="LIF106" s="649"/>
      <c r="LIG106" s="649"/>
      <c r="LIH106" s="649"/>
      <c r="LII106" s="649"/>
      <c r="LIJ106" s="649"/>
      <c r="LIK106" s="649"/>
      <c r="LIL106" s="649"/>
      <c r="LIM106" s="649"/>
      <c r="LIN106" s="649"/>
      <c r="LIO106" s="649"/>
      <c r="LIP106" s="649"/>
      <c r="LIQ106" s="649"/>
      <c r="LIR106" s="649"/>
      <c r="LIS106" s="649"/>
      <c r="LIT106" s="649"/>
      <c r="LIU106" s="649"/>
      <c r="LIV106" s="649"/>
      <c r="LIW106" s="649"/>
      <c r="LIX106" s="649"/>
      <c r="LIY106" s="649"/>
      <c r="LIZ106" s="649"/>
      <c r="LJA106" s="649"/>
      <c r="LJB106" s="649"/>
      <c r="LJC106" s="649"/>
      <c r="LJD106" s="649"/>
      <c r="LJE106" s="649"/>
      <c r="LJF106" s="649"/>
      <c r="LJG106" s="649"/>
      <c r="LJH106" s="649"/>
      <c r="LJI106" s="649"/>
      <c r="LJJ106" s="649"/>
      <c r="LJK106" s="649"/>
      <c r="LJL106" s="649"/>
      <c r="LJM106" s="649"/>
      <c r="LJN106" s="649"/>
      <c r="LJO106" s="649"/>
      <c r="LJP106" s="649"/>
      <c r="LJQ106" s="649"/>
      <c r="LJR106" s="649"/>
      <c r="LJS106" s="649"/>
      <c r="LJT106" s="649"/>
      <c r="LJU106" s="649"/>
      <c r="LJV106" s="649"/>
      <c r="LJW106" s="649"/>
      <c r="LJX106" s="649"/>
      <c r="LJY106" s="649"/>
      <c r="LJZ106" s="649"/>
      <c r="LKA106" s="649"/>
      <c r="LKB106" s="649"/>
      <c r="LKC106" s="649"/>
      <c r="LKD106" s="649"/>
      <c r="LKE106" s="649"/>
      <c r="LKF106" s="649"/>
      <c r="LKG106" s="649"/>
      <c r="LKH106" s="649"/>
      <c r="LKI106" s="649"/>
      <c r="LKJ106" s="649"/>
      <c r="LKK106" s="649"/>
      <c r="LKL106" s="649"/>
      <c r="LKM106" s="649"/>
      <c r="LKN106" s="649"/>
      <c r="LKO106" s="649"/>
      <c r="LKP106" s="649"/>
      <c r="LKQ106" s="649"/>
      <c r="LKR106" s="649"/>
      <c r="LKS106" s="649"/>
      <c r="LKT106" s="649"/>
      <c r="LKU106" s="649"/>
      <c r="LKV106" s="649"/>
      <c r="LKW106" s="649"/>
      <c r="LKX106" s="649"/>
      <c r="LKY106" s="649"/>
      <c r="LKZ106" s="649"/>
      <c r="LLA106" s="649"/>
      <c r="LLB106" s="649"/>
      <c r="LLC106" s="649"/>
      <c r="LLD106" s="649"/>
      <c r="LLE106" s="649"/>
      <c r="LLF106" s="649"/>
      <c r="LLG106" s="649"/>
      <c r="LLH106" s="649"/>
      <c r="LLI106" s="649"/>
      <c r="LLJ106" s="649"/>
      <c r="LLK106" s="649"/>
      <c r="LLL106" s="649"/>
      <c r="LLM106" s="649"/>
      <c r="LLN106" s="649"/>
      <c r="LLO106" s="649"/>
      <c r="LLP106" s="649"/>
      <c r="LLQ106" s="649"/>
      <c r="LLR106" s="649"/>
      <c r="LLS106" s="649"/>
      <c r="LLT106" s="649"/>
      <c r="LLU106" s="649"/>
      <c r="LLV106" s="649"/>
      <c r="LLW106" s="649"/>
      <c r="LLX106" s="649"/>
      <c r="LLY106" s="649"/>
      <c r="LLZ106" s="649"/>
      <c r="LMA106" s="649"/>
      <c r="LMB106" s="649"/>
      <c r="LMC106" s="649"/>
      <c r="LMD106" s="649"/>
      <c r="LME106" s="649"/>
      <c r="LMF106" s="649"/>
      <c r="LMG106" s="649"/>
      <c r="LMH106" s="649"/>
      <c r="LMI106" s="649"/>
      <c r="LMJ106" s="649"/>
      <c r="LMK106" s="649"/>
      <c r="LML106" s="649"/>
      <c r="LMM106" s="649"/>
      <c r="LMN106" s="649"/>
      <c r="LMO106" s="649"/>
      <c r="LMP106" s="649"/>
      <c r="LMQ106" s="649"/>
      <c r="LMR106" s="649"/>
      <c r="LMS106" s="649"/>
      <c r="LMT106" s="649"/>
      <c r="LMU106" s="649"/>
      <c r="LMV106" s="649"/>
      <c r="LMW106" s="649"/>
      <c r="LMX106" s="649"/>
      <c r="LMY106" s="649"/>
      <c r="LMZ106" s="649"/>
      <c r="LNA106" s="649"/>
      <c r="LNB106" s="649"/>
      <c r="LNC106" s="649"/>
      <c r="LND106" s="649"/>
      <c r="LNE106" s="649"/>
      <c r="LNF106" s="649"/>
      <c r="LNG106" s="649"/>
      <c r="LNH106" s="649"/>
      <c r="LNI106" s="649"/>
      <c r="LNJ106" s="649"/>
      <c r="LNK106" s="649"/>
      <c r="LNL106" s="649"/>
      <c r="LNM106" s="649"/>
      <c r="LNN106" s="649"/>
      <c r="LNO106" s="649"/>
      <c r="LNP106" s="649"/>
      <c r="LNQ106" s="649"/>
      <c r="LNR106" s="649"/>
      <c r="LNS106" s="649"/>
      <c r="LNT106" s="649"/>
      <c r="LNU106" s="649"/>
      <c r="LNV106" s="649"/>
      <c r="LNW106" s="649"/>
      <c r="LNX106" s="649"/>
      <c r="LNY106" s="649"/>
      <c r="LNZ106" s="649"/>
      <c r="LOA106" s="649"/>
      <c r="LOB106" s="649"/>
      <c r="LOC106" s="649"/>
      <c r="LOD106" s="649"/>
      <c r="LOE106" s="649"/>
      <c r="LOF106" s="649"/>
      <c r="LOG106" s="649"/>
      <c r="LOH106" s="649"/>
      <c r="LOI106" s="649"/>
      <c r="LOJ106" s="649"/>
      <c r="LOK106" s="649"/>
      <c r="LOL106" s="649"/>
      <c r="LOM106" s="649"/>
      <c r="LON106" s="649"/>
      <c r="LOO106" s="649"/>
      <c r="LOP106" s="649"/>
      <c r="LOQ106" s="649"/>
      <c r="LOR106" s="649"/>
      <c r="LOS106" s="649"/>
      <c r="LOT106" s="649"/>
      <c r="LOU106" s="649"/>
      <c r="LOV106" s="649"/>
      <c r="LOW106" s="649"/>
      <c r="LOX106" s="649"/>
      <c r="LOY106" s="649"/>
      <c r="LOZ106" s="649"/>
      <c r="LPA106" s="649"/>
      <c r="LPB106" s="649"/>
      <c r="LPC106" s="649"/>
      <c r="LPD106" s="649"/>
      <c r="LPE106" s="649"/>
      <c r="LPF106" s="649"/>
      <c r="LPG106" s="649"/>
      <c r="LPH106" s="649"/>
      <c r="LPI106" s="649"/>
      <c r="LPJ106" s="649"/>
      <c r="LPK106" s="649"/>
      <c r="LPL106" s="649"/>
      <c r="LPM106" s="649"/>
      <c r="LPN106" s="649"/>
      <c r="LPO106" s="649"/>
      <c r="LPP106" s="649"/>
      <c r="LPQ106" s="649"/>
      <c r="LPR106" s="649"/>
      <c r="LPS106" s="649"/>
      <c r="LPT106" s="649"/>
      <c r="LPU106" s="649"/>
      <c r="LPV106" s="649"/>
      <c r="LPW106" s="649"/>
      <c r="LPX106" s="649"/>
      <c r="LPY106" s="649"/>
      <c r="LPZ106" s="649"/>
      <c r="LQA106" s="649"/>
      <c r="LQB106" s="649"/>
      <c r="LQC106" s="649"/>
      <c r="LQD106" s="649"/>
      <c r="LQE106" s="649"/>
      <c r="LQF106" s="649"/>
      <c r="LQG106" s="649"/>
      <c r="LQH106" s="649"/>
      <c r="LQI106" s="649"/>
      <c r="LQJ106" s="649"/>
      <c r="LQK106" s="649"/>
      <c r="LQL106" s="649"/>
      <c r="LQM106" s="649"/>
      <c r="LQN106" s="649"/>
      <c r="LQO106" s="649"/>
      <c r="LQP106" s="649"/>
      <c r="LQQ106" s="649"/>
      <c r="LQR106" s="649"/>
      <c r="LQS106" s="649"/>
      <c r="LQT106" s="649"/>
      <c r="LQU106" s="649"/>
      <c r="LQV106" s="649"/>
      <c r="LQW106" s="649"/>
      <c r="LQX106" s="649"/>
      <c r="LQY106" s="649"/>
      <c r="LQZ106" s="649"/>
      <c r="LRA106" s="649"/>
      <c r="LRB106" s="649"/>
      <c r="LRC106" s="649"/>
      <c r="LRD106" s="649"/>
      <c r="LRE106" s="649"/>
      <c r="LRF106" s="649"/>
      <c r="LRG106" s="649"/>
      <c r="LRH106" s="649"/>
      <c r="LRI106" s="649"/>
      <c r="LRJ106" s="649"/>
      <c r="LRK106" s="649"/>
      <c r="LRL106" s="649"/>
      <c r="LRM106" s="649"/>
      <c r="LRN106" s="649"/>
      <c r="LRO106" s="649"/>
      <c r="LRP106" s="649"/>
      <c r="LRQ106" s="649"/>
      <c r="LRR106" s="649"/>
      <c r="LRS106" s="649"/>
      <c r="LRT106" s="649"/>
      <c r="LRU106" s="649"/>
      <c r="LRV106" s="649"/>
      <c r="LRW106" s="649"/>
      <c r="LRX106" s="649"/>
      <c r="LRY106" s="649"/>
      <c r="LRZ106" s="649"/>
      <c r="LSA106" s="649"/>
      <c r="LSB106" s="649"/>
      <c r="LSC106" s="649"/>
      <c r="LSD106" s="649"/>
      <c r="LSE106" s="649"/>
      <c r="LSF106" s="649"/>
      <c r="LSG106" s="649"/>
      <c r="LSH106" s="649"/>
      <c r="LSI106" s="649"/>
      <c r="LSJ106" s="649"/>
      <c r="LSK106" s="649"/>
      <c r="LSL106" s="649"/>
      <c r="LSM106" s="649"/>
      <c r="LSN106" s="649"/>
      <c r="LSO106" s="649"/>
      <c r="LSP106" s="649"/>
      <c r="LSQ106" s="649"/>
      <c r="LSR106" s="649"/>
      <c r="LSS106" s="649"/>
      <c r="LST106" s="649"/>
      <c r="LSU106" s="649"/>
      <c r="LSV106" s="649"/>
      <c r="LSW106" s="649"/>
      <c r="LSX106" s="649"/>
      <c r="LSY106" s="649"/>
      <c r="LSZ106" s="649"/>
      <c r="LTA106" s="649"/>
      <c r="LTB106" s="649"/>
      <c r="LTC106" s="649"/>
      <c r="LTD106" s="649"/>
      <c r="LTE106" s="649"/>
      <c r="LTF106" s="649"/>
      <c r="LTG106" s="649"/>
      <c r="LTH106" s="649"/>
      <c r="LTI106" s="649"/>
      <c r="LTJ106" s="649"/>
      <c r="LTK106" s="649"/>
      <c r="LTL106" s="649"/>
      <c r="LTM106" s="649"/>
      <c r="LTN106" s="649"/>
      <c r="LTO106" s="649"/>
      <c r="LTP106" s="649"/>
      <c r="LTQ106" s="649"/>
      <c r="LTR106" s="649"/>
      <c r="LTS106" s="649"/>
      <c r="LTT106" s="649"/>
      <c r="LTU106" s="649"/>
      <c r="LTV106" s="649"/>
      <c r="LTW106" s="649"/>
      <c r="LTX106" s="649"/>
      <c r="LTY106" s="649"/>
      <c r="LTZ106" s="649"/>
      <c r="LUA106" s="649"/>
      <c r="LUB106" s="649"/>
      <c r="LUC106" s="649"/>
      <c r="LUD106" s="649"/>
      <c r="LUE106" s="649"/>
      <c r="LUF106" s="649"/>
      <c r="LUG106" s="649"/>
      <c r="LUH106" s="649"/>
      <c r="LUI106" s="649"/>
      <c r="LUJ106" s="649"/>
      <c r="LUK106" s="649"/>
      <c r="LUL106" s="649"/>
      <c r="LUM106" s="649"/>
      <c r="LUN106" s="649"/>
      <c r="LUO106" s="649"/>
      <c r="LUP106" s="649"/>
      <c r="LUQ106" s="649"/>
      <c r="LUR106" s="649"/>
      <c r="LUS106" s="649"/>
      <c r="LUT106" s="649"/>
      <c r="LUU106" s="649"/>
      <c r="LUV106" s="649"/>
      <c r="LUW106" s="649"/>
      <c r="LUX106" s="649"/>
      <c r="LUY106" s="649"/>
      <c r="LUZ106" s="649"/>
      <c r="LVA106" s="649"/>
      <c r="LVB106" s="649"/>
      <c r="LVC106" s="649"/>
      <c r="LVD106" s="649"/>
      <c r="LVE106" s="649"/>
      <c r="LVF106" s="649"/>
      <c r="LVG106" s="649"/>
      <c r="LVH106" s="649"/>
      <c r="LVI106" s="649"/>
      <c r="LVJ106" s="649"/>
      <c r="LVK106" s="649"/>
      <c r="LVL106" s="649"/>
      <c r="LVM106" s="649"/>
      <c r="LVN106" s="649"/>
      <c r="LVO106" s="649"/>
      <c r="LVP106" s="649"/>
      <c r="LVQ106" s="649"/>
      <c r="LVR106" s="649"/>
      <c r="LVS106" s="649"/>
      <c r="LVT106" s="649"/>
      <c r="LVU106" s="649"/>
      <c r="LVV106" s="649"/>
      <c r="LVW106" s="649"/>
      <c r="LVX106" s="649"/>
      <c r="LVY106" s="649"/>
      <c r="LVZ106" s="649"/>
      <c r="LWA106" s="649"/>
      <c r="LWB106" s="649"/>
      <c r="LWC106" s="649"/>
      <c r="LWD106" s="649"/>
      <c r="LWE106" s="649"/>
      <c r="LWF106" s="649"/>
      <c r="LWG106" s="649"/>
      <c r="LWH106" s="649"/>
      <c r="LWI106" s="649"/>
      <c r="LWJ106" s="649"/>
      <c r="LWK106" s="649"/>
      <c r="LWL106" s="649"/>
      <c r="LWM106" s="649"/>
      <c r="LWN106" s="649"/>
      <c r="LWO106" s="649"/>
      <c r="LWP106" s="649"/>
      <c r="LWQ106" s="649"/>
      <c r="LWR106" s="649"/>
      <c r="LWS106" s="649"/>
      <c r="LWT106" s="649"/>
      <c r="LWU106" s="649"/>
      <c r="LWV106" s="649"/>
      <c r="LWW106" s="649"/>
      <c r="LWX106" s="649"/>
      <c r="LWY106" s="649"/>
      <c r="LWZ106" s="649"/>
      <c r="LXA106" s="649"/>
      <c r="LXB106" s="649"/>
      <c r="LXC106" s="649"/>
      <c r="LXD106" s="649"/>
      <c r="LXE106" s="649"/>
      <c r="LXF106" s="649"/>
      <c r="LXG106" s="649"/>
      <c r="LXH106" s="649"/>
      <c r="LXI106" s="649"/>
      <c r="LXJ106" s="649"/>
      <c r="LXK106" s="649"/>
      <c r="LXL106" s="649"/>
      <c r="LXM106" s="649"/>
      <c r="LXN106" s="649"/>
      <c r="LXO106" s="649"/>
      <c r="LXP106" s="649"/>
      <c r="LXQ106" s="649"/>
      <c r="LXR106" s="649"/>
      <c r="LXS106" s="649"/>
      <c r="LXT106" s="649"/>
      <c r="LXU106" s="649"/>
      <c r="LXV106" s="649"/>
      <c r="LXW106" s="649"/>
      <c r="LXX106" s="649"/>
      <c r="LXY106" s="649"/>
      <c r="LXZ106" s="649"/>
      <c r="LYA106" s="649"/>
      <c r="LYB106" s="649"/>
      <c r="LYC106" s="649"/>
      <c r="LYD106" s="649"/>
      <c r="LYE106" s="649"/>
      <c r="LYF106" s="649"/>
      <c r="LYG106" s="649"/>
      <c r="LYH106" s="649"/>
      <c r="LYI106" s="649"/>
      <c r="LYJ106" s="649"/>
      <c r="LYK106" s="649"/>
      <c r="LYL106" s="649"/>
      <c r="LYM106" s="649"/>
      <c r="LYN106" s="649"/>
      <c r="LYO106" s="649"/>
      <c r="LYP106" s="649"/>
      <c r="LYQ106" s="649"/>
      <c r="LYR106" s="649"/>
      <c r="LYS106" s="649"/>
      <c r="LYT106" s="649"/>
      <c r="LYU106" s="649"/>
      <c r="LYV106" s="649"/>
      <c r="LYW106" s="649"/>
      <c r="LYX106" s="649"/>
      <c r="LYY106" s="649"/>
      <c r="LYZ106" s="649"/>
      <c r="LZA106" s="649"/>
      <c r="LZB106" s="649"/>
      <c r="LZC106" s="649"/>
      <c r="LZD106" s="649"/>
      <c r="LZE106" s="649"/>
      <c r="LZF106" s="649"/>
      <c r="LZG106" s="649"/>
      <c r="LZH106" s="649"/>
      <c r="LZI106" s="649"/>
      <c r="LZJ106" s="649"/>
      <c r="LZK106" s="649"/>
      <c r="LZL106" s="649"/>
      <c r="LZM106" s="649"/>
      <c r="LZN106" s="649"/>
      <c r="LZO106" s="649"/>
      <c r="LZP106" s="649"/>
      <c r="LZQ106" s="649"/>
      <c r="LZR106" s="649"/>
      <c r="LZS106" s="649"/>
      <c r="LZT106" s="649"/>
      <c r="LZU106" s="649"/>
      <c r="LZV106" s="649"/>
      <c r="LZW106" s="649"/>
      <c r="LZX106" s="649"/>
      <c r="LZY106" s="649"/>
      <c r="LZZ106" s="649"/>
      <c r="MAA106" s="649"/>
      <c r="MAB106" s="649"/>
      <c r="MAC106" s="649"/>
      <c r="MAD106" s="649"/>
      <c r="MAE106" s="649"/>
      <c r="MAF106" s="649"/>
      <c r="MAG106" s="649"/>
      <c r="MAH106" s="649"/>
      <c r="MAI106" s="649"/>
      <c r="MAJ106" s="649"/>
      <c r="MAK106" s="649"/>
      <c r="MAL106" s="649"/>
      <c r="MAM106" s="649"/>
      <c r="MAN106" s="649"/>
      <c r="MAO106" s="649"/>
      <c r="MAP106" s="649"/>
      <c r="MAQ106" s="649"/>
      <c r="MAR106" s="649"/>
      <c r="MAS106" s="649"/>
      <c r="MAT106" s="649"/>
      <c r="MAU106" s="649"/>
      <c r="MAV106" s="649"/>
      <c r="MAW106" s="649"/>
      <c r="MAX106" s="649"/>
      <c r="MAY106" s="649"/>
      <c r="MAZ106" s="649"/>
      <c r="MBA106" s="649"/>
      <c r="MBB106" s="649"/>
      <c r="MBC106" s="649"/>
      <c r="MBD106" s="649"/>
      <c r="MBE106" s="649"/>
      <c r="MBF106" s="649"/>
      <c r="MBG106" s="649"/>
      <c r="MBH106" s="649"/>
      <c r="MBI106" s="649"/>
      <c r="MBJ106" s="649"/>
      <c r="MBK106" s="649"/>
      <c r="MBL106" s="649"/>
      <c r="MBM106" s="649"/>
      <c r="MBN106" s="649"/>
      <c r="MBO106" s="649"/>
      <c r="MBP106" s="649"/>
      <c r="MBQ106" s="649"/>
      <c r="MBR106" s="649"/>
      <c r="MBS106" s="649"/>
      <c r="MBT106" s="649"/>
      <c r="MBU106" s="649"/>
      <c r="MBV106" s="649"/>
      <c r="MBW106" s="649"/>
      <c r="MBX106" s="649"/>
      <c r="MBY106" s="649"/>
      <c r="MBZ106" s="649"/>
      <c r="MCA106" s="649"/>
      <c r="MCB106" s="649"/>
      <c r="MCC106" s="649"/>
      <c r="MCD106" s="649"/>
      <c r="MCE106" s="649"/>
      <c r="MCF106" s="649"/>
      <c r="MCG106" s="649"/>
      <c r="MCH106" s="649"/>
      <c r="MCI106" s="649"/>
      <c r="MCJ106" s="649"/>
      <c r="MCK106" s="649"/>
      <c r="MCL106" s="649"/>
      <c r="MCM106" s="649"/>
      <c r="MCN106" s="649"/>
      <c r="MCO106" s="649"/>
      <c r="MCP106" s="649"/>
      <c r="MCQ106" s="649"/>
      <c r="MCR106" s="649"/>
      <c r="MCS106" s="649"/>
      <c r="MCT106" s="649"/>
      <c r="MCU106" s="649"/>
      <c r="MCV106" s="649"/>
      <c r="MCW106" s="649"/>
      <c r="MCX106" s="649"/>
      <c r="MCY106" s="649"/>
      <c r="MCZ106" s="649"/>
      <c r="MDA106" s="649"/>
      <c r="MDB106" s="649"/>
      <c r="MDC106" s="649"/>
      <c r="MDD106" s="649"/>
      <c r="MDE106" s="649"/>
      <c r="MDF106" s="649"/>
      <c r="MDG106" s="649"/>
      <c r="MDH106" s="649"/>
      <c r="MDI106" s="649"/>
      <c r="MDJ106" s="649"/>
      <c r="MDK106" s="649"/>
      <c r="MDL106" s="649"/>
      <c r="MDM106" s="649"/>
      <c r="MDN106" s="649"/>
      <c r="MDO106" s="649"/>
      <c r="MDP106" s="649"/>
      <c r="MDQ106" s="649"/>
      <c r="MDR106" s="649"/>
      <c r="MDS106" s="649"/>
      <c r="MDT106" s="649"/>
      <c r="MDU106" s="649"/>
      <c r="MDV106" s="649"/>
      <c r="MDW106" s="649"/>
      <c r="MDX106" s="649"/>
      <c r="MDY106" s="649"/>
      <c r="MDZ106" s="649"/>
      <c r="MEA106" s="649"/>
      <c r="MEB106" s="649"/>
      <c r="MEC106" s="649"/>
      <c r="MED106" s="649"/>
      <c r="MEE106" s="649"/>
      <c r="MEF106" s="649"/>
      <c r="MEG106" s="649"/>
      <c r="MEH106" s="649"/>
      <c r="MEI106" s="649"/>
      <c r="MEJ106" s="649"/>
      <c r="MEK106" s="649"/>
      <c r="MEL106" s="649"/>
      <c r="MEM106" s="649"/>
      <c r="MEN106" s="649"/>
      <c r="MEO106" s="649"/>
      <c r="MEP106" s="649"/>
      <c r="MEQ106" s="649"/>
      <c r="MER106" s="649"/>
      <c r="MES106" s="649"/>
      <c r="MET106" s="649"/>
      <c r="MEU106" s="649"/>
      <c r="MEV106" s="649"/>
      <c r="MEW106" s="649"/>
      <c r="MEX106" s="649"/>
      <c r="MEY106" s="649"/>
      <c r="MEZ106" s="649"/>
      <c r="MFA106" s="649"/>
      <c r="MFB106" s="649"/>
      <c r="MFC106" s="649"/>
      <c r="MFD106" s="649"/>
      <c r="MFE106" s="649"/>
      <c r="MFF106" s="649"/>
      <c r="MFG106" s="649"/>
      <c r="MFH106" s="649"/>
      <c r="MFI106" s="649"/>
      <c r="MFJ106" s="649"/>
      <c r="MFK106" s="649"/>
      <c r="MFL106" s="649"/>
      <c r="MFM106" s="649"/>
      <c r="MFN106" s="649"/>
      <c r="MFO106" s="649"/>
      <c r="MFP106" s="649"/>
      <c r="MFQ106" s="649"/>
      <c r="MFR106" s="649"/>
      <c r="MFS106" s="649"/>
      <c r="MFT106" s="649"/>
      <c r="MFU106" s="649"/>
      <c r="MFV106" s="649"/>
      <c r="MFW106" s="649"/>
      <c r="MFX106" s="649"/>
      <c r="MFY106" s="649"/>
      <c r="MFZ106" s="649"/>
      <c r="MGA106" s="649"/>
      <c r="MGB106" s="649"/>
      <c r="MGC106" s="649"/>
      <c r="MGD106" s="649"/>
      <c r="MGE106" s="649"/>
      <c r="MGF106" s="649"/>
      <c r="MGG106" s="649"/>
      <c r="MGH106" s="649"/>
      <c r="MGI106" s="649"/>
      <c r="MGJ106" s="649"/>
      <c r="MGK106" s="649"/>
      <c r="MGL106" s="649"/>
      <c r="MGM106" s="649"/>
      <c r="MGN106" s="649"/>
      <c r="MGO106" s="649"/>
      <c r="MGP106" s="649"/>
      <c r="MGQ106" s="649"/>
      <c r="MGR106" s="649"/>
      <c r="MGS106" s="649"/>
      <c r="MGT106" s="649"/>
      <c r="MGU106" s="649"/>
      <c r="MGV106" s="649"/>
      <c r="MGW106" s="649"/>
      <c r="MGX106" s="649"/>
      <c r="MGY106" s="649"/>
      <c r="MGZ106" s="649"/>
      <c r="MHA106" s="649"/>
      <c r="MHB106" s="649"/>
      <c r="MHC106" s="649"/>
      <c r="MHD106" s="649"/>
      <c r="MHE106" s="649"/>
      <c r="MHF106" s="649"/>
      <c r="MHG106" s="649"/>
      <c r="MHH106" s="649"/>
      <c r="MHI106" s="649"/>
      <c r="MHJ106" s="649"/>
      <c r="MHK106" s="649"/>
      <c r="MHL106" s="649"/>
      <c r="MHM106" s="649"/>
      <c r="MHN106" s="649"/>
      <c r="MHO106" s="649"/>
      <c r="MHP106" s="649"/>
      <c r="MHQ106" s="649"/>
      <c r="MHR106" s="649"/>
      <c r="MHS106" s="649"/>
      <c r="MHT106" s="649"/>
      <c r="MHU106" s="649"/>
      <c r="MHV106" s="649"/>
      <c r="MHW106" s="649"/>
      <c r="MHX106" s="649"/>
      <c r="MHY106" s="649"/>
      <c r="MHZ106" s="649"/>
      <c r="MIA106" s="649"/>
      <c r="MIB106" s="649"/>
      <c r="MIC106" s="649"/>
      <c r="MID106" s="649"/>
      <c r="MIE106" s="649"/>
      <c r="MIF106" s="649"/>
      <c r="MIG106" s="649"/>
      <c r="MIH106" s="649"/>
      <c r="MII106" s="649"/>
      <c r="MIJ106" s="649"/>
      <c r="MIK106" s="649"/>
      <c r="MIL106" s="649"/>
      <c r="MIM106" s="649"/>
      <c r="MIN106" s="649"/>
      <c r="MIO106" s="649"/>
      <c r="MIP106" s="649"/>
      <c r="MIQ106" s="649"/>
      <c r="MIR106" s="649"/>
      <c r="MIS106" s="649"/>
      <c r="MIT106" s="649"/>
      <c r="MIU106" s="649"/>
      <c r="MIV106" s="649"/>
      <c r="MIW106" s="649"/>
      <c r="MIX106" s="649"/>
      <c r="MIY106" s="649"/>
      <c r="MIZ106" s="649"/>
      <c r="MJA106" s="649"/>
      <c r="MJB106" s="649"/>
      <c r="MJC106" s="649"/>
      <c r="MJD106" s="649"/>
      <c r="MJE106" s="649"/>
      <c r="MJF106" s="649"/>
      <c r="MJG106" s="649"/>
      <c r="MJH106" s="649"/>
      <c r="MJI106" s="649"/>
      <c r="MJJ106" s="649"/>
      <c r="MJK106" s="649"/>
      <c r="MJL106" s="649"/>
      <c r="MJM106" s="649"/>
      <c r="MJN106" s="649"/>
      <c r="MJO106" s="649"/>
      <c r="MJP106" s="649"/>
      <c r="MJQ106" s="649"/>
      <c r="MJR106" s="649"/>
      <c r="MJS106" s="649"/>
      <c r="MJT106" s="649"/>
      <c r="MJU106" s="649"/>
      <c r="MJV106" s="649"/>
      <c r="MJW106" s="649"/>
      <c r="MJX106" s="649"/>
      <c r="MJY106" s="649"/>
      <c r="MJZ106" s="649"/>
      <c r="MKA106" s="649"/>
      <c r="MKB106" s="649"/>
      <c r="MKC106" s="649"/>
      <c r="MKD106" s="649"/>
      <c r="MKE106" s="649"/>
      <c r="MKF106" s="649"/>
      <c r="MKG106" s="649"/>
      <c r="MKH106" s="649"/>
      <c r="MKI106" s="649"/>
      <c r="MKJ106" s="649"/>
      <c r="MKK106" s="649"/>
      <c r="MKL106" s="649"/>
      <c r="MKM106" s="649"/>
      <c r="MKN106" s="649"/>
      <c r="MKO106" s="649"/>
      <c r="MKP106" s="649"/>
      <c r="MKQ106" s="649"/>
      <c r="MKR106" s="649"/>
      <c r="MKS106" s="649"/>
      <c r="MKT106" s="649"/>
      <c r="MKU106" s="649"/>
      <c r="MKV106" s="649"/>
      <c r="MKW106" s="649"/>
      <c r="MKX106" s="649"/>
      <c r="MKY106" s="649"/>
      <c r="MKZ106" s="649"/>
      <c r="MLA106" s="649"/>
      <c r="MLB106" s="649"/>
      <c r="MLC106" s="649"/>
      <c r="MLD106" s="649"/>
      <c r="MLE106" s="649"/>
      <c r="MLF106" s="649"/>
      <c r="MLG106" s="649"/>
      <c r="MLH106" s="649"/>
      <c r="MLI106" s="649"/>
      <c r="MLJ106" s="649"/>
      <c r="MLK106" s="649"/>
      <c r="MLL106" s="649"/>
      <c r="MLM106" s="649"/>
      <c r="MLN106" s="649"/>
      <c r="MLO106" s="649"/>
      <c r="MLP106" s="649"/>
      <c r="MLQ106" s="649"/>
      <c r="MLR106" s="649"/>
      <c r="MLS106" s="649"/>
      <c r="MLT106" s="649"/>
      <c r="MLU106" s="649"/>
      <c r="MLV106" s="649"/>
      <c r="MLW106" s="649"/>
      <c r="MLX106" s="649"/>
      <c r="MLY106" s="649"/>
      <c r="MLZ106" s="649"/>
      <c r="MMA106" s="649"/>
      <c r="MMB106" s="649"/>
      <c r="MMC106" s="649"/>
      <c r="MMD106" s="649"/>
      <c r="MME106" s="649"/>
      <c r="MMF106" s="649"/>
      <c r="MMG106" s="649"/>
      <c r="MMH106" s="649"/>
      <c r="MMI106" s="649"/>
      <c r="MMJ106" s="649"/>
      <c r="MMK106" s="649"/>
      <c r="MML106" s="649"/>
      <c r="MMM106" s="649"/>
      <c r="MMN106" s="649"/>
      <c r="MMO106" s="649"/>
      <c r="MMP106" s="649"/>
      <c r="MMQ106" s="649"/>
      <c r="MMR106" s="649"/>
      <c r="MMS106" s="649"/>
      <c r="MMT106" s="649"/>
      <c r="MMU106" s="649"/>
      <c r="MMV106" s="649"/>
      <c r="MMW106" s="649"/>
      <c r="MMX106" s="649"/>
      <c r="MMY106" s="649"/>
      <c r="MMZ106" s="649"/>
      <c r="MNA106" s="649"/>
      <c r="MNB106" s="649"/>
      <c r="MNC106" s="649"/>
      <c r="MND106" s="649"/>
      <c r="MNE106" s="649"/>
      <c r="MNF106" s="649"/>
      <c r="MNG106" s="649"/>
      <c r="MNH106" s="649"/>
      <c r="MNI106" s="649"/>
      <c r="MNJ106" s="649"/>
      <c r="MNK106" s="649"/>
      <c r="MNL106" s="649"/>
      <c r="MNM106" s="649"/>
      <c r="MNN106" s="649"/>
      <c r="MNO106" s="649"/>
      <c r="MNP106" s="649"/>
      <c r="MNQ106" s="649"/>
      <c r="MNR106" s="649"/>
      <c r="MNS106" s="649"/>
      <c r="MNT106" s="649"/>
      <c r="MNU106" s="649"/>
      <c r="MNV106" s="649"/>
      <c r="MNW106" s="649"/>
      <c r="MNX106" s="649"/>
      <c r="MNY106" s="649"/>
      <c r="MNZ106" s="649"/>
      <c r="MOA106" s="649"/>
      <c r="MOB106" s="649"/>
      <c r="MOC106" s="649"/>
      <c r="MOD106" s="649"/>
      <c r="MOE106" s="649"/>
      <c r="MOF106" s="649"/>
      <c r="MOG106" s="649"/>
      <c r="MOH106" s="649"/>
      <c r="MOI106" s="649"/>
      <c r="MOJ106" s="649"/>
      <c r="MOK106" s="649"/>
      <c r="MOL106" s="649"/>
      <c r="MOM106" s="649"/>
      <c r="MON106" s="649"/>
      <c r="MOO106" s="649"/>
      <c r="MOP106" s="649"/>
      <c r="MOQ106" s="649"/>
      <c r="MOR106" s="649"/>
      <c r="MOS106" s="649"/>
      <c r="MOT106" s="649"/>
      <c r="MOU106" s="649"/>
      <c r="MOV106" s="649"/>
      <c r="MOW106" s="649"/>
      <c r="MOX106" s="649"/>
      <c r="MOY106" s="649"/>
      <c r="MOZ106" s="649"/>
      <c r="MPA106" s="649"/>
      <c r="MPB106" s="649"/>
      <c r="MPC106" s="649"/>
      <c r="MPD106" s="649"/>
      <c r="MPE106" s="649"/>
      <c r="MPF106" s="649"/>
      <c r="MPG106" s="649"/>
      <c r="MPH106" s="649"/>
      <c r="MPI106" s="649"/>
      <c r="MPJ106" s="649"/>
      <c r="MPK106" s="649"/>
      <c r="MPL106" s="649"/>
      <c r="MPM106" s="649"/>
      <c r="MPN106" s="649"/>
      <c r="MPO106" s="649"/>
      <c r="MPP106" s="649"/>
      <c r="MPQ106" s="649"/>
      <c r="MPR106" s="649"/>
      <c r="MPS106" s="649"/>
      <c r="MPT106" s="649"/>
      <c r="MPU106" s="649"/>
      <c r="MPV106" s="649"/>
      <c r="MPW106" s="649"/>
      <c r="MPX106" s="649"/>
      <c r="MPY106" s="649"/>
      <c r="MPZ106" s="649"/>
      <c r="MQA106" s="649"/>
      <c r="MQB106" s="649"/>
      <c r="MQC106" s="649"/>
      <c r="MQD106" s="649"/>
      <c r="MQE106" s="649"/>
      <c r="MQF106" s="649"/>
      <c r="MQG106" s="649"/>
      <c r="MQH106" s="649"/>
      <c r="MQI106" s="649"/>
      <c r="MQJ106" s="649"/>
      <c r="MQK106" s="649"/>
      <c r="MQL106" s="649"/>
      <c r="MQM106" s="649"/>
      <c r="MQN106" s="649"/>
      <c r="MQO106" s="649"/>
      <c r="MQP106" s="649"/>
      <c r="MQQ106" s="649"/>
      <c r="MQR106" s="649"/>
      <c r="MQS106" s="649"/>
      <c r="MQT106" s="649"/>
      <c r="MQU106" s="649"/>
      <c r="MQV106" s="649"/>
      <c r="MQW106" s="649"/>
      <c r="MQX106" s="649"/>
      <c r="MQY106" s="649"/>
      <c r="MQZ106" s="649"/>
      <c r="MRA106" s="649"/>
      <c r="MRB106" s="649"/>
      <c r="MRC106" s="649"/>
      <c r="MRD106" s="649"/>
      <c r="MRE106" s="649"/>
      <c r="MRF106" s="649"/>
      <c r="MRG106" s="649"/>
      <c r="MRH106" s="649"/>
      <c r="MRI106" s="649"/>
      <c r="MRJ106" s="649"/>
      <c r="MRK106" s="649"/>
      <c r="MRL106" s="649"/>
      <c r="MRM106" s="649"/>
      <c r="MRN106" s="649"/>
      <c r="MRO106" s="649"/>
      <c r="MRP106" s="649"/>
      <c r="MRQ106" s="649"/>
      <c r="MRR106" s="649"/>
      <c r="MRS106" s="649"/>
      <c r="MRT106" s="649"/>
      <c r="MRU106" s="649"/>
      <c r="MRV106" s="649"/>
      <c r="MRW106" s="649"/>
      <c r="MRX106" s="649"/>
      <c r="MRY106" s="649"/>
      <c r="MRZ106" s="649"/>
      <c r="MSA106" s="649"/>
      <c r="MSB106" s="649"/>
      <c r="MSC106" s="649"/>
      <c r="MSD106" s="649"/>
      <c r="MSE106" s="649"/>
      <c r="MSF106" s="649"/>
      <c r="MSG106" s="649"/>
      <c r="MSH106" s="649"/>
      <c r="MSI106" s="649"/>
      <c r="MSJ106" s="649"/>
      <c r="MSK106" s="649"/>
      <c r="MSL106" s="649"/>
      <c r="MSM106" s="649"/>
      <c r="MSN106" s="649"/>
      <c r="MSO106" s="649"/>
      <c r="MSP106" s="649"/>
      <c r="MSQ106" s="649"/>
      <c r="MSR106" s="649"/>
      <c r="MSS106" s="649"/>
      <c r="MST106" s="649"/>
      <c r="MSU106" s="649"/>
      <c r="MSV106" s="649"/>
      <c r="MSW106" s="649"/>
      <c r="MSX106" s="649"/>
      <c r="MSY106" s="649"/>
      <c r="MSZ106" s="649"/>
      <c r="MTA106" s="649"/>
      <c r="MTB106" s="649"/>
      <c r="MTC106" s="649"/>
      <c r="MTD106" s="649"/>
      <c r="MTE106" s="649"/>
      <c r="MTF106" s="649"/>
      <c r="MTG106" s="649"/>
      <c r="MTH106" s="649"/>
      <c r="MTI106" s="649"/>
      <c r="MTJ106" s="649"/>
      <c r="MTK106" s="649"/>
      <c r="MTL106" s="649"/>
      <c r="MTM106" s="649"/>
      <c r="MTN106" s="649"/>
      <c r="MTO106" s="649"/>
      <c r="MTP106" s="649"/>
      <c r="MTQ106" s="649"/>
      <c r="MTR106" s="649"/>
      <c r="MTS106" s="649"/>
      <c r="MTT106" s="649"/>
      <c r="MTU106" s="649"/>
      <c r="MTV106" s="649"/>
      <c r="MTW106" s="649"/>
      <c r="MTX106" s="649"/>
      <c r="MTY106" s="649"/>
      <c r="MTZ106" s="649"/>
      <c r="MUA106" s="649"/>
      <c r="MUB106" s="649"/>
      <c r="MUC106" s="649"/>
      <c r="MUD106" s="649"/>
      <c r="MUE106" s="649"/>
      <c r="MUF106" s="649"/>
      <c r="MUG106" s="649"/>
      <c r="MUH106" s="649"/>
      <c r="MUI106" s="649"/>
      <c r="MUJ106" s="649"/>
      <c r="MUK106" s="649"/>
      <c r="MUL106" s="649"/>
      <c r="MUM106" s="649"/>
      <c r="MUN106" s="649"/>
      <c r="MUO106" s="649"/>
      <c r="MUP106" s="649"/>
      <c r="MUQ106" s="649"/>
      <c r="MUR106" s="649"/>
      <c r="MUS106" s="649"/>
      <c r="MUT106" s="649"/>
      <c r="MUU106" s="649"/>
      <c r="MUV106" s="649"/>
      <c r="MUW106" s="649"/>
      <c r="MUX106" s="649"/>
      <c r="MUY106" s="649"/>
      <c r="MUZ106" s="649"/>
      <c r="MVA106" s="649"/>
      <c r="MVB106" s="649"/>
      <c r="MVC106" s="649"/>
      <c r="MVD106" s="649"/>
      <c r="MVE106" s="649"/>
      <c r="MVF106" s="649"/>
      <c r="MVG106" s="649"/>
      <c r="MVH106" s="649"/>
      <c r="MVI106" s="649"/>
      <c r="MVJ106" s="649"/>
      <c r="MVK106" s="649"/>
      <c r="MVL106" s="649"/>
      <c r="MVM106" s="649"/>
      <c r="MVN106" s="649"/>
      <c r="MVO106" s="649"/>
      <c r="MVP106" s="649"/>
      <c r="MVQ106" s="649"/>
      <c r="MVR106" s="649"/>
      <c r="MVS106" s="649"/>
      <c r="MVT106" s="649"/>
      <c r="MVU106" s="649"/>
      <c r="MVV106" s="649"/>
      <c r="MVW106" s="649"/>
      <c r="MVX106" s="649"/>
      <c r="MVY106" s="649"/>
      <c r="MVZ106" s="649"/>
      <c r="MWA106" s="649"/>
      <c r="MWB106" s="649"/>
      <c r="MWC106" s="649"/>
      <c r="MWD106" s="649"/>
      <c r="MWE106" s="649"/>
      <c r="MWF106" s="649"/>
      <c r="MWG106" s="649"/>
      <c r="MWH106" s="649"/>
      <c r="MWI106" s="649"/>
      <c r="MWJ106" s="649"/>
      <c r="MWK106" s="649"/>
      <c r="MWL106" s="649"/>
      <c r="MWM106" s="649"/>
      <c r="MWN106" s="649"/>
      <c r="MWO106" s="649"/>
      <c r="MWP106" s="649"/>
      <c r="MWQ106" s="649"/>
      <c r="MWR106" s="649"/>
      <c r="MWS106" s="649"/>
      <c r="MWT106" s="649"/>
      <c r="MWU106" s="649"/>
      <c r="MWV106" s="649"/>
      <c r="MWW106" s="649"/>
      <c r="MWX106" s="649"/>
      <c r="MWY106" s="649"/>
      <c r="MWZ106" s="649"/>
      <c r="MXA106" s="649"/>
      <c r="MXB106" s="649"/>
      <c r="MXC106" s="649"/>
      <c r="MXD106" s="649"/>
      <c r="MXE106" s="649"/>
      <c r="MXF106" s="649"/>
      <c r="MXG106" s="649"/>
      <c r="MXH106" s="649"/>
      <c r="MXI106" s="649"/>
      <c r="MXJ106" s="649"/>
      <c r="MXK106" s="649"/>
      <c r="MXL106" s="649"/>
      <c r="MXM106" s="649"/>
      <c r="MXN106" s="649"/>
      <c r="MXO106" s="649"/>
      <c r="MXP106" s="649"/>
      <c r="MXQ106" s="649"/>
      <c r="MXR106" s="649"/>
      <c r="MXS106" s="649"/>
      <c r="MXT106" s="649"/>
      <c r="MXU106" s="649"/>
      <c r="MXV106" s="649"/>
      <c r="MXW106" s="649"/>
      <c r="MXX106" s="649"/>
      <c r="MXY106" s="649"/>
      <c r="MXZ106" s="649"/>
      <c r="MYA106" s="649"/>
      <c r="MYB106" s="649"/>
      <c r="MYC106" s="649"/>
      <c r="MYD106" s="649"/>
      <c r="MYE106" s="649"/>
      <c r="MYF106" s="649"/>
      <c r="MYG106" s="649"/>
      <c r="MYH106" s="649"/>
      <c r="MYI106" s="649"/>
      <c r="MYJ106" s="649"/>
      <c r="MYK106" s="649"/>
      <c r="MYL106" s="649"/>
      <c r="MYM106" s="649"/>
      <c r="MYN106" s="649"/>
      <c r="MYO106" s="649"/>
      <c r="MYP106" s="649"/>
      <c r="MYQ106" s="649"/>
      <c r="MYR106" s="649"/>
      <c r="MYS106" s="649"/>
      <c r="MYT106" s="649"/>
      <c r="MYU106" s="649"/>
      <c r="MYV106" s="649"/>
      <c r="MYW106" s="649"/>
      <c r="MYX106" s="649"/>
      <c r="MYY106" s="649"/>
      <c r="MYZ106" s="649"/>
      <c r="MZA106" s="649"/>
      <c r="MZB106" s="649"/>
      <c r="MZC106" s="649"/>
      <c r="MZD106" s="649"/>
      <c r="MZE106" s="649"/>
      <c r="MZF106" s="649"/>
      <c r="MZG106" s="649"/>
      <c r="MZH106" s="649"/>
      <c r="MZI106" s="649"/>
      <c r="MZJ106" s="649"/>
      <c r="MZK106" s="649"/>
      <c r="MZL106" s="649"/>
      <c r="MZM106" s="649"/>
      <c r="MZN106" s="649"/>
      <c r="MZO106" s="649"/>
      <c r="MZP106" s="649"/>
      <c r="MZQ106" s="649"/>
      <c r="MZR106" s="649"/>
      <c r="MZS106" s="649"/>
      <c r="MZT106" s="649"/>
      <c r="MZU106" s="649"/>
      <c r="MZV106" s="649"/>
      <c r="MZW106" s="649"/>
      <c r="MZX106" s="649"/>
      <c r="MZY106" s="649"/>
      <c r="MZZ106" s="649"/>
      <c r="NAA106" s="649"/>
      <c r="NAB106" s="649"/>
      <c r="NAC106" s="649"/>
      <c r="NAD106" s="649"/>
      <c r="NAE106" s="649"/>
      <c r="NAF106" s="649"/>
      <c r="NAG106" s="649"/>
      <c r="NAH106" s="649"/>
      <c r="NAI106" s="649"/>
      <c r="NAJ106" s="649"/>
      <c r="NAK106" s="649"/>
      <c r="NAL106" s="649"/>
      <c r="NAM106" s="649"/>
      <c r="NAN106" s="649"/>
      <c r="NAO106" s="649"/>
      <c r="NAP106" s="649"/>
      <c r="NAQ106" s="649"/>
      <c r="NAR106" s="649"/>
      <c r="NAS106" s="649"/>
      <c r="NAT106" s="649"/>
      <c r="NAU106" s="649"/>
      <c r="NAV106" s="649"/>
      <c r="NAW106" s="649"/>
      <c r="NAX106" s="649"/>
      <c r="NAY106" s="649"/>
      <c r="NAZ106" s="649"/>
      <c r="NBA106" s="649"/>
      <c r="NBB106" s="649"/>
      <c r="NBC106" s="649"/>
      <c r="NBD106" s="649"/>
      <c r="NBE106" s="649"/>
      <c r="NBF106" s="649"/>
      <c r="NBG106" s="649"/>
      <c r="NBH106" s="649"/>
      <c r="NBI106" s="649"/>
      <c r="NBJ106" s="649"/>
      <c r="NBK106" s="649"/>
      <c r="NBL106" s="649"/>
      <c r="NBM106" s="649"/>
      <c r="NBN106" s="649"/>
      <c r="NBO106" s="649"/>
      <c r="NBP106" s="649"/>
      <c r="NBQ106" s="649"/>
      <c r="NBR106" s="649"/>
      <c r="NBS106" s="649"/>
      <c r="NBT106" s="649"/>
      <c r="NBU106" s="649"/>
      <c r="NBV106" s="649"/>
      <c r="NBW106" s="649"/>
      <c r="NBX106" s="649"/>
      <c r="NBY106" s="649"/>
      <c r="NBZ106" s="649"/>
      <c r="NCA106" s="649"/>
      <c r="NCB106" s="649"/>
      <c r="NCC106" s="649"/>
      <c r="NCD106" s="649"/>
      <c r="NCE106" s="649"/>
      <c r="NCF106" s="649"/>
      <c r="NCG106" s="649"/>
      <c r="NCH106" s="649"/>
      <c r="NCI106" s="649"/>
      <c r="NCJ106" s="649"/>
      <c r="NCK106" s="649"/>
      <c r="NCL106" s="649"/>
      <c r="NCM106" s="649"/>
      <c r="NCN106" s="649"/>
      <c r="NCO106" s="649"/>
      <c r="NCP106" s="649"/>
      <c r="NCQ106" s="649"/>
      <c r="NCR106" s="649"/>
      <c r="NCS106" s="649"/>
      <c r="NCT106" s="649"/>
      <c r="NCU106" s="649"/>
      <c r="NCV106" s="649"/>
      <c r="NCW106" s="649"/>
      <c r="NCX106" s="649"/>
      <c r="NCY106" s="649"/>
      <c r="NCZ106" s="649"/>
      <c r="NDA106" s="649"/>
      <c r="NDB106" s="649"/>
      <c r="NDC106" s="649"/>
      <c r="NDD106" s="649"/>
      <c r="NDE106" s="649"/>
      <c r="NDF106" s="649"/>
      <c r="NDG106" s="649"/>
      <c r="NDH106" s="649"/>
      <c r="NDI106" s="649"/>
      <c r="NDJ106" s="649"/>
      <c r="NDK106" s="649"/>
      <c r="NDL106" s="649"/>
      <c r="NDM106" s="649"/>
      <c r="NDN106" s="649"/>
      <c r="NDO106" s="649"/>
      <c r="NDP106" s="649"/>
      <c r="NDQ106" s="649"/>
      <c r="NDR106" s="649"/>
      <c r="NDS106" s="649"/>
      <c r="NDT106" s="649"/>
      <c r="NDU106" s="649"/>
      <c r="NDV106" s="649"/>
      <c r="NDW106" s="649"/>
      <c r="NDX106" s="649"/>
      <c r="NDY106" s="649"/>
      <c r="NDZ106" s="649"/>
      <c r="NEA106" s="649"/>
      <c r="NEB106" s="649"/>
      <c r="NEC106" s="649"/>
      <c r="NED106" s="649"/>
      <c r="NEE106" s="649"/>
      <c r="NEF106" s="649"/>
      <c r="NEG106" s="649"/>
      <c r="NEH106" s="649"/>
      <c r="NEI106" s="649"/>
      <c r="NEJ106" s="649"/>
      <c r="NEK106" s="649"/>
      <c r="NEL106" s="649"/>
      <c r="NEM106" s="649"/>
      <c r="NEN106" s="649"/>
      <c r="NEO106" s="649"/>
      <c r="NEP106" s="649"/>
      <c r="NEQ106" s="649"/>
      <c r="NER106" s="649"/>
      <c r="NES106" s="649"/>
      <c r="NET106" s="649"/>
      <c r="NEU106" s="649"/>
      <c r="NEV106" s="649"/>
      <c r="NEW106" s="649"/>
      <c r="NEX106" s="649"/>
      <c r="NEY106" s="649"/>
      <c r="NEZ106" s="649"/>
      <c r="NFA106" s="649"/>
      <c r="NFB106" s="649"/>
      <c r="NFC106" s="649"/>
      <c r="NFD106" s="649"/>
      <c r="NFE106" s="649"/>
      <c r="NFF106" s="649"/>
      <c r="NFG106" s="649"/>
      <c r="NFH106" s="649"/>
      <c r="NFI106" s="649"/>
      <c r="NFJ106" s="649"/>
      <c r="NFK106" s="649"/>
      <c r="NFL106" s="649"/>
      <c r="NFM106" s="649"/>
      <c r="NFN106" s="649"/>
      <c r="NFO106" s="649"/>
      <c r="NFP106" s="649"/>
      <c r="NFQ106" s="649"/>
      <c r="NFR106" s="649"/>
      <c r="NFS106" s="649"/>
      <c r="NFT106" s="649"/>
      <c r="NFU106" s="649"/>
      <c r="NFV106" s="649"/>
      <c r="NFW106" s="649"/>
      <c r="NFX106" s="649"/>
      <c r="NFY106" s="649"/>
      <c r="NFZ106" s="649"/>
      <c r="NGA106" s="649"/>
      <c r="NGB106" s="649"/>
      <c r="NGC106" s="649"/>
      <c r="NGD106" s="649"/>
      <c r="NGE106" s="649"/>
      <c r="NGF106" s="649"/>
      <c r="NGG106" s="649"/>
      <c r="NGH106" s="649"/>
      <c r="NGI106" s="649"/>
      <c r="NGJ106" s="649"/>
      <c r="NGK106" s="649"/>
      <c r="NGL106" s="649"/>
      <c r="NGM106" s="649"/>
      <c r="NGN106" s="649"/>
      <c r="NGO106" s="649"/>
      <c r="NGP106" s="649"/>
      <c r="NGQ106" s="649"/>
      <c r="NGR106" s="649"/>
      <c r="NGS106" s="649"/>
      <c r="NGT106" s="649"/>
      <c r="NGU106" s="649"/>
      <c r="NGV106" s="649"/>
      <c r="NGW106" s="649"/>
      <c r="NGX106" s="649"/>
      <c r="NGY106" s="649"/>
      <c r="NGZ106" s="649"/>
      <c r="NHA106" s="649"/>
      <c r="NHB106" s="649"/>
      <c r="NHC106" s="649"/>
      <c r="NHD106" s="649"/>
      <c r="NHE106" s="649"/>
      <c r="NHF106" s="649"/>
      <c r="NHG106" s="649"/>
      <c r="NHH106" s="649"/>
      <c r="NHI106" s="649"/>
      <c r="NHJ106" s="649"/>
      <c r="NHK106" s="649"/>
      <c r="NHL106" s="649"/>
      <c r="NHM106" s="649"/>
      <c r="NHN106" s="649"/>
      <c r="NHO106" s="649"/>
      <c r="NHP106" s="649"/>
      <c r="NHQ106" s="649"/>
      <c r="NHR106" s="649"/>
      <c r="NHS106" s="649"/>
      <c r="NHT106" s="649"/>
      <c r="NHU106" s="649"/>
      <c r="NHV106" s="649"/>
      <c r="NHW106" s="649"/>
      <c r="NHX106" s="649"/>
      <c r="NHY106" s="649"/>
      <c r="NHZ106" s="649"/>
      <c r="NIA106" s="649"/>
      <c r="NIB106" s="649"/>
      <c r="NIC106" s="649"/>
      <c r="NID106" s="649"/>
      <c r="NIE106" s="649"/>
      <c r="NIF106" s="649"/>
      <c r="NIG106" s="649"/>
      <c r="NIH106" s="649"/>
      <c r="NII106" s="649"/>
      <c r="NIJ106" s="649"/>
      <c r="NIK106" s="649"/>
      <c r="NIL106" s="649"/>
      <c r="NIM106" s="649"/>
      <c r="NIN106" s="649"/>
      <c r="NIO106" s="649"/>
      <c r="NIP106" s="649"/>
      <c r="NIQ106" s="649"/>
      <c r="NIR106" s="649"/>
      <c r="NIS106" s="649"/>
      <c r="NIT106" s="649"/>
      <c r="NIU106" s="649"/>
      <c r="NIV106" s="649"/>
      <c r="NIW106" s="649"/>
      <c r="NIX106" s="649"/>
      <c r="NIY106" s="649"/>
      <c r="NIZ106" s="649"/>
      <c r="NJA106" s="649"/>
      <c r="NJB106" s="649"/>
      <c r="NJC106" s="649"/>
      <c r="NJD106" s="649"/>
      <c r="NJE106" s="649"/>
      <c r="NJF106" s="649"/>
      <c r="NJG106" s="649"/>
      <c r="NJH106" s="649"/>
      <c r="NJI106" s="649"/>
      <c r="NJJ106" s="649"/>
      <c r="NJK106" s="649"/>
      <c r="NJL106" s="649"/>
      <c r="NJM106" s="649"/>
      <c r="NJN106" s="649"/>
      <c r="NJO106" s="649"/>
      <c r="NJP106" s="649"/>
      <c r="NJQ106" s="649"/>
      <c r="NJR106" s="649"/>
      <c r="NJS106" s="649"/>
      <c r="NJT106" s="649"/>
      <c r="NJU106" s="649"/>
      <c r="NJV106" s="649"/>
      <c r="NJW106" s="649"/>
      <c r="NJX106" s="649"/>
      <c r="NJY106" s="649"/>
      <c r="NJZ106" s="649"/>
      <c r="NKA106" s="649"/>
      <c r="NKB106" s="649"/>
      <c r="NKC106" s="649"/>
      <c r="NKD106" s="649"/>
      <c r="NKE106" s="649"/>
      <c r="NKF106" s="649"/>
      <c r="NKG106" s="649"/>
      <c r="NKH106" s="649"/>
      <c r="NKI106" s="649"/>
      <c r="NKJ106" s="649"/>
      <c r="NKK106" s="649"/>
      <c r="NKL106" s="649"/>
      <c r="NKM106" s="649"/>
      <c r="NKN106" s="649"/>
      <c r="NKO106" s="649"/>
      <c r="NKP106" s="649"/>
      <c r="NKQ106" s="649"/>
      <c r="NKR106" s="649"/>
      <c r="NKS106" s="649"/>
      <c r="NKT106" s="649"/>
      <c r="NKU106" s="649"/>
      <c r="NKV106" s="649"/>
      <c r="NKW106" s="649"/>
      <c r="NKX106" s="649"/>
      <c r="NKY106" s="649"/>
      <c r="NKZ106" s="649"/>
      <c r="NLA106" s="649"/>
      <c r="NLB106" s="649"/>
      <c r="NLC106" s="649"/>
      <c r="NLD106" s="649"/>
      <c r="NLE106" s="649"/>
      <c r="NLF106" s="649"/>
      <c r="NLG106" s="649"/>
      <c r="NLH106" s="649"/>
      <c r="NLI106" s="649"/>
      <c r="NLJ106" s="649"/>
      <c r="NLK106" s="649"/>
      <c r="NLL106" s="649"/>
      <c r="NLM106" s="649"/>
      <c r="NLN106" s="649"/>
      <c r="NLO106" s="649"/>
      <c r="NLP106" s="649"/>
      <c r="NLQ106" s="649"/>
      <c r="NLR106" s="649"/>
      <c r="NLS106" s="649"/>
      <c r="NLT106" s="649"/>
      <c r="NLU106" s="649"/>
      <c r="NLV106" s="649"/>
      <c r="NLW106" s="649"/>
      <c r="NLX106" s="649"/>
      <c r="NLY106" s="649"/>
      <c r="NLZ106" s="649"/>
      <c r="NMA106" s="649"/>
      <c r="NMB106" s="649"/>
      <c r="NMC106" s="649"/>
      <c r="NMD106" s="649"/>
      <c r="NME106" s="649"/>
      <c r="NMF106" s="649"/>
      <c r="NMG106" s="649"/>
      <c r="NMH106" s="649"/>
      <c r="NMI106" s="649"/>
      <c r="NMJ106" s="649"/>
      <c r="NMK106" s="649"/>
      <c r="NML106" s="649"/>
      <c r="NMM106" s="649"/>
      <c r="NMN106" s="649"/>
      <c r="NMO106" s="649"/>
      <c r="NMP106" s="649"/>
      <c r="NMQ106" s="649"/>
      <c r="NMR106" s="649"/>
      <c r="NMS106" s="649"/>
      <c r="NMT106" s="649"/>
      <c r="NMU106" s="649"/>
      <c r="NMV106" s="649"/>
      <c r="NMW106" s="649"/>
      <c r="NMX106" s="649"/>
      <c r="NMY106" s="649"/>
      <c r="NMZ106" s="649"/>
      <c r="NNA106" s="649"/>
      <c r="NNB106" s="649"/>
      <c r="NNC106" s="649"/>
      <c r="NND106" s="649"/>
      <c r="NNE106" s="649"/>
      <c r="NNF106" s="649"/>
      <c r="NNG106" s="649"/>
      <c r="NNH106" s="649"/>
      <c r="NNI106" s="649"/>
      <c r="NNJ106" s="649"/>
      <c r="NNK106" s="649"/>
      <c r="NNL106" s="649"/>
      <c r="NNM106" s="649"/>
      <c r="NNN106" s="649"/>
      <c r="NNO106" s="649"/>
      <c r="NNP106" s="649"/>
      <c r="NNQ106" s="649"/>
      <c r="NNR106" s="649"/>
      <c r="NNS106" s="649"/>
      <c r="NNT106" s="649"/>
      <c r="NNU106" s="649"/>
      <c r="NNV106" s="649"/>
      <c r="NNW106" s="649"/>
      <c r="NNX106" s="649"/>
      <c r="NNY106" s="649"/>
      <c r="NNZ106" s="649"/>
      <c r="NOA106" s="649"/>
      <c r="NOB106" s="649"/>
      <c r="NOC106" s="649"/>
      <c r="NOD106" s="649"/>
      <c r="NOE106" s="649"/>
      <c r="NOF106" s="649"/>
      <c r="NOG106" s="649"/>
      <c r="NOH106" s="649"/>
      <c r="NOI106" s="649"/>
      <c r="NOJ106" s="649"/>
      <c r="NOK106" s="649"/>
      <c r="NOL106" s="649"/>
      <c r="NOM106" s="649"/>
      <c r="NON106" s="649"/>
      <c r="NOO106" s="649"/>
      <c r="NOP106" s="649"/>
      <c r="NOQ106" s="649"/>
      <c r="NOR106" s="649"/>
      <c r="NOS106" s="649"/>
      <c r="NOT106" s="649"/>
      <c r="NOU106" s="649"/>
      <c r="NOV106" s="649"/>
      <c r="NOW106" s="649"/>
      <c r="NOX106" s="649"/>
      <c r="NOY106" s="649"/>
      <c r="NOZ106" s="649"/>
      <c r="NPA106" s="649"/>
      <c r="NPB106" s="649"/>
      <c r="NPC106" s="649"/>
      <c r="NPD106" s="649"/>
      <c r="NPE106" s="649"/>
      <c r="NPF106" s="649"/>
      <c r="NPG106" s="649"/>
      <c r="NPH106" s="649"/>
      <c r="NPI106" s="649"/>
      <c r="NPJ106" s="649"/>
      <c r="NPK106" s="649"/>
      <c r="NPL106" s="649"/>
      <c r="NPM106" s="649"/>
      <c r="NPN106" s="649"/>
      <c r="NPO106" s="649"/>
      <c r="NPP106" s="649"/>
      <c r="NPQ106" s="649"/>
      <c r="NPR106" s="649"/>
      <c r="NPS106" s="649"/>
      <c r="NPT106" s="649"/>
      <c r="NPU106" s="649"/>
      <c r="NPV106" s="649"/>
      <c r="NPW106" s="649"/>
      <c r="NPX106" s="649"/>
      <c r="NPY106" s="649"/>
      <c r="NPZ106" s="649"/>
      <c r="NQA106" s="649"/>
      <c r="NQB106" s="649"/>
      <c r="NQC106" s="649"/>
      <c r="NQD106" s="649"/>
      <c r="NQE106" s="649"/>
      <c r="NQF106" s="649"/>
      <c r="NQG106" s="649"/>
      <c r="NQH106" s="649"/>
      <c r="NQI106" s="649"/>
      <c r="NQJ106" s="649"/>
      <c r="NQK106" s="649"/>
      <c r="NQL106" s="649"/>
      <c r="NQM106" s="649"/>
      <c r="NQN106" s="649"/>
      <c r="NQO106" s="649"/>
      <c r="NQP106" s="649"/>
      <c r="NQQ106" s="649"/>
      <c r="NQR106" s="649"/>
      <c r="NQS106" s="649"/>
      <c r="NQT106" s="649"/>
      <c r="NQU106" s="649"/>
      <c r="NQV106" s="649"/>
      <c r="NQW106" s="649"/>
      <c r="NQX106" s="649"/>
      <c r="NQY106" s="649"/>
      <c r="NQZ106" s="649"/>
      <c r="NRA106" s="649"/>
      <c r="NRB106" s="649"/>
      <c r="NRC106" s="649"/>
      <c r="NRD106" s="649"/>
      <c r="NRE106" s="649"/>
      <c r="NRF106" s="649"/>
      <c r="NRG106" s="649"/>
      <c r="NRH106" s="649"/>
      <c r="NRI106" s="649"/>
      <c r="NRJ106" s="649"/>
      <c r="NRK106" s="649"/>
      <c r="NRL106" s="649"/>
      <c r="NRM106" s="649"/>
      <c r="NRN106" s="649"/>
      <c r="NRO106" s="649"/>
      <c r="NRP106" s="649"/>
      <c r="NRQ106" s="649"/>
      <c r="NRR106" s="649"/>
      <c r="NRS106" s="649"/>
      <c r="NRT106" s="649"/>
      <c r="NRU106" s="649"/>
      <c r="NRV106" s="649"/>
      <c r="NRW106" s="649"/>
      <c r="NRX106" s="649"/>
      <c r="NRY106" s="649"/>
      <c r="NRZ106" s="649"/>
      <c r="NSA106" s="649"/>
      <c r="NSB106" s="649"/>
      <c r="NSC106" s="649"/>
      <c r="NSD106" s="649"/>
      <c r="NSE106" s="649"/>
      <c r="NSF106" s="649"/>
      <c r="NSG106" s="649"/>
      <c r="NSH106" s="649"/>
      <c r="NSI106" s="649"/>
      <c r="NSJ106" s="649"/>
      <c r="NSK106" s="649"/>
      <c r="NSL106" s="649"/>
      <c r="NSM106" s="649"/>
      <c r="NSN106" s="649"/>
      <c r="NSO106" s="649"/>
      <c r="NSP106" s="649"/>
      <c r="NSQ106" s="649"/>
      <c r="NSR106" s="649"/>
      <c r="NSS106" s="649"/>
      <c r="NST106" s="649"/>
      <c r="NSU106" s="649"/>
      <c r="NSV106" s="649"/>
      <c r="NSW106" s="649"/>
      <c r="NSX106" s="649"/>
      <c r="NSY106" s="649"/>
      <c r="NSZ106" s="649"/>
      <c r="NTA106" s="649"/>
      <c r="NTB106" s="649"/>
      <c r="NTC106" s="649"/>
      <c r="NTD106" s="649"/>
      <c r="NTE106" s="649"/>
      <c r="NTF106" s="649"/>
      <c r="NTG106" s="649"/>
      <c r="NTH106" s="649"/>
      <c r="NTI106" s="649"/>
      <c r="NTJ106" s="649"/>
      <c r="NTK106" s="649"/>
      <c r="NTL106" s="649"/>
      <c r="NTM106" s="649"/>
      <c r="NTN106" s="649"/>
      <c r="NTO106" s="649"/>
      <c r="NTP106" s="649"/>
      <c r="NTQ106" s="649"/>
      <c r="NTR106" s="649"/>
      <c r="NTS106" s="649"/>
      <c r="NTT106" s="649"/>
      <c r="NTU106" s="649"/>
      <c r="NTV106" s="649"/>
      <c r="NTW106" s="649"/>
      <c r="NTX106" s="649"/>
      <c r="NTY106" s="649"/>
      <c r="NTZ106" s="649"/>
      <c r="NUA106" s="649"/>
      <c r="NUB106" s="649"/>
      <c r="NUC106" s="649"/>
      <c r="NUD106" s="649"/>
      <c r="NUE106" s="649"/>
      <c r="NUF106" s="649"/>
      <c r="NUG106" s="649"/>
      <c r="NUH106" s="649"/>
      <c r="NUI106" s="649"/>
      <c r="NUJ106" s="649"/>
      <c r="NUK106" s="649"/>
      <c r="NUL106" s="649"/>
      <c r="NUM106" s="649"/>
      <c r="NUN106" s="649"/>
      <c r="NUO106" s="649"/>
      <c r="NUP106" s="649"/>
      <c r="NUQ106" s="649"/>
      <c r="NUR106" s="649"/>
      <c r="NUS106" s="649"/>
      <c r="NUT106" s="649"/>
      <c r="NUU106" s="649"/>
      <c r="NUV106" s="649"/>
      <c r="NUW106" s="649"/>
      <c r="NUX106" s="649"/>
      <c r="NUY106" s="649"/>
      <c r="NUZ106" s="649"/>
      <c r="NVA106" s="649"/>
      <c r="NVB106" s="649"/>
      <c r="NVC106" s="649"/>
      <c r="NVD106" s="649"/>
      <c r="NVE106" s="649"/>
      <c r="NVF106" s="649"/>
      <c r="NVG106" s="649"/>
      <c r="NVH106" s="649"/>
      <c r="NVI106" s="649"/>
      <c r="NVJ106" s="649"/>
      <c r="NVK106" s="649"/>
      <c r="NVL106" s="649"/>
      <c r="NVM106" s="649"/>
      <c r="NVN106" s="649"/>
      <c r="NVO106" s="649"/>
      <c r="NVP106" s="649"/>
      <c r="NVQ106" s="649"/>
      <c r="NVR106" s="649"/>
      <c r="NVS106" s="649"/>
      <c r="NVT106" s="649"/>
      <c r="NVU106" s="649"/>
      <c r="NVV106" s="649"/>
      <c r="NVW106" s="649"/>
      <c r="NVX106" s="649"/>
      <c r="NVY106" s="649"/>
      <c r="NVZ106" s="649"/>
      <c r="NWA106" s="649"/>
      <c r="NWB106" s="649"/>
      <c r="NWC106" s="649"/>
      <c r="NWD106" s="649"/>
      <c r="NWE106" s="649"/>
      <c r="NWF106" s="649"/>
      <c r="NWG106" s="649"/>
      <c r="NWH106" s="649"/>
      <c r="NWI106" s="649"/>
      <c r="NWJ106" s="649"/>
      <c r="NWK106" s="649"/>
      <c r="NWL106" s="649"/>
      <c r="NWM106" s="649"/>
      <c r="NWN106" s="649"/>
      <c r="NWO106" s="649"/>
      <c r="NWP106" s="649"/>
      <c r="NWQ106" s="649"/>
      <c r="NWR106" s="649"/>
      <c r="NWS106" s="649"/>
      <c r="NWT106" s="649"/>
      <c r="NWU106" s="649"/>
      <c r="NWV106" s="649"/>
      <c r="NWW106" s="649"/>
      <c r="NWX106" s="649"/>
      <c r="NWY106" s="649"/>
      <c r="NWZ106" s="649"/>
      <c r="NXA106" s="649"/>
      <c r="NXB106" s="649"/>
      <c r="NXC106" s="649"/>
      <c r="NXD106" s="649"/>
      <c r="NXE106" s="649"/>
      <c r="NXF106" s="649"/>
      <c r="NXG106" s="649"/>
      <c r="NXH106" s="649"/>
      <c r="NXI106" s="649"/>
      <c r="NXJ106" s="649"/>
      <c r="NXK106" s="649"/>
      <c r="NXL106" s="649"/>
      <c r="NXM106" s="649"/>
      <c r="NXN106" s="649"/>
      <c r="NXO106" s="649"/>
      <c r="NXP106" s="649"/>
      <c r="NXQ106" s="649"/>
      <c r="NXR106" s="649"/>
      <c r="NXS106" s="649"/>
      <c r="NXT106" s="649"/>
      <c r="NXU106" s="649"/>
      <c r="NXV106" s="649"/>
      <c r="NXW106" s="649"/>
      <c r="NXX106" s="649"/>
      <c r="NXY106" s="649"/>
      <c r="NXZ106" s="649"/>
      <c r="NYA106" s="649"/>
      <c r="NYB106" s="649"/>
      <c r="NYC106" s="649"/>
      <c r="NYD106" s="649"/>
      <c r="NYE106" s="649"/>
      <c r="NYF106" s="649"/>
      <c r="NYG106" s="649"/>
      <c r="NYH106" s="649"/>
      <c r="NYI106" s="649"/>
      <c r="NYJ106" s="649"/>
      <c r="NYK106" s="649"/>
      <c r="NYL106" s="649"/>
      <c r="NYM106" s="649"/>
      <c r="NYN106" s="649"/>
      <c r="NYO106" s="649"/>
      <c r="NYP106" s="649"/>
      <c r="NYQ106" s="649"/>
      <c r="NYR106" s="649"/>
      <c r="NYS106" s="649"/>
      <c r="NYT106" s="649"/>
      <c r="NYU106" s="649"/>
      <c r="NYV106" s="649"/>
      <c r="NYW106" s="649"/>
      <c r="NYX106" s="649"/>
      <c r="NYY106" s="649"/>
      <c r="NYZ106" s="649"/>
      <c r="NZA106" s="649"/>
      <c r="NZB106" s="649"/>
      <c r="NZC106" s="649"/>
      <c r="NZD106" s="649"/>
      <c r="NZE106" s="649"/>
      <c r="NZF106" s="649"/>
      <c r="NZG106" s="649"/>
      <c r="NZH106" s="649"/>
      <c r="NZI106" s="649"/>
      <c r="NZJ106" s="649"/>
      <c r="NZK106" s="649"/>
      <c r="NZL106" s="649"/>
      <c r="NZM106" s="649"/>
      <c r="NZN106" s="649"/>
      <c r="NZO106" s="649"/>
      <c r="NZP106" s="649"/>
      <c r="NZQ106" s="649"/>
      <c r="NZR106" s="649"/>
      <c r="NZS106" s="649"/>
      <c r="NZT106" s="649"/>
      <c r="NZU106" s="649"/>
      <c r="NZV106" s="649"/>
      <c r="NZW106" s="649"/>
      <c r="NZX106" s="649"/>
      <c r="NZY106" s="649"/>
      <c r="NZZ106" s="649"/>
      <c r="OAA106" s="649"/>
      <c r="OAB106" s="649"/>
      <c r="OAC106" s="649"/>
      <c r="OAD106" s="649"/>
      <c r="OAE106" s="649"/>
      <c r="OAF106" s="649"/>
      <c r="OAG106" s="649"/>
      <c r="OAH106" s="649"/>
      <c r="OAI106" s="649"/>
      <c r="OAJ106" s="649"/>
      <c r="OAK106" s="649"/>
      <c r="OAL106" s="649"/>
      <c r="OAM106" s="649"/>
      <c r="OAN106" s="649"/>
      <c r="OAO106" s="649"/>
      <c r="OAP106" s="649"/>
      <c r="OAQ106" s="649"/>
      <c r="OAR106" s="649"/>
      <c r="OAS106" s="649"/>
      <c r="OAT106" s="649"/>
      <c r="OAU106" s="649"/>
      <c r="OAV106" s="649"/>
      <c r="OAW106" s="649"/>
      <c r="OAX106" s="649"/>
      <c r="OAY106" s="649"/>
      <c r="OAZ106" s="649"/>
      <c r="OBA106" s="649"/>
      <c r="OBB106" s="649"/>
      <c r="OBC106" s="649"/>
      <c r="OBD106" s="649"/>
      <c r="OBE106" s="649"/>
      <c r="OBF106" s="649"/>
      <c r="OBG106" s="649"/>
      <c r="OBH106" s="649"/>
      <c r="OBI106" s="649"/>
      <c r="OBJ106" s="649"/>
      <c r="OBK106" s="649"/>
      <c r="OBL106" s="649"/>
      <c r="OBM106" s="649"/>
      <c r="OBN106" s="649"/>
      <c r="OBO106" s="649"/>
      <c r="OBP106" s="649"/>
      <c r="OBQ106" s="649"/>
      <c r="OBR106" s="649"/>
      <c r="OBS106" s="649"/>
      <c r="OBT106" s="649"/>
      <c r="OBU106" s="649"/>
      <c r="OBV106" s="649"/>
      <c r="OBW106" s="649"/>
      <c r="OBX106" s="649"/>
      <c r="OBY106" s="649"/>
      <c r="OBZ106" s="649"/>
      <c r="OCA106" s="649"/>
      <c r="OCB106" s="649"/>
      <c r="OCC106" s="649"/>
      <c r="OCD106" s="649"/>
      <c r="OCE106" s="649"/>
      <c r="OCF106" s="649"/>
      <c r="OCG106" s="649"/>
      <c r="OCH106" s="649"/>
      <c r="OCI106" s="649"/>
      <c r="OCJ106" s="649"/>
      <c r="OCK106" s="649"/>
      <c r="OCL106" s="649"/>
      <c r="OCM106" s="649"/>
      <c r="OCN106" s="649"/>
      <c r="OCO106" s="649"/>
      <c r="OCP106" s="649"/>
      <c r="OCQ106" s="649"/>
      <c r="OCR106" s="649"/>
      <c r="OCS106" s="649"/>
      <c r="OCT106" s="649"/>
      <c r="OCU106" s="649"/>
      <c r="OCV106" s="649"/>
      <c r="OCW106" s="649"/>
      <c r="OCX106" s="649"/>
      <c r="OCY106" s="649"/>
      <c r="OCZ106" s="649"/>
      <c r="ODA106" s="649"/>
      <c r="ODB106" s="649"/>
      <c r="ODC106" s="649"/>
      <c r="ODD106" s="649"/>
      <c r="ODE106" s="649"/>
      <c r="ODF106" s="649"/>
      <c r="ODG106" s="649"/>
      <c r="ODH106" s="649"/>
      <c r="ODI106" s="649"/>
      <c r="ODJ106" s="649"/>
      <c r="ODK106" s="649"/>
      <c r="ODL106" s="649"/>
      <c r="ODM106" s="649"/>
      <c r="ODN106" s="649"/>
      <c r="ODO106" s="649"/>
      <c r="ODP106" s="649"/>
      <c r="ODQ106" s="649"/>
      <c r="ODR106" s="649"/>
      <c r="ODS106" s="649"/>
      <c r="ODT106" s="649"/>
      <c r="ODU106" s="649"/>
      <c r="ODV106" s="649"/>
      <c r="ODW106" s="649"/>
      <c r="ODX106" s="649"/>
      <c r="ODY106" s="649"/>
      <c r="ODZ106" s="649"/>
      <c r="OEA106" s="649"/>
      <c r="OEB106" s="649"/>
      <c r="OEC106" s="649"/>
      <c r="OED106" s="649"/>
      <c r="OEE106" s="649"/>
      <c r="OEF106" s="649"/>
      <c r="OEG106" s="649"/>
      <c r="OEH106" s="649"/>
      <c r="OEI106" s="649"/>
      <c r="OEJ106" s="649"/>
      <c r="OEK106" s="649"/>
      <c r="OEL106" s="649"/>
      <c r="OEM106" s="649"/>
      <c r="OEN106" s="649"/>
      <c r="OEO106" s="649"/>
      <c r="OEP106" s="649"/>
      <c r="OEQ106" s="649"/>
      <c r="OER106" s="649"/>
      <c r="OES106" s="649"/>
      <c r="OET106" s="649"/>
      <c r="OEU106" s="649"/>
      <c r="OEV106" s="649"/>
      <c r="OEW106" s="649"/>
      <c r="OEX106" s="649"/>
      <c r="OEY106" s="649"/>
      <c r="OEZ106" s="649"/>
      <c r="OFA106" s="649"/>
      <c r="OFB106" s="649"/>
      <c r="OFC106" s="649"/>
      <c r="OFD106" s="649"/>
      <c r="OFE106" s="649"/>
      <c r="OFF106" s="649"/>
      <c r="OFG106" s="649"/>
      <c r="OFH106" s="649"/>
      <c r="OFI106" s="649"/>
      <c r="OFJ106" s="649"/>
      <c r="OFK106" s="649"/>
      <c r="OFL106" s="649"/>
      <c r="OFM106" s="649"/>
      <c r="OFN106" s="649"/>
      <c r="OFO106" s="649"/>
      <c r="OFP106" s="649"/>
      <c r="OFQ106" s="649"/>
      <c r="OFR106" s="649"/>
      <c r="OFS106" s="649"/>
      <c r="OFT106" s="649"/>
      <c r="OFU106" s="649"/>
      <c r="OFV106" s="649"/>
      <c r="OFW106" s="649"/>
      <c r="OFX106" s="649"/>
      <c r="OFY106" s="649"/>
      <c r="OFZ106" s="649"/>
      <c r="OGA106" s="649"/>
      <c r="OGB106" s="649"/>
      <c r="OGC106" s="649"/>
      <c r="OGD106" s="649"/>
      <c r="OGE106" s="649"/>
      <c r="OGF106" s="649"/>
      <c r="OGG106" s="649"/>
      <c r="OGH106" s="649"/>
      <c r="OGI106" s="649"/>
      <c r="OGJ106" s="649"/>
      <c r="OGK106" s="649"/>
      <c r="OGL106" s="649"/>
      <c r="OGM106" s="649"/>
      <c r="OGN106" s="649"/>
      <c r="OGO106" s="649"/>
      <c r="OGP106" s="649"/>
      <c r="OGQ106" s="649"/>
      <c r="OGR106" s="649"/>
      <c r="OGS106" s="649"/>
      <c r="OGT106" s="649"/>
      <c r="OGU106" s="649"/>
      <c r="OGV106" s="649"/>
      <c r="OGW106" s="649"/>
      <c r="OGX106" s="649"/>
      <c r="OGY106" s="649"/>
      <c r="OGZ106" s="649"/>
      <c r="OHA106" s="649"/>
      <c r="OHB106" s="649"/>
      <c r="OHC106" s="649"/>
      <c r="OHD106" s="649"/>
      <c r="OHE106" s="649"/>
      <c r="OHF106" s="649"/>
      <c r="OHG106" s="649"/>
      <c r="OHH106" s="649"/>
      <c r="OHI106" s="649"/>
      <c r="OHJ106" s="649"/>
      <c r="OHK106" s="649"/>
      <c r="OHL106" s="649"/>
      <c r="OHM106" s="649"/>
      <c r="OHN106" s="649"/>
      <c r="OHO106" s="649"/>
      <c r="OHP106" s="649"/>
      <c r="OHQ106" s="649"/>
      <c r="OHR106" s="649"/>
      <c r="OHS106" s="649"/>
      <c r="OHT106" s="649"/>
      <c r="OHU106" s="649"/>
      <c r="OHV106" s="649"/>
      <c r="OHW106" s="649"/>
      <c r="OHX106" s="649"/>
      <c r="OHY106" s="649"/>
      <c r="OHZ106" s="649"/>
      <c r="OIA106" s="649"/>
      <c r="OIB106" s="649"/>
      <c r="OIC106" s="649"/>
      <c r="OID106" s="649"/>
      <c r="OIE106" s="649"/>
      <c r="OIF106" s="649"/>
      <c r="OIG106" s="649"/>
      <c r="OIH106" s="649"/>
      <c r="OII106" s="649"/>
      <c r="OIJ106" s="649"/>
      <c r="OIK106" s="649"/>
      <c r="OIL106" s="649"/>
      <c r="OIM106" s="649"/>
      <c r="OIN106" s="649"/>
      <c r="OIO106" s="649"/>
      <c r="OIP106" s="649"/>
      <c r="OIQ106" s="649"/>
      <c r="OIR106" s="649"/>
      <c r="OIS106" s="649"/>
      <c r="OIT106" s="649"/>
      <c r="OIU106" s="649"/>
      <c r="OIV106" s="649"/>
      <c r="OIW106" s="649"/>
      <c r="OIX106" s="649"/>
      <c r="OIY106" s="649"/>
      <c r="OIZ106" s="649"/>
      <c r="OJA106" s="649"/>
      <c r="OJB106" s="649"/>
      <c r="OJC106" s="649"/>
      <c r="OJD106" s="649"/>
      <c r="OJE106" s="649"/>
      <c r="OJF106" s="649"/>
      <c r="OJG106" s="649"/>
      <c r="OJH106" s="649"/>
      <c r="OJI106" s="649"/>
      <c r="OJJ106" s="649"/>
      <c r="OJK106" s="649"/>
      <c r="OJL106" s="649"/>
      <c r="OJM106" s="649"/>
      <c r="OJN106" s="649"/>
      <c r="OJO106" s="649"/>
      <c r="OJP106" s="649"/>
      <c r="OJQ106" s="649"/>
      <c r="OJR106" s="649"/>
      <c r="OJS106" s="649"/>
      <c r="OJT106" s="649"/>
      <c r="OJU106" s="649"/>
      <c r="OJV106" s="649"/>
      <c r="OJW106" s="649"/>
      <c r="OJX106" s="649"/>
      <c r="OJY106" s="649"/>
      <c r="OJZ106" s="649"/>
      <c r="OKA106" s="649"/>
      <c r="OKB106" s="649"/>
      <c r="OKC106" s="649"/>
      <c r="OKD106" s="649"/>
      <c r="OKE106" s="649"/>
      <c r="OKF106" s="649"/>
      <c r="OKG106" s="649"/>
      <c r="OKH106" s="649"/>
      <c r="OKI106" s="649"/>
      <c r="OKJ106" s="649"/>
      <c r="OKK106" s="649"/>
      <c r="OKL106" s="649"/>
      <c r="OKM106" s="649"/>
      <c r="OKN106" s="649"/>
      <c r="OKO106" s="649"/>
      <c r="OKP106" s="649"/>
      <c r="OKQ106" s="649"/>
      <c r="OKR106" s="649"/>
      <c r="OKS106" s="649"/>
      <c r="OKT106" s="649"/>
      <c r="OKU106" s="649"/>
      <c r="OKV106" s="649"/>
      <c r="OKW106" s="649"/>
      <c r="OKX106" s="649"/>
      <c r="OKY106" s="649"/>
      <c r="OKZ106" s="649"/>
      <c r="OLA106" s="649"/>
      <c r="OLB106" s="649"/>
      <c r="OLC106" s="649"/>
      <c r="OLD106" s="649"/>
      <c r="OLE106" s="649"/>
      <c r="OLF106" s="649"/>
      <c r="OLG106" s="649"/>
      <c r="OLH106" s="649"/>
      <c r="OLI106" s="649"/>
      <c r="OLJ106" s="649"/>
      <c r="OLK106" s="649"/>
      <c r="OLL106" s="649"/>
      <c r="OLM106" s="649"/>
      <c r="OLN106" s="649"/>
      <c r="OLO106" s="649"/>
      <c r="OLP106" s="649"/>
      <c r="OLQ106" s="649"/>
      <c r="OLR106" s="649"/>
      <c r="OLS106" s="649"/>
      <c r="OLT106" s="649"/>
      <c r="OLU106" s="649"/>
      <c r="OLV106" s="649"/>
      <c r="OLW106" s="649"/>
      <c r="OLX106" s="649"/>
      <c r="OLY106" s="649"/>
      <c r="OLZ106" s="649"/>
      <c r="OMA106" s="649"/>
      <c r="OMB106" s="649"/>
      <c r="OMC106" s="649"/>
      <c r="OMD106" s="649"/>
      <c r="OME106" s="649"/>
      <c r="OMF106" s="649"/>
      <c r="OMG106" s="649"/>
      <c r="OMH106" s="649"/>
      <c r="OMI106" s="649"/>
      <c r="OMJ106" s="649"/>
      <c r="OMK106" s="649"/>
      <c r="OML106" s="649"/>
      <c r="OMM106" s="649"/>
      <c r="OMN106" s="649"/>
      <c r="OMO106" s="649"/>
      <c r="OMP106" s="649"/>
      <c r="OMQ106" s="649"/>
      <c r="OMR106" s="649"/>
      <c r="OMS106" s="649"/>
      <c r="OMT106" s="649"/>
      <c r="OMU106" s="649"/>
      <c r="OMV106" s="649"/>
      <c r="OMW106" s="649"/>
      <c r="OMX106" s="649"/>
      <c r="OMY106" s="649"/>
      <c r="OMZ106" s="649"/>
      <c r="ONA106" s="649"/>
      <c r="ONB106" s="649"/>
      <c r="ONC106" s="649"/>
      <c r="OND106" s="649"/>
      <c r="ONE106" s="649"/>
      <c r="ONF106" s="649"/>
      <c r="ONG106" s="649"/>
      <c r="ONH106" s="649"/>
      <c r="ONI106" s="649"/>
      <c r="ONJ106" s="649"/>
      <c r="ONK106" s="649"/>
      <c r="ONL106" s="649"/>
      <c r="ONM106" s="649"/>
      <c r="ONN106" s="649"/>
      <c r="ONO106" s="649"/>
      <c r="ONP106" s="649"/>
      <c r="ONQ106" s="649"/>
      <c r="ONR106" s="649"/>
      <c r="ONS106" s="649"/>
      <c r="ONT106" s="649"/>
      <c r="ONU106" s="649"/>
      <c r="ONV106" s="649"/>
      <c r="ONW106" s="649"/>
      <c r="ONX106" s="649"/>
      <c r="ONY106" s="649"/>
      <c r="ONZ106" s="649"/>
      <c r="OOA106" s="649"/>
      <c r="OOB106" s="649"/>
      <c r="OOC106" s="649"/>
      <c r="OOD106" s="649"/>
      <c r="OOE106" s="649"/>
      <c r="OOF106" s="649"/>
      <c r="OOG106" s="649"/>
      <c r="OOH106" s="649"/>
      <c r="OOI106" s="649"/>
      <c r="OOJ106" s="649"/>
      <c r="OOK106" s="649"/>
      <c r="OOL106" s="649"/>
      <c r="OOM106" s="649"/>
      <c r="OON106" s="649"/>
      <c r="OOO106" s="649"/>
      <c r="OOP106" s="649"/>
      <c r="OOQ106" s="649"/>
      <c r="OOR106" s="649"/>
      <c r="OOS106" s="649"/>
      <c r="OOT106" s="649"/>
      <c r="OOU106" s="649"/>
      <c r="OOV106" s="649"/>
      <c r="OOW106" s="649"/>
      <c r="OOX106" s="649"/>
      <c r="OOY106" s="649"/>
      <c r="OOZ106" s="649"/>
      <c r="OPA106" s="649"/>
      <c r="OPB106" s="649"/>
      <c r="OPC106" s="649"/>
      <c r="OPD106" s="649"/>
      <c r="OPE106" s="649"/>
      <c r="OPF106" s="649"/>
      <c r="OPG106" s="649"/>
      <c r="OPH106" s="649"/>
      <c r="OPI106" s="649"/>
      <c r="OPJ106" s="649"/>
      <c r="OPK106" s="649"/>
      <c r="OPL106" s="649"/>
      <c r="OPM106" s="649"/>
      <c r="OPN106" s="649"/>
      <c r="OPO106" s="649"/>
      <c r="OPP106" s="649"/>
      <c r="OPQ106" s="649"/>
      <c r="OPR106" s="649"/>
      <c r="OPS106" s="649"/>
      <c r="OPT106" s="649"/>
      <c r="OPU106" s="649"/>
      <c r="OPV106" s="649"/>
      <c r="OPW106" s="649"/>
      <c r="OPX106" s="649"/>
      <c r="OPY106" s="649"/>
      <c r="OPZ106" s="649"/>
      <c r="OQA106" s="649"/>
      <c r="OQB106" s="649"/>
      <c r="OQC106" s="649"/>
      <c r="OQD106" s="649"/>
      <c r="OQE106" s="649"/>
      <c r="OQF106" s="649"/>
      <c r="OQG106" s="649"/>
      <c r="OQH106" s="649"/>
      <c r="OQI106" s="649"/>
      <c r="OQJ106" s="649"/>
      <c r="OQK106" s="649"/>
      <c r="OQL106" s="649"/>
      <c r="OQM106" s="649"/>
      <c r="OQN106" s="649"/>
      <c r="OQO106" s="649"/>
      <c r="OQP106" s="649"/>
      <c r="OQQ106" s="649"/>
      <c r="OQR106" s="649"/>
      <c r="OQS106" s="649"/>
      <c r="OQT106" s="649"/>
      <c r="OQU106" s="649"/>
      <c r="OQV106" s="649"/>
      <c r="OQW106" s="649"/>
      <c r="OQX106" s="649"/>
      <c r="OQY106" s="649"/>
      <c r="OQZ106" s="649"/>
      <c r="ORA106" s="649"/>
      <c r="ORB106" s="649"/>
      <c r="ORC106" s="649"/>
      <c r="ORD106" s="649"/>
      <c r="ORE106" s="649"/>
      <c r="ORF106" s="649"/>
      <c r="ORG106" s="649"/>
      <c r="ORH106" s="649"/>
      <c r="ORI106" s="649"/>
      <c r="ORJ106" s="649"/>
      <c r="ORK106" s="649"/>
      <c r="ORL106" s="649"/>
      <c r="ORM106" s="649"/>
      <c r="ORN106" s="649"/>
      <c r="ORO106" s="649"/>
      <c r="ORP106" s="649"/>
      <c r="ORQ106" s="649"/>
      <c r="ORR106" s="649"/>
      <c r="ORS106" s="649"/>
      <c r="ORT106" s="649"/>
      <c r="ORU106" s="649"/>
      <c r="ORV106" s="649"/>
      <c r="ORW106" s="649"/>
      <c r="ORX106" s="649"/>
      <c r="ORY106" s="649"/>
      <c r="ORZ106" s="649"/>
      <c r="OSA106" s="649"/>
      <c r="OSB106" s="649"/>
      <c r="OSC106" s="649"/>
      <c r="OSD106" s="649"/>
      <c r="OSE106" s="649"/>
      <c r="OSF106" s="649"/>
      <c r="OSG106" s="649"/>
      <c r="OSH106" s="649"/>
      <c r="OSI106" s="649"/>
      <c r="OSJ106" s="649"/>
      <c r="OSK106" s="649"/>
      <c r="OSL106" s="649"/>
      <c r="OSM106" s="649"/>
      <c r="OSN106" s="649"/>
      <c r="OSO106" s="649"/>
      <c r="OSP106" s="649"/>
      <c r="OSQ106" s="649"/>
      <c r="OSR106" s="649"/>
      <c r="OSS106" s="649"/>
      <c r="OST106" s="649"/>
      <c r="OSU106" s="649"/>
      <c r="OSV106" s="649"/>
      <c r="OSW106" s="649"/>
      <c r="OSX106" s="649"/>
      <c r="OSY106" s="649"/>
      <c r="OSZ106" s="649"/>
      <c r="OTA106" s="649"/>
      <c r="OTB106" s="649"/>
      <c r="OTC106" s="649"/>
      <c r="OTD106" s="649"/>
      <c r="OTE106" s="649"/>
      <c r="OTF106" s="649"/>
      <c r="OTG106" s="649"/>
      <c r="OTH106" s="649"/>
      <c r="OTI106" s="649"/>
      <c r="OTJ106" s="649"/>
      <c r="OTK106" s="649"/>
      <c r="OTL106" s="649"/>
      <c r="OTM106" s="649"/>
      <c r="OTN106" s="649"/>
      <c r="OTO106" s="649"/>
      <c r="OTP106" s="649"/>
      <c r="OTQ106" s="649"/>
      <c r="OTR106" s="649"/>
      <c r="OTS106" s="649"/>
      <c r="OTT106" s="649"/>
      <c r="OTU106" s="649"/>
      <c r="OTV106" s="649"/>
      <c r="OTW106" s="649"/>
      <c r="OTX106" s="649"/>
      <c r="OTY106" s="649"/>
      <c r="OTZ106" s="649"/>
      <c r="OUA106" s="649"/>
      <c r="OUB106" s="649"/>
      <c r="OUC106" s="649"/>
      <c r="OUD106" s="649"/>
      <c r="OUE106" s="649"/>
      <c r="OUF106" s="649"/>
      <c r="OUG106" s="649"/>
      <c r="OUH106" s="649"/>
      <c r="OUI106" s="649"/>
      <c r="OUJ106" s="649"/>
      <c r="OUK106" s="649"/>
      <c r="OUL106" s="649"/>
      <c r="OUM106" s="649"/>
      <c r="OUN106" s="649"/>
      <c r="OUO106" s="649"/>
      <c r="OUP106" s="649"/>
      <c r="OUQ106" s="649"/>
      <c r="OUR106" s="649"/>
      <c r="OUS106" s="649"/>
      <c r="OUT106" s="649"/>
      <c r="OUU106" s="649"/>
      <c r="OUV106" s="649"/>
      <c r="OUW106" s="649"/>
      <c r="OUX106" s="649"/>
      <c r="OUY106" s="649"/>
      <c r="OUZ106" s="649"/>
      <c r="OVA106" s="649"/>
      <c r="OVB106" s="649"/>
      <c r="OVC106" s="649"/>
      <c r="OVD106" s="649"/>
      <c r="OVE106" s="649"/>
      <c r="OVF106" s="649"/>
      <c r="OVG106" s="649"/>
      <c r="OVH106" s="649"/>
      <c r="OVI106" s="649"/>
      <c r="OVJ106" s="649"/>
      <c r="OVK106" s="649"/>
      <c r="OVL106" s="649"/>
      <c r="OVM106" s="649"/>
      <c r="OVN106" s="649"/>
      <c r="OVO106" s="649"/>
      <c r="OVP106" s="649"/>
      <c r="OVQ106" s="649"/>
      <c r="OVR106" s="649"/>
      <c r="OVS106" s="649"/>
      <c r="OVT106" s="649"/>
      <c r="OVU106" s="649"/>
      <c r="OVV106" s="649"/>
      <c r="OVW106" s="649"/>
      <c r="OVX106" s="649"/>
      <c r="OVY106" s="649"/>
      <c r="OVZ106" s="649"/>
      <c r="OWA106" s="649"/>
      <c r="OWB106" s="649"/>
      <c r="OWC106" s="649"/>
      <c r="OWD106" s="649"/>
      <c r="OWE106" s="649"/>
      <c r="OWF106" s="649"/>
      <c r="OWG106" s="649"/>
      <c r="OWH106" s="649"/>
      <c r="OWI106" s="649"/>
      <c r="OWJ106" s="649"/>
      <c r="OWK106" s="649"/>
      <c r="OWL106" s="649"/>
      <c r="OWM106" s="649"/>
      <c r="OWN106" s="649"/>
      <c r="OWO106" s="649"/>
      <c r="OWP106" s="649"/>
      <c r="OWQ106" s="649"/>
      <c r="OWR106" s="649"/>
      <c r="OWS106" s="649"/>
      <c r="OWT106" s="649"/>
      <c r="OWU106" s="649"/>
      <c r="OWV106" s="649"/>
      <c r="OWW106" s="649"/>
      <c r="OWX106" s="649"/>
      <c r="OWY106" s="649"/>
      <c r="OWZ106" s="649"/>
      <c r="OXA106" s="649"/>
      <c r="OXB106" s="649"/>
      <c r="OXC106" s="649"/>
      <c r="OXD106" s="649"/>
      <c r="OXE106" s="649"/>
      <c r="OXF106" s="649"/>
      <c r="OXG106" s="649"/>
      <c r="OXH106" s="649"/>
      <c r="OXI106" s="649"/>
      <c r="OXJ106" s="649"/>
      <c r="OXK106" s="649"/>
      <c r="OXL106" s="649"/>
      <c r="OXM106" s="649"/>
      <c r="OXN106" s="649"/>
      <c r="OXO106" s="649"/>
      <c r="OXP106" s="649"/>
      <c r="OXQ106" s="649"/>
      <c r="OXR106" s="649"/>
      <c r="OXS106" s="649"/>
      <c r="OXT106" s="649"/>
      <c r="OXU106" s="649"/>
      <c r="OXV106" s="649"/>
      <c r="OXW106" s="649"/>
      <c r="OXX106" s="649"/>
      <c r="OXY106" s="649"/>
      <c r="OXZ106" s="649"/>
      <c r="OYA106" s="649"/>
      <c r="OYB106" s="649"/>
      <c r="OYC106" s="649"/>
      <c r="OYD106" s="649"/>
      <c r="OYE106" s="649"/>
      <c r="OYF106" s="649"/>
      <c r="OYG106" s="649"/>
      <c r="OYH106" s="649"/>
      <c r="OYI106" s="649"/>
      <c r="OYJ106" s="649"/>
      <c r="OYK106" s="649"/>
      <c r="OYL106" s="649"/>
      <c r="OYM106" s="649"/>
      <c r="OYN106" s="649"/>
      <c r="OYO106" s="649"/>
      <c r="OYP106" s="649"/>
      <c r="OYQ106" s="649"/>
      <c r="OYR106" s="649"/>
      <c r="OYS106" s="649"/>
      <c r="OYT106" s="649"/>
      <c r="OYU106" s="649"/>
      <c r="OYV106" s="649"/>
      <c r="OYW106" s="649"/>
      <c r="OYX106" s="649"/>
      <c r="OYY106" s="649"/>
      <c r="OYZ106" s="649"/>
      <c r="OZA106" s="649"/>
      <c r="OZB106" s="649"/>
      <c r="OZC106" s="649"/>
      <c r="OZD106" s="649"/>
      <c r="OZE106" s="649"/>
      <c r="OZF106" s="649"/>
      <c r="OZG106" s="649"/>
      <c r="OZH106" s="649"/>
      <c r="OZI106" s="649"/>
      <c r="OZJ106" s="649"/>
      <c r="OZK106" s="649"/>
      <c r="OZL106" s="649"/>
      <c r="OZM106" s="649"/>
      <c r="OZN106" s="649"/>
      <c r="OZO106" s="649"/>
      <c r="OZP106" s="649"/>
      <c r="OZQ106" s="649"/>
      <c r="OZR106" s="649"/>
      <c r="OZS106" s="649"/>
      <c r="OZT106" s="649"/>
      <c r="OZU106" s="649"/>
      <c r="OZV106" s="649"/>
      <c r="OZW106" s="649"/>
      <c r="OZX106" s="649"/>
      <c r="OZY106" s="649"/>
      <c r="OZZ106" s="649"/>
      <c r="PAA106" s="649"/>
      <c r="PAB106" s="649"/>
      <c r="PAC106" s="649"/>
      <c r="PAD106" s="649"/>
      <c r="PAE106" s="649"/>
      <c r="PAF106" s="649"/>
      <c r="PAG106" s="649"/>
      <c r="PAH106" s="649"/>
      <c r="PAI106" s="649"/>
      <c r="PAJ106" s="649"/>
      <c r="PAK106" s="649"/>
      <c r="PAL106" s="649"/>
      <c r="PAM106" s="649"/>
      <c r="PAN106" s="649"/>
      <c r="PAO106" s="649"/>
      <c r="PAP106" s="649"/>
      <c r="PAQ106" s="649"/>
      <c r="PAR106" s="649"/>
      <c r="PAS106" s="649"/>
      <c r="PAT106" s="649"/>
      <c r="PAU106" s="649"/>
      <c r="PAV106" s="649"/>
      <c r="PAW106" s="649"/>
      <c r="PAX106" s="649"/>
      <c r="PAY106" s="649"/>
      <c r="PAZ106" s="649"/>
      <c r="PBA106" s="649"/>
      <c r="PBB106" s="649"/>
      <c r="PBC106" s="649"/>
      <c r="PBD106" s="649"/>
      <c r="PBE106" s="649"/>
      <c r="PBF106" s="649"/>
      <c r="PBG106" s="649"/>
      <c r="PBH106" s="649"/>
      <c r="PBI106" s="649"/>
      <c r="PBJ106" s="649"/>
      <c r="PBK106" s="649"/>
      <c r="PBL106" s="649"/>
      <c r="PBM106" s="649"/>
      <c r="PBN106" s="649"/>
      <c r="PBO106" s="649"/>
      <c r="PBP106" s="649"/>
      <c r="PBQ106" s="649"/>
      <c r="PBR106" s="649"/>
      <c r="PBS106" s="649"/>
      <c r="PBT106" s="649"/>
      <c r="PBU106" s="649"/>
      <c r="PBV106" s="649"/>
      <c r="PBW106" s="649"/>
      <c r="PBX106" s="649"/>
      <c r="PBY106" s="649"/>
      <c r="PBZ106" s="649"/>
      <c r="PCA106" s="649"/>
      <c r="PCB106" s="649"/>
      <c r="PCC106" s="649"/>
      <c r="PCD106" s="649"/>
      <c r="PCE106" s="649"/>
      <c r="PCF106" s="649"/>
      <c r="PCG106" s="649"/>
      <c r="PCH106" s="649"/>
      <c r="PCI106" s="649"/>
      <c r="PCJ106" s="649"/>
      <c r="PCK106" s="649"/>
      <c r="PCL106" s="649"/>
      <c r="PCM106" s="649"/>
      <c r="PCN106" s="649"/>
      <c r="PCO106" s="649"/>
      <c r="PCP106" s="649"/>
      <c r="PCQ106" s="649"/>
      <c r="PCR106" s="649"/>
      <c r="PCS106" s="649"/>
      <c r="PCT106" s="649"/>
      <c r="PCU106" s="649"/>
      <c r="PCV106" s="649"/>
      <c r="PCW106" s="649"/>
      <c r="PCX106" s="649"/>
      <c r="PCY106" s="649"/>
      <c r="PCZ106" s="649"/>
      <c r="PDA106" s="649"/>
      <c r="PDB106" s="649"/>
      <c r="PDC106" s="649"/>
      <c r="PDD106" s="649"/>
      <c r="PDE106" s="649"/>
      <c r="PDF106" s="649"/>
      <c r="PDG106" s="649"/>
      <c r="PDH106" s="649"/>
      <c r="PDI106" s="649"/>
      <c r="PDJ106" s="649"/>
      <c r="PDK106" s="649"/>
      <c r="PDL106" s="649"/>
      <c r="PDM106" s="649"/>
      <c r="PDN106" s="649"/>
      <c r="PDO106" s="649"/>
      <c r="PDP106" s="649"/>
      <c r="PDQ106" s="649"/>
      <c r="PDR106" s="649"/>
      <c r="PDS106" s="649"/>
      <c r="PDT106" s="649"/>
      <c r="PDU106" s="649"/>
      <c r="PDV106" s="649"/>
      <c r="PDW106" s="649"/>
      <c r="PDX106" s="649"/>
      <c r="PDY106" s="649"/>
      <c r="PDZ106" s="649"/>
      <c r="PEA106" s="649"/>
      <c r="PEB106" s="649"/>
      <c r="PEC106" s="649"/>
      <c r="PED106" s="649"/>
      <c r="PEE106" s="649"/>
      <c r="PEF106" s="649"/>
      <c r="PEG106" s="649"/>
      <c r="PEH106" s="649"/>
      <c r="PEI106" s="649"/>
      <c r="PEJ106" s="649"/>
      <c r="PEK106" s="649"/>
      <c r="PEL106" s="649"/>
      <c r="PEM106" s="649"/>
      <c r="PEN106" s="649"/>
      <c r="PEO106" s="649"/>
      <c r="PEP106" s="649"/>
      <c r="PEQ106" s="649"/>
      <c r="PER106" s="649"/>
      <c r="PES106" s="649"/>
      <c r="PET106" s="649"/>
      <c r="PEU106" s="649"/>
      <c r="PEV106" s="649"/>
      <c r="PEW106" s="649"/>
      <c r="PEX106" s="649"/>
      <c r="PEY106" s="649"/>
      <c r="PEZ106" s="649"/>
      <c r="PFA106" s="649"/>
      <c r="PFB106" s="649"/>
      <c r="PFC106" s="649"/>
      <c r="PFD106" s="649"/>
      <c r="PFE106" s="649"/>
      <c r="PFF106" s="649"/>
      <c r="PFG106" s="649"/>
      <c r="PFH106" s="649"/>
      <c r="PFI106" s="649"/>
      <c r="PFJ106" s="649"/>
      <c r="PFK106" s="649"/>
      <c r="PFL106" s="649"/>
      <c r="PFM106" s="649"/>
      <c r="PFN106" s="649"/>
      <c r="PFO106" s="649"/>
      <c r="PFP106" s="649"/>
      <c r="PFQ106" s="649"/>
      <c r="PFR106" s="649"/>
      <c r="PFS106" s="649"/>
      <c r="PFT106" s="649"/>
      <c r="PFU106" s="649"/>
      <c r="PFV106" s="649"/>
      <c r="PFW106" s="649"/>
      <c r="PFX106" s="649"/>
      <c r="PFY106" s="649"/>
      <c r="PFZ106" s="649"/>
      <c r="PGA106" s="649"/>
      <c r="PGB106" s="649"/>
      <c r="PGC106" s="649"/>
      <c r="PGD106" s="649"/>
      <c r="PGE106" s="649"/>
      <c r="PGF106" s="649"/>
      <c r="PGG106" s="649"/>
      <c r="PGH106" s="649"/>
      <c r="PGI106" s="649"/>
      <c r="PGJ106" s="649"/>
      <c r="PGK106" s="649"/>
      <c r="PGL106" s="649"/>
      <c r="PGM106" s="649"/>
      <c r="PGN106" s="649"/>
      <c r="PGO106" s="649"/>
      <c r="PGP106" s="649"/>
      <c r="PGQ106" s="649"/>
      <c r="PGR106" s="649"/>
      <c r="PGS106" s="649"/>
      <c r="PGT106" s="649"/>
      <c r="PGU106" s="649"/>
      <c r="PGV106" s="649"/>
      <c r="PGW106" s="649"/>
      <c r="PGX106" s="649"/>
      <c r="PGY106" s="649"/>
      <c r="PGZ106" s="649"/>
      <c r="PHA106" s="649"/>
      <c r="PHB106" s="649"/>
      <c r="PHC106" s="649"/>
      <c r="PHD106" s="649"/>
      <c r="PHE106" s="649"/>
      <c r="PHF106" s="649"/>
      <c r="PHG106" s="649"/>
      <c r="PHH106" s="649"/>
      <c r="PHI106" s="649"/>
      <c r="PHJ106" s="649"/>
      <c r="PHK106" s="649"/>
      <c r="PHL106" s="649"/>
      <c r="PHM106" s="649"/>
      <c r="PHN106" s="649"/>
      <c r="PHO106" s="649"/>
      <c r="PHP106" s="649"/>
      <c r="PHQ106" s="649"/>
      <c r="PHR106" s="649"/>
      <c r="PHS106" s="649"/>
      <c r="PHT106" s="649"/>
      <c r="PHU106" s="649"/>
      <c r="PHV106" s="649"/>
      <c r="PHW106" s="649"/>
      <c r="PHX106" s="649"/>
      <c r="PHY106" s="649"/>
      <c r="PHZ106" s="649"/>
      <c r="PIA106" s="649"/>
      <c r="PIB106" s="649"/>
      <c r="PIC106" s="649"/>
      <c r="PID106" s="649"/>
      <c r="PIE106" s="649"/>
      <c r="PIF106" s="649"/>
      <c r="PIG106" s="649"/>
      <c r="PIH106" s="649"/>
      <c r="PII106" s="649"/>
      <c r="PIJ106" s="649"/>
      <c r="PIK106" s="649"/>
      <c r="PIL106" s="649"/>
      <c r="PIM106" s="649"/>
      <c r="PIN106" s="649"/>
      <c r="PIO106" s="649"/>
      <c r="PIP106" s="649"/>
      <c r="PIQ106" s="649"/>
      <c r="PIR106" s="649"/>
      <c r="PIS106" s="649"/>
      <c r="PIT106" s="649"/>
      <c r="PIU106" s="649"/>
      <c r="PIV106" s="649"/>
      <c r="PIW106" s="649"/>
      <c r="PIX106" s="649"/>
      <c r="PIY106" s="649"/>
      <c r="PIZ106" s="649"/>
      <c r="PJA106" s="649"/>
      <c r="PJB106" s="649"/>
      <c r="PJC106" s="649"/>
      <c r="PJD106" s="649"/>
      <c r="PJE106" s="649"/>
      <c r="PJF106" s="649"/>
      <c r="PJG106" s="649"/>
      <c r="PJH106" s="649"/>
      <c r="PJI106" s="649"/>
      <c r="PJJ106" s="649"/>
      <c r="PJK106" s="649"/>
      <c r="PJL106" s="649"/>
      <c r="PJM106" s="649"/>
      <c r="PJN106" s="649"/>
      <c r="PJO106" s="649"/>
      <c r="PJP106" s="649"/>
      <c r="PJQ106" s="649"/>
      <c r="PJR106" s="649"/>
      <c r="PJS106" s="649"/>
      <c r="PJT106" s="649"/>
      <c r="PJU106" s="649"/>
      <c r="PJV106" s="649"/>
      <c r="PJW106" s="649"/>
      <c r="PJX106" s="649"/>
      <c r="PJY106" s="649"/>
      <c r="PJZ106" s="649"/>
      <c r="PKA106" s="649"/>
      <c r="PKB106" s="649"/>
      <c r="PKC106" s="649"/>
      <c r="PKD106" s="649"/>
      <c r="PKE106" s="649"/>
      <c r="PKF106" s="649"/>
      <c r="PKG106" s="649"/>
      <c r="PKH106" s="649"/>
      <c r="PKI106" s="649"/>
      <c r="PKJ106" s="649"/>
      <c r="PKK106" s="649"/>
      <c r="PKL106" s="649"/>
      <c r="PKM106" s="649"/>
      <c r="PKN106" s="649"/>
      <c r="PKO106" s="649"/>
      <c r="PKP106" s="649"/>
      <c r="PKQ106" s="649"/>
      <c r="PKR106" s="649"/>
      <c r="PKS106" s="649"/>
      <c r="PKT106" s="649"/>
      <c r="PKU106" s="649"/>
      <c r="PKV106" s="649"/>
      <c r="PKW106" s="649"/>
      <c r="PKX106" s="649"/>
      <c r="PKY106" s="649"/>
      <c r="PKZ106" s="649"/>
      <c r="PLA106" s="649"/>
      <c r="PLB106" s="649"/>
      <c r="PLC106" s="649"/>
      <c r="PLD106" s="649"/>
      <c r="PLE106" s="649"/>
      <c r="PLF106" s="649"/>
      <c r="PLG106" s="649"/>
      <c r="PLH106" s="649"/>
      <c r="PLI106" s="649"/>
      <c r="PLJ106" s="649"/>
      <c r="PLK106" s="649"/>
      <c r="PLL106" s="649"/>
      <c r="PLM106" s="649"/>
      <c r="PLN106" s="649"/>
      <c r="PLO106" s="649"/>
      <c r="PLP106" s="649"/>
      <c r="PLQ106" s="649"/>
      <c r="PLR106" s="649"/>
      <c r="PLS106" s="649"/>
      <c r="PLT106" s="649"/>
      <c r="PLU106" s="649"/>
      <c r="PLV106" s="649"/>
      <c r="PLW106" s="649"/>
      <c r="PLX106" s="649"/>
      <c r="PLY106" s="649"/>
      <c r="PLZ106" s="649"/>
      <c r="PMA106" s="649"/>
      <c r="PMB106" s="649"/>
      <c r="PMC106" s="649"/>
      <c r="PMD106" s="649"/>
      <c r="PME106" s="649"/>
      <c r="PMF106" s="649"/>
      <c r="PMG106" s="649"/>
      <c r="PMH106" s="649"/>
      <c r="PMI106" s="649"/>
      <c r="PMJ106" s="649"/>
      <c r="PMK106" s="649"/>
      <c r="PML106" s="649"/>
      <c r="PMM106" s="649"/>
      <c r="PMN106" s="649"/>
      <c r="PMO106" s="649"/>
      <c r="PMP106" s="649"/>
      <c r="PMQ106" s="649"/>
      <c r="PMR106" s="649"/>
      <c r="PMS106" s="649"/>
      <c r="PMT106" s="649"/>
      <c r="PMU106" s="649"/>
      <c r="PMV106" s="649"/>
      <c r="PMW106" s="649"/>
      <c r="PMX106" s="649"/>
      <c r="PMY106" s="649"/>
      <c r="PMZ106" s="649"/>
      <c r="PNA106" s="649"/>
      <c r="PNB106" s="649"/>
      <c r="PNC106" s="649"/>
      <c r="PND106" s="649"/>
      <c r="PNE106" s="649"/>
      <c r="PNF106" s="649"/>
      <c r="PNG106" s="649"/>
      <c r="PNH106" s="649"/>
      <c r="PNI106" s="649"/>
      <c r="PNJ106" s="649"/>
      <c r="PNK106" s="649"/>
      <c r="PNL106" s="649"/>
      <c r="PNM106" s="649"/>
      <c r="PNN106" s="649"/>
      <c r="PNO106" s="649"/>
      <c r="PNP106" s="649"/>
      <c r="PNQ106" s="649"/>
      <c r="PNR106" s="649"/>
      <c r="PNS106" s="649"/>
      <c r="PNT106" s="649"/>
      <c r="PNU106" s="649"/>
      <c r="PNV106" s="649"/>
      <c r="PNW106" s="649"/>
      <c r="PNX106" s="649"/>
      <c r="PNY106" s="649"/>
      <c r="PNZ106" s="649"/>
      <c r="POA106" s="649"/>
      <c r="POB106" s="649"/>
      <c r="POC106" s="649"/>
      <c r="POD106" s="649"/>
      <c r="POE106" s="649"/>
      <c r="POF106" s="649"/>
      <c r="POG106" s="649"/>
      <c r="POH106" s="649"/>
      <c r="POI106" s="649"/>
      <c r="POJ106" s="649"/>
      <c r="POK106" s="649"/>
      <c r="POL106" s="649"/>
      <c r="POM106" s="649"/>
      <c r="PON106" s="649"/>
      <c r="POO106" s="649"/>
      <c r="POP106" s="649"/>
      <c r="POQ106" s="649"/>
      <c r="POR106" s="649"/>
      <c r="POS106" s="649"/>
      <c r="POT106" s="649"/>
      <c r="POU106" s="649"/>
      <c r="POV106" s="649"/>
      <c r="POW106" s="649"/>
      <c r="POX106" s="649"/>
      <c r="POY106" s="649"/>
      <c r="POZ106" s="649"/>
      <c r="PPA106" s="649"/>
      <c r="PPB106" s="649"/>
      <c r="PPC106" s="649"/>
      <c r="PPD106" s="649"/>
      <c r="PPE106" s="649"/>
      <c r="PPF106" s="649"/>
      <c r="PPG106" s="649"/>
      <c r="PPH106" s="649"/>
      <c r="PPI106" s="649"/>
      <c r="PPJ106" s="649"/>
      <c r="PPK106" s="649"/>
      <c r="PPL106" s="649"/>
      <c r="PPM106" s="649"/>
      <c r="PPN106" s="649"/>
      <c r="PPO106" s="649"/>
      <c r="PPP106" s="649"/>
      <c r="PPQ106" s="649"/>
      <c r="PPR106" s="649"/>
      <c r="PPS106" s="649"/>
      <c r="PPT106" s="649"/>
      <c r="PPU106" s="649"/>
      <c r="PPV106" s="649"/>
      <c r="PPW106" s="649"/>
      <c r="PPX106" s="649"/>
      <c r="PPY106" s="649"/>
      <c r="PPZ106" s="649"/>
      <c r="PQA106" s="649"/>
      <c r="PQB106" s="649"/>
      <c r="PQC106" s="649"/>
      <c r="PQD106" s="649"/>
      <c r="PQE106" s="649"/>
      <c r="PQF106" s="649"/>
      <c r="PQG106" s="649"/>
      <c r="PQH106" s="649"/>
      <c r="PQI106" s="649"/>
      <c r="PQJ106" s="649"/>
      <c r="PQK106" s="649"/>
      <c r="PQL106" s="649"/>
      <c r="PQM106" s="649"/>
      <c r="PQN106" s="649"/>
      <c r="PQO106" s="649"/>
      <c r="PQP106" s="649"/>
      <c r="PQQ106" s="649"/>
      <c r="PQR106" s="649"/>
      <c r="PQS106" s="649"/>
      <c r="PQT106" s="649"/>
      <c r="PQU106" s="649"/>
      <c r="PQV106" s="649"/>
      <c r="PQW106" s="649"/>
      <c r="PQX106" s="649"/>
      <c r="PQY106" s="649"/>
      <c r="PQZ106" s="649"/>
      <c r="PRA106" s="649"/>
      <c r="PRB106" s="649"/>
      <c r="PRC106" s="649"/>
      <c r="PRD106" s="649"/>
      <c r="PRE106" s="649"/>
      <c r="PRF106" s="649"/>
      <c r="PRG106" s="649"/>
      <c r="PRH106" s="649"/>
      <c r="PRI106" s="649"/>
      <c r="PRJ106" s="649"/>
      <c r="PRK106" s="649"/>
      <c r="PRL106" s="649"/>
      <c r="PRM106" s="649"/>
      <c r="PRN106" s="649"/>
      <c r="PRO106" s="649"/>
      <c r="PRP106" s="649"/>
      <c r="PRQ106" s="649"/>
      <c r="PRR106" s="649"/>
      <c r="PRS106" s="649"/>
      <c r="PRT106" s="649"/>
      <c r="PRU106" s="649"/>
      <c r="PRV106" s="649"/>
      <c r="PRW106" s="649"/>
      <c r="PRX106" s="649"/>
      <c r="PRY106" s="649"/>
      <c r="PRZ106" s="649"/>
      <c r="PSA106" s="649"/>
      <c r="PSB106" s="649"/>
      <c r="PSC106" s="649"/>
      <c r="PSD106" s="649"/>
      <c r="PSE106" s="649"/>
      <c r="PSF106" s="649"/>
      <c r="PSG106" s="649"/>
      <c r="PSH106" s="649"/>
      <c r="PSI106" s="649"/>
      <c r="PSJ106" s="649"/>
      <c r="PSK106" s="649"/>
      <c r="PSL106" s="649"/>
      <c r="PSM106" s="649"/>
      <c r="PSN106" s="649"/>
      <c r="PSO106" s="649"/>
      <c r="PSP106" s="649"/>
      <c r="PSQ106" s="649"/>
      <c r="PSR106" s="649"/>
      <c r="PSS106" s="649"/>
      <c r="PST106" s="649"/>
      <c r="PSU106" s="649"/>
      <c r="PSV106" s="649"/>
      <c r="PSW106" s="649"/>
      <c r="PSX106" s="649"/>
      <c r="PSY106" s="649"/>
      <c r="PSZ106" s="649"/>
      <c r="PTA106" s="649"/>
      <c r="PTB106" s="649"/>
      <c r="PTC106" s="649"/>
      <c r="PTD106" s="649"/>
      <c r="PTE106" s="649"/>
      <c r="PTF106" s="649"/>
      <c r="PTG106" s="649"/>
      <c r="PTH106" s="649"/>
      <c r="PTI106" s="649"/>
      <c r="PTJ106" s="649"/>
      <c r="PTK106" s="649"/>
      <c r="PTL106" s="649"/>
      <c r="PTM106" s="649"/>
      <c r="PTN106" s="649"/>
      <c r="PTO106" s="649"/>
      <c r="PTP106" s="649"/>
      <c r="PTQ106" s="649"/>
      <c r="PTR106" s="649"/>
      <c r="PTS106" s="649"/>
      <c r="PTT106" s="649"/>
      <c r="PTU106" s="649"/>
      <c r="PTV106" s="649"/>
      <c r="PTW106" s="649"/>
      <c r="PTX106" s="649"/>
      <c r="PTY106" s="649"/>
      <c r="PTZ106" s="649"/>
      <c r="PUA106" s="649"/>
      <c r="PUB106" s="649"/>
      <c r="PUC106" s="649"/>
      <c r="PUD106" s="649"/>
      <c r="PUE106" s="649"/>
      <c r="PUF106" s="649"/>
      <c r="PUG106" s="649"/>
      <c r="PUH106" s="649"/>
      <c r="PUI106" s="649"/>
      <c r="PUJ106" s="649"/>
      <c r="PUK106" s="649"/>
      <c r="PUL106" s="649"/>
      <c r="PUM106" s="649"/>
      <c r="PUN106" s="649"/>
      <c r="PUO106" s="649"/>
      <c r="PUP106" s="649"/>
      <c r="PUQ106" s="649"/>
      <c r="PUR106" s="649"/>
      <c r="PUS106" s="649"/>
      <c r="PUT106" s="649"/>
      <c r="PUU106" s="649"/>
      <c r="PUV106" s="649"/>
      <c r="PUW106" s="649"/>
      <c r="PUX106" s="649"/>
      <c r="PUY106" s="649"/>
      <c r="PUZ106" s="649"/>
      <c r="PVA106" s="649"/>
      <c r="PVB106" s="649"/>
      <c r="PVC106" s="649"/>
      <c r="PVD106" s="649"/>
      <c r="PVE106" s="649"/>
      <c r="PVF106" s="649"/>
      <c r="PVG106" s="649"/>
      <c r="PVH106" s="649"/>
      <c r="PVI106" s="649"/>
      <c r="PVJ106" s="649"/>
      <c r="PVK106" s="649"/>
      <c r="PVL106" s="649"/>
      <c r="PVM106" s="649"/>
      <c r="PVN106" s="649"/>
      <c r="PVO106" s="649"/>
      <c r="PVP106" s="649"/>
      <c r="PVQ106" s="649"/>
      <c r="PVR106" s="649"/>
      <c r="PVS106" s="649"/>
      <c r="PVT106" s="649"/>
      <c r="PVU106" s="649"/>
      <c r="PVV106" s="649"/>
      <c r="PVW106" s="649"/>
      <c r="PVX106" s="649"/>
      <c r="PVY106" s="649"/>
      <c r="PVZ106" s="649"/>
      <c r="PWA106" s="649"/>
      <c r="PWB106" s="649"/>
      <c r="PWC106" s="649"/>
      <c r="PWD106" s="649"/>
      <c r="PWE106" s="649"/>
      <c r="PWF106" s="649"/>
      <c r="PWG106" s="649"/>
      <c r="PWH106" s="649"/>
      <c r="PWI106" s="649"/>
      <c r="PWJ106" s="649"/>
      <c r="PWK106" s="649"/>
      <c r="PWL106" s="649"/>
      <c r="PWM106" s="649"/>
      <c r="PWN106" s="649"/>
      <c r="PWO106" s="649"/>
      <c r="PWP106" s="649"/>
      <c r="PWQ106" s="649"/>
      <c r="PWR106" s="649"/>
      <c r="PWS106" s="649"/>
      <c r="PWT106" s="649"/>
      <c r="PWU106" s="649"/>
      <c r="PWV106" s="649"/>
      <c r="PWW106" s="649"/>
      <c r="PWX106" s="649"/>
      <c r="PWY106" s="649"/>
      <c r="PWZ106" s="649"/>
      <c r="PXA106" s="649"/>
      <c r="PXB106" s="649"/>
      <c r="PXC106" s="649"/>
      <c r="PXD106" s="649"/>
      <c r="PXE106" s="649"/>
      <c r="PXF106" s="649"/>
      <c r="PXG106" s="649"/>
      <c r="PXH106" s="649"/>
      <c r="PXI106" s="649"/>
      <c r="PXJ106" s="649"/>
      <c r="PXK106" s="649"/>
      <c r="PXL106" s="649"/>
      <c r="PXM106" s="649"/>
      <c r="PXN106" s="649"/>
      <c r="PXO106" s="649"/>
      <c r="PXP106" s="649"/>
      <c r="PXQ106" s="649"/>
      <c r="PXR106" s="649"/>
      <c r="PXS106" s="649"/>
      <c r="PXT106" s="649"/>
      <c r="PXU106" s="649"/>
      <c r="PXV106" s="649"/>
      <c r="PXW106" s="649"/>
      <c r="PXX106" s="649"/>
      <c r="PXY106" s="649"/>
      <c r="PXZ106" s="649"/>
      <c r="PYA106" s="649"/>
      <c r="PYB106" s="649"/>
      <c r="PYC106" s="649"/>
      <c r="PYD106" s="649"/>
      <c r="PYE106" s="649"/>
      <c r="PYF106" s="649"/>
      <c r="PYG106" s="649"/>
      <c r="PYH106" s="649"/>
      <c r="PYI106" s="649"/>
      <c r="PYJ106" s="649"/>
      <c r="PYK106" s="649"/>
      <c r="PYL106" s="649"/>
      <c r="PYM106" s="649"/>
      <c r="PYN106" s="649"/>
      <c r="PYO106" s="649"/>
      <c r="PYP106" s="649"/>
      <c r="PYQ106" s="649"/>
      <c r="PYR106" s="649"/>
      <c r="PYS106" s="649"/>
      <c r="PYT106" s="649"/>
      <c r="PYU106" s="649"/>
      <c r="PYV106" s="649"/>
      <c r="PYW106" s="649"/>
      <c r="PYX106" s="649"/>
      <c r="PYY106" s="649"/>
      <c r="PYZ106" s="649"/>
      <c r="PZA106" s="649"/>
      <c r="PZB106" s="649"/>
      <c r="PZC106" s="649"/>
      <c r="PZD106" s="649"/>
      <c r="PZE106" s="649"/>
      <c r="PZF106" s="649"/>
      <c r="PZG106" s="649"/>
      <c r="PZH106" s="649"/>
      <c r="PZI106" s="649"/>
      <c r="PZJ106" s="649"/>
      <c r="PZK106" s="649"/>
      <c r="PZL106" s="649"/>
      <c r="PZM106" s="649"/>
      <c r="PZN106" s="649"/>
      <c r="PZO106" s="649"/>
      <c r="PZP106" s="649"/>
      <c r="PZQ106" s="649"/>
      <c r="PZR106" s="649"/>
      <c r="PZS106" s="649"/>
      <c r="PZT106" s="649"/>
      <c r="PZU106" s="649"/>
      <c r="PZV106" s="649"/>
      <c r="PZW106" s="649"/>
      <c r="PZX106" s="649"/>
      <c r="PZY106" s="649"/>
      <c r="PZZ106" s="649"/>
      <c r="QAA106" s="649"/>
      <c r="QAB106" s="649"/>
      <c r="QAC106" s="649"/>
      <c r="QAD106" s="649"/>
      <c r="QAE106" s="649"/>
      <c r="QAF106" s="649"/>
      <c r="QAG106" s="649"/>
      <c r="QAH106" s="649"/>
      <c r="QAI106" s="649"/>
      <c r="QAJ106" s="649"/>
      <c r="QAK106" s="649"/>
      <c r="QAL106" s="649"/>
      <c r="QAM106" s="649"/>
      <c r="QAN106" s="649"/>
      <c r="QAO106" s="649"/>
      <c r="QAP106" s="649"/>
      <c r="QAQ106" s="649"/>
      <c r="QAR106" s="649"/>
      <c r="QAS106" s="649"/>
      <c r="QAT106" s="649"/>
      <c r="QAU106" s="649"/>
      <c r="QAV106" s="649"/>
      <c r="QAW106" s="649"/>
      <c r="QAX106" s="649"/>
      <c r="QAY106" s="649"/>
      <c r="QAZ106" s="649"/>
      <c r="QBA106" s="649"/>
      <c r="QBB106" s="649"/>
      <c r="QBC106" s="649"/>
      <c r="QBD106" s="649"/>
      <c r="QBE106" s="649"/>
      <c r="QBF106" s="649"/>
      <c r="QBG106" s="649"/>
      <c r="QBH106" s="649"/>
      <c r="QBI106" s="649"/>
      <c r="QBJ106" s="649"/>
      <c r="QBK106" s="649"/>
      <c r="QBL106" s="649"/>
      <c r="QBM106" s="649"/>
      <c r="QBN106" s="649"/>
      <c r="QBO106" s="649"/>
      <c r="QBP106" s="649"/>
      <c r="QBQ106" s="649"/>
      <c r="QBR106" s="649"/>
      <c r="QBS106" s="649"/>
      <c r="QBT106" s="649"/>
      <c r="QBU106" s="649"/>
      <c r="QBV106" s="649"/>
      <c r="QBW106" s="649"/>
      <c r="QBX106" s="649"/>
      <c r="QBY106" s="649"/>
      <c r="QBZ106" s="649"/>
      <c r="QCA106" s="649"/>
      <c r="QCB106" s="649"/>
      <c r="QCC106" s="649"/>
      <c r="QCD106" s="649"/>
      <c r="QCE106" s="649"/>
      <c r="QCF106" s="649"/>
      <c r="QCG106" s="649"/>
      <c r="QCH106" s="649"/>
      <c r="QCI106" s="649"/>
      <c r="QCJ106" s="649"/>
      <c r="QCK106" s="649"/>
      <c r="QCL106" s="649"/>
      <c r="QCM106" s="649"/>
      <c r="QCN106" s="649"/>
      <c r="QCO106" s="649"/>
      <c r="QCP106" s="649"/>
      <c r="QCQ106" s="649"/>
      <c r="QCR106" s="649"/>
      <c r="QCS106" s="649"/>
      <c r="QCT106" s="649"/>
      <c r="QCU106" s="649"/>
      <c r="QCV106" s="649"/>
      <c r="QCW106" s="649"/>
      <c r="QCX106" s="649"/>
      <c r="QCY106" s="649"/>
      <c r="QCZ106" s="649"/>
      <c r="QDA106" s="649"/>
      <c r="QDB106" s="649"/>
      <c r="QDC106" s="649"/>
      <c r="QDD106" s="649"/>
      <c r="QDE106" s="649"/>
      <c r="QDF106" s="649"/>
      <c r="QDG106" s="649"/>
      <c r="QDH106" s="649"/>
      <c r="QDI106" s="649"/>
      <c r="QDJ106" s="649"/>
      <c r="QDK106" s="649"/>
      <c r="QDL106" s="649"/>
      <c r="QDM106" s="649"/>
      <c r="QDN106" s="649"/>
      <c r="QDO106" s="649"/>
      <c r="QDP106" s="649"/>
      <c r="QDQ106" s="649"/>
      <c r="QDR106" s="649"/>
      <c r="QDS106" s="649"/>
      <c r="QDT106" s="649"/>
      <c r="QDU106" s="649"/>
      <c r="QDV106" s="649"/>
      <c r="QDW106" s="649"/>
      <c r="QDX106" s="649"/>
      <c r="QDY106" s="649"/>
      <c r="QDZ106" s="649"/>
      <c r="QEA106" s="649"/>
      <c r="QEB106" s="649"/>
      <c r="QEC106" s="649"/>
      <c r="QED106" s="649"/>
      <c r="QEE106" s="649"/>
      <c r="QEF106" s="649"/>
      <c r="QEG106" s="649"/>
      <c r="QEH106" s="649"/>
      <c r="QEI106" s="649"/>
      <c r="QEJ106" s="649"/>
      <c r="QEK106" s="649"/>
      <c r="QEL106" s="649"/>
      <c r="QEM106" s="649"/>
      <c r="QEN106" s="649"/>
      <c r="QEO106" s="649"/>
      <c r="QEP106" s="649"/>
      <c r="QEQ106" s="649"/>
      <c r="QER106" s="649"/>
      <c r="QES106" s="649"/>
      <c r="QET106" s="649"/>
      <c r="QEU106" s="649"/>
      <c r="QEV106" s="649"/>
      <c r="QEW106" s="649"/>
      <c r="QEX106" s="649"/>
      <c r="QEY106" s="649"/>
      <c r="QEZ106" s="649"/>
      <c r="QFA106" s="649"/>
      <c r="QFB106" s="649"/>
      <c r="QFC106" s="649"/>
      <c r="QFD106" s="649"/>
      <c r="QFE106" s="649"/>
      <c r="QFF106" s="649"/>
      <c r="QFG106" s="649"/>
      <c r="QFH106" s="649"/>
      <c r="QFI106" s="649"/>
      <c r="QFJ106" s="649"/>
      <c r="QFK106" s="649"/>
      <c r="QFL106" s="649"/>
      <c r="QFM106" s="649"/>
      <c r="QFN106" s="649"/>
      <c r="QFO106" s="649"/>
      <c r="QFP106" s="649"/>
      <c r="QFQ106" s="649"/>
      <c r="QFR106" s="649"/>
      <c r="QFS106" s="649"/>
      <c r="QFT106" s="649"/>
      <c r="QFU106" s="649"/>
      <c r="QFV106" s="649"/>
      <c r="QFW106" s="649"/>
      <c r="QFX106" s="649"/>
      <c r="QFY106" s="649"/>
      <c r="QFZ106" s="649"/>
      <c r="QGA106" s="649"/>
      <c r="QGB106" s="649"/>
      <c r="QGC106" s="649"/>
      <c r="QGD106" s="649"/>
      <c r="QGE106" s="649"/>
      <c r="QGF106" s="649"/>
      <c r="QGG106" s="649"/>
      <c r="QGH106" s="649"/>
      <c r="QGI106" s="649"/>
      <c r="QGJ106" s="649"/>
      <c r="QGK106" s="649"/>
      <c r="QGL106" s="649"/>
      <c r="QGM106" s="649"/>
      <c r="QGN106" s="649"/>
      <c r="QGO106" s="649"/>
      <c r="QGP106" s="649"/>
      <c r="QGQ106" s="649"/>
      <c r="QGR106" s="649"/>
      <c r="QGS106" s="649"/>
      <c r="QGT106" s="649"/>
      <c r="QGU106" s="649"/>
      <c r="QGV106" s="649"/>
      <c r="QGW106" s="649"/>
      <c r="QGX106" s="649"/>
      <c r="QGY106" s="649"/>
      <c r="QGZ106" s="649"/>
      <c r="QHA106" s="649"/>
      <c r="QHB106" s="649"/>
      <c r="QHC106" s="649"/>
      <c r="QHD106" s="649"/>
      <c r="QHE106" s="649"/>
      <c r="QHF106" s="649"/>
      <c r="QHG106" s="649"/>
      <c r="QHH106" s="649"/>
      <c r="QHI106" s="649"/>
      <c r="QHJ106" s="649"/>
      <c r="QHK106" s="649"/>
      <c r="QHL106" s="649"/>
      <c r="QHM106" s="649"/>
      <c r="QHN106" s="649"/>
      <c r="QHO106" s="649"/>
      <c r="QHP106" s="649"/>
      <c r="QHQ106" s="649"/>
      <c r="QHR106" s="649"/>
      <c r="QHS106" s="649"/>
      <c r="QHT106" s="649"/>
      <c r="QHU106" s="649"/>
      <c r="QHV106" s="649"/>
      <c r="QHW106" s="649"/>
      <c r="QHX106" s="649"/>
      <c r="QHY106" s="649"/>
      <c r="QHZ106" s="649"/>
      <c r="QIA106" s="649"/>
      <c r="QIB106" s="649"/>
      <c r="QIC106" s="649"/>
      <c r="QID106" s="649"/>
      <c r="QIE106" s="649"/>
      <c r="QIF106" s="649"/>
      <c r="QIG106" s="649"/>
      <c r="QIH106" s="649"/>
      <c r="QII106" s="649"/>
      <c r="QIJ106" s="649"/>
      <c r="QIK106" s="649"/>
      <c r="QIL106" s="649"/>
      <c r="QIM106" s="649"/>
      <c r="QIN106" s="649"/>
      <c r="QIO106" s="649"/>
      <c r="QIP106" s="649"/>
      <c r="QIQ106" s="649"/>
      <c r="QIR106" s="649"/>
      <c r="QIS106" s="649"/>
      <c r="QIT106" s="649"/>
      <c r="QIU106" s="649"/>
      <c r="QIV106" s="649"/>
      <c r="QIW106" s="649"/>
      <c r="QIX106" s="649"/>
      <c r="QIY106" s="649"/>
      <c r="QIZ106" s="649"/>
      <c r="QJA106" s="649"/>
      <c r="QJB106" s="649"/>
      <c r="QJC106" s="649"/>
      <c r="QJD106" s="649"/>
      <c r="QJE106" s="649"/>
      <c r="QJF106" s="649"/>
      <c r="QJG106" s="649"/>
      <c r="QJH106" s="649"/>
      <c r="QJI106" s="649"/>
      <c r="QJJ106" s="649"/>
      <c r="QJK106" s="649"/>
      <c r="QJL106" s="649"/>
      <c r="QJM106" s="649"/>
      <c r="QJN106" s="649"/>
      <c r="QJO106" s="649"/>
      <c r="QJP106" s="649"/>
      <c r="QJQ106" s="649"/>
      <c r="QJR106" s="649"/>
      <c r="QJS106" s="649"/>
      <c r="QJT106" s="649"/>
      <c r="QJU106" s="649"/>
      <c r="QJV106" s="649"/>
      <c r="QJW106" s="649"/>
      <c r="QJX106" s="649"/>
      <c r="QJY106" s="649"/>
      <c r="QJZ106" s="649"/>
      <c r="QKA106" s="649"/>
      <c r="QKB106" s="649"/>
      <c r="QKC106" s="649"/>
      <c r="QKD106" s="649"/>
      <c r="QKE106" s="649"/>
      <c r="QKF106" s="649"/>
      <c r="QKG106" s="649"/>
      <c r="QKH106" s="649"/>
      <c r="QKI106" s="649"/>
      <c r="QKJ106" s="649"/>
      <c r="QKK106" s="649"/>
      <c r="QKL106" s="649"/>
      <c r="QKM106" s="649"/>
      <c r="QKN106" s="649"/>
      <c r="QKO106" s="649"/>
      <c r="QKP106" s="649"/>
      <c r="QKQ106" s="649"/>
      <c r="QKR106" s="649"/>
      <c r="QKS106" s="649"/>
      <c r="QKT106" s="649"/>
      <c r="QKU106" s="649"/>
      <c r="QKV106" s="649"/>
      <c r="QKW106" s="649"/>
      <c r="QKX106" s="649"/>
      <c r="QKY106" s="649"/>
      <c r="QKZ106" s="649"/>
      <c r="QLA106" s="649"/>
      <c r="QLB106" s="649"/>
      <c r="QLC106" s="649"/>
      <c r="QLD106" s="649"/>
      <c r="QLE106" s="649"/>
      <c r="QLF106" s="649"/>
      <c r="QLG106" s="649"/>
      <c r="QLH106" s="649"/>
      <c r="QLI106" s="649"/>
      <c r="QLJ106" s="649"/>
      <c r="QLK106" s="649"/>
      <c r="QLL106" s="649"/>
      <c r="QLM106" s="649"/>
      <c r="QLN106" s="649"/>
      <c r="QLO106" s="649"/>
      <c r="QLP106" s="649"/>
      <c r="QLQ106" s="649"/>
      <c r="QLR106" s="649"/>
      <c r="QLS106" s="649"/>
      <c r="QLT106" s="649"/>
      <c r="QLU106" s="649"/>
      <c r="QLV106" s="649"/>
      <c r="QLW106" s="649"/>
      <c r="QLX106" s="649"/>
      <c r="QLY106" s="649"/>
      <c r="QLZ106" s="649"/>
      <c r="QMA106" s="649"/>
      <c r="QMB106" s="649"/>
      <c r="QMC106" s="649"/>
      <c r="QMD106" s="649"/>
      <c r="QME106" s="649"/>
      <c r="QMF106" s="649"/>
      <c r="QMG106" s="649"/>
      <c r="QMH106" s="649"/>
      <c r="QMI106" s="649"/>
      <c r="QMJ106" s="649"/>
      <c r="QMK106" s="649"/>
      <c r="QML106" s="649"/>
      <c r="QMM106" s="649"/>
      <c r="QMN106" s="649"/>
      <c r="QMO106" s="649"/>
      <c r="QMP106" s="649"/>
      <c r="QMQ106" s="649"/>
      <c r="QMR106" s="649"/>
      <c r="QMS106" s="649"/>
      <c r="QMT106" s="649"/>
      <c r="QMU106" s="649"/>
      <c r="QMV106" s="649"/>
      <c r="QMW106" s="649"/>
      <c r="QMX106" s="649"/>
      <c r="QMY106" s="649"/>
      <c r="QMZ106" s="649"/>
      <c r="QNA106" s="649"/>
      <c r="QNB106" s="649"/>
      <c r="QNC106" s="649"/>
      <c r="QND106" s="649"/>
      <c r="QNE106" s="649"/>
      <c r="QNF106" s="649"/>
      <c r="QNG106" s="649"/>
      <c r="QNH106" s="649"/>
      <c r="QNI106" s="649"/>
      <c r="QNJ106" s="649"/>
      <c r="QNK106" s="649"/>
      <c r="QNL106" s="649"/>
      <c r="QNM106" s="649"/>
      <c r="QNN106" s="649"/>
      <c r="QNO106" s="649"/>
      <c r="QNP106" s="649"/>
      <c r="QNQ106" s="649"/>
      <c r="QNR106" s="649"/>
      <c r="QNS106" s="649"/>
      <c r="QNT106" s="649"/>
      <c r="QNU106" s="649"/>
      <c r="QNV106" s="649"/>
      <c r="QNW106" s="649"/>
      <c r="QNX106" s="649"/>
      <c r="QNY106" s="649"/>
      <c r="QNZ106" s="649"/>
      <c r="QOA106" s="649"/>
      <c r="QOB106" s="649"/>
      <c r="QOC106" s="649"/>
      <c r="QOD106" s="649"/>
      <c r="QOE106" s="649"/>
      <c r="QOF106" s="649"/>
      <c r="QOG106" s="649"/>
      <c r="QOH106" s="649"/>
      <c r="QOI106" s="649"/>
      <c r="QOJ106" s="649"/>
      <c r="QOK106" s="649"/>
      <c r="QOL106" s="649"/>
      <c r="QOM106" s="649"/>
      <c r="QON106" s="649"/>
      <c r="QOO106" s="649"/>
      <c r="QOP106" s="649"/>
      <c r="QOQ106" s="649"/>
      <c r="QOR106" s="649"/>
      <c r="QOS106" s="649"/>
      <c r="QOT106" s="649"/>
      <c r="QOU106" s="649"/>
      <c r="QOV106" s="649"/>
      <c r="QOW106" s="649"/>
      <c r="QOX106" s="649"/>
      <c r="QOY106" s="649"/>
      <c r="QOZ106" s="649"/>
      <c r="QPA106" s="649"/>
      <c r="QPB106" s="649"/>
      <c r="QPC106" s="649"/>
      <c r="QPD106" s="649"/>
      <c r="QPE106" s="649"/>
      <c r="QPF106" s="649"/>
      <c r="QPG106" s="649"/>
      <c r="QPH106" s="649"/>
      <c r="QPI106" s="649"/>
      <c r="QPJ106" s="649"/>
      <c r="QPK106" s="649"/>
      <c r="QPL106" s="649"/>
      <c r="QPM106" s="649"/>
      <c r="QPN106" s="649"/>
      <c r="QPO106" s="649"/>
      <c r="QPP106" s="649"/>
      <c r="QPQ106" s="649"/>
      <c r="QPR106" s="649"/>
      <c r="QPS106" s="649"/>
      <c r="QPT106" s="649"/>
      <c r="QPU106" s="649"/>
      <c r="QPV106" s="649"/>
      <c r="QPW106" s="649"/>
      <c r="QPX106" s="649"/>
      <c r="QPY106" s="649"/>
      <c r="QPZ106" s="649"/>
      <c r="QQA106" s="649"/>
      <c r="QQB106" s="649"/>
      <c r="QQC106" s="649"/>
      <c r="QQD106" s="649"/>
      <c r="QQE106" s="649"/>
      <c r="QQF106" s="649"/>
      <c r="QQG106" s="649"/>
      <c r="QQH106" s="649"/>
      <c r="QQI106" s="649"/>
      <c r="QQJ106" s="649"/>
      <c r="QQK106" s="649"/>
      <c r="QQL106" s="649"/>
      <c r="QQM106" s="649"/>
      <c r="QQN106" s="649"/>
      <c r="QQO106" s="649"/>
      <c r="QQP106" s="649"/>
      <c r="QQQ106" s="649"/>
      <c r="QQR106" s="649"/>
      <c r="QQS106" s="649"/>
      <c r="QQT106" s="649"/>
      <c r="QQU106" s="649"/>
      <c r="QQV106" s="649"/>
      <c r="QQW106" s="649"/>
      <c r="QQX106" s="649"/>
      <c r="QQY106" s="649"/>
      <c r="QQZ106" s="649"/>
      <c r="QRA106" s="649"/>
      <c r="QRB106" s="649"/>
      <c r="QRC106" s="649"/>
      <c r="QRD106" s="649"/>
      <c r="QRE106" s="649"/>
      <c r="QRF106" s="649"/>
      <c r="QRG106" s="649"/>
      <c r="QRH106" s="649"/>
      <c r="QRI106" s="649"/>
      <c r="QRJ106" s="649"/>
      <c r="QRK106" s="649"/>
      <c r="QRL106" s="649"/>
      <c r="QRM106" s="649"/>
      <c r="QRN106" s="649"/>
      <c r="QRO106" s="649"/>
      <c r="QRP106" s="649"/>
      <c r="QRQ106" s="649"/>
      <c r="QRR106" s="649"/>
      <c r="QRS106" s="649"/>
      <c r="QRT106" s="649"/>
      <c r="QRU106" s="649"/>
      <c r="QRV106" s="649"/>
      <c r="QRW106" s="649"/>
      <c r="QRX106" s="649"/>
      <c r="QRY106" s="649"/>
      <c r="QRZ106" s="649"/>
      <c r="QSA106" s="649"/>
      <c r="QSB106" s="649"/>
      <c r="QSC106" s="649"/>
      <c r="QSD106" s="649"/>
      <c r="QSE106" s="649"/>
      <c r="QSF106" s="649"/>
      <c r="QSG106" s="649"/>
      <c r="QSH106" s="649"/>
      <c r="QSI106" s="649"/>
      <c r="QSJ106" s="649"/>
      <c r="QSK106" s="649"/>
      <c r="QSL106" s="649"/>
      <c r="QSM106" s="649"/>
      <c r="QSN106" s="649"/>
      <c r="QSO106" s="649"/>
      <c r="QSP106" s="649"/>
      <c r="QSQ106" s="649"/>
      <c r="QSR106" s="649"/>
      <c r="QSS106" s="649"/>
      <c r="QST106" s="649"/>
      <c r="QSU106" s="649"/>
      <c r="QSV106" s="649"/>
      <c r="QSW106" s="649"/>
      <c r="QSX106" s="649"/>
      <c r="QSY106" s="649"/>
      <c r="QSZ106" s="649"/>
      <c r="QTA106" s="649"/>
      <c r="QTB106" s="649"/>
      <c r="QTC106" s="649"/>
      <c r="QTD106" s="649"/>
      <c r="QTE106" s="649"/>
      <c r="QTF106" s="649"/>
      <c r="QTG106" s="649"/>
      <c r="QTH106" s="649"/>
      <c r="QTI106" s="649"/>
      <c r="QTJ106" s="649"/>
      <c r="QTK106" s="649"/>
      <c r="QTL106" s="649"/>
      <c r="QTM106" s="649"/>
      <c r="QTN106" s="649"/>
      <c r="QTO106" s="649"/>
      <c r="QTP106" s="649"/>
      <c r="QTQ106" s="649"/>
      <c r="QTR106" s="649"/>
      <c r="QTS106" s="649"/>
      <c r="QTT106" s="649"/>
      <c r="QTU106" s="649"/>
      <c r="QTV106" s="649"/>
      <c r="QTW106" s="649"/>
      <c r="QTX106" s="649"/>
      <c r="QTY106" s="649"/>
      <c r="QTZ106" s="649"/>
      <c r="QUA106" s="649"/>
      <c r="QUB106" s="649"/>
      <c r="QUC106" s="649"/>
      <c r="QUD106" s="649"/>
      <c r="QUE106" s="649"/>
      <c r="QUF106" s="649"/>
      <c r="QUG106" s="649"/>
      <c r="QUH106" s="649"/>
      <c r="QUI106" s="649"/>
      <c r="QUJ106" s="649"/>
      <c r="QUK106" s="649"/>
      <c r="QUL106" s="649"/>
      <c r="QUM106" s="649"/>
      <c r="QUN106" s="649"/>
      <c r="QUO106" s="649"/>
      <c r="QUP106" s="649"/>
      <c r="QUQ106" s="649"/>
      <c r="QUR106" s="649"/>
      <c r="QUS106" s="649"/>
      <c r="QUT106" s="649"/>
      <c r="QUU106" s="649"/>
      <c r="QUV106" s="649"/>
      <c r="QUW106" s="649"/>
      <c r="QUX106" s="649"/>
      <c r="QUY106" s="649"/>
      <c r="QUZ106" s="649"/>
      <c r="QVA106" s="649"/>
      <c r="QVB106" s="649"/>
      <c r="QVC106" s="649"/>
      <c r="QVD106" s="649"/>
      <c r="QVE106" s="649"/>
      <c r="QVF106" s="649"/>
      <c r="QVG106" s="649"/>
      <c r="QVH106" s="649"/>
      <c r="QVI106" s="649"/>
      <c r="QVJ106" s="649"/>
      <c r="QVK106" s="649"/>
      <c r="QVL106" s="649"/>
      <c r="QVM106" s="649"/>
      <c r="QVN106" s="649"/>
      <c r="QVO106" s="649"/>
      <c r="QVP106" s="649"/>
      <c r="QVQ106" s="649"/>
      <c r="QVR106" s="649"/>
      <c r="QVS106" s="649"/>
      <c r="QVT106" s="649"/>
      <c r="QVU106" s="649"/>
      <c r="QVV106" s="649"/>
      <c r="QVW106" s="649"/>
      <c r="QVX106" s="649"/>
      <c r="QVY106" s="649"/>
      <c r="QVZ106" s="649"/>
      <c r="QWA106" s="649"/>
      <c r="QWB106" s="649"/>
      <c r="QWC106" s="649"/>
      <c r="QWD106" s="649"/>
      <c r="QWE106" s="649"/>
      <c r="QWF106" s="649"/>
      <c r="QWG106" s="649"/>
      <c r="QWH106" s="649"/>
      <c r="QWI106" s="649"/>
      <c r="QWJ106" s="649"/>
      <c r="QWK106" s="649"/>
      <c r="QWL106" s="649"/>
      <c r="QWM106" s="649"/>
      <c r="QWN106" s="649"/>
      <c r="QWO106" s="649"/>
      <c r="QWP106" s="649"/>
      <c r="QWQ106" s="649"/>
      <c r="QWR106" s="649"/>
      <c r="QWS106" s="649"/>
      <c r="QWT106" s="649"/>
      <c r="QWU106" s="649"/>
      <c r="QWV106" s="649"/>
      <c r="QWW106" s="649"/>
      <c r="QWX106" s="649"/>
      <c r="QWY106" s="649"/>
      <c r="QWZ106" s="649"/>
      <c r="QXA106" s="649"/>
      <c r="QXB106" s="649"/>
      <c r="QXC106" s="649"/>
      <c r="QXD106" s="649"/>
      <c r="QXE106" s="649"/>
      <c r="QXF106" s="649"/>
      <c r="QXG106" s="649"/>
      <c r="QXH106" s="649"/>
      <c r="QXI106" s="649"/>
      <c r="QXJ106" s="649"/>
      <c r="QXK106" s="649"/>
      <c r="QXL106" s="649"/>
      <c r="QXM106" s="649"/>
      <c r="QXN106" s="649"/>
      <c r="QXO106" s="649"/>
      <c r="QXP106" s="649"/>
      <c r="QXQ106" s="649"/>
      <c r="QXR106" s="649"/>
      <c r="QXS106" s="649"/>
      <c r="QXT106" s="649"/>
      <c r="QXU106" s="649"/>
      <c r="QXV106" s="649"/>
      <c r="QXW106" s="649"/>
      <c r="QXX106" s="649"/>
      <c r="QXY106" s="649"/>
      <c r="QXZ106" s="649"/>
      <c r="QYA106" s="649"/>
      <c r="QYB106" s="649"/>
      <c r="QYC106" s="649"/>
      <c r="QYD106" s="649"/>
      <c r="QYE106" s="649"/>
      <c r="QYF106" s="649"/>
      <c r="QYG106" s="649"/>
      <c r="QYH106" s="649"/>
      <c r="QYI106" s="649"/>
      <c r="QYJ106" s="649"/>
      <c r="QYK106" s="649"/>
      <c r="QYL106" s="649"/>
      <c r="QYM106" s="649"/>
      <c r="QYN106" s="649"/>
      <c r="QYO106" s="649"/>
      <c r="QYP106" s="649"/>
      <c r="QYQ106" s="649"/>
      <c r="QYR106" s="649"/>
      <c r="QYS106" s="649"/>
      <c r="QYT106" s="649"/>
      <c r="QYU106" s="649"/>
      <c r="QYV106" s="649"/>
      <c r="QYW106" s="649"/>
      <c r="QYX106" s="649"/>
      <c r="QYY106" s="649"/>
      <c r="QYZ106" s="649"/>
      <c r="QZA106" s="649"/>
      <c r="QZB106" s="649"/>
      <c r="QZC106" s="649"/>
      <c r="QZD106" s="649"/>
      <c r="QZE106" s="649"/>
      <c r="QZF106" s="649"/>
      <c r="QZG106" s="649"/>
      <c r="QZH106" s="649"/>
      <c r="QZI106" s="649"/>
      <c r="QZJ106" s="649"/>
      <c r="QZK106" s="649"/>
      <c r="QZL106" s="649"/>
      <c r="QZM106" s="649"/>
      <c r="QZN106" s="649"/>
      <c r="QZO106" s="649"/>
      <c r="QZP106" s="649"/>
      <c r="QZQ106" s="649"/>
      <c r="QZR106" s="649"/>
      <c r="QZS106" s="649"/>
      <c r="QZT106" s="649"/>
      <c r="QZU106" s="649"/>
      <c r="QZV106" s="649"/>
      <c r="QZW106" s="649"/>
      <c r="QZX106" s="649"/>
      <c r="QZY106" s="649"/>
      <c r="QZZ106" s="649"/>
      <c r="RAA106" s="649"/>
      <c r="RAB106" s="649"/>
      <c r="RAC106" s="649"/>
      <c r="RAD106" s="649"/>
      <c r="RAE106" s="649"/>
      <c r="RAF106" s="649"/>
      <c r="RAG106" s="649"/>
      <c r="RAH106" s="649"/>
      <c r="RAI106" s="649"/>
      <c r="RAJ106" s="649"/>
      <c r="RAK106" s="649"/>
      <c r="RAL106" s="649"/>
      <c r="RAM106" s="649"/>
      <c r="RAN106" s="649"/>
      <c r="RAO106" s="649"/>
      <c r="RAP106" s="649"/>
      <c r="RAQ106" s="649"/>
      <c r="RAR106" s="649"/>
      <c r="RAS106" s="649"/>
      <c r="RAT106" s="649"/>
      <c r="RAU106" s="649"/>
      <c r="RAV106" s="649"/>
      <c r="RAW106" s="649"/>
      <c r="RAX106" s="649"/>
      <c r="RAY106" s="649"/>
      <c r="RAZ106" s="649"/>
      <c r="RBA106" s="649"/>
      <c r="RBB106" s="649"/>
      <c r="RBC106" s="649"/>
      <c r="RBD106" s="649"/>
      <c r="RBE106" s="649"/>
      <c r="RBF106" s="649"/>
      <c r="RBG106" s="649"/>
      <c r="RBH106" s="649"/>
      <c r="RBI106" s="649"/>
      <c r="RBJ106" s="649"/>
      <c r="RBK106" s="649"/>
      <c r="RBL106" s="649"/>
      <c r="RBM106" s="649"/>
      <c r="RBN106" s="649"/>
      <c r="RBO106" s="649"/>
      <c r="RBP106" s="649"/>
      <c r="RBQ106" s="649"/>
      <c r="RBR106" s="649"/>
      <c r="RBS106" s="649"/>
      <c r="RBT106" s="649"/>
      <c r="RBU106" s="649"/>
      <c r="RBV106" s="649"/>
      <c r="RBW106" s="649"/>
      <c r="RBX106" s="649"/>
      <c r="RBY106" s="649"/>
      <c r="RBZ106" s="649"/>
      <c r="RCA106" s="649"/>
      <c r="RCB106" s="649"/>
      <c r="RCC106" s="649"/>
      <c r="RCD106" s="649"/>
      <c r="RCE106" s="649"/>
      <c r="RCF106" s="649"/>
      <c r="RCG106" s="649"/>
      <c r="RCH106" s="649"/>
      <c r="RCI106" s="649"/>
      <c r="RCJ106" s="649"/>
      <c r="RCK106" s="649"/>
      <c r="RCL106" s="649"/>
      <c r="RCM106" s="649"/>
      <c r="RCN106" s="649"/>
      <c r="RCO106" s="649"/>
      <c r="RCP106" s="649"/>
      <c r="RCQ106" s="649"/>
      <c r="RCR106" s="649"/>
      <c r="RCS106" s="649"/>
      <c r="RCT106" s="649"/>
      <c r="RCU106" s="649"/>
      <c r="RCV106" s="649"/>
      <c r="RCW106" s="649"/>
      <c r="RCX106" s="649"/>
      <c r="RCY106" s="649"/>
      <c r="RCZ106" s="649"/>
      <c r="RDA106" s="649"/>
      <c r="RDB106" s="649"/>
      <c r="RDC106" s="649"/>
      <c r="RDD106" s="649"/>
      <c r="RDE106" s="649"/>
      <c r="RDF106" s="649"/>
      <c r="RDG106" s="649"/>
      <c r="RDH106" s="649"/>
      <c r="RDI106" s="649"/>
      <c r="RDJ106" s="649"/>
      <c r="RDK106" s="649"/>
      <c r="RDL106" s="649"/>
      <c r="RDM106" s="649"/>
      <c r="RDN106" s="649"/>
      <c r="RDO106" s="649"/>
      <c r="RDP106" s="649"/>
      <c r="RDQ106" s="649"/>
      <c r="RDR106" s="649"/>
      <c r="RDS106" s="649"/>
      <c r="RDT106" s="649"/>
      <c r="RDU106" s="649"/>
      <c r="RDV106" s="649"/>
      <c r="RDW106" s="649"/>
      <c r="RDX106" s="649"/>
      <c r="RDY106" s="649"/>
      <c r="RDZ106" s="649"/>
      <c r="REA106" s="649"/>
      <c r="REB106" s="649"/>
      <c r="REC106" s="649"/>
      <c r="RED106" s="649"/>
      <c r="REE106" s="649"/>
      <c r="REF106" s="649"/>
      <c r="REG106" s="649"/>
      <c r="REH106" s="649"/>
      <c r="REI106" s="649"/>
      <c r="REJ106" s="649"/>
      <c r="REK106" s="649"/>
      <c r="REL106" s="649"/>
      <c r="REM106" s="649"/>
      <c r="REN106" s="649"/>
      <c r="REO106" s="649"/>
      <c r="REP106" s="649"/>
      <c r="REQ106" s="649"/>
      <c r="RER106" s="649"/>
      <c r="RES106" s="649"/>
      <c r="RET106" s="649"/>
      <c r="REU106" s="649"/>
      <c r="REV106" s="649"/>
      <c r="REW106" s="649"/>
      <c r="REX106" s="649"/>
      <c r="REY106" s="649"/>
      <c r="REZ106" s="649"/>
      <c r="RFA106" s="649"/>
      <c r="RFB106" s="649"/>
      <c r="RFC106" s="649"/>
      <c r="RFD106" s="649"/>
      <c r="RFE106" s="649"/>
      <c r="RFF106" s="649"/>
      <c r="RFG106" s="649"/>
      <c r="RFH106" s="649"/>
      <c r="RFI106" s="649"/>
      <c r="RFJ106" s="649"/>
      <c r="RFK106" s="649"/>
      <c r="RFL106" s="649"/>
      <c r="RFM106" s="649"/>
      <c r="RFN106" s="649"/>
      <c r="RFO106" s="649"/>
      <c r="RFP106" s="649"/>
      <c r="RFQ106" s="649"/>
      <c r="RFR106" s="649"/>
      <c r="RFS106" s="649"/>
      <c r="RFT106" s="649"/>
      <c r="RFU106" s="649"/>
      <c r="RFV106" s="649"/>
      <c r="RFW106" s="649"/>
      <c r="RFX106" s="649"/>
      <c r="RFY106" s="649"/>
      <c r="RFZ106" s="649"/>
      <c r="RGA106" s="649"/>
      <c r="RGB106" s="649"/>
      <c r="RGC106" s="649"/>
      <c r="RGD106" s="649"/>
      <c r="RGE106" s="649"/>
      <c r="RGF106" s="649"/>
      <c r="RGG106" s="649"/>
      <c r="RGH106" s="649"/>
      <c r="RGI106" s="649"/>
      <c r="RGJ106" s="649"/>
      <c r="RGK106" s="649"/>
      <c r="RGL106" s="649"/>
      <c r="RGM106" s="649"/>
      <c r="RGN106" s="649"/>
      <c r="RGO106" s="649"/>
      <c r="RGP106" s="649"/>
      <c r="RGQ106" s="649"/>
      <c r="RGR106" s="649"/>
      <c r="RGS106" s="649"/>
      <c r="RGT106" s="649"/>
      <c r="RGU106" s="649"/>
      <c r="RGV106" s="649"/>
      <c r="RGW106" s="649"/>
      <c r="RGX106" s="649"/>
      <c r="RGY106" s="649"/>
      <c r="RGZ106" s="649"/>
      <c r="RHA106" s="649"/>
      <c r="RHB106" s="649"/>
      <c r="RHC106" s="649"/>
      <c r="RHD106" s="649"/>
      <c r="RHE106" s="649"/>
      <c r="RHF106" s="649"/>
      <c r="RHG106" s="649"/>
      <c r="RHH106" s="649"/>
      <c r="RHI106" s="649"/>
      <c r="RHJ106" s="649"/>
      <c r="RHK106" s="649"/>
      <c r="RHL106" s="649"/>
      <c r="RHM106" s="649"/>
      <c r="RHN106" s="649"/>
      <c r="RHO106" s="649"/>
      <c r="RHP106" s="649"/>
      <c r="RHQ106" s="649"/>
      <c r="RHR106" s="649"/>
      <c r="RHS106" s="649"/>
      <c r="RHT106" s="649"/>
      <c r="RHU106" s="649"/>
      <c r="RHV106" s="649"/>
      <c r="RHW106" s="649"/>
      <c r="RHX106" s="649"/>
      <c r="RHY106" s="649"/>
      <c r="RHZ106" s="649"/>
      <c r="RIA106" s="649"/>
      <c r="RIB106" s="649"/>
      <c r="RIC106" s="649"/>
      <c r="RID106" s="649"/>
      <c r="RIE106" s="649"/>
      <c r="RIF106" s="649"/>
      <c r="RIG106" s="649"/>
      <c r="RIH106" s="649"/>
      <c r="RII106" s="649"/>
      <c r="RIJ106" s="649"/>
      <c r="RIK106" s="649"/>
      <c r="RIL106" s="649"/>
      <c r="RIM106" s="649"/>
      <c r="RIN106" s="649"/>
      <c r="RIO106" s="649"/>
      <c r="RIP106" s="649"/>
      <c r="RIQ106" s="649"/>
      <c r="RIR106" s="649"/>
      <c r="RIS106" s="649"/>
      <c r="RIT106" s="649"/>
      <c r="RIU106" s="649"/>
      <c r="RIV106" s="649"/>
      <c r="RIW106" s="649"/>
      <c r="RIX106" s="649"/>
      <c r="RIY106" s="649"/>
      <c r="RIZ106" s="649"/>
      <c r="RJA106" s="649"/>
      <c r="RJB106" s="649"/>
      <c r="RJC106" s="649"/>
      <c r="RJD106" s="649"/>
      <c r="RJE106" s="649"/>
      <c r="RJF106" s="649"/>
      <c r="RJG106" s="649"/>
      <c r="RJH106" s="649"/>
      <c r="RJI106" s="649"/>
      <c r="RJJ106" s="649"/>
      <c r="RJK106" s="649"/>
      <c r="RJL106" s="649"/>
      <c r="RJM106" s="649"/>
      <c r="RJN106" s="649"/>
      <c r="RJO106" s="649"/>
      <c r="RJP106" s="649"/>
      <c r="RJQ106" s="649"/>
      <c r="RJR106" s="649"/>
      <c r="RJS106" s="649"/>
      <c r="RJT106" s="649"/>
      <c r="RJU106" s="649"/>
      <c r="RJV106" s="649"/>
      <c r="RJW106" s="649"/>
      <c r="RJX106" s="649"/>
      <c r="RJY106" s="649"/>
      <c r="RJZ106" s="649"/>
      <c r="RKA106" s="649"/>
      <c r="RKB106" s="649"/>
      <c r="RKC106" s="649"/>
      <c r="RKD106" s="649"/>
      <c r="RKE106" s="649"/>
      <c r="RKF106" s="649"/>
      <c r="RKG106" s="649"/>
      <c r="RKH106" s="649"/>
      <c r="RKI106" s="649"/>
      <c r="RKJ106" s="649"/>
      <c r="RKK106" s="649"/>
      <c r="RKL106" s="649"/>
      <c r="RKM106" s="649"/>
      <c r="RKN106" s="649"/>
      <c r="RKO106" s="649"/>
      <c r="RKP106" s="649"/>
      <c r="RKQ106" s="649"/>
      <c r="RKR106" s="649"/>
      <c r="RKS106" s="649"/>
      <c r="RKT106" s="649"/>
      <c r="RKU106" s="649"/>
      <c r="RKV106" s="649"/>
      <c r="RKW106" s="649"/>
      <c r="RKX106" s="649"/>
      <c r="RKY106" s="649"/>
      <c r="RKZ106" s="649"/>
      <c r="RLA106" s="649"/>
      <c r="RLB106" s="649"/>
      <c r="RLC106" s="649"/>
      <c r="RLD106" s="649"/>
      <c r="RLE106" s="649"/>
      <c r="RLF106" s="649"/>
      <c r="RLG106" s="649"/>
      <c r="RLH106" s="649"/>
      <c r="RLI106" s="649"/>
      <c r="RLJ106" s="649"/>
      <c r="RLK106" s="649"/>
      <c r="RLL106" s="649"/>
      <c r="RLM106" s="649"/>
      <c r="RLN106" s="649"/>
      <c r="RLO106" s="649"/>
      <c r="RLP106" s="649"/>
      <c r="RLQ106" s="649"/>
      <c r="RLR106" s="649"/>
      <c r="RLS106" s="649"/>
      <c r="RLT106" s="649"/>
      <c r="RLU106" s="649"/>
      <c r="RLV106" s="649"/>
      <c r="RLW106" s="649"/>
      <c r="RLX106" s="649"/>
      <c r="RLY106" s="649"/>
      <c r="RLZ106" s="649"/>
      <c r="RMA106" s="649"/>
      <c r="RMB106" s="649"/>
      <c r="RMC106" s="649"/>
      <c r="RMD106" s="649"/>
      <c r="RME106" s="649"/>
      <c r="RMF106" s="649"/>
      <c r="RMG106" s="649"/>
      <c r="RMH106" s="649"/>
      <c r="RMI106" s="649"/>
      <c r="RMJ106" s="649"/>
      <c r="RMK106" s="649"/>
      <c r="RML106" s="649"/>
      <c r="RMM106" s="649"/>
      <c r="RMN106" s="649"/>
      <c r="RMO106" s="649"/>
      <c r="RMP106" s="649"/>
      <c r="RMQ106" s="649"/>
      <c r="RMR106" s="649"/>
      <c r="RMS106" s="649"/>
      <c r="RMT106" s="649"/>
      <c r="RMU106" s="649"/>
      <c r="RMV106" s="649"/>
      <c r="RMW106" s="649"/>
      <c r="RMX106" s="649"/>
      <c r="RMY106" s="649"/>
      <c r="RMZ106" s="649"/>
      <c r="RNA106" s="649"/>
      <c r="RNB106" s="649"/>
      <c r="RNC106" s="649"/>
      <c r="RND106" s="649"/>
      <c r="RNE106" s="649"/>
      <c r="RNF106" s="649"/>
      <c r="RNG106" s="649"/>
      <c r="RNH106" s="649"/>
      <c r="RNI106" s="649"/>
      <c r="RNJ106" s="649"/>
      <c r="RNK106" s="649"/>
      <c r="RNL106" s="649"/>
      <c r="RNM106" s="649"/>
      <c r="RNN106" s="649"/>
      <c r="RNO106" s="649"/>
      <c r="RNP106" s="649"/>
      <c r="RNQ106" s="649"/>
      <c r="RNR106" s="649"/>
      <c r="RNS106" s="649"/>
      <c r="RNT106" s="649"/>
      <c r="RNU106" s="649"/>
      <c r="RNV106" s="649"/>
      <c r="RNW106" s="649"/>
      <c r="RNX106" s="649"/>
      <c r="RNY106" s="649"/>
      <c r="RNZ106" s="649"/>
      <c r="ROA106" s="649"/>
      <c r="ROB106" s="649"/>
      <c r="ROC106" s="649"/>
      <c r="ROD106" s="649"/>
      <c r="ROE106" s="649"/>
      <c r="ROF106" s="649"/>
      <c r="ROG106" s="649"/>
      <c r="ROH106" s="649"/>
      <c r="ROI106" s="649"/>
      <c r="ROJ106" s="649"/>
      <c r="ROK106" s="649"/>
      <c r="ROL106" s="649"/>
      <c r="ROM106" s="649"/>
      <c r="RON106" s="649"/>
      <c r="ROO106" s="649"/>
      <c r="ROP106" s="649"/>
      <c r="ROQ106" s="649"/>
      <c r="ROR106" s="649"/>
      <c r="ROS106" s="649"/>
      <c r="ROT106" s="649"/>
      <c r="ROU106" s="649"/>
      <c r="ROV106" s="649"/>
      <c r="ROW106" s="649"/>
      <c r="ROX106" s="649"/>
      <c r="ROY106" s="649"/>
      <c r="ROZ106" s="649"/>
      <c r="RPA106" s="649"/>
      <c r="RPB106" s="649"/>
      <c r="RPC106" s="649"/>
      <c r="RPD106" s="649"/>
      <c r="RPE106" s="649"/>
      <c r="RPF106" s="649"/>
      <c r="RPG106" s="649"/>
      <c r="RPH106" s="649"/>
      <c r="RPI106" s="649"/>
      <c r="RPJ106" s="649"/>
      <c r="RPK106" s="649"/>
      <c r="RPL106" s="649"/>
      <c r="RPM106" s="649"/>
      <c r="RPN106" s="649"/>
      <c r="RPO106" s="649"/>
      <c r="RPP106" s="649"/>
      <c r="RPQ106" s="649"/>
      <c r="RPR106" s="649"/>
      <c r="RPS106" s="649"/>
      <c r="RPT106" s="649"/>
      <c r="RPU106" s="649"/>
      <c r="RPV106" s="649"/>
      <c r="RPW106" s="649"/>
      <c r="RPX106" s="649"/>
      <c r="RPY106" s="649"/>
      <c r="RPZ106" s="649"/>
      <c r="RQA106" s="649"/>
      <c r="RQB106" s="649"/>
      <c r="RQC106" s="649"/>
      <c r="RQD106" s="649"/>
      <c r="RQE106" s="649"/>
      <c r="RQF106" s="649"/>
      <c r="RQG106" s="649"/>
      <c r="RQH106" s="649"/>
      <c r="RQI106" s="649"/>
      <c r="RQJ106" s="649"/>
      <c r="RQK106" s="649"/>
      <c r="RQL106" s="649"/>
      <c r="RQM106" s="649"/>
      <c r="RQN106" s="649"/>
      <c r="RQO106" s="649"/>
      <c r="RQP106" s="649"/>
      <c r="RQQ106" s="649"/>
      <c r="RQR106" s="649"/>
      <c r="RQS106" s="649"/>
      <c r="RQT106" s="649"/>
      <c r="RQU106" s="649"/>
      <c r="RQV106" s="649"/>
      <c r="RQW106" s="649"/>
      <c r="RQX106" s="649"/>
      <c r="RQY106" s="649"/>
      <c r="RQZ106" s="649"/>
      <c r="RRA106" s="649"/>
      <c r="RRB106" s="649"/>
      <c r="RRC106" s="649"/>
      <c r="RRD106" s="649"/>
      <c r="RRE106" s="649"/>
      <c r="RRF106" s="649"/>
      <c r="RRG106" s="649"/>
      <c r="RRH106" s="649"/>
      <c r="RRI106" s="649"/>
      <c r="RRJ106" s="649"/>
      <c r="RRK106" s="649"/>
      <c r="RRL106" s="649"/>
      <c r="RRM106" s="649"/>
      <c r="RRN106" s="649"/>
      <c r="RRO106" s="649"/>
      <c r="RRP106" s="649"/>
      <c r="RRQ106" s="649"/>
      <c r="RRR106" s="649"/>
      <c r="RRS106" s="649"/>
      <c r="RRT106" s="649"/>
      <c r="RRU106" s="649"/>
      <c r="RRV106" s="649"/>
      <c r="RRW106" s="649"/>
      <c r="RRX106" s="649"/>
      <c r="RRY106" s="649"/>
      <c r="RRZ106" s="649"/>
      <c r="RSA106" s="649"/>
      <c r="RSB106" s="649"/>
      <c r="RSC106" s="649"/>
      <c r="RSD106" s="649"/>
      <c r="RSE106" s="649"/>
      <c r="RSF106" s="649"/>
      <c r="RSG106" s="649"/>
      <c r="RSH106" s="649"/>
      <c r="RSI106" s="649"/>
      <c r="RSJ106" s="649"/>
      <c r="RSK106" s="649"/>
      <c r="RSL106" s="649"/>
      <c r="RSM106" s="649"/>
      <c r="RSN106" s="649"/>
      <c r="RSO106" s="649"/>
      <c r="RSP106" s="649"/>
      <c r="RSQ106" s="649"/>
      <c r="RSR106" s="649"/>
      <c r="RSS106" s="649"/>
      <c r="RST106" s="649"/>
      <c r="RSU106" s="649"/>
      <c r="RSV106" s="649"/>
      <c r="RSW106" s="649"/>
      <c r="RSX106" s="649"/>
      <c r="RSY106" s="649"/>
      <c r="RSZ106" s="649"/>
      <c r="RTA106" s="649"/>
      <c r="RTB106" s="649"/>
      <c r="RTC106" s="649"/>
      <c r="RTD106" s="649"/>
      <c r="RTE106" s="649"/>
      <c r="RTF106" s="649"/>
      <c r="RTG106" s="649"/>
      <c r="RTH106" s="649"/>
      <c r="RTI106" s="649"/>
      <c r="RTJ106" s="649"/>
      <c r="RTK106" s="649"/>
      <c r="RTL106" s="649"/>
      <c r="RTM106" s="649"/>
      <c r="RTN106" s="649"/>
      <c r="RTO106" s="649"/>
      <c r="RTP106" s="649"/>
      <c r="RTQ106" s="649"/>
      <c r="RTR106" s="649"/>
      <c r="RTS106" s="649"/>
      <c r="RTT106" s="649"/>
      <c r="RTU106" s="649"/>
      <c r="RTV106" s="649"/>
      <c r="RTW106" s="649"/>
      <c r="RTX106" s="649"/>
      <c r="RTY106" s="649"/>
      <c r="RTZ106" s="649"/>
      <c r="RUA106" s="649"/>
      <c r="RUB106" s="649"/>
      <c r="RUC106" s="649"/>
      <c r="RUD106" s="649"/>
      <c r="RUE106" s="649"/>
      <c r="RUF106" s="649"/>
      <c r="RUG106" s="649"/>
      <c r="RUH106" s="649"/>
      <c r="RUI106" s="649"/>
      <c r="RUJ106" s="649"/>
      <c r="RUK106" s="649"/>
      <c r="RUL106" s="649"/>
      <c r="RUM106" s="649"/>
      <c r="RUN106" s="649"/>
      <c r="RUO106" s="649"/>
      <c r="RUP106" s="649"/>
      <c r="RUQ106" s="649"/>
      <c r="RUR106" s="649"/>
      <c r="RUS106" s="649"/>
      <c r="RUT106" s="649"/>
      <c r="RUU106" s="649"/>
      <c r="RUV106" s="649"/>
      <c r="RUW106" s="649"/>
      <c r="RUX106" s="649"/>
      <c r="RUY106" s="649"/>
      <c r="RUZ106" s="649"/>
      <c r="RVA106" s="649"/>
      <c r="RVB106" s="649"/>
      <c r="RVC106" s="649"/>
      <c r="RVD106" s="649"/>
      <c r="RVE106" s="649"/>
      <c r="RVF106" s="649"/>
      <c r="RVG106" s="649"/>
      <c r="RVH106" s="649"/>
      <c r="RVI106" s="649"/>
      <c r="RVJ106" s="649"/>
      <c r="RVK106" s="649"/>
      <c r="RVL106" s="649"/>
      <c r="RVM106" s="649"/>
      <c r="RVN106" s="649"/>
      <c r="RVO106" s="649"/>
      <c r="RVP106" s="649"/>
      <c r="RVQ106" s="649"/>
      <c r="RVR106" s="649"/>
      <c r="RVS106" s="649"/>
      <c r="RVT106" s="649"/>
      <c r="RVU106" s="649"/>
      <c r="RVV106" s="649"/>
      <c r="RVW106" s="649"/>
      <c r="RVX106" s="649"/>
      <c r="RVY106" s="649"/>
      <c r="RVZ106" s="649"/>
      <c r="RWA106" s="649"/>
      <c r="RWB106" s="649"/>
      <c r="RWC106" s="649"/>
      <c r="RWD106" s="649"/>
      <c r="RWE106" s="649"/>
      <c r="RWF106" s="649"/>
      <c r="RWG106" s="649"/>
      <c r="RWH106" s="649"/>
      <c r="RWI106" s="649"/>
      <c r="RWJ106" s="649"/>
      <c r="RWK106" s="649"/>
      <c r="RWL106" s="649"/>
      <c r="RWM106" s="649"/>
      <c r="RWN106" s="649"/>
      <c r="RWO106" s="649"/>
      <c r="RWP106" s="649"/>
      <c r="RWQ106" s="649"/>
      <c r="RWR106" s="649"/>
      <c r="RWS106" s="649"/>
      <c r="RWT106" s="649"/>
      <c r="RWU106" s="649"/>
      <c r="RWV106" s="649"/>
      <c r="RWW106" s="649"/>
      <c r="RWX106" s="649"/>
      <c r="RWY106" s="649"/>
      <c r="RWZ106" s="649"/>
      <c r="RXA106" s="649"/>
      <c r="RXB106" s="649"/>
      <c r="RXC106" s="649"/>
      <c r="RXD106" s="649"/>
      <c r="RXE106" s="649"/>
      <c r="RXF106" s="649"/>
      <c r="RXG106" s="649"/>
      <c r="RXH106" s="649"/>
      <c r="RXI106" s="649"/>
      <c r="RXJ106" s="649"/>
      <c r="RXK106" s="649"/>
      <c r="RXL106" s="649"/>
      <c r="RXM106" s="649"/>
      <c r="RXN106" s="649"/>
      <c r="RXO106" s="649"/>
      <c r="RXP106" s="649"/>
      <c r="RXQ106" s="649"/>
      <c r="RXR106" s="649"/>
      <c r="RXS106" s="649"/>
      <c r="RXT106" s="649"/>
      <c r="RXU106" s="649"/>
      <c r="RXV106" s="649"/>
      <c r="RXW106" s="649"/>
      <c r="RXX106" s="649"/>
      <c r="RXY106" s="649"/>
      <c r="RXZ106" s="649"/>
      <c r="RYA106" s="649"/>
      <c r="RYB106" s="649"/>
      <c r="RYC106" s="649"/>
      <c r="RYD106" s="649"/>
      <c r="RYE106" s="649"/>
      <c r="RYF106" s="649"/>
      <c r="RYG106" s="649"/>
      <c r="RYH106" s="649"/>
      <c r="RYI106" s="649"/>
      <c r="RYJ106" s="649"/>
      <c r="RYK106" s="649"/>
      <c r="RYL106" s="649"/>
      <c r="RYM106" s="649"/>
      <c r="RYN106" s="649"/>
      <c r="RYO106" s="649"/>
      <c r="RYP106" s="649"/>
      <c r="RYQ106" s="649"/>
      <c r="RYR106" s="649"/>
      <c r="RYS106" s="649"/>
      <c r="RYT106" s="649"/>
      <c r="RYU106" s="649"/>
      <c r="RYV106" s="649"/>
      <c r="RYW106" s="649"/>
      <c r="RYX106" s="649"/>
      <c r="RYY106" s="649"/>
      <c r="RYZ106" s="649"/>
      <c r="RZA106" s="649"/>
      <c r="RZB106" s="649"/>
      <c r="RZC106" s="649"/>
      <c r="RZD106" s="649"/>
      <c r="RZE106" s="649"/>
      <c r="RZF106" s="649"/>
      <c r="RZG106" s="649"/>
      <c r="RZH106" s="649"/>
      <c r="RZI106" s="649"/>
      <c r="RZJ106" s="649"/>
      <c r="RZK106" s="649"/>
      <c r="RZL106" s="649"/>
      <c r="RZM106" s="649"/>
      <c r="RZN106" s="649"/>
      <c r="RZO106" s="649"/>
      <c r="RZP106" s="649"/>
      <c r="RZQ106" s="649"/>
      <c r="RZR106" s="649"/>
      <c r="RZS106" s="649"/>
      <c r="RZT106" s="649"/>
      <c r="RZU106" s="649"/>
      <c r="RZV106" s="649"/>
      <c r="RZW106" s="649"/>
      <c r="RZX106" s="649"/>
      <c r="RZY106" s="649"/>
      <c r="RZZ106" s="649"/>
      <c r="SAA106" s="649"/>
      <c r="SAB106" s="649"/>
      <c r="SAC106" s="649"/>
      <c r="SAD106" s="649"/>
      <c r="SAE106" s="649"/>
      <c r="SAF106" s="649"/>
      <c r="SAG106" s="649"/>
      <c r="SAH106" s="649"/>
      <c r="SAI106" s="649"/>
      <c r="SAJ106" s="649"/>
      <c r="SAK106" s="649"/>
      <c r="SAL106" s="649"/>
      <c r="SAM106" s="649"/>
      <c r="SAN106" s="649"/>
      <c r="SAO106" s="649"/>
      <c r="SAP106" s="649"/>
      <c r="SAQ106" s="649"/>
      <c r="SAR106" s="649"/>
      <c r="SAS106" s="649"/>
      <c r="SAT106" s="649"/>
      <c r="SAU106" s="649"/>
      <c r="SAV106" s="649"/>
      <c r="SAW106" s="649"/>
      <c r="SAX106" s="649"/>
      <c r="SAY106" s="649"/>
      <c r="SAZ106" s="649"/>
      <c r="SBA106" s="649"/>
      <c r="SBB106" s="649"/>
      <c r="SBC106" s="649"/>
      <c r="SBD106" s="649"/>
      <c r="SBE106" s="649"/>
      <c r="SBF106" s="649"/>
      <c r="SBG106" s="649"/>
      <c r="SBH106" s="649"/>
      <c r="SBI106" s="649"/>
      <c r="SBJ106" s="649"/>
      <c r="SBK106" s="649"/>
      <c r="SBL106" s="649"/>
      <c r="SBM106" s="649"/>
      <c r="SBN106" s="649"/>
      <c r="SBO106" s="649"/>
      <c r="SBP106" s="649"/>
      <c r="SBQ106" s="649"/>
      <c r="SBR106" s="649"/>
      <c r="SBS106" s="649"/>
      <c r="SBT106" s="649"/>
      <c r="SBU106" s="649"/>
      <c r="SBV106" s="649"/>
      <c r="SBW106" s="649"/>
      <c r="SBX106" s="649"/>
      <c r="SBY106" s="649"/>
      <c r="SBZ106" s="649"/>
      <c r="SCA106" s="649"/>
      <c r="SCB106" s="649"/>
      <c r="SCC106" s="649"/>
      <c r="SCD106" s="649"/>
      <c r="SCE106" s="649"/>
      <c r="SCF106" s="649"/>
      <c r="SCG106" s="649"/>
      <c r="SCH106" s="649"/>
      <c r="SCI106" s="649"/>
      <c r="SCJ106" s="649"/>
      <c r="SCK106" s="649"/>
      <c r="SCL106" s="649"/>
      <c r="SCM106" s="649"/>
      <c r="SCN106" s="649"/>
      <c r="SCO106" s="649"/>
      <c r="SCP106" s="649"/>
      <c r="SCQ106" s="649"/>
      <c r="SCR106" s="649"/>
      <c r="SCS106" s="649"/>
      <c r="SCT106" s="649"/>
      <c r="SCU106" s="649"/>
      <c r="SCV106" s="649"/>
      <c r="SCW106" s="649"/>
      <c r="SCX106" s="649"/>
      <c r="SCY106" s="649"/>
      <c r="SCZ106" s="649"/>
      <c r="SDA106" s="649"/>
      <c r="SDB106" s="649"/>
      <c r="SDC106" s="649"/>
      <c r="SDD106" s="649"/>
      <c r="SDE106" s="649"/>
      <c r="SDF106" s="649"/>
      <c r="SDG106" s="649"/>
      <c r="SDH106" s="649"/>
      <c r="SDI106" s="649"/>
      <c r="SDJ106" s="649"/>
      <c r="SDK106" s="649"/>
      <c r="SDL106" s="649"/>
      <c r="SDM106" s="649"/>
      <c r="SDN106" s="649"/>
      <c r="SDO106" s="649"/>
      <c r="SDP106" s="649"/>
      <c r="SDQ106" s="649"/>
      <c r="SDR106" s="649"/>
      <c r="SDS106" s="649"/>
      <c r="SDT106" s="649"/>
      <c r="SDU106" s="649"/>
      <c r="SDV106" s="649"/>
      <c r="SDW106" s="649"/>
      <c r="SDX106" s="649"/>
      <c r="SDY106" s="649"/>
      <c r="SDZ106" s="649"/>
      <c r="SEA106" s="649"/>
      <c r="SEB106" s="649"/>
      <c r="SEC106" s="649"/>
      <c r="SED106" s="649"/>
      <c r="SEE106" s="649"/>
      <c r="SEF106" s="649"/>
      <c r="SEG106" s="649"/>
      <c r="SEH106" s="649"/>
      <c r="SEI106" s="649"/>
      <c r="SEJ106" s="649"/>
      <c r="SEK106" s="649"/>
      <c r="SEL106" s="649"/>
      <c r="SEM106" s="649"/>
      <c r="SEN106" s="649"/>
      <c r="SEO106" s="649"/>
      <c r="SEP106" s="649"/>
      <c r="SEQ106" s="649"/>
      <c r="SER106" s="649"/>
      <c r="SES106" s="649"/>
      <c r="SET106" s="649"/>
      <c r="SEU106" s="649"/>
      <c r="SEV106" s="649"/>
      <c r="SEW106" s="649"/>
      <c r="SEX106" s="649"/>
      <c r="SEY106" s="649"/>
      <c r="SEZ106" s="649"/>
      <c r="SFA106" s="649"/>
      <c r="SFB106" s="649"/>
      <c r="SFC106" s="649"/>
      <c r="SFD106" s="649"/>
      <c r="SFE106" s="649"/>
      <c r="SFF106" s="649"/>
      <c r="SFG106" s="649"/>
      <c r="SFH106" s="649"/>
      <c r="SFI106" s="649"/>
      <c r="SFJ106" s="649"/>
      <c r="SFK106" s="649"/>
      <c r="SFL106" s="649"/>
      <c r="SFM106" s="649"/>
      <c r="SFN106" s="649"/>
      <c r="SFO106" s="649"/>
      <c r="SFP106" s="649"/>
      <c r="SFQ106" s="649"/>
      <c r="SFR106" s="649"/>
      <c r="SFS106" s="649"/>
      <c r="SFT106" s="649"/>
      <c r="SFU106" s="649"/>
      <c r="SFV106" s="649"/>
      <c r="SFW106" s="649"/>
      <c r="SFX106" s="649"/>
      <c r="SFY106" s="649"/>
      <c r="SFZ106" s="649"/>
      <c r="SGA106" s="649"/>
      <c r="SGB106" s="649"/>
      <c r="SGC106" s="649"/>
      <c r="SGD106" s="649"/>
      <c r="SGE106" s="649"/>
      <c r="SGF106" s="649"/>
      <c r="SGG106" s="649"/>
      <c r="SGH106" s="649"/>
      <c r="SGI106" s="649"/>
      <c r="SGJ106" s="649"/>
      <c r="SGK106" s="649"/>
      <c r="SGL106" s="649"/>
      <c r="SGM106" s="649"/>
      <c r="SGN106" s="649"/>
      <c r="SGO106" s="649"/>
      <c r="SGP106" s="649"/>
      <c r="SGQ106" s="649"/>
      <c r="SGR106" s="649"/>
      <c r="SGS106" s="649"/>
      <c r="SGT106" s="649"/>
      <c r="SGU106" s="649"/>
      <c r="SGV106" s="649"/>
      <c r="SGW106" s="649"/>
      <c r="SGX106" s="649"/>
      <c r="SGY106" s="649"/>
      <c r="SGZ106" s="649"/>
      <c r="SHA106" s="649"/>
      <c r="SHB106" s="649"/>
      <c r="SHC106" s="649"/>
      <c r="SHD106" s="649"/>
      <c r="SHE106" s="649"/>
      <c r="SHF106" s="649"/>
      <c r="SHG106" s="649"/>
      <c r="SHH106" s="649"/>
      <c r="SHI106" s="649"/>
      <c r="SHJ106" s="649"/>
      <c r="SHK106" s="649"/>
      <c r="SHL106" s="649"/>
      <c r="SHM106" s="649"/>
      <c r="SHN106" s="649"/>
      <c r="SHO106" s="649"/>
      <c r="SHP106" s="649"/>
      <c r="SHQ106" s="649"/>
      <c r="SHR106" s="649"/>
      <c r="SHS106" s="649"/>
      <c r="SHT106" s="649"/>
      <c r="SHU106" s="649"/>
      <c r="SHV106" s="649"/>
      <c r="SHW106" s="649"/>
      <c r="SHX106" s="649"/>
      <c r="SHY106" s="649"/>
      <c r="SHZ106" s="649"/>
      <c r="SIA106" s="649"/>
      <c r="SIB106" s="649"/>
      <c r="SIC106" s="649"/>
      <c r="SID106" s="649"/>
      <c r="SIE106" s="649"/>
      <c r="SIF106" s="649"/>
      <c r="SIG106" s="649"/>
      <c r="SIH106" s="649"/>
      <c r="SII106" s="649"/>
      <c r="SIJ106" s="649"/>
      <c r="SIK106" s="649"/>
      <c r="SIL106" s="649"/>
      <c r="SIM106" s="649"/>
      <c r="SIN106" s="649"/>
      <c r="SIO106" s="649"/>
      <c r="SIP106" s="649"/>
      <c r="SIQ106" s="649"/>
      <c r="SIR106" s="649"/>
      <c r="SIS106" s="649"/>
      <c r="SIT106" s="649"/>
      <c r="SIU106" s="649"/>
      <c r="SIV106" s="649"/>
      <c r="SIW106" s="649"/>
      <c r="SIX106" s="649"/>
      <c r="SIY106" s="649"/>
      <c r="SIZ106" s="649"/>
      <c r="SJA106" s="649"/>
      <c r="SJB106" s="649"/>
      <c r="SJC106" s="649"/>
      <c r="SJD106" s="649"/>
      <c r="SJE106" s="649"/>
      <c r="SJF106" s="649"/>
      <c r="SJG106" s="649"/>
      <c r="SJH106" s="649"/>
      <c r="SJI106" s="649"/>
      <c r="SJJ106" s="649"/>
      <c r="SJK106" s="649"/>
      <c r="SJL106" s="649"/>
      <c r="SJM106" s="649"/>
      <c r="SJN106" s="649"/>
      <c r="SJO106" s="649"/>
      <c r="SJP106" s="649"/>
      <c r="SJQ106" s="649"/>
      <c r="SJR106" s="649"/>
      <c r="SJS106" s="649"/>
      <c r="SJT106" s="649"/>
      <c r="SJU106" s="649"/>
      <c r="SJV106" s="649"/>
      <c r="SJW106" s="649"/>
      <c r="SJX106" s="649"/>
      <c r="SJY106" s="649"/>
      <c r="SJZ106" s="649"/>
      <c r="SKA106" s="649"/>
      <c r="SKB106" s="649"/>
      <c r="SKC106" s="649"/>
      <c r="SKD106" s="649"/>
      <c r="SKE106" s="649"/>
      <c r="SKF106" s="649"/>
      <c r="SKG106" s="649"/>
      <c r="SKH106" s="649"/>
      <c r="SKI106" s="649"/>
      <c r="SKJ106" s="649"/>
      <c r="SKK106" s="649"/>
      <c r="SKL106" s="649"/>
      <c r="SKM106" s="649"/>
      <c r="SKN106" s="649"/>
      <c r="SKO106" s="649"/>
      <c r="SKP106" s="649"/>
      <c r="SKQ106" s="649"/>
      <c r="SKR106" s="649"/>
      <c r="SKS106" s="649"/>
      <c r="SKT106" s="649"/>
      <c r="SKU106" s="649"/>
      <c r="SKV106" s="649"/>
      <c r="SKW106" s="649"/>
      <c r="SKX106" s="649"/>
      <c r="SKY106" s="649"/>
      <c r="SKZ106" s="649"/>
      <c r="SLA106" s="649"/>
      <c r="SLB106" s="649"/>
      <c r="SLC106" s="649"/>
      <c r="SLD106" s="649"/>
      <c r="SLE106" s="649"/>
      <c r="SLF106" s="649"/>
      <c r="SLG106" s="649"/>
      <c r="SLH106" s="649"/>
      <c r="SLI106" s="649"/>
      <c r="SLJ106" s="649"/>
      <c r="SLK106" s="649"/>
      <c r="SLL106" s="649"/>
      <c r="SLM106" s="649"/>
      <c r="SLN106" s="649"/>
      <c r="SLO106" s="649"/>
      <c r="SLP106" s="649"/>
      <c r="SLQ106" s="649"/>
      <c r="SLR106" s="649"/>
      <c r="SLS106" s="649"/>
      <c r="SLT106" s="649"/>
      <c r="SLU106" s="649"/>
      <c r="SLV106" s="649"/>
      <c r="SLW106" s="649"/>
      <c r="SLX106" s="649"/>
      <c r="SLY106" s="649"/>
      <c r="SLZ106" s="649"/>
      <c r="SMA106" s="649"/>
      <c r="SMB106" s="649"/>
      <c r="SMC106" s="649"/>
      <c r="SMD106" s="649"/>
      <c r="SME106" s="649"/>
      <c r="SMF106" s="649"/>
      <c r="SMG106" s="649"/>
      <c r="SMH106" s="649"/>
      <c r="SMI106" s="649"/>
      <c r="SMJ106" s="649"/>
      <c r="SMK106" s="649"/>
      <c r="SML106" s="649"/>
      <c r="SMM106" s="649"/>
      <c r="SMN106" s="649"/>
      <c r="SMO106" s="649"/>
      <c r="SMP106" s="649"/>
      <c r="SMQ106" s="649"/>
      <c r="SMR106" s="649"/>
      <c r="SMS106" s="649"/>
      <c r="SMT106" s="649"/>
      <c r="SMU106" s="649"/>
      <c r="SMV106" s="649"/>
      <c r="SMW106" s="649"/>
      <c r="SMX106" s="649"/>
      <c r="SMY106" s="649"/>
      <c r="SMZ106" s="649"/>
      <c r="SNA106" s="649"/>
      <c r="SNB106" s="649"/>
      <c r="SNC106" s="649"/>
      <c r="SND106" s="649"/>
      <c r="SNE106" s="649"/>
      <c r="SNF106" s="649"/>
      <c r="SNG106" s="649"/>
      <c r="SNH106" s="649"/>
      <c r="SNI106" s="649"/>
      <c r="SNJ106" s="649"/>
      <c r="SNK106" s="649"/>
      <c r="SNL106" s="649"/>
      <c r="SNM106" s="649"/>
      <c r="SNN106" s="649"/>
      <c r="SNO106" s="649"/>
      <c r="SNP106" s="649"/>
      <c r="SNQ106" s="649"/>
      <c r="SNR106" s="649"/>
      <c r="SNS106" s="649"/>
      <c r="SNT106" s="649"/>
      <c r="SNU106" s="649"/>
      <c r="SNV106" s="649"/>
      <c r="SNW106" s="649"/>
      <c r="SNX106" s="649"/>
      <c r="SNY106" s="649"/>
      <c r="SNZ106" s="649"/>
      <c r="SOA106" s="649"/>
      <c r="SOB106" s="649"/>
      <c r="SOC106" s="649"/>
      <c r="SOD106" s="649"/>
      <c r="SOE106" s="649"/>
      <c r="SOF106" s="649"/>
      <c r="SOG106" s="649"/>
      <c r="SOH106" s="649"/>
      <c r="SOI106" s="649"/>
      <c r="SOJ106" s="649"/>
      <c r="SOK106" s="649"/>
      <c r="SOL106" s="649"/>
      <c r="SOM106" s="649"/>
      <c r="SON106" s="649"/>
      <c r="SOO106" s="649"/>
      <c r="SOP106" s="649"/>
      <c r="SOQ106" s="649"/>
      <c r="SOR106" s="649"/>
      <c r="SOS106" s="649"/>
      <c r="SOT106" s="649"/>
      <c r="SOU106" s="649"/>
      <c r="SOV106" s="649"/>
      <c r="SOW106" s="649"/>
      <c r="SOX106" s="649"/>
      <c r="SOY106" s="649"/>
      <c r="SOZ106" s="649"/>
      <c r="SPA106" s="649"/>
      <c r="SPB106" s="649"/>
      <c r="SPC106" s="649"/>
      <c r="SPD106" s="649"/>
      <c r="SPE106" s="649"/>
      <c r="SPF106" s="649"/>
      <c r="SPG106" s="649"/>
      <c r="SPH106" s="649"/>
      <c r="SPI106" s="649"/>
      <c r="SPJ106" s="649"/>
      <c r="SPK106" s="649"/>
      <c r="SPL106" s="649"/>
      <c r="SPM106" s="649"/>
      <c r="SPN106" s="649"/>
      <c r="SPO106" s="649"/>
      <c r="SPP106" s="649"/>
      <c r="SPQ106" s="649"/>
      <c r="SPR106" s="649"/>
      <c r="SPS106" s="649"/>
      <c r="SPT106" s="649"/>
      <c r="SPU106" s="649"/>
      <c r="SPV106" s="649"/>
      <c r="SPW106" s="649"/>
      <c r="SPX106" s="649"/>
      <c r="SPY106" s="649"/>
      <c r="SPZ106" s="649"/>
      <c r="SQA106" s="649"/>
      <c r="SQB106" s="649"/>
      <c r="SQC106" s="649"/>
      <c r="SQD106" s="649"/>
      <c r="SQE106" s="649"/>
      <c r="SQF106" s="649"/>
      <c r="SQG106" s="649"/>
      <c r="SQH106" s="649"/>
      <c r="SQI106" s="649"/>
      <c r="SQJ106" s="649"/>
      <c r="SQK106" s="649"/>
      <c r="SQL106" s="649"/>
      <c r="SQM106" s="649"/>
      <c r="SQN106" s="649"/>
      <c r="SQO106" s="649"/>
      <c r="SQP106" s="649"/>
      <c r="SQQ106" s="649"/>
      <c r="SQR106" s="649"/>
      <c r="SQS106" s="649"/>
      <c r="SQT106" s="649"/>
      <c r="SQU106" s="649"/>
      <c r="SQV106" s="649"/>
      <c r="SQW106" s="649"/>
      <c r="SQX106" s="649"/>
      <c r="SQY106" s="649"/>
      <c r="SQZ106" s="649"/>
      <c r="SRA106" s="649"/>
      <c r="SRB106" s="649"/>
      <c r="SRC106" s="649"/>
      <c r="SRD106" s="649"/>
      <c r="SRE106" s="649"/>
      <c r="SRF106" s="649"/>
      <c r="SRG106" s="649"/>
      <c r="SRH106" s="649"/>
      <c r="SRI106" s="649"/>
      <c r="SRJ106" s="649"/>
      <c r="SRK106" s="649"/>
      <c r="SRL106" s="649"/>
      <c r="SRM106" s="649"/>
      <c r="SRN106" s="649"/>
      <c r="SRO106" s="649"/>
      <c r="SRP106" s="649"/>
      <c r="SRQ106" s="649"/>
      <c r="SRR106" s="649"/>
      <c r="SRS106" s="649"/>
      <c r="SRT106" s="649"/>
      <c r="SRU106" s="649"/>
      <c r="SRV106" s="649"/>
      <c r="SRW106" s="649"/>
      <c r="SRX106" s="649"/>
      <c r="SRY106" s="649"/>
      <c r="SRZ106" s="649"/>
      <c r="SSA106" s="649"/>
      <c r="SSB106" s="649"/>
      <c r="SSC106" s="649"/>
      <c r="SSD106" s="649"/>
      <c r="SSE106" s="649"/>
      <c r="SSF106" s="649"/>
      <c r="SSG106" s="649"/>
      <c r="SSH106" s="649"/>
      <c r="SSI106" s="649"/>
      <c r="SSJ106" s="649"/>
      <c r="SSK106" s="649"/>
      <c r="SSL106" s="649"/>
      <c r="SSM106" s="649"/>
      <c r="SSN106" s="649"/>
      <c r="SSO106" s="649"/>
      <c r="SSP106" s="649"/>
      <c r="SSQ106" s="649"/>
      <c r="SSR106" s="649"/>
      <c r="SSS106" s="649"/>
      <c r="SST106" s="649"/>
      <c r="SSU106" s="649"/>
      <c r="SSV106" s="649"/>
      <c r="SSW106" s="649"/>
      <c r="SSX106" s="649"/>
      <c r="SSY106" s="649"/>
      <c r="SSZ106" s="649"/>
      <c r="STA106" s="649"/>
      <c r="STB106" s="649"/>
      <c r="STC106" s="649"/>
      <c r="STD106" s="649"/>
      <c r="STE106" s="649"/>
      <c r="STF106" s="649"/>
      <c r="STG106" s="649"/>
      <c r="STH106" s="649"/>
      <c r="STI106" s="649"/>
      <c r="STJ106" s="649"/>
      <c r="STK106" s="649"/>
      <c r="STL106" s="649"/>
      <c r="STM106" s="649"/>
      <c r="STN106" s="649"/>
      <c r="STO106" s="649"/>
      <c r="STP106" s="649"/>
      <c r="STQ106" s="649"/>
      <c r="STR106" s="649"/>
      <c r="STS106" s="649"/>
      <c r="STT106" s="649"/>
      <c r="STU106" s="649"/>
      <c r="STV106" s="649"/>
      <c r="STW106" s="649"/>
      <c r="STX106" s="649"/>
      <c r="STY106" s="649"/>
      <c r="STZ106" s="649"/>
      <c r="SUA106" s="649"/>
      <c r="SUB106" s="649"/>
      <c r="SUC106" s="649"/>
      <c r="SUD106" s="649"/>
      <c r="SUE106" s="649"/>
      <c r="SUF106" s="649"/>
      <c r="SUG106" s="649"/>
      <c r="SUH106" s="649"/>
      <c r="SUI106" s="649"/>
      <c r="SUJ106" s="649"/>
      <c r="SUK106" s="649"/>
      <c r="SUL106" s="649"/>
      <c r="SUM106" s="649"/>
      <c r="SUN106" s="649"/>
      <c r="SUO106" s="649"/>
      <c r="SUP106" s="649"/>
      <c r="SUQ106" s="649"/>
      <c r="SUR106" s="649"/>
      <c r="SUS106" s="649"/>
      <c r="SUT106" s="649"/>
      <c r="SUU106" s="649"/>
      <c r="SUV106" s="649"/>
      <c r="SUW106" s="649"/>
      <c r="SUX106" s="649"/>
      <c r="SUY106" s="649"/>
      <c r="SUZ106" s="649"/>
      <c r="SVA106" s="649"/>
      <c r="SVB106" s="649"/>
      <c r="SVC106" s="649"/>
      <c r="SVD106" s="649"/>
      <c r="SVE106" s="649"/>
      <c r="SVF106" s="649"/>
      <c r="SVG106" s="649"/>
      <c r="SVH106" s="649"/>
      <c r="SVI106" s="649"/>
      <c r="SVJ106" s="649"/>
      <c r="SVK106" s="649"/>
      <c r="SVL106" s="649"/>
      <c r="SVM106" s="649"/>
      <c r="SVN106" s="649"/>
      <c r="SVO106" s="649"/>
      <c r="SVP106" s="649"/>
      <c r="SVQ106" s="649"/>
      <c r="SVR106" s="649"/>
      <c r="SVS106" s="649"/>
      <c r="SVT106" s="649"/>
      <c r="SVU106" s="649"/>
      <c r="SVV106" s="649"/>
      <c r="SVW106" s="649"/>
      <c r="SVX106" s="649"/>
      <c r="SVY106" s="649"/>
      <c r="SVZ106" s="649"/>
      <c r="SWA106" s="649"/>
      <c r="SWB106" s="649"/>
      <c r="SWC106" s="649"/>
      <c r="SWD106" s="649"/>
      <c r="SWE106" s="649"/>
      <c r="SWF106" s="649"/>
      <c r="SWG106" s="649"/>
      <c r="SWH106" s="649"/>
      <c r="SWI106" s="649"/>
      <c r="SWJ106" s="649"/>
      <c r="SWK106" s="649"/>
      <c r="SWL106" s="649"/>
      <c r="SWM106" s="649"/>
      <c r="SWN106" s="649"/>
      <c r="SWO106" s="649"/>
      <c r="SWP106" s="649"/>
      <c r="SWQ106" s="649"/>
      <c r="SWR106" s="649"/>
      <c r="SWS106" s="649"/>
      <c r="SWT106" s="649"/>
      <c r="SWU106" s="649"/>
      <c r="SWV106" s="649"/>
      <c r="SWW106" s="649"/>
      <c r="SWX106" s="649"/>
      <c r="SWY106" s="649"/>
      <c r="SWZ106" s="649"/>
      <c r="SXA106" s="649"/>
      <c r="SXB106" s="649"/>
      <c r="SXC106" s="649"/>
      <c r="SXD106" s="649"/>
      <c r="SXE106" s="649"/>
      <c r="SXF106" s="649"/>
      <c r="SXG106" s="649"/>
      <c r="SXH106" s="649"/>
      <c r="SXI106" s="649"/>
      <c r="SXJ106" s="649"/>
      <c r="SXK106" s="649"/>
      <c r="SXL106" s="649"/>
      <c r="SXM106" s="649"/>
      <c r="SXN106" s="649"/>
      <c r="SXO106" s="649"/>
      <c r="SXP106" s="649"/>
      <c r="SXQ106" s="649"/>
      <c r="SXR106" s="649"/>
      <c r="SXS106" s="649"/>
      <c r="SXT106" s="649"/>
      <c r="SXU106" s="649"/>
      <c r="SXV106" s="649"/>
      <c r="SXW106" s="649"/>
      <c r="SXX106" s="649"/>
      <c r="SXY106" s="649"/>
      <c r="SXZ106" s="649"/>
      <c r="SYA106" s="649"/>
      <c r="SYB106" s="649"/>
      <c r="SYC106" s="649"/>
      <c r="SYD106" s="649"/>
      <c r="SYE106" s="649"/>
      <c r="SYF106" s="649"/>
      <c r="SYG106" s="649"/>
      <c r="SYH106" s="649"/>
      <c r="SYI106" s="649"/>
      <c r="SYJ106" s="649"/>
      <c r="SYK106" s="649"/>
      <c r="SYL106" s="649"/>
      <c r="SYM106" s="649"/>
      <c r="SYN106" s="649"/>
      <c r="SYO106" s="649"/>
      <c r="SYP106" s="649"/>
      <c r="SYQ106" s="649"/>
      <c r="SYR106" s="649"/>
      <c r="SYS106" s="649"/>
      <c r="SYT106" s="649"/>
      <c r="SYU106" s="649"/>
      <c r="SYV106" s="649"/>
      <c r="SYW106" s="649"/>
      <c r="SYX106" s="649"/>
      <c r="SYY106" s="649"/>
      <c r="SYZ106" s="649"/>
      <c r="SZA106" s="649"/>
      <c r="SZB106" s="649"/>
      <c r="SZC106" s="649"/>
      <c r="SZD106" s="649"/>
      <c r="SZE106" s="649"/>
      <c r="SZF106" s="649"/>
      <c r="SZG106" s="649"/>
      <c r="SZH106" s="649"/>
      <c r="SZI106" s="649"/>
      <c r="SZJ106" s="649"/>
      <c r="SZK106" s="649"/>
      <c r="SZL106" s="649"/>
      <c r="SZM106" s="649"/>
      <c r="SZN106" s="649"/>
      <c r="SZO106" s="649"/>
      <c r="SZP106" s="649"/>
      <c r="SZQ106" s="649"/>
      <c r="SZR106" s="649"/>
      <c r="SZS106" s="649"/>
      <c r="SZT106" s="649"/>
      <c r="SZU106" s="649"/>
      <c r="SZV106" s="649"/>
      <c r="SZW106" s="649"/>
      <c r="SZX106" s="649"/>
      <c r="SZY106" s="649"/>
      <c r="SZZ106" s="649"/>
      <c r="TAA106" s="649"/>
      <c r="TAB106" s="649"/>
      <c r="TAC106" s="649"/>
      <c r="TAD106" s="649"/>
      <c r="TAE106" s="649"/>
      <c r="TAF106" s="649"/>
      <c r="TAG106" s="649"/>
      <c r="TAH106" s="649"/>
      <c r="TAI106" s="649"/>
      <c r="TAJ106" s="649"/>
      <c r="TAK106" s="649"/>
      <c r="TAL106" s="649"/>
      <c r="TAM106" s="649"/>
      <c r="TAN106" s="649"/>
      <c r="TAO106" s="649"/>
      <c r="TAP106" s="649"/>
      <c r="TAQ106" s="649"/>
      <c r="TAR106" s="649"/>
      <c r="TAS106" s="649"/>
      <c r="TAT106" s="649"/>
      <c r="TAU106" s="649"/>
      <c r="TAV106" s="649"/>
      <c r="TAW106" s="649"/>
      <c r="TAX106" s="649"/>
      <c r="TAY106" s="649"/>
      <c r="TAZ106" s="649"/>
      <c r="TBA106" s="649"/>
      <c r="TBB106" s="649"/>
      <c r="TBC106" s="649"/>
      <c r="TBD106" s="649"/>
      <c r="TBE106" s="649"/>
      <c r="TBF106" s="649"/>
      <c r="TBG106" s="649"/>
      <c r="TBH106" s="649"/>
      <c r="TBI106" s="649"/>
      <c r="TBJ106" s="649"/>
      <c r="TBK106" s="649"/>
      <c r="TBL106" s="649"/>
      <c r="TBM106" s="649"/>
      <c r="TBN106" s="649"/>
      <c r="TBO106" s="649"/>
      <c r="TBP106" s="649"/>
      <c r="TBQ106" s="649"/>
      <c r="TBR106" s="649"/>
      <c r="TBS106" s="649"/>
      <c r="TBT106" s="649"/>
      <c r="TBU106" s="649"/>
      <c r="TBV106" s="649"/>
      <c r="TBW106" s="649"/>
      <c r="TBX106" s="649"/>
      <c r="TBY106" s="649"/>
      <c r="TBZ106" s="649"/>
      <c r="TCA106" s="649"/>
      <c r="TCB106" s="649"/>
      <c r="TCC106" s="649"/>
      <c r="TCD106" s="649"/>
      <c r="TCE106" s="649"/>
      <c r="TCF106" s="649"/>
      <c r="TCG106" s="649"/>
      <c r="TCH106" s="649"/>
      <c r="TCI106" s="649"/>
      <c r="TCJ106" s="649"/>
      <c r="TCK106" s="649"/>
      <c r="TCL106" s="649"/>
      <c r="TCM106" s="649"/>
      <c r="TCN106" s="649"/>
      <c r="TCO106" s="649"/>
      <c r="TCP106" s="649"/>
      <c r="TCQ106" s="649"/>
      <c r="TCR106" s="649"/>
      <c r="TCS106" s="649"/>
      <c r="TCT106" s="649"/>
      <c r="TCU106" s="649"/>
      <c r="TCV106" s="649"/>
      <c r="TCW106" s="649"/>
      <c r="TCX106" s="649"/>
      <c r="TCY106" s="649"/>
      <c r="TCZ106" s="649"/>
      <c r="TDA106" s="649"/>
      <c r="TDB106" s="649"/>
      <c r="TDC106" s="649"/>
      <c r="TDD106" s="649"/>
      <c r="TDE106" s="649"/>
      <c r="TDF106" s="649"/>
      <c r="TDG106" s="649"/>
      <c r="TDH106" s="649"/>
      <c r="TDI106" s="649"/>
      <c r="TDJ106" s="649"/>
      <c r="TDK106" s="649"/>
      <c r="TDL106" s="649"/>
      <c r="TDM106" s="649"/>
      <c r="TDN106" s="649"/>
      <c r="TDO106" s="649"/>
      <c r="TDP106" s="649"/>
      <c r="TDQ106" s="649"/>
      <c r="TDR106" s="649"/>
      <c r="TDS106" s="649"/>
      <c r="TDT106" s="649"/>
      <c r="TDU106" s="649"/>
      <c r="TDV106" s="649"/>
      <c r="TDW106" s="649"/>
      <c r="TDX106" s="649"/>
      <c r="TDY106" s="649"/>
      <c r="TDZ106" s="649"/>
      <c r="TEA106" s="649"/>
      <c r="TEB106" s="649"/>
      <c r="TEC106" s="649"/>
      <c r="TED106" s="649"/>
      <c r="TEE106" s="649"/>
      <c r="TEF106" s="649"/>
      <c r="TEG106" s="649"/>
      <c r="TEH106" s="649"/>
      <c r="TEI106" s="649"/>
      <c r="TEJ106" s="649"/>
      <c r="TEK106" s="649"/>
      <c r="TEL106" s="649"/>
      <c r="TEM106" s="649"/>
      <c r="TEN106" s="649"/>
      <c r="TEO106" s="649"/>
      <c r="TEP106" s="649"/>
      <c r="TEQ106" s="649"/>
      <c r="TER106" s="649"/>
      <c r="TES106" s="649"/>
      <c r="TET106" s="649"/>
      <c r="TEU106" s="649"/>
      <c r="TEV106" s="649"/>
      <c r="TEW106" s="649"/>
      <c r="TEX106" s="649"/>
      <c r="TEY106" s="649"/>
      <c r="TEZ106" s="649"/>
      <c r="TFA106" s="649"/>
      <c r="TFB106" s="649"/>
      <c r="TFC106" s="649"/>
      <c r="TFD106" s="649"/>
      <c r="TFE106" s="649"/>
      <c r="TFF106" s="649"/>
      <c r="TFG106" s="649"/>
      <c r="TFH106" s="649"/>
      <c r="TFI106" s="649"/>
      <c r="TFJ106" s="649"/>
      <c r="TFK106" s="649"/>
      <c r="TFL106" s="649"/>
      <c r="TFM106" s="649"/>
      <c r="TFN106" s="649"/>
      <c r="TFO106" s="649"/>
      <c r="TFP106" s="649"/>
      <c r="TFQ106" s="649"/>
      <c r="TFR106" s="649"/>
      <c r="TFS106" s="649"/>
      <c r="TFT106" s="649"/>
      <c r="TFU106" s="649"/>
      <c r="TFV106" s="649"/>
      <c r="TFW106" s="649"/>
      <c r="TFX106" s="649"/>
      <c r="TFY106" s="649"/>
      <c r="TFZ106" s="649"/>
      <c r="TGA106" s="649"/>
      <c r="TGB106" s="649"/>
      <c r="TGC106" s="649"/>
      <c r="TGD106" s="649"/>
      <c r="TGE106" s="649"/>
      <c r="TGF106" s="649"/>
      <c r="TGG106" s="649"/>
      <c r="TGH106" s="649"/>
      <c r="TGI106" s="649"/>
      <c r="TGJ106" s="649"/>
      <c r="TGK106" s="649"/>
      <c r="TGL106" s="649"/>
      <c r="TGM106" s="649"/>
      <c r="TGN106" s="649"/>
      <c r="TGO106" s="649"/>
      <c r="TGP106" s="649"/>
      <c r="TGQ106" s="649"/>
      <c r="TGR106" s="649"/>
      <c r="TGS106" s="649"/>
      <c r="TGT106" s="649"/>
      <c r="TGU106" s="649"/>
      <c r="TGV106" s="649"/>
      <c r="TGW106" s="649"/>
      <c r="TGX106" s="649"/>
      <c r="TGY106" s="649"/>
      <c r="TGZ106" s="649"/>
      <c r="THA106" s="649"/>
      <c r="THB106" s="649"/>
      <c r="THC106" s="649"/>
      <c r="THD106" s="649"/>
      <c r="THE106" s="649"/>
      <c r="THF106" s="649"/>
      <c r="THG106" s="649"/>
      <c r="THH106" s="649"/>
      <c r="THI106" s="649"/>
      <c r="THJ106" s="649"/>
      <c r="THK106" s="649"/>
      <c r="THL106" s="649"/>
      <c r="THM106" s="649"/>
      <c r="THN106" s="649"/>
      <c r="THO106" s="649"/>
      <c r="THP106" s="649"/>
      <c r="THQ106" s="649"/>
      <c r="THR106" s="649"/>
      <c r="THS106" s="649"/>
      <c r="THT106" s="649"/>
      <c r="THU106" s="649"/>
      <c r="THV106" s="649"/>
      <c r="THW106" s="649"/>
      <c r="THX106" s="649"/>
      <c r="THY106" s="649"/>
      <c r="THZ106" s="649"/>
      <c r="TIA106" s="649"/>
      <c r="TIB106" s="649"/>
      <c r="TIC106" s="649"/>
      <c r="TID106" s="649"/>
      <c r="TIE106" s="649"/>
      <c r="TIF106" s="649"/>
      <c r="TIG106" s="649"/>
      <c r="TIH106" s="649"/>
      <c r="TII106" s="649"/>
      <c r="TIJ106" s="649"/>
      <c r="TIK106" s="649"/>
      <c r="TIL106" s="649"/>
      <c r="TIM106" s="649"/>
      <c r="TIN106" s="649"/>
      <c r="TIO106" s="649"/>
      <c r="TIP106" s="649"/>
      <c r="TIQ106" s="649"/>
      <c r="TIR106" s="649"/>
      <c r="TIS106" s="649"/>
      <c r="TIT106" s="649"/>
      <c r="TIU106" s="649"/>
      <c r="TIV106" s="649"/>
      <c r="TIW106" s="649"/>
      <c r="TIX106" s="649"/>
      <c r="TIY106" s="649"/>
      <c r="TIZ106" s="649"/>
      <c r="TJA106" s="649"/>
      <c r="TJB106" s="649"/>
      <c r="TJC106" s="649"/>
      <c r="TJD106" s="649"/>
      <c r="TJE106" s="649"/>
      <c r="TJF106" s="649"/>
      <c r="TJG106" s="649"/>
      <c r="TJH106" s="649"/>
      <c r="TJI106" s="649"/>
      <c r="TJJ106" s="649"/>
      <c r="TJK106" s="649"/>
      <c r="TJL106" s="649"/>
      <c r="TJM106" s="649"/>
      <c r="TJN106" s="649"/>
      <c r="TJO106" s="649"/>
      <c r="TJP106" s="649"/>
      <c r="TJQ106" s="649"/>
      <c r="TJR106" s="649"/>
      <c r="TJS106" s="649"/>
      <c r="TJT106" s="649"/>
      <c r="TJU106" s="649"/>
      <c r="TJV106" s="649"/>
      <c r="TJW106" s="649"/>
      <c r="TJX106" s="649"/>
      <c r="TJY106" s="649"/>
      <c r="TJZ106" s="649"/>
      <c r="TKA106" s="649"/>
      <c r="TKB106" s="649"/>
      <c r="TKC106" s="649"/>
      <c r="TKD106" s="649"/>
      <c r="TKE106" s="649"/>
      <c r="TKF106" s="649"/>
      <c r="TKG106" s="649"/>
      <c r="TKH106" s="649"/>
      <c r="TKI106" s="649"/>
      <c r="TKJ106" s="649"/>
      <c r="TKK106" s="649"/>
      <c r="TKL106" s="649"/>
      <c r="TKM106" s="649"/>
      <c r="TKN106" s="649"/>
      <c r="TKO106" s="649"/>
      <c r="TKP106" s="649"/>
      <c r="TKQ106" s="649"/>
      <c r="TKR106" s="649"/>
      <c r="TKS106" s="649"/>
      <c r="TKT106" s="649"/>
      <c r="TKU106" s="649"/>
      <c r="TKV106" s="649"/>
      <c r="TKW106" s="649"/>
      <c r="TKX106" s="649"/>
      <c r="TKY106" s="649"/>
      <c r="TKZ106" s="649"/>
      <c r="TLA106" s="649"/>
      <c r="TLB106" s="649"/>
      <c r="TLC106" s="649"/>
      <c r="TLD106" s="649"/>
      <c r="TLE106" s="649"/>
      <c r="TLF106" s="649"/>
      <c r="TLG106" s="649"/>
      <c r="TLH106" s="649"/>
      <c r="TLI106" s="649"/>
      <c r="TLJ106" s="649"/>
      <c r="TLK106" s="649"/>
      <c r="TLL106" s="649"/>
      <c r="TLM106" s="649"/>
      <c r="TLN106" s="649"/>
      <c r="TLO106" s="649"/>
      <c r="TLP106" s="649"/>
      <c r="TLQ106" s="649"/>
      <c r="TLR106" s="649"/>
      <c r="TLS106" s="649"/>
      <c r="TLT106" s="649"/>
      <c r="TLU106" s="649"/>
      <c r="TLV106" s="649"/>
      <c r="TLW106" s="649"/>
      <c r="TLX106" s="649"/>
      <c r="TLY106" s="649"/>
      <c r="TLZ106" s="649"/>
      <c r="TMA106" s="649"/>
      <c r="TMB106" s="649"/>
      <c r="TMC106" s="649"/>
      <c r="TMD106" s="649"/>
      <c r="TME106" s="649"/>
      <c r="TMF106" s="649"/>
      <c r="TMG106" s="649"/>
      <c r="TMH106" s="649"/>
      <c r="TMI106" s="649"/>
      <c r="TMJ106" s="649"/>
      <c r="TMK106" s="649"/>
      <c r="TML106" s="649"/>
      <c r="TMM106" s="649"/>
      <c r="TMN106" s="649"/>
      <c r="TMO106" s="649"/>
      <c r="TMP106" s="649"/>
      <c r="TMQ106" s="649"/>
      <c r="TMR106" s="649"/>
      <c r="TMS106" s="649"/>
      <c r="TMT106" s="649"/>
      <c r="TMU106" s="649"/>
      <c r="TMV106" s="649"/>
      <c r="TMW106" s="649"/>
      <c r="TMX106" s="649"/>
      <c r="TMY106" s="649"/>
      <c r="TMZ106" s="649"/>
      <c r="TNA106" s="649"/>
      <c r="TNB106" s="649"/>
      <c r="TNC106" s="649"/>
      <c r="TND106" s="649"/>
      <c r="TNE106" s="649"/>
      <c r="TNF106" s="649"/>
      <c r="TNG106" s="649"/>
      <c r="TNH106" s="649"/>
      <c r="TNI106" s="649"/>
      <c r="TNJ106" s="649"/>
      <c r="TNK106" s="649"/>
      <c r="TNL106" s="649"/>
      <c r="TNM106" s="649"/>
      <c r="TNN106" s="649"/>
      <c r="TNO106" s="649"/>
      <c r="TNP106" s="649"/>
      <c r="TNQ106" s="649"/>
      <c r="TNR106" s="649"/>
      <c r="TNS106" s="649"/>
      <c r="TNT106" s="649"/>
      <c r="TNU106" s="649"/>
      <c r="TNV106" s="649"/>
      <c r="TNW106" s="649"/>
      <c r="TNX106" s="649"/>
      <c r="TNY106" s="649"/>
      <c r="TNZ106" s="649"/>
      <c r="TOA106" s="649"/>
      <c r="TOB106" s="649"/>
      <c r="TOC106" s="649"/>
      <c r="TOD106" s="649"/>
      <c r="TOE106" s="649"/>
      <c r="TOF106" s="649"/>
      <c r="TOG106" s="649"/>
      <c r="TOH106" s="649"/>
      <c r="TOI106" s="649"/>
      <c r="TOJ106" s="649"/>
      <c r="TOK106" s="649"/>
      <c r="TOL106" s="649"/>
      <c r="TOM106" s="649"/>
      <c r="TON106" s="649"/>
      <c r="TOO106" s="649"/>
      <c r="TOP106" s="649"/>
      <c r="TOQ106" s="649"/>
      <c r="TOR106" s="649"/>
      <c r="TOS106" s="649"/>
      <c r="TOT106" s="649"/>
      <c r="TOU106" s="649"/>
      <c r="TOV106" s="649"/>
      <c r="TOW106" s="649"/>
      <c r="TOX106" s="649"/>
      <c r="TOY106" s="649"/>
      <c r="TOZ106" s="649"/>
      <c r="TPA106" s="649"/>
      <c r="TPB106" s="649"/>
      <c r="TPC106" s="649"/>
      <c r="TPD106" s="649"/>
      <c r="TPE106" s="649"/>
      <c r="TPF106" s="649"/>
      <c r="TPG106" s="649"/>
      <c r="TPH106" s="649"/>
      <c r="TPI106" s="649"/>
      <c r="TPJ106" s="649"/>
      <c r="TPK106" s="649"/>
      <c r="TPL106" s="649"/>
      <c r="TPM106" s="649"/>
      <c r="TPN106" s="649"/>
      <c r="TPO106" s="649"/>
      <c r="TPP106" s="649"/>
      <c r="TPQ106" s="649"/>
      <c r="TPR106" s="649"/>
      <c r="TPS106" s="649"/>
      <c r="TPT106" s="649"/>
      <c r="TPU106" s="649"/>
      <c r="TPV106" s="649"/>
      <c r="TPW106" s="649"/>
      <c r="TPX106" s="649"/>
      <c r="TPY106" s="649"/>
      <c r="TPZ106" s="649"/>
      <c r="TQA106" s="649"/>
      <c r="TQB106" s="649"/>
      <c r="TQC106" s="649"/>
      <c r="TQD106" s="649"/>
      <c r="TQE106" s="649"/>
      <c r="TQF106" s="649"/>
      <c r="TQG106" s="649"/>
      <c r="TQH106" s="649"/>
      <c r="TQI106" s="649"/>
      <c r="TQJ106" s="649"/>
      <c r="TQK106" s="649"/>
      <c r="TQL106" s="649"/>
      <c r="TQM106" s="649"/>
      <c r="TQN106" s="649"/>
      <c r="TQO106" s="649"/>
      <c r="TQP106" s="649"/>
      <c r="TQQ106" s="649"/>
      <c r="TQR106" s="649"/>
      <c r="TQS106" s="649"/>
      <c r="TQT106" s="649"/>
      <c r="TQU106" s="649"/>
      <c r="TQV106" s="649"/>
      <c r="TQW106" s="649"/>
      <c r="TQX106" s="649"/>
      <c r="TQY106" s="649"/>
      <c r="TQZ106" s="649"/>
      <c r="TRA106" s="649"/>
      <c r="TRB106" s="649"/>
      <c r="TRC106" s="649"/>
      <c r="TRD106" s="649"/>
      <c r="TRE106" s="649"/>
      <c r="TRF106" s="649"/>
      <c r="TRG106" s="649"/>
      <c r="TRH106" s="649"/>
      <c r="TRI106" s="649"/>
      <c r="TRJ106" s="649"/>
      <c r="TRK106" s="649"/>
      <c r="TRL106" s="649"/>
      <c r="TRM106" s="649"/>
      <c r="TRN106" s="649"/>
      <c r="TRO106" s="649"/>
      <c r="TRP106" s="649"/>
      <c r="TRQ106" s="649"/>
      <c r="TRR106" s="649"/>
      <c r="TRS106" s="649"/>
      <c r="TRT106" s="649"/>
      <c r="TRU106" s="649"/>
      <c r="TRV106" s="649"/>
      <c r="TRW106" s="649"/>
      <c r="TRX106" s="649"/>
      <c r="TRY106" s="649"/>
      <c r="TRZ106" s="649"/>
      <c r="TSA106" s="649"/>
      <c r="TSB106" s="649"/>
      <c r="TSC106" s="649"/>
      <c r="TSD106" s="649"/>
      <c r="TSE106" s="649"/>
      <c r="TSF106" s="649"/>
      <c r="TSG106" s="649"/>
      <c r="TSH106" s="649"/>
      <c r="TSI106" s="649"/>
      <c r="TSJ106" s="649"/>
      <c r="TSK106" s="649"/>
      <c r="TSL106" s="649"/>
      <c r="TSM106" s="649"/>
      <c r="TSN106" s="649"/>
      <c r="TSO106" s="649"/>
      <c r="TSP106" s="649"/>
      <c r="TSQ106" s="649"/>
      <c r="TSR106" s="649"/>
      <c r="TSS106" s="649"/>
      <c r="TST106" s="649"/>
      <c r="TSU106" s="649"/>
      <c r="TSV106" s="649"/>
      <c r="TSW106" s="649"/>
      <c r="TSX106" s="649"/>
      <c r="TSY106" s="649"/>
      <c r="TSZ106" s="649"/>
      <c r="TTA106" s="649"/>
      <c r="TTB106" s="649"/>
      <c r="TTC106" s="649"/>
      <c r="TTD106" s="649"/>
      <c r="TTE106" s="649"/>
      <c r="TTF106" s="649"/>
      <c r="TTG106" s="649"/>
      <c r="TTH106" s="649"/>
      <c r="TTI106" s="649"/>
      <c r="TTJ106" s="649"/>
      <c r="TTK106" s="649"/>
      <c r="TTL106" s="649"/>
      <c r="TTM106" s="649"/>
      <c r="TTN106" s="649"/>
      <c r="TTO106" s="649"/>
      <c r="TTP106" s="649"/>
      <c r="TTQ106" s="649"/>
      <c r="TTR106" s="649"/>
      <c r="TTS106" s="649"/>
      <c r="TTT106" s="649"/>
      <c r="TTU106" s="649"/>
      <c r="TTV106" s="649"/>
      <c r="TTW106" s="649"/>
      <c r="TTX106" s="649"/>
      <c r="TTY106" s="649"/>
      <c r="TTZ106" s="649"/>
      <c r="TUA106" s="649"/>
      <c r="TUB106" s="649"/>
      <c r="TUC106" s="649"/>
      <c r="TUD106" s="649"/>
      <c r="TUE106" s="649"/>
      <c r="TUF106" s="649"/>
      <c r="TUG106" s="649"/>
      <c r="TUH106" s="649"/>
      <c r="TUI106" s="649"/>
      <c r="TUJ106" s="649"/>
      <c r="TUK106" s="649"/>
      <c r="TUL106" s="649"/>
      <c r="TUM106" s="649"/>
      <c r="TUN106" s="649"/>
      <c r="TUO106" s="649"/>
      <c r="TUP106" s="649"/>
      <c r="TUQ106" s="649"/>
      <c r="TUR106" s="649"/>
      <c r="TUS106" s="649"/>
      <c r="TUT106" s="649"/>
      <c r="TUU106" s="649"/>
      <c r="TUV106" s="649"/>
      <c r="TUW106" s="649"/>
      <c r="TUX106" s="649"/>
      <c r="TUY106" s="649"/>
      <c r="TUZ106" s="649"/>
      <c r="TVA106" s="649"/>
      <c r="TVB106" s="649"/>
      <c r="TVC106" s="649"/>
      <c r="TVD106" s="649"/>
      <c r="TVE106" s="649"/>
      <c r="TVF106" s="649"/>
      <c r="TVG106" s="649"/>
      <c r="TVH106" s="649"/>
      <c r="TVI106" s="649"/>
      <c r="TVJ106" s="649"/>
      <c r="TVK106" s="649"/>
      <c r="TVL106" s="649"/>
      <c r="TVM106" s="649"/>
      <c r="TVN106" s="649"/>
      <c r="TVO106" s="649"/>
      <c r="TVP106" s="649"/>
      <c r="TVQ106" s="649"/>
      <c r="TVR106" s="649"/>
      <c r="TVS106" s="649"/>
      <c r="TVT106" s="649"/>
      <c r="TVU106" s="649"/>
      <c r="TVV106" s="649"/>
      <c r="TVW106" s="649"/>
      <c r="TVX106" s="649"/>
      <c r="TVY106" s="649"/>
      <c r="TVZ106" s="649"/>
      <c r="TWA106" s="649"/>
      <c r="TWB106" s="649"/>
      <c r="TWC106" s="649"/>
      <c r="TWD106" s="649"/>
      <c r="TWE106" s="649"/>
      <c r="TWF106" s="649"/>
      <c r="TWG106" s="649"/>
      <c r="TWH106" s="649"/>
      <c r="TWI106" s="649"/>
      <c r="TWJ106" s="649"/>
      <c r="TWK106" s="649"/>
      <c r="TWL106" s="649"/>
      <c r="TWM106" s="649"/>
      <c r="TWN106" s="649"/>
      <c r="TWO106" s="649"/>
      <c r="TWP106" s="649"/>
      <c r="TWQ106" s="649"/>
      <c r="TWR106" s="649"/>
      <c r="TWS106" s="649"/>
      <c r="TWT106" s="649"/>
      <c r="TWU106" s="649"/>
      <c r="TWV106" s="649"/>
      <c r="TWW106" s="649"/>
      <c r="TWX106" s="649"/>
      <c r="TWY106" s="649"/>
      <c r="TWZ106" s="649"/>
      <c r="TXA106" s="649"/>
      <c r="TXB106" s="649"/>
      <c r="TXC106" s="649"/>
      <c r="TXD106" s="649"/>
      <c r="TXE106" s="649"/>
      <c r="TXF106" s="649"/>
      <c r="TXG106" s="649"/>
      <c r="TXH106" s="649"/>
      <c r="TXI106" s="649"/>
      <c r="TXJ106" s="649"/>
      <c r="TXK106" s="649"/>
      <c r="TXL106" s="649"/>
      <c r="TXM106" s="649"/>
      <c r="TXN106" s="649"/>
      <c r="TXO106" s="649"/>
      <c r="TXP106" s="649"/>
      <c r="TXQ106" s="649"/>
      <c r="TXR106" s="649"/>
      <c r="TXS106" s="649"/>
      <c r="TXT106" s="649"/>
      <c r="TXU106" s="649"/>
      <c r="TXV106" s="649"/>
      <c r="TXW106" s="649"/>
      <c r="TXX106" s="649"/>
      <c r="TXY106" s="649"/>
      <c r="TXZ106" s="649"/>
      <c r="TYA106" s="649"/>
      <c r="TYB106" s="649"/>
      <c r="TYC106" s="649"/>
      <c r="TYD106" s="649"/>
      <c r="TYE106" s="649"/>
      <c r="TYF106" s="649"/>
      <c r="TYG106" s="649"/>
      <c r="TYH106" s="649"/>
      <c r="TYI106" s="649"/>
      <c r="TYJ106" s="649"/>
      <c r="TYK106" s="649"/>
      <c r="TYL106" s="649"/>
      <c r="TYM106" s="649"/>
      <c r="TYN106" s="649"/>
      <c r="TYO106" s="649"/>
      <c r="TYP106" s="649"/>
      <c r="TYQ106" s="649"/>
      <c r="TYR106" s="649"/>
      <c r="TYS106" s="649"/>
      <c r="TYT106" s="649"/>
      <c r="TYU106" s="649"/>
      <c r="TYV106" s="649"/>
      <c r="TYW106" s="649"/>
      <c r="TYX106" s="649"/>
      <c r="TYY106" s="649"/>
      <c r="TYZ106" s="649"/>
      <c r="TZA106" s="649"/>
      <c r="TZB106" s="649"/>
      <c r="TZC106" s="649"/>
      <c r="TZD106" s="649"/>
      <c r="TZE106" s="649"/>
      <c r="TZF106" s="649"/>
      <c r="TZG106" s="649"/>
      <c r="TZH106" s="649"/>
      <c r="TZI106" s="649"/>
      <c r="TZJ106" s="649"/>
      <c r="TZK106" s="649"/>
      <c r="TZL106" s="649"/>
      <c r="TZM106" s="649"/>
      <c r="TZN106" s="649"/>
      <c r="TZO106" s="649"/>
      <c r="TZP106" s="649"/>
      <c r="TZQ106" s="649"/>
      <c r="TZR106" s="649"/>
      <c r="TZS106" s="649"/>
      <c r="TZT106" s="649"/>
      <c r="TZU106" s="649"/>
      <c r="TZV106" s="649"/>
      <c r="TZW106" s="649"/>
      <c r="TZX106" s="649"/>
      <c r="TZY106" s="649"/>
      <c r="TZZ106" s="649"/>
      <c r="UAA106" s="649"/>
      <c r="UAB106" s="649"/>
      <c r="UAC106" s="649"/>
      <c r="UAD106" s="649"/>
      <c r="UAE106" s="649"/>
      <c r="UAF106" s="649"/>
      <c r="UAG106" s="649"/>
      <c r="UAH106" s="649"/>
      <c r="UAI106" s="649"/>
      <c r="UAJ106" s="649"/>
      <c r="UAK106" s="649"/>
      <c r="UAL106" s="649"/>
      <c r="UAM106" s="649"/>
      <c r="UAN106" s="649"/>
      <c r="UAO106" s="649"/>
      <c r="UAP106" s="649"/>
      <c r="UAQ106" s="649"/>
      <c r="UAR106" s="649"/>
      <c r="UAS106" s="649"/>
      <c r="UAT106" s="649"/>
      <c r="UAU106" s="649"/>
      <c r="UAV106" s="649"/>
      <c r="UAW106" s="649"/>
      <c r="UAX106" s="649"/>
      <c r="UAY106" s="649"/>
      <c r="UAZ106" s="649"/>
      <c r="UBA106" s="649"/>
      <c r="UBB106" s="649"/>
      <c r="UBC106" s="649"/>
      <c r="UBD106" s="649"/>
      <c r="UBE106" s="649"/>
      <c r="UBF106" s="649"/>
      <c r="UBG106" s="649"/>
      <c r="UBH106" s="649"/>
      <c r="UBI106" s="649"/>
      <c r="UBJ106" s="649"/>
      <c r="UBK106" s="649"/>
      <c r="UBL106" s="649"/>
      <c r="UBM106" s="649"/>
      <c r="UBN106" s="649"/>
      <c r="UBO106" s="649"/>
      <c r="UBP106" s="649"/>
      <c r="UBQ106" s="649"/>
      <c r="UBR106" s="649"/>
      <c r="UBS106" s="649"/>
      <c r="UBT106" s="649"/>
      <c r="UBU106" s="649"/>
      <c r="UBV106" s="649"/>
      <c r="UBW106" s="649"/>
      <c r="UBX106" s="649"/>
      <c r="UBY106" s="649"/>
      <c r="UBZ106" s="649"/>
      <c r="UCA106" s="649"/>
      <c r="UCB106" s="649"/>
      <c r="UCC106" s="649"/>
      <c r="UCD106" s="649"/>
      <c r="UCE106" s="649"/>
      <c r="UCF106" s="649"/>
      <c r="UCG106" s="649"/>
      <c r="UCH106" s="649"/>
      <c r="UCI106" s="649"/>
      <c r="UCJ106" s="649"/>
      <c r="UCK106" s="649"/>
      <c r="UCL106" s="649"/>
      <c r="UCM106" s="649"/>
      <c r="UCN106" s="649"/>
      <c r="UCO106" s="649"/>
      <c r="UCP106" s="649"/>
      <c r="UCQ106" s="649"/>
      <c r="UCR106" s="649"/>
      <c r="UCS106" s="649"/>
      <c r="UCT106" s="649"/>
      <c r="UCU106" s="649"/>
      <c r="UCV106" s="649"/>
      <c r="UCW106" s="649"/>
      <c r="UCX106" s="649"/>
      <c r="UCY106" s="649"/>
      <c r="UCZ106" s="649"/>
      <c r="UDA106" s="649"/>
      <c r="UDB106" s="649"/>
      <c r="UDC106" s="649"/>
      <c r="UDD106" s="649"/>
      <c r="UDE106" s="649"/>
      <c r="UDF106" s="649"/>
      <c r="UDG106" s="649"/>
      <c r="UDH106" s="649"/>
      <c r="UDI106" s="649"/>
      <c r="UDJ106" s="649"/>
      <c r="UDK106" s="649"/>
      <c r="UDL106" s="649"/>
      <c r="UDM106" s="649"/>
      <c r="UDN106" s="649"/>
      <c r="UDO106" s="649"/>
      <c r="UDP106" s="649"/>
      <c r="UDQ106" s="649"/>
      <c r="UDR106" s="649"/>
      <c r="UDS106" s="649"/>
      <c r="UDT106" s="649"/>
      <c r="UDU106" s="649"/>
      <c r="UDV106" s="649"/>
      <c r="UDW106" s="649"/>
      <c r="UDX106" s="649"/>
      <c r="UDY106" s="649"/>
      <c r="UDZ106" s="649"/>
      <c r="UEA106" s="649"/>
      <c r="UEB106" s="649"/>
      <c r="UEC106" s="649"/>
      <c r="UED106" s="649"/>
      <c r="UEE106" s="649"/>
      <c r="UEF106" s="649"/>
      <c r="UEG106" s="649"/>
      <c r="UEH106" s="649"/>
      <c r="UEI106" s="649"/>
      <c r="UEJ106" s="649"/>
      <c r="UEK106" s="649"/>
      <c r="UEL106" s="649"/>
      <c r="UEM106" s="649"/>
      <c r="UEN106" s="649"/>
      <c r="UEO106" s="649"/>
      <c r="UEP106" s="649"/>
      <c r="UEQ106" s="649"/>
      <c r="UER106" s="649"/>
      <c r="UES106" s="649"/>
      <c r="UET106" s="649"/>
      <c r="UEU106" s="649"/>
      <c r="UEV106" s="649"/>
      <c r="UEW106" s="649"/>
      <c r="UEX106" s="649"/>
      <c r="UEY106" s="649"/>
      <c r="UEZ106" s="649"/>
      <c r="UFA106" s="649"/>
      <c r="UFB106" s="649"/>
      <c r="UFC106" s="649"/>
      <c r="UFD106" s="649"/>
      <c r="UFE106" s="649"/>
      <c r="UFF106" s="649"/>
      <c r="UFG106" s="649"/>
      <c r="UFH106" s="649"/>
      <c r="UFI106" s="649"/>
      <c r="UFJ106" s="649"/>
      <c r="UFK106" s="649"/>
      <c r="UFL106" s="649"/>
      <c r="UFM106" s="649"/>
      <c r="UFN106" s="649"/>
      <c r="UFO106" s="649"/>
      <c r="UFP106" s="649"/>
      <c r="UFQ106" s="649"/>
      <c r="UFR106" s="649"/>
      <c r="UFS106" s="649"/>
      <c r="UFT106" s="649"/>
      <c r="UFU106" s="649"/>
      <c r="UFV106" s="649"/>
      <c r="UFW106" s="649"/>
      <c r="UFX106" s="649"/>
      <c r="UFY106" s="649"/>
      <c r="UFZ106" s="649"/>
      <c r="UGA106" s="649"/>
      <c r="UGB106" s="649"/>
      <c r="UGC106" s="649"/>
      <c r="UGD106" s="649"/>
      <c r="UGE106" s="649"/>
      <c r="UGF106" s="649"/>
      <c r="UGG106" s="649"/>
      <c r="UGH106" s="649"/>
      <c r="UGI106" s="649"/>
      <c r="UGJ106" s="649"/>
      <c r="UGK106" s="649"/>
      <c r="UGL106" s="649"/>
      <c r="UGM106" s="649"/>
      <c r="UGN106" s="649"/>
      <c r="UGO106" s="649"/>
      <c r="UGP106" s="649"/>
      <c r="UGQ106" s="649"/>
      <c r="UGR106" s="649"/>
      <c r="UGS106" s="649"/>
      <c r="UGT106" s="649"/>
      <c r="UGU106" s="649"/>
      <c r="UGV106" s="649"/>
      <c r="UGW106" s="649"/>
      <c r="UGX106" s="649"/>
      <c r="UGY106" s="649"/>
      <c r="UGZ106" s="649"/>
      <c r="UHA106" s="649"/>
      <c r="UHB106" s="649"/>
      <c r="UHC106" s="649"/>
      <c r="UHD106" s="649"/>
      <c r="UHE106" s="649"/>
      <c r="UHF106" s="649"/>
      <c r="UHG106" s="649"/>
      <c r="UHH106" s="649"/>
      <c r="UHI106" s="649"/>
      <c r="UHJ106" s="649"/>
      <c r="UHK106" s="649"/>
      <c r="UHL106" s="649"/>
      <c r="UHM106" s="649"/>
      <c r="UHN106" s="649"/>
      <c r="UHO106" s="649"/>
      <c r="UHP106" s="649"/>
      <c r="UHQ106" s="649"/>
      <c r="UHR106" s="649"/>
      <c r="UHS106" s="649"/>
      <c r="UHT106" s="649"/>
      <c r="UHU106" s="649"/>
      <c r="UHV106" s="649"/>
      <c r="UHW106" s="649"/>
      <c r="UHX106" s="649"/>
      <c r="UHY106" s="649"/>
      <c r="UHZ106" s="649"/>
      <c r="UIA106" s="649"/>
      <c r="UIB106" s="649"/>
      <c r="UIC106" s="649"/>
      <c r="UID106" s="649"/>
      <c r="UIE106" s="649"/>
      <c r="UIF106" s="649"/>
      <c r="UIG106" s="649"/>
      <c r="UIH106" s="649"/>
      <c r="UII106" s="649"/>
      <c r="UIJ106" s="649"/>
      <c r="UIK106" s="649"/>
      <c r="UIL106" s="649"/>
      <c r="UIM106" s="649"/>
      <c r="UIN106" s="649"/>
      <c r="UIO106" s="649"/>
      <c r="UIP106" s="649"/>
      <c r="UIQ106" s="649"/>
      <c r="UIR106" s="649"/>
      <c r="UIS106" s="649"/>
      <c r="UIT106" s="649"/>
      <c r="UIU106" s="649"/>
      <c r="UIV106" s="649"/>
      <c r="UIW106" s="649"/>
      <c r="UIX106" s="649"/>
      <c r="UIY106" s="649"/>
      <c r="UIZ106" s="649"/>
      <c r="UJA106" s="649"/>
      <c r="UJB106" s="649"/>
      <c r="UJC106" s="649"/>
      <c r="UJD106" s="649"/>
      <c r="UJE106" s="649"/>
      <c r="UJF106" s="649"/>
      <c r="UJG106" s="649"/>
      <c r="UJH106" s="649"/>
      <c r="UJI106" s="649"/>
      <c r="UJJ106" s="649"/>
      <c r="UJK106" s="649"/>
      <c r="UJL106" s="649"/>
      <c r="UJM106" s="649"/>
      <c r="UJN106" s="649"/>
      <c r="UJO106" s="649"/>
      <c r="UJP106" s="649"/>
      <c r="UJQ106" s="649"/>
      <c r="UJR106" s="649"/>
      <c r="UJS106" s="649"/>
      <c r="UJT106" s="649"/>
      <c r="UJU106" s="649"/>
      <c r="UJV106" s="649"/>
      <c r="UJW106" s="649"/>
      <c r="UJX106" s="649"/>
      <c r="UJY106" s="649"/>
      <c r="UJZ106" s="649"/>
      <c r="UKA106" s="649"/>
      <c r="UKB106" s="649"/>
      <c r="UKC106" s="649"/>
      <c r="UKD106" s="649"/>
      <c r="UKE106" s="649"/>
      <c r="UKF106" s="649"/>
      <c r="UKG106" s="649"/>
      <c r="UKH106" s="649"/>
      <c r="UKI106" s="649"/>
      <c r="UKJ106" s="649"/>
      <c r="UKK106" s="649"/>
      <c r="UKL106" s="649"/>
      <c r="UKM106" s="649"/>
      <c r="UKN106" s="649"/>
      <c r="UKO106" s="649"/>
      <c r="UKP106" s="649"/>
      <c r="UKQ106" s="649"/>
      <c r="UKR106" s="649"/>
      <c r="UKS106" s="649"/>
      <c r="UKT106" s="649"/>
      <c r="UKU106" s="649"/>
      <c r="UKV106" s="649"/>
      <c r="UKW106" s="649"/>
      <c r="UKX106" s="649"/>
      <c r="UKY106" s="649"/>
      <c r="UKZ106" s="649"/>
      <c r="ULA106" s="649"/>
      <c r="ULB106" s="649"/>
      <c r="ULC106" s="649"/>
      <c r="ULD106" s="649"/>
      <c r="ULE106" s="649"/>
      <c r="ULF106" s="649"/>
      <c r="ULG106" s="649"/>
      <c r="ULH106" s="649"/>
      <c r="ULI106" s="649"/>
      <c r="ULJ106" s="649"/>
      <c r="ULK106" s="649"/>
      <c r="ULL106" s="649"/>
      <c r="ULM106" s="649"/>
      <c r="ULN106" s="649"/>
      <c r="ULO106" s="649"/>
      <c r="ULP106" s="649"/>
      <c r="ULQ106" s="649"/>
      <c r="ULR106" s="649"/>
      <c r="ULS106" s="649"/>
      <c r="ULT106" s="649"/>
      <c r="ULU106" s="649"/>
      <c r="ULV106" s="649"/>
      <c r="ULW106" s="649"/>
      <c r="ULX106" s="649"/>
      <c r="ULY106" s="649"/>
      <c r="ULZ106" s="649"/>
      <c r="UMA106" s="649"/>
      <c r="UMB106" s="649"/>
      <c r="UMC106" s="649"/>
      <c r="UMD106" s="649"/>
      <c r="UME106" s="649"/>
      <c r="UMF106" s="649"/>
      <c r="UMG106" s="649"/>
      <c r="UMH106" s="649"/>
      <c r="UMI106" s="649"/>
      <c r="UMJ106" s="649"/>
      <c r="UMK106" s="649"/>
      <c r="UML106" s="649"/>
      <c r="UMM106" s="649"/>
      <c r="UMN106" s="649"/>
      <c r="UMO106" s="649"/>
      <c r="UMP106" s="649"/>
      <c r="UMQ106" s="649"/>
      <c r="UMR106" s="649"/>
      <c r="UMS106" s="649"/>
      <c r="UMT106" s="649"/>
      <c r="UMU106" s="649"/>
      <c r="UMV106" s="649"/>
      <c r="UMW106" s="649"/>
      <c r="UMX106" s="649"/>
      <c r="UMY106" s="649"/>
      <c r="UMZ106" s="649"/>
      <c r="UNA106" s="649"/>
      <c r="UNB106" s="649"/>
      <c r="UNC106" s="649"/>
      <c r="UND106" s="649"/>
      <c r="UNE106" s="649"/>
      <c r="UNF106" s="649"/>
      <c r="UNG106" s="649"/>
      <c r="UNH106" s="649"/>
      <c r="UNI106" s="649"/>
      <c r="UNJ106" s="649"/>
      <c r="UNK106" s="649"/>
      <c r="UNL106" s="649"/>
      <c r="UNM106" s="649"/>
      <c r="UNN106" s="649"/>
      <c r="UNO106" s="649"/>
      <c r="UNP106" s="649"/>
      <c r="UNQ106" s="649"/>
      <c r="UNR106" s="649"/>
      <c r="UNS106" s="649"/>
      <c r="UNT106" s="649"/>
      <c r="UNU106" s="649"/>
      <c r="UNV106" s="649"/>
      <c r="UNW106" s="649"/>
      <c r="UNX106" s="649"/>
      <c r="UNY106" s="649"/>
      <c r="UNZ106" s="649"/>
      <c r="UOA106" s="649"/>
      <c r="UOB106" s="649"/>
      <c r="UOC106" s="649"/>
      <c r="UOD106" s="649"/>
      <c r="UOE106" s="649"/>
      <c r="UOF106" s="649"/>
      <c r="UOG106" s="649"/>
      <c r="UOH106" s="649"/>
      <c r="UOI106" s="649"/>
      <c r="UOJ106" s="649"/>
      <c r="UOK106" s="649"/>
      <c r="UOL106" s="649"/>
      <c r="UOM106" s="649"/>
      <c r="UON106" s="649"/>
      <c r="UOO106" s="649"/>
      <c r="UOP106" s="649"/>
      <c r="UOQ106" s="649"/>
      <c r="UOR106" s="649"/>
      <c r="UOS106" s="649"/>
      <c r="UOT106" s="649"/>
      <c r="UOU106" s="649"/>
      <c r="UOV106" s="649"/>
      <c r="UOW106" s="649"/>
      <c r="UOX106" s="649"/>
      <c r="UOY106" s="649"/>
      <c r="UOZ106" s="649"/>
      <c r="UPA106" s="649"/>
      <c r="UPB106" s="649"/>
      <c r="UPC106" s="649"/>
      <c r="UPD106" s="649"/>
      <c r="UPE106" s="649"/>
      <c r="UPF106" s="649"/>
      <c r="UPG106" s="649"/>
      <c r="UPH106" s="649"/>
      <c r="UPI106" s="649"/>
      <c r="UPJ106" s="649"/>
      <c r="UPK106" s="649"/>
      <c r="UPL106" s="649"/>
      <c r="UPM106" s="649"/>
      <c r="UPN106" s="649"/>
      <c r="UPO106" s="649"/>
      <c r="UPP106" s="649"/>
      <c r="UPQ106" s="649"/>
      <c r="UPR106" s="649"/>
      <c r="UPS106" s="649"/>
      <c r="UPT106" s="649"/>
      <c r="UPU106" s="649"/>
      <c r="UPV106" s="649"/>
      <c r="UPW106" s="649"/>
      <c r="UPX106" s="649"/>
      <c r="UPY106" s="649"/>
      <c r="UPZ106" s="649"/>
      <c r="UQA106" s="649"/>
      <c r="UQB106" s="649"/>
      <c r="UQC106" s="649"/>
      <c r="UQD106" s="649"/>
      <c r="UQE106" s="649"/>
      <c r="UQF106" s="649"/>
      <c r="UQG106" s="649"/>
      <c r="UQH106" s="649"/>
      <c r="UQI106" s="649"/>
      <c r="UQJ106" s="649"/>
      <c r="UQK106" s="649"/>
      <c r="UQL106" s="649"/>
      <c r="UQM106" s="649"/>
      <c r="UQN106" s="649"/>
      <c r="UQO106" s="649"/>
      <c r="UQP106" s="649"/>
      <c r="UQQ106" s="649"/>
      <c r="UQR106" s="649"/>
      <c r="UQS106" s="649"/>
      <c r="UQT106" s="649"/>
      <c r="UQU106" s="649"/>
      <c r="UQV106" s="649"/>
      <c r="UQW106" s="649"/>
      <c r="UQX106" s="649"/>
      <c r="UQY106" s="649"/>
      <c r="UQZ106" s="649"/>
      <c r="URA106" s="649"/>
      <c r="URB106" s="649"/>
      <c r="URC106" s="649"/>
      <c r="URD106" s="649"/>
      <c r="URE106" s="649"/>
      <c r="URF106" s="649"/>
      <c r="URG106" s="649"/>
      <c r="URH106" s="649"/>
      <c r="URI106" s="649"/>
      <c r="URJ106" s="649"/>
      <c r="URK106" s="649"/>
      <c r="URL106" s="649"/>
      <c r="URM106" s="649"/>
      <c r="URN106" s="649"/>
      <c r="URO106" s="649"/>
      <c r="URP106" s="649"/>
      <c r="URQ106" s="649"/>
      <c r="URR106" s="649"/>
      <c r="URS106" s="649"/>
      <c r="URT106" s="649"/>
      <c r="URU106" s="649"/>
      <c r="URV106" s="649"/>
      <c r="URW106" s="649"/>
      <c r="URX106" s="649"/>
      <c r="URY106" s="649"/>
      <c r="URZ106" s="649"/>
      <c r="USA106" s="649"/>
      <c r="USB106" s="649"/>
      <c r="USC106" s="649"/>
      <c r="USD106" s="649"/>
      <c r="USE106" s="649"/>
      <c r="USF106" s="649"/>
      <c r="USG106" s="649"/>
      <c r="USH106" s="649"/>
      <c r="USI106" s="649"/>
      <c r="USJ106" s="649"/>
      <c r="USK106" s="649"/>
      <c r="USL106" s="649"/>
      <c r="USM106" s="649"/>
      <c r="USN106" s="649"/>
      <c r="USO106" s="649"/>
      <c r="USP106" s="649"/>
      <c r="USQ106" s="649"/>
      <c r="USR106" s="649"/>
      <c r="USS106" s="649"/>
      <c r="UST106" s="649"/>
      <c r="USU106" s="649"/>
      <c r="USV106" s="649"/>
      <c r="USW106" s="649"/>
      <c r="USX106" s="649"/>
      <c r="USY106" s="649"/>
      <c r="USZ106" s="649"/>
      <c r="UTA106" s="649"/>
      <c r="UTB106" s="649"/>
      <c r="UTC106" s="649"/>
      <c r="UTD106" s="649"/>
      <c r="UTE106" s="649"/>
      <c r="UTF106" s="649"/>
      <c r="UTG106" s="649"/>
      <c r="UTH106" s="649"/>
      <c r="UTI106" s="649"/>
      <c r="UTJ106" s="649"/>
      <c r="UTK106" s="649"/>
      <c r="UTL106" s="649"/>
      <c r="UTM106" s="649"/>
      <c r="UTN106" s="649"/>
      <c r="UTO106" s="649"/>
      <c r="UTP106" s="649"/>
      <c r="UTQ106" s="649"/>
      <c r="UTR106" s="649"/>
      <c r="UTS106" s="649"/>
      <c r="UTT106" s="649"/>
      <c r="UTU106" s="649"/>
      <c r="UTV106" s="649"/>
      <c r="UTW106" s="649"/>
      <c r="UTX106" s="649"/>
      <c r="UTY106" s="649"/>
      <c r="UTZ106" s="649"/>
      <c r="UUA106" s="649"/>
      <c r="UUB106" s="649"/>
      <c r="UUC106" s="649"/>
      <c r="UUD106" s="649"/>
      <c r="UUE106" s="649"/>
      <c r="UUF106" s="649"/>
      <c r="UUG106" s="649"/>
      <c r="UUH106" s="649"/>
      <c r="UUI106" s="649"/>
      <c r="UUJ106" s="649"/>
      <c r="UUK106" s="649"/>
      <c r="UUL106" s="649"/>
      <c r="UUM106" s="649"/>
      <c r="UUN106" s="649"/>
      <c r="UUO106" s="649"/>
      <c r="UUP106" s="649"/>
      <c r="UUQ106" s="649"/>
      <c r="UUR106" s="649"/>
      <c r="UUS106" s="649"/>
      <c r="UUT106" s="649"/>
      <c r="UUU106" s="649"/>
      <c r="UUV106" s="649"/>
      <c r="UUW106" s="649"/>
      <c r="UUX106" s="649"/>
      <c r="UUY106" s="649"/>
      <c r="UUZ106" s="649"/>
      <c r="UVA106" s="649"/>
      <c r="UVB106" s="649"/>
      <c r="UVC106" s="649"/>
      <c r="UVD106" s="649"/>
      <c r="UVE106" s="649"/>
      <c r="UVF106" s="649"/>
      <c r="UVG106" s="649"/>
      <c r="UVH106" s="649"/>
      <c r="UVI106" s="649"/>
      <c r="UVJ106" s="649"/>
      <c r="UVK106" s="649"/>
      <c r="UVL106" s="649"/>
      <c r="UVM106" s="649"/>
      <c r="UVN106" s="649"/>
      <c r="UVO106" s="649"/>
      <c r="UVP106" s="649"/>
      <c r="UVQ106" s="649"/>
      <c r="UVR106" s="649"/>
      <c r="UVS106" s="649"/>
      <c r="UVT106" s="649"/>
      <c r="UVU106" s="649"/>
      <c r="UVV106" s="649"/>
      <c r="UVW106" s="649"/>
      <c r="UVX106" s="649"/>
      <c r="UVY106" s="649"/>
      <c r="UVZ106" s="649"/>
      <c r="UWA106" s="649"/>
      <c r="UWB106" s="649"/>
      <c r="UWC106" s="649"/>
      <c r="UWD106" s="649"/>
      <c r="UWE106" s="649"/>
      <c r="UWF106" s="649"/>
      <c r="UWG106" s="649"/>
      <c r="UWH106" s="649"/>
      <c r="UWI106" s="649"/>
      <c r="UWJ106" s="649"/>
      <c r="UWK106" s="649"/>
      <c r="UWL106" s="649"/>
      <c r="UWM106" s="649"/>
      <c r="UWN106" s="649"/>
      <c r="UWO106" s="649"/>
      <c r="UWP106" s="649"/>
      <c r="UWQ106" s="649"/>
      <c r="UWR106" s="649"/>
      <c r="UWS106" s="649"/>
      <c r="UWT106" s="649"/>
      <c r="UWU106" s="649"/>
      <c r="UWV106" s="649"/>
      <c r="UWW106" s="649"/>
      <c r="UWX106" s="649"/>
      <c r="UWY106" s="649"/>
      <c r="UWZ106" s="649"/>
      <c r="UXA106" s="649"/>
      <c r="UXB106" s="649"/>
      <c r="UXC106" s="649"/>
      <c r="UXD106" s="649"/>
      <c r="UXE106" s="649"/>
      <c r="UXF106" s="649"/>
      <c r="UXG106" s="649"/>
      <c r="UXH106" s="649"/>
      <c r="UXI106" s="649"/>
      <c r="UXJ106" s="649"/>
      <c r="UXK106" s="649"/>
      <c r="UXL106" s="649"/>
      <c r="UXM106" s="649"/>
      <c r="UXN106" s="649"/>
      <c r="UXO106" s="649"/>
      <c r="UXP106" s="649"/>
      <c r="UXQ106" s="649"/>
      <c r="UXR106" s="649"/>
      <c r="UXS106" s="649"/>
      <c r="UXT106" s="649"/>
      <c r="UXU106" s="649"/>
      <c r="UXV106" s="649"/>
      <c r="UXW106" s="649"/>
      <c r="UXX106" s="649"/>
      <c r="UXY106" s="649"/>
      <c r="UXZ106" s="649"/>
      <c r="UYA106" s="649"/>
      <c r="UYB106" s="649"/>
      <c r="UYC106" s="649"/>
      <c r="UYD106" s="649"/>
      <c r="UYE106" s="649"/>
      <c r="UYF106" s="649"/>
      <c r="UYG106" s="649"/>
      <c r="UYH106" s="649"/>
      <c r="UYI106" s="649"/>
      <c r="UYJ106" s="649"/>
      <c r="UYK106" s="649"/>
      <c r="UYL106" s="649"/>
      <c r="UYM106" s="649"/>
      <c r="UYN106" s="649"/>
      <c r="UYO106" s="649"/>
      <c r="UYP106" s="649"/>
      <c r="UYQ106" s="649"/>
      <c r="UYR106" s="649"/>
      <c r="UYS106" s="649"/>
      <c r="UYT106" s="649"/>
      <c r="UYU106" s="649"/>
      <c r="UYV106" s="649"/>
      <c r="UYW106" s="649"/>
      <c r="UYX106" s="649"/>
      <c r="UYY106" s="649"/>
      <c r="UYZ106" s="649"/>
      <c r="UZA106" s="649"/>
      <c r="UZB106" s="649"/>
      <c r="UZC106" s="649"/>
      <c r="UZD106" s="649"/>
      <c r="UZE106" s="649"/>
      <c r="UZF106" s="649"/>
      <c r="UZG106" s="649"/>
      <c r="UZH106" s="649"/>
      <c r="UZI106" s="649"/>
      <c r="UZJ106" s="649"/>
      <c r="UZK106" s="649"/>
      <c r="UZL106" s="649"/>
      <c r="UZM106" s="649"/>
      <c r="UZN106" s="649"/>
      <c r="UZO106" s="649"/>
      <c r="UZP106" s="649"/>
      <c r="UZQ106" s="649"/>
      <c r="UZR106" s="649"/>
      <c r="UZS106" s="649"/>
      <c r="UZT106" s="649"/>
      <c r="UZU106" s="649"/>
      <c r="UZV106" s="649"/>
      <c r="UZW106" s="649"/>
      <c r="UZX106" s="649"/>
      <c r="UZY106" s="649"/>
      <c r="UZZ106" s="649"/>
      <c r="VAA106" s="649"/>
      <c r="VAB106" s="649"/>
      <c r="VAC106" s="649"/>
      <c r="VAD106" s="649"/>
      <c r="VAE106" s="649"/>
      <c r="VAF106" s="649"/>
      <c r="VAG106" s="649"/>
      <c r="VAH106" s="649"/>
      <c r="VAI106" s="649"/>
      <c r="VAJ106" s="649"/>
      <c r="VAK106" s="649"/>
      <c r="VAL106" s="649"/>
      <c r="VAM106" s="649"/>
      <c r="VAN106" s="649"/>
      <c r="VAO106" s="649"/>
      <c r="VAP106" s="649"/>
      <c r="VAQ106" s="649"/>
      <c r="VAR106" s="649"/>
      <c r="VAS106" s="649"/>
      <c r="VAT106" s="649"/>
      <c r="VAU106" s="649"/>
      <c r="VAV106" s="649"/>
      <c r="VAW106" s="649"/>
      <c r="VAX106" s="649"/>
      <c r="VAY106" s="649"/>
      <c r="VAZ106" s="649"/>
      <c r="VBA106" s="649"/>
      <c r="VBB106" s="649"/>
      <c r="VBC106" s="649"/>
      <c r="VBD106" s="649"/>
      <c r="VBE106" s="649"/>
      <c r="VBF106" s="649"/>
      <c r="VBG106" s="649"/>
      <c r="VBH106" s="649"/>
      <c r="VBI106" s="649"/>
      <c r="VBJ106" s="649"/>
      <c r="VBK106" s="649"/>
      <c r="VBL106" s="649"/>
      <c r="VBM106" s="649"/>
      <c r="VBN106" s="649"/>
      <c r="VBO106" s="649"/>
      <c r="VBP106" s="649"/>
      <c r="VBQ106" s="649"/>
      <c r="VBR106" s="649"/>
      <c r="VBS106" s="649"/>
      <c r="VBT106" s="649"/>
      <c r="VBU106" s="649"/>
      <c r="VBV106" s="649"/>
      <c r="VBW106" s="649"/>
      <c r="VBX106" s="649"/>
      <c r="VBY106" s="649"/>
      <c r="VBZ106" s="649"/>
      <c r="VCA106" s="649"/>
      <c r="VCB106" s="649"/>
      <c r="VCC106" s="649"/>
      <c r="VCD106" s="649"/>
      <c r="VCE106" s="649"/>
      <c r="VCF106" s="649"/>
      <c r="VCG106" s="649"/>
      <c r="VCH106" s="649"/>
      <c r="VCI106" s="649"/>
      <c r="VCJ106" s="649"/>
      <c r="VCK106" s="649"/>
      <c r="VCL106" s="649"/>
      <c r="VCM106" s="649"/>
      <c r="VCN106" s="649"/>
      <c r="VCO106" s="649"/>
      <c r="VCP106" s="649"/>
      <c r="VCQ106" s="649"/>
      <c r="VCR106" s="649"/>
      <c r="VCS106" s="649"/>
      <c r="VCT106" s="649"/>
      <c r="VCU106" s="649"/>
      <c r="VCV106" s="649"/>
      <c r="VCW106" s="649"/>
      <c r="VCX106" s="649"/>
      <c r="VCY106" s="649"/>
      <c r="VCZ106" s="649"/>
      <c r="VDA106" s="649"/>
      <c r="VDB106" s="649"/>
      <c r="VDC106" s="649"/>
      <c r="VDD106" s="649"/>
      <c r="VDE106" s="649"/>
      <c r="VDF106" s="649"/>
      <c r="VDG106" s="649"/>
      <c r="VDH106" s="649"/>
      <c r="VDI106" s="649"/>
      <c r="VDJ106" s="649"/>
      <c r="VDK106" s="649"/>
      <c r="VDL106" s="649"/>
      <c r="VDM106" s="649"/>
      <c r="VDN106" s="649"/>
      <c r="VDO106" s="649"/>
      <c r="VDP106" s="649"/>
      <c r="VDQ106" s="649"/>
      <c r="VDR106" s="649"/>
      <c r="VDS106" s="649"/>
      <c r="VDT106" s="649"/>
      <c r="VDU106" s="649"/>
      <c r="VDV106" s="649"/>
      <c r="VDW106" s="649"/>
      <c r="VDX106" s="649"/>
      <c r="VDY106" s="649"/>
      <c r="VDZ106" s="649"/>
      <c r="VEA106" s="649"/>
      <c r="VEB106" s="649"/>
      <c r="VEC106" s="649"/>
      <c r="VED106" s="649"/>
      <c r="VEE106" s="649"/>
      <c r="VEF106" s="649"/>
      <c r="VEG106" s="649"/>
      <c r="VEH106" s="649"/>
      <c r="VEI106" s="649"/>
      <c r="VEJ106" s="649"/>
      <c r="VEK106" s="649"/>
      <c r="VEL106" s="649"/>
      <c r="VEM106" s="649"/>
      <c r="VEN106" s="649"/>
      <c r="VEO106" s="649"/>
      <c r="VEP106" s="649"/>
      <c r="VEQ106" s="649"/>
      <c r="VER106" s="649"/>
      <c r="VES106" s="649"/>
      <c r="VET106" s="649"/>
      <c r="VEU106" s="649"/>
      <c r="VEV106" s="649"/>
      <c r="VEW106" s="649"/>
      <c r="VEX106" s="649"/>
      <c r="VEY106" s="649"/>
      <c r="VEZ106" s="649"/>
      <c r="VFA106" s="649"/>
      <c r="VFB106" s="649"/>
      <c r="VFC106" s="649"/>
      <c r="VFD106" s="649"/>
      <c r="VFE106" s="649"/>
      <c r="VFF106" s="649"/>
      <c r="VFG106" s="649"/>
      <c r="VFH106" s="649"/>
      <c r="VFI106" s="649"/>
      <c r="VFJ106" s="649"/>
      <c r="VFK106" s="649"/>
      <c r="VFL106" s="649"/>
      <c r="VFM106" s="649"/>
      <c r="VFN106" s="649"/>
      <c r="VFO106" s="649"/>
      <c r="VFP106" s="649"/>
      <c r="VFQ106" s="649"/>
      <c r="VFR106" s="649"/>
      <c r="VFS106" s="649"/>
      <c r="VFT106" s="649"/>
      <c r="VFU106" s="649"/>
      <c r="VFV106" s="649"/>
      <c r="VFW106" s="649"/>
      <c r="VFX106" s="649"/>
      <c r="VFY106" s="649"/>
      <c r="VFZ106" s="649"/>
      <c r="VGA106" s="649"/>
      <c r="VGB106" s="649"/>
      <c r="VGC106" s="649"/>
      <c r="VGD106" s="649"/>
      <c r="VGE106" s="649"/>
      <c r="VGF106" s="649"/>
      <c r="VGG106" s="649"/>
      <c r="VGH106" s="649"/>
      <c r="VGI106" s="649"/>
      <c r="VGJ106" s="649"/>
      <c r="VGK106" s="649"/>
      <c r="VGL106" s="649"/>
      <c r="VGM106" s="649"/>
      <c r="VGN106" s="649"/>
      <c r="VGO106" s="649"/>
      <c r="VGP106" s="649"/>
      <c r="VGQ106" s="649"/>
      <c r="VGR106" s="649"/>
      <c r="VGS106" s="649"/>
      <c r="VGT106" s="649"/>
      <c r="VGU106" s="649"/>
      <c r="VGV106" s="649"/>
      <c r="VGW106" s="649"/>
      <c r="VGX106" s="649"/>
      <c r="VGY106" s="649"/>
      <c r="VGZ106" s="649"/>
      <c r="VHA106" s="649"/>
      <c r="VHB106" s="649"/>
      <c r="VHC106" s="649"/>
      <c r="VHD106" s="649"/>
      <c r="VHE106" s="649"/>
      <c r="VHF106" s="649"/>
      <c r="VHG106" s="649"/>
      <c r="VHH106" s="649"/>
      <c r="VHI106" s="649"/>
      <c r="VHJ106" s="649"/>
      <c r="VHK106" s="649"/>
      <c r="VHL106" s="649"/>
      <c r="VHM106" s="649"/>
      <c r="VHN106" s="649"/>
      <c r="VHO106" s="649"/>
      <c r="VHP106" s="649"/>
      <c r="VHQ106" s="649"/>
      <c r="VHR106" s="649"/>
      <c r="VHS106" s="649"/>
      <c r="VHT106" s="649"/>
      <c r="VHU106" s="649"/>
      <c r="VHV106" s="649"/>
      <c r="VHW106" s="649"/>
      <c r="VHX106" s="649"/>
      <c r="VHY106" s="649"/>
      <c r="VHZ106" s="649"/>
      <c r="VIA106" s="649"/>
      <c r="VIB106" s="649"/>
      <c r="VIC106" s="649"/>
      <c r="VID106" s="649"/>
      <c r="VIE106" s="649"/>
      <c r="VIF106" s="649"/>
      <c r="VIG106" s="649"/>
      <c r="VIH106" s="649"/>
      <c r="VII106" s="649"/>
      <c r="VIJ106" s="649"/>
      <c r="VIK106" s="649"/>
      <c r="VIL106" s="649"/>
      <c r="VIM106" s="649"/>
      <c r="VIN106" s="649"/>
      <c r="VIO106" s="649"/>
      <c r="VIP106" s="649"/>
      <c r="VIQ106" s="649"/>
      <c r="VIR106" s="649"/>
      <c r="VIS106" s="649"/>
      <c r="VIT106" s="649"/>
      <c r="VIU106" s="649"/>
      <c r="VIV106" s="649"/>
      <c r="VIW106" s="649"/>
      <c r="VIX106" s="649"/>
      <c r="VIY106" s="649"/>
      <c r="VIZ106" s="649"/>
      <c r="VJA106" s="649"/>
      <c r="VJB106" s="649"/>
      <c r="VJC106" s="649"/>
      <c r="VJD106" s="649"/>
      <c r="VJE106" s="649"/>
      <c r="VJF106" s="649"/>
      <c r="VJG106" s="649"/>
      <c r="VJH106" s="649"/>
      <c r="VJI106" s="649"/>
      <c r="VJJ106" s="649"/>
      <c r="VJK106" s="649"/>
      <c r="VJL106" s="649"/>
      <c r="VJM106" s="649"/>
      <c r="VJN106" s="649"/>
      <c r="VJO106" s="649"/>
      <c r="VJP106" s="649"/>
      <c r="VJQ106" s="649"/>
      <c r="VJR106" s="649"/>
      <c r="VJS106" s="649"/>
      <c r="VJT106" s="649"/>
      <c r="VJU106" s="649"/>
      <c r="VJV106" s="649"/>
      <c r="VJW106" s="649"/>
      <c r="VJX106" s="649"/>
      <c r="VJY106" s="649"/>
      <c r="VJZ106" s="649"/>
      <c r="VKA106" s="649"/>
      <c r="VKB106" s="649"/>
      <c r="VKC106" s="649"/>
      <c r="VKD106" s="649"/>
      <c r="VKE106" s="649"/>
      <c r="VKF106" s="649"/>
      <c r="VKG106" s="649"/>
      <c r="VKH106" s="649"/>
      <c r="VKI106" s="649"/>
      <c r="VKJ106" s="649"/>
      <c r="VKK106" s="649"/>
      <c r="VKL106" s="649"/>
      <c r="VKM106" s="649"/>
      <c r="VKN106" s="649"/>
      <c r="VKO106" s="649"/>
      <c r="VKP106" s="649"/>
      <c r="VKQ106" s="649"/>
      <c r="VKR106" s="649"/>
      <c r="VKS106" s="649"/>
      <c r="VKT106" s="649"/>
      <c r="VKU106" s="649"/>
      <c r="VKV106" s="649"/>
      <c r="VKW106" s="649"/>
      <c r="VKX106" s="649"/>
      <c r="VKY106" s="649"/>
      <c r="VKZ106" s="649"/>
      <c r="VLA106" s="649"/>
      <c r="VLB106" s="649"/>
      <c r="VLC106" s="649"/>
      <c r="VLD106" s="649"/>
      <c r="VLE106" s="649"/>
      <c r="VLF106" s="649"/>
      <c r="VLG106" s="649"/>
      <c r="VLH106" s="649"/>
      <c r="VLI106" s="649"/>
      <c r="VLJ106" s="649"/>
      <c r="VLK106" s="649"/>
      <c r="VLL106" s="649"/>
      <c r="VLM106" s="649"/>
      <c r="VLN106" s="649"/>
      <c r="VLO106" s="649"/>
      <c r="VLP106" s="649"/>
      <c r="VLQ106" s="649"/>
      <c r="VLR106" s="649"/>
      <c r="VLS106" s="649"/>
      <c r="VLT106" s="649"/>
      <c r="VLU106" s="649"/>
      <c r="VLV106" s="649"/>
      <c r="VLW106" s="649"/>
      <c r="VLX106" s="649"/>
      <c r="VLY106" s="649"/>
      <c r="VLZ106" s="649"/>
      <c r="VMA106" s="649"/>
      <c r="VMB106" s="649"/>
      <c r="VMC106" s="649"/>
      <c r="VMD106" s="649"/>
      <c r="VME106" s="649"/>
      <c r="VMF106" s="649"/>
      <c r="VMG106" s="649"/>
      <c r="VMH106" s="649"/>
      <c r="VMI106" s="649"/>
      <c r="VMJ106" s="649"/>
      <c r="VMK106" s="649"/>
      <c r="VML106" s="649"/>
      <c r="VMM106" s="649"/>
      <c r="VMN106" s="649"/>
      <c r="VMO106" s="649"/>
      <c r="VMP106" s="649"/>
      <c r="VMQ106" s="649"/>
      <c r="VMR106" s="649"/>
      <c r="VMS106" s="649"/>
      <c r="VMT106" s="649"/>
      <c r="VMU106" s="649"/>
      <c r="VMV106" s="649"/>
      <c r="VMW106" s="649"/>
      <c r="VMX106" s="649"/>
      <c r="VMY106" s="649"/>
      <c r="VMZ106" s="649"/>
      <c r="VNA106" s="649"/>
      <c r="VNB106" s="649"/>
      <c r="VNC106" s="649"/>
      <c r="VND106" s="649"/>
      <c r="VNE106" s="649"/>
      <c r="VNF106" s="649"/>
      <c r="VNG106" s="649"/>
      <c r="VNH106" s="649"/>
      <c r="VNI106" s="649"/>
      <c r="VNJ106" s="649"/>
      <c r="VNK106" s="649"/>
      <c r="VNL106" s="649"/>
      <c r="VNM106" s="649"/>
      <c r="VNN106" s="649"/>
      <c r="VNO106" s="649"/>
      <c r="VNP106" s="649"/>
      <c r="VNQ106" s="649"/>
      <c r="VNR106" s="649"/>
      <c r="VNS106" s="649"/>
      <c r="VNT106" s="649"/>
      <c r="VNU106" s="649"/>
      <c r="VNV106" s="649"/>
      <c r="VNW106" s="649"/>
      <c r="VNX106" s="649"/>
      <c r="VNY106" s="649"/>
      <c r="VNZ106" s="649"/>
      <c r="VOA106" s="649"/>
      <c r="VOB106" s="649"/>
      <c r="VOC106" s="649"/>
      <c r="VOD106" s="649"/>
      <c r="VOE106" s="649"/>
      <c r="VOF106" s="649"/>
      <c r="VOG106" s="649"/>
      <c r="VOH106" s="649"/>
      <c r="VOI106" s="649"/>
      <c r="VOJ106" s="649"/>
      <c r="VOK106" s="649"/>
      <c r="VOL106" s="649"/>
      <c r="VOM106" s="649"/>
      <c r="VON106" s="649"/>
      <c r="VOO106" s="649"/>
      <c r="VOP106" s="649"/>
      <c r="VOQ106" s="649"/>
      <c r="VOR106" s="649"/>
      <c r="VOS106" s="649"/>
      <c r="VOT106" s="649"/>
      <c r="VOU106" s="649"/>
      <c r="VOV106" s="649"/>
      <c r="VOW106" s="649"/>
      <c r="VOX106" s="649"/>
      <c r="VOY106" s="649"/>
      <c r="VOZ106" s="649"/>
      <c r="VPA106" s="649"/>
      <c r="VPB106" s="649"/>
      <c r="VPC106" s="649"/>
      <c r="VPD106" s="649"/>
      <c r="VPE106" s="649"/>
      <c r="VPF106" s="649"/>
      <c r="VPG106" s="649"/>
      <c r="VPH106" s="649"/>
      <c r="VPI106" s="649"/>
      <c r="VPJ106" s="649"/>
      <c r="VPK106" s="649"/>
      <c r="VPL106" s="649"/>
      <c r="VPM106" s="649"/>
      <c r="VPN106" s="649"/>
      <c r="VPO106" s="649"/>
      <c r="VPP106" s="649"/>
      <c r="VPQ106" s="649"/>
      <c r="VPR106" s="649"/>
      <c r="VPS106" s="649"/>
      <c r="VPT106" s="649"/>
      <c r="VPU106" s="649"/>
      <c r="VPV106" s="649"/>
      <c r="VPW106" s="649"/>
      <c r="VPX106" s="649"/>
      <c r="VPY106" s="649"/>
      <c r="VPZ106" s="649"/>
      <c r="VQA106" s="649"/>
      <c r="VQB106" s="649"/>
      <c r="VQC106" s="649"/>
      <c r="VQD106" s="649"/>
      <c r="VQE106" s="649"/>
      <c r="VQF106" s="649"/>
      <c r="VQG106" s="649"/>
      <c r="VQH106" s="649"/>
      <c r="VQI106" s="649"/>
      <c r="VQJ106" s="649"/>
      <c r="VQK106" s="649"/>
      <c r="VQL106" s="649"/>
      <c r="VQM106" s="649"/>
      <c r="VQN106" s="649"/>
      <c r="VQO106" s="649"/>
      <c r="VQP106" s="649"/>
      <c r="VQQ106" s="649"/>
      <c r="VQR106" s="649"/>
      <c r="VQS106" s="649"/>
      <c r="VQT106" s="649"/>
      <c r="VQU106" s="649"/>
      <c r="VQV106" s="649"/>
      <c r="VQW106" s="649"/>
      <c r="VQX106" s="649"/>
      <c r="VQY106" s="649"/>
      <c r="VQZ106" s="649"/>
      <c r="VRA106" s="649"/>
      <c r="VRB106" s="649"/>
      <c r="VRC106" s="649"/>
      <c r="VRD106" s="649"/>
      <c r="VRE106" s="649"/>
      <c r="VRF106" s="649"/>
      <c r="VRG106" s="649"/>
      <c r="VRH106" s="649"/>
      <c r="VRI106" s="649"/>
      <c r="VRJ106" s="649"/>
      <c r="VRK106" s="649"/>
      <c r="VRL106" s="649"/>
      <c r="VRM106" s="649"/>
      <c r="VRN106" s="649"/>
      <c r="VRO106" s="649"/>
      <c r="VRP106" s="649"/>
      <c r="VRQ106" s="649"/>
      <c r="VRR106" s="649"/>
      <c r="VRS106" s="649"/>
      <c r="VRT106" s="649"/>
      <c r="VRU106" s="649"/>
      <c r="VRV106" s="649"/>
      <c r="VRW106" s="649"/>
      <c r="VRX106" s="649"/>
      <c r="VRY106" s="649"/>
      <c r="VRZ106" s="649"/>
      <c r="VSA106" s="649"/>
      <c r="VSB106" s="649"/>
      <c r="VSC106" s="649"/>
      <c r="VSD106" s="649"/>
      <c r="VSE106" s="649"/>
      <c r="VSF106" s="649"/>
      <c r="VSG106" s="649"/>
      <c r="VSH106" s="649"/>
      <c r="VSI106" s="649"/>
      <c r="VSJ106" s="649"/>
      <c r="VSK106" s="649"/>
      <c r="VSL106" s="649"/>
      <c r="VSM106" s="649"/>
      <c r="VSN106" s="649"/>
      <c r="VSO106" s="649"/>
      <c r="VSP106" s="649"/>
      <c r="VSQ106" s="649"/>
      <c r="VSR106" s="649"/>
      <c r="VSS106" s="649"/>
      <c r="VST106" s="649"/>
      <c r="VSU106" s="649"/>
      <c r="VSV106" s="649"/>
      <c r="VSW106" s="649"/>
      <c r="VSX106" s="649"/>
      <c r="VSY106" s="649"/>
      <c r="VSZ106" s="649"/>
      <c r="VTA106" s="649"/>
      <c r="VTB106" s="649"/>
      <c r="VTC106" s="649"/>
      <c r="VTD106" s="649"/>
      <c r="VTE106" s="649"/>
      <c r="VTF106" s="649"/>
      <c r="VTG106" s="649"/>
      <c r="VTH106" s="649"/>
      <c r="VTI106" s="649"/>
      <c r="VTJ106" s="649"/>
      <c r="VTK106" s="649"/>
      <c r="VTL106" s="649"/>
      <c r="VTM106" s="649"/>
      <c r="VTN106" s="649"/>
      <c r="VTO106" s="649"/>
      <c r="VTP106" s="649"/>
      <c r="VTQ106" s="649"/>
      <c r="VTR106" s="649"/>
      <c r="VTS106" s="649"/>
      <c r="VTT106" s="649"/>
      <c r="VTU106" s="649"/>
      <c r="VTV106" s="649"/>
      <c r="VTW106" s="649"/>
      <c r="VTX106" s="649"/>
      <c r="VTY106" s="649"/>
      <c r="VTZ106" s="649"/>
      <c r="VUA106" s="649"/>
      <c r="VUB106" s="649"/>
      <c r="VUC106" s="649"/>
      <c r="VUD106" s="649"/>
      <c r="VUE106" s="649"/>
      <c r="VUF106" s="649"/>
      <c r="VUG106" s="649"/>
      <c r="VUH106" s="649"/>
      <c r="VUI106" s="649"/>
      <c r="VUJ106" s="649"/>
      <c r="VUK106" s="649"/>
      <c r="VUL106" s="649"/>
      <c r="VUM106" s="649"/>
      <c r="VUN106" s="649"/>
      <c r="VUO106" s="649"/>
      <c r="VUP106" s="649"/>
      <c r="VUQ106" s="649"/>
      <c r="VUR106" s="649"/>
      <c r="VUS106" s="649"/>
      <c r="VUT106" s="649"/>
      <c r="VUU106" s="649"/>
      <c r="VUV106" s="649"/>
      <c r="VUW106" s="649"/>
      <c r="VUX106" s="649"/>
      <c r="VUY106" s="649"/>
      <c r="VUZ106" s="649"/>
      <c r="VVA106" s="649"/>
      <c r="VVB106" s="649"/>
      <c r="VVC106" s="649"/>
      <c r="VVD106" s="649"/>
      <c r="VVE106" s="649"/>
      <c r="VVF106" s="649"/>
      <c r="VVG106" s="649"/>
      <c r="VVH106" s="649"/>
      <c r="VVI106" s="649"/>
      <c r="VVJ106" s="649"/>
      <c r="VVK106" s="649"/>
      <c r="VVL106" s="649"/>
      <c r="VVM106" s="649"/>
      <c r="VVN106" s="649"/>
      <c r="VVO106" s="649"/>
      <c r="VVP106" s="649"/>
      <c r="VVQ106" s="649"/>
      <c r="VVR106" s="649"/>
      <c r="VVS106" s="649"/>
      <c r="VVT106" s="649"/>
      <c r="VVU106" s="649"/>
      <c r="VVV106" s="649"/>
      <c r="VVW106" s="649"/>
      <c r="VVX106" s="649"/>
      <c r="VVY106" s="649"/>
      <c r="VVZ106" s="649"/>
      <c r="VWA106" s="649"/>
      <c r="VWB106" s="649"/>
      <c r="VWC106" s="649"/>
      <c r="VWD106" s="649"/>
      <c r="VWE106" s="649"/>
      <c r="VWF106" s="649"/>
      <c r="VWG106" s="649"/>
      <c r="VWH106" s="649"/>
      <c r="VWI106" s="649"/>
      <c r="VWJ106" s="649"/>
      <c r="VWK106" s="649"/>
      <c r="VWL106" s="649"/>
      <c r="VWM106" s="649"/>
      <c r="VWN106" s="649"/>
      <c r="VWO106" s="649"/>
      <c r="VWP106" s="649"/>
      <c r="VWQ106" s="649"/>
      <c r="VWR106" s="649"/>
      <c r="VWS106" s="649"/>
      <c r="VWT106" s="649"/>
      <c r="VWU106" s="649"/>
      <c r="VWV106" s="649"/>
      <c r="VWW106" s="649"/>
      <c r="VWX106" s="649"/>
      <c r="VWY106" s="649"/>
      <c r="VWZ106" s="649"/>
      <c r="VXA106" s="649"/>
      <c r="VXB106" s="649"/>
      <c r="VXC106" s="649"/>
      <c r="VXD106" s="649"/>
      <c r="VXE106" s="649"/>
      <c r="VXF106" s="649"/>
      <c r="VXG106" s="649"/>
      <c r="VXH106" s="649"/>
      <c r="VXI106" s="649"/>
      <c r="VXJ106" s="649"/>
      <c r="VXK106" s="649"/>
      <c r="VXL106" s="649"/>
      <c r="VXM106" s="649"/>
      <c r="VXN106" s="649"/>
      <c r="VXO106" s="649"/>
      <c r="VXP106" s="649"/>
      <c r="VXQ106" s="649"/>
      <c r="VXR106" s="649"/>
      <c r="VXS106" s="649"/>
      <c r="VXT106" s="649"/>
      <c r="VXU106" s="649"/>
      <c r="VXV106" s="649"/>
      <c r="VXW106" s="649"/>
      <c r="VXX106" s="649"/>
      <c r="VXY106" s="649"/>
      <c r="VXZ106" s="649"/>
      <c r="VYA106" s="649"/>
      <c r="VYB106" s="649"/>
      <c r="VYC106" s="649"/>
      <c r="VYD106" s="649"/>
      <c r="VYE106" s="649"/>
      <c r="VYF106" s="649"/>
      <c r="VYG106" s="649"/>
      <c r="VYH106" s="649"/>
      <c r="VYI106" s="649"/>
      <c r="VYJ106" s="649"/>
      <c r="VYK106" s="649"/>
      <c r="VYL106" s="649"/>
      <c r="VYM106" s="649"/>
      <c r="VYN106" s="649"/>
      <c r="VYO106" s="649"/>
      <c r="VYP106" s="649"/>
      <c r="VYQ106" s="649"/>
      <c r="VYR106" s="649"/>
      <c r="VYS106" s="649"/>
      <c r="VYT106" s="649"/>
      <c r="VYU106" s="649"/>
      <c r="VYV106" s="649"/>
      <c r="VYW106" s="649"/>
      <c r="VYX106" s="649"/>
      <c r="VYY106" s="649"/>
      <c r="VYZ106" s="649"/>
      <c r="VZA106" s="649"/>
      <c r="VZB106" s="649"/>
      <c r="VZC106" s="649"/>
      <c r="VZD106" s="649"/>
      <c r="VZE106" s="649"/>
      <c r="VZF106" s="649"/>
      <c r="VZG106" s="649"/>
      <c r="VZH106" s="649"/>
      <c r="VZI106" s="649"/>
      <c r="VZJ106" s="649"/>
      <c r="VZK106" s="649"/>
      <c r="VZL106" s="649"/>
      <c r="VZM106" s="649"/>
      <c r="VZN106" s="649"/>
      <c r="VZO106" s="649"/>
      <c r="VZP106" s="649"/>
      <c r="VZQ106" s="649"/>
      <c r="VZR106" s="649"/>
      <c r="VZS106" s="649"/>
      <c r="VZT106" s="649"/>
      <c r="VZU106" s="649"/>
      <c r="VZV106" s="649"/>
      <c r="VZW106" s="649"/>
      <c r="VZX106" s="649"/>
      <c r="VZY106" s="649"/>
      <c r="VZZ106" s="649"/>
      <c r="WAA106" s="649"/>
      <c r="WAB106" s="649"/>
      <c r="WAC106" s="649"/>
      <c r="WAD106" s="649"/>
      <c r="WAE106" s="649"/>
      <c r="WAF106" s="649"/>
      <c r="WAG106" s="649"/>
      <c r="WAH106" s="649"/>
      <c r="WAI106" s="649"/>
      <c r="WAJ106" s="649"/>
      <c r="WAK106" s="649"/>
      <c r="WAL106" s="649"/>
      <c r="WAM106" s="649"/>
      <c r="WAN106" s="649"/>
      <c r="WAO106" s="649"/>
      <c r="WAP106" s="649"/>
      <c r="WAQ106" s="649"/>
      <c r="WAR106" s="649"/>
      <c r="WAS106" s="649"/>
      <c r="WAT106" s="649"/>
      <c r="WAU106" s="649"/>
      <c r="WAV106" s="649"/>
      <c r="WAW106" s="649"/>
      <c r="WAX106" s="649"/>
      <c r="WAY106" s="649"/>
      <c r="WAZ106" s="649"/>
      <c r="WBA106" s="649"/>
      <c r="WBB106" s="649"/>
      <c r="WBC106" s="649"/>
      <c r="WBD106" s="649"/>
      <c r="WBE106" s="649"/>
      <c r="WBF106" s="649"/>
      <c r="WBG106" s="649"/>
      <c r="WBH106" s="649"/>
      <c r="WBI106" s="649"/>
      <c r="WBJ106" s="649"/>
      <c r="WBK106" s="649"/>
      <c r="WBL106" s="649"/>
      <c r="WBM106" s="649"/>
      <c r="WBN106" s="649"/>
      <c r="WBO106" s="649"/>
      <c r="WBP106" s="649"/>
      <c r="WBQ106" s="649"/>
      <c r="WBR106" s="649"/>
      <c r="WBS106" s="649"/>
      <c r="WBT106" s="649"/>
      <c r="WBU106" s="649"/>
      <c r="WBV106" s="649"/>
      <c r="WBW106" s="649"/>
      <c r="WBX106" s="649"/>
      <c r="WBY106" s="649"/>
      <c r="WBZ106" s="649"/>
      <c r="WCA106" s="649"/>
      <c r="WCB106" s="649"/>
      <c r="WCC106" s="649"/>
      <c r="WCD106" s="649"/>
      <c r="WCE106" s="649"/>
      <c r="WCF106" s="649"/>
      <c r="WCG106" s="649"/>
      <c r="WCH106" s="649"/>
      <c r="WCI106" s="649"/>
      <c r="WCJ106" s="649"/>
      <c r="WCK106" s="649"/>
      <c r="WCL106" s="649"/>
      <c r="WCM106" s="649"/>
      <c r="WCN106" s="649"/>
      <c r="WCO106" s="649"/>
      <c r="WCP106" s="649"/>
      <c r="WCQ106" s="649"/>
      <c r="WCR106" s="649"/>
      <c r="WCS106" s="649"/>
      <c r="WCT106" s="649"/>
      <c r="WCU106" s="649"/>
      <c r="WCV106" s="649"/>
      <c r="WCW106" s="649"/>
      <c r="WCX106" s="649"/>
      <c r="WCY106" s="649"/>
      <c r="WCZ106" s="649"/>
      <c r="WDA106" s="649"/>
      <c r="WDB106" s="649"/>
      <c r="WDC106" s="649"/>
      <c r="WDD106" s="649"/>
      <c r="WDE106" s="649"/>
      <c r="WDF106" s="649"/>
      <c r="WDG106" s="649"/>
      <c r="WDH106" s="649"/>
      <c r="WDI106" s="649"/>
      <c r="WDJ106" s="649"/>
      <c r="WDK106" s="649"/>
      <c r="WDL106" s="649"/>
      <c r="WDM106" s="649"/>
      <c r="WDN106" s="649"/>
      <c r="WDO106" s="649"/>
      <c r="WDP106" s="649"/>
      <c r="WDQ106" s="649"/>
      <c r="WDR106" s="649"/>
      <c r="WDS106" s="649"/>
      <c r="WDT106" s="649"/>
      <c r="WDU106" s="649"/>
      <c r="WDV106" s="649"/>
      <c r="WDW106" s="649"/>
      <c r="WDX106" s="649"/>
      <c r="WDY106" s="649"/>
      <c r="WDZ106" s="649"/>
      <c r="WEA106" s="649"/>
      <c r="WEB106" s="649"/>
      <c r="WEC106" s="649"/>
      <c r="WED106" s="649"/>
      <c r="WEE106" s="649"/>
      <c r="WEF106" s="649"/>
      <c r="WEG106" s="649"/>
      <c r="WEH106" s="649"/>
      <c r="WEI106" s="649"/>
      <c r="WEJ106" s="649"/>
      <c r="WEK106" s="649"/>
      <c r="WEL106" s="649"/>
      <c r="WEM106" s="649"/>
      <c r="WEN106" s="649"/>
      <c r="WEO106" s="649"/>
      <c r="WEP106" s="649"/>
      <c r="WEQ106" s="649"/>
      <c r="WER106" s="649"/>
      <c r="WES106" s="649"/>
      <c r="WET106" s="649"/>
      <c r="WEU106" s="649"/>
      <c r="WEV106" s="649"/>
      <c r="WEW106" s="649"/>
      <c r="WEX106" s="649"/>
      <c r="WEY106" s="649"/>
      <c r="WEZ106" s="649"/>
      <c r="WFA106" s="649"/>
      <c r="WFB106" s="649"/>
      <c r="WFC106" s="649"/>
      <c r="WFD106" s="649"/>
      <c r="WFE106" s="649"/>
      <c r="WFF106" s="649"/>
      <c r="WFG106" s="649"/>
      <c r="WFH106" s="649"/>
      <c r="WFI106" s="649"/>
      <c r="WFJ106" s="649"/>
      <c r="WFK106" s="649"/>
      <c r="WFL106" s="649"/>
      <c r="WFM106" s="649"/>
      <c r="WFN106" s="649"/>
      <c r="WFO106" s="649"/>
      <c r="WFP106" s="649"/>
      <c r="WFQ106" s="649"/>
      <c r="WFR106" s="649"/>
      <c r="WFS106" s="649"/>
      <c r="WFT106" s="649"/>
      <c r="WFU106" s="649"/>
      <c r="WFV106" s="649"/>
      <c r="WFW106" s="649"/>
      <c r="WFX106" s="649"/>
      <c r="WFY106" s="649"/>
      <c r="WFZ106" s="649"/>
      <c r="WGA106" s="649"/>
      <c r="WGB106" s="649"/>
      <c r="WGC106" s="649"/>
      <c r="WGD106" s="649"/>
      <c r="WGE106" s="649"/>
      <c r="WGF106" s="649"/>
      <c r="WGG106" s="649"/>
      <c r="WGH106" s="649"/>
      <c r="WGI106" s="649"/>
      <c r="WGJ106" s="649"/>
      <c r="WGK106" s="649"/>
      <c r="WGL106" s="649"/>
      <c r="WGM106" s="649"/>
      <c r="WGN106" s="649"/>
      <c r="WGO106" s="649"/>
      <c r="WGP106" s="649"/>
      <c r="WGQ106" s="649"/>
      <c r="WGR106" s="649"/>
      <c r="WGS106" s="649"/>
      <c r="WGT106" s="649"/>
      <c r="WGU106" s="649"/>
      <c r="WGV106" s="649"/>
      <c r="WGW106" s="649"/>
      <c r="WGX106" s="649"/>
      <c r="WGY106" s="649"/>
      <c r="WGZ106" s="649"/>
      <c r="WHA106" s="649"/>
      <c r="WHB106" s="649"/>
      <c r="WHC106" s="649"/>
      <c r="WHD106" s="649"/>
      <c r="WHE106" s="649"/>
      <c r="WHF106" s="649"/>
      <c r="WHG106" s="649"/>
      <c r="WHH106" s="649"/>
      <c r="WHI106" s="649"/>
      <c r="WHJ106" s="649"/>
      <c r="WHK106" s="649"/>
      <c r="WHL106" s="649"/>
      <c r="WHM106" s="649"/>
      <c r="WHN106" s="649"/>
      <c r="WHO106" s="649"/>
      <c r="WHP106" s="649"/>
      <c r="WHQ106" s="649"/>
      <c r="WHR106" s="649"/>
      <c r="WHS106" s="649"/>
      <c r="WHT106" s="649"/>
      <c r="WHU106" s="649"/>
      <c r="WHV106" s="649"/>
      <c r="WHW106" s="649"/>
      <c r="WHX106" s="649"/>
      <c r="WHY106" s="649"/>
      <c r="WHZ106" s="649"/>
      <c r="WIA106" s="649"/>
      <c r="WIB106" s="649"/>
      <c r="WIC106" s="649"/>
      <c r="WID106" s="649"/>
      <c r="WIE106" s="649"/>
      <c r="WIF106" s="649"/>
      <c r="WIG106" s="649"/>
      <c r="WIH106" s="649"/>
      <c r="WII106" s="649"/>
      <c r="WIJ106" s="649"/>
      <c r="WIK106" s="649"/>
      <c r="WIL106" s="649"/>
      <c r="WIM106" s="649"/>
      <c r="WIN106" s="649"/>
      <c r="WIO106" s="649"/>
      <c r="WIP106" s="649"/>
      <c r="WIQ106" s="649"/>
      <c r="WIR106" s="649"/>
      <c r="WIS106" s="649"/>
      <c r="WIT106" s="649"/>
      <c r="WIU106" s="649"/>
      <c r="WIV106" s="649"/>
      <c r="WIW106" s="649"/>
      <c r="WIX106" s="649"/>
      <c r="WIY106" s="649"/>
      <c r="WIZ106" s="649"/>
      <c r="WJA106" s="649"/>
      <c r="WJB106" s="649"/>
      <c r="WJC106" s="649"/>
      <c r="WJD106" s="649"/>
      <c r="WJE106" s="649"/>
      <c r="WJF106" s="649"/>
      <c r="WJG106" s="649"/>
      <c r="WJH106" s="649"/>
      <c r="WJI106" s="649"/>
      <c r="WJJ106" s="649"/>
      <c r="WJK106" s="649"/>
      <c r="WJL106" s="649"/>
      <c r="WJM106" s="649"/>
      <c r="WJN106" s="649"/>
      <c r="WJO106" s="649"/>
      <c r="WJP106" s="649"/>
      <c r="WJQ106" s="649"/>
      <c r="WJR106" s="649"/>
      <c r="WJS106" s="649"/>
      <c r="WJT106" s="649"/>
      <c r="WJU106" s="649"/>
      <c r="WJV106" s="649"/>
      <c r="WJW106" s="649"/>
      <c r="WJX106" s="649"/>
      <c r="WJY106" s="649"/>
      <c r="WJZ106" s="649"/>
      <c r="WKA106" s="649"/>
      <c r="WKB106" s="649"/>
      <c r="WKC106" s="649"/>
      <c r="WKD106" s="649"/>
      <c r="WKE106" s="649"/>
      <c r="WKF106" s="649"/>
      <c r="WKG106" s="649"/>
      <c r="WKH106" s="649"/>
      <c r="WKI106" s="649"/>
      <c r="WKJ106" s="649"/>
      <c r="WKK106" s="649"/>
      <c r="WKL106" s="649"/>
      <c r="WKM106" s="649"/>
      <c r="WKN106" s="649"/>
      <c r="WKO106" s="649"/>
      <c r="WKP106" s="649"/>
      <c r="WKQ106" s="649"/>
      <c r="WKR106" s="649"/>
      <c r="WKS106" s="649"/>
      <c r="WKT106" s="649"/>
      <c r="WKU106" s="649"/>
      <c r="WKV106" s="649"/>
      <c r="WKW106" s="649"/>
      <c r="WKX106" s="649"/>
      <c r="WKY106" s="649"/>
      <c r="WKZ106" s="649"/>
      <c r="WLA106" s="649"/>
      <c r="WLB106" s="649"/>
      <c r="WLC106" s="649"/>
      <c r="WLD106" s="649"/>
      <c r="WLE106" s="649"/>
      <c r="WLF106" s="649"/>
      <c r="WLG106" s="649"/>
      <c r="WLH106" s="649"/>
      <c r="WLI106" s="649"/>
      <c r="WLJ106" s="649"/>
      <c r="WLK106" s="649"/>
      <c r="WLL106" s="649"/>
      <c r="WLM106" s="649"/>
      <c r="WLN106" s="649"/>
      <c r="WLO106" s="649"/>
      <c r="WLP106" s="649"/>
      <c r="WLQ106" s="649"/>
      <c r="WLR106" s="649"/>
      <c r="WLS106" s="649"/>
      <c r="WLT106" s="649"/>
      <c r="WLU106" s="649"/>
      <c r="WLV106" s="649"/>
      <c r="WLW106" s="649"/>
      <c r="WLX106" s="649"/>
      <c r="WLY106" s="649"/>
      <c r="WLZ106" s="649"/>
      <c r="WMA106" s="649"/>
      <c r="WMB106" s="649"/>
      <c r="WMC106" s="649"/>
      <c r="WMD106" s="649"/>
      <c r="WME106" s="649"/>
      <c r="WMF106" s="649"/>
      <c r="WMG106" s="649"/>
      <c r="WMH106" s="649"/>
      <c r="WMI106" s="649"/>
      <c r="WMJ106" s="649"/>
      <c r="WMK106" s="649"/>
      <c r="WML106" s="649"/>
      <c r="WMM106" s="649"/>
      <c r="WMN106" s="649"/>
      <c r="WMO106" s="649"/>
      <c r="WMP106" s="649"/>
      <c r="WMQ106" s="649"/>
      <c r="WMR106" s="649"/>
      <c r="WMS106" s="649"/>
      <c r="WMT106" s="649"/>
      <c r="WMU106" s="649"/>
      <c r="WMV106" s="649"/>
      <c r="WMW106" s="649"/>
      <c r="WMX106" s="649"/>
      <c r="WMY106" s="649"/>
      <c r="WMZ106" s="649"/>
      <c r="WNA106" s="649"/>
      <c r="WNB106" s="649"/>
      <c r="WNC106" s="649"/>
      <c r="WND106" s="649"/>
      <c r="WNE106" s="649"/>
      <c r="WNF106" s="649"/>
      <c r="WNG106" s="649"/>
      <c r="WNH106" s="649"/>
      <c r="WNI106" s="649"/>
      <c r="WNJ106" s="649"/>
      <c r="WNK106" s="649"/>
      <c r="WNL106" s="649"/>
      <c r="WNM106" s="649"/>
      <c r="WNN106" s="649"/>
      <c r="WNO106" s="649"/>
      <c r="WNP106" s="649"/>
      <c r="WNQ106" s="649"/>
      <c r="WNR106" s="649"/>
      <c r="WNS106" s="649"/>
      <c r="WNT106" s="649"/>
      <c r="WNU106" s="649"/>
      <c r="WNV106" s="649"/>
      <c r="WNW106" s="649"/>
      <c r="WNX106" s="649"/>
      <c r="WNY106" s="649"/>
      <c r="WNZ106" s="649"/>
      <c r="WOA106" s="649"/>
      <c r="WOB106" s="649"/>
      <c r="WOC106" s="649"/>
      <c r="WOD106" s="649"/>
      <c r="WOE106" s="649"/>
      <c r="WOF106" s="649"/>
      <c r="WOG106" s="649"/>
      <c r="WOH106" s="649"/>
      <c r="WOI106" s="649"/>
      <c r="WOJ106" s="649"/>
      <c r="WOK106" s="649"/>
      <c r="WOL106" s="649"/>
      <c r="WOM106" s="649"/>
      <c r="WON106" s="649"/>
      <c r="WOO106" s="649"/>
      <c r="WOP106" s="649"/>
      <c r="WOQ106" s="649"/>
      <c r="WOR106" s="649"/>
      <c r="WOS106" s="649"/>
      <c r="WOT106" s="649"/>
      <c r="WOU106" s="649"/>
      <c r="WOV106" s="649"/>
      <c r="WOW106" s="649"/>
      <c r="WOX106" s="649"/>
      <c r="WOY106" s="649"/>
      <c r="WOZ106" s="649"/>
      <c r="WPA106" s="649"/>
      <c r="WPB106" s="649"/>
      <c r="WPC106" s="649"/>
      <c r="WPD106" s="649"/>
      <c r="WPE106" s="649"/>
      <c r="WPF106" s="649"/>
      <c r="WPG106" s="649"/>
      <c r="WPH106" s="649"/>
      <c r="WPI106" s="649"/>
      <c r="WPJ106" s="649"/>
      <c r="WPK106" s="649"/>
      <c r="WPL106" s="649"/>
      <c r="WPM106" s="649"/>
      <c r="WPN106" s="649"/>
      <c r="WPO106" s="649"/>
      <c r="WPP106" s="649"/>
      <c r="WPQ106" s="649"/>
      <c r="WPR106" s="649"/>
      <c r="WPS106" s="649"/>
      <c r="WPT106" s="649"/>
      <c r="WPU106" s="649"/>
      <c r="WPV106" s="649"/>
      <c r="WPW106" s="649"/>
      <c r="WPX106" s="649"/>
      <c r="WPY106" s="649"/>
      <c r="WPZ106" s="649"/>
      <c r="WQA106" s="649"/>
      <c r="WQB106" s="649"/>
      <c r="WQC106" s="649"/>
      <c r="WQD106" s="649"/>
      <c r="WQE106" s="649"/>
      <c r="WQF106" s="649"/>
      <c r="WQG106" s="649"/>
      <c r="WQH106" s="649"/>
      <c r="WQI106" s="649"/>
      <c r="WQJ106" s="649"/>
      <c r="WQK106" s="649"/>
      <c r="WQL106" s="649"/>
      <c r="WQM106" s="649"/>
      <c r="WQN106" s="649"/>
      <c r="WQO106" s="649"/>
      <c r="WQP106" s="649"/>
      <c r="WQQ106" s="649"/>
      <c r="WQR106" s="649"/>
      <c r="WQS106" s="649"/>
      <c r="WQT106" s="649"/>
      <c r="WQU106" s="649"/>
      <c r="WQV106" s="649"/>
      <c r="WQW106" s="649"/>
      <c r="WQX106" s="649"/>
      <c r="WQY106" s="649"/>
      <c r="WQZ106" s="649"/>
      <c r="WRA106" s="649"/>
      <c r="WRB106" s="649"/>
      <c r="WRC106" s="649"/>
      <c r="WRD106" s="649"/>
      <c r="WRE106" s="649"/>
      <c r="WRF106" s="649"/>
      <c r="WRG106" s="649"/>
      <c r="WRH106" s="649"/>
      <c r="WRI106" s="649"/>
      <c r="WRJ106" s="649"/>
      <c r="WRK106" s="649"/>
      <c r="WRL106" s="649"/>
      <c r="WRM106" s="649"/>
      <c r="WRN106" s="649"/>
      <c r="WRO106" s="649"/>
      <c r="WRP106" s="649"/>
      <c r="WRQ106" s="649"/>
      <c r="WRR106" s="649"/>
      <c r="WRS106" s="649"/>
      <c r="WRT106" s="649"/>
      <c r="WRU106" s="649"/>
      <c r="WRV106" s="649"/>
      <c r="WRW106" s="649"/>
      <c r="WRX106" s="649"/>
      <c r="WRY106" s="649"/>
      <c r="WRZ106" s="649"/>
      <c r="WSA106" s="649"/>
      <c r="WSB106" s="649"/>
      <c r="WSC106" s="649"/>
      <c r="WSD106" s="649"/>
      <c r="WSE106" s="649"/>
      <c r="WSF106" s="649"/>
      <c r="WSG106" s="649"/>
      <c r="WSH106" s="649"/>
      <c r="WSI106" s="649"/>
      <c r="WSJ106" s="649"/>
      <c r="WSK106" s="649"/>
      <c r="WSL106" s="649"/>
      <c r="WSM106" s="649"/>
      <c r="WSN106" s="649"/>
      <c r="WSO106" s="649"/>
      <c r="WSP106" s="649"/>
      <c r="WSQ106" s="649"/>
      <c r="WSR106" s="649"/>
      <c r="WSS106" s="649"/>
      <c r="WST106" s="649"/>
      <c r="WSU106" s="649"/>
      <c r="WSV106" s="649"/>
      <c r="WSW106" s="649"/>
      <c r="WSX106" s="649"/>
      <c r="WSY106" s="649"/>
      <c r="WSZ106" s="649"/>
      <c r="WTA106" s="649"/>
      <c r="WTB106" s="649"/>
      <c r="WTC106" s="649"/>
      <c r="WTD106" s="649"/>
      <c r="WTE106" s="649"/>
      <c r="WTF106" s="649"/>
      <c r="WTG106" s="649"/>
      <c r="WTH106" s="649"/>
      <c r="WTI106" s="649"/>
    </row>
    <row r="107" spans="1:16077" s="564" customFormat="1" ht="30.75" customHeight="1" x14ac:dyDescent="0.25">
      <c r="A107" s="562" t="s">
        <v>2683</v>
      </c>
      <c r="B107" s="562">
        <v>52127</v>
      </c>
      <c r="C107" s="562">
        <v>63620</v>
      </c>
      <c r="D107" s="562">
        <v>115747</v>
      </c>
      <c r="E107" s="649"/>
      <c r="F107" s="649"/>
      <c r="G107" s="649"/>
      <c r="H107" s="649"/>
      <c r="I107" s="649"/>
      <c r="J107" s="649"/>
      <c r="K107" s="649"/>
      <c r="L107" s="649"/>
      <c r="M107" s="649"/>
      <c r="N107" s="649"/>
      <c r="O107" s="649"/>
      <c r="T107" s="649"/>
      <c r="U107" s="649"/>
      <c r="V107" s="649"/>
      <c r="W107" s="649"/>
      <c r="X107" s="649"/>
      <c r="Y107" s="649"/>
      <c r="Z107" s="649"/>
      <c r="AA107" s="649"/>
      <c r="AB107" s="649"/>
      <c r="AC107" s="649"/>
      <c r="AD107" s="649"/>
      <c r="AE107" s="649"/>
      <c r="AF107" s="649"/>
      <c r="AG107" s="649"/>
      <c r="AH107" s="649"/>
      <c r="AI107" s="649"/>
      <c r="AJ107" s="649"/>
      <c r="AK107" s="649"/>
      <c r="AL107" s="649"/>
      <c r="AM107" s="649"/>
      <c r="AN107" s="649"/>
      <c r="AO107" s="649"/>
      <c r="AP107" s="649"/>
      <c r="AQ107" s="649"/>
      <c r="AR107" s="649"/>
      <c r="AS107" s="649"/>
      <c r="AT107" s="649"/>
      <c r="AU107" s="649"/>
      <c r="AV107" s="649"/>
      <c r="AW107" s="649"/>
      <c r="AX107" s="649"/>
      <c r="AY107" s="649"/>
      <c r="AZ107" s="649"/>
      <c r="BA107" s="649"/>
      <c r="BB107" s="649"/>
      <c r="BC107" s="649"/>
      <c r="BD107" s="649"/>
      <c r="BE107" s="649"/>
      <c r="BF107" s="649"/>
      <c r="BG107" s="649"/>
      <c r="BH107" s="649"/>
      <c r="BI107" s="649"/>
      <c r="BJ107" s="649"/>
      <c r="BK107" s="649"/>
      <c r="BL107" s="649"/>
      <c r="BM107" s="649"/>
      <c r="BN107" s="649"/>
      <c r="BO107" s="649"/>
      <c r="BP107" s="649"/>
      <c r="BQ107" s="649"/>
      <c r="BR107" s="649"/>
      <c r="BS107" s="649"/>
      <c r="BT107" s="649"/>
      <c r="BU107" s="649"/>
      <c r="BV107" s="649"/>
      <c r="BW107" s="649"/>
      <c r="BX107" s="649"/>
      <c r="BY107" s="649"/>
      <c r="BZ107" s="649"/>
      <c r="CA107" s="649"/>
      <c r="CB107" s="649"/>
      <c r="CC107" s="649"/>
      <c r="CD107" s="649"/>
      <c r="CE107" s="649"/>
      <c r="CF107" s="649"/>
      <c r="CG107" s="649"/>
      <c r="CH107" s="649"/>
      <c r="CI107" s="649"/>
      <c r="CJ107" s="649"/>
      <c r="CK107" s="649"/>
      <c r="CL107" s="649"/>
      <c r="CM107" s="649"/>
      <c r="CN107" s="649"/>
      <c r="CO107" s="649"/>
      <c r="CP107" s="649"/>
      <c r="CQ107" s="649"/>
      <c r="CR107" s="649"/>
      <c r="CS107" s="649"/>
      <c r="CT107" s="649"/>
      <c r="CU107" s="649"/>
      <c r="CV107" s="649"/>
      <c r="CW107" s="649"/>
      <c r="CX107" s="649"/>
      <c r="CY107" s="649"/>
      <c r="CZ107" s="649"/>
      <c r="DA107" s="649"/>
      <c r="DB107" s="649"/>
      <c r="DC107" s="649"/>
      <c r="DD107" s="649"/>
      <c r="DE107" s="649"/>
      <c r="DF107" s="649"/>
      <c r="DG107" s="649"/>
      <c r="DH107" s="649"/>
      <c r="DI107" s="649"/>
      <c r="DJ107" s="649"/>
      <c r="DK107" s="649"/>
      <c r="DL107" s="649"/>
      <c r="DM107" s="649"/>
      <c r="DN107" s="649"/>
      <c r="DO107" s="649"/>
      <c r="DP107" s="649"/>
      <c r="DQ107" s="649"/>
      <c r="DR107" s="649"/>
      <c r="DS107" s="649"/>
      <c r="DT107" s="649"/>
      <c r="DU107" s="649"/>
      <c r="DV107" s="649"/>
      <c r="DW107" s="649"/>
      <c r="DX107" s="649"/>
      <c r="DY107" s="649"/>
      <c r="DZ107" s="649"/>
      <c r="EA107" s="649"/>
      <c r="EB107" s="649"/>
      <c r="EC107" s="649"/>
      <c r="ED107" s="649"/>
      <c r="EE107" s="649"/>
      <c r="EF107" s="649"/>
      <c r="EG107" s="649"/>
      <c r="EH107" s="649"/>
      <c r="EI107" s="649"/>
      <c r="EJ107" s="649"/>
      <c r="EK107" s="649"/>
      <c r="EL107" s="649"/>
      <c r="EM107" s="649"/>
      <c r="EN107" s="649"/>
      <c r="EO107" s="649"/>
      <c r="EP107" s="649"/>
      <c r="EQ107" s="649"/>
      <c r="ER107" s="649"/>
      <c r="ES107" s="649"/>
      <c r="ET107" s="649"/>
      <c r="EU107" s="649"/>
      <c r="EV107" s="649"/>
      <c r="EW107" s="649"/>
      <c r="EX107" s="649"/>
      <c r="EY107" s="649"/>
      <c r="EZ107" s="649"/>
      <c r="FA107" s="649"/>
      <c r="FB107" s="649"/>
      <c r="FC107" s="649"/>
      <c r="FD107" s="649"/>
      <c r="FE107" s="649"/>
      <c r="FF107" s="649"/>
      <c r="FG107" s="649"/>
      <c r="FH107" s="649"/>
      <c r="FI107" s="649"/>
      <c r="FJ107" s="649"/>
      <c r="FK107" s="649"/>
      <c r="FL107" s="649"/>
      <c r="FM107" s="649"/>
      <c r="FN107" s="649"/>
      <c r="FO107" s="649"/>
      <c r="FP107" s="649"/>
      <c r="FQ107" s="649"/>
      <c r="FR107" s="649"/>
      <c r="FS107" s="649"/>
      <c r="FT107" s="649"/>
      <c r="FU107" s="649"/>
      <c r="FV107" s="649"/>
      <c r="FW107" s="649"/>
      <c r="FX107" s="649"/>
      <c r="FY107" s="649"/>
      <c r="FZ107" s="649"/>
      <c r="GA107" s="649"/>
      <c r="GB107" s="649"/>
      <c r="GC107" s="649"/>
      <c r="GD107" s="649"/>
      <c r="GE107" s="649"/>
      <c r="GF107" s="649"/>
      <c r="GG107" s="649"/>
      <c r="GH107" s="649"/>
      <c r="GI107" s="649"/>
      <c r="GJ107" s="649"/>
      <c r="GK107" s="649"/>
      <c r="GL107" s="649"/>
      <c r="GM107" s="649"/>
      <c r="GN107" s="649"/>
      <c r="GO107" s="649"/>
      <c r="GP107" s="649"/>
      <c r="GQ107" s="649"/>
      <c r="GR107" s="649"/>
      <c r="GS107" s="649"/>
      <c r="GT107" s="649"/>
      <c r="GU107" s="649"/>
      <c r="GV107" s="649"/>
      <c r="GW107" s="649"/>
      <c r="GX107" s="649"/>
      <c r="GY107" s="649"/>
      <c r="GZ107" s="649"/>
      <c r="HA107" s="649"/>
      <c r="HB107" s="649"/>
      <c r="HC107" s="649"/>
      <c r="HD107" s="649"/>
      <c r="HE107" s="649"/>
      <c r="HF107" s="649"/>
      <c r="HG107" s="649"/>
      <c r="HH107" s="649"/>
      <c r="HI107" s="649"/>
      <c r="HJ107" s="649"/>
      <c r="HK107" s="649"/>
      <c r="HL107" s="649"/>
      <c r="HM107" s="649"/>
      <c r="HN107" s="649"/>
      <c r="HO107" s="649"/>
      <c r="HP107" s="649"/>
      <c r="HQ107" s="649"/>
      <c r="HR107" s="649"/>
      <c r="HS107" s="649"/>
      <c r="HT107" s="649"/>
      <c r="HU107" s="649"/>
      <c r="HV107" s="649"/>
      <c r="HW107" s="649"/>
      <c r="HX107" s="649"/>
      <c r="HY107" s="649"/>
      <c r="HZ107" s="649"/>
      <c r="IA107" s="649"/>
      <c r="IB107" s="649"/>
      <c r="IC107" s="649"/>
      <c r="ID107" s="649"/>
      <c r="IE107" s="649"/>
      <c r="IF107" s="649"/>
      <c r="IG107" s="649"/>
      <c r="IH107" s="649"/>
      <c r="II107" s="649"/>
      <c r="IJ107" s="649"/>
      <c r="IK107" s="649"/>
      <c r="IL107" s="649"/>
      <c r="IM107" s="649"/>
      <c r="IN107" s="649"/>
      <c r="IO107" s="649"/>
      <c r="IP107" s="649"/>
      <c r="IQ107" s="649"/>
      <c r="IR107" s="649"/>
      <c r="IS107" s="649"/>
      <c r="IT107" s="649"/>
      <c r="IU107" s="649"/>
      <c r="IV107" s="649"/>
      <c r="IW107" s="649"/>
      <c r="IX107" s="649"/>
      <c r="IY107" s="649"/>
      <c r="IZ107" s="649"/>
      <c r="JA107" s="649"/>
      <c r="JB107" s="649"/>
      <c r="JC107" s="649"/>
      <c r="JD107" s="649"/>
      <c r="JE107" s="649"/>
      <c r="JF107" s="649"/>
      <c r="JG107" s="649"/>
      <c r="JH107" s="649"/>
      <c r="JI107" s="649"/>
      <c r="JJ107" s="649"/>
      <c r="JK107" s="649"/>
      <c r="JL107" s="649"/>
      <c r="JM107" s="649"/>
      <c r="JN107" s="649"/>
      <c r="JO107" s="649"/>
      <c r="JP107" s="649"/>
      <c r="JQ107" s="649"/>
      <c r="JR107" s="649"/>
      <c r="JS107" s="649"/>
      <c r="JT107" s="649"/>
      <c r="JU107" s="649"/>
      <c r="JV107" s="649"/>
      <c r="JW107" s="649"/>
      <c r="JX107" s="649"/>
      <c r="JY107" s="649"/>
      <c r="JZ107" s="649"/>
      <c r="KA107" s="649"/>
      <c r="KB107" s="649"/>
      <c r="KC107" s="649"/>
      <c r="KD107" s="649"/>
      <c r="KE107" s="649"/>
      <c r="KF107" s="649"/>
      <c r="KG107" s="649"/>
      <c r="KH107" s="649"/>
      <c r="KI107" s="649"/>
      <c r="KJ107" s="649"/>
      <c r="KK107" s="649"/>
      <c r="KL107" s="649"/>
      <c r="KM107" s="649"/>
      <c r="KN107" s="649"/>
      <c r="KO107" s="649"/>
      <c r="KP107" s="649"/>
      <c r="KQ107" s="649"/>
      <c r="KR107" s="649"/>
      <c r="KS107" s="649"/>
      <c r="KT107" s="649"/>
      <c r="KU107" s="649"/>
      <c r="KV107" s="649"/>
      <c r="KW107" s="649"/>
      <c r="KX107" s="649"/>
      <c r="KY107" s="649"/>
      <c r="KZ107" s="649"/>
      <c r="LA107" s="649"/>
      <c r="LB107" s="649"/>
      <c r="LC107" s="649"/>
      <c r="LD107" s="649"/>
      <c r="LE107" s="649"/>
      <c r="LF107" s="649"/>
      <c r="LG107" s="649"/>
      <c r="LH107" s="649"/>
      <c r="LI107" s="649"/>
      <c r="LJ107" s="649"/>
      <c r="LK107" s="649"/>
      <c r="LL107" s="649"/>
      <c r="LM107" s="649"/>
      <c r="LN107" s="649"/>
      <c r="LO107" s="649"/>
      <c r="LP107" s="649"/>
      <c r="LQ107" s="649"/>
      <c r="LR107" s="649"/>
      <c r="LS107" s="649"/>
      <c r="LT107" s="649"/>
      <c r="LU107" s="649"/>
      <c r="LV107" s="649"/>
      <c r="LW107" s="649"/>
      <c r="LX107" s="649"/>
      <c r="LY107" s="649"/>
      <c r="LZ107" s="649"/>
      <c r="MA107" s="649"/>
      <c r="MB107" s="649"/>
      <c r="MC107" s="649"/>
      <c r="MD107" s="649"/>
      <c r="ME107" s="649"/>
      <c r="MF107" s="649"/>
      <c r="MG107" s="649"/>
      <c r="MH107" s="649"/>
      <c r="MI107" s="649"/>
      <c r="MJ107" s="649"/>
      <c r="MK107" s="649"/>
      <c r="ML107" s="649"/>
      <c r="MM107" s="649"/>
      <c r="MN107" s="649"/>
      <c r="MO107" s="649"/>
      <c r="MP107" s="649"/>
      <c r="MQ107" s="649"/>
      <c r="MR107" s="649"/>
      <c r="MS107" s="649"/>
      <c r="MT107" s="649"/>
      <c r="MU107" s="649"/>
      <c r="MV107" s="649"/>
      <c r="MW107" s="649"/>
      <c r="MX107" s="649"/>
      <c r="MY107" s="649"/>
      <c r="MZ107" s="649"/>
      <c r="NA107" s="649"/>
      <c r="NB107" s="649"/>
      <c r="NC107" s="649"/>
      <c r="ND107" s="649"/>
      <c r="NE107" s="649"/>
      <c r="NF107" s="649"/>
      <c r="NG107" s="649"/>
      <c r="NH107" s="649"/>
      <c r="NI107" s="649"/>
      <c r="NJ107" s="649"/>
      <c r="NK107" s="649"/>
      <c r="NL107" s="649"/>
      <c r="NM107" s="649"/>
      <c r="NN107" s="649"/>
      <c r="NO107" s="649"/>
      <c r="NP107" s="649"/>
      <c r="NQ107" s="649"/>
      <c r="NR107" s="649"/>
      <c r="NS107" s="649"/>
      <c r="NT107" s="649"/>
      <c r="NU107" s="649"/>
      <c r="NV107" s="649"/>
      <c r="NW107" s="649"/>
      <c r="NX107" s="649"/>
      <c r="NY107" s="649"/>
      <c r="NZ107" s="649"/>
      <c r="OA107" s="649"/>
      <c r="OB107" s="649"/>
      <c r="OC107" s="649"/>
      <c r="OD107" s="649"/>
      <c r="OE107" s="649"/>
      <c r="OF107" s="649"/>
      <c r="OG107" s="649"/>
      <c r="OH107" s="649"/>
      <c r="OI107" s="649"/>
      <c r="OJ107" s="649"/>
      <c r="OK107" s="649"/>
      <c r="OL107" s="649"/>
      <c r="OM107" s="649"/>
      <c r="ON107" s="649"/>
      <c r="OO107" s="649"/>
      <c r="OP107" s="649"/>
      <c r="OQ107" s="649"/>
      <c r="OR107" s="649"/>
      <c r="OS107" s="649"/>
      <c r="OT107" s="649"/>
      <c r="OU107" s="649"/>
      <c r="OV107" s="649"/>
      <c r="OW107" s="649"/>
      <c r="OX107" s="649"/>
      <c r="OY107" s="649"/>
      <c r="OZ107" s="649"/>
      <c r="PA107" s="649"/>
      <c r="PB107" s="649"/>
      <c r="PC107" s="649"/>
      <c r="PD107" s="649"/>
      <c r="PE107" s="649"/>
      <c r="PF107" s="649"/>
      <c r="PG107" s="649"/>
      <c r="PH107" s="649"/>
      <c r="PI107" s="649"/>
      <c r="PJ107" s="649"/>
      <c r="PK107" s="649"/>
      <c r="PL107" s="649"/>
      <c r="PM107" s="649"/>
      <c r="PN107" s="649"/>
      <c r="PO107" s="649"/>
      <c r="PP107" s="649"/>
      <c r="PQ107" s="649"/>
      <c r="PR107" s="649"/>
      <c r="PS107" s="649"/>
      <c r="PT107" s="649"/>
      <c r="PU107" s="649"/>
      <c r="PV107" s="649"/>
      <c r="PW107" s="649"/>
      <c r="PX107" s="649"/>
      <c r="PY107" s="649"/>
      <c r="PZ107" s="649"/>
      <c r="QA107" s="649"/>
      <c r="QB107" s="649"/>
      <c r="QC107" s="649"/>
      <c r="QD107" s="649"/>
      <c r="QE107" s="649"/>
      <c r="QF107" s="649"/>
      <c r="QG107" s="649"/>
      <c r="QH107" s="649"/>
      <c r="QI107" s="649"/>
      <c r="QJ107" s="649"/>
      <c r="QK107" s="649"/>
      <c r="QL107" s="649"/>
      <c r="QM107" s="649"/>
      <c r="QN107" s="649"/>
      <c r="QO107" s="649"/>
      <c r="QP107" s="649"/>
      <c r="QQ107" s="649"/>
      <c r="QR107" s="649"/>
      <c r="QS107" s="649"/>
      <c r="QT107" s="649"/>
      <c r="QU107" s="649"/>
      <c r="QV107" s="649"/>
      <c r="QW107" s="649"/>
      <c r="QX107" s="649"/>
      <c r="QY107" s="649"/>
      <c r="QZ107" s="649"/>
      <c r="RA107" s="649"/>
      <c r="RB107" s="649"/>
      <c r="RC107" s="649"/>
      <c r="RD107" s="649"/>
      <c r="RE107" s="649"/>
      <c r="RF107" s="649"/>
      <c r="RG107" s="649"/>
      <c r="RH107" s="649"/>
      <c r="RI107" s="649"/>
      <c r="RJ107" s="649"/>
      <c r="RK107" s="649"/>
      <c r="RL107" s="649"/>
      <c r="RM107" s="649"/>
      <c r="RN107" s="649"/>
      <c r="RO107" s="649"/>
      <c r="RP107" s="649"/>
      <c r="RQ107" s="649"/>
      <c r="RR107" s="649"/>
      <c r="RS107" s="649"/>
      <c r="RT107" s="649"/>
      <c r="RU107" s="649"/>
      <c r="RV107" s="649"/>
      <c r="RW107" s="649"/>
      <c r="RX107" s="649"/>
      <c r="RY107" s="649"/>
      <c r="RZ107" s="649"/>
      <c r="SA107" s="649"/>
      <c r="SB107" s="649"/>
      <c r="SC107" s="649"/>
      <c r="SD107" s="649"/>
      <c r="SE107" s="649"/>
      <c r="SF107" s="649"/>
      <c r="SG107" s="649"/>
      <c r="SH107" s="649"/>
      <c r="SI107" s="649"/>
      <c r="SJ107" s="649"/>
      <c r="SK107" s="649"/>
      <c r="SL107" s="649"/>
      <c r="SM107" s="649"/>
      <c r="SN107" s="649"/>
      <c r="SO107" s="649"/>
      <c r="SP107" s="649"/>
      <c r="SQ107" s="649"/>
      <c r="SR107" s="649"/>
      <c r="SS107" s="649"/>
      <c r="ST107" s="649"/>
      <c r="SU107" s="649"/>
      <c r="SV107" s="649"/>
      <c r="SW107" s="649"/>
      <c r="SX107" s="649"/>
      <c r="SY107" s="649"/>
      <c r="SZ107" s="649"/>
      <c r="TA107" s="649"/>
      <c r="TB107" s="649"/>
      <c r="TC107" s="649"/>
      <c r="TD107" s="649"/>
      <c r="TE107" s="649"/>
      <c r="TF107" s="649"/>
      <c r="TG107" s="649"/>
      <c r="TH107" s="649"/>
      <c r="TI107" s="649"/>
      <c r="TJ107" s="649"/>
      <c r="TK107" s="649"/>
      <c r="TL107" s="649"/>
      <c r="TM107" s="649"/>
      <c r="TN107" s="649"/>
      <c r="TO107" s="649"/>
      <c r="TP107" s="649"/>
      <c r="TQ107" s="649"/>
      <c r="TR107" s="649"/>
      <c r="TS107" s="649"/>
      <c r="TT107" s="649"/>
      <c r="TU107" s="649"/>
      <c r="TV107" s="649"/>
      <c r="TW107" s="649"/>
      <c r="TX107" s="649"/>
      <c r="TY107" s="649"/>
      <c r="TZ107" s="649"/>
      <c r="UA107" s="649"/>
      <c r="UB107" s="649"/>
      <c r="UC107" s="649"/>
      <c r="UD107" s="649"/>
      <c r="UE107" s="649"/>
      <c r="UF107" s="649"/>
      <c r="UG107" s="649"/>
      <c r="UH107" s="649"/>
      <c r="UI107" s="649"/>
      <c r="UJ107" s="649"/>
      <c r="UK107" s="649"/>
      <c r="UL107" s="649"/>
      <c r="UM107" s="649"/>
      <c r="UN107" s="649"/>
      <c r="UO107" s="649"/>
      <c r="UP107" s="649"/>
      <c r="UQ107" s="649"/>
      <c r="UR107" s="649"/>
      <c r="US107" s="649"/>
      <c r="UT107" s="649"/>
      <c r="UU107" s="649"/>
      <c r="UV107" s="649"/>
      <c r="UW107" s="649"/>
      <c r="UX107" s="649"/>
      <c r="UY107" s="649"/>
      <c r="UZ107" s="649"/>
      <c r="VA107" s="649"/>
      <c r="VB107" s="649"/>
      <c r="VC107" s="649"/>
      <c r="VD107" s="649"/>
      <c r="VE107" s="649"/>
      <c r="VF107" s="649"/>
      <c r="VG107" s="649"/>
      <c r="VH107" s="649"/>
      <c r="VI107" s="649"/>
      <c r="VJ107" s="649"/>
      <c r="VK107" s="649"/>
      <c r="VL107" s="649"/>
      <c r="VM107" s="649"/>
      <c r="VN107" s="649"/>
      <c r="VO107" s="649"/>
      <c r="VP107" s="649"/>
      <c r="VQ107" s="649"/>
      <c r="VR107" s="649"/>
      <c r="VS107" s="649"/>
      <c r="VT107" s="649"/>
      <c r="VU107" s="649"/>
      <c r="VV107" s="649"/>
      <c r="VW107" s="649"/>
      <c r="VX107" s="649"/>
      <c r="VY107" s="649"/>
      <c r="VZ107" s="649"/>
      <c r="WA107" s="649"/>
      <c r="WB107" s="649"/>
      <c r="WC107" s="649"/>
      <c r="WD107" s="649"/>
      <c r="WE107" s="649"/>
      <c r="WF107" s="649"/>
      <c r="WG107" s="649"/>
      <c r="WH107" s="649"/>
      <c r="WI107" s="649"/>
      <c r="WJ107" s="649"/>
      <c r="WK107" s="649"/>
      <c r="WL107" s="649"/>
      <c r="WM107" s="649"/>
      <c r="WN107" s="649"/>
      <c r="WO107" s="649"/>
      <c r="WP107" s="649"/>
      <c r="WQ107" s="649"/>
      <c r="WR107" s="649"/>
      <c r="WS107" s="649"/>
      <c r="WT107" s="649"/>
      <c r="WU107" s="649"/>
      <c r="WV107" s="649"/>
      <c r="WW107" s="649"/>
      <c r="WX107" s="649"/>
      <c r="WY107" s="649"/>
      <c r="WZ107" s="649"/>
      <c r="XA107" s="649"/>
      <c r="XB107" s="649"/>
      <c r="XC107" s="649"/>
      <c r="XD107" s="649"/>
      <c r="XE107" s="649"/>
      <c r="XF107" s="649"/>
      <c r="XG107" s="649"/>
      <c r="XH107" s="649"/>
      <c r="XI107" s="649"/>
      <c r="XJ107" s="649"/>
      <c r="XK107" s="649"/>
      <c r="XL107" s="649"/>
      <c r="XM107" s="649"/>
      <c r="XN107" s="649"/>
      <c r="XO107" s="649"/>
      <c r="XP107" s="649"/>
      <c r="XQ107" s="649"/>
      <c r="XR107" s="649"/>
      <c r="XS107" s="649"/>
      <c r="XT107" s="649"/>
      <c r="XU107" s="649"/>
      <c r="XV107" s="649"/>
      <c r="XW107" s="649"/>
      <c r="XX107" s="649"/>
      <c r="XY107" s="649"/>
      <c r="XZ107" s="649"/>
      <c r="YA107" s="649"/>
      <c r="YB107" s="649"/>
      <c r="YC107" s="649"/>
      <c r="YD107" s="649"/>
      <c r="YE107" s="649"/>
      <c r="YF107" s="649"/>
      <c r="YG107" s="649"/>
      <c r="YH107" s="649"/>
      <c r="YI107" s="649"/>
      <c r="YJ107" s="649"/>
      <c r="YK107" s="649"/>
      <c r="YL107" s="649"/>
      <c r="YM107" s="649"/>
      <c r="YN107" s="649"/>
      <c r="YO107" s="649"/>
      <c r="YP107" s="649"/>
      <c r="YQ107" s="649"/>
      <c r="YR107" s="649"/>
      <c r="YS107" s="649"/>
      <c r="YT107" s="649"/>
      <c r="YU107" s="649"/>
      <c r="YV107" s="649"/>
      <c r="YW107" s="649"/>
      <c r="YX107" s="649"/>
      <c r="YY107" s="649"/>
      <c r="YZ107" s="649"/>
      <c r="ZA107" s="649"/>
      <c r="ZB107" s="649"/>
      <c r="ZC107" s="649"/>
      <c r="ZD107" s="649"/>
      <c r="ZE107" s="649"/>
      <c r="ZF107" s="649"/>
      <c r="ZG107" s="649"/>
      <c r="ZH107" s="649"/>
      <c r="ZI107" s="649"/>
      <c r="ZJ107" s="649"/>
      <c r="ZK107" s="649"/>
      <c r="ZL107" s="649"/>
      <c r="ZM107" s="649"/>
      <c r="ZN107" s="649"/>
      <c r="ZO107" s="649"/>
      <c r="ZP107" s="649"/>
      <c r="ZQ107" s="649"/>
      <c r="ZR107" s="649"/>
      <c r="ZS107" s="649"/>
      <c r="ZT107" s="649"/>
      <c r="ZU107" s="649"/>
      <c r="ZV107" s="649"/>
      <c r="ZW107" s="649"/>
      <c r="ZX107" s="649"/>
      <c r="ZY107" s="649"/>
      <c r="ZZ107" s="649"/>
      <c r="AAA107" s="649"/>
      <c r="AAB107" s="649"/>
      <c r="AAC107" s="649"/>
      <c r="AAD107" s="649"/>
      <c r="AAE107" s="649"/>
      <c r="AAF107" s="649"/>
      <c r="AAG107" s="649"/>
      <c r="AAH107" s="649"/>
      <c r="AAI107" s="649"/>
      <c r="AAJ107" s="649"/>
      <c r="AAK107" s="649"/>
      <c r="AAL107" s="649"/>
      <c r="AAM107" s="649"/>
      <c r="AAN107" s="649"/>
      <c r="AAO107" s="649"/>
      <c r="AAP107" s="649"/>
      <c r="AAQ107" s="649"/>
      <c r="AAR107" s="649"/>
      <c r="AAS107" s="649"/>
      <c r="AAT107" s="649"/>
      <c r="AAU107" s="649"/>
      <c r="AAV107" s="649"/>
      <c r="AAW107" s="649"/>
      <c r="AAX107" s="649"/>
      <c r="AAY107" s="649"/>
      <c r="AAZ107" s="649"/>
      <c r="ABA107" s="649"/>
      <c r="ABB107" s="649"/>
      <c r="ABC107" s="649"/>
      <c r="ABD107" s="649"/>
      <c r="ABE107" s="649"/>
      <c r="ABF107" s="649"/>
      <c r="ABG107" s="649"/>
      <c r="ABH107" s="649"/>
      <c r="ABI107" s="649"/>
      <c r="ABJ107" s="649"/>
      <c r="ABK107" s="649"/>
      <c r="ABL107" s="649"/>
      <c r="ABM107" s="649"/>
      <c r="ABN107" s="649"/>
      <c r="ABO107" s="649"/>
      <c r="ABP107" s="649"/>
      <c r="ABQ107" s="649"/>
      <c r="ABR107" s="649"/>
      <c r="ABS107" s="649"/>
      <c r="ABT107" s="649"/>
      <c r="ABU107" s="649"/>
      <c r="ABV107" s="649"/>
      <c r="ABW107" s="649"/>
      <c r="ABX107" s="649"/>
      <c r="ABY107" s="649"/>
      <c r="ABZ107" s="649"/>
      <c r="ACA107" s="649"/>
      <c r="ACB107" s="649"/>
      <c r="ACC107" s="649"/>
      <c r="ACD107" s="649"/>
      <c r="ACE107" s="649"/>
      <c r="ACF107" s="649"/>
      <c r="ACG107" s="649"/>
      <c r="ACH107" s="649"/>
      <c r="ACI107" s="649"/>
      <c r="ACJ107" s="649"/>
      <c r="ACK107" s="649"/>
      <c r="ACL107" s="649"/>
      <c r="ACM107" s="649"/>
      <c r="ACN107" s="649"/>
      <c r="ACO107" s="649"/>
      <c r="ACP107" s="649"/>
      <c r="ACQ107" s="649"/>
      <c r="ACR107" s="649"/>
      <c r="ACS107" s="649"/>
      <c r="ACT107" s="649"/>
      <c r="ACU107" s="649"/>
      <c r="ACV107" s="649"/>
      <c r="ACW107" s="649"/>
      <c r="ACX107" s="649"/>
      <c r="ACY107" s="649"/>
      <c r="ACZ107" s="649"/>
      <c r="ADA107" s="649"/>
      <c r="ADB107" s="649"/>
      <c r="ADC107" s="649"/>
      <c r="ADD107" s="649"/>
      <c r="ADE107" s="649"/>
      <c r="ADF107" s="649"/>
      <c r="ADG107" s="649"/>
      <c r="ADH107" s="649"/>
      <c r="ADI107" s="649"/>
      <c r="ADJ107" s="649"/>
      <c r="ADK107" s="649"/>
      <c r="ADL107" s="649"/>
      <c r="ADM107" s="649"/>
      <c r="ADN107" s="649"/>
      <c r="ADO107" s="649"/>
      <c r="ADP107" s="649"/>
      <c r="ADQ107" s="649"/>
      <c r="ADR107" s="649"/>
      <c r="ADS107" s="649"/>
      <c r="ADT107" s="649"/>
      <c r="ADU107" s="649"/>
      <c r="ADV107" s="649"/>
      <c r="ADW107" s="649"/>
      <c r="ADX107" s="649"/>
      <c r="ADY107" s="649"/>
      <c r="ADZ107" s="649"/>
      <c r="AEA107" s="649"/>
      <c r="AEB107" s="649"/>
      <c r="AEC107" s="649"/>
      <c r="AED107" s="649"/>
      <c r="AEE107" s="649"/>
      <c r="AEF107" s="649"/>
      <c r="AEG107" s="649"/>
      <c r="AEH107" s="649"/>
      <c r="AEI107" s="649"/>
      <c r="AEJ107" s="649"/>
      <c r="AEK107" s="649"/>
      <c r="AEL107" s="649"/>
      <c r="AEM107" s="649"/>
      <c r="AEN107" s="649"/>
      <c r="AEO107" s="649"/>
      <c r="AEP107" s="649"/>
      <c r="AEQ107" s="649"/>
      <c r="AER107" s="649"/>
      <c r="AES107" s="649"/>
      <c r="AET107" s="649"/>
      <c r="AEU107" s="649"/>
      <c r="AEV107" s="649"/>
      <c r="AEW107" s="649"/>
      <c r="AEX107" s="649"/>
      <c r="AEY107" s="649"/>
      <c r="AEZ107" s="649"/>
      <c r="AFA107" s="649"/>
      <c r="AFB107" s="649"/>
      <c r="AFC107" s="649"/>
      <c r="AFD107" s="649"/>
      <c r="AFE107" s="649"/>
      <c r="AFF107" s="649"/>
      <c r="AFG107" s="649"/>
      <c r="AFH107" s="649"/>
      <c r="AFI107" s="649"/>
      <c r="AFJ107" s="649"/>
      <c r="AFK107" s="649"/>
      <c r="AFL107" s="649"/>
      <c r="AFM107" s="649"/>
      <c r="AFN107" s="649"/>
      <c r="AFO107" s="649"/>
      <c r="AFP107" s="649"/>
      <c r="AFQ107" s="649"/>
      <c r="AFR107" s="649"/>
      <c r="AFS107" s="649"/>
      <c r="AFT107" s="649"/>
      <c r="AFU107" s="649"/>
      <c r="AFV107" s="649"/>
      <c r="AFW107" s="649"/>
      <c r="AFX107" s="649"/>
      <c r="AFY107" s="649"/>
      <c r="AFZ107" s="649"/>
      <c r="AGA107" s="649"/>
      <c r="AGB107" s="649"/>
      <c r="AGC107" s="649"/>
      <c r="AGD107" s="649"/>
      <c r="AGE107" s="649"/>
      <c r="AGF107" s="649"/>
      <c r="AGG107" s="649"/>
      <c r="AGH107" s="649"/>
      <c r="AGI107" s="649"/>
      <c r="AGJ107" s="649"/>
      <c r="AGK107" s="649"/>
      <c r="AGL107" s="649"/>
      <c r="AGM107" s="649"/>
      <c r="AGN107" s="649"/>
      <c r="AGO107" s="649"/>
      <c r="AGP107" s="649"/>
      <c r="AGQ107" s="649"/>
      <c r="AGR107" s="649"/>
      <c r="AGS107" s="649"/>
      <c r="AGT107" s="649"/>
      <c r="AGU107" s="649"/>
      <c r="AGV107" s="649"/>
      <c r="AGW107" s="649"/>
      <c r="AGX107" s="649"/>
      <c r="AGY107" s="649"/>
      <c r="AGZ107" s="649"/>
      <c r="AHA107" s="649"/>
      <c r="AHB107" s="649"/>
      <c r="AHC107" s="649"/>
      <c r="AHD107" s="649"/>
      <c r="AHE107" s="649"/>
      <c r="AHF107" s="649"/>
      <c r="AHG107" s="649"/>
      <c r="AHH107" s="649"/>
      <c r="AHI107" s="649"/>
      <c r="AHJ107" s="649"/>
      <c r="AHK107" s="649"/>
      <c r="AHL107" s="649"/>
      <c r="AHM107" s="649"/>
      <c r="AHN107" s="649"/>
      <c r="AHO107" s="649"/>
      <c r="AHP107" s="649"/>
      <c r="AHQ107" s="649"/>
      <c r="AHR107" s="649"/>
      <c r="AHS107" s="649"/>
      <c r="AHT107" s="649"/>
      <c r="AHU107" s="649"/>
      <c r="AHV107" s="649"/>
      <c r="AHW107" s="649"/>
      <c r="AHX107" s="649"/>
      <c r="AHY107" s="649"/>
      <c r="AHZ107" s="649"/>
      <c r="AIA107" s="649"/>
      <c r="AIB107" s="649"/>
      <c r="AIC107" s="649"/>
      <c r="AID107" s="649"/>
      <c r="AIE107" s="649"/>
      <c r="AIF107" s="649"/>
      <c r="AIG107" s="649"/>
      <c r="AIH107" s="649"/>
      <c r="AII107" s="649"/>
      <c r="AIJ107" s="649"/>
      <c r="AIK107" s="649"/>
      <c r="AIL107" s="649"/>
      <c r="AIM107" s="649"/>
      <c r="AIN107" s="649"/>
      <c r="AIO107" s="649"/>
      <c r="AIP107" s="649"/>
      <c r="AIQ107" s="649"/>
      <c r="AIR107" s="649"/>
      <c r="AIS107" s="649"/>
      <c r="AIT107" s="649"/>
      <c r="AIU107" s="649"/>
      <c r="AIV107" s="649"/>
      <c r="AIW107" s="649"/>
      <c r="AIX107" s="649"/>
      <c r="AIY107" s="649"/>
      <c r="AIZ107" s="649"/>
      <c r="AJA107" s="649"/>
      <c r="AJB107" s="649"/>
      <c r="AJC107" s="649"/>
      <c r="AJD107" s="649"/>
      <c r="AJE107" s="649"/>
      <c r="AJF107" s="649"/>
      <c r="AJG107" s="649"/>
      <c r="AJH107" s="649"/>
      <c r="AJI107" s="649"/>
      <c r="AJJ107" s="649"/>
      <c r="AJK107" s="649"/>
      <c r="AJL107" s="649"/>
      <c r="AJM107" s="649"/>
      <c r="AJN107" s="649"/>
      <c r="AJO107" s="649"/>
      <c r="AJP107" s="649"/>
      <c r="AJQ107" s="649"/>
      <c r="AJR107" s="649"/>
      <c r="AJS107" s="649"/>
      <c r="AJT107" s="649"/>
      <c r="AJU107" s="649"/>
      <c r="AJV107" s="649"/>
      <c r="AJW107" s="649"/>
      <c r="AJX107" s="649"/>
      <c r="AJY107" s="649"/>
      <c r="AJZ107" s="649"/>
      <c r="AKA107" s="649"/>
      <c r="AKB107" s="649"/>
      <c r="AKC107" s="649"/>
      <c r="AKD107" s="649"/>
      <c r="AKE107" s="649"/>
      <c r="AKF107" s="649"/>
      <c r="AKG107" s="649"/>
      <c r="AKH107" s="649"/>
      <c r="AKI107" s="649"/>
      <c r="AKJ107" s="649"/>
      <c r="AKK107" s="649"/>
      <c r="AKL107" s="649"/>
      <c r="AKM107" s="649"/>
      <c r="AKN107" s="649"/>
      <c r="AKO107" s="649"/>
      <c r="AKP107" s="649"/>
      <c r="AKQ107" s="649"/>
      <c r="AKR107" s="649"/>
      <c r="AKS107" s="649"/>
      <c r="AKT107" s="649"/>
      <c r="AKU107" s="649"/>
      <c r="AKV107" s="649"/>
      <c r="AKW107" s="649"/>
      <c r="AKX107" s="649"/>
      <c r="AKY107" s="649"/>
      <c r="AKZ107" s="649"/>
      <c r="ALA107" s="649"/>
      <c r="ALB107" s="649"/>
      <c r="ALC107" s="649"/>
      <c r="ALD107" s="649"/>
      <c r="ALE107" s="649"/>
      <c r="ALF107" s="649"/>
      <c r="ALG107" s="649"/>
      <c r="ALH107" s="649"/>
      <c r="ALI107" s="649"/>
      <c r="ALJ107" s="649"/>
      <c r="ALK107" s="649"/>
      <c r="ALL107" s="649"/>
      <c r="ALM107" s="649"/>
      <c r="ALN107" s="649"/>
      <c r="ALO107" s="649"/>
      <c r="ALP107" s="649"/>
      <c r="ALQ107" s="649"/>
      <c r="ALR107" s="649"/>
      <c r="ALS107" s="649"/>
      <c r="ALT107" s="649"/>
      <c r="ALU107" s="649"/>
      <c r="ALV107" s="649"/>
      <c r="ALW107" s="649"/>
      <c r="ALX107" s="649"/>
      <c r="ALY107" s="649"/>
      <c r="ALZ107" s="649"/>
      <c r="AMA107" s="649"/>
      <c r="AMB107" s="649"/>
      <c r="AMC107" s="649"/>
      <c r="AMD107" s="649"/>
      <c r="AME107" s="649"/>
      <c r="AMF107" s="649"/>
      <c r="AMG107" s="649"/>
      <c r="AMH107" s="649"/>
      <c r="AMI107" s="649"/>
      <c r="AMJ107" s="649"/>
      <c r="AMK107" s="649"/>
      <c r="AML107" s="649"/>
      <c r="AMM107" s="649"/>
      <c r="AMN107" s="649"/>
      <c r="AMO107" s="649"/>
      <c r="AMP107" s="649"/>
      <c r="AMQ107" s="649"/>
      <c r="AMR107" s="649"/>
      <c r="AMS107" s="649"/>
      <c r="AMT107" s="649"/>
      <c r="AMU107" s="649"/>
      <c r="AMV107" s="649"/>
      <c r="AMW107" s="649"/>
      <c r="AMX107" s="649"/>
      <c r="AMY107" s="649"/>
      <c r="AMZ107" s="649"/>
      <c r="ANA107" s="649"/>
      <c r="ANB107" s="649"/>
      <c r="ANC107" s="649"/>
      <c r="AND107" s="649"/>
      <c r="ANE107" s="649"/>
      <c r="ANF107" s="649"/>
      <c r="ANG107" s="649"/>
      <c r="ANH107" s="649"/>
      <c r="ANI107" s="649"/>
      <c r="ANJ107" s="649"/>
      <c r="ANK107" s="649"/>
      <c r="ANL107" s="649"/>
      <c r="ANM107" s="649"/>
      <c r="ANN107" s="649"/>
      <c r="ANO107" s="649"/>
      <c r="ANP107" s="649"/>
      <c r="ANQ107" s="649"/>
      <c r="ANR107" s="649"/>
      <c r="ANS107" s="649"/>
      <c r="ANT107" s="649"/>
      <c r="ANU107" s="649"/>
      <c r="ANV107" s="649"/>
      <c r="ANW107" s="649"/>
      <c r="ANX107" s="649"/>
      <c r="ANY107" s="649"/>
      <c r="ANZ107" s="649"/>
      <c r="AOA107" s="649"/>
      <c r="AOB107" s="649"/>
      <c r="AOC107" s="649"/>
      <c r="AOD107" s="649"/>
      <c r="AOE107" s="649"/>
      <c r="AOF107" s="649"/>
      <c r="AOG107" s="649"/>
      <c r="AOH107" s="649"/>
      <c r="AOI107" s="649"/>
      <c r="AOJ107" s="649"/>
      <c r="AOK107" s="649"/>
      <c r="AOL107" s="649"/>
      <c r="AOM107" s="649"/>
      <c r="AON107" s="649"/>
      <c r="AOO107" s="649"/>
      <c r="AOP107" s="649"/>
      <c r="AOQ107" s="649"/>
      <c r="AOR107" s="649"/>
      <c r="AOS107" s="649"/>
      <c r="AOT107" s="649"/>
      <c r="AOU107" s="649"/>
      <c r="AOV107" s="649"/>
      <c r="AOW107" s="649"/>
      <c r="AOX107" s="649"/>
      <c r="AOY107" s="649"/>
      <c r="AOZ107" s="649"/>
      <c r="APA107" s="649"/>
      <c r="APB107" s="649"/>
      <c r="APC107" s="649"/>
      <c r="APD107" s="649"/>
      <c r="APE107" s="649"/>
      <c r="APF107" s="649"/>
      <c r="APG107" s="649"/>
      <c r="APH107" s="649"/>
      <c r="API107" s="649"/>
      <c r="APJ107" s="649"/>
      <c r="APK107" s="649"/>
      <c r="APL107" s="649"/>
      <c r="APM107" s="649"/>
      <c r="APN107" s="649"/>
      <c r="APO107" s="649"/>
      <c r="APP107" s="649"/>
      <c r="APQ107" s="649"/>
      <c r="APR107" s="649"/>
      <c r="APS107" s="649"/>
      <c r="APT107" s="649"/>
      <c r="APU107" s="649"/>
      <c r="APV107" s="649"/>
      <c r="APW107" s="649"/>
      <c r="APX107" s="649"/>
      <c r="APY107" s="649"/>
      <c r="APZ107" s="649"/>
      <c r="AQA107" s="649"/>
      <c r="AQB107" s="649"/>
      <c r="AQC107" s="649"/>
      <c r="AQD107" s="649"/>
      <c r="AQE107" s="649"/>
      <c r="AQF107" s="649"/>
      <c r="AQG107" s="649"/>
      <c r="AQH107" s="649"/>
      <c r="AQI107" s="649"/>
      <c r="AQJ107" s="649"/>
      <c r="AQK107" s="649"/>
      <c r="AQL107" s="649"/>
      <c r="AQM107" s="649"/>
      <c r="AQN107" s="649"/>
      <c r="AQO107" s="649"/>
      <c r="AQP107" s="649"/>
      <c r="AQQ107" s="649"/>
      <c r="AQR107" s="649"/>
      <c r="AQS107" s="649"/>
      <c r="AQT107" s="649"/>
      <c r="AQU107" s="649"/>
      <c r="AQV107" s="649"/>
      <c r="AQW107" s="649"/>
      <c r="AQX107" s="649"/>
      <c r="AQY107" s="649"/>
      <c r="AQZ107" s="649"/>
      <c r="ARA107" s="649"/>
      <c r="ARB107" s="649"/>
      <c r="ARC107" s="649"/>
      <c r="ARD107" s="649"/>
      <c r="ARE107" s="649"/>
      <c r="ARF107" s="649"/>
      <c r="ARG107" s="649"/>
      <c r="ARH107" s="649"/>
      <c r="ARI107" s="649"/>
      <c r="ARJ107" s="649"/>
      <c r="ARK107" s="649"/>
      <c r="ARL107" s="649"/>
      <c r="ARM107" s="649"/>
      <c r="ARN107" s="649"/>
      <c r="ARO107" s="649"/>
      <c r="ARP107" s="649"/>
      <c r="ARQ107" s="649"/>
      <c r="ARR107" s="649"/>
      <c r="ARS107" s="649"/>
      <c r="ART107" s="649"/>
      <c r="ARU107" s="649"/>
      <c r="ARV107" s="649"/>
      <c r="ARW107" s="649"/>
      <c r="ARX107" s="649"/>
      <c r="ARY107" s="649"/>
      <c r="ARZ107" s="649"/>
      <c r="ASA107" s="649"/>
      <c r="ASB107" s="649"/>
      <c r="ASC107" s="649"/>
      <c r="ASD107" s="649"/>
      <c r="ASE107" s="649"/>
      <c r="ASF107" s="649"/>
      <c r="ASG107" s="649"/>
      <c r="ASH107" s="649"/>
      <c r="ASI107" s="649"/>
      <c r="ASJ107" s="649"/>
      <c r="ASK107" s="649"/>
      <c r="ASL107" s="649"/>
      <c r="ASM107" s="649"/>
      <c r="ASN107" s="649"/>
      <c r="ASO107" s="649"/>
      <c r="ASP107" s="649"/>
      <c r="ASQ107" s="649"/>
      <c r="ASR107" s="649"/>
      <c r="ASS107" s="649"/>
      <c r="AST107" s="649"/>
      <c r="ASU107" s="649"/>
      <c r="ASV107" s="649"/>
      <c r="ASW107" s="649"/>
      <c r="ASX107" s="649"/>
      <c r="ASY107" s="649"/>
      <c r="ASZ107" s="649"/>
      <c r="ATA107" s="649"/>
      <c r="ATB107" s="649"/>
      <c r="ATC107" s="649"/>
      <c r="ATD107" s="649"/>
      <c r="ATE107" s="649"/>
      <c r="ATF107" s="649"/>
      <c r="ATG107" s="649"/>
      <c r="ATH107" s="649"/>
      <c r="ATI107" s="649"/>
      <c r="ATJ107" s="649"/>
      <c r="ATK107" s="649"/>
      <c r="ATL107" s="649"/>
      <c r="ATM107" s="649"/>
      <c r="ATN107" s="649"/>
      <c r="ATO107" s="649"/>
      <c r="ATP107" s="649"/>
      <c r="ATQ107" s="649"/>
      <c r="ATR107" s="649"/>
      <c r="ATS107" s="649"/>
      <c r="ATT107" s="649"/>
      <c r="ATU107" s="649"/>
      <c r="ATV107" s="649"/>
      <c r="ATW107" s="649"/>
      <c r="ATX107" s="649"/>
      <c r="ATY107" s="649"/>
      <c r="ATZ107" s="649"/>
      <c r="AUA107" s="649"/>
      <c r="AUB107" s="649"/>
      <c r="AUC107" s="649"/>
      <c r="AUD107" s="649"/>
      <c r="AUE107" s="649"/>
      <c r="AUF107" s="649"/>
      <c r="AUG107" s="649"/>
      <c r="AUH107" s="649"/>
      <c r="AUI107" s="649"/>
      <c r="AUJ107" s="649"/>
      <c r="AUK107" s="649"/>
      <c r="AUL107" s="649"/>
      <c r="AUM107" s="649"/>
      <c r="AUN107" s="649"/>
      <c r="AUO107" s="649"/>
      <c r="AUP107" s="649"/>
      <c r="AUQ107" s="649"/>
      <c r="AUR107" s="649"/>
      <c r="AUS107" s="649"/>
      <c r="AUT107" s="649"/>
      <c r="AUU107" s="649"/>
      <c r="AUV107" s="649"/>
      <c r="AUW107" s="649"/>
      <c r="AUX107" s="649"/>
      <c r="AUY107" s="649"/>
      <c r="AUZ107" s="649"/>
      <c r="AVA107" s="649"/>
      <c r="AVB107" s="649"/>
      <c r="AVC107" s="649"/>
      <c r="AVD107" s="649"/>
      <c r="AVE107" s="649"/>
      <c r="AVF107" s="649"/>
      <c r="AVG107" s="649"/>
      <c r="AVH107" s="649"/>
      <c r="AVI107" s="649"/>
      <c r="AVJ107" s="649"/>
      <c r="AVK107" s="649"/>
      <c r="AVL107" s="649"/>
      <c r="AVM107" s="649"/>
      <c r="AVN107" s="649"/>
      <c r="AVO107" s="649"/>
      <c r="AVP107" s="649"/>
      <c r="AVQ107" s="649"/>
      <c r="AVR107" s="649"/>
      <c r="AVS107" s="649"/>
      <c r="AVT107" s="649"/>
      <c r="AVU107" s="649"/>
      <c r="AVV107" s="649"/>
      <c r="AVW107" s="649"/>
      <c r="AVX107" s="649"/>
      <c r="AVY107" s="649"/>
      <c r="AVZ107" s="649"/>
      <c r="AWA107" s="649"/>
      <c r="AWB107" s="649"/>
      <c r="AWC107" s="649"/>
      <c r="AWD107" s="649"/>
      <c r="AWE107" s="649"/>
      <c r="AWF107" s="649"/>
      <c r="AWG107" s="649"/>
      <c r="AWH107" s="649"/>
      <c r="AWI107" s="649"/>
      <c r="AWJ107" s="649"/>
      <c r="AWK107" s="649"/>
      <c r="AWL107" s="649"/>
      <c r="AWM107" s="649"/>
      <c r="AWN107" s="649"/>
      <c r="AWO107" s="649"/>
      <c r="AWP107" s="649"/>
      <c r="AWQ107" s="649"/>
      <c r="AWR107" s="649"/>
      <c r="AWS107" s="649"/>
      <c r="AWT107" s="649"/>
      <c r="AWU107" s="649"/>
      <c r="AWV107" s="649"/>
      <c r="AWW107" s="649"/>
      <c r="AWX107" s="649"/>
      <c r="AWY107" s="649"/>
      <c r="AWZ107" s="649"/>
      <c r="AXA107" s="649"/>
      <c r="AXB107" s="649"/>
      <c r="AXC107" s="649"/>
      <c r="AXD107" s="649"/>
      <c r="AXE107" s="649"/>
      <c r="AXF107" s="649"/>
      <c r="AXG107" s="649"/>
      <c r="AXH107" s="649"/>
      <c r="AXI107" s="649"/>
      <c r="AXJ107" s="649"/>
      <c r="AXK107" s="649"/>
      <c r="AXL107" s="649"/>
      <c r="AXM107" s="649"/>
      <c r="AXN107" s="649"/>
      <c r="AXO107" s="649"/>
      <c r="AXP107" s="649"/>
      <c r="AXQ107" s="649"/>
      <c r="AXR107" s="649"/>
      <c r="AXS107" s="649"/>
      <c r="AXT107" s="649"/>
      <c r="AXU107" s="649"/>
      <c r="AXV107" s="649"/>
      <c r="AXW107" s="649"/>
      <c r="AXX107" s="649"/>
      <c r="AXY107" s="649"/>
      <c r="AXZ107" s="649"/>
      <c r="AYA107" s="649"/>
      <c r="AYB107" s="649"/>
      <c r="AYC107" s="649"/>
      <c r="AYD107" s="649"/>
      <c r="AYE107" s="649"/>
      <c r="AYF107" s="649"/>
      <c r="AYG107" s="649"/>
      <c r="AYH107" s="649"/>
      <c r="AYI107" s="649"/>
      <c r="AYJ107" s="649"/>
      <c r="AYK107" s="649"/>
      <c r="AYL107" s="649"/>
      <c r="AYM107" s="649"/>
      <c r="AYN107" s="649"/>
      <c r="AYO107" s="649"/>
      <c r="AYP107" s="649"/>
      <c r="AYQ107" s="649"/>
      <c r="AYR107" s="649"/>
      <c r="AYS107" s="649"/>
      <c r="AYT107" s="649"/>
      <c r="AYU107" s="649"/>
      <c r="AYV107" s="649"/>
      <c r="AYW107" s="649"/>
      <c r="AYX107" s="649"/>
      <c r="AYY107" s="649"/>
      <c r="AYZ107" s="649"/>
      <c r="AZA107" s="649"/>
      <c r="AZB107" s="649"/>
      <c r="AZC107" s="649"/>
      <c r="AZD107" s="649"/>
      <c r="AZE107" s="649"/>
      <c r="AZF107" s="649"/>
      <c r="AZG107" s="649"/>
      <c r="AZH107" s="649"/>
      <c r="AZI107" s="649"/>
      <c r="AZJ107" s="649"/>
      <c r="AZK107" s="649"/>
      <c r="AZL107" s="649"/>
      <c r="AZM107" s="649"/>
      <c r="AZN107" s="649"/>
      <c r="AZO107" s="649"/>
      <c r="AZP107" s="649"/>
      <c r="AZQ107" s="649"/>
      <c r="AZR107" s="649"/>
      <c r="AZS107" s="649"/>
      <c r="AZT107" s="649"/>
      <c r="AZU107" s="649"/>
      <c r="AZV107" s="649"/>
      <c r="AZW107" s="649"/>
      <c r="AZX107" s="649"/>
      <c r="AZY107" s="649"/>
      <c r="AZZ107" s="649"/>
      <c r="BAA107" s="649"/>
      <c r="BAB107" s="649"/>
      <c r="BAC107" s="649"/>
      <c r="BAD107" s="649"/>
      <c r="BAE107" s="649"/>
      <c r="BAF107" s="649"/>
      <c r="BAG107" s="649"/>
      <c r="BAH107" s="649"/>
      <c r="BAI107" s="649"/>
      <c r="BAJ107" s="649"/>
      <c r="BAK107" s="649"/>
      <c r="BAL107" s="649"/>
      <c r="BAM107" s="649"/>
      <c r="BAN107" s="649"/>
      <c r="BAO107" s="649"/>
      <c r="BAP107" s="649"/>
      <c r="BAQ107" s="649"/>
      <c r="BAR107" s="649"/>
      <c r="BAS107" s="649"/>
      <c r="BAT107" s="649"/>
      <c r="BAU107" s="649"/>
      <c r="BAV107" s="649"/>
      <c r="BAW107" s="649"/>
      <c r="BAX107" s="649"/>
      <c r="BAY107" s="649"/>
      <c r="BAZ107" s="649"/>
      <c r="BBA107" s="649"/>
      <c r="BBB107" s="649"/>
      <c r="BBC107" s="649"/>
      <c r="BBD107" s="649"/>
      <c r="BBE107" s="649"/>
      <c r="BBF107" s="649"/>
      <c r="BBG107" s="649"/>
      <c r="BBH107" s="649"/>
      <c r="BBI107" s="649"/>
      <c r="BBJ107" s="649"/>
      <c r="BBK107" s="649"/>
      <c r="BBL107" s="649"/>
      <c r="BBM107" s="649"/>
      <c r="BBN107" s="649"/>
      <c r="BBO107" s="649"/>
      <c r="BBP107" s="649"/>
      <c r="BBQ107" s="649"/>
      <c r="BBR107" s="649"/>
      <c r="BBS107" s="649"/>
      <c r="BBT107" s="649"/>
      <c r="BBU107" s="649"/>
      <c r="BBV107" s="649"/>
      <c r="BBW107" s="649"/>
      <c r="BBX107" s="649"/>
      <c r="BBY107" s="649"/>
      <c r="BBZ107" s="649"/>
      <c r="BCA107" s="649"/>
      <c r="BCB107" s="649"/>
      <c r="BCC107" s="649"/>
      <c r="BCD107" s="649"/>
      <c r="BCE107" s="649"/>
      <c r="BCF107" s="649"/>
      <c r="BCG107" s="649"/>
      <c r="BCH107" s="649"/>
      <c r="BCI107" s="649"/>
      <c r="BCJ107" s="649"/>
      <c r="BCK107" s="649"/>
      <c r="BCL107" s="649"/>
      <c r="BCM107" s="649"/>
      <c r="BCN107" s="649"/>
      <c r="BCO107" s="649"/>
      <c r="BCP107" s="649"/>
      <c r="BCQ107" s="649"/>
      <c r="BCR107" s="649"/>
      <c r="BCS107" s="649"/>
      <c r="BCT107" s="649"/>
      <c r="BCU107" s="649"/>
      <c r="BCV107" s="649"/>
      <c r="BCW107" s="649"/>
      <c r="BCX107" s="649"/>
      <c r="BCY107" s="649"/>
      <c r="BCZ107" s="649"/>
      <c r="BDA107" s="649"/>
      <c r="BDB107" s="649"/>
      <c r="BDC107" s="649"/>
      <c r="BDD107" s="649"/>
      <c r="BDE107" s="649"/>
      <c r="BDF107" s="649"/>
      <c r="BDG107" s="649"/>
      <c r="BDH107" s="649"/>
      <c r="BDI107" s="649"/>
      <c r="BDJ107" s="649"/>
      <c r="BDK107" s="649"/>
      <c r="BDL107" s="649"/>
      <c r="BDM107" s="649"/>
      <c r="BDN107" s="649"/>
      <c r="BDO107" s="649"/>
      <c r="BDP107" s="649"/>
      <c r="BDQ107" s="649"/>
      <c r="BDR107" s="649"/>
      <c r="BDS107" s="649"/>
      <c r="BDT107" s="649"/>
      <c r="BDU107" s="649"/>
      <c r="BDV107" s="649"/>
      <c r="BDW107" s="649"/>
      <c r="BDX107" s="649"/>
      <c r="BDY107" s="649"/>
      <c r="BDZ107" s="649"/>
      <c r="BEA107" s="649"/>
      <c r="BEB107" s="649"/>
      <c r="BEC107" s="649"/>
      <c r="BED107" s="649"/>
      <c r="BEE107" s="649"/>
      <c r="BEF107" s="649"/>
      <c r="BEG107" s="649"/>
      <c r="BEH107" s="649"/>
      <c r="BEI107" s="649"/>
      <c r="BEJ107" s="649"/>
      <c r="BEK107" s="649"/>
      <c r="BEL107" s="649"/>
      <c r="BEM107" s="649"/>
      <c r="BEN107" s="649"/>
      <c r="BEO107" s="649"/>
      <c r="BEP107" s="649"/>
      <c r="BEQ107" s="649"/>
      <c r="BER107" s="649"/>
      <c r="BES107" s="649"/>
      <c r="BET107" s="649"/>
      <c r="BEU107" s="649"/>
      <c r="BEV107" s="649"/>
      <c r="BEW107" s="649"/>
      <c r="BEX107" s="649"/>
      <c r="BEY107" s="649"/>
      <c r="BEZ107" s="649"/>
      <c r="BFA107" s="649"/>
      <c r="BFB107" s="649"/>
      <c r="BFC107" s="649"/>
      <c r="BFD107" s="649"/>
      <c r="BFE107" s="649"/>
      <c r="BFF107" s="649"/>
      <c r="BFG107" s="649"/>
      <c r="BFH107" s="649"/>
      <c r="BFI107" s="649"/>
      <c r="BFJ107" s="649"/>
      <c r="BFK107" s="649"/>
      <c r="BFL107" s="649"/>
      <c r="BFM107" s="649"/>
      <c r="BFN107" s="649"/>
      <c r="BFO107" s="649"/>
      <c r="BFP107" s="649"/>
      <c r="BFQ107" s="649"/>
      <c r="BFR107" s="649"/>
      <c r="BFS107" s="649"/>
      <c r="BFT107" s="649"/>
      <c r="BFU107" s="649"/>
      <c r="BFV107" s="649"/>
      <c r="BFW107" s="649"/>
      <c r="BFX107" s="649"/>
      <c r="BFY107" s="649"/>
      <c r="BFZ107" s="649"/>
      <c r="BGA107" s="649"/>
      <c r="BGB107" s="649"/>
      <c r="BGC107" s="649"/>
      <c r="BGD107" s="649"/>
      <c r="BGE107" s="649"/>
      <c r="BGF107" s="649"/>
      <c r="BGG107" s="649"/>
      <c r="BGH107" s="649"/>
      <c r="BGI107" s="649"/>
      <c r="BGJ107" s="649"/>
      <c r="BGK107" s="649"/>
      <c r="BGL107" s="649"/>
      <c r="BGM107" s="649"/>
      <c r="BGN107" s="649"/>
      <c r="BGO107" s="649"/>
      <c r="BGP107" s="649"/>
      <c r="BGQ107" s="649"/>
      <c r="BGR107" s="649"/>
      <c r="BGS107" s="649"/>
      <c r="BGT107" s="649"/>
      <c r="BGU107" s="649"/>
      <c r="BGV107" s="649"/>
      <c r="BGW107" s="649"/>
      <c r="BGX107" s="649"/>
      <c r="BGY107" s="649"/>
      <c r="BGZ107" s="649"/>
      <c r="BHA107" s="649"/>
      <c r="BHB107" s="649"/>
      <c r="BHC107" s="649"/>
      <c r="BHD107" s="649"/>
      <c r="BHE107" s="649"/>
      <c r="BHF107" s="649"/>
      <c r="BHG107" s="649"/>
      <c r="BHH107" s="649"/>
      <c r="BHI107" s="649"/>
      <c r="BHJ107" s="649"/>
      <c r="BHK107" s="649"/>
      <c r="BHL107" s="649"/>
      <c r="BHM107" s="649"/>
      <c r="BHN107" s="649"/>
      <c r="BHO107" s="649"/>
      <c r="BHP107" s="649"/>
      <c r="BHQ107" s="649"/>
      <c r="BHR107" s="649"/>
      <c r="BHS107" s="649"/>
      <c r="BHT107" s="649"/>
      <c r="BHU107" s="649"/>
      <c r="BHV107" s="649"/>
      <c r="BHW107" s="649"/>
      <c r="BHX107" s="649"/>
      <c r="BHY107" s="649"/>
      <c r="BHZ107" s="649"/>
      <c r="BIA107" s="649"/>
      <c r="BIB107" s="649"/>
      <c r="BIC107" s="649"/>
      <c r="BID107" s="649"/>
      <c r="BIE107" s="649"/>
      <c r="BIF107" s="649"/>
      <c r="BIG107" s="649"/>
      <c r="BIH107" s="649"/>
      <c r="BII107" s="649"/>
      <c r="BIJ107" s="649"/>
      <c r="BIK107" s="649"/>
      <c r="BIL107" s="649"/>
      <c r="BIM107" s="649"/>
      <c r="BIN107" s="649"/>
      <c r="BIO107" s="649"/>
      <c r="BIP107" s="649"/>
      <c r="BIQ107" s="649"/>
      <c r="BIR107" s="649"/>
      <c r="BIS107" s="649"/>
      <c r="BIT107" s="649"/>
      <c r="BIU107" s="649"/>
      <c r="BIV107" s="649"/>
      <c r="BIW107" s="649"/>
      <c r="BIX107" s="649"/>
      <c r="BIY107" s="649"/>
      <c r="BIZ107" s="649"/>
      <c r="BJA107" s="649"/>
      <c r="BJB107" s="649"/>
      <c r="BJC107" s="649"/>
      <c r="BJD107" s="649"/>
      <c r="BJE107" s="649"/>
      <c r="BJF107" s="649"/>
      <c r="BJG107" s="649"/>
      <c r="BJH107" s="649"/>
      <c r="BJI107" s="649"/>
      <c r="BJJ107" s="649"/>
      <c r="BJK107" s="649"/>
      <c r="BJL107" s="649"/>
      <c r="BJM107" s="649"/>
      <c r="BJN107" s="649"/>
      <c r="BJO107" s="649"/>
      <c r="BJP107" s="649"/>
      <c r="BJQ107" s="649"/>
      <c r="BJR107" s="649"/>
      <c r="BJS107" s="649"/>
      <c r="BJT107" s="649"/>
      <c r="BJU107" s="649"/>
      <c r="BJV107" s="649"/>
      <c r="BJW107" s="649"/>
      <c r="BJX107" s="649"/>
      <c r="BJY107" s="649"/>
      <c r="BJZ107" s="649"/>
      <c r="BKA107" s="649"/>
      <c r="BKB107" s="649"/>
      <c r="BKC107" s="649"/>
      <c r="BKD107" s="649"/>
      <c r="BKE107" s="649"/>
      <c r="BKF107" s="649"/>
      <c r="BKG107" s="649"/>
      <c r="BKH107" s="649"/>
      <c r="BKI107" s="649"/>
      <c r="BKJ107" s="649"/>
      <c r="BKK107" s="649"/>
      <c r="BKL107" s="649"/>
      <c r="BKM107" s="649"/>
      <c r="BKN107" s="649"/>
      <c r="BKO107" s="649"/>
      <c r="BKP107" s="649"/>
      <c r="BKQ107" s="649"/>
      <c r="BKR107" s="649"/>
      <c r="BKS107" s="649"/>
      <c r="BKT107" s="649"/>
      <c r="BKU107" s="649"/>
      <c r="BKV107" s="649"/>
      <c r="BKW107" s="649"/>
      <c r="BKX107" s="649"/>
      <c r="BKY107" s="649"/>
      <c r="BKZ107" s="649"/>
      <c r="BLA107" s="649"/>
      <c r="BLB107" s="649"/>
      <c r="BLC107" s="649"/>
      <c r="BLD107" s="649"/>
      <c r="BLE107" s="649"/>
      <c r="BLF107" s="649"/>
      <c r="BLG107" s="649"/>
      <c r="BLH107" s="649"/>
      <c r="BLI107" s="649"/>
      <c r="BLJ107" s="649"/>
      <c r="BLK107" s="649"/>
      <c r="BLL107" s="649"/>
      <c r="BLM107" s="649"/>
      <c r="BLN107" s="649"/>
      <c r="BLO107" s="649"/>
      <c r="BLP107" s="649"/>
      <c r="BLQ107" s="649"/>
      <c r="BLR107" s="649"/>
      <c r="BLS107" s="649"/>
      <c r="BLT107" s="649"/>
      <c r="BLU107" s="649"/>
      <c r="BLV107" s="649"/>
      <c r="BLW107" s="649"/>
      <c r="BLX107" s="649"/>
      <c r="BLY107" s="649"/>
      <c r="BLZ107" s="649"/>
      <c r="BMA107" s="649"/>
      <c r="BMB107" s="649"/>
      <c r="BMC107" s="649"/>
      <c r="BMD107" s="649"/>
      <c r="BME107" s="649"/>
      <c r="BMF107" s="649"/>
      <c r="BMG107" s="649"/>
      <c r="BMH107" s="649"/>
      <c r="BMI107" s="649"/>
      <c r="BMJ107" s="649"/>
      <c r="BMK107" s="649"/>
      <c r="BML107" s="649"/>
      <c r="BMM107" s="649"/>
      <c r="BMN107" s="649"/>
      <c r="BMO107" s="649"/>
      <c r="BMP107" s="649"/>
      <c r="BMQ107" s="649"/>
      <c r="BMR107" s="649"/>
      <c r="BMS107" s="649"/>
      <c r="BMT107" s="649"/>
      <c r="BMU107" s="649"/>
      <c r="BMV107" s="649"/>
      <c r="BMW107" s="649"/>
      <c r="BMX107" s="649"/>
      <c r="BMY107" s="649"/>
      <c r="BMZ107" s="649"/>
      <c r="BNA107" s="649"/>
      <c r="BNB107" s="649"/>
      <c r="BNC107" s="649"/>
      <c r="BND107" s="649"/>
      <c r="BNE107" s="649"/>
      <c r="BNF107" s="649"/>
      <c r="BNG107" s="649"/>
      <c r="BNH107" s="649"/>
      <c r="BNI107" s="649"/>
      <c r="BNJ107" s="649"/>
      <c r="BNK107" s="649"/>
      <c r="BNL107" s="649"/>
      <c r="BNM107" s="649"/>
      <c r="BNN107" s="649"/>
      <c r="BNO107" s="649"/>
      <c r="BNP107" s="649"/>
      <c r="BNQ107" s="649"/>
      <c r="BNR107" s="649"/>
      <c r="BNS107" s="649"/>
      <c r="BNT107" s="649"/>
      <c r="BNU107" s="649"/>
      <c r="BNV107" s="649"/>
      <c r="BNW107" s="649"/>
      <c r="BNX107" s="649"/>
      <c r="BNY107" s="649"/>
      <c r="BNZ107" s="649"/>
      <c r="BOA107" s="649"/>
      <c r="BOB107" s="649"/>
      <c r="BOC107" s="649"/>
      <c r="BOD107" s="649"/>
      <c r="BOE107" s="649"/>
      <c r="BOF107" s="649"/>
      <c r="BOG107" s="649"/>
      <c r="BOH107" s="649"/>
      <c r="BOI107" s="649"/>
      <c r="BOJ107" s="649"/>
      <c r="BOK107" s="649"/>
      <c r="BOL107" s="649"/>
      <c r="BOM107" s="649"/>
      <c r="BON107" s="649"/>
      <c r="BOO107" s="649"/>
      <c r="BOP107" s="649"/>
      <c r="BOQ107" s="649"/>
      <c r="BOR107" s="649"/>
      <c r="BOS107" s="649"/>
      <c r="BOT107" s="649"/>
      <c r="BOU107" s="649"/>
      <c r="BOV107" s="649"/>
      <c r="BOW107" s="649"/>
      <c r="BOX107" s="649"/>
      <c r="BOY107" s="649"/>
      <c r="BOZ107" s="649"/>
      <c r="BPA107" s="649"/>
      <c r="BPB107" s="649"/>
      <c r="BPC107" s="649"/>
      <c r="BPD107" s="649"/>
      <c r="BPE107" s="649"/>
      <c r="BPF107" s="649"/>
      <c r="BPG107" s="649"/>
      <c r="BPH107" s="649"/>
      <c r="BPI107" s="649"/>
      <c r="BPJ107" s="649"/>
      <c r="BPK107" s="649"/>
      <c r="BPL107" s="649"/>
      <c r="BPM107" s="649"/>
      <c r="BPN107" s="649"/>
      <c r="BPO107" s="649"/>
      <c r="BPP107" s="649"/>
      <c r="BPQ107" s="649"/>
      <c r="BPR107" s="649"/>
      <c r="BPS107" s="649"/>
      <c r="BPT107" s="649"/>
      <c r="BPU107" s="649"/>
      <c r="BPV107" s="649"/>
      <c r="BPW107" s="649"/>
      <c r="BPX107" s="649"/>
      <c r="BPY107" s="649"/>
      <c r="BPZ107" s="649"/>
      <c r="BQA107" s="649"/>
      <c r="BQB107" s="649"/>
      <c r="BQC107" s="649"/>
      <c r="BQD107" s="649"/>
      <c r="BQE107" s="649"/>
      <c r="BQF107" s="649"/>
      <c r="BQG107" s="649"/>
      <c r="BQH107" s="649"/>
      <c r="BQI107" s="649"/>
      <c r="BQJ107" s="649"/>
      <c r="BQK107" s="649"/>
      <c r="BQL107" s="649"/>
      <c r="BQM107" s="649"/>
      <c r="BQN107" s="649"/>
      <c r="BQO107" s="649"/>
      <c r="BQP107" s="649"/>
      <c r="BQQ107" s="649"/>
      <c r="BQR107" s="649"/>
      <c r="BQS107" s="649"/>
      <c r="BQT107" s="649"/>
      <c r="BQU107" s="649"/>
      <c r="BQV107" s="649"/>
      <c r="BQW107" s="649"/>
      <c r="BQX107" s="649"/>
      <c r="BQY107" s="649"/>
      <c r="BQZ107" s="649"/>
      <c r="BRA107" s="649"/>
      <c r="BRB107" s="649"/>
      <c r="BRC107" s="649"/>
      <c r="BRD107" s="649"/>
      <c r="BRE107" s="649"/>
      <c r="BRF107" s="649"/>
      <c r="BRG107" s="649"/>
      <c r="BRH107" s="649"/>
      <c r="BRI107" s="649"/>
      <c r="BRJ107" s="649"/>
      <c r="BRK107" s="649"/>
      <c r="BRL107" s="649"/>
      <c r="BRM107" s="649"/>
      <c r="BRN107" s="649"/>
      <c r="BRO107" s="649"/>
      <c r="BRP107" s="649"/>
      <c r="BRQ107" s="649"/>
      <c r="BRR107" s="649"/>
      <c r="BRS107" s="649"/>
      <c r="BRT107" s="649"/>
      <c r="BRU107" s="649"/>
      <c r="BRV107" s="649"/>
      <c r="BRW107" s="649"/>
      <c r="BRX107" s="649"/>
      <c r="BRY107" s="649"/>
      <c r="BRZ107" s="649"/>
      <c r="BSA107" s="649"/>
      <c r="BSB107" s="649"/>
      <c r="BSC107" s="649"/>
      <c r="BSD107" s="649"/>
      <c r="BSE107" s="649"/>
      <c r="BSF107" s="649"/>
      <c r="BSG107" s="649"/>
      <c r="BSH107" s="649"/>
      <c r="BSI107" s="649"/>
      <c r="BSJ107" s="649"/>
      <c r="BSK107" s="649"/>
      <c r="BSL107" s="649"/>
      <c r="BSM107" s="649"/>
      <c r="BSN107" s="649"/>
      <c r="BSO107" s="649"/>
      <c r="BSP107" s="649"/>
      <c r="BSQ107" s="649"/>
      <c r="BSR107" s="649"/>
      <c r="BSS107" s="649"/>
      <c r="BST107" s="649"/>
      <c r="BSU107" s="649"/>
      <c r="BSV107" s="649"/>
      <c r="BSW107" s="649"/>
      <c r="BSX107" s="649"/>
      <c r="BSY107" s="649"/>
      <c r="BSZ107" s="649"/>
      <c r="BTA107" s="649"/>
      <c r="BTB107" s="649"/>
      <c r="BTC107" s="649"/>
      <c r="BTD107" s="649"/>
      <c r="BTE107" s="649"/>
      <c r="BTF107" s="649"/>
      <c r="BTG107" s="649"/>
      <c r="BTH107" s="649"/>
      <c r="BTI107" s="649"/>
      <c r="BTJ107" s="649"/>
      <c r="BTK107" s="649"/>
      <c r="BTL107" s="649"/>
      <c r="BTM107" s="649"/>
      <c r="BTN107" s="649"/>
      <c r="BTO107" s="649"/>
      <c r="BTP107" s="649"/>
      <c r="BTQ107" s="649"/>
      <c r="BTR107" s="649"/>
      <c r="BTS107" s="649"/>
      <c r="BTT107" s="649"/>
      <c r="BTU107" s="649"/>
      <c r="BTV107" s="649"/>
      <c r="BTW107" s="649"/>
      <c r="BTX107" s="649"/>
      <c r="BTY107" s="649"/>
      <c r="BTZ107" s="649"/>
      <c r="BUA107" s="649"/>
      <c r="BUB107" s="649"/>
      <c r="BUC107" s="649"/>
      <c r="BUD107" s="649"/>
      <c r="BUE107" s="649"/>
      <c r="BUF107" s="649"/>
      <c r="BUG107" s="649"/>
      <c r="BUH107" s="649"/>
      <c r="BUI107" s="649"/>
      <c r="BUJ107" s="649"/>
      <c r="BUK107" s="649"/>
      <c r="BUL107" s="649"/>
      <c r="BUM107" s="649"/>
      <c r="BUN107" s="649"/>
      <c r="BUO107" s="649"/>
      <c r="BUP107" s="649"/>
      <c r="BUQ107" s="649"/>
      <c r="BUR107" s="649"/>
      <c r="BUS107" s="649"/>
      <c r="BUT107" s="649"/>
      <c r="BUU107" s="649"/>
      <c r="BUV107" s="649"/>
      <c r="BUW107" s="649"/>
      <c r="BUX107" s="649"/>
      <c r="BUY107" s="649"/>
      <c r="BUZ107" s="649"/>
      <c r="BVA107" s="649"/>
      <c r="BVB107" s="649"/>
      <c r="BVC107" s="649"/>
      <c r="BVD107" s="649"/>
      <c r="BVE107" s="649"/>
      <c r="BVF107" s="649"/>
      <c r="BVG107" s="649"/>
      <c r="BVH107" s="649"/>
      <c r="BVI107" s="649"/>
      <c r="BVJ107" s="649"/>
      <c r="BVK107" s="649"/>
      <c r="BVL107" s="649"/>
      <c r="BVM107" s="649"/>
      <c r="BVN107" s="649"/>
      <c r="BVO107" s="649"/>
      <c r="BVP107" s="649"/>
      <c r="BVQ107" s="649"/>
      <c r="BVR107" s="649"/>
      <c r="BVS107" s="649"/>
      <c r="BVT107" s="649"/>
      <c r="BVU107" s="649"/>
      <c r="BVV107" s="649"/>
      <c r="BVW107" s="649"/>
      <c r="BVX107" s="649"/>
      <c r="BVY107" s="649"/>
      <c r="BVZ107" s="649"/>
      <c r="BWA107" s="649"/>
      <c r="BWB107" s="649"/>
      <c r="BWC107" s="649"/>
      <c r="BWD107" s="649"/>
      <c r="BWE107" s="649"/>
      <c r="BWF107" s="649"/>
      <c r="BWG107" s="649"/>
      <c r="BWH107" s="649"/>
      <c r="BWI107" s="649"/>
      <c r="BWJ107" s="649"/>
      <c r="BWK107" s="649"/>
      <c r="BWL107" s="649"/>
      <c r="BWM107" s="649"/>
      <c r="BWN107" s="649"/>
      <c r="BWO107" s="649"/>
      <c r="BWP107" s="649"/>
      <c r="BWQ107" s="649"/>
      <c r="BWR107" s="649"/>
      <c r="BWS107" s="649"/>
      <c r="BWT107" s="649"/>
      <c r="BWU107" s="649"/>
      <c r="BWV107" s="649"/>
      <c r="BWW107" s="649"/>
      <c r="BWX107" s="649"/>
      <c r="BWY107" s="649"/>
      <c r="BWZ107" s="649"/>
      <c r="BXA107" s="649"/>
      <c r="BXB107" s="649"/>
      <c r="BXC107" s="649"/>
      <c r="BXD107" s="649"/>
      <c r="BXE107" s="649"/>
      <c r="BXF107" s="649"/>
      <c r="BXG107" s="649"/>
      <c r="BXH107" s="649"/>
      <c r="BXI107" s="649"/>
      <c r="BXJ107" s="649"/>
      <c r="BXK107" s="649"/>
      <c r="BXL107" s="649"/>
      <c r="BXM107" s="649"/>
      <c r="BXN107" s="649"/>
      <c r="BXO107" s="649"/>
      <c r="BXP107" s="649"/>
      <c r="BXQ107" s="649"/>
      <c r="BXR107" s="649"/>
      <c r="BXS107" s="649"/>
      <c r="BXT107" s="649"/>
      <c r="BXU107" s="649"/>
      <c r="BXV107" s="649"/>
      <c r="BXW107" s="649"/>
      <c r="BXX107" s="649"/>
      <c r="BXY107" s="649"/>
      <c r="BXZ107" s="649"/>
      <c r="BYA107" s="649"/>
      <c r="BYB107" s="649"/>
      <c r="BYC107" s="649"/>
      <c r="BYD107" s="649"/>
      <c r="BYE107" s="649"/>
      <c r="BYF107" s="649"/>
      <c r="BYG107" s="649"/>
      <c r="BYH107" s="649"/>
      <c r="BYI107" s="649"/>
      <c r="BYJ107" s="649"/>
      <c r="BYK107" s="649"/>
      <c r="BYL107" s="649"/>
      <c r="BYM107" s="649"/>
      <c r="BYN107" s="649"/>
      <c r="BYO107" s="649"/>
      <c r="BYP107" s="649"/>
      <c r="BYQ107" s="649"/>
      <c r="BYR107" s="649"/>
      <c r="BYS107" s="649"/>
      <c r="BYT107" s="649"/>
      <c r="BYU107" s="649"/>
      <c r="BYV107" s="649"/>
      <c r="BYW107" s="649"/>
      <c r="BYX107" s="649"/>
      <c r="BYY107" s="649"/>
      <c r="BYZ107" s="649"/>
      <c r="BZA107" s="649"/>
      <c r="BZB107" s="649"/>
      <c r="BZC107" s="649"/>
      <c r="BZD107" s="649"/>
      <c r="BZE107" s="649"/>
      <c r="BZF107" s="649"/>
      <c r="BZG107" s="649"/>
      <c r="BZH107" s="649"/>
      <c r="BZI107" s="649"/>
      <c r="BZJ107" s="649"/>
      <c r="BZK107" s="649"/>
      <c r="BZL107" s="649"/>
      <c r="BZM107" s="649"/>
      <c r="BZN107" s="649"/>
      <c r="BZO107" s="649"/>
      <c r="BZP107" s="649"/>
      <c r="BZQ107" s="649"/>
      <c r="BZR107" s="649"/>
      <c r="BZS107" s="649"/>
      <c r="BZT107" s="649"/>
      <c r="BZU107" s="649"/>
      <c r="BZV107" s="649"/>
      <c r="BZW107" s="649"/>
      <c r="BZX107" s="649"/>
      <c r="BZY107" s="649"/>
      <c r="BZZ107" s="649"/>
      <c r="CAA107" s="649"/>
      <c r="CAB107" s="649"/>
      <c r="CAC107" s="649"/>
      <c r="CAD107" s="649"/>
      <c r="CAE107" s="649"/>
      <c r="CAF107" s="649"/>
      <c r="CAG107" s="649"/>
      <c r="CAH107" s="649"/>
      <c r="CAI107" s="649"/>
      <c r="CAJ107" s="649"/>
      <c r="CAK107" s="649"/>
      <c r="CAL107" s="649"/>
      <c r="CAM107" s="649"/>
      <c r="CAN107" s="649"/>
      <c r="CAO107" s="649"/>
      <c r="CAP107" s="649"/>
      <c r="CAQ107" s="649"/>
      <c r="CAR107" s="649"/>
      <c r="CAS107" s="649"/>
      <c r="CAT107" s="649"/>
      <c r="CAU107" s="649"/>
      <c r="CAV107" s="649"/>
      <c r="CAW107" s="649"/>
      <c r="CAX107" s="649"/>
      <c r="CAY107" s="649"/>
      <c r="CAZ107" s="649"/>
      <c r="CBA107" s="649"/>
      <c r="CBB107" s="649"/>
      <c r="CBC107" s="649"/>
      <c r="CBD107" s="649"/>
      <c r="CBE107" s="649"/>
      <c r="CBF107" s="649"/>
      <c r="CBG107" s="649"/>
      <c r="CBH107" s="649"/>
      <c r="CBI107" s="649"/>
      <c r="CBJ107" s="649"/>
      <c r="CBK107" s="649"/>
      <c r="CBL107" s="649"/>
      <c r="CBM107" s="649"/>
      <c r="CBN107" s="649"/>
      <c r="CBO107" s="649"/>
      <c r="CBP107" s="649"/>
      <c r="CBQ107" s="649"/>
      <c r="CBR107" s="649"/>
      <c r="CBS107" s="649"/>
      <c r="CBT107" s="649"/>
      <c r="CBU107" s="649"/>
      <c r="CBV107" s="649"/>
      <c r="CBW107" s="649"/>
      <c r="CBX107" s="649"/>
      <c r="CBY107" s="649"/>
      <c r="CBZ107" s="649"/>
      <c r="CCA107" s="649"/>
      <c r="CCB107" s="649"/>
      <c r="CCC107" s="649"/>
      <c r="CCD107" s="649"/>
      <c r="CCE107" s="649"/>
      <c r="CCF107" s="649"/>
      <c r="CCG107" s="649"/>
      <c r="CCH107" s="649"/>
      <c r="CCI107" s="649"/>
      <c r="CCJ107" s="649"/>
      <c r="CCK107" s="649"/>
      <c r="CCL107" s="649"/>
      <c r="CCM107" s="649"/>
      <c r="CCN107" s="649"/>
      <c r="CCO107" s="649"/>
      <c r="CCP107" s="649"/>
      <c r="CCQ107" s="649"/>
      <c r="CCR107" s="649"/>
      <c r="CCS107" s="649"/>
      <c r="CCT107" s="649"/>
      <c r="CCU107" s="649"/>
      <c r="CCV107" s="649"/>
      <c r="CCW107" s="649"/>
      <c r="CCX107" s="649"/>
      <c r="CCY107" s="649"/>
      <c r="CCZ107" s="649"/>
      <c r="CDA107" s="649"/>
      <c r="CDB107" s="649"/>
      <c r="CDC107" s="649"/>
      <c r="CDD107" s="649"/>
      <c r="CDE107" s="649"/>
      <c r="CDF107" s="649"/>
      <c r="CDG107" s="649"/>
      <c r="CDH107" s="649"/>
      <c r="CDI107" s="649"/>
      <c r="CDJ107" s="649"/>
      <c r="CDK107" s="649"/>
      <c r="CDL107" s="649"/>
      <c r="CDM107" s="649"/>
      <c r="CDN107" s="649"/>
      <c r="CDO107" s="649"/>
      <c r="CDP107" s="649"/>
      <c r="CDQ107" s="649"/>
      <c r="CDR107" s="649"/>
      <c r="CDS107" s="649"/>
      <c r="CDT107" s="649"/>
      <c r="CDU107" s="649"/>
      <c r="CDV107" s="649"/>
      <c r="CDW107" s="649"/>
      <c r="CDX107" s="649"/>
      <c r="CDY107" s="649"/>
      <c r="CDZ107" s="649"/>
      <c r="CEA107" s="649"/>
      <c r="CEB107" s="649"/>
      <c r="CEC107" s="649"/>
      <c r="CED107" s="649"/>
      <c r="CEE107" s="649"/>
      <c r="CEF107" s="649"/>
      <c r="CEG107" s="649"/>
      <c r="CEH107" s="649"/>
      <c r="CEI107" s="649"/>
      <c r="CEJ107" s="649"/>
      <c r="CEK107" s="649"/>
      <c r="CEL107" s="649"/>
      <c r="CEM107" s="649"/>
      <c r="CEN107" s="649"/>
      <c r="CEO107" s="649"/>
      <c r="CEP107" s="649"/>
      <c r="CEQ107" s="649"/>
      <c r="CER107" s="649"/>
      <c r="CES107" s="649"/>
      <c r="CET107" s="649"/>
      <c r="CEU107" s="649"/>
      <c r="CEV107" s="649"/>
      <c r="CEW107" s="649"/>
      <c r="CEX107" s="649"/>
      <c r="CEY107" s="649"/>
      <c r="CEZ107" s="649"/>
      <c r="CFA107" s="649"/>
      <c r="CFB107" s="649"/>
      <c r="CFC107" s="649"/>
      <c r="CFD107" s="649"/>
      <c r="CFE107" s="649"/>
      <c r="CFF107" s="649"/>
      <c r="CFG107" s="649"/>
      <c r="CFH107" s="649"/>
      <c r="CFI107" s="649"/>
      <c r="CFJ107" s="649"/>
      <c r="CFK107" s="649"/>
      <c r="CFL107" s="649"/>
      <c r="CFM107" s="649"/>
      <c r="CFN107" s="649"/>
      <c r="CFO107" s="649"/>
      <c r="CFP107" s="649"/>
      <c r="CFQ107" s="649"/>
      <c r="CFR107" s="649"/>
      <c r="CFS107" s="649"/>
      <c r="CFT107" s="649"/>
      <c r="CFU107" s="649"/>
      <c r="CFV107" s="649"/>
      <c r="CFW107" s="649"/>
      <c r="CFX107" s="649"/>
      <c r="CFY107" s="649"/>
      <c r="CFZ107" s="649"/>
      <c r="CGA107" s="649"/>
      <c r="CGB107" s="649"/>
      <c r="CGC107" s="649"/>
      <c r="CGD107" s="649"/>
      <c r="CGE107" s="649"/>
      <c r="CGF107" s="649"/>
      <c r="CGG107" s="649"/>
      <c r="CGH107" s="649"/>
      <c r="CGI107" s="649"/>
      <c r="CGJ107" s="649"/>
      <c r="CGK107" s="649"/>
      <c r="CGL107" s="649"/>
      <c r="CGM107" s="649"/>
      <c r="CGN107" s="649"/>
      <c r="CGO107" s="649"/>
      <c r="CGP107" s="649"/>
      <c r="CGQ107" s="649"/>
      <c r="CGR107" s="649"/>
      <c r="CGS107" s="649"/>
      <c r="CGT107" s="649"/>
      <c r="CGU107" s="649"/>
      <c r="CGV107" s="649"/>
      <c r="CGW107" s="649"/>
      <c r="CGX107" s="649"/>
      <c r="CGY107" s="649"/>
      <c r="CGZ107" s="649"/>
      <c r="CHA107" s="649"/>
      <c r="CHB107" s="649"/>
      <c r="CHC107" s="649"/>
      <c r="CHD107" s="649"/>
      <c r="CHE107" s="649"/>
      <c r="CHF107" s="649"/>
      <c r="CHG107" s="649"/>
      <c r="CHH107" s="649"/>
      <c r="CHI107" s="649"/>
      <c r="CHJ107" s="649"/>
      <c r="CHK107" s="649"/>
      <c r="CHL107" s="649"/>
      <c r="CHM107" s="649"/>
      <c r="CHN107" s="649"/>
      <c r="CHO107" s="649"/>
      <c r="CHP107" s="649"/>
      <c r="CHQ107" s="649"/>
      <c r="CHR107" s="649"/>
      <c r="CHS107" s="649"/>
      <c r="CHT107" s="649"/>
      <c r="CHU107" s="649"/>
      <c r="CHV107" s="649"/>
      <c r="CHW107" s="649"/>
      <c r="CHX107" s="649"/>
      <c r="CHY107" s="649"/>
      <c r="CHZ107" s="649"/>
      <c r="CIA107" s="649"/>
      <c r="CIB107" s="649"/>
      <c r="CIC107" s="649"/>
      <c r="CID107" s="649"/>
      <c r="CIE107" s="649"/>
      <c r="CIF107" s="649"/>
      <c r="CIG107" s="649"/>
      <c r="CIH107" s="649"/>
      <c r="CII107" s="649"/>
      <c r="CIJ107" s="649"/>
      <c r="CIK107" s="649"/>
      <c r="CIL107" s="649"/>
      <c r="CIM107" s="649"/>
      <c r="CIN107" s="649"/>
      <c r="CIO107" s="649"/>
      <c r="CIP107" s="649"/>
      <c r="CIQ107" s="649"/>
      <c r="CIR107" s="649"/>
      <c r="CIS107" s="649"/>
      <c r="CIT107" s="649"/>
      <c r="CIU107" s="649"/>
      <c r="CIV107" s="649"/>
      <c r="CIW107" s="649"/>
      <c r="CIX107" s="649"/>
      <c r="CIY107" s="649"/>
      <c r="CIZ107" s="649"/>
      <c r="CJA107" s="649"/>
      <c r="CJB107" s="649"/>
      <c r="CJC107" s="649"/>
      <c r="CJD107" s="649"/>
      <c r="CJE107" s="649"/>
      <c r="CJF107" s="649"/>
      <c r="CJG107" s="649"/>
      <c r="CJH107" s="649"/>
      <c r="CJI107" s="649"/>
      <c r="CJJ107" s="649"/>
      <c r="CJK107" s="649"/>
      <c r="CJL107" s="649"/>
      <c r="CJM107" s="649"/>
      <c r="CJN107" s="649"/>
      <c r="CJO107" s="649"/>
      <c r="CJP107" s="649"/>
      <c r="CJQ107" s="649"/>
      <c r="CJR107" s="649"/>
      <c r="CJS107" s="649"/>
      <c r="CJT107" s="649"/>
      <c r="CJU107" s="649"/>
      <c r="CJV107" s="649"/>
      <c r="CJW107" s="649"/>
      <c r="CJX107" s="649"/>
      <c r="CJY107" s="649"/>
      <c r="CJZ107" s="649"/>
      <c r="CKA107" s="649"/>
      <c r="CKB107" s="649"/>
      <c r="CKC107" s="649"/>
      <c r="CKD107" s="649"/>
      <c r="CKE107" s="649"/>
      <c r="CKF107" s="649"/>
      <c r="CKG107" s="649"/>
      <c r="CKH107" s="649"/>
      <c r="CKI107" s="649"/>
      <c r="CKJ107" s="649"/>
      <c r="CKK107" s="649"/>
      <c r="CKL107" s="649"/>
      <c r="CKM107" s="649"/>
      <c r="CKN107" s="649"/>
      <c r="CKO107" s="649"/>
      <c r="CKP107" s="649"/>
      <c r="CKQ107" s="649"/>
      <c r="CKR107" s="649"/>
      <c r="CKS107" s="649"/>
      <c r="CKT107" s="649"/>
      <c r="CKU107" s="649"/>
      <c r="CKV107" s="649"/>
      <c r="CKW107" s="649"/>
      <c r="CKX107" s="649"/>
      <c r="CKY107" s="649"/>
      <c r="CKZ107" s="649"/>
      <c r="CLA107" s="649"/>
      <c r="CLB107" s="649"/>
      <c r="CLC107" s="649"/>
      <c r="CLD107" s="649"/>
      <c r="CLE107" s="649"/>
      <c r="CLF107" s="649"/>
      <c r="CLG107" s="649"/>
      <c r="CLH107" s="649"/>
      <c r="CLI107" s="649"/>
      <c r="CLJ107" s="649"/>
      <c r="CLK107" s="649"/>
      <c r="CLL107" s="649"/>
      <c r="CLM107" s="649"/>
      <c r="CLN107" s="649"/>
      <c r="CLO107" s="649"/>
      <c r="CLP107" s="649"/>
      <c r="CLQ107" s="649"/>
      <c r="CLR107" s="649"/>
      <c r="CLS107" s="649"/>
      <c r="CLT107" s="649"/>
      <c r="CLU107" s="649"/>
      <c r="CLV107" s="649"/>
      <c r="CLW107" s="649"/>
      <c r="CLX107" s="649"/>
      <c r="CLY107" s="649"/>
      <c r="CLZ107" s="649"/>
      <c r="CMA107" s="649"/>
      <c r="CMB107" s="649"/>
      <c r="CMC107" s="649"/>
      <c r="CMD107" s="649"/>
      <c r="CME107" s="649"/>
      <c r="CMF107" s="649"/>
      <c r="CMG107" s="649"/>
      <c r="CMH107" s="649"/>
      <c r="CMI107" s="649"/>
      <c r="CMJ107" s="649"/>
      <c r="CMK107" s="649"/>
      <c r="CML107" s="649"/>
      <c r="CMM107" s="649"/>
      <c r="CMN107" s="649"/>
      <c r="CMO107" s="649"/>
      <c r="CMP107" s="649"/>
      <c r="CMQ107" s="649"/>
      <c r="CMR107" s="649"/>
      <c r="CMS107" s="649"/>
      <c r="CMT107" s="649"/>
      <c r="CMU107" s="649"/>
      <c r="CMV107" s="649"/>
      <c r="CMW107" s="649"/>
      <c r="CMX107" s="649"/>
      <c r="CMY107" s="649"/>
      <c r="CMZ107" s="649"/>
      <c r="CNA107" s="649"/>
      <c r="CNB107" s="649"/>
      <c r="CNC107" s="649"/>
      <c r="CND107" s="649"/>
      <c r="CNE107" s="649"/>
      <c r="CNF107" s="649"/>
      <c r="CNG107" s="649"/>
      <c r="CNH107" s="649"/>
      <c r="CNI107" s="649"/>
      <c r="CNJ107" s="649"/>
      <c r="CNK107" s="649"/>
      <c r="CNL107" s="649"/>
      <c r="CNM107" s="649"/>
      <c r="CNN107" s="649"/>
      <c r="CNO107" s="649"/>
      <c r="CNP107" s="649"/>
      <c r="CNQ107" s="649"/>
      <c r="CNR107" s="649"/>
      <c r="CNS107" s="649"/>
      <c r="CNT107" s="649"/>
      <c r="CNU107" s="649"/>
      <c r="CNV107" s="649"/>
      <c r="CNW107" s="649"/>
      <c r="CNX107" s="649"/>
      <c r="CNY107" s="649"/>
      <c r="CNZ107" s="649"/>
      <c r="COA107" s="649"/>
      <c r="COB107" s="649"/>
      <c r="COC107" s="649"/>
      <c r="COD107" s="649"/>
      <c r="COE107" s="649"/>
      <c r="COF107" s="649"/>
      <c r="COG107" s="649"/>
      <c r="COH107" s="649"/>
      <c r="COI107" s="649"/>
      <c r="COJ107" s="649"/>
      <c r="COK107" s="649"/>
      <c r="COL107" s="649"/>
      <c r="COM107" s="649"/>
      <c r="CON107" s="649"/>
      <c r="COO107" s="649"/>
      <c r="COP107" s="649"/>
      <c r="COQ107" s="649"/>
      <c r="COR107" s="649"/>
      <c r="COS107" s="649"/>
      <c r="COT107" s="649"/>
      <c r="COU107" s="649"/>
      <c r="COV107" s="649"/>
      <c r="COW107" s="649"/>
      <c r="COX107" s="649"/>
      <c r="COY107" s="649"/>
      <c r="COZ107" s="649"/>
      <c r="CPA107" s="649"/>
      <c r="CPB107" s="649"/>
      <c r="CPC107" s="649"/>
      <c r="CPD107" s="649"/>
      <c r="CPE107" s="649"/>
      <c r="CPF107" s="649"/>
      <c r="CPG107" s="649"/>
      <c r="CPH107" s="649"/>
      <c r="CPI107" s="649"/>
      <c r="CPJ107" s="649"/>
      <c r="CPK107" s="649"/>
      <c r="CPL107" s="649"/>
      <c r="CPM107" s="649"/>
      <c r="CPN107" s="649"/>
      <c r="CPO107" s="649"/>
      <c r="CPP107" s="649"/>
      <c r="CPQ107" s="649"/>
      <c r="CPR107" s="649"/>
      <c r="CPS107" s="649"/>
      <c r="CPT107" s="649"/>
      <c r="CPU107" s="649"/>
      <c r="CPV107" s="649"/>
      <c r="CPW107" s="649"/>
      <c r="CPX107" s="649"/>
      <c r="CPY107" s="649"/>
      <c r="CPZ107" s="649"/>
      <c r="CQA107" s="649"/>
      <c r="CQB107" s="649"/>
      <c r="CQC107" s="649"/>
      <c r="CQD107" s="649"/>
      <c r="CQE107" s="649"/>
      <c r="CQF107" s="649"/>
      <c r="CQG107" s="649"/>
      <c r="CQH107" s="649"/>
      <c r="CQI107" s="649"/>
      <c r="CQJ107" s="649"/>
      <c r="CQK107" s="649"/>
      <c r="CQL107" s="649"/>
      <c r="CQM107" s="649"/>
      <c r="CQN107" s="649"/>
      <c r="CQO107" s="649"/>
      <c r="CQP107" s="649"/>
      <c r="CQQ107" s="649"/>
      <c r="CQR107" s="649"/>
      <c r="CQS107" s="649"/>
      <c r="CQT107" s="649"/>
      <c r="CQU107" s="649"/>
      <c r="CQV107" s="649"/>
      <c r="CQW107" s="649"/>
      <c r="CQX107" s="649"/>
      <c r="CQY107" s="649"/>
      <c r="CQZ107" s="649"/>
      <c r="CRA107" s="649"/>
      <c r="CRB107" s="649"/>
      <c r="CRC107" s="649"/>
      <c r="CRD107" s="649"/>
      <c r="CRE107" s="649"/>
      <c r="CRF107" s="649"/>
      <c r="CRG107" s="649"/>
      <c r="CRH107" s="649"/>
      <c r="CRI107" s="649"/>
      <c r="CRJ107" s="649"/>
      <c r="CRK107" s="649"/>
      <c r="CRL107" s="649"/>
      <c r="CRM107" s="649"/>
      <c r="CRN107" s="649"/>
      <c r="CRO107" s="649"/>
      <c r="CRP107" s="649"/>
      <c r="CRQ107" s="649"/>
      <c r="CRR107" s="649"/>
      <c r="CRS107" s="649"/>
      <c r="CRT107" s="649"/>
      <c r="CRU107" s="649"/>
      <c r="CRV107" s="649"/>
      <c r="CRW107" s="649"/>
      <c r="CRX107" s="649"/>
      <c r="CRY107" s="649"/>
      <c r="CRZ107" s="649"/>
      <c r="CSA107" s="649"/>
      <c r="CSB107" s="649"/>
      <c r="CSC107" s="649"/>
      <c r="CSD107" s="649"/>
      <c r="CSE107" s="649"/>
      <c r="CSF107" s="649"/>
      <c r="CSG107" s="649"/>
      <c r="CSH107" s="649"/>
      <c r="CSI107" s="649"/>
      <c r="CSJ107" s="649"/>
      <c r="CSK107" s="649"/>
      <c r="CSL107" s="649"/>
      <c r="CSM107" s="649"/>
      <c r="CSN107" s="649"/>
      <c r="CSO107" s="649"/>
      <c r="CSP107" s="649"/>
      <c r="CSQ107" s="649"/>
      <c r="CSR107" s="649"/>
      <c r="CSS107" s="649"/>
      <c r="CST107" s="649"/>
      <c r="CSU107" s="649"/>
      <c r="CSV107" s="649"/>
      <c r="CSW107" s="649"/>
      <c r="CSX107" s="649"/>
      <c r="CSY107" s="649"/>
      <c r="CSZ107" s="649"/>
      <c r="CTA107" s="649"/>
      <c r="CTB107" s="649"/>
      <c r="CTC107" s="649"/>
      <c r="CTD107" s="649"/>
      <c r="CTE107" s="649"/>
      <c r="CTF107" s="649"/>
      <c r="CTG107" s="649"/>
      <c r="CTH107" s="649"/>
      <c r="CTI107" s="649"/>
      <c r="CTJ107" s="649"/>
      <c r="CTK107" s="649"/>
      <c r="CTL107" s="649"/>
      <c r="CTM107" s="649"/>
      <c r="CTN107" s="649"/>
      <c r="CTO107" s="649"/>
      <c r="CTP107" s="649"/>
      <c r="CTQ107" s="649"/>
      <c r="CTR107" s="649"/>
      <c r="CTS107" s="649"/>
      <c r="CTT107" s="649"/>
      <c r="CTU107" s="649"/>
      <c r="CTV107" s="649"/>
      <c r="CTW107" s="649"/>
      <c r="CTX107" s="649"/>
      <c r="CTY107" s="649"/>
      <c r="CTZ107" s="649"/>
      <c r="CUA107" s="649"/>
      <c r="CUB107" s="649"/>
      <c r="CUC107" s="649"/>
      <c r="CUD107" s="649"/>
      <c r="CUE107" s="649"/>
      <c r="CUF107" s="649"/>
      <c r="CUG107" s="649"/>
      <c r="CUH107" s="649"/>
      <c r="CUI107" s="649"/>
      <c r="CUJ107" s="649"/>
      <c r="CUK107" s="649"/>
      <c r="CUL107" s="649"/>
      <c r="CUM107" s="649"/>
      <c r="CUN107" s="649"/>
      <c r="CUO107" s="649"/>
      <c r="CUP107" s="649"/>
      <c r="CUQ107" s="649"/>
      <c r="CUR107" s="649"/>
      <c r="CUS107" s="649"/>
      <c r="CUT107" s="649"/>
      <c r="CUU107" s="649"/>
      <c r="CUV107" s="649"/>
      <c r="CUW107" s="649"/>
      <c r="CUX107" s="649"/>
      <c r="CUY107" s="649"/>
      <c r="CUZ107" s="649"/>
      <c r="CVA107" s="649"/>
      <c r="CVB107" s="649"/>
      <c r="CVC107" s="649"/>
      <c r="CVD107" s="649"/>
      <c r="CVE107" s="649"/>
      <c r="CVF107" s="649"/>
      <c r="CVG107" s="649"/>
      <c r="CVH107" s="649"/>
      <c r="CVI107" s="649"/>
      <c r="CVJ107" s="649"/>
      <c r="CVK107" s="649"/>
      <c r="CVL107" s="649"/>
      <c r="CVM107" s="649"/>
      <c r="CVN107" s="649"/>
      <c r="CVO107" s="649"/>
      <c r="CVP107" s="649"/>
      <c r="CVQ107" s="649"/>
      <c r="CVR107" s="649"/>
      <c r="CVS107" s="649"/>
      <c r="CVT107" s="649"/>
      <c r="CVU107" s="649"/>
      <c r="CVV107" s="649"/>
      <c r="CVW107" s="649"/>
      <c r="CVX107" s="649"/>
      <c r="CVY107" s="649"/>
      <c r="CVZ107" s="649"/>
      <c r="CWA107" s="649"/>
      <c r="CWB107" s="649"/>
      <c r="CWC107" s="649"/>
      <c r="CWD107" s="649"/>
      <c r="CWE107" s="649"/>
      <c r="CWF107" s="649"/>
      <c r="CWG107" s="649"/>
      <c r="CWH107" s="649"/>
      <c r="CWI107" s="649"/>
      <c r="CWJ107" s="649"/>
      <c r="CWK107" s="649"/>
      <c r="CWL107" s="649"/>
      <c r="CWM107" s="649"/>
      <c r="CWN107" s="649"/>
      <c r="CWO107" s="649"/>
      <c r="CWP107" s="649"/>
      <c r="CWQ107" s="649"/>
      <c r="CWR107" s="649"/>
      <c r="CWS107" s="649"/>
      <c r="CWT107" s="649"/>
      <c r="CWU107" s="649"/>
      <c r="CWV107" s="649"/>
      <c r="CWW107" s="649"/>
      <c r="CWX107" s="649"/>
      <c r="CWY107" s="649"/>
      <c r="CWZ107" s="649"/>
      <c r="CXA107" s="649"/>
      <c r="CXB107" s="649"/>
      <c r="CXC107" s="649"/>
      <c r="CXD107" s="649"/>
      <c r="CXE107" s="649"/>
      <c r="CXF107" s="649"/>
      <c r="CXG107" s="649"/>
      <c r="CXH107" s="649"/>
      <c r="CXI107" s="649"/>
      <c r="CXJ107" s="649"/>
      <c r="CXK107" s="649"/>
      <c r="CXL107" s="649"/>
      <c r="CXM107" s="649"/>
      <c r="CXN107" s="649"/>
      <c r="CXO107" s="649"/>
      <c r="CXP107" s="649"/>
      <c r="CXQ107" s="649"/>
      <c r="CXR107" s="649"/>
      <c r="CXS107" s="649"/>
      <c r="CXT107" s="649"/>
      <c r="CXU107" s="649"/>
      <c r="CXV107" s="649"/>
      <c r="CXW107" s="649"/>
      <c r="CXX107" s="649"/>
      <c r="CXY107" s="649"/>
      <c r="CXZ107" s="649"/>
      <c r="CYA107" s="649"/>
      <c r="CYB107" s="649"/>
      <c r="CYC107" s="649"/>
      <c r="CYD107" s="649"/>
      <c r="CYE107" s="649"/>
      <c r="CYF107" s="649"/>
      <c r="CYG107" s="649"/>
      <c r="CYH107" s="649"/>
      <c r="CYI107" s="649"/>
      <c r="CYJ107" s="649"/>
      <c r="CYK107" s="649"/>
      <c r="CYL107" s="649"/>
      <c r="CYM107" s="649"/>
      <c r="CYN107" s="649"/>
      <c r="CYO107" s="649"/>
      <c r="CYP107" s="649"/>
      <c r="CYQ107" s="649"/>
      <c r="CYR107" s="649"/>
      <c r="CYS107" s="649"/>
      <c r="CYT107" s="649"/>
      <c r="CYU107" s="649"/>
      <c r="CYV107" s="649"/>
      <c r="CYW107" s="649"/>
      <c r="CYX107" s="649"/>
      <c r="CYY107" s="649"/>
      <c r="CYZ107" s="649"/>
      <c r="CZA107" s="649"/>
      <c r="CZB107" s="649"/>
      <c r="CZC107" s="649"/>
      <c r="CZD107" s="649"/>
      <c r="CZE107" s="649"/>
      <c r="CZF107" s="649"/>
      <c r="CZG107" s="649"/>
      <c r="CZH107" s="649"/>
      <c r="CZI107" s="649"/>
      <c r="CZJ107" s="649"/>
      <c r="CZK107" s="649"/>
      <c r="CZL107" s="649"/>
      <c r="CZM107" s="649"/>
      <c r="CZN107" s="649"/>
      <c r="CZO107" s="649"/>
      <c r="CZP107" s="649"/>
      <c r="CZQ107" s="649"/>
      <c r="CZR107" s="649"/>
      <c r="CZS107" s="649"/>
      <c r="CZT107" s="649"/>
      <c r="CZU107" s="649"/>
      <c r="CZV107" s="649"/>
      <c r="CZW107" s="649"/>
      <c r="CZX107" s="649"/>
      <c r="CZY107" s="649"/>
      <c r="CZZ107" s="649"/>
      <c r="DAA107" s="649"/>
      <c r="DAB107" s="649"/>
      <c r="DAC107" s="649"/>
      <c r="DAD107" s="649"/>
      <c r="DAE107" s="649"/>
      <c r="DAF107" s="649"/>
      <c r="DAG107" s="649"/>
      <c r="DAH107" s="649"/>
      <c r="DAI107" s="649"/>
      <c r="DAJ107" s="649"/>
      <c r="DAK107" s="649"/>
      <c r="DAL107" s="649"/>
      <c r="DAM107" s="649"/>
      <c r="DAN107" s="649"/>
      <c r="DAO107" s="649"/>
      <c r="DAP107" s="649"/>
      <c r="DAQ107" s="649"/>
      <c r="DAR107" s="649"/>
      <c r="DAS107" s="649"/>
      <c r="DAT107" s="649"/>
      <c r="DAU107" s="649"/>
      <c r="DAV107" s="649"/>
      <c r="DAW107" s="649"/>
      <c r="DAX107" s="649"/>
      <c r="DAY107" s="649"/>
      <c r="DAZ107" s="649"/>
      <c r="DBA107" s="649"/>
      <c r="DBB107" s="649"/>
      <c r="DBC107" s="649"/>
      <c r="DBD107" s="649"/>
      <c r="DBE107" s="649"/>
      <c r="DBF107" s="649"/>
      <c r="DBG107" s="649"/>
      <c r="DBH107" s="649"/>
      <c r="DBI107" s="649"/>
      <c r="DBJ107" s="649"/>
      <c r="DBK107" s="649"/>
      <c r="DBL107" s="649"/>
      <c r="DBM107" s="649"/>
      <c r="DBN107" s="649"/>
      <c r="DBO107" s="649"/>
      <c r="DBP107" s="649"/>
      <c r="DBQ107" s="649"/>
      <c r="DBR107" s="649"/>
      <c r="DBS107" s="649"/>
      <c r="DBT107" s="649"/>
      <c r="DBU107" s="649"/>
      <c r="DBV107" s="649"/>
      <c r="DBW107" s="649"/>
      <c r="DBX107" s="649"/>
      <c r="DBY107" s="649"/>
      <c r="DBZ107" s="649"/>
      <c r="DCA107" s="649"/>
      <c r="DCB107" s="649"/>
      <c r="DCC107" s="649"/>
      <c r="DCD107" s="649"/>
      <c r="DCE107" s="649"/>
      <c r="DCF107" s="649"/>
      <c r="DCG107" s="649"/>
      <c r="DCH107" s="649"/>
      <c r="DCI107" s="649"/>
      <c r="DCJ107" s="649"/>
      <c r="DCK107" s="649"/>
      <c r="DCL107" s="649"/>
      <c r="DCM107" s="649"/>
      <c r="DCN107" s="649"/>
      <c r="DCO107" s="649"/>
      <c r="DCP107" s="649"/>
      <c r="DCQ107" s="649"/>
      <c r="DCR107" s="649"/>
      <c r="DCS107" s="649"/>
      <c r="DCT107" s="649"/>
      <c r="DCU107" s="649"/>
      <c r="DCV107" s="649"/>
      <c r="DCW107" s="649"/>
      <c r="DCX107" s="649"/>
      <c r="DCY107" s="649"/>
      <c r="DCZ107" s="649"/>
      <c r="DDA107" s="649"/>
      <c r="DDB107" s="649"/>
      <c r="DDC107" s="649"/>
      <c r="DDD107" s="649"/>
      <c r="DDE107" s="649"/>
      <c r="DDF107" s="649"/>
      <c r="DDG107" s="649"/>
      <c r="DDH107" s="649"/>
      <c r="DDI107" s="649"/>
      <c r="DDJ107" s="649"/>
      <c r="DDK107" s="649"/>
      <c r="DDL107" s="649"/>
      <c r="DDM107" s="649"/>
      <c r="DDN107" s="649"/>
      <c r="DDO107" s="649"/>
      <c r="DDP107" s="649"/>
      <c r="DDQ107" s="649"/>
      <c r="DDR107" s="649"/>
      <c r="DDS107" s="649"/>
      <c r="DDT107" s="649"/>
      <c r="DDU107" s="649"/>
      <c r="DDV107" s="649"/>
      <c r="DDW107" s="649"/>
      <c r="DDX107" s="649"/>
      <c r="DDY107" s="649"/>
      <c r="DDZ107" s="649"/>
      <c r="DEA107" s="649"/>
      <c r="DEB107" s="649"/>
      <c r="DEC107" s="649"/>
      <c r="DED107" s="649"/>
      <c r="DEE107" s="649"/>
      <c r="DEF107" s="649"/>
      <c r="DEG107" s="649"/>
      <c r="DEH107" s="649"/>
      <c r="DEI107" s="649"/>
      <c r="DEJ107" s="649"/>
      <c r="DEK107" s="649"/>
      <c r="DEL107" s="649"/>
      <c r="DEM107" s="649"/>
      <c r="DEN107" s="649"/>
      <c r="DEO107" s="649"/>
      <c r="DEP107" s="649"/>
      <c r="DEQ107" s="649"/>
      <c r="DER107" s="649"/>
      <c r="DES107" s="649"/>
      <c r="DET107" s="649"/>
      <c r="DEU107" s="649"/>
      <c r="DEV107" s="649"/>
      <c r="DEW107" s="649"/>
      <c r="DEX107" s="649"/>
      <c r="DEY107" s="649"/>
      <c r="DEZ107" s="649"/>
      <c r="DFA107" s="649"/>
      <c r="DFB107" s="649"/>
      <c r="DFC107" s="649"/>
      <c r="DFD107" s="649"/>
      <c r="DFE107" s="649"/>
      <c r="DFF107" s="649"/>
      <c r="DFG107" s="649"/>
      <c r="DFH107" s="649"/>
      <c r="DFI107" s="649"/>
      <c r="DFJ107" s="649"/>
      <c r="DFK107" s="649"/>
      <c r="DFL107" s="649"/>
      <c r="DFM107" s="649"/>
      <c r="DFN107" s="649"/>
      <c r="DFO107" s="649"/>
      <c r="DFP107" s="649"/>
      <c r="DFQ107" s="649"/>
      <c r="DFR107" s="649"/>
      <c r="DFS107" s="649"/>
      <c r="DFT107" s="649"/>
      <c r="DFU107" s="649"/>
      <c r="DFV107" s="649"/>
      <c r="DFW107" s="649"/>
      <c r="DFX107" s="649"/>
      <c r="DFY107" s="649"/>
      <c r="DFZ107" s="649"/>
      <c r="DGA107" s="649"/>
      <c r="DGB107" s="649"/>
      <c r="DGC107" s="649"/>
      <c r="DGD107" s="649"/>
      <c r="DGE107" s="649"/>
      <c r="DGF107" s="649"/>
      <c r="DGG107" s="649"/>
      <c r="DGH107" s="649"/>
      <c r="DGI107" s="649"/>
      <c r="DGJ107" s="649"/>
      <c r="DGK107" s="649"/>
      <c r="DGL107" s="649"/>
      <c r="DGM107" s="649"/>
      <c r="DGN107" s="649"/>
      <c r="DGO107" s="649"/>
      <c r="DGP107" s="649"/>
      <c r="DGQ107" s="649"/>
      <c r="DGR107" s="649"/>
      <c r="DGS107" s="649"/>
      <c r="DGT107" s="649"/>
      <c r="DGU107" s="649"/>
      <c r="DGV107" s="649"/>
      <c r="DGW107" s="649"/>
      <c r="DGX107" s="649"/>
      <c r="DGY107" s="649"/>
      <c r="DGZ107" s="649"/>
      <c r="DHA107" s="649"/>
      <c r="DHB107" s="649"/>
      <c r="DHC107" s="649"/>
      <c r="DHD107" s="649"/>
      <c r="DHE107" s="649"/>
      <c r="DHF107" s="649"/>
      <c r="DHG107" s="649"/>
      <c r="DHH107" s="649"/>
      <c r="DHI107" s="649"/>
      <c r="DHJ107" s="649"/>
      <c r="DHK107" s="649"/>
      <c r="DHL107" s="649"/>
      <c r="DHM107" s="649"/>
      <c r="DHN107" s="649"/>
      <c r="DHO107" s="649"/>
      <c r="DHP107" s="649"/>
      <c r="DHQ107" s="649"/>
      <c r="DHR107" s="649"/>
      <c r="DHS107" s="649"/>
      <c r="DHT107" s="649"/>
      <c r="DHU107" s="649"/>
      <c r="DHV107" s="649"/>
      <c r="DHW107" s="649"/>
      <c r="DHX107" s="649"/>
      <c r="DHY107" s="649"/>
      <c r="DHZ107" s="649"/>
      <c r="DIA107" s="649"/>
      <c r="DIB107" s="649"/>
      <c r="DIC107" s="649"/>
      <c r="DID107" s="649"/>
      <c r="DIE107" s="649"/>
      <c r="DIF107" s="649"/>
      <c r="DIG107" s="649"/>
      <c r="DIH107" s="649"/>
      <c r="DII107" s="649"/>
      <c r="DIJ107" s="649"/>
      <c r="DIK107" s="649"/>
      <c r="DIL107" s="649"/>
      <c r="DIM107" s="649"/>
      <c r="DIN107" s="649"/>
      <c r="DIO107" s="649"/>
      <c r="DIP107" s="649"/>
      <c r="DIQ107" s="649"/>
      <c r="DIR107" s="649"/>
      <c r="DIS107" s="649"/>
      <c r="DIT107" s="649"/>
      <c r="DIU107" s="649"/>
      <c r="DIV107" s="649"/>
      <c r="DIW107" s="649"/>
      <c r="DIX107" s="649"/>
      <c r="DIY107" s="649"/>
      <c r="DIZ107" s="649"/>
      <c r="DJA107" s="649"/>
      <c r="DJB107" s="649"/>
      <c r="DJC107" s="649"/>
      <c r="DJD107" s="649"/>
      <c r="DJE107" s="649"/>
      <c r="DJF107" s="649"/>
      <c r="DJG107" s="649"/>
      <c r="DJH107" s="649"/>
      <c r="DJI107" s="649"/>
      <c r="DJJ107" s="649"/>
      <c r="DJK107" s="649"/>
      <c r="DJL107" s="649"/>
      <c r="DJM107" s="649"/>
      <c r="DJN107" s="649"/>
      <c r="DJO107" s="649"/>
      <c r="DJP107" s="649"/>
      <c r="DJQ107" s="649"/>
      <c r="DJR107" s="649"/>
      <c r="DJS107" s="649"/>
      <c r="DJT107" s="649"/>
      <c r="DJU107" s="649"/>
      <c r="DJV107" s="649"/>
      <c r="DJW107" s="649"/>
      <c r="DJX107" s="649"/>
      <c r="DJY107" s="649"/>
      <c r="DJZ107" s="649"/>
      <c r="DKA107" s="649"/>
      <c r="DKB107" s="649"/>
      <c r="DKC107" s="649"/>
      <c r="DKD107" s="649"/>
      <c r="DKE107" s="649"/>
      <c r="DKF107" s="649"/>
      <c r="DKG107" s="649"/>
      <c r="DKH107" s="649"/>
      <c r="DKI107" s="649"/>
      <c r="DKJ107" s="649"/>
      <c r="DKK107" s="649"/>
      <c r="DKL107" s="649"/>
      <c r="DKM107" s="649"/>
      <c r="DKN107" s="649"/>
      <c r="DKO107" s="649"/>
      <c r="DKP107" s="649"/>
      <c r="DKQ107" s="649"/>
      <c r="DKR107" s="649"/>
      <c r="DKS107" s="649"/>
      <c r="DKT107" s="649"/>
      <c r="DKU107" s="649"/>
      <c r="DKV107" s="649"/>
      <c r="DKW107" s="649"/>
      <c r="DKX107" s="649"/>
      <c r="DKY107" s="649"/>
      <c r="DKZ107" s="649"/>
      <c r="DLA107" s="649"/>
      <c r="DLB107" s="649"/>
      <c r="DLC107" s="649"/>
      <c r="DLD107" s="649"/>
      <c r="DLE107" s="649"/>
      <c r="DLF107" s="649"/>
      <c r="DLG107" s="649"/>
      <c r="DLH107" s="649"/>
      <c r="DLI107" s="649"/>
      <c r="DLJ107" s="649"/>
      <c r="DLK107" s="649"/>
      <c r="DLL107" s="649"/>
      <c r="DLM107" s="649"/>
      <c r="DLN107" s="649"/>
      <c r="DLO107" s="649"/>
      <c r="DLP107" s="649"/>
      <c r="DLQ107" s="649"/>
      <c r="DLR107" s="649"/>
      <c r="DLS107" s="649"/>
      <c r="DLT107" s="649"/>
      <c r="DLU107" s="649"/>
      <c r="DLV107" s="649"/>
      <c r="DLW107" s="649"/>
      <c r="DLX107" s="649"/>
      <c r="DLY107" s="649"/>
      <c r="DLZ107" s="649"/>
      <c r="DMA107" s="649"/>
      <c r="DMB107" s="649"/>
      <c r="DMC107" s="649"/>
      <c r="DMD107" s="649"/>
      <c r="DME107" s="649"/>
      <c r="DMF107" s="649"/>
      <c r="DMG107" s="649"/>
      <c r="DMH107" s="649"/>
      <c r="DMI107" s="649"/>
      <c r="DMJ107" s="649"/>
      <c r="DMK107" s="649"/>
      <c r="DML107" s="649"/>
      <c r="DMM107" s="649"/>
      <c r="DMN107" s="649"/>
      <c r="DMO107" s="649"/>
      <c r="DMP107" s="649"/>
      <c r="DMQ107" s="649"/>
      <c r="DMR107" s="649"/>
      <c r="DMS107" s="649"/>
      <c r="DMT107" s="649"/>
      <c r="DMU107" s="649"/>
      <c r="DMV107" s="649"/>
      <c r="DMW107" s="649"/>
      <c r="DMX107" s="649"/>
      <c r="DMY107" s="649"/>
      <c r="DMZ107" s="649"/>
      <c r="DNA107" s="649"/>
      <c r="DNB107" s="649"/>
      <c r="DNC107" s="649"/>
      <c r="DND107" s="649"/>
      <c r="DNE107" s="649"/>
      <c r="DNF107" s="649"/>
      <c r="DNG107" s="649"/>
      <c r="DNH107" s="649"/>
      <c r="DNI107" s="649"/>
      <c r="DNJ107" s="649"/>
      <c r="DNK107" s="649"/>
      <c r="DNL107" s="649"/>
      <c r="DNM107" s="649"/>
      <c r="DNN107" s="649"/>
      <c r="DNO107" s="649"/>
      <c r="DNP107" s="649"/>
      <c r="DNQ107" s="649"/>
      <c r="DNR107" s="649"/>
      <c r="DNS107" s="649"/>
      <c r="DNT107" s="649"/>
      <c r="DNU107" s="649"/>
      <c r="DNV107" s="649"/>
      <c r="DNW107" s="649"/>
      <c r="DNX107" s="649"/>
      <c r="DNY107" s="649"/>
      <c r="DNZ107" s="649"/>
      <c r="DOA107" s="649"/>
      <c r="DOB107" s="649"/>
      <c r="DOC107" s="649"/>
      <c r="DOD107" s="649"/>
      <c r="DOE107" s="649"/>
      <c r="DOF107" s="649"/>
      <c r="DOG107" s="649"/>
      <c r="DOH107" s="649"/>
      <c r="DOI107" s="649"/>
      <c r="DOJ107" s="649"/>
      <c r="DOK107" s="649"/>
      <c r="DOL107" s="649"/>
      <c r="DOM107" s="649"/>
      <c r="DON107" s="649"/>
      <c r="DOO107" s="649"/>
      <c r="DOP107" s="649"/>
      <c r="DOQ107" s="649"/>
      <c r="DOR107" s="649"/>
      <c r="DOS107" s="649"/>
      <c r="DOT107" s="649"/>
      <c r="DOU107" s="649"/>
      <c r="DOV107" s="649"/>
      <c r="DOW107" s="649"/>
      <c r="DOX107" s="649"/>
      <c r="DOY107" s="649"/>
      <c r="DOZ107" s="649"/>
      <c r="DPA107" s="649"/>
      <c r="DPB107" s="649"/>
      <c r="DPC107" s="649"/>
      <c r="DPD107" s="649"/>
      <c r="DPE107" s="649"/>
      <c r="DPF107" s="649"/>
      <c r="DPG107" s="649"/>
      <c r="DPH107" s="649"/>
      <c r="DPI107" s="649"/>
      <c r="DPJ107" s="649"/>
      <c r="DPK107" s="649"/>
      <c r="DPL107" s="649"/>
      <c r="DPM107" s="649"/>
      <c r="DPN107" s="649"/>
      <c r="DPO107" s="649"/>
      <c r="DPP107" s="649"/>
      <c r="DPQ107" s="649"/>
      <c r="DPR107" s="649"/>
      <c r="DPS107" s="649"/>
      <c r="DPT107" s="649"/>
      <c r="DPU107" s="649"/>
      <c r="DPV107" s="649"/>
      <c r="DPW107" s="649"/>
      <c r="DPX107" s="649"/>
      <c r="DPY107" s="649"/>
      <c r="DPZ107" s="649"/>
      <c r="DQA107" s="649"/>
      <c r="DQB107" s="649"/>
      <c r="DQC107" s="649"/>
      <c r="DQD107" s="649"/>
      <c r="DQE107" s="649"/>
      <c r="DQF107" s="649"/>
      <c r="DQG107" s="649"/>
      <c r="DQH107" s="649"/>
      <c r="DQI107" s="649"/>
      <c r="DQJ107" s="649"/>
      <c r="DQK107" s="649"/>
      <c r="DQL107" s="649"/>
      <c r="DQM107" s="649"/>
      <c r="DQN107" s="649"/>
      <c r="DQO107" s="649"/>
      <c r="DQP107" s="649"/>
      <c r="DQQ107" s="649"/>
      <c r="DQR107" s="649"/>
      <c r="DQS107" s="649"/>
      <c r="DQT107" s="649"/>
      <c r="DQU107" s="649"/>
      <c r="DQV107" s="649"/>
      <c r="DQW107" s="649"/>
      <c r="DQX107" s="649"/>
      <c r="DQY107" s="649"/>
      <c r="DQZ107" s="649"/>
      <c r="DRA107" s="649"/>
      <c r="DRB107" s="649"/>
      <c r="DRC107" s="649"/>
      <c r="DRD107" s="649"/>
      <c r="DRE107" s="649"/>
      <c r="DRF107" s="649"/>
      <c r="DRG107" s="649"/>
      <c r="DRH107" s="649"/>
      <c r="DRI107" s="649"/>
      <c r="DRJ107" s="649"/>
      <c r="DRK107" s="649"/>
      <c r="DRL107" s="649"/>
      <c r="DRM107" s="649"/>
      <c r="DRN107" s="649"/>
      <c r="DRO107" s="649"/>
      <c r="DRP107" s="649"/>
      <c r="DRQ107" s="649"/>
      <c r="DRR107" s="649"/>
      <c r="DRS107" s="649"/>
      <c r="DRT107" s="649"/>
      <c r="DRU107" s="649"/>
      <c r="DRV107" s="649"/>
      <c r="DRW107" s="649"/>
      <c r="DRX107" s="649"/>
      <c r="DRY107" s="649"/>
      <c r="DRZ107" s="649"/>
      <c r="DSA107" s="649"/>
      <c r="DSB107" s="649"/>
      <c r="DSC107" s="649"/>
      <c r="DSD107" s="649"/>
      <c r="DSE107" s="649"/>
      <c r="DSF107" s="649"/>
      <c r="DSG107" s="649"/>
      <c r="DSH107" s="649"/>
      <c r="DSI107" s="649"/>
      <c r="DSJ107" s="649"/>
      <c r="DSK107" s="649"/>
      <c r="DSL107" s="649"/>
      <c r="DSM107" s="649"/>
      <c r="DSN107" s="649"/>
      <c r="DSO107" s="649"/>
      <c r="DSP107" s="649"/>
      <c r="DSQ107" s="649"/>
      <c r="DSR107" s="649"/>
      <c r="DSS107" s="649"/>
      <c r="DST107" s="649"/>
      <c r="DSU107" s="649"/>
      <c r="DSV107" s="649"/>
      <c r="DSW107" s="649"/>
      <c r="DSX107" s="649"/>
      <c r="DSY107" s="649"/>
      <c r="DSZ107" s="649"/>
      <c r="DTA107" s="649"/>
      <c r="DTB107" s="649"/>
      <c r="DTC107" s="649"/>
      <c r="DTD107" s="649"/>
      <c r="DTE107" s="649"/>
      <c r="DTF107" s="649"/>
      <c r="DTG107" s="649"/>
      <c r="DTH107" s="649"/>
      <c r="DTI107" s="649"/>
      <c r="DTJ107" s="649"/>
      <c r="DTK107" s="649"/>
      <c r="DTL107" s="649"/>
      <c r="DTM107" s="649"/>
      <c r="DTN107" s="649"/>
      <c r="DTO107" s="649"/>
      <c r="DTP107" s="649"/>
      <c r="DTQ107" s="649"/>
      <c r="DTR107" s="649"/>
      <c r="DTS107" s="649"/>
      <c r="DTT107" s="649"/>
      <c r="DTU107" s="649"/>
      <c r="DTV107" s="649"/>
      <c r="DTW107" s="649"/>
      <c r="DTX107" s="649"/>
      <c r="DTY107" s="649"/>
      <c r="DTZ107" s="649"/>
      <c r="DUA107" s="649"/>
      <c r="DUB107" s="649"/>
      <c r="DUC107" s="649"/>
      <c r="DUD107" s="649"/>
      <c r="DUE107" s="649"/>
      <c r="DUF107" s="649"/>
      <c r="DUG107" s="649"/>
      <c r="DUH107" s="649"/>
      <c r="DUI107" s="649"/>
      <c r="DUJ107" s="649"/>
      <c r="DUK107" s="649"/>
      <c r="DUL107" s="649"/>
      <c r="DUM107" s="649"/>
      <c r="DUN107" s="649"/>
      <c r="DUO107" s="649"/>
      <c r="DUP107" s="649"/>
      <c r="DUQ107" s="649"/>
      <c r="DUR107" s="649"/>
      <c r="DUS107" s="649"/>
      <c r="DUT107" s="649"/>
      <c r="DUU107" s="649"/>
      <c r="DUV107" s="649"/>
      <c r="DUW107" s="649"/>
      <c r="DUX107" s="649"/>
      <c r="DUY107" s="649"/>
      <c r="DUZ107" s="649"/>
      <c r="DVA107" s="649"/>
      <c r="DVB107" s="649"/>
      <c r="DVC107" s="649"/>
      <c r="DVD107" s="649"/>
      <c r="DVE107" s="649"/>
      <c r="DVF107" s="649"/>
      <c r="DVG107" s="649"/>
      <c r="DVH107" s="649"/>
      <c r="DVI107" s="649"/>
      <c r="DVJ107" s="649"/>
      <c r="DVK107" s="649"/>
      <c r="DVL107" s="649"/>
      <c r="DVM107" s="649"/>
      <c r="DVN107" s="649"/>
      <c r="DVO107" s="649"/>
      <c r="DVP107" s="649"/>
      <c r="DVQ107" s="649"/>
      <c r="DVR107" s="649"/>
      <c r="DVS107" s="649"/>
      <c r="DVT107" s="649"/>
      <c r="DVU107" s="649"/>
      <c r="DVV107" s="649"/>
      <c r="DVW107" s="649"/>
      <c r="DVX107" s="649"/>
      <c r="DVY107" s="649"/>
      <c r="DVZ107" s="649"/>
      <c r="DWA107" s="649"/>
      <c r="DWB107" s="649"/>
      <c r="DWC107" s="649"/>
      <c r="DWD107" s="649"/>
      <c r="DWE107" s="649"/>
      <c r="DWF107" s="649"/>
      <c r="DWG107" s="649"/>
      <c r="DWH107" s="649"/>
      <c r="DWI107" s="649"/>
      <c r="DWJ107" s="649"/>
      <c r="DWK107" s="649"/>
      <c r="DWL107" s="649"/>
      <c r="DWM107" s="649"/>
      <c r="DWN107" s="649"/>
      <c r="DWO107" s="649"/>
      <c r="DWP107" s="649"/>
      <c r="DWQ107" s="649"/>
      <c r="DWR107" s="649"/>
      <c r="DWS107" s="649"/>
      <c r="DWT107" s="649"/>
      <c r="DWU107" s="649"/>
      <c r="DWV107" s="649"/>
      <c r="DWW107" s="649"/>
      <c r="DWX107" s="649"/>
      <c r="DWY107" s="649"/>
      <c r="DWZ107" s="649"/>
      <c r="DXA107" s="649"/>
      <c r="DXB107" s="649"/>
      <c r="DXC107" s="649"/>
      <c r="DXD107" s="649"/>
      <c r="DXE107" s="649"/>
      <c r="DXF107" s="649"/>
      <c r="DXG107" s="649"/>
      <c r="DXH107" s="649"/>
      <c r="DXI107" s="649"/>
      <c r="DXJ107" s="649"/>
      <c r="DXK107" s="649"/>
      <c r="DXL107" s="649"/>
      <c r="DXM107" s="649"/>
      <c r="DXN107" s="649"/>
      <c r="DXO107" s="649"/>
      <c r="DXP107" s="649"/>
      <c r="DXQ107" s="649"/>
      <c r="DXR107" s="649"/>
      <c r="DXS107" s="649"/>
      <c r="DXT107" s="649"/>
      <c r="DXU107" s="649"/>
      <c r="DXV107" s="649"/>
      <c r="DXW107" s="649"/>
      <c r="DXX107" s="649"/>
      <c r="DXY107" s="649"/>
      <c r="DXZ107" s="649"/>
      <c r="DYA107" s="649"/>
      <c r="DYB107" s="649"/>
      <c r="DYC107" s="649"/>
      <c r="DYD107" s="649"/>
      <c r="DYE107" s="649"/>
      <c r="DYF107" s="649"/>
      <c r="DYG107" s="649"/>
      <c r="DYH107" s="649"/>
      <c r="DYI107" s="649"/>
      <c r="DYJ107" s="649"/>
      <c r="DYK107" s="649"/>
      <c r="DYL107" s="649"/>
      <c r="DYM107" s="649"/>
      <c r="DYN107" s="649"/>
      <c r="DYO107" s="649"/>
      <c r="DYP107" s="649"/>
      <c r="DYQ107" s="649"/>
      <c r="DYR107" s="649"/>
      <c r="DYS107" s="649"/>
      <c r="DYT107" s="649"/>
      <c r="DYU107" s="649"/>
      <c r="DYV107" s="649"/>
      <c r="DYW107" s="649"/>
      <c r="DYX107" s="649"/>
      <c r="DYY107" s="649"/>
      <c r="DYZ107" s="649"/>
      <c r="DZA107" s="649"/>
      <c r="DZB107" s="649"/>
      <c r="DZC107" s="649"/>
      <c r="DZD107" s="649"/>
      <c r="DZE107" s="649"/>
      <c r="DZF107" s="649"/>
      <c r="DZG107" s="649"/>
      <c r="DZH107" s="649"/>
      <c r="DZI107" s="649"/>
      <c r="DZJ107" s="649"/>
      <c r="DZK107" s="649"/>
      <c r="DZL107" s="649"/>
      <c r="DZM107" s="649"/>
      <c r="DZN107" s="649"/>
      <c r="DZO107" s="649"/>
      <c r="DZP107" s="649"/>
      <c r="DZQ107" s="649"/>
      <c r="DZR107" s="649"/>
      <c r="DZS107" s="649"/>
      <c r="DZT107" s="649"/>
      <c r="DZU107" s="649"/>
      <c r="DZV107" s="649"/>
      <c r="DZW107" s="649"/>
      <c r="DZX107" s="649"/>
      <c r="DZY107" s="649"/>
      <c r="DZZ107" s="649"/>
      <c r="EAA107" s="649"/>
      <c r="EAB107" s="649"/>
      <c r="EAC107" s="649"/>
      <c r="EAD107" s="649"/>
      <c r="EAE107" s="649"/>
      <c r="EAF107" s="649"/>
      <c r="EAG107" s="649"/>
      <c r="EAH107" s="649"/>
      <c r="EAI107" s="649"/>
      <c r="EAJ107" s="649"/>
      <c r="EAK107" s="649"/>
      <c r="EAL107" s="649"/>
      <c r="EAM107" s="649"/>
      <c r="EAN107" s="649"/>
      <c r="EAO107" s="649"/>
      <c r="EAP107" s="649"/>
      <c r="EAQ107" s="649"/>
      <c r="EAR107" s="649"/>
      <c r="EAS107" s="649"/>
      <c r="EAT107" s="649"/>
      <c r="EAU107" s="649"/>
      <c r="EAV107" s="649"/>
      <c r="EAW107" s="649"/>
      <c r="EAX107" s="649"/>
      <c r="EAY107" s="649"/>
      <c r="EAZ107" s="649"/>
      <c r="EBA107" s="649"/>
      <c r="EBB107" s="649"/>
      <c r="EBC107" s="649"/>
      <c r="EBD107" s="649"/>
      <c r="EBE107" s="649"/>
      <c r="EBF107" s="649"/>
      <c r="EBG107" s="649"/>
      <c r="EBH107" s="649"/>
      <c r="EBI107" s="649"/>
      <c r="EBJ107" s="649"/>
      <c r="EBK107" s="649"/>
      <c r="EBL107" s="649"/>
      <c r="EBM107" s="649"/>
      <c r="EBN107" s="649"/>
      <c r="EBO107" s="649"/>
      <c r="EBP107" s="649"/>
      <c r="EBQ107" s="649"/>
      <c r="EBR107" s="649"/>
      <c r="EBS107" s="649"/>
      <c r="EBT107" s="649"/>
      <c r="EBU107" s="649"/>
      <c r="EBV107" s="649"/>
      <c r="EBW107" s="649"/>
      <c r="EBX107" s="649"/>
      <c r="EBY107" s="649"/>
      <c r="EBZ107" s="649"/>
      <c r="ECA107" s="649"/>
      <c r="ECB107" s="649"/>
      <c r="ECC107" s="649"/>
      <c r="ECD107" s="649"/>
      <c r="ECE107" s="649"/>
      <c r="ECF107" s="649"/>
      <c r="ECG107" s="649"/>
      <c r="ECH107" s="649"/>
      <c r="ECI107" s="649"/>
      <c r="ECJ107" s="649"/>
      <c r="ECK107" s="649"/>
      <c r="ECL107" s="649"/>
      <c r="ECM107" s="649"/>
      <c r="ECN107" s="649"/>
      <c r="ECO107" s="649"/>
      <c r="ECP107" s="649"/>
      <c r="ECQ107" s="649"/>
      <c r="ECR107" s="649"/>
      <c r="ECS107" s="649"/>
      <c r="ECT107" s="649"/>
      <c r="ECU107" s="649"/>
      <c r="ECV107" s="649"/>
      <c r="ECW107" s="649"/>
      <c r="ECX107" s="649"/>
      <c r="ECY107" s="649"/>
      <c r="ECZ107" s="649"/>
      <c r="EDA107" s="649"/>
      <c r="EDB107" s="649"/>
      <c r="EDC107" s="649"/>
      <c r="EDD107" s="649"/>
      <c r="EDE107" s="649"/>
      <c r="EDF107" s="649"/>
      <c r="EDG107" s="649"/>
      <c r="EDH107" s="649"/>
      <c r="EDI107" s="649"/>
      <c r="EDJ107" s="649"/>
      <c r="EDK107" s="649"/>
      <c r="EDL107" s="649"/>
      <c r="EDM107" s="649"/>
      <c r="EDN107" s="649"/>
      <c r="EDO107" s="649"/>
      <c r="EDP107" s="649"/>
      <c r="EDQ107" s="649"/>
      <c r="EDR107" s="649"/>
      <c r="EDS107" s="649"/>
      <c r="EDT107" s="649"/>
      <c r="EDU107" s="649"/>
      <c r="EDV107" s="649"/>
      <c r="EDW107" s="649"/>
      <c r="EDX107" s="649"/>
      <c r="EDY107" s="649"/>
      <c r="EDZ107" s="649"/>
      <c r="EEA107" s="649"/>
      <c r="EEB107" s="649"/>
      <c r="EEC107" s="649"/>
      <c r="EED107" s="649"/>
      <c r="EEE107" s="649"/>
      <c r="EEF107" s="649"/>
      <c r="EEG107" s="649"/>
      <c r="EEH107" s="649"/>
      <c r="EEI107" s="649"/>
      <c r="EEJ107" s="649"/>
      <c r="EEK107" s="649"/>
      <c r="EEL107" s="649"/>
      <c r="EEM107" s="649"/>
      <c r="EEN107" s="649"/>
      <c r="EEO107" s="649"/>
      <c r="EEP107" s="649"/>
      <c r="EEQ107" s="649"/>
      <c r="EER107" s="649"/>
      <c r="EES107" s="649"/>
      <c r="EET107" s="649"/>
      <c r="EEU107" s="649"/>
      <c r="EEV107" s="649"/>
      <c r="EEW107" s="649"/>
      <c r="EEX107" s="649"/>
      <c r="EEY107" s="649"/>
      <c r="EEZ107" s="649"/>
      <c r="EFA107" s="649"/>
      <c r="EFB107" s="649"/>
      <c r="EFC107" s="649"/>
      <c r="EFD107" s="649"/>
      <c r="EFE107" s="649"/>
      <c r="EFF107" s="649"/>
      <c r="EFG107" s="649"/>
      <c r="EFH107" s="649"/>
      <c r="EFI107" s="649"/>
      <c r="EFJ107" s="649"/>
      <c r="EFK107" s="649"/>
      <c r="EFL107" s="649"/>
      <c r="EFM107" s="649"/>
      <c r="EFN107" s="649"/>
      <c r="EFO107" s="649"/>
      <c r="EFP107" s="649"/>
      <c r="EFQ107" s="649"/>
      <c r="EFR107" s="649"/>
      <c r="EFS107" s="649"/>
      <c r="EFT107" s="649"/>
      <c r="EFU107" s="649"/>
      <c r="EFV107" s="649"/>
      <c r="EFW107" s="649"/>
      <c r="EFX107" s="649"/>
      <c r="EFY107" s="649"/>
      <c r="EFZ107" s="649"/>
      <c r="EGA107" s="649"/>
      <c r="EGB107" s="649"/>
      <c r="EGC107" s="649"/>
      <c r="EGD107" s="649"/>
      <c r="EGE107" s="649"/>
      <c r="EGF107" s="649"/>
      <c r="EGG107" s="649"/>
      <c r="EGH107" s="649"/>
      <c r="EGI107" s="649"/>
      <c r="EGJ107" s="649"/>
      <c r="EGK107" s="649"/>
      <c r="EGL107" s="649"/>
      <c r="EGM107" s="649"/>
      <c r="EGN107" s="649"/>
      <c r="EGO107" s="649"/>
      <c r="EGP107" s="649"/>
      <c r="EGQ107" s="649"/>
      <c r="EGR107" s="649"/>
      <c r="EGS107" s="649"/>
      <c r="EGT107" s="649"/>
      <c r="EGU107" s="649"/>
      <c r="EGV107" s="649"/>
      <c r="EGW107" s="649"/>
      <c r="EGX107" s="649"/>
      <c r="EGY107" s="649"/>
      <c r="EGZ107" s="649"/>
      <c r="EHA107" s="649"/>
      <c r="EHB107" s="649"/>
      <c r="EHC107" s="649"/>
      <c r="EHD107" s="649"/>
      <c r="EHE107" s="649"/>
      <c r="EHF107" s="649"/>
      <c r="EHG107" s="649"/>
      <c r="EHH107" s="649"/>
      <c r="EHI107" s="649"/>
      <c r="EHJ107" s="649"/>
      <c r="EHK107" s="649"/>
      <c r="EHL107" s="649"/>
      <c r="EHM107" s="649"/>
      <c r="EHN107" s="649"/>
      <c r="EHO107" s="649"/>
      <c r="EHP107" s="649"/>
      <c r="EHQ107" s="649"/>
      <c r="EHR107" s="649"/>
      <c r="EHS107" s="649"/>
      <c r="EHT107" s="649"/>
      <c r="EHU107" s="649"/>
      <c r="EHV107" s="649"/>
      <c r="EHW107" s="649"/>
      <c r="EHX107" s="649"/>
      <c r="EHY107" s="649"/>
      <c r="EHZ107" s="649"/>
      <c r="EIA107" s="649"/>
      <c r="EIB107" s="649"/>
      <c r="EIC107" s="649"/>
      <c r="EID107" s="649"/>
      <c r="EIE107" s="649"/>
      <c r="EIF107" s="649"/>
      <c r="EIG107" s="649"/>
      <c r="EIH107" s="649"/>
      <c r="EII107" s="649"/>
      <c r="EIJ107" s="649"/>
      <c r="EIK107" s="649"/>
      <c r="EIL107" s="649"/>
      <c r="EIM107" s="649"/>
      <c r="EIN107" s="649"/>
      <c r="EIO107" s="649"/>
      <c r="EIP107" s="649"/>
      <c r="EIQ107" s="649"/>
      <c r="EIR107" s="649"/>
      <c r="EIS107" s="649"/>
      <c r="EIT107" s="649"/>
      <c r="EIU107" s="649"/>
      <c r="EIV107" s="649"/>
      <c r="EIW107" s="649"/>
      <c r="EIX107" s="649"/>
      <c r="EIY107" s="649"/>
      <c r="EIZ107" s="649"/>
      <c r="EJA107" s="649"/>
      <c r="EJB107" s="649"/>
      <c r="EJC107" s="649"/>
      <c r="EJD107" s="649"/>
      <c r="EJE107" s="649"/>
      <c r="EJF107" s="649"/>
      <c r="EJG107" s="649"/>
      <c r="EJH107" s="649"/>
      <c r="EJI107" s="649"/>
      <c r="EJJ107" s="649"/>
      <c r="EJK107" s="649"/>
      <c r="EJL107" s="649"/>
      <c r="EJM107" s="649"/>
      <c r="EJN107" s="649"/>
      <c r="EJO107" s="649"/>
      <c r="EJP107" s="649"/>
      <c r="EJQ107" s="649"/>
      <c r="EJR107" s="649"/>
      <c r="EJS107" s="649"/>
      <c r="EJT107" s="649"/>
      <c r="EJU107" s="649"/>
      <c r="EJV107" s="649"/>
      <c r="EJW107" s="649"/>
      <c r="EJX107" s="649"/>
      <c r="EJY107" s="649"/>
      <c r="EJZ107" s="649"/>
      <c r="EKA107" s="649"/>
      <c r="EKB107" s="649"/>
      <c r="EKC107" s="649"/>
      <c r="EKD107" s="649"/>
      <c r="EKE107" s="649"/>
      <c r="EKF107" s="649"/>
      <c r="EKG107" s="649"/>
      <c r="EKH107" s="649"/>
      <c r="EKI107" s="649"/>
      <c r="EKJ107" s="649"/>
      <c r="EKK107" s="649"/>
      <c r="EKL107" s="649"/>
      <c r="EKM107" s="649"/>
      <c r="EKN107" s="649"/>
      <c r="EKO107" s="649"/>
      <c r="EKP107" s="649"/>
      <c r="EKQ107" s="649"/>
      <c r="EKR107" s="649"/>
      <c r="EKS107" s="649"/>
      <c r="EKT107" s="649"/>
      <c r="EKU107" s="649"/>
      <c r="EKV107" s="649"/>
      <c r="EKW107" s="649"/>
      <c r="EKX107" s="649"/>
      <c r="EKY107" s="649"/>
      <c r="EKZ107" s="649"/>
      <c r="ELA107" s="649"/>
      <c r="ELB107" s="649"/>
      <c r="ELC107" s="649"/>
      <c r="ELD107" s="649"/>
      <c r="ELE107" s="649"/>
      <c r="ELF107" s="649"/>
      <c r="ELG107" s="649"/>
      <c r="ELH107" s="649"/>
      <c r="ELI107" s="649"/>
      <c r="ELJ107" s="649"/>
      <c r="ELK107" s="649"/>
      <c r="ELL107" s="649"/>
      <c r="ELM107" s="649"/>
      <c r="ELN107" s="649"/>
      <c r="ELO107" s="649"/>
      <c r="ELP107" s="649"/>
      <c r="ELQ107" s="649"/>
      <c r="ELR107" s="649"/>
      <c r="ELS107" s="649"/>
      <c r="ELT107" s="649"/>
      <c r="ELU107" s="649"/>
      <c r="ELV107" s="649"/>
      <c r="ELW107" s="649"/>
      <c r="ELX107" s="649"/>
      <c r="ELY107" s="649"/>
      <c r="ELZ107" s="649"/>
      <c r="EMA107" s="649"/>
      <c r="EMB107" s="649"/>
      <c r="EMC107" s="649"/>
      <c r="EMD107" s="649"/>
      <c r="EME107" s="649"/>
      <c r="EMF107" s="649"/>
      <c r="EMG107" s="649"/>
      <c r="EMH107" s="649"/>
      <c r="EMI107" s="649"/>
      <c r="EMJ107" s="649"/>
      <c r="EMK107" s="649"/>
      <c r="EML107" s="649"/>
      <c r="EMM107" s="649"/>
      <c r="EMN107" s="649"/>
      <c r="EMO107" s="649"/>
      <c r="EMP107" s="649"/>
      <c r="EMQ107" s="649"/>
      <c r="EMR107" s="649"/>
      <c r="EMS107" s="649"/>
      <c r="EMT107" s="649"/>
      <c r="EMU107" s="649"/>
      <c r="EMV107" s="649"/>
      <c r="EMW107" s="649"/>
      <c r="EMX107" s="649"/>
      <c r="EMY107" s="649"/>
      <c r="EMZ107" s="649"/>
      <c r="ENA107" s="649"/>
      <c r="ENB107" s="649"/>
      <c r="ENC107" s="649"/>
      <c r="END107" s="649"/>
      <c r="ENE107" s="649"/>
      <c r="ENF107" s="649"/>
      <c r="ENG107" s="649"/>
      <c r="ENH107" s="649"/>
      <c r="ENI107" s="649"/>
      <c r="ENJ107" s="649"/>
      <c r="ENK107" s="649"/>
      <c r="ENL107" s="649"/>
      <c r="ENM107" s="649"/>
      <c r="ENN107" s="649"/>
      <c r="ENO107" s="649"/>
      <c r="ENP107" s="649"/>
      <c r="ENQ107" s="649"/>
      <c r="ENR107" s="649"/>
      <c r="ENS107" s="649"/>
      <c r="ENT107" s="649"/>
      <c r="ENU107" s="649"/>
      <c r="ENV107" s="649"/>
      <c r="ENW107" s="649"/>
      <c r="ENX107" s="649"/>
      <c r="ENY107" s="649"/>
      <c r="ENZ107" s="649"/>
      <c r="EOA107" s="649"/>
      <c r="EOB107" s="649"/>
      <c r="EOC107" s="649"/>
      <c r="EOD107" s="649"/>
      <c r="EOE107" s="649"/>
      <c r="EOF107" s="649"/>
      <c r="EOG107" s="649"/>
      <c r="EOH107" s="649"/>
      <c r="EOI107" s="649"/>
      <c r="EOJ107" s="649"/>
      <c r="EOK107" s="649"/>
      <c r="EOL107" s="649"/>
      <c r="EOM107" s="649"/>
      <c r="EON107" s="649"/>
      <c r="EOO107" s="649"/>
      <c r="EOP107" s="649"/>
      <c r="EOQ107" s="649"/>
      <c r="EOR107" s="649"/>
      <c r="EOS107" s="649"/>
      <c r="EOT107" s="649"/>
      <c r="EOU107" s="649"/>
      <c r="EOV107" s="649"/>
      <c r="EOW107" s="649"/>
      <c r="EOX107" s="649"/>
      <c r="EOY107" s="649"/>
      <c r="EOZ107" s="649"/>
      <c r="EPA107" s="649"/>
      <c r="EPB107" s="649"/>
      <c r="EPC107" s="649"/>
      <c r="EPD107" s="649"/>
      <c r="EPE107" s="649"/>
      <c r="EPF107" s="649"/>
      <c r="EPG107" s="649"/>
      <c r="EPH107" s="649"/>
      <c r="EPI107" s="649"/>
      <c r="EPJ107" s="649"/>
      <c r="EPK107" s="649"/>
      <c r="EPL107" s="649"/>
      <c r="EPM107" s="649"/>
      <c r="EPN107" s="649"/>
      <c r="EPO107" s="649"/>
      <c r="EPP107" s="649"/>
      <c r="EPQ107" s="649"/>
      <c r="EPR107" s="649"/>
      <c r="EPS107" s="649"/>
      <c r="EPT107" s="649"/>
      <c r="EPU107" s="649"/>
      <c r="EPV107" s="649"/>
      <c r="EPW107" s="649"/>
      <c r="EPX107" s="649"/>
      <c r="EPY107" s="649"/>
      <c r="EPZ107" s="649"/>
      <c r="EQA107" s="649"/>
      <c r="EQB107" s="649"/>
      <c r="EQC107" s="649"/>
      <c r="EQD107" s="649"/>
      <c r="EQE107" s="649"/>
      <c r="EQF107" s="649"/>
      <c r="EQG107" s="649"/>
      <c r="EQH107" s="649"/>
      <c r="EQI107" s="649"/>
      <c r="EQJ107" s="649"/>
      <c r="EQK107" s="649"/>
      <c r="EQL107" s="649"/>
      <c r="EQM107" s="649"/>
      <c r="EQN107" s="649"/>
      <c r="EQO107" s="649"/>
      <c r="EQP107" s="649"/>
      <c r="EQQ107" s="649"/>
      <c r="EQR107" s="649"/>
      <c r="EQS107" s="649"/>
      <c r="EQT107" s="649"/>
      <c r="EQU107" s="649"/>
      <c r="EQV107" s="649"/>
      <c r="EQW107" s="649"/>
      <c r="EQX107" s="649"/>
      <c r="EQY107" s="649"/>
      <c r="EQZ107" s="649"/>
      <c r="ERA107" s="649"/>
      <c r="ERB107" s="649"/>
      <c r="ERC107" s="649"/>
      <c r="ERD107" s="649"/>
      <c r="ERE107" s="649"/>
      <c r="ERF107" s="649"/>
      <c r="ERG107" s="649"/>
      <c r="ERH107" s="649"/>
      <c r="ERI107" s="649"/>
      <c r="ERJ107" s="649"/>
      <c r="ERK107" s="649"/>
      <c r="ERL107" s="649"/>
      <c r="ERM107" s="649"/>
      <c r="ERN107" s="649"/>
      <c r="ERO107" s="649"/>
      <c r="ERP107" s="649"/>
      <c r="ERQ107" s="649"/>
      <c r="ERR107" s="649"/>
      <c r="ERS107" s="649"/>
      <c r="ERT107" s="649"/>
      <c r="ERU107" s="649"/>
      <c r="ERV107" s="649"/>
      <c r="ERW107" s="649"/>
      <c r="ERX107" s="649"/>
      <c r="ERY107" s="649"/>
      <c r="ERZ107" s="649"/>
      <c r="ESA107" s="649"/>
      <c r="ESB107" s="649"/>
      <c r="ESC107" s="649"/>
      <c r="ESD107" s="649"/>
      <c r="ESE107" s="649"/>
      <c r="ESF107" s="649"/>
      <c r="ESG107" s="649"/>
      <c r="ESH107" s="649"/>
      <c r="ESI107" s="649"/>
      <c r="ESJ107" s="649"/>
      <c r="ESK107" s="649"/>
      <c r="ESL107" s="649"/>
      <c r="ESM107" s="649"/>
      <c r="ESN107" s="649"/>
      <c r="ESO107" s="649"/>
      <c r="ESP107" s="649"/>
      <c r="ESQ107" s="649"/>
      <c r="ESR107" s="649"/>
      <c r="ESS107" s="649"/>
      <c r="EST107" s="649"/>
      <c r="ESU107" s="649"/>
      <c r="ESV107" s="649"/>
      <c r="ESW107" s="649"/>
      <c r="ESX107" s="649"/>
      <c r="ESY107" s="649"/>
      <c r="ESZ107" s="649"/>
      <c r="ETA107" s="649"/>
      <c r="ETB107" s="649"/>
      <c r="ETC107" s="649"/>
      <c r="ETD107" s="649"/>
      <c r="ETE107" s="649"/>
      <c r="ETF107" s="649"/>
      <c r="ETG107" s="649"/>
      <c r="ETH107" s="649"/>
      <c r="ETI107" s="649"/>
      <c r="ETJ107" s="649"/>
      <c r="ETK107" s="649"/>
      <c r="ETL107" s="649"/>
      <c r="ETM107" s="649"/>
      <c r="ETN107" s="649"/>
      <c r="ETO107" s="649"/>
      <c r="ETP107" s="649"/>
      <c r="ETQ107" s="649"/>
      <c r="ETR107" s="649"/>
      <c r="ETS107" s="649"/>
      <c r="ETT107" s="649"/>
      <c r="ETU107" s="649"/>
      <c r="ETV107" s="649"/>
      <c r="ETW107" s="649"/>
      <c r="ETX107" s="649"/>
      <c r="ETY107" s="649"/>
      <c r="ETZ107" s="649"/>
      <c r="EUA107" s="649"/>
      <c r="EUB107" s="649"/>
      <c r="EUC107" s="649"/>
      <c r="EUD107" s="649"/>
      <c r="EUE107" s="649"/>
      <c r="EUF107" s="649"/>
      <c r="EUG107" s="649"/>
      <c r="EUH107" s="649"/>
      <c r="EUI107" s="649"/>
      <c r="EUJ107" s="649"/>
      <c r="EUK107" s="649"/>
      <c r="EUL107" s="649"/>
      <c r="EUM107" s="649"/>
      <c r="EUN107" s="649"/>
      <c r="EUO107" s="649"/>
      <c r="EUP107" s="649"/>
      <c r="EUQ107" s="649"/>
      <c r="EUR107" s="649"/>
      <c r="EUS107" s="649"/>
      <c r="EUT107" s="649"/>
      <c r="EUU107" s="649"/>
      <c r="EUV107" s="649"/>
      <c r="EUW107" s="649"/>
      <c r="EUX107" s="649"/>
      <c r="EUY107" s="649"/>
      <c r="EUZ107" s="649"/>
      <c r="EVA107" s="649"/>
      <c r="EVB107" s="649"/>
      <c r="EVC107" s="649"/>
      <c r="EVD107" s="649"/>
      <c r="EVE107" s="649"/>
      <c r="EVF107" s="649"/>
      <c r="EVG107" s="649"/>
      <c r="EVH107" s="649"/>
      <c r="EVI107" s="649"/>
      <c r="EVJ107" s="649"/>
      <c r="EVK107" s="649"/>
      <c r="EVL107" s="649"/>
      <c r="EVM107" s="649"/>
      <c r="EVN107" s="649"/>
      <c r="EVO107" s="649"/>
      <c r="EVP107" s="649"/>
      <c r="EVQ107" s="649"/>
      <c r="EVR107" s="649"/>
      <c r="EVS107" s="649"/>
      <c r="EVT107" s="649"/>
      <c r="EVU107" s="649"/>
      <c r="EVV107" s="649"/>
      <c r="EVW107" s="649"/>
      <c r="EVX107" s="649"/>
      <c r="EVY107" s="649"/>
      <c r="EVZ107" s="649"/>
      <c r="EWA107" s="649"/>
      <c r="EWB107" s="649"/>
      <c r="EWC107" s="649"/>
      <c r="EWD107" s="649"/>
      <c r="EWE107" s="649"/>
      <c r="EWF107" s="649"/>
      <c r="EWG107" s="649"/>
      <c r="EWH107" s="649"/>
      <c r="EWI107" s="649"/>
      <c r="EWJ107" s="649"/>
      <c r="EWK107" s="649"/>
      <c r="EWL107" s="649"/>
      <c r="EWM107" s="649"/>
      <c r="EWN107" s="649"/>
      <c r="EWO107" s="649"/>
      <c r="EWP107" s="649"/>
      <c r="EWQ107" s="649"/>
      <c r="EWR107" s="649"/>
      <c r="EWS107" s="649"/>
      <c r="EWT107" s="649"/>
      <c r="EWU107" s="649"/>
      <c r="EWV107" s="649"/>
      <c r="EWW107" s="649"/>
      <c r="EWX107" s="649"/>
      <c r="EWY107" s="649"/>
      <c r="EWZ107" s="649"/>
      <c r="EXA107" s="649"/>
      <c r="EXB107" s="649"/>
      <c r="EXC107" s="649"/>
      <c r="EXD107" s="649"/>
      <c r="EXE107" s="649"/>
      <c r="EXF107" s="649"/>
      <c r="EXG107" s="649"/>
      <c r="EXH107" s="649"/>
      <c r="EXI107" s="649"/>
      <c r="EXJ107" s="649"/>
      <c r="EXK107" s="649"/>
      <c r="EXL107" s="649"/>
      <c r="EXM107" s="649"/>
      <c r="EXN107" s="649"/>
      <c r="EXO107" s="649"/>
      <c r="EXP107" s="649"/>
      <c r="EXQ107" s="649"/>
      <c r="EXR107" s="649"/>
      <c r="EXS107" s="649"/>
      <c r="EXT107" s="649"/>
      <c r="EXU107" s="649"/>
      <c r="EXV107" s="649"/>
      <c r="EXW107" s="649"/>
      <c r="EXX107" s="649"/>
      <c r="EXY107" s="649"/>
      <c r="EXZ107" s="649"/>
      <c r="EYA107" s="649"/>
      <c r="EYB107" s="649"/>
      <c r="EYC107" s="649"/>
      <c r="EYD107" s="649"/>
      <c r="EYE107" s="649"/>
      <c r="EYF107" s="649"/>
      <c r="EYG107" s="649"/>
      <c r="EYH107" s="649"/>
      <c r="EYI107" s="649"/>
      <c r="EYJ107" s="649"/>
      <c r="EYK107" s="649"/>
      <c r="EYL107" s="649"/>
      <c r="EYM107" s="649"/>
      <c r="EYN107" s="649"/>
      <c r="EYO107" s="649"/>
      <c r="EYP107" s="649"/>
      <c r="EYQ107" s="649"/>
      <c r="EYR107" s="649"/>
      <c r="EYS107" s="649"/>
      <c r="EYT107" s="649"/>
      <c r="EYU107" s="649"/>
      <c r="EYV107" s="649"/>
      <c r="EYW107" s="649"/>
      <c r="EYX107" s="649"/>
      <c r="EYY107" s="649"/>
      <c r="EYZ107" s="649"/>
      <c r="EZA107" s="649"/>
      <c r="EZB107" s="649"/>
      <c r="EZC107" s="649"/>
      <c r="EZD107" s="649"/>
      <c r="EZE107" s="649"/>
      <c r="EZF107" s="649"/>
      <c r="EZG107" s="649"/>
      <c r="EZH107" s="649"/>
      <c r="EZI107" s="649"/>
      <c r="EZJ107" s="649"/>
      <c r="EZK107" s="649"/>
      <c r="EZL107" s="649"/>
      <c r="EZM107" s="649"/>
      <c r="EZN107" s="649"/>
      <c r="EZO107" s="649"/>
      <c r="EZP107" s="649"/>
      <c r="EZQ107" s="649"/>
      <c r="EZR107" s="649"/>
      <c r="EZS107" s="649"/>
      <c r="EZT107" s="649"/>
      <c r="EZU107" s="649"/>
      <c r="EZV107" s="649"/>
      <c r="EZW107" s="649"/>
      <c r="EZX107" s="649"/>
      <c r="EZY107" s="649"/>
      <c r="EZZ107" s="649"/>
      <c r="FAA107" s="649"/>
      <c r="FAB107" s="649"/>
      <c r="FAC107" s="649"/>
      <c r="FAD107" s="649"/>
      <c r="FAE107" s="649"/>
      <c r="FAF107" s="649"/>
      <c r="FAG107" s="649"/>
      <c r="FAH107" s="649"/>
      <c r="FAI107" s="649"/>
      <c r="FAJ107" s="649"/>
      <c r="FAK107" s="649"/>
      <c r="FAL107" s="649"/>
      <c r="FAM107" s="649"/>
      <c r="FAN107" s="649"/>
      <c r="FAO107" s="649"/>
      <c r="FAP107" s="649"/>
      <c r="FAQ107" s="649"/>
      <c r="FAR107" s="649"/>
      <c r="FAS107" s="649"/>
      <c r="FAT107" s="649"/>
      <c r="FAU107" s="649"/>
      <c r="FAV107" s="649"/>
      <c r="FAW107" s="649"/>
      <c r="FAX107" s="649"/>
      <c r="FAY107" s="649"/>
      <c r="FAZ107" s="649"/>
      <c r="FBA107" s="649"/>
      <c r="FBB107" s="649"/>
      <c r="FBC107" s="649"/>
      <c r="FBD107" s="649"/>
      <c r="FBE107" s="649"/>
      <c r="FBF107" s="649"/>
      <c r="FBG107" s="649"/>
      <c r="FBH107" s="649"/>
      <c r="FBI107" s="649"/>
      <c r="FBJ107" s="649"/>
      <c r="FBK107" s="649"/>
      <c r="FBL107" s="649"/>
      <c r="FBM107" s="649"/>
      <c r="FBN107" s="649"/>
      <c r="FBO107" s="649"/>
      <c r="FBP107" s="649"/>
      <c r="FBQ107" s="649"/>
      <c r="FBR107" s="649"/>
      <c r="FBS107" s="649"/>
      <c r="FBT107" s="649"/>
      <c r="FBU107" s="649"/>
      <c r="FBV107" s="649"/>
      <c r="FBW107" s="649"/>
      <c r="FBX107" s="649"/>
      <c r="FBY107" s="649"/>
      <c r="FBZ107" s="649"/>
      <c r="FCA107" s="649"/>
      <c r="FCB107" s="649"/>
      <c r="FCC107" s="649"/>
      <c r="FCD107" s="649"/>
      <c r="FCE107" s="649"/>
      <c r="FCF107" s="649"/>
      <c r="FCG107" s="649"/>
      <c r="FCH107" s="649"/>
      <c r="FCI107" s="649"/>
      <c r="FCJ107" s="649"/>
      <c r="FCK107" s="649"/>
      <c r="FCL107" s="649"/>
      <c r="FCM107" s="649"/>
      <c r="FCN107" s="649"/>
      <c r="FCO107" s="649"/>
      <c r="FCP107" s="649"/>
      <c r="FCQ107" s="649"/>
      <c r="FCR107" s="649"/>
      <c r="FCS107" s="649"/>
      <c r="FCT107" s="649"/>
      <c r="FCU107" s="649"/>
      <c r="FCV107" s="649"/>
      <c r="FCW107" s="649"/>
      <c r="FCX107" s="649"/>
      <c r="FCY107" s="649"/>
      <c r="FCZ107" s="649"/>
      <c r="FDA107" s="649"/>
      <c r="FDB107" s="649"/>
      <c r="FDC107" s="649"/>
      <c r="FDD107" s="649"/>
      <c r="FDE107" s="649"/>
      <c r="FDF107" s="649"/>
      <c r="FDG107" s="649"/>
      <c r="FDH107" s="649"/>
      <c r="FDI107" s="649"/>
      <c r="FDJ107" s="649"/>
      <c r="FDK107" s="649"/>
      <c r="FDL107" s="649"/>
      <c r="FDM107" s="649"/>
      <c r="FDN107" s="649"/>
      <c r="FDO107" s="649"/>
      <c r="FDP107" s="649"/>
      <c r="FDQ107" s="649"/>
      <c r="FDR107" s="649"/>
      <c r="FDS107" s="649"/>
      <c r="FDT107" s="649"/>
      <c r="FDU107" s="649"/>
      <c r="FDV107" s="649"/>
      <c r="FDW107" s="649"/>
      <c r="FDX107" s="649"/>
      <c r="FDY107" s="649"/>
      <c r="FDZ107" s="649"/>
      <c r="FEA107" s="649"/>
      <c r="FEB107" s="649"/>
      <c r="FEC107" s="649"/>
      <c r="FED107" s="649"/>
      <c r="FEE107" s="649"/>
      <c r="FEF107" s="649"/>
      <c r="FEG107" s="649"/>
      <c r="FEH107" s="649"/>
      <c r="FEI107" s="649"/>
      <c r="FEJ107" s="649"/>
      <c r="FEK107" s="649"/>
      <c r="FEL107" s="649"/>
      <c r="FEM107" s="649"/>
      <c r="FEN107" s="649"/>
      <c r="FEO107" s="649"/>
      <c r="FEP107" s="649"/>
      <c r="FEQ107" s="649"/>
      <c r="FER107" s="649"/>
      <c r="FES107" s="649"/>
      <c r="FET107" s="649"/>
      <c r="FEU107" s="649"/>
      <c r="FEV107" s="649"/>
      <c r="FEW107" s="649"/>
      <c r="FEX107" s="649"/>
      <c r="FEY107" s="649"/>
      <c r="FEZ107" s="649"/>
      <c r="FFA107" s="649"/>
      <c r="FFB107" s="649"/>
      <c r="FFC107" s="649"/>
      <c r="FFD107" s="649"/>
      <c r="FFE107" s="649"/>
      <c r="FFF107" s="649"/>
      <c r="FFG107" s="649"/>
      <c r="FFH107" s="649"/>
      <c r="FFI107" s="649"/>
      <c r="FFJ107" s="649"/>
      <c r="FFK107" s="649"/>
      <c r="FFL107" s="649"/>
      <c r="FFM107" s="649"/>
      <c r="FFN107" s="649"/>
      <c r="FFO107" s="649"/>
      <c r="FFP107" s="649"/>
      <c r="FFQ107" s="649"/>
      <c r="FFR107" s="649"/>
      <c r="FFS107" s="649"/>
      <c r="FFT107" s="649"/>
      <c r="FFU107" s="649"/>
      <c r="FFV107" s="649"/>
      <c r="FFW107" s="649"/>
      <c r="FFX107" s="649"/>
      <c r="FFY107" s="649"/>
      <c r="FFZ107" s="649"/>
      <c r="FGA107" s="649"/>
      <c r="FGB107" s="649"/>
      <c r="FGC107" s="649"/>
      <c r="FGD107" s="649"/>
      <c r="FGE107" s="649"/>
      <c r="FGF107" s="649"/>
      <c r="FGG107" s="649"/>
      <c r="FGH107" s="649"/>
      <c r="FGI107" s="649"/>
      <c r="FGJ107" s="649"/>
      <c r="FGK107" s="649"/>
      <c r="FGL107" s="649"/>
      <c r="FGM107" s="649"/>
      <c r="FGN107" s="649"/>
      <c r="FGO107" s="649"/>
      <c r="FGP107" s="649"/>
      <c r="FGQ107" s="649"/>
      <c r="FGR107" s="649"/>
      <c r="FGS107" s="649"/>
      <c r="FGT107" s="649"/>
      <c r="FGU107" s="649"/>
      <c r="FGV107" s="649"/>
      <c r="FGW107" s="649"/>
      <c r="FGX107" s="649"/>
      <c r="FGY107" s="649"/>
      <c r="FGZ107" s="649"/>
      <c r="FHA107" s="649"/>
      <c r="FHB107" s="649"/>
      <c r="FHC107" s="649"/>
      <c r="FHD107" s="649"/>
      <c r="FHE107" s="649"/>
      <c r="FHF107" s="649"/>
      <c r="FHG107" s="649"/>
      <c r="FHH107" s="649"/>
      <c r="FHI107" s="649"/>
      <c r="FHJ107" s="649"/>
      <c r="FHK107" s="649"/>
      <c r="FHL107" s="649"/>
      <c r="FHM107" s="649"/>
      <c r="FHN107" s="649"/>
      <c r="FHO107" s="649"/>
      <c r="FHP107" s="649"/>
      <c r="FHQ107" s="649"/>
      <c r="FHR107" s="649"/>
      <c r="FHS107" s="649"/>
      <c r="FHT107" s="649"/>
      <c r="FHU107" s="649"/>
      <c r="FHV107" s="649"/>
      <c r="FHW107" s="649"/>
      <c r="FHX107" s="649"/>
      <c r="FHY107" s="649"/>
      <c r="FHZ107" s="649"/>
      <c r="FIA107" s="649"/>
      <c r="FIB107" s="649"/>
      <c r="FIC107" s="649"/>
      <c r="FID107" s="649"/>
      <c r="FIE107" s="649"/>
      <c r="FIF107" s="649"/>
      <c r="FIG107" s="649"/>
      <c r="FIH107" s="649"/>
      <c r="FII107" s="649"/>
      <c r="FIJ107" s="649"/>
      <c r="FIK107" s="649"/>
      <c r="FIL107" s="649"/>
      <c r="FIM107" s="649"/>
      <c r="FIN107" s="649"/>
      <c r="FIO107" s="649"/>
      <c r="FIP107" s="649"/>
      <c r="FIQ107" s="649"/>
      <c r="FIR107" s="649"/>
      <c r="FIS107" s="649"/>
      <c r="FIT107" s="649"/>
      <c r="FIU107" s="649"/>
      <c r="FIV107" s="649"/>
      <c r="FIW107" s="649"/>
      <c r="FIX107" s="649"/>
      <c r="FIY107" s="649"/>
      <c r="FIZ107" s="649"/>
      <c r="FJA107" s="649"/>
      <c r="FJB107" s="649"/>
      <c r="FJC107" s="649"/>
      <c r="FJD107" s="649"/>
      <c r="FJE107" s="649"/>
      <c r="FJF107" s="649"/>
      <c r="FJG107" s="649"/>
      <c r="FJH107" s="649"/>
      <c r="FJI107" s="649"/>
      <c r="FJJ107" s="649"/>
      <c r="FJK107" s="649"/>
      <c r="FJL107" s="649"/>
      <c r="FJM107" s="649"/>
      <c r="FJN107" s="649"/>
      <c r="FJO107" s="649"/>
      <c r="FJP107" s="649"/>
      <c r="FJQ107" s="649"/>
      <c r="FJR107" s="649"/>
      <c r="FJS107" s="649"/>
      <c r="FJT107" s="649"/>
      <c r="FJU107" s="649"/>
      <c r="FJV107" s="649"/>
      <c r="FJW107" s="649"/>
      <c r="FJX107" s="649"/>
      <c r="FJY107" s="649"/>
      <c r="FJZ107" s="649"/>
      <c r="FKA107" s="649"/>
      <c r="FKB107" s="649"/>
      <c r="FKC107" s="649"/>
      <c r="FKD107" s="649"/>
      <c r="FKE107" s="649"/>
      <c r="FKF107" s="649"/>
      <c r="FKG107" s="649"/>
      <c r="FKH107" s="649"/>
      <c r="FKI107" s="649"/>
      <c r="FKJ107" s="649"/>
      <c r="FKK107" s="649"/>
      <c r="FKL107" s="649"/>
      <c r="FKM107" s="649"/>
      <c r="FKN107" s="649"/>
      <c r="FKO107" s="649"/>
      <c r="FKP107" s="649"/>
      <c r="FKQ107" s="649"/>
      <c r="FKR107" s="649"/>
      <c r="FKS107" s="649"/>
      <c r="FKT107" s="649"/>
      <c r="FKU107" s="649"/>
      <c r="FKV107" s="649"/>
      <c r="FKW107" s="649"/>
      <c r="FKX107" s="649"/>
      <c r="FKY107" s="649"/>
      <c r="FKZ107" s="649"/>
      <c r="FLA107" s="649"/>
      <c r="FLB107" s="649"/>
      <c r="FLC107" s="649"/>
      <c r="FLD107" s="649"/>
      <c r="FLE107" s="649"/>
      <c r="FLF107" s="649"/>
      <c r="FLG107" s="649"/>
      <c r="FLH107" s="649"/>
      <c r="FLI107" s="649"/>
      <c r="FLJ107" s="649"/>
      <c r="FLK107" s="649"/>
      <c r="FLL107" s="649"/>
      <c r="FLM107" s="649"/>
      <c r="FLN107" s="649"/>
      <c r="FLO107" s="649"/>
      <c r="FLP107" s="649"/>
      <c r="FLQ107" s="649"/>
      <c r="FLR107" s="649"/>
      <c r="FLS107" s="649"/>
      <c r="FLT107" s="649"/>
      <c r="FLU107" s="649"/>
      <c r="FLV107" s="649"/>
      <c r="FLW107" s="649"/>
      <c r="FLX107" s="649"/>
      <c r="FLY107" s="649"/>
      <c r="FLZ107" s="649"/>
      <c r="FMA107" s="649"/>
      <c r="FMB107" s="649"/>
      <c r="FMC107" s="649"/>
      <c r="FMD107" s="649"/>
      <c r="FME107" s="649"/>
      <c r="FMF107" s="649"/>
      <c r="FMG107" s="649"/>
      <c r="FMH107" s="649"/>
      <c r="FMI107" s="649"/>
      <c r="FMJ107" s="649"/>
      <c r="FMK107" s="649"/>
      <c r="FML107" s="649"/>
      <c r="FMM107" s="649"/>
      <c r="FMN107" s="649"/>
      <c r="FMO107" s="649"/>
      <c r="FMP107" s="649"/>
      <c r="FMQ107" s="649"/>
      <c r="FMR107" s="649"/>
      <c r="FMS107" s="649"/>
      <c r="FMT107" s="649"/>
      <c r="FMU107" s="649"/>
      <c r="FMV107" s="649"/>
      <c r="FMW107" s="649"/>
      <c r="FMX107" s="649"/>
      <c r="FMY107" s="649"/>
      <c r="FMZ107" s="649"/>
      <c r="FNA107" s="649"/>
      <c r="FNB107" s="649"/>
      <c r="FNC107" s="649"/>
      <c r="FND107" s="649"/>
      <c r="FNE107" s="649"/>
      <c r="FNF107" s="649"/>
      <c r="FNG107" s="649"/>
      <c r="FNH107" s="649"/>
      <c r="FNI107" s="649"/>
      <c r="FNJ107" s="649"/>
      <c r="FNK107" s="649"/>
      <c r="FNL107" s="649"/>
      <c r="FNM107" s="649"/>
      <c r="FNN107" s="649"/>
      <c r="FNO107" s="649"/>
      <c r="FNP107" s="649"/>
      <c r="FNQ107" s="649"/>
      <c r="FNR107" s="649"/>
      <c r="FNS107" s="649"/>
      <c r="FNT107" s="649"/>
      <c r="FNU107" s="649"/>
      <c r="FNV107" s="649"/>
      <c r="FNW107" s="649"/>
      <c r="FNX107" s="649"/>
      <c r="FNY107" s="649"/>
      <c r="FNZ107" s="649"/>
      <c r="FOA107" s="649"/>
      <c r="FOB107" s="649"/>
      <c r="FOC107" s="649"/>
      <c r="FOD107" s="649"/>
      <c r="FOE107" s="649"/>
      <c r="FOF107" s="649"/>
      <c r="FOG107" s="649"/>
      <c r="FOH107" s="649"/>
      <c r="FOI107" s="649"/>
      <c r="FOJ107" s="649"/>
      <c r="FOK107" s="649"/>
      <c r="FOL107" s="649"/>
      <c r="FOM107" s="649"/>
      <c r="FON107" s="649"/>
      <c r="FOO107" s="649"/>
      <c r="FOP107" s="649"/>
      <c r="FOQ107" s="649"/>
      <c r="FOR107" s="649"/>
      <c r="FOS107" s="649"/>
      <c r="FOT107" s="649"/>
      <c r="FOU107" s="649"/>
      <c r="FOV107" s="649"/>
      <c r="FOW107" s="649"/>
      <c r="FOX107" s="649"/>
      <c r="FOY107" s="649"/>
      <c r="FOZ107" s="649"/>
      <c r="FPA107" s="649"/>
      <c r="FPB107" s="649"/>
      <c r="FPC107" s="649"/>
      <c r="FPD107" s="649"/>
      <c r="FPE107" s="649"/>
      <c r="FPF107" s="649"/>
      <c r="FPG107" s="649"/>
      <c r="FPH107" s="649"/>
      <c r="FPI107" s="649"/>
      <c r="FPJ107" s="649"/>
      <c r="FPK107" s="649"/>
      <c r="FPL107" s="649"/>
      <c r="FPM107" s="649"/>
      <c r="FPN107" s="649"/>
      <c r="FPO107" s="649"/>
      <c r="FPP107" s="649"/>
      <c r="FPQ107" s="649"/>
      <c r="FPR107" s="649"/>
      <c r="FPS107" s="649"/>
      <c r="FPT107" s="649"/>
      <c r="FPU107" s="649"/>
      <c r="FPV107" s="649"/>
      <c r="FPW107" s="649"/>
      <c r="FPX107" s="649"/>
      <c r="FPY107" s="649"/>
      <c r="FPZ107" s="649"/>
      <c r="FQA107" s="649"/>
      <c r="FQB107" s="649"/>
      <c r="FQC107" s="649"/>
      <c r="FQD107" s="649"/>
      <c r="FQE107" s="649"/>
      <c r="FQF107" s="649"/>
      <c r="FQG107" s="649"/>
      <c r="FQH107" s="649"/>
      <c r="FQI107" s="649"/>
      <c r="FQJ107" s="649"/>
      <c r="FQK107" s="649"/>
      <c r="FQL107" s="649"/>
      <c r="FQM107" s="649"/>
      <c r="FQN107" s="649"/>
      <c r="FQO107" s="649"/>
      <c r="FQP107" s="649"/>
      <c r="FQQ107" s="649"/>
      <c r="FQR107" s="649"/>
      <c r="FQS107" s="649"/>
      <c r="FQT107" s="649"/>
      <c r="FQU107" s="649"/>
      <c r="FQV107" s="649"/>
      <c r="FQW107" s="649"/>
      <c r="FQX107" s="649"/>
      <c r="FQY107" s="649"/>
      <c r="FQZ107" s="649"/>
      <c r="FRA107" s="649"/>
      <c r="FRB107" s="649"/>
      <c r="FRC107" s="649"/>
      <c r="FRD107" s="649"/>
      <c r="FRE107" s="649"/>
      <c r="FRF107" s="649"/>
      <c r="FRG107" s="649"/>
      <c r="FRH107" s="649"/>
      <c r="FRI107" s="649"/>
      <c r="FRJ107" s="649"/>
      <c r="FRK107" s="649"/>
      <c r="FRL107" s="649"/>
      <c r="FRM107" s="649"/>
      <c r="FRN107" s="649"/>
      <c r="FRO107" s="649"/>
      <c r="FRP107" s="649"/>
      <c r="FRQ107" s="649"/>
      <c r="FRR107" s="649"/>
      <c r="FRS107" s="649"/>
      <c r="FRT107" s="649"/>
      <c r="FRU107" s="649"/>
      <c r="FRV107" s="649"/>
      <c r="FRW107" s="649"/>
      <c r="FRX107" s="649"/>
      <c r="FRY107" s="649"/>
      <c r="FRZ107" s="649"/>
      <c r="FSA107" s="649"/>
      <c r="FSB107" s="649"/>
      <c r="FSC107" s="649"/>
      <c r="FSD107" s="649"/>
      <c r="FSE107" s="649"/>
      <c r="FSF107" s="649"/>
      <c r="FSG107" s="649"/>
      <c r="FSH107" s="649"/>
      <c r="FSI107" s="649"/>
      <c r="FSJ107" s="649"/>
      <c r="FSK107" s="649"/>
      <c r="FSL107" s="649"/>
      <c r="FSM107" s="649"/>
      <c r="FSN107" s="649"/>
      <c r="FSO107" s="649"/>
      <c r="FSP107" s="649"/>
      <c r="FSQ107" s="649"/>
      <c r="FSR107" s="649"/>
      <c r="FSS107" s="649"/>
      <c r="FST107" s="649"/>
      <c r="FSU107" s="649"/>
      <c r="FSV107" s="649"/>
      <c r="FSW107" s="649"/>
      <c r="FSX107" s="649"/>
      <c r="FSY107" s="649"/>
      <c r="FSZ107" s="649"/>
      <c r="FTA107" s="649"/>
      <c r="FTB107" s="649"/>
      <c r="FTC107" s="649"/>
      <c r="FTD107" s="649"/>
      <c r="FTE107" s="649"/>
      <c r="FTF107" s="649"/>
      <c r="FTG107" s="649"/>
      <c r="FTH107" s="649"/>
      <c r="FTI107" s="649"/>
      <c r="FTJ107" s="649"/>
      <c r="FTK107" s="649"/>
      <c r="FTL107" s="649"/>
      <c r="FTM107" s="649"/>
      <c r="FTN107" s="649"/>
      <c r="FTO107" s="649"/>
      <c r="FTP107" s="649"/>
      <c r="FTQ107" s="649"/>
      <c r="FTR107" s="649"/>
      <c r="FTS107" s="649"/>
      <c r="FTT107" s="649"/>
      <c r="FTU107" s="649"/>
      <c r="FTV107" s="649"/>
      <c r="FTW107" s="649"/>
      <c r="FTX107" s="649"/>
      <c r="FTY107" s="649"/>
      <c r="FTZ107" s="649"/>
      <c r="FUA107" s="649"/>
      <c r="FUB107" s="649"/>
      <c r="FUC107" s="649"/>
      <c r="FUD107" s="649"/>
      <c r="FUE107" s="649"/>
      <c r="FUF107" s="649"/>
      <c r="FUG107" s="649"/>
      <c r="FUH107" s="649"/>
      <c r="FUI107" s="649"/>
      <c r="FUJ107" s="649"/>
      <c r="FUK107" s="649"/>
      <c r="FUL107" s="649"/>
      <c r="FUM107" s="649"/>
      <c r="FUN107" s="649"/>
      <c r="FUO107" s="649"/>
      <c r="FUP107" s="649"/>
      <c r="FUQ107" s="649"/>
      <c r="FUR107" s="649"/>
      <c r="FUS107" s="649"/>
      <c r="FUT107" s="649"/>
      <c r="FUU107" s="649"/>
      <c r="FUV107" s="649"/>
      <c r="FUW107" s="649"/>
      <c r="FUX107" s="649"/>
      <c r="FUY107" s="649"/>
      <c r="FUZ107" s="649"/>
      <c r="FVA107" s="649"/>
      <c r="FVB107" s="649"/>
      <c r="FVC107" s="649"/>
      <c r="FVD107" s="649"/>
      <c r="FVE107" s="649"/>
      <c r="FVF107" s="649"/>
      <c r="FVG107" s="649"/>
      <c r="FVH107" s="649"/>
      <c r="FVI107" s="649"/>
      <c r="FVJ107" s="649"/>
      <c r="FVK107" s="649"/>
      <c r="FVL107" s="649"/>
      <c r="FVM107" s="649"/>
      <c r="FVN107" s="649"/>
      <c r="FVO107" s="649"/>
      <c r="FVP107" s="649"/>
      <c r="FVQ107" s="649"/>
      <c r="FVR107" s="649"/>
      <c r="FVS107" s="649"/>
      <c r="FVT107" s="649"/>
      <c r="FVU107" s="649"/>
      <c r="FVV107" s="649"/>
      <c r="FVW107" s="649"/>
      <c r="FVX107" s="649"/>
      <c r="FVY107" s="649"/>
      <c r="FVZ107" s="649"/>
      <c r="FWA107" s="649"/>
      <c r="FWB107" s="649"/>
      <c r="FWC107" s="649"/>
      <c r="FWD107" s="649"/>
      <c r="FWE107" s="649"/>
      <c r="FWF107" s="649"/>
      <c r="FWG107" s="649"/>
      <c r="FWH107" s="649"/>
      <c r="FWI107" s="649"/>
      <c r="FWJ107" s="649"/>
      <c r="FWK107" s="649"/>
      <c r="FWL107" s="649"/>
      <c r="FWM107" s="649"/>
      <c r="FWN107" s="649"/>
      <c r="FWO107" s="649"/>
      <c r="FWP107" s="649"/>
      <c r="FWQ107" s="649"/>
      <c r="FWR107" s="649"/>
      <c r="FWS107" s="649"/>
      <c r="FWT107" s="649"/>
      <c r="FWU107" s="649"/>
      <c r="FWV107" s="649"/>
      <c r="FWW107" s="649"/>
      <c r="FWX107" s="649"/>
      <c r="FWY107" s="649"/>
      <c r="FWZ107" s="649"/>
      <c r="FXA107" s="649"/>
      <c r="FXB107" s="649"/>
      <c r="FXC107" s="649"/>
      <c r="FXD107" s="649"/>
      <c r="FXE107" s="649"/>
      <c r="FXF107" s="649"/>
      <c r="FXG107" s="649"/>
      <c r="FXH107" s="649"/>
      <c r="FXI107" s="649"/>
      <c r="FXJ107" s="649"/>
      <c r="FXK107" s="649"/>
      <c r="FXL107" s="649"/>
      <c r="FXM107" s="649"/>
      <c r="FXN107" s="649"/>
      <c r="FXO107" s="649"/>
      <c r="FXP107" s="649"/>
      <c r="FXQ107" s="649"/>
      <c r="FXR107" s="649"/>
      <c r="FXS107" s="649"/>
      <c r="FXT107" s="649"/>
      <c r="FXU107" s="649"/>
      <c r="FXV107" s="649"/>
      <c r="FXW107" s="649"/>
      <c r="FXX107" s="649"/>
      <c r="FXY107" s="649"/>
      <c r="FXZ107" s="649"/>
      <c r="FYA107" s="649"/>
      <c r="FYB107" s="649"/>
      <c r="FYC107" s="649"/>
      <c r="FYD107" s="649"/>
      <c r="FYE107" s="649"/>
      <c r="FYF107" s="649"/>
      <c r="FYG107" s="649"/>
      <c r="FYH107" s="649"/>
      <c r="FYI107" s="649"/>
      <c r="FYJ107" s="649"/>
      <c r="FYK107" s="649"/>
      <c r="FYL107" s="649"/>
      <c r="FYM107" s="649"/>
      <c r="FYN107" s="649"/>
      <c r="FYO107" s="649"/>
      <c r="FYP107" s="649"/>
      <c r="FYQ107" s="649"/>
      <c r="FYR107" s="649"/>
      <c r="FYS107" s="649"/>
      <c r="FYT107" s="649"/>
      <c r="FYU107" s="649"/>
      <c r="FYV107" s="649"/>
      <c r="FYW107" s="649"/>
      <c r="FYX107" s="649"/>
      <c r="FYY107" s="649"/>
      <c r="FYZ107" s="649"/>
      <c r="FZA107" s="649"/>
      <c r="FZB107" s="649"/>
      <c r="FZC107" s="649"/>
      <c r="FZD107" s="649"/>
      <c r="FZE107" s="649"/>
      <c r="FZF107" s="649"/>
      <c r="FZG107" s="649"/>
      <c r="FZH107" s="649"/>
      <c r="FZI107" s="649"/>
      <c r="FZJ107" s="649"/>
      <c r="FZK107" s="649"/>
      <c r="FZL107" s="649"/>
      <c r="FZM107" s="649"/>
      <c r="FZN107" s="649"/>
      <c r="FZO107" s="649"/>
      <c r="FZP107" s="649"/>
      <c r="FZQ107" s="649"/>
      <c r="FZR107" s="649"/>
      <c r="FZS107" s="649"/>
      <c r="FZT107" s="649"/>
      <c r="FZU107" s="649"/>
      <c r="FZV107" s="649"/>
      <c r="FZW107" s="649"/>
      <c r="FZX107" s="649"/>
      <c r="FZY107" s="649"/>
      <c r="FZZ107" s="649"/>
      <c r="GAA107" s="649"/>
      <c r="GAB107" s="649"/>
      <c r="GAC107" s="649"/>
      <c r="GAD107" s="649"/>
      <c r="GAE107" s="649"/>
      <c r="GAF107" s="649"/>
      <c r="GAG107" s="649"/>
      <c r="GAH107" s="649"/>
      <c r="GAI107" s="649"/>
      <c r="GAJ107" s="649"/>
      <c r="GAK107" s="649"/>
      <c r="GAL107" s="649"/>
      <c r="GAM107" s="649"/>
      <c r="GAN107" s="649"/>
      <c r="GAO107" s="649"/>
      <c r="GAP107" s="649"/>
      <c r="GAQ107" s="649"/>
      <c r="GAR107" s="649"/>
      <c r="GAS107" s="649"/>
      <c r="GAT107" s="649"/>
      <c r="GAU107" s="649"/>
      <c r="GAV107" s="649"/>
      <c r="GAW107" s="649"/>
      <c r="GAX107" s="649"/>
      <c r="GAY107" s="649"/>
      <c r="GAZ107" s="649"/>
      <c r="GBA107" s="649"/>
      <c r="GBB107" s="649"/>
      <c r="GBC107" s="649"/>
      <c r="GBD107" s="649"/>
      <c r="GBE107" s="649"/>
      <c r="GBF107" s="649"/>
      <c r="GBG107" s="649"/>
      <c r="GBH107" s="649"/>
      <c r="GBI107" s="649"/>
      <c r="GBJ107" s="649"/>
      <c r="GBK107" s="649"/>
      <c r="GBL107" s="649"/>
      <c r="GBM107" s="649"/>
      <c r="GBN107" s="649"/>
      <c r="GBO107" s="649"/>
      <c r="GBP107" s="649"/>
      <c r="GBQ107" s="649"/>
      <c r="GBR107" s="649"/>
      <c r="GBS107" s="649"/>
      <c r="GBT107" s="649"/>
      <c r="GBU107" s="649"/>
      <c r="GBV107" s="649"/>
      <c r="GBW107" s="649"/>
      <c r="GBX107" s="649"/>
      <c r="GBY107" s="649"/>
      <c r="GBZ107" s="649"/>
      <c r="GCA107" s="649"/>
      <c r="GCB107" s="649"/>
      <c r="GCC107" s="649"/>
      <c r="GCD107" s="649"/>
      <c r="GCE107" s="649"/>
      <c r="GCF107" s="649"/>
      <c r="GCG107" s="649"/>
      <c r="GCH107" s="649"/>
      <c r="GCI107" s="649"/>
      <c r="GCJ107" s="649"/>
      <c r="GCK107" s="649"/>
      <c r="GCL107" s="649"/>
      <c r="GCM107" s="649"/>
      <c r="GCN107" s="649"/>
      <c r="GCO107" s="649"/>
      <c r="GCP107" s="649"/>
      <c r="GCQ107" s="649"/>
      <c r="GCR107" s="649"/>
      <c r="GCS107" s="649"/>
      <c r="GCT107" s="649"/>
      <c r="GCU107" s="649"/>
      <c r="GCV107" s="649"/>
      <c r="GCW107" s="649"/>
      <c r="GCX107" s="649"/>
      <c r="GCY107" s="649"/>
      <c r="GCZ107" s="649"/>
      <c r="GDA107" s="649"/>
      <c r="GDB107" s="649"/>
      <c r="GDC107" s="649"/>
      <c r="GDD107" s="649"/>
      <c r="GDE107" s="649"/>
      <c r="GDF107" s="649"/>
      <c r="GDG107" s="649"/>
      <c r="GDH107" s="649"/>
      <c r="GDI107" s="649"/>
      <c r="GDJ107" s="649"/>
      <c r="GDK107" s="649"/>
      <c r="GDL107" s="649"/>
      <c r="GDM107" s="649"/>
      <c r="GDN107" s="649"/>
      <c r="GDO107" s="649"/>
      <c r="GDP107" s="649"/>
      <c r="GDQ107" s="649"/>
      <c r="GDR107" s="649"/>
      <c r="GDS107" s="649"/>
      <c r="GDT107" s="649"/>
      <c r="GDU107" s="649"/>
      <c r="GDV107" s="649"/>
      <c r="GDW107" s="649"/>
      <c r="GDX107" s="649"/>
      <c r="GDY107" s="649"/>
      <c r="GDZ107" s="649"/>
      <c r="GEA107" s="649"/>
      <c r="GEB107" s="649"/>
      <c r="GEC107" s="649"/>
      <c r="GED107" s="649"/>
      <c r="GEE107" s="649"/>
      <c r="GEF107" s="649"/>
      <c r="GEG107" s="649"/>
      <c r="GEH107" s="649"/>
      <c r="GEI107" s="649"/>
      <c r="GEJ107" s="649"/>
      <c r="GEK107" s="649"/>
      <c r="GEL107" s="649"/>
      <c r="GEM107" s="649"/>
      <c r="GEN107" s="649"/>
      <c r="GEO107" s="649"/>
      <c r="GEP107" s="649"/>
      <c r="GEQ107" s="649"/>
      <c r="GER107" s="649"/>
      <c r="GES107" s="649"/>
      <c r="GET107" s="649"/>
      <c r="GEU107" s="649"/>
      <c r="GEV107" s="649"/>
      <c r="GEW107" s="649"/>
      <c r="GEX107" s="649"/>
      <c r="GEY107" s="649"/>
      <c r="GEZ107" s="649"/>
      <c r="GFA107" s="649"/>
      <c r="GFB107" s="649"/>
      <c r="GFC107" s="649"/>
      <c r="GFD107" s="649"/>
      <c r="GFE107" s="649"/>
      <c r="GFF107" s="649"/>
      <c r="GFG107" s="649"/>
      <c r="GFH107" s="649"/>
      <c r="GFI107" s="649"/>
      <c r="GFJ107" s="649"/>
      <c r="GFK107" s="649"/>
      <c r="GFL107" s="649"/>
      <c r="GFM107" s="649"/>
      <c r="GFN107" s="649"/>
      <c r="GFO107" s="649"/>
      <c r="GFP107" s="649"/>
      <c r="GFQ107" s="649"/>
      <c r="GFR107" s="649"/>
      <c r="GFS107" s="649"/>
      <c r="GFT107" s="649"/>
      <c r="GFU107" s="649"/>
      <c r="GFV107" s="649"/>
      <c r="GFW107" s="649"/>
      <c r="GFX107" s="649"/>
      <c r="GFY107" s="649"/>
      <c r="GFZ107" s="649"/>
      <c r="GGA107" s="649"/>
      <c r="GGB107" s="649"/>
      <c r="GGC107" s="649"/>
      <c r="GGD107" s="649"/>
      <c r="GGE107" s="649"/>
      <c r="GGF107" s="649"/>
      <c r="GGG107" s="649"/>
      <c r="GGH107" s="649"/>
      <c r="GGI107" s="649"/>
      <c r="GGJ107" s="649"/>
      <c r="GGK107" s="649"/>
      <c r="GGL107" s="649"/>
      <c r="GGM107" s="649"/>
      <c r="GGN107" s="649"/>
      <c r="GGO107" s="649"/>
      <c r="GGP107" s="649"/>
      <c r="GGQ107" s="649"/>
      <c r="GGR107" s="649"/>
      <c r="GGS107" s="649"/>
      <c r="GGT107" s="649"/>
      <c r="GGU107" s="649"/>
      <c r="GGV107" s="649"/>
      <c r="GGW107" s="649"/>
      <c r="GGX107" s="649"/>
      <c r="GGY107" s="649"/>
      <c r="GGZ107" s="649"/>
      <c r="GHA107" s="649"/>
      <c r="GHB107" s="649"/>
      <c r="GHC107" s="649"/>
      <c r="GHD107" s="649"/>
      <c r="GHE107" s="649"/>
      <c r="GHF107" s="649"/>
      <c r="GHG107" s="649"/>
      <c r="GHH107" s="649"/>
      <c r="GHI107" s="649"/>
      <c r="GHJ107" s="649"/>
      <c r="GHK107" s="649"/>
      <c r="GHL107" s="649"/>
      <c r="GHM107" s="649"/>
      <c r="GHN107" s="649"/>
      <c r="GHO107" s="649"/>
      <c r="GHP107" s="649"/>
      <c r="GHQ107" s="649"/>
      <c r="GHR107" s="649"/>
      <c r="GHS107" s="649"/>
      <c r="GHT107" s="649"/>
      <c r="GHU107" s="649"/>
      <c r="GHV107" s="649"/>
      <c r="GHW107" s="649"/>
      <c r="GHX107" s="649"/>
      <c r="GHY107" s="649"/>
      <c r="GHZ107" s="649"/>
      <c r="GIA107" s="649"/>
      <c r="GIB107" s="649"/>
      <c r="GIC107" s="649"/>
      <c r="GID107" s="649"/>
      <c r="GIE107" s="649"/>
      <c r="GIF107" s="649"/>
      <c r="GIG107" s="649"/>
      <c r="GIH107" s="649"/>
      <c r="GII107" s="649"/>
      <c r="GIJ107" s="649"/>
      <c r="GIK107" s="649"/>
      <c r="GIL107" s="649"/>
      <c r="GIM107" s="649"/>
      <c r="GIN107" s="649"/>
      <c r="GIO107" s="649"/>
      <c r="GIP107" s="649"/>
      <c r="GIQ107" s="649"/>
      <c r="GIR107" s="649"/>
      <c r="GIS107" s="649"/>
      <c r="GIT107" s="649"/>
      <c r="GIU107" s="649"/>
      <c r="GIV107" s="649"/>
      <c r="GIW107" s="649"/>
      <c r="GIX107" s="649"/>
      <c r="GIY107" s="649"/>
      <c r="GIZ107" s="649"/>
      <c r="GJA107" s="649"/>
      <c r="GJB107" s="649"/>
      <c r="GJC107" s="649"/>
      <c r="GJD107" s="649"/>
      <c r="GJE107" s="649"/>
      <c r="GJF107" s="649"/>
      <c r="GJG107" s="649"/>
      <c r="GJH107" s="649"/>
      <c r="GJI107" s="649"/>
      <c r="GJJ107" s="649"/>
      <c r="GJK107" s="649"/>
      <c r="GJL107" s="649"/>
      <c r="GJM107" s="649"/>
      <c r="GJN107" s="649"/>
      <c r="GJO107" s="649"/>
      <c r="GJP107" s="649"/>
      <c r="GJQ107" s="649"/>
      <c r="GJR107" s="649"/>
      <c r="GJS107" s="649"/>
      <c r="GJT107" s="649"/>
      <c r="GJU107" s="649"/>
      <c r="GJV107" s="649"/>
      <c r="GJW107" s="649"/>
      <c r="GJX107" s="649"/>
      <c r="GJY107" s="649"/>
      <c r="GJZ107" s="649"/>
      <c r="GKA107" s="649"/>
      <c r="GKB107" s="649"/>
      <c r="GKC107" s="649"/>
      <c r="GKD107" s="649"/>
      <c r="GKE107" s="649"/>
      <c r="GKF107" s="649"/>
      <c r="GKG107" s="649"/>
      <c r="GKH107" s="649"/>
      <c r="GKI107" s="649"/>
      <c r="GKJ107" s="649"/>
      <c r="GKK107" s="649"/>
      <c r="GKL107" s="649"/>
      <c r="GKM107" s="649"/>
      <c r="GKN107" s="649"/>
      <c r="GKO107" s="649"/>
      <c r="GKP107" s="649"/>
      <c r="GKQ107" s="649"/>
      <c r="GKR107" s="649"/>
      <c r="GKS107" s="649"/>
      <c r="GKT107" s="649"/>
      <c r="GKU107" s="649"/>
      <c r="GKV107" s="649"/>
      <c r="GKW107" s="649"/>
      <c r="GKX107" s="649"/>
      <c r="GKY107" s="649"/>
      <c r="GKZ107" s="649"/>
      <c r="GLA107" s="649"/>
      <c r="GLB107" s="649"/>
      <c r="GLC107" s="649"/>
      <c r="GLD107" s="649"/>
      <c r="GLE107" s="649"/>
      <c r="GLF107" s="649"/>
      <c r="GLG107" s="649"/>
      <c r="GLH107" s="649"/>
      <c r="GLI107" s="649"/>
      <c r="GLJ107" s="649"/>
      <c r="GLK107" s="649"/>
      <c r="GLL107" s="649"/>
      <c r="GLM107" s="649"/>
      <c r="GLN107" s="649"/>
      <c r="GLO107" s="649"/>
      <c r="GLP107" s="649"/>
      <c r="GLQ107" s="649"/>
      <c r="GLR107" s="649"/>
      <c r="GLS107" s="649"/>
      <c r="GLT107" s="649"/>
      <c r="GLU107" s="649"/>
      <c r="GLV107" s="649"/>
      <c r="GLW107" s="649"/>
      <c r="GLX107" s="649"/>
      <c r="GLY107" s="649"/>
      <c r="GLZ107" s="649"/>
      <c r="GMA107" s="649"/>
      <c r="GMB107" s="649"/>
      <c r="GMC107" s="649"/>
      <c r="GMD107" s="649"/>
      <c r="GME107" s="649"/>
      <c r="GMF107" s="649"/>
      <c r="GMG107" s="649"/>
      <c r="GMH107" s="649"/>
      <c r="GMI107" s="649"/>
      <c r="GMJ107" s="649"/>
      <c r="GMK107" s="649"/>
      <c r="GML107" s="649"/>
      <c r="GMM107" s="649"/>
      <c r="GMN107" s="649"/>
      <c r="GMO107" s="649"/>
      <c r="GMP107" s="649"/>
      <c r="GMQ107" s="649"/>
      <c r="GMR107" s="649"/>
      <c r="GMS107" s="649"/>
      <c r="GMT107" s="649"/>
      <c r="GMU107" s="649"/>
      <c r="GMV107" s="649"/>
      <c r="GMW107" s="649"/>
      <c r="GMX107" s="649"/>
      <c r="GMY107" s="649"/>
      <c r="GMZ107" s="649"/>
      <c r="GNA107" s="649"/>
      <c r="GNB107" s="649"/>
      <c r="GNC107" s="649"/>
      <c r="GND107" s="649"/>
      <c r="GNE107" s="649"/>
      <c r="GNF107" s="649"/>
      <c r="GNG107" s="649"/>
      <c r="GNH107" s="649"/>
      <c r="GNI107" s="649"/>
      <c r="GNJ107" s="649"/>
      <c r="GNK107" s="649"/>
      <c r="GNL107" s="649"/>
      <c r="GNM107" s="649"/>
      <c r="GNN107" s="649"/>
      <c r="GNO107" s="649"/>
      <c r="GNP107" s="649"/>
      <c r="GNQ107" s="649"/>
      <c r="GNR107" s="649"/>
      <c r="GNS107" s="649"/>
      <c r="GNT107" s="649"/>
      <c r="GNU107" s="649"/>
      <c r="GNV107" s="649"/>
      <c r="GNW107" s="649"/>
      <c r="GNX107" s="649"/>
      <c r="GNY107" s="649"/>
      <c r="GNZ107" s="649"/>
      <c r="GOA107" s="649"/>
      <c r="GOB107" s="649"/>
      <c r="GOC107" s="649"/>
      <c r="GOD107" s="649"/>
      <c r="GOE107" s="649"/>
      <c r="GOF107" s="649"/>
      <c r="GOG107" s="649"/>
      <c r="GOH107" s="649"/>
      <c r="GOI107" s="649"/>
      <c r="GOJ107" s="649"/>
      <c r="GOK107" s="649"/>
      <c r="GOL107" s="649"/>
      <c r="GOM107" s="649"/>
      <c r="GON107" s="649"/>
      <c r="GOO107" s="649"/>
      <c r="GOP107" s="649"/>
      <c r="GOQ107" s="649"/>
      <c r="GOR107" s="649"/>
      <c r="GOS107" s="649"/>
      <c r="GOT107" s="649"/>
      <c r="GOU107" s="649"/>
      <c r="GOV107" s="649"/>
      <c r="GOW107" s="649"/>
      <c r="GOX107" s="649"/>
      <c r="GOY107" s="649"/>
      <c r="GOZ107" s="649"/>
      <c r="GPA107" s="649"/>
      <c r="GPB107" s="649"/>
      <c r="GPC107" s="649"/>
      <c r="GPD107" s="649"/>
      <c r="GPE107" s="649"/>
      <c r="GPF107" s="649"/>
      <c r="GPG107" s="649"/>
      <c r="GPH107" s="649"/>
      <c r="GPI107" s="649"/>
      <c r="GPJ107" s="649"/>
      <c r="GPK107" s="649"/>
      <c r="GPL107" s="649"/>
      <c r="GPM107" s="649"/>
      <c r="GPN107" s="649"/>
      <c r="GPO107" s="649"/>
      <c r="GPP107" s="649"/>
      <c r="GPQ107" s="649"/>
      <c r="GPR107" s="649"/>
      <c r="GPS107" s="649"/>
      <c r="GPT107" s="649"/>
      <c r="GPU107" s="649"/>
      <c r="GPV107" s="649"/>
      <c r="GPW107" s="649"/>
      <c r="GPX107" s="649"/>
      <c r="GPY107" s="649"/>
      <c r="GPZ107" s="649"/>
      <c r="GQA107" s="649"/>
      <c r="GQB107" s="649"/>
      <c r="GQC107" s="649"/>
      <c r="GQD107" s="649"/>
      <c r="GQE107" s="649"/>
      <c r="GQF107" s="649"/>
      <c r="GQG107" s="649"/>
      <c r="GQH107" s="649"/>
      <c r="GQI107" s="649"/>
      <c r="GQJ107" s="649"/>
      <c r="GQK107" s="649"/>
      <c r="GQL107" s="649"/>
      <c r="GQM107" s="649"/>
      <c r="GQN107" s="649"/>
      <c r="GQO107" s="649"/>
      <c r="GQP107" s="649"/>
      <c r="GQQ107" s="649"/>
      <c r="GQR107" s="649"/>
      <c r="GQS107" s="649"/>
      <c r="GQT107" s="649"/>
      <c r="GQU107" s="649"/>
      <c r="GQV107" s="649"/>
      <c r="GQW107" s="649"/>
      <c r="GQX107" s="649"/>
      <c r="GQY107" s="649"/>
      <c r="GQZ107" s="649"/>
      <c r="GRA107" s="649"/>
      <c r="GRB107" s="649"/>
      <c r="GRC107" s="649"/>
      <c r="GRD107" s="649"/>
      <c r="GRE107" s="649"/>
      <c r="GRF107" s="649"/>
      <c r="GRG107" s="649"/>
      <c r="GRH107" s="649"/>
      <c r="GRI107" s="649"/>
      <c r="GRJ107" s="649"/>
      <c r="GRK107" s="649"/>
      <c r="GRL107" s="649"/>
      <c r="GRM107" s="649"/>
      <c r="GRN107" s="649"/>
      <c r="GRO107" s="649"/>
      <c r="GRP107" s="649"/>
      <c r="GRQ107" s="649"/>
      <c r="GRR107" s="649"/>
      <c r="GRS107" s="649"/>
      <c r="GRT107" s="649"/>
      <c r="GRU107" s="649"/>
      <c r="GRV107" s="649"/>
      <c r="GRW107" s="649"/>
      <c r="GRX107" s="649"/>
      <c r="GRY107" s="649"/>
      <c r="GRZ107" s="649"/>
      <c r="GSA107" s="649"/>
      <c r="GSB107" s="649"/>
      <c r="GSC107" s="649"/>
      <c r="GSD107" s="649"/>
      <c r="GSE107" s="649"/>
      <c r="GSF107" s="649"/>
      <c r="GSG107" s="649"/>
      <c r="GSH107" s="649"/>
      <c r="GSI107" s="649"/>
      <c r="GSJ107" s="649"/>
      <c r="GSK107" s="649"/>
      <c r="GSL107" s="649"/>
      <c r="GSM107" s="649"/>
      <c r="GSN107" s="649"/>
      <c r="GSO107" s="649"/>
      <c r="GSP107" s="649"/>
      <c r="GSQ107" s="649"/>
      <c r="GSR107" s="649"/>
      <c r="GSS107" s="649"/>
      <c r="GST107" s="649"/>
      <c r="GSU107" s="649"/>
      <c r="GSV107" s="649"/>
      <c r="GSW107" s="649"/>
      <c r="GSX107" s="649"/>
      <c r="GSY107" s="649"/>
      <c r="GSZ107" s="649"/>
      <c r="GTA107" s="649"/>
      <c r="GTB107" s="649"/>
      <c r="GTC107" s="649"/>
      <c r="GTD107" s="649"/>
      <c r="GTE107" s="649"/>
      <c r="GTF107" s="649"/>
      <c r="GTG107" s="649"/>
      <c r="GTH107" s="649"/>
      <c r="GTI107" s="649"/>
      <c r="GTJ107" s="649"/>
      <c r="GTK107" s="649"/>
      <c r="GTL107" s="649"/>
      <c r="GTM107" s="649"/>
      <c r="GTN107" s="649"/>
      <c r="GTO107" s="649"/>
      <c r="GTP107" s="649"/>
      <c r="GTQ107" s="649"/>
      <c r="GTR107" s="649"/>
      <c r="GTS107" s="649"/>
      <c r="GTT107" s="649"/>
      <c r="GTU107" s="649"/>
      <c r="GTV107" s="649"/>
      <c r="GTW107" s="649"/>
      <c r="GTX107" s="649"/>
      <c r="GTY107" s="649"/>
      <c r="GTZ107" s="649"/>
      <c r="GUA107" s="649"/>
      <c r="GUB107" s="649"/>
      <c r="GUC107" s="649"/>
      <c r="GUD107" s="649"/>
      <c r="GUE107" s="649"/>
      <c r="GUF107" s="649"/>
      <c r="GUG107" s="649"/>
      <c r="GUH107" s="649"/>
      <c r="GUI107" s="649"/>
      <c r="GUJ107" s="649"/>
      <c r="GUK107" s="649"/>
      <c r="GUL107" s="649"/>
      <c r="GUM107" s="649"/>
      <c r="GUN107" s="649"/>
      <c r="GUO107" s="649"/>
      <c r="GUP107" s="649"/>
      <c r="GUQ107" s="649"/>
      <c r="GUR107" s="649"/>
      <c r="GUS107" s="649"/>
      <c r="GUT107" s="649"/>
      <c r="GUU107" s="649"/>
      <c r="GUV107" s="649"/>
      <c r="GUW107" s="649"/>
      <c r="GUX107" s="649"/>
      <c r="GUY107" s="649"/>
      <c r="GUZ107" s="649"/>
      <c r="GVA107" s="649"/>
      <c r="GVB107" s="649"/>
      <c r="GVC107" s="649"/>
      <c r="GVD107" s="649"/>
      <c r="GVE107" s="649"/>
      <c r="GVF107" s="649"/>
      <c r="GVG107" s="649"/>
      <c r="GVH107" s="649"/>
      <c r="GVI107" s="649"/>
      <c r="GVJ107" s="649"/>
      <c r="GVK107" s="649"/>
      <c r="GVL107" s="649"/>
      <c r="GVM107" s="649"/>
      <c r="GVN107" s="649"/>
      <c r="GVO107" s="649"/>
      <c r="GVP107" s="649"/>
      <c r="GVQ107" s="649"/>
      <c r="GVR107" s="649"/>
      <c r="GVS107" s="649"/>
      <c r="GVT107" s="649"/>
      <c r="GVU107" s="649"/>
      <c r="GVV107" s="649"/>
      <c r="GVW107" s="649"/>
      <c r="GVX107" s="649"/>
      <c r="GVY107" s="649"/>
      <c r="GVZ107" s="649"/>
      <c r="GWA107" s="649"/>
      <c r="GWB107" s="649"/>
      <c r="GWC107" s="649"/>
      <c r="GWD107" s="649"/>
      <c r="GWE107" s="649"/>
      <c r="GWF107" s="649"/>
      <c r="GWG107" s="649"/>
      <c r="GWH107" s="649"/>
      <c r="GWI107" s="649"/>
      <c r="GWJ107" s="649"/>
      <c r="GWK107" s="649"/>
      <c r="GWL107" s="649"/>
      <c r="GWM107" s="649"/>
      <c r="GWN107" s="649"/>
      <c r="GWO107" s="649"/>
      <c r="GWP107" s="649"/>
      <c r="GWQ107" s="649"/>
      <c r="GWR107" s="649"/>
      <c r="GWS107" s="649"/>
      <c r="GWT107" s="649"/>
      <c r="GWU107" s="649"/>
      <c r="GWV107" s="649"/>
      <c r="GWW107" s="649"/>
      <c r="GWX107" s="649"/>
      <c r="GWY107" s="649"/>
      <c r="GWZ107" s="649"/>
      <c r="GXA107" s="649"/>
      <c r="GXB107" s="649"/>
      <c r="GXC107" s="649"/>
      <c r="GXD107" s="649"/>
      <c r="GXE107" s="649"/>
      <c r="GXF107" s="649"/>
      <c r="GXG107" s="649"/>
      <c r="GXH107" s="649"/>
      <c r="GXI107" s="649"/>
      <c r="GXJ107" s="649"/>
      <c r="GXK107" s="649"/>
      <c r="GXL107" s="649"/>
      <c r="GXM107" s="649"/>
      <c r="GXN107" s="649"/>
      <c r="GXO107" s="649"/>
      <c r="GXP107" s="649"/>
      <c r="GXQ107" s="649"/>
      <c r="GXR107" s="649"/>
      <c r="GXS107" s="649"/>
      <c r="GXT107" s="649"/>
      <c r="GXU107" s="649"/>
      <c r="GXV107" s="649"/>
      <c r="GXW107" s="649"/>
      <c r="GXX107" s="649"/>
      <c r="GXY107" s="649"/>
      <c r="GXZ107" s="649"/>
      <c r="GYA107" s="649"/>
      <c r="GYB107" s="649"/>
      <c r="GYC107" s="649"/>
      <c r="GYD107" s="649"/>
      <c r="GYE107" s="649"/>
      <c r="GYF107" s="649"/>
      <c r="GYG107" s="649"/>
      <c r="GYH107" s="649"/>
      <c r="GYI107" s="649"/>
      <c r="GYJ107" s="649"/>
      <c r="GYK107" s="649"/>
      <c r="GYL107" s="649"/>
      <c r="GYM107" s="649"/>
      <c r="GYN107" s="649"/>
      <c r="GYO107" s="649"/>
      <c r="GYP107" s="649"/>
      <c r="GYQ107" s="649"/>
      <c r="GYR107" s="649"/>
      <c r="GYS107" s="649"/>
      <c r="GYT107" s="649"/>
      <c r="GYU107" s="649"/>
      <c r="GYV107" s="649"/>
      <c r="GYW107" s="649"/>
      <c r="GYX107" s="649"/>
      <c r="GYY107" s="649"/>
      <c r="GYZ107" s="649"/>
      <c r="GZA107" s="649"/>
      <c r="GZB107" s="649"/>
      <c r="GZC107" s="649"/>
      <c r="GZD107" s="649"/>
      <c r="GZE107" s="649"/>
      <c r="GZF107" s="649"/>
      <c r="GZG107" s="649"/>
      <c r="GZH107" s="649"/>
      <c r="GZI107" s="649"/>
      <c r="GZJ107" s="649"/>
      <c r="GZK107" s="649"/>
      <c r="GZL107" s="649"/>
      <c r="GZM107" s="649"/>
      <c r="GZN107" s="649"/>
      <c r="GZO107" s="649"/>
      <c r="GZP107" s="649"/>
      <c r="GZQ107" s="649"/>
      <c r="GZR107" s="649"/>
      <c r="GZS107" s="649"/>
      <c r="GZT107" s="649"/>
      <c r="GZU107" s="649"/>
      <c r="GZV107" s="649"/>
      <c r="GZW107" s="649"/>
      <c r="GZX107" s="649"/>
      <c r="GZY107" s="649"/>
      <c r="GZZ107" s="649"/>
      <c r="HAA107" s="649"/>
      <c r="HAB107" s="649"/>
      <c r="HAC107" s="649"/>
      <c r="HAD107" s="649"/>
      <c r="HAE107" s="649"/>
      <c r="HAF107" s="649"/>
      <c r="HAG107" s="649"/>
      <c r="HAH107" s="649"/>
      <c r="HAI107" s="649"/>
      <c r="HAJ107" s="649"/>
      <c r="HAK107" s="649"/>
      <c r="HAL107" s="649"/>
      <c r="HAM107" s="649"/>
      <c r="HAN107" s="649"/>
      <c r="HAO107" s="649"/>
      <c r="HAP107" s="649"/>
      <c r="HAQ107" s="649"/>
      <c r="HAR107" s="649"/>
      <c r="HAS107" s="649"/>
      <c r="HAT107" s="649"/>
      <c r="HAU107" s="649"/>
      <c r="HAV107" s="649"/>
      <c r="HAW107" s="649"/>
      <c r="HAX107" s="649"/>
      <c r="HAY107" s="649"/>
      <c r="HAZ107" s="649"/>
      <c r="HBA107" s="649"/>
      <c r="HBB107" s="649"/>
      <c r="HBC107" s="649"/>
      <c r="HBD107" s="649"/>
      <c r="HBE107" s="649"/>
      <c r="HBF107" s="649"/>
      <c r="HBG107" s="649"/>
      <c r="HBH107" s="649"/>
      <c r="HBI107" s="649"/>
      <c r="HBJ107" s="649"/>
      <c r="HBK107" s="649"/>
      <c r="HBL107" s="649"/>
      <c r="HBM107" s="649"/>
      <c r="HBN107" s="649"/>
      <c r="HBO107" s="649"/>
      <c r="HBP107" s="649"/>
      <c r="HBQ107" s="649"/>
      <c r="HBR107" s="649"/>
      <c r="HBS107" s="649"/>
      <c r="HBT107" s="649"/>
      <c r="HBU107" s="649"/>
      <c r="HBV107" s="649"/>
      <c r="HBW107" s="649"/>
      <c r="HBX107" s="649"/>
      <c r="HBY107" s="649"/>
      <c r="HBZ107" s="649"/>
      <c r="HCA107" s="649"/>
      <c r="HCB107" s="649"/>
      <c r="HCC107" s="649"/>
      <c r="HCD107" s="649"/>
      <c r="HCE107" s="649"/>
      <c r="HCF107" s="649"/>
      <c r="HCG107" s="649"/>
      <c r="HCH107" s="649"/>
      <c r="HCI107" s="649"/>
      <c r="HCJ107" s="649"/>
      <c r="HCK107" s="649"/>
      <c r="HCL107" s="649"/>
      <c r="HCM107" s="649"/>
      <c r="HCN107" s="649"/>
      <c r="HCO107" s="649"/>
      <c r="HCP107" s="649"/>
      <c r="HCQ107" s="649"/>
      <c r="HCR107" s="649"/>
      <c r="HCS107" s="649"/>
      <c r="HCT107" s="649"/>
      <c r="HCU107" s="649"/>
      <c r="HCV107" s="649"/>
      <c r="HCW107" s="649"/>
      <c r="HCX107" s="649"/>
      <c r="HCY107" s="649"/>
      <c r="HCZ107" s="649"/>
      <c r="HDA107" s="649"/>
      <c r="HDB107" s="649"/>
      <c r="HDC107" s="649"/>
      <c r="HDD107" s="649"/>
      <c r="HDE107" s="649"/>
      <c r="HDF107" s="649"/>
      <c r="HDG107" s="649"/>
      <c r="HDH107" s="649"/>
      <c r="HDI107" s="649"/>
      <c r="HDJ107" s="649"/>
      <c r="HDK107" s="649"/>
      <c r="HDL107" s="649"/>
      <c r="HDM107" s="649"/>
      <c r="HDN107" s="649"/>
      <c r="HDO107" s="649"/>
      <c r="HDP107" s="649"/>
      <c r="HDQ107" s="649"/>
      <c r="HDR107" s="649"/>
      <c r="HDS107" s="649"/>
      <c r="HDT107" s="649"/>
      <c r="HDU107" s="649"/>
      <c r="HDV107" s="649"/>
      <c r="HDW107" s="649"/>
      <c r="HDX107" s="649"/>
      <c r="HDY107" s="649"/>
      <c r="HDZ107" s="649"/>
      <c r="HEA107" s="649"/>
      <c r="HEB107" s="649"/>
      <c r="HEC107" s="649"/>
      <c r="HED107" s="649"/>
      <c r="HEE107" s="649"/>
      <c r="HEF107" s="649"/>
      <c r="HEG107" s="649"/>
      <c r="HEH107" s="649"/>
      <c r="HEI107" s="649"/>
      <c r="HEJ107" s="649"/>
      <c r="HEK107" s="649"/>
      <c r="HEL107" s="649"/>
      <c r="HEM107" s="649"/>
      <c r="HEN107" s="649"/>
      <c r="HEO107" s="649"/>
      <c r="HEP107" s="649"/>
      <c r="HEQ107" s="649"/>
      <c r="HER107" s="649"/>
      <c r="HES107" s="649"/>
      <c r="HET107" s="649"/>
      <c r="HEU107" s="649"/>
      <c r="HEV107" s="649"/>
      <c r="HEW107" s="649"/>
      <c r="HEX107" s="649"/>
      <c r="HEY107" s="649"/>
      <c r="HEZ107" s="649"/>
      <c r="HFA107" s="649"/>
      <c r="HFB107" s="649"/>
      <c r="HFC107" s="649"/>
      <c r="HFD107" s="649"/>
      <c r="HFE107" s="649"/>
      <c r="HFF107" s="649"/>
      <c r="HFG107" s="649"/>
      <c r="HFH107" s="649"/>
      <c r="HFI107" s="649"/>
      <c r="HFJ107" s="649"/>
      <c r="HFK107" s="649"/>
      <c r="HFL107" s="649"/>
      <c r="HFM107" s="649"/>
      <c r="HFN107" s="649"/>
      <c r="HFO107" s="649"/>
      <c r="HFP107" s="649"/>
      <c r="HFQ107" s="649"/>
      <c r="HFR107" s="649"/>
      <c r="HFS107" s="649"/>
      <c r="HFT107" s="649"/>
      <c r="HFU107" s="649"/>
      <c r="HFV107" s="649"/>
      <c r="HFW107" s="649"/>
      <c r="HFX107" s="649"/>
      <c r="HFY107" s="649"/>
      <c r="HFZ107" s="649"/>
      <c r="HGA107" s="649"/>
      <c r="HGB107" s="649"/>
      <c r="HGC107" s="649"/>
      <c r="HGD107" s="649"/>
      <c r="HGE107" s="649"/>
      <c r="HGF107" s="649"/>
      <c r="HGG107" s="649"/>
      <c r="HGH107" s="649"/>
      <c r="HGI107" s="649"/>
      <c r="HGJ107" s="649"/>
      <c r="HGK107" s="649"/>
      <c r="HGL107" s="649"/>
      <c r="HGM107" s="649"/>
      <c r="HGN107" s="649"/>
      <c r="HGO107" s="649"/>
      <c r="HGP107" s="649"/>
      <c r="HGQ107" s="649"/>
      <c r="HGR107" s="649"/>
      <c r="HGS107" s="649"/>
      <c r="HGT107" s="649"/>
      <c r="HGU107" s="649"/>
      <c r="HGV107" s="649"/>
      <c r="HGW107" s="649"/>
      <c r="HGX107" s="649"/>
      <c r="HGY107" s="649"/>
      <c r="HGZ107" s="649"/>
      <c r="HHA107" s="649"/>
      <c r="HHB107" s="649"/>
      <c r="HHC107" s="649"/>
      <c r="HHD107" s="649"/>
      <c r="HHE107" s="649"/>
      <c r="HHF107" s="649"/>
      <c r="HHG107" s="649"/>
      <c r="HHH107" s="649"/>
      <c r="HHI107" s="649"/>
      <c r="HHJ107" s="649"/>
      <c r="HHK107" s="649"/>
      <c r="HHL107" s="649"/>
      <c r="HHM107" s="649"/>
      <c r="HHN107" s="649"/>
      <c r="HHO107" s="649"/>
      <c r="HHP107" s="649"/>
      <c r="HHQ107" s="649"/>
      <c r="HHR107" s="649"/>
      <c r="HHS107" s="649"/>
      <c r="HHT107" s="649"/>
      <c r="HHU107" s="649"/>
      <c r="HHV107" s="649"/>
      <c r="HHW107" s="649"/>
      <c r="HHX107" s="649"/>
      <c r="HHY107" s="649"/>
      <c r="HHZ107" s="649"/>
      <c r="HIA107" s="649"/>
      <c r="HIB107" s="649"/>
      <c r="HIC107" s="649"/>
      <c r="HID107" s="649"/>
      <c r="HIE107" s="649"/>
      <c r="HIF107" s="649"/>
      <c r="HIG107" s="649"/>
      <c r="HIH107" s="649"/>
      <c r="HII107" s="649"/>
      <c r="HIJ107" s="649"/>
      <c r="HIK107" s="649"/>
      <c r="HIL107" s="649"/>
      <c r="HIM107" s="649"/>
      <c r="HIN107" s="649"/>
      <c r="HIO107" s="649"/>
      <c r="HIP107" s="649"/>
      <c r="HIQ107" s="649"/>
      <c r="HIR107" s="649"/>
      <c r="HIS107" s="649"/>
      <c r="HIT107" s="649"/>
      <c r="HIU107" s="649"/>
      <c r="HIV107" s="649"/>
      <c r="HIW107" s="649"/>
      <c r="HIX107" s="649"/>
      <c r="HIY107" s="649"/>
      <c r="HIZ107" s="649"/>
      <c r="HJA107" s="649"/>
      <c r="HJB107" s="649"/>
      <c r="HJC107" s="649"/>
      <c r="HJD107" s="649"/>
      <c r="HJE107" s="649"/>
      <c r="HJF107" s="649"/>
      <c r="HJG107" s="649"/>
      <c r="HJH107" s="649"/>
      <c r="HJI107" s="649"/>
      <c r="HJJ107" s="649"/>
      <c r="HJK107" s="649"/>
      <c r="HJL107" s="649"/>
      <c r="HJM107" s="649"/>
      <c r="HJN107" s="649"/>
      <c r="HJO107" s="649"/>
      <c r="HJP107" s="649"/>
      <c r="HJQ107" s="649"/>
      <c r="HJR107" s="649"/>
      <c r="HJS107" s="649"/>
      <c r="HJT107" s="649"/>
      <c r="HJU107" s="649"/>
      <c r="HJV107" s="649"/>
      <c r="HJW107" s="649"/>
      <c r="HJX107" s="649"/>
      <c r="HJY107" s="649"/>
      <c r="HJZ107" s="649"/>
      <c r="HKA107" s="649"/>
      <c r="HKB107" s="649"/>
      <c r="HKC107" s="649"/>
      <c r="HKD107" s="649"/>
      <c r="HKE107" s="649"/>
      <c r="HKF107" s="649"/>
      <c r="HKG107" s="649"/>
      <c r="HKH107" s="649"/>
      <c r="HKI107" s="649"/>
      <c r="HKJ107" s="649"/>
      <c r="HKK107" s="649"/>
      <c r="HKL107" s="649"/>
      <c r="HKM107" s="649"/>
      <c r="HKN107" s="649"/>
      <c r="HKO107" s="649"/>
      <c r="HKP107" s="649"/>
      <c r="HKQ107" s="649"/>
      <c r="HKR107" s="649"/>
      <c r="HKS107" s="649"/>
      <c r="HKT107" s="649"/>
      <c r="HKU107" s="649"/>
      <c r="HKV107" s="649"/>
      <c r="HKW107" s="649"/>
      <c r="HKX107" s="649"/>
      <c r="HKY107" s="649"/>
      <c r="HKZ107" s="649"/>
      <c r="HLA107" s="649"/>
      <c r="HLB107" s="649"/>
      <c r="HLC107" s="649"/>
      <c r="HLD107" s="649"/>
      <c r="HLE107" s="649"/>
      <c r="HLF107" s="649"/>
      <c r="HLG107" s="649"/>
      <c r="HLH107" s="649"/>
      <c r="HLI107" s="649"/>
      <c r="HLJ107" s="649"/>
      <c r="HLK107" s="649"/>
      <c r="HLL107" s="649"/>
      <c r="HLM107" s="649"/>
      <c r="HLN107" s="649"/>
      <c r="HLO107" s="649"/>
      <c r="HLP107" s="649"/>
      <c r="HLQ107" s="649"/>
      <c r="HLR107" s="649"/>
      <c r="HLS107" s="649"/>
      <c r="HLT107" s="649"/>
      <c r="HLU107" s="649"/>
      <c r="HLV107" s="649"/>
      <c r="HLW107" s="649"/>
      <c r="HLX107" s="649"/>
      <c r="HLY107" s="649"/>
      <c r="HLZ107" s="649"/>
      <c r="HMA107" s="649"/>
      <c r="HMB107" s="649"/>
      <c r="HMC107" s="649"/>
      <c r="HMD107" s="649"/>
      <c r="HME107" s="649"/>
      <c r="HMF107" s="649"/>
      <c r="HMG107" s="649"/>
      <c r="HMH107" s="649"/>
      <c r="HMI107" s="649"/>
      <c r="HMJ107" s="649"/>
      <c r="HMK107" s="649"/>
      <c r="HML107" s="649"/>
      <c r="HMM107" s="649"/>
      <c r="HMN107" s="649"/>
      <c r="HMO107" s="649"/>
      <c r="HMP107" s="649"/>
      <c r="HMQ107" s="649"/>
      <c r="HMR107" s="649"/>
      <c r="HMS107" s="649"/>
      <c r="HMT107" s="649"/>
      <c r="HMU107" s="649"/>
      <c r="HMV107" s="649"/>
      <c r="HMW107" s="649"/>
      <c r="HMX107" s="649"/>
      <c r="HMY107" s="649"/>
      <c r="HMZ107" s="649"/>
      <c r="HNA107" s="649"/>
      <c r="HNB107" s="649"/>
      <c r="HNC107" s="649"/>
      <c r="HND107" s="649"/>
      <c r="HNE107" s="649"/>
      <c r="HNF107" s="649"/>
      <c r="HNG107" s="649"/>
      <c r="HNH107" s="649"/>
      <c r="HNI107" s="649"/>
      <c r="HNJ107" s="649"/>
      <c r="HNK107" s="649"/>
      <c r="HNL107" s="649"/>
      <c r="HNM107" s="649"/>
      <c r="HNN107" s="649"/>
      <c r="HNO107" s="649"/>
      <c r="HNP107" s="649"/>
      <c r="HNQ107" s="649"/>
      <c r="HNR107" s="649"/>
      <c r="HNS107" s="649"/>
      <c r="HNT107" s="649"/>
      <c r="HNU107" s="649"/>
      <c r="HNV107" s="649"/>
      <c r="HNW107" s="649"/>
      <c r="HNX107" s="649"/>
      <c r="HNY107" s="649"/>
      <c r="HNZ107" s="649"/>
      <c r="HOA107" s="649"/>
      <c r="HOB107" s="649"/>
      <c r="HOC107" s="649"/>
      <c r="HOD107" s="649"/>
      <c r="HOE107" s="649"/>
      <c r="HOF107" s="649"/>
      <c r="HOG107" s="649"/>
      <c r="HOH107" s="649"/>
      <c r="HOI107" s="649"/>
      <c r="HOJ107" s="649"/>
      <c r="HOK107" s="649"/>
      <c r="HOL107" s="649"/>
      <c r="HOM107" s="649"/>
      <c r="HON107" s="649"/>
      <c r="HOO107" s="649"/>
      <c r="HOP107" s="649"/>
      <c r="HOQ107" s="649"/>
      <c r="HOR107" s="649"/>
      <c r="HOS107" s="649"/>
      <c r="HOT107" s="649"/>
      <c r="HOU107" s="649"/>
      <c r="HOV107" s="649"/>
      <c r="HOW107" s="649"/>
      <c r="HOX107" s="649"/>
      <c r="HOY107" s="649"/>
      <c r="HOZ107" s="649"/>
      <c r="HPA107" s="649"/>
      <c r="HPB107" s="649"/>
      <c r="HPC107" s="649"/>
      <c r="HPD107" s="649"/>
      <c r="HPE107" s="649"/>
      <c r="HPF107" s="649"/>
      <c r="HPG107" s="649"/>
      <c r="HPH107" s="649"/>
      <c r="HPI107" s="649"/>
      <c r="HPJ107" s="649"/>
      <c r="HPK107" s="649"/>
      <c r="HPL107" s="649"/>
      <c r="HPM107" s="649"/>
      <c r="HPN107" s="649"/>
      <c r="HPO107" s="649"/>
      <c r="HPP107" s="649"/>
      <c r="HPQ107" s="649"/>
      <c r="HPR107" s="649"/>
      <c r="HPS107" s="649"/>
      <c r="HPT107" s="649"/>
      <c r="HPU107" s="649"/>
      <c r="HPV107" s="649"/>
      <c r="HPW107" s="649"/>
      <c r="HPX107" s="649"/>
      <c r="HPY107" s="649"/>
      <c r="HPZ107" s="649"/>
      <c r="HQA107" s="649"/>
      <c r="HQB107" s="649"/>
      <c r="HQC107" s="649"/>
      <c r="HQD107" s="649"/>
      <c r="HQE107" s="649"/>
      <c r="HQF107" s="649"/>
      <c r="HQG107" s="649"/>
      <c r="HQH107" s="649"/>
      <c r="HQI107" s="649"/>
      <c r="HQJ107" s="649"/>
      <c r="HQK107" s="649"/>
      <c r="HQL107" s="649"/>
      <c r="HQM107" s="649"/>
      <c r="HQN107" s="649"/>
      <c r="HQO107" s="649"/>
      <c r="HQP107" s="649"/>
      <c r="HQQ107" s="649"/>
      <c r="HQR107" s="649"/>
      <c r="HQS107" s="649"/>
      <c r="HQT107" s="649"/>
      <c r="HQU107" s="649"/>
      <c r="HQV107" s="649"/>
      <c r="HQW107" s="649"/>
      <c r="HQX107" s="649"/>
      <c r="HQY107" s="649"/>
      <c r="HQZ107" s="649"/>
      <c r="HRA107" s="649"/>
      <c r="HRB107" s="649"/>
      <c r="HRC107" s="649"/>
      <c r="HRD107" s="649"/>
      <c r="HRE107" s="649"/>
      <c r="HRF107" s="649"/>
      <c r="HRG107" s="649"/>
      <c r="HRH107" s="649"/>
      <c r="HRI107" s="649"/>
      <c r="HRJ107" s="649"/>
      <c r="HRK107" s="649"/>
      <c r="HRL107" s="649"/>
      <c r="HRM107" s="649"/>
      <c r="HRN107" s="649"/>
      <c r="HRO107" s="649"/>
      <c r="HRP107" s="649"/>
      <c r="HRQ107" s="649"/>
      <c r="HRR107" s="649"/>
      <c r="HRS107" s="649"/>
      <c r="HRT107" s="649"/>
      <c r="HRU107" s="649"/>
      <c r="HRV107" s="649"/>
      <c r="HRW107" s="649"/>
      <c r="HRX107" s="649"/>
      <c r="HRY107" s="649"/>
      <c r="HRZ107" s="649"/>
      <c r="HSA107" s="649"/>
      <c r="HSB107" s="649"/>
      <c r="HSC107" s="649"/>
      <c r="HSD107" s="649"/>
      <c r="HSE107" s="649"/>
      <c r="HSF107" s="649"/>
      <c r="HSG107" s="649"/>
      <c r="HSH107" s="649"/>
      <c r="HSI107" s="649"/>
      <c r="HSJ107" s="649"/>
      <c r="HSK107" s="649"/>
      <c r="HSL107" s="649"/>
      <c r="HSM107" s="649"/>
      <c r="HSN107" s="649"/>
      <c r="HSO107" s="649"/>
      <c r="HSP107" s="649"/>
      <c r="HSQ107" s="649"/>
      <c r="HSR107" s="649"/>
      <c r="HSS107" s="649"/>
      <c r="HST107" s="649"/>
      <c r="HSU107" s="649"/>
      <c r="HSV107" s="649"/>
      <c r="HSW107" s="649"/>
      <c r="HSX107" s="649"/>
      <c r="HSY107" s="649"/>
      <c r="HSZ107" s="649"/>
      <c r="HTA107" s="649"/>
      <c r="HTB107" s="649"/>
      <c r="HTC107" s="649"/>
      <c r="HTD107" s="649"/>
      <c r="HTE107" s="649"/>
      <c r="HTF107" s="649"/>
      <c r="HTG107" s="649"/>
      <c r="HTH107" s="649"/>
      <c r="HTI107" s="649"/>
      <c r="HTJ107" s="649"/>
      <c r="HTK107" s="649"/>
      <c r="HTL107" s="649"/>
      <c r="HTM107" s="649"/>
      <c r="HTN107" s="649"/>
      <c r="HTO107" s="649"/>
      <c r="HTP107" s="649"/>
      <c r="HTQ107" s="649"/>
      <c r="HTR107" s="649"/>
      <c r="HTS107" s="649"/>
      <c r="HTT107" s="649"/>
      <c r="HTU107" s="649"/>
      <c r="HTV107" s="649"/>
      <c r="HTW107" s="649"/>
      <c r="HTX107" s="649"/>
      <c r="HTY107" s="649"/>
      <c r="HTZ107" s="649"/>
      <c r="HUA107" s="649"/>
      <c r="HUB107" s="649"/>
      <c r="HUC107" s="649"/>
      <c r="HUD107" s="649"/>
      <c r="HUE107" s="649"/>
      <c r="HUF107" s="649"/>
      <c r="HUG107" s="649"/>
      <c r="HUH107" s="649"/>
      <c r="HUI107" s="649"/>
      <c r="HUJ107" s="649"/>
      <c r="HUK107" s="649"/>
      <c r="HUL107" s="649"/>
      <c r="HUM107" s="649"/>
      <c r="HUN107" s="649"/>
      <c r="HUO107" s="649"/>
      <c r="HUP107" s="649"/>
      <c r="HUQ107" s="649"/>
      <c r="HUR107" s="649"/>
      <c r="HUS107" s="649"/>
      <c r="HUT107" s="649"/>
      <c r="HUU107" s="649"/>
      <c r="HUV107" s="649"/>
      <c r="HUW107" s="649"/>
      <c r="HUX107" s="649"/>
      <c r="HUY107" s="649"/>
      <c r="HUZ107" s="649"/>
      <c r="HVA107" s="649"/>
      <c r="HVB107" s="649"/>
      <c r="HVC107" s="649"/>
      <c r="HVD107" s="649"/>
      <c r="HVE107" s="649"/>
      <c r="HVF107" s="649"/>
      <c r="HVG107" s="649"/>
      <c r="HVH107" s="649"/>
      <c r="HVI107" s="649"/>
      <c r="HVJ107" s="649"/>
      <c r="HVK107" s="649"/>
      <c r="HVL107" s="649"/>
      <c r="HVM107" s="649"/>
      <c r="HVN107" s="649"/>
      <c r="HVO107" s="649"/>
      <c r="HVP107" s="649"/>
      <c r="HVQ107" s="649"/>
      <c r="HVR107" s="649"/>
      <c r="HVS107" s="649"/>
      <c r="HVT107" s="649"/>
      <c r="HVU107" s="649"/>
      <c r="HVV107" s="649"/>
      <c r="HVW107" s="649"/>
      <c r="HVX107" s="649"/>
      <c r="HVY107" s="649"/>
      <c r="HVZ107" s="649"/>
      <c r="HWA107" s="649"/>
      <c r="HWB107" s="649"/>
      <c r="HWC107" s="649"/>
      <c r="HWD107" s="649"/>
      <c r="HWE107" s="649"/>
      <c r="HWF107" s="649"/>
      <c r="HWG107" s="649"/>
      <c r="HWH107" s="649"/>
      <c r="HWI107" s="649"/>
      <c r="HWJ107" s="649"/>
      <c r="HWK107" s="649"/>
      <c r="HWL107" s="649"/>
      <c r="HWM107" s="649"/>
      <c r="HWN107" s="649"/>
      <c r="HWO107" s="649"/>
      <c r="HWP107" s="649"/>
      <c r="HWQ107" s="649"/>
      <c r="HWR107" s="649"/>
      <c r="HWS107" s="649"/>
      <c r="HWT107" s="649"/>
      <c r="HWU107" s="649"/>
      <c r="HWV107" s="649"/>
      <c r="HWW107" s="649"/>
      <c r="HWX107" s="649"/>
      <c r="HWY107" s="649"/>
      <c r="HWZ107" s="649"/>
      <c r="HXA107" s="649"/>
      <c r="HXB107" s="649"/>
      <c r="HXC107" s="649"/>
      <c r="HXD107" s="649"/>
      <c r="HXE107" s="649"/>
      <c r="HXF107" s="649"/>
      <c r="HXG107" s="649"/>
      <c r="HXH107" s="649"/>
      <c r="HXI107" s="649"/>
      <c r="HXJ107" s="649"/>
      <c r="HXK107" s="649"/>
      <c r="HXL107" s="649"/>
      <c r="HXM107" s="649"/>
      <c r="HXN107" s="649"/>
      <c r="HXO107" s="649"/>
      <c r="HXP107" s="649"/>
      <c r="HXQ107" s="649"/>
      <c r="HXR107" s="649"/>
      <c r="HXS107" s="649"/>
      <c r="HXT107" s="649"/>
      <c r="HXU107" s="649"/>
      <c r="HXV107" s="649"/>
      <c r="HXW107" s="649"/>
      <c r="HXX107" s="649"/>
      <c r="HXY107" s="649"/>
      <c r="HXZ107" s="649"/>
      <c r="HYA107" s="649"/>
      <c r="HYB107" s="649"/>
      <c r="HYC107" s="649"/>
      <c r="HYD107" s="649"/>
      <c r="HYE107" s="649"/>
      <c r="HYF107" s="649"/>
      <c r="HYG107" s="649"/>
      <c r="HYH107" s="649"/>
      <c r="HYI107" s="649"/>
      <c r="HYJ107" s="649"/>
      <c r="HYK107" s="649"/>
      <c r="HYL107" s="649"/>
      <c r="HYM107" s="649"/>
      <c r="HYN107" s="649"/>
      <c r="HYO107" s="649"/>
      <c r="HYP107" s="649"/>
      <c r="HYQ107" s="649"/>
      <c r="HYR107" s="649"/>
      <c r="HYS107" s="649"/>
      <c r="HYT107" s="649"/>
      <c r="HYU107" s="649"/>
      <c r="HYV107" s="649"/>
      <c r="HYW107" s="649"/>
      <c r="HYX107" s="649"/>
      <c r="HYY107" s="649"/>
      <c r="HYZ107" s="649"/>
      <c r="HZA107" s="649"/>
      <c r="HZB107" s="649"/>
      <c r="HZC107" s="649"/>
      <c r="HZD107" s="649"/>
      <c r="HZE107" s="649"/>
      <c r="HZF107" s="649"/>
      <c r="HZG107" s="649"/>
      <c r="HZH107" s="649"/>
      <c r="HZI107" s="649"/>
      <c r="HZJ107" s="649"/>
      <c r="HZK107" s="649"/>
      <c r="HZL107" s="649"/>
      <c r="HZM107" s="649"/>
      <c r="HZN107" s="649"/>
      <c r="HZO107" s="649"/>
      <c r="HZP107" s="649"/>
      <c r="HZQ107" s="649"/>
      <c r="HZR107" s="649"/>
      <c r="HZS107" s="649"/>
      <c r="HZT107" s="649"/>
      <c r="HZU107" s="649"/>
      <c r="HZV107" s="649"/>
      <c r="HZW107" s="649"/>
      <c r="HZX107" s="649"/>
      <c r="HZY107" s="649"/>
      <c r="HZZ107" s="649"/>
      <c r="IAA107" s="649"/>
      <c r="IAB107" s="649"/>
      <c r="IAC107" s="649"/>
      <c r="IAD107" s="649"/>
      <c r="IAE107" s="649"/>
      <c r="IAF107" s="649"/>
      <c r="IAG107" s="649"/>
      <c r="IAH107" s="649"/>
      <c r="IAI107" s="649"/>
      <c r="IAJ107" s="649"/>
      <c r="IAK107" s="649"/>
      <c r="IAL107" s="649"/>
      <c r="IAM107" s="649"/>
      <c r="IAN107" s="649"/>
      <c r="IAO107" s="649"/>
      <c r="IAP107" s="649"/>
      <c r="IAQ107" s="649"/>
      <c r="IAR107" s="649"/>
      <c r="IAS107" s="649"/>
      <c r="IAT107" s="649"/>
      <c r="IAU107" s="649"/>
      <c r="IAV107" s="649"/>
      <c r="IAW107" s="649"/>
      <c r="IAX107" s="649"/>
      <c r="IAY107" s="649"/>
      <c r="IAZ107" s="649"/>
      <c r="IBA107" s="649"/>
      <c r="IBB107" s="649"/>
      <c r="IBC107" s="649"/>
      <c r="IBD107" s="649"/>
      <c r="IBE107" s="649"/>
      <c r="IBF107" s="649"/>
      <c r="IBG107" s="649"/>
      <c r="IBH107" s="649"/>
      <c r="IBI107" s="649"/>
      <c r="IBJ107" s="649"/>
      <c r="IBK107" s="649"/>
      <c r="IBL107" s="649"/>
      <c r="IBM107" s="649"/>
      <c r="IBN107" s="649"/>
      <c r="IBO107" s="649"/>
      <c r="IBP107" s="649"/>
      <c r="IBQ107" s="649"/>
      <c r="IBR107" s="649"/>
      <c r="IBS107" s="649"/>
      <c r="IBT107" s="649"/>
      <c r="IBU107" s="649"/>
      <c r="IBV107" s="649"/>
      <c r="IBW107" s="649"/>
      <c r="IBX107" s="649"/>
      <c r="IBY107" s="649"/>
      <c r="IBZ107" s="649"/>
      <c r="ICA107" s="649"/>
      <c r="ICB107" s="649"/>
      <c r="ICC107" s="649"/>
      <c r="ICD107" s="649"/>
      <c r="ICE107" s="649"/>
      <c r="ICF107" s="649"/>
      <c r="ICG107" s="649"/>
      <c r="ICH107" s="649"/>
      <c r="ICI107" s="649"/>
      <c r="ICJ107" s="649"/>
      <c r="ICK107" s="649"/>
      <c r="ICL107" s="649"/>
      <c r="ICM107" s="649"/>
      <c r="ICN107" s="649"/>
      <c r="ICO107" s="649"/>
      <c r="ICP107" s="649"/>
      <c r="ICQ107" s="649"/>
      <c r="ICR107" s="649"/>
      <c r="ICS107" s="649"/>
      <c r="ICT107" s="649"/>
      <c r="ICU107" s="649"/>
      <c r="ICV107" s="649"/>
      <c r="ICW107" s="649"/>
      <c r="ICX107" s="649"/>
      <c r="ICY107" s="649"/>
      <c r="ICZ107" s="649"/>
      <c r="IDA107" s="649"/>
      <c r="IDB107" s="649"/>
      <c r="IDC107" s="649"/>
      <c r="IDD107" s="649"/>
      <c r="IDE107" s="649"/>
      <c r="IDF107" s="649"/>
      <c r="IDG107" s="649"/>
      <c r="IDH107" s="649"/>
      <c r="IDI107" s="649"/>
      <c r="IDJ107" s="649"/>
      <c r="IDK107" s="649"/>
      <c r="IDL107" s="649"/>
      <c r="IDM107" s="649"/>
      <c r="IDN107" s="649"/>
      <c r="IDO107" s="649"/>
      <c r="IDP107" s="649"/>
      <c r="IDQ107" s="649"/>
      <c r="IDR107" s="649"/>
      <c r="IDS107" s="649"/>
      <c r="IDT107" s="649"/>
      <c r="IDU107" s="649"/>
      <c r="IDV107" s="649"/>
      <c r="IDW107" s="649"/>
      <c r="IDX107" s="649"/>
      <c r="IDY107" s="649"/>
      <c r="IDZ107" s="649"/>
      <c r="IEA107" s="649"/>
      <c r="IEB107" s="649"/>
      <c r="IEC107" s="649"/>
      <c r="IED107" s="649"/>
      <c r="IEE107" s="649"/>
      <c r="IEF107" s="649"/>
      <c r="IEG107" s="649"/>
      <c r="IEH107" s="649"/>
      <c r="IEI107" s="649"/>
      <c r="IEJ107" s="649"/>
      <c r="IEK107" s="649"/>
      <c r="IEL107" s="649"/>
      <c r="IEM107" s="649"/>
      <c r="IEN107" s="649"/>
      <c r="IEO107" s="649"/>
      <c r="IEP107" s="649"/>
      <c r="IEQ107" s="649"/>
      <c r="IER107" s="649"/>
      <c r="IES107" s="649"/>
      <c r="IET107" s="649"/>
      <c r="IEU107" s="649"/>
      <c r="IEV107" s="649"/>
      <c r="IEW107" s="649"/>
      <c r="IEX107" s="649"/>
      <c r="IEY107" s="649"/>
      <c r="IEZ107" s="649"/>
      <c r="IFA107" s="649"/>
      <c r="IFB107" s="649"/>
      <c r="IFC107" s="649"/>
      <c r="IFD107" s="649"/>
      <c r="IFE107" s="649"/>
      <c r="IFF107" s="649"/>
      <c r="IFG107" s="649"/>
      <c r="IFH107" s="649"/>
      <c r="IFI107" s="649"/>
      <c r="IFJ107" s="649"/>
      <c r="IFK107" s="649"/>
      <c r="IFL107" s="649"/>
      <c r="IFM107" s="649"/>
      <c r="IFN107" s="649"/>
      <c r="IFO107" s="649"/>
      <c r="IFP107" s="649"/>
      <c r="IFQ107" s="649"/>
      <c r="IFR107" s="649"/>
      <c r="IFS107" s="649"/>
      <c r="IFT107" s="649"/>
      <c r="IFU107" s="649"/>
      <c r="IFV107" s="649"/>
      <c r="IFW107" s="649"/>
      <c r="IFX107" s="649"/>
      <c r="IFY107" s="649"/>
      <c r="IFZ107" s="649"/>
      <c r="IGA107" s="649"/>
      <c r="IGB107" s="649"/>
      <c r="IGC107" s="649"/>
      <c r="IGD107" s="649"/>
      <c r="IGE107" s="649"/>
      <c r="IGF107" s="649"/>
      <c r="IGG107" s="649"/>
      <c r="IGH107" s="649"/>
      <c r="IGI107" s="649"/>
      <c r="IGJ107" s="649"/>
      <c r="IGK107" s="649"/>
      <c r="IGL107" s="649"/>
      <c r="IGM107" s="649"/>
      <c r="IGN107" s="649"/>
      <c r="IGO107" s="649"/>
      <c r="IGP107" s="649"/>
      <c r="IGQ107" s="649"/>
      <c r="IGR107" s="649"/>
      <c r="IGS107" s="649"/>
      <c r="IGT107" s="649"/>
      <c r="IGU107" s="649"/>
      <c r="IGV107" s="649"/>
      <c r="IGW107" s="649"/>
      <c r="IGX107" s="649"/>
      <c r="IGY107" s="649"/>
      <c r="IGZ107" s="649"/>
      <c r="IHA107" s="649"/>
      <c r="IHB107" s="649"/>
      <c r="IHC107" s="649"/>
      <c r="IHD107" s="649"/>
      <c r="IHE107" s="649"/>
      <c r="IHF107" s="649"/>
      <c r="IHG107" s="649"/>
      <c r="IHH107" s="649"/>
      <c r="IHI107" s="649"/>
      <c r="IHJ107" s="649"/>
      <c r="IHK107" s="649"/>
      <c r="IHL107" s="649"/>
      <c r="IHM107" s="649"/>
      <c r="IHN107" s="649"/>
      <c r="IHO107" s="649"/>
      <c r="IHP107" s="649"/>
      <c r="IHQ107" s="649"/>
      <c r="IHR107" s="649"/>
      <c r="IHS107" s="649"/>
      <c r="IHT107" s="649"/>
      <c r="IHU107" s="649"/>
      <c r="IHV107" s="649"/>
      <c r="IHW107" s="649"/>
      <c r="IHX107" s="649"/>
      <c r="IHY107" s="649"/>
      <c r="IHZ107" s="649"/>
      <c r="IIA107" s="649"/>
      <c r="IIB107" s="649"/>
      <c r="IIC107" s="649"/>
      <c r="IID107" s="649"/>
      <c r="IIE107" s="649"/>
      <c r="IIF107" s="649"/>
      <c r="IIG107" s="649"/>
      <c r="IIH107" s="649"/>
      <c r="III107" s="649"/>
      <c r="IIJ107" s="649"/>
      <c r="IIK107" s="649"/>
      <c r="IIL107" s="649"/>
      <c r="IIM107" s="649"/>
      <c r="IIN107" s="649"/>
      <c r="IIO107" s="649"/>
      <c r="IIP107" s="649"/>
      <c r="IIQ107" s="649"/>
      <c r="IIR107" s="649"/>
      <c r="IIS107" s="649"/>
      <c r="IIT107" s="649"/>
      <c r="IIU107" s="649"/>
      <c r="IIV107" s="649"/>
      <c r="IIW107" s="649"/>
      <c r="IIX107" s="649"/>
      <c r="IIY107" s="649"/>
      <c r="IIZ107" s="649"/>
      <c r="IJA107" s="649"/>
      <c r="IJB107" s="649"/>
      <c r="IJC107" s="649"/>
      <c r="IJD107" s="649"/>
      <c r="IJE107" s="649"/>
      <c r="IJF107" s="649"/>
      <c r="IJG107" s="649"/>
      <c r="IJH107" s="649"/>
      <c r="IJI107" s="649"/>
      <c r="IJJ107" s="649"/>
      <c r="IJK107" s="649"/>
      <c r="IJL107" s="649"/>
      <c r="IJM107" s="649"/>
      <c r="IJN107" s="649"/>
      <c r="IJO107" s="649"/>
      <c r="IJP107" s="649"/>
      <c r="IJQ107" s="649"/>
      <c r="IJR107" s="649"/>
      <c r="IJS107" s="649"/>
      <c r="IJT107" s="649"/>
      <c r="IJU107" s="649"/>
      <c r="IJV107" s="649"/>
      <c r="IJW107" s="649"/>
      <c r="IJX107" s="649"/>
      <c r="IJY107" s="649"/>
      <c r="IJZ107" s="649"/>
      <c r="IKA107" s="649"/>
      <c r="IKB107" s="649"/>
      <c r="IKC107" s="649"/>
      <c r="IKD107" s="649"/>
      <c r="IKE107" s="649"/>
      <c r="IKF107" s="649"/>
      <c r="IKG107" s="649"/>
      <c r="IKH107" s="649"/>
      <c r="IKI107" s="649"/>
      <c r="IKJ107" s="649"/>
      <c r="IKK107" s="649"/>
      <c r="IKL107" s="649"/>
      <c r="IKM107" s="649"/>
      <c r="IKN107" s="649"/>
      <c r="IKO107" s="649"/>
      <c r="IKP107" s="649"/>
      <c r="IKQ107" s="649"/>
      <c r="IKR107" s="649"/>
      <c r="IKS107" s="649"/>
      <c r="IKT107" s="649"/>
      <c r="IKU107" s="649"/>
      <c r="IKV107" s="649"/>
      <c r="IKW107" s="649"/>
      <c r="IKX107" s="649"/>
      <c r="IKY107" s="649"/>
      <c r="IKZ107" s="649"/>
      <c r="ILA107" s="649"/>
      <c r="ILB107" s="649"/>
      <c r="ILC107" s="649"/>
      <c r="ILD107" s="649"/>
      <c r="ILE107" s="649"/>
      <c r="ILF107" s="649"/>
      <c r="ILG107" s="649"/>
      <c r="ILH107" s="649"/>
      <c r="ILI107" s="649"/>
      <c r="ILJ107" s="649"/>
      <c r="ILK107" s="649"/>
      <c r="ILL107" s="649"/>
      <c r="ILM107" s="649"/>
      <c r="ILN107" s="649"/>
      <c r="ILO107" s="649"/>
      <c r="ILP107" s="649"/>
      <c r="ILQ107" s="649"/>
      <c r="ILR107" s="649"/>
      <c r="ILS107" s="649"/>
      <c r="ILT107" s="649"/>
      <c r="ILU107" s="649"/>
      <c r="ILV107" s="649"/>
      <c r="ILW107" s="649"/>
      <c r="ILX107" s="649"/>
      <c r="ILY107" s="649"/>
      <c r="ILZ107" s="649"/>
      <c r="IMA107" s="649"/>
      <c r="IMB107" s="649"/>
      <c r="IMC107" s="649"/>
      <c r="IMD107" s="649"/>
      <c r="IME107" s="649"/>
      <c r="IMF107" s="649"/>
      <c r="IMG107" s="649"/>
      <c r="IMH107" s="649"/>
      <c r="IMI107" s="649"/>
      <c r="IMJ107" s="649"/>
      <c r="IMK107" s="649"/>
      <c r="IML107" s="649"/>
      <c r="IMM107" s="649"/>
      <c r="IMN107" s="649"/>
      <c r="IMO107" s="649"/>
      <c r="IMP107" s="649"/>
      <c r="IMQ107" s="649"/>
      <c r="IMR107" s="649"/>
      <c r="IMS107" s="649"/>
      <c r="IMT107" s="649"/>
      <c r="IMU107" s="649"/>
      <c r="IMV107" s="649"/>
      <c r="IMW107" s="649"/>
      <c r="IMX107" s="649"/>
      <c r="IMY107" s="649"/>
      <c r="IMZ107" s="649"/>
      <c r="INA107" s="649"/>
      <c r="INB107" s="649"/>
      <c r="INC107" s="649"/>
      <c r="IND107" s="649"/>
      <c r="INE107" s="649"/>
      <c r="INF107" s="649"/>
      <c r="ING107" s="649"/>
      <c r="INH107" s="649"/>
      <c r="INI107" s="649"/>
      <c r="INJ107" s="649"/>
      <c r="INK107" s="649"/>
      <c r="INL107" s="649"/>
      <c r="INM107" s="649"/>
      <c r="INN107" s="649"/>
      <c r="INO107" s="649"/>
      <c r="INP107" s="649"/>
      <c r="INQ107" s="649"/>
      <c r="INR107" s="649"/>
      <c r="INS107" s="649"/>
      <c r="INT107" s="649"/>
      <c r="INU107" s="649"/>
      <c r="INV107" s="649"/>
      <c r="INW107" s="649"/>
      <c r="INX107" s="649"/>
      <c r="INY107" s="649"/>
      <c r="INZ107" s="649"/>
      <c r="IOA107" s="649"/>
      <c r="IOB107" s="649"/>
      <c r="IOC107" s="649"/>
      <c r="IOD107" s="649"/>
      <c r="IOE107" s="649"/>
      <c r="IOF107" s="649"/>
      <c r="IOG107" s="649"/>
      <c r="IOH107" s="649"/>
      <c r="IOI107" s="649"/>
      <c r="IOJ107" s="649"/>
      <c r="IOK107" s="649"/>
      <c r="IOL107" s="649"/>
      <c r="IOM107" s="649"/>
      <c r="ION107" s="649"/>
      <c r="IOO107" s="649"/>
      <c r="IOP107" s="649"/>
      <c r="IOQ107" s="649"/>
      <c r="IOR107" s="649"/>
      <c r="IOS107" s="649"/>
      <c r="IOT107" s="649"/>
      <c r="IOU107" s="649"/>
      <c r="IOV107" s="649"/>
      <c r="IOW107" s="649"/>
      <c r="IOX107" s="649"/>
      <c r="IOY107" s="649"/>
      <c r="IOZ107" s="649"/>
      <c r="IPA107" s="649"/>
      <c r="IPB107" s="649"/>
      <c r="IPC107" s="649"/>
      <c r="IPD107" s="649"/>
      <c r="IPE107" s="649"/>
      <c r="IPF107" s="649"/>
      <c r="IPG107" s="649"/>
      <c r="IPH107" s="649"/>
      <c r="IPI107" s="649"/>
      <c r="IPJ107" s="649"/>
      <c r="IPK107" s="649"/>
      <c r="IPL107" s="649"/>
      <c r="IPM107" s="649"/>
      <c r="IPN107" s="649"/>
      <c r="IPO107" s="649"/>
      <c r="IPP107" s="649"/>
      <c r="IPQ107" s="649"/>
      <c r="IPR107" s="649"/>
      <c r="IPS107" s="649"/>
      <c r="IPT107" s="649"/>
      <c r="IPU107" s="649"/>
      <c r="IPV107" s="649"/>
      <c r="IPW107" s="649"/>
      <c r="IPX107" s="649"/>
      <c r="IPY107" s="649"/>
      <c r="IPZ107" s="649"/>
      <c r="IQA107" s="649"/>
      <c r="IQB107" s="649"/>
      <c r="IQC107" s="649"/>
      <c r="IQD107" s="649"/>
      <c r="IQE107" s="649"/>
      <c r="IQF107" s="649"/>
      <c r="IQG107" s="649"/>
      <c r="IQH107" s="649"/>
      <c r="IQI107" s="649"/>
      <c r="IQJ107" s="649"/>
      <c r="IQK107" s="649"/>
      <c r="IQL107" s="649"/>
      <c r="IQM107" s="649"/>
      <c r="IQN107" s="649"/>
      <c r="IQO107" s="649"/>
      <c r="IQP107" s="649"/>
      <c r="IQQ107" s="649"/>
      <c r="IQR107" s="649"/>
      <c r="IQS107" s="649"/>
      <c r="IQT107" s="649"/>
      <c r="IQU107" s="649"/>
      <c r="IQV107" s="649"/>
      <c r="IQW107" s="649"/>
      <c r="IQX107" s="649"/>
      <c r="IQY107" s="649"/>
      <c r="IQZ107" s="649"/>
      <c r="IRA107" s="649"/>
      <c r="IRB107" s="649"/>
      <c r="IRC107" s="649"/>
      <c r="IRD107" s="649"/>
      <c r="IRE107" s="649"/>
      <c r="IRF107" s="649"/>
      <c r="IRG107" s="649"/>
      <c r="IRH107" s="649"/>
      <c r="IRI107" s="649"/>
      <c r="IRJ107" s="649"/>
      <c r="IRK107" s="649"/>
      <c r="IRL107" s="649"/>
      <c r="IRM107" s="649"/>
      <c r="IRN107" s="649"/>
      <c r="IRO107" s="649"/>
      <c r="IRP107" s="649"/>
      <c r="IRQ107" s="649"/>
      <c r="IRR107" s="649"/>
      <c r="IRS107" s="649"/>
      <c r="IRT107" s="649"/>
      <c r="IRU107" s="649"/>
      <c r="IRV107" s="649"/>
      <c r="IRW107" s="649"/>
      <c r="IRX107" s="649"/>
      <c r="IRY107" s="649"/>
      <c r="IRZ107" s="649"/>
      <c r="ISA107" s="649"/>
      <c r="ISB107" s="649"/>
      <c r="ISC107" s="649"/>
      <c r="ISD107" s="649"/>
      <c r="ISE107" s="649"/>
      <c r="ISF107" s="649"/>
      <c r="ISG107" s="649"/>
      <c r="ISH107" s="649"/>
      <c r="ISI107" s="649"/>
      <c r="ISJ107" s="649"/>
      <c r="ISK107" s="649"/>
      <c r="ISL107" s="649"/>
      <c r="ISM107" s="649"/>
      <c r="ISN107" s="649"/>
      <c r="ISO107" s="649"/>
      <c r="ISP107" s="649"/>
      <c r="ISQ107" s="649"/>
      <c r="ISR107" s="649"/>
      <c r="ISS107" s="649"/>
      <c r="IST107" s="649"/>
      <c r="ISU107" s="649"/>
      <c r="ISV107" s="649"/>
      <c r="ISW107" s="649"/>
      <c r="ISX107" s="649"/>
      <c r="ISY107" s="649"/>
      <c r="ISZ107" s="649"/>
      <c r="ITA107" s="649"/>
      <c r="ITB107" s="649"/>
      <c r="ITC107" s="649"/>
      <c r="ITD107" s="649"/>
      <c r="ITE107" s="649"/>
      <c r="ITF107" s="649"/>
      <c r="ITG107" s="649"/>
      <c r="ITH107" s="649"/>
      <c r="ITI107" s="649"/>
      <c r="ITJ107" s="649"/>
      <c r="ITK107" s="649"/>
      <c r="ITL107" s="649"/>
      <c r="ITM107" s="649"/>
      <c r="ITN107" s="649"/>
      <c r="ITO107" s="649"/>
      <c r="ITP107" s="649"/>
      <c r="ITQ107" s="649"/>
      <c r="ITR107" s="649"/>
      <c r="ITS107" s="649"/>
      <c r="ITT107" s="649"/>
      <c r="ITU107" s="649"/>
      <c r="ITV107" s="649"/>
      <c r="ITW107" s="649"/>
      <c r="ITX107" s="649"/>
      <c r="ITY107" s="649"/>
      <c r="ITZ107" s="649"/>
      <c r="IUA107" s="649"/>
      <c r="IUB107" s="649"/>
      <c r="IUC107" s="649"/>
      <c r="IUD107" s="649"/>
      <c r="IUE107" s="649"/>
      <c r="IUF107" s="649"/>
      <c r="IUG107" s="649"/>
      <c r="IUH107" s="649"/>
      <c r="IUI107" s="649"/>
      <c r="IUJ107" s="649"/>
      <c r="IUK107" s="649"/>
      <c r="IUL107" s="649"/>
      <c r="IUM107" s="649"/>
      <c r="IUN107" s="649"/>
      <c r="IUO107" s="649"/>
      <c r="IUP107" s="649"/>
      <c r="IUQ107" s="649"/>
      <c r="IUR107" s="649"/>
      <c r="IUS107" s="649"/>
      <c r="IUT107" s="649"/>
      <c r="IUU107" s="649"/>
      <c r="IUV107" s="649"/>
      <c r="IUW107" s="649"/>
      <c r="IUX107" s="649"/>
      <c r="IUY107" s="649"/>
      <c r="IUZ107" s="649"/>
      <c r="IVA107" s="649"/>
      <c r="IVB107" s="649"/>
      <c r="IVC107" s="649"/>
      <c r="IVD107" s="649"/>
      <c r="IVE107" s="649"/>
      <c r="IVF107" s="649"/>
      <c r="IVG107" s="649"/>
      <c r="IVH107" s="649"/>
      <c r="IVI107" s="649"/>
      <c r="IVJ107" s="649"/>
      <c r="IVK107" s="649"/>
      <c r="IVL107" s="649"/>
      <c r="IVM107" s="649"/>
      <c r="IVN107" s="649"/>
      <c r="IVO107" s="649"/>
      <c r="IVP107" s="649"/>
      <c r="IVQ107" s="649"/>
      <c r="IVR107" s="649"/>
      <c r="IVS107" s="649"/>
      <c r="IVT107" s="649"/>
      <c r="IVU107" s="649"/>
      <c r="IVV107" s="649"/>
      <c r="IVW107" s="649"/>
      <c r="IVX107" s="649"/>
      <c r="IVY107" s="649"/>
      <c r="IVZ107" s="649"/>
      <c r="IWA107" s="649"/>
      <c r="IWB107" s="649"/>
      <c r="IWC107" s="649"/>
      <c r="IWD107" s="649"/>
      <c r="IWE107" s="649"/>
      <c r="IWF107" s="649"/>
      <c r="IWG107" s="649"/>
      <c r="IWH107" s="649"/>
      <c r="IWI107" s="649"/>
      <c r="IWJ107" s="649"/>
      <c r="IWK107" s="649"/>
      <c r="IWL107" s="649"/>
      <c r="IWM107" s="649"/>
      <c r="IWN107" s="649"/>
      <c r="IWO107" s="649"/>
      <c r="IWP107" s="649"/>
      <c r="IWQ107" s="649"/>
      <c r="IWR107" s="649"/>
      <c r="IWS107" s="649"/>
      <c r="IWT107" s="649"/>
      <c r="IWU107" s="649"/>
      <c r="IWV107" s="649"/>
      <c r="IWW107" s="649"/>
      <c r="IWX107" s="649"/>
      <c r="IWY107" s="649"/>
      <c r="IWZ107" s="649"/>
      <c r="IXA107" s="649"/>
      <c r="IXB107" s="649"/>
      <c r="IXC107" s="649"/>
      <c r="IXD107" s="649"/>
      <c r="IXE107" s="649"/>
      <c r="IXF107" s="649"/>
      <c r="IXG107" s="649"/>
      <c r="IXH107" s="649"/>
      <c r="IXI107" s="649"/>
      <c r="IXJ107" s="649"/>
      <c r="IXK107" s="649"/>
      <c r="IXL107" s="649"/>
      <c r="IXM107" s="649"/>
      <c r="IXN107" s="649"/>
      <c r="IXO107" s="649"/>
      <c r="IXP107" s="649"/>
      <c r="IXQ107" s="649"/>
      <c r="IXR107" s="649"/>
      <c r="IXS107" s="649"/>
      <c r="IXT107" s="649"/>
      <c r="IXU107" s="649"/>
      <c r="IXV107" s="649"/>
      <c r="IXW107" s="649"/>
      <c r="IXX107" s="649"/>
      <c r="IXY107" s="649"/>
      <c r="IXZ107" s="649"/>
      <c r="IYA107" s="649"/>
      <c r="IYB107" s="649"/>
      <c r="IYC107" s="649"/>
      <c r="IYD107" s="649"/>
      <c r="IYE107" s="649"/>
      <c r="IYF107" s="649"/>
      <c r="IYG107" s="649"/>
      <c r="IYH107" s="649"/>
      <c r="IYI107" s="649"/>
      <c r="IYJ107" s="649"/>
      <c r="IYK107" s="649"/>
      <c r="IYL107" s="649"/>
      <c r="IYM107" s="649"/>
      <c r="IYN107" s="649"/>
      <c r="IYO107" s="649"/>
      <c r="IYP107" s="649"/>
      <c r="IYQ107" s="649"/>
      <c r="IYR107" s="649"/>
      <c r="IYS107" s="649"/>
      <c r="IYT107" s="649"/>
      <c r="IYU107" s="649"/>
      <c r="IYV107" s="649"/>
      <c r="IYW107" s="649"/>
      <c r="IYX107" s="649"/>
      <c r="IYY107" s="649"/>
      <c r="IYZ107" s="649"/>
      <c r="IZA107" s="649"/>
      <c r="IZB107" s="649"/>
      <c r="IZC107" s="649"/>
      <c r="IZD107" s="649"/>
      <c r="IZE107" s="649"/>
      <c r="IZF107" s="649"/>
      <c r="IZG107" s="649"/>
      <c r="IZH107" s="649"/>
      <c r="IZI107" s="649"/>
      <c r="IZJ107" s="649"/>
      <c r="IZK107" s="649"/>
      <c r="IZL107" s="649"/>
      <c r="IZM107" s="649"/>
      <c r="IZN107" s="649"/>
      <c r="IZO107" s="649"/>
      <c r="IZP107" s="649"/>
      <c r="IZQ107" s="649"/>
      <c r="IZR107" s="649"/>
      <c r="IZS107" s="649"/>
      <c r="IZT107" s="649"/>
      <c r="IZU107" s="649"/>
      <c r="IZV107" s="649"/>
      <c r="IZW107" s="649"/>
      <c r="IZX107" s="649"/>
      <c r="IZY107" s="649"/>
      <c r="IZZ107" s="649"/>
      <c r="JAA107" s="649"/>
      <c r="JAB107" s="649"/>
      <c r="JAC107" s="649"/>
      <c r="JAD107" s="649"/>
      <c r="JAE107" s="649"/>
      <c r="JAF107" s="649"/>
      <c r="JAG107" s="649"/>
      <c r="JAH107" s="649"/>
      <c r="JAI107" s="649"/>
      <c r="JAJ107" s="649"/>
      <c r="JAK107" s="649"/>
      <c r="JAL107" s="649"/>
      <c r="JAM107" s="649"/>
      <c r="JAN107" s="649"/>
      <c r="JAO107" s="649"/>
      <c r="JAP107" s="649"/>
      <c r="JAQ107" s="649"/>
      <c r="JAR107" s="649"/>
      <c r="JAS107" s="649"/>
      <c r="JAT107" s="649"/>
      <c r="JAU107" s="649"/>
      <c r="JAV107" s="649"/>
      <c r="JAW107" s="649"/>
      <c r="JAX107" s="649"/>
      <c r="JAY107" s="649"/>
      <c r="JAZ107" s="649"/>
      <c r="JBA107" s="649"/>
      <c r="JBB107" s="649"/>
      <c r="JBC107" s="649"/>
      <c r="JBD107" s="649"/>
      <c r="JBE107" s="649"/>
      <c r="JBF107" s="649"/>
      <c r="JBG107" s="649"/>
      <c r="JBH107" s="649"/>
      <c r="JBI107" s="649"/>
      <c r="JBJ107" s="649"/>
      <c r="JBK107" s="649"/>
      <c r="JBL107" s="649"/>
      <c r="JBM107" s="649"/>
      <c r="JBN107" s="649"/>
      <c r="JBO107" s="649"/>
      <c r="JBP107" s="649"/>
      <c r="JBQ107" s="649"/>
      <c r="JBR107" s="649"/>
      <c r="JBS107" s="649"/>
      <c r="JBT107" s="649"/>
      <c r="JBU107" s="649"/>
      <c r="JBV107" s="649"/>
      <c r="JBW107" s="649"/>
      <c r="JBX107" s="649"/>
      <c r="JBY107" s="649"/>
      <c r="JBZ107" s="649"/>
      <c r="JCA107" s="649"/>
      <c r="JCB107" s="649"/>
      <c r="JCC107" s="649"/>
      <c r="JCD107" s="649"/>
      <c r="JCE107" s="649"/>
      <c r="JCF107" s="649"/>
      <c r="JCG107" s="649"/>
      <c r="JCH107" s="649"/>
      <c r="JCI107" s="649"/>
      <c r="JCJ107" s="649"/>
      <c r="JCK107" s="649"/>
      <c r="JCL107" s="649"/>
      <c r="JCM107" s="649"/>
      <c r="JCN107" s="649"/>
      <c r="JCO107" s="649"/>
      <c r="JCP107" s="649"/>
      <c r="JCQ107" s="649"/>
      <c r="JCR107" s="649"/>
      <c r="JCS107" s="649"/>
      <c r="JCT107" s="649"/>
      <c r="JCU107" s="649"/>
      <c r="JCV107" s="649"/>
      <c r="JCW107" s="649"/>
      <c r="JCX107" s="649"/>
      <c r="JCY107" s="649"/>
      <c r="JCZ107" s="649"/>
      <c r="JDA107" s="649"/>
      <c r="JDB107" s="649"/>
      <c r="JDC107" s="649"/>
      <c r="JDD107" s="649"/>
      <c r="JDE107" s="649"/>
      <c r="JDF107" s="649"/>
      <c r="JDG107" s="649"/>
      <c r="JDH107" s="649"/>
      <c r="JDI107" s="649"/>
      <c r="JDJ107" s="649"/>
      <c r="JDK107" s="649"/>
      <c r="JDL107" s="649"/>
      <c r="JDM107" s="649"/>
      <c r="JDN107" s="649"/>
      <c r="JDO107" s="649"/>
      <c r="JDP107" s="649"/>
      <c r="JDQ107" s="649"/>
      <c r="JDR107" s="649"/>
      <c r="JDS107" s="649"/>
      <c r="JDT107" s="649"/>
      <c r="JDU107" s="649"/>
      <c r="JDV107" s="649"/>
      <c r="JDW107" s="649"/>
      <c r="JDX107" s="649"/>
      <c r="JDY107" s="649"/>
      <c r="JDZ107" s="649"/>
      <c r="JEA107" s="649"/>
      <c r="JEB107" s="649"/>
      <c r="JEC107" s="649"/>
      <c r="JED107" s="649"/>
      <c r="JEE107" s="649"/>
      <c r="JEF107" s="649"/>
      <c r="JEG107" s="649"/>
      <c r="JEH107" s="649"/>
      <c r="JEI107" s="649"/>
      <c r="JEJ107" s="649"/>
      <c r="JEK107" s="649"/>
      <c r="JEL107" s="649"/>
      <c r="JEM107" s="649"/>
      <c r="JEN107" s="649"/>
      <c r="JEO107" s="649"/>
      <c r="JEP107" s="649"/>
      <c r="JEQ107" s="649"/>
      <c r="JER107" s="649"/>
      <c r="JES107" s="649"/>
      <c r="JET107" s="649"/>
      <c r="JEU107" s="649"/>
      <c r="JEV107" s="649"/>
      <c r="JEW107" s="649"/>
      <c r="JEX107" s="649"/>
      <c r="JEY107" s="649"/>
      <c r="JEZ107" s="649"/>
      <c r="JFA107" s="649"/>
      <c r="JFB107" s="649"/>
      <c r="JFC107" s="649"/>
      <c r="JFD107" s="649"/>
      <c r="JFE107" s="649"/>
      <c r="JFF107" s="649"/>
      <c r="JFG107" s="649"/>
      <c r="JFH107" s="649"/>
      <c r="JFI107" s="649"/>
      <c r="JFJ107" s="649"/>
      <c r="JFK107" s="649"/>
      <c r="JFL107" s="649"/>
      <c r="JFM107" s="649"/>
      <c r="JFN107" s="649"/>
      <c r="JFO107" s="649"/>
      <c r="JFP107" s="649"/>
      <c r="JFQ107" s="649"/>
      <c r="JFR107" s="649"/>
      <c r="JFS107" s="649"/>
      <c r="JFT107" s="649"/>
      <c r="JFU107" s="649"/>
      <c r="JFV107" s="649"/>
      <c r="JFW107" s="649"/>
      <c r="JFX107" s="649"/>
      <c r="JFY107" s="649"/>
      <c r="JFZ107" s="649"/>
      <c r="JGA107" s="649"/>
      <c r="JGB107" s="649"/>
      <c r="JGC107" s="649"/>
      <c r="JGD107" s="649"/>
      <c r="JGE107" s="649"/>
      <c r="JGF107" s="649"/>
      <c r="JGG107" s="649"/>
      <c r="JGH107" s="649"/>
      <c r="JGI107" s="649"/>
      <c r="JGJ107" s="649"/>
      <c r="JGK107" s="649"/>
      <c r="JGL107" s="649"/>
      <c r="JGM107" s="649"/>
      <c r="JGN107" s="649"/>
      <c r="JGO107" s="649"/>
      <c r="JGP107" s="649"/>
      <c r="JGQ107" s="649"/>
      <c r="JGR107" s="649"/>
      <c r="JGS107" s="649"/>
      <c r="JGT107" s="649"/>
      <c r="JGU107" s="649"/>
      <c r="JGV107" s="649"/>
      <c r="JGW107" s="649"/>
      <c r="JGX107" s="649"/>
      <c r="JGY107" s="649"/>
      <c r="JGZ107" s="649"/>
      <c r="JHA107" s="649"/>
      <c r="JHB107" s="649"/>
      <c r="JHC107" s="649"/>
      <c r="JHD107" s="649"/>
      <c r="JHE107" s="649"/>
      <c r="JHF107" s="649"/>
      <c r="JHG107" s="649"/>
      <c r="JHH107" s="649"/>
      <c r="JHI107" s="649"/>
      <c r="JHJ107" s="649"/>
      <c r="JHK107" s="649"/>
      <c r="JHL107" s="649"/>
      <c r="JHM107" s="649"/>
      <c r="JHN107" s="649"/>
      <c r="JHO107" s="649"/>
      <c r="JHP107" s="649"/>
      <c r="JHQ107" s="649"/>
      <c r="JHR107" s="649"/>
      <c r="JHS107" s="649"/>
      <c r="JHT107" s="649"/>
      <c r="JHU107" s="649"/>
      <c r="JHV107" s="649"/>
      <c r="JHW107" s="649"/>
      <c r="JHX107" s="649"/>
      <c r="JHY107" s="649"/>
      <c r="JHZ107" s="649"/>
      <c r="JIA107" s="649"/>
      <c r="JIB107" s="649"/>
      <c r="JIC107" s="649"/>
      <c r="JID107" s="649"/>
      <c r="JIE107" s="649"/>
      <c r="JIF107" s="649"/>
      <c r="JIG107" s="649"/>
      <c r="JIH107" s="649"/>
      <c r="JII107" s="649"/>
      <c r="JIJ107" s="649"/>
      <c r="JIK107" s="649"/>
      <c r="JIL107" s="649"/>
      <c r="JIM107" s="649"/>
      <c r="JIN107" s="649"/>
      <c r="JIO107" s="649"/>
      <c r="JIP107" s="649"/>
      <c r="JIQ107" s="649"/>
      <c r="JIR107" s="649"/>
      <c r="JIS107" s="649"/>
      <c r="JIT107" s="649"/>
      <c r="JIU107" s="649"/>
      <c r="JIV107" s="649"/>
      <c r="JIW107" s="649"/>
      <c r="JIX107" s="649"/>
      <c r="JIY107" s="649"/>
      <c r="JIZ107" s="649"/>
      <c r="JJA107" s="649"/>
      <c r="JJB107" s="649"/>
      <c r="JJC107" s="649"/>
      <c r="JJD107" s="649"/>
      <c r="JJE107" s="649"/>
      <c r="JJF107" s="649"/>
      <c r="JJG107" s="649"/>
      <c r="JJH107" s="649"/>
      <c r="JJI107" s="649"/>
      <c r="JJJ107" s="649"/>
      <c r="JJK107" s="649"/>
      <c r="JJL107" s="649"/>
      <c r="JJM107" s="649"/>
      <c r="JJN107" s="649"/>
      <c r="JJO107" s="649"/>
      <c r="JJP107" s="649"/>
      <c r="JJQ107" s="649"/>
      <c r="JJR107" s="649"/>
      <c r="JJS107" s="649"/>
      <c r="JJT107" s="649"/>
      <c r="JJU107" s="649"/>
      <c r="JJV107" s="649"/>
      <c r="JJW107" s="649"/>
      <c r="JJX107" s="649"/>
      <c r="JJY107" s="649"/>
      <c r="JJZ107" s="649"/>
      <c r="JKA107" s="649"/>
      <c r="JKB107" s="649"/>
      <c r="JKC107" s="649"/>
      <c r="JKD107" s="649"/>
      <c r="JKE107" s="649"/>
      <c r="JKF107" s="649"/>
      <c r="JKG107" s="649"/>
      <c r="JKH107" s="649"/>
      <c r="JKI107" s="649"/>
      <c r="JKJ107" s="649"/>
      <c r="JKK107" s="649"/>
      <c r="JKL107" s="649"/>
      <c r="JKM107" s="649"/>
      <c r="JKN107" s="649"/>
      <c r="JKO107" s="649"/>
      <c r="JKP107" s="649"/>
      <c r="JKQ107" s="649"/>
      <c r="JKR107" s="649"/>
      <c r="JKS107" s="649"/>
      <c r="JKT107" s="649"/>
      <c r="JKU107" s="649"/>
      <c r="JKV107" s="649"/>
      <c r="JKW107" s="649"/>
      <c r="JKX107" s="649"/>
      <c r="JKY107" s="649"/>
      <c r="JKZ107" s="649"/>
      <c r="JLA107" s="649"/>
      <c r="JLB107" s="649"/>
      <c r="JLC107" s="649"/>
      <c r="JLD107" s="649"/>
      <c r="JLE107" s="649"/>
      <c r="JLF107" s="649"/>
      <c r="JLG107" s="649"/>
      <c r="JLH107" s="649"/>
      <c r="JLI107" s="649"/>
      <c r="JLJ107" s="649"/>
      <c r="JLK107" s="649"/>
      <c r="JLL107" s="649"/>
      <c r="JLM107" s="649"/>
      <c r="JLN107" s="649"/>
      <c r="JLO107" s="649"/>
      <c r="JLP107" s="649"/>
      <c r="JLQ107" s="649"/>
      <c r="JLR107" s="649"/>
      <c r="JLS107" s="649"/>
      <c r="JLT107" s="649"/>
      <c r="JLU107" s="649"/>
      <c r="JLV107" s="649"/>
      <c r="JLW107" s="649"/>
      <c r="JLX107" s="649"/>
      <c r="JLY107" s="649"/>
      <c r="JLZ107" s="649"/>
      <c r="JMA107" s="649"/>
      <c r="JMB107" s="649"/>
      <c r="JMC107" s="649"/>
      <c r="JMD107" s="649"/>
      <c r="JME107" s="649"/>
      <c r="JMF107" s="649"/>
      <c r="JMG107" s="649"/>
      <c r="JMH107" s="649"/>
      <c r="JMI107" s="649"/>
      <c r="JMJ107" s="649"/>
      <c r="JMK107" s="649"/>
      <c r="JML107" s="649"/>
      <c r="JMM107" s="649"/>
      <c r="JMN107" s="649"/>
      <c r="JMO107" s="649"/>
      <c r="JMP107" s="649"/>
      <c r="JMQ107" s="649"/>
      <c r="JMR107" s="649"/>
      <c r="JMS107" s="649"/>
      <c r="JMT107" s="649"/>
      <c r="JMU107" s="649"/>
      <c r="JMV107" s="649"/>
      <c r="JMW107" s="649"/>
      <c r="JMX107" s="649"/>
      <c r="JMY107" s="649"/>
      <c r="JMZ107" s="649"/>
      <c r="JNA107" s="649"/>
      <c r="JNB107" s="649"/>
      <c r="JNC107" s="649"/>
      <c r="JND107" s="649"/>
      <c r="JNE107" s="649"/>
      <c r="JNF107" s="649"/>
      <c r="JNG107" s="649"/>
      <c r="JNH107" s="649"/>
      <c r="JNI107" s="649"/>
      <c r="JNJ107" s="649"/>
      <c r="JNK107" s="649"/>
      <c r="JNL107" s="649"/>
      <c r="JNM107" s="649"/>
      <c r="JNN107" s="649"/>
      <c r="JNO107" s="649"/>
      <c r="JNP107" s="649"/>
      <c r="JNQ107" s="649"/>
      <c r="JNR107" s="649"/>
      <c r="JNS107" s="649"/>
      <c r="JNT107" s="649"/>
      <c r="JNU107" s="649"/>
      <c r="JNV107" s="649"/>
      <c r="JNW107" s="649"/>
      <c r="JNX107" s="649"/>
      <c r="JNY107" s="649"/>
      <c r="JNZ107" s="649"/>
      <c r="JOA107" s="649"/>
      <c r="JOB107" s="649"/>
      <c r="JOC107" s="649"/>
      <c r="JOD107" s="649"/>
      <c r="JOE107" s="649"/>
      <c r="JOF107" s="649"/>
      <c r="JOG107" s="649"/>
      <c r="JOH107" s="649"/>
      <c r="JOI107" s="649"/>
      <c r="JOJ107" s="649"/>
      <c r="JOK107" s="649"/>
      <c r="JOL107" s="649"/>
      <c r="JOM107" s="649"/>
      <c r="JON107" s="649"/>
      <c r="JOO107" s="649"/>
      <c r="JOP107" s="649"/>
      <c r="JOQ107" s="649"/>
      <c r="JOR107" s="649"/>
      <c r="JOS107" s="649"/>
      <c r="JOT107" s="649"/>
      <c r="JOU107" s="649"/>
      <c r="JOV107" s="649"/>
      <c r="JOW107" s="649"/>
      <c r="JOX107" s="649"/>
      <c r="JOY107" s="649"/>
      <c r="JOZ107" s="649"/>
      <c r="JPA107" s="649"/>
      <c r="JPB107" s="649"/>
      <c r="JPC107" s="649"/>
      <c r="JPD107" s="649"/>
      <c r="JPE107" s="649"/>
      <c r="JPF107" s="649"/>
      <c r="JPG107" s="649"/>
      <c r="JPH107" s="649"/>
      <c r="JPI107" s="649"/>
      <c r="JPJ107" s="649"/>
      <c r="JPK107" s="649"/>
      <c r="JPL107" s="649"/>
      <c r="JPM107" s="649"/>
      <c r="JPN107" s="649"/>
      <c r="JPO107" s="649"/>
      <c r="JPP107" s="649"/>
      <c r="JPQ107" s="649"/>
      <c r="JPR107" s="649"/>
      <c r="JPS107" s="649"/>
      <c r="JPT107" s="649"/>
      <c r="JPU107" s="649"/>
      <c r="JPV107" s="649"/>
      <c r="JPW107" s="649"/>
      <c r="JPX107" s="649"/>
      <c r="JPY107" s="649"/>
      <c r="JPZ107" s="649"/>
      <c r="JQA107" s="649"/>
      <c r="JQB107" s="649"/>
      <c r="JQC107" s="649"/>
      <c r="JQD107" s="649"/>
      <c r="JQE107" s="649"/>
      <c r="JQF107" s="649"/>
      <c r="JQG107" s="649"/>
      <c r="JQH107" s="649"/>
      <c r="JQI107" s="649"/>
      <c r="JQJ107" s="649"/>
      <c r="JQK107" s="649"/>
      <c r="JQL107" s="649"/>
      <c r="JQM107" s="649"/>
      <c r="JQN107" s="649"/>
      <c r="JQO107" s="649"/>
      <c r="JQP107" s="649"/>
      <c r="JQQ107" s="649"/>
      <c r="JQR107" s="649"/>
      <c r="JQS107" s="649"/>
      <c r="JQT107" s="649"/>
      <c r="JQU107" s="649"/>
      <c r="JQV107" s="649"/>
      <c r="JQW107" s="649"/>
      <c r="JQX107" s="649"/>
      <c r="JQY107" s="649"/>
      <c r="JQZ107" s="649"/>
      <c r="JRA107" s="649"/>
      <c r="JRB107" s="649"/>
      <c r="JRC107" s="649"/>
      <c r="JRD107" s="649"/>
      <c r="JRE107" s="649"/>
      <c r="JRF107" s="649"/>
      <c r="JRG107" s="649"/>
      <c r="JRH107" s="649"/>
      <c r="JRI107" s="649"/>
      <c r="JRJ107" s="649"/>
      <c r="JRK107" s="649"/>
      <c r="JRL107" s="649"/>
      <c r="JRM107" s="649"/>
      <c r="JRN107" s="649"/>
      <c r="JRO107" s="649"/>
      <c r="JRP107" s="649"/>
      <c r="JRQ107" s="649"/>
      <c r="JRR107" s="649"/>
      <c r="JRS107" s="649"/>
      <c r="JRT107" s="649"/>
      <c r="JRU107" s="649"/>
      <c r="JRV107" s="649"/>
      <c r="JRW107" s="649"/>
      <c r="JRX107" s="649"/>
      <c r="JRY107" s="649"/>
      <c r="JRZ107" s="649"/>
      <c r="JSA107" s="649"/>
      <c r="JSB107" s="649"/>
      <c r="JSC107" s="649"/>
      <c r="JSD107" s="649"/>
      <c r="JSE107" s="649"/>
      <c r="JSF107" s="649"/>
      <c r="JSG107" s="649"/>
      <c r="JSH107" s="649"/>
      <c r="JSI107" s="649"/>
      <c r="JSJ107" s="649"/>
      <c r="JSK107" s="649"/>
      <c r="JSL107" s="649"/>
      <c r="JSM107" s="649"/>
      <c r="JSN107" s="649"/>
      <c r="JSO107" s="649"/>
      <c r="JSP107" s="649"/>
      <c r="JSQ107" s="649"/>
      <c r="JSR107" s="649"/>
      <c r="JSS107" s="649"/>
      <c r="JST107" s="649"/>
      <c r="JSU107" s="649"/>
      <c r="JSV107" s="649"/>
      <c r="JSW107" s="649"/>
      <c r="JSX107" s="649"/>
      <c r="JSY107" s="649"/>
      <c r="JSZ107" s="649"/>
      <c r="JTA107" s="649"/>
      <c r="JTB107" s="649"/>
      <c r="JTC107" s="649"/>
      <c r="JTD107" s="649"/>
      <c r="JTE107" s="649"/>
      <c r="JTF107" s="649"/>
      <c r="JTG107" s="649"/>
      <c r="JTH107" s="649"/>
      <c r="JTI107" s="649"/>
      <c r="JTJ107" s="649"/>
      <c r="JTK107" s="649"/>
      <c r="JTL107" s="649"/>
      <c r="JTM107" s="649"/>
      <c r="JTN107" s="649"/>
      <c r="JTO107" s="649"/>
      <c r="JTP107" s="649"/>
      <c r="JTQ107" s="649"/>
      <c r="JTR107" s="649"/>
      <c r="JTS107" s="649"/>
      <c r="JTT107" s="649"/>
      <c r="JTU107" s="649"/>
      <c r="JTV107" s="649"/>
      <c r="JTW107" s="649"/>
      <c r="JTX107" s="649"/>
      <c r="JTY107" s="649"/>
      <c r="JTZ107" s="649"/>
      <c r="JUA107" s="649"/>
      <c r="JUB107" s="649"/>
      <c r="JUC107" s="649"/>
      <c r="JUD107" s="649"/>
      <c r="JUE107" s="649"/>
      <c r="JUF107" s="649"/>
      <c r="JUG107" s="649"/>
      <c r="JUH107" s="649"/>
      <c r="JUI107" s="649"/>
      <c r="JUJ107" s="649"/>
      <c r="JUK107" s="649"/>
      <c r="JUL107" s="649"/>
      <c r="JUM107" s="649"/>
      <c r="JUN107" s="649"/>
      <c r="JUO107" s="649"/>
      <c r="JUP107" s="649"/>
      <c r="JUQ107" s="649"/>
      <c r="JUR107" s="649"/>
      <c r="JUS107" s="649"/>
      <c r="JUT107" s="649"/>
      <c r="JUU107" s="649"/>
      <c r="JUV107" s="649"/>
      <c r="JUW107" s="649"/>
      <c r="JUX107" s="649"/>
      <c r="JUY107" s="649"/>
      <c r="JUZ107" s="649"/>
      <c r="JVA107" s="649"/>
      <c r="JVB107" s="649"/>
      <c r="JVC107" s="649"/>
      <c r="JVD107" s="649"/>
      <c r="JVE107" s="649"/>
      <c r="JVF107" s="649"/>
      <c r="JVG107" s="649"/>
      <c r="JVH107" s="649"/>
      <c r="JVI107" s="649"/>
      <c r="JVJ107" s="649"/>
      <c r="JVK107" s="649"/>
      <c r="JVL107" s="649"/>
      <c r="JVM107" s="649"/>
      <c r="JVN107" s="649"/>
      <c r="JVO107" s="649"/>
      <c r="JVP107" s="649"/>
      <c r="JVQ107" s="649"/>
      <c r="JVR107" s="649"/>
      <c r="JVS107" s="649"/>
      <c r="JVT107" s="649"/>
      <c r="JVU107" s="649"/>
      <c r="JVV107" s="649"/>
      <c r="JVW107" s="649"/>
      <c r="JVX107" s="649"/>
      <c r="JVY107" s="649"/>
      <c r="JVZ107" s="649"/>
      <c r="JWA107" s="649"/>
      <c r="JWB107" s="649"/>
      <c r="JWC107" s="649"/>
      <c r="JWD107" s="649"/>
      <c r="JWE107" s="649"/>
      <c r="JWF107" s="649"/>
      <c r="JWG107" s="649"/>
      <c r="JWH107" s="649"/>
      <c r="JWI107" s="649"/>
      <c r="JWJ107" s="649"/>
      <c r="JWK107" s="649"/>
      <c r="JWL107" s="649"/>
      <c r="JWM107" s="649"/>
      <c r="JWN107" s="649"/>
      <c r="JWO107" s="649"/>
      <c r="JWP107" s="649"/>
      <c r="JWQ107" s="649"/>
      <c r="JWR107" s="649"/>
      <c r="JWS107" s="649"/>
      <c r="JWT107" s="649"/>
      <c r="JWU107" s="649"/>
      <c r="JWV107" s="649"/>
      <c r="JWW107" s="649"/>
      <c r="JWX107" s="649"/>
      <c r="JWY107" s="649"/>
      <c r="JWZ107" s="649"/>
      <c r="JXA107" s="649"/>
      <c r="JXB107" s="649"/>
      <c r="JXC107" s="649"/>
      <c r="JXD107" s="649"/>
      <c r="JXE107" s="649"/>
      <c r="JXF107" s="649"/>
      <c r="JXG107" s="649"/>
      <c r="JXH107" s="649"/>
      <c r="JXI107" s="649"/>
      <c r="JXJ107" s="649"/>
      <c r="JXK107" s="649"/>
      <c r="JXL107" s="649"/>
      <c r="JXM107" s="649"/>
      <c r="JXN107" s="649"/>
      <c r="JXO107" s="649"/>
      <c r="JXP107" s="649"/>
      <c r="JXQ107" s="649"/>
      <c r="JXR107" s="649"/>
      <c r="JXS107" s="649"/>
      <c r="JXT107" s="649"/>
      <c r="JXU107" s="649"/>
      <c r="JXV107" s="649"/>
      <c r="JXW107" s="649"/>
      <c r="JXX107" s="649"/>
      <c r="JXY107" s="649"/>
      <c r="JXZ107" s="649"/>
      <c r="JYA107" s="649"/>
      <c r="JYB107" s="649"/>
      <c r="JYC107" s="649"/>
      <c r="JYD107" s="649"/>
      <c r="JYE107" s="649"/>
      <c r="JYF107" s="649"/>
      <c r="JYG107" s="649"/>
      <c r="JYH107" s="649"/>
      <c r="JYI107" s="649"/>
      <c r="JYJ107" s="649"/>
      <c r="JYK107" s="649"/>
      <c r="JYL107" s="649"/>
      <c r="JYM107" s="649"/>
      <c r="JYN107" s="649"/>
      <c r="JYO107" s="649"/>
      <c r="JYP107" s="649"/>
      <c r="JYQ107" s="649"/>
      <c r="JYR107" s="649"/>
      <c r="JYS107" s="649"/>
      <c r="JYT107" s="649"/>
      <c r="JYU107" s="649"/>
      <c r="JYV107" s="649"/>
      <c r="JYW107" s="649"/>
      <c r="JYX107" s="649"/>
      <c r="JYY107" s="649"/>
      <c r="JYZ107" s="649"/>
      <c r="JZA107" s="649"/>
      <c r="JZB107" s="649"/>
      <c r="JZC107" s="649"/>
      <c r="JZD107" s="649"/>
      <c r="JZE107" s="649"/>
      <c r="JZF107" s="649"/>
      <c r="JZG107" s="649"/>
      <c r="JZH107" s="649"/>
      <c r="JZI107" s="649"/>
      <c r="JZJ107" s="649"/>
      <c r="JZK107" s="649"/>
      <c r="JZL107" s="649"/>
      <c r="JZM107" s="649"/>
      <c r="JZN107" s="649"/>
      <c r="JZO107" s="649"/>
      <c r="JZP107" s="649"/>
      <c r="JZQ107" s="649"/>
      <c r="JZR107" s="649"/>
      <c r="JZS107" s="649"/>
      <c r="JZT107" s="649"/>
      <c r="JZU107" s="649"/>
      <c r="JZV107" s="649"/>
      <c r="JZW107" s="649"/>
      <c r="JZX107" s="649"/>
      <c r="JZY107" s="649"/>
      <c r="JZZ107" s="649"/>
      <c r="KAA107" s="649"/>
      <c r="KAB107" s="649"/>
      <c r="KAC107" s="649"/>
      <c r="KAD107" s="649"/>
      <c r="KAE107" s="649"/>
      <c r="KAF107" s="649"/>
      <c r="KAG107" s="649"/>
      <c r="KAH107" s="649"/>
      <c r="KAI107" s="649"/>
      <c r="KAJ107" s="649"/>
      <c r="KAK107" s="649"/>
      <c r="KAL107" s="649"/>
      <c r="KAM107" s="649"/>
      <c r="KAN107" s="649"/>
      <c r="KAO107" s="649"/>
      <c r="KAP107" s="649"/>
      <c r="KAQ107" s="649"/>
      <c r="KAR107" s="649"/>
      <c r="KAS107" s="649"/>
      <c r="KAT107" s="649"/>
      <c r="KAU107" s="649"/>
      <c r="KAV107" s="649"/>
      <c r="KAW107" s="649"/>
      <c r="KAX107" s="649"/>
      <c r="KAY107" s="649"/>
      <c r="KAZ107" s="649"/>
      <c r="KBA107" s="649"/>
      <c r="KBB107" s="649"/>
      <c r="KBC107" s="649"/>
      <c r="KBD107" s="649"/>
      <c r="KBE107" s="649"/>
      <c r="KBF107" s="649"/>
      <c r="KBG107" s="649"/>
      <c r="KBH107" s="649"/>
      <c r="KBI107" s="649"/>
      <c r="KBJ107" s="649"/>
      <c r="KBK107" s="649"/>
      <c r="KBL107" s="649"/>
      <c r="KBM107" s="649"/>
      <c r="KBN107" s="649"/>
      <c r="KBO107" s="649"/>
      <c r="KBP107" s="649"/>
      <c r="KBQ107" s="649"/>
      <c r="KBR107" s="649"/>
      <c r="KBS107" s="649"/>
      <c r="KBT107" s="649"/>
      <c r="KBU107" s="649"/>
      <c r="KBV107" s="649"/>
      <c r="KBW107" s="649"/>
      <c r="KBX107" s="649"/>
      <c r="KBY107" s="649"/>
      <c r="KBZ107" s="649"/>
      <c r="KCA107" s="649"/>
      <c r="KCB107" s="649"/>
      <c r="KCC107" s="649"/>
      <c r="KCD107" s="649"/>
      <c r="KCE107" s="649"/>
      <c r="KCF107" s="649"/>
      <c r="KCG107" s="649"/>
      <c r="KCH107" s="649"/>
      <c r="KCI107" s="649"/>
      <c r="KCJ107" s="649"/>
      <c r="KCK107" s="649"/>
      <c r="KCL107" s="649"/>
      <c r="KCM107" s="649"/>
      <c r="KCN107" s="649"/>
      <c r="KCO107" s="649"/>
      <c r="KCP107" s="649"/>
      <c r="KCQ107" s="649"/>
      <c r="KCR107" s="649"/>
      <c r="KCS107" s="649"/>
      <c r="KCT107" s="649"/>
      <c r="KCU107" s="649"/>
      <c r="KCV107" s="649"/>
      <c r="KCW107" s="649"/>
      <c r="KCX107" s="649"/>
      <c r="KCY107" s="649"/>
      <c r="KCZ107" s="649"/>
      <c r="KDA107" s="649"/>
      <c r="KDB107" s="649"/>
      <c r="KDC107" s="649"/>
      <c r="KDD107" s="649"/>
      <c r="KDE107" s="649"/>
      <c r="KDF107" s="649"/>
      <c r="KDG107" s="649"/>
      <c r="KDH107" s="649"/>
      <c r="KDI107" s="649"/>
      <c r="KDJ107" s="649"/>
      <c r="KDK107" s="649"/>
      <c r="KDL107" s="649"/>
      <c r="KDM107" s="649"/>
      <c r="KDN107" s="649"/>
      <c r="KDO107" s="649"/>
      <c r="KDP107" s="649"/>
      <c r="KDQ107" s="649"/>
      <c r="KDR107" s="649"/>
      <c r="KDS107" s="649"/>
      <c r="KDT107" s="649"/>
      <c r="KDU107" s="649"/>
      <c r="KDV107" s="649"/>
      <c r="KDW107" s="649"/>
      <c r="KDX107" s="649"/>
      <c r="KDY107" s="649"/>
      <c r="KDZ107" s="649"/>
      <c r="KEA107" s="649"/>
      <c r="KEB107" s="649"/>
      <c r="KEC107" s="649"/>
      <c r="KED107" s="649"/>
      <c r="KEE107" s="649"/>
      <c r="KEF107" s="649"/>
      <c r="KEG107" s="649"/>
      <c r="KEH107" s="649"/>
      <c r="KEI107" s="649"/>
      <c r="KEJ107" s="649"/>
      <c r="KEK107" s="649"/>
      <c r="KEL107" s="649"/>
      <c r="KEM107" s="649"/>
      <c r="KEN107" s="649"/>
      <c r="KEO107" s="649"/>
      <c r="KEP107" s="649"/>
      <c r="KEQ107" s="649"/>
      <c r="KER107" s="649"/>
      <c r="KES107" s="649"/>
      <c r="KET107" s="649"/>
      <c r="KEU107" s="649"/>
      <c r="KEV107" s="649"/>
      <c r="KEW107" s="649"/>
      <c r="KEX107" s="649"/>
      <c r="KEY107" s="649"/>
      <c r="KEZ107" s="649"/>
      <c r="KFA107" s="649"/>
      <c r="KFB107" s="649"/>
      <c r="KFC107" s="649"/>
      <c r="KFD107" s="649"/>
      <c r="KFE107" s="649"/>
      <c r="KFF107" s="649"/>
      <c r="KFG107" s="649"/>
      <c r="KFH107" s="649"/>
      <c r="KFI107" s="649"/>
      <c r="KFJ107" s="649"/>
      <c r="KFK107" s="649"/>
      <c r="KFL107" s="649"/>
      <c r="KFM107" s="649"/>
      <c r="KFN107" s="649"/>
      <c r="KFO107" s="649"/>
      <c r="KFP107" s="649"/>
      <c r="KFQ107" s="649"/>
      <c r="KFR107" s="649"/>
      <c r="KFS107" s="649"/>
      <c r="KFT107" s="649"/>
      <c r="KFU107" s="649"/>
      <c r="KFV107" s="649"/>
      <c r="KFW107" s="649"/>
      <c r="KFX107" s="649"/>
      <c r="KFY107" s="649"/>
      <c r="KFZ107" s="649"/>
      <c r="KGA107" s="649"/>
      <c r="KGB107" s="649"/>
      <c r="KGC107" s="649"/>
      <c r="KGD107" s="649"/>
      <c r="KGE107" s="649"/>
      <c r="KGF107" s="649"/>
      <c r="KGG107" s="649"/>
      <c r="KGH107" s="649"/>
      <c r="KGI107" s="649"/>
      <c r="KGJ107" s="649"/>
      <c r="KGK107" s="649"/>
      <c r="KGL107" s="649"/>
      <c r="KGM107" s="649"/>
      <c r="KGN107" s="649"/>
      <c r="KGO107" s="649"/>
      <c r="KGP107" s="649"/>
      <c r="KGQ107" s="649"/>
      <c r="KGR107" s="649"/>
      <c r="KGS107" s="649"/>
      <c r="KGT107" s="649"/>
      <c r="KGU107" s="649"/>
      <c r="KGV107" s="649"/>
      <c r="KGW107" s="649"/>
      <c r="KGX107" s="649"/>
      <c r="KGY107" s="649"/>
      <c r="KGZ107" s="649"/>
      <c r="KHA107" s="649"/>
      <c r="KHB107" s="649"/>
      <c r="KHC107" s="649"/>
      <c r="KHD107" s="649"/>
      <c r="KHE107" s="649"/>
      <c r="KHF107" s="649"/>
      <c r="KHG107" s="649"/>
      <c r="KHH107" s="649"/>
      <c r="KHI107" s="649"/>
      <c r="KHJ107" s="649"/>
      <c r="KHK107" s="649"/>
      <c r="KHL107" s="649"/>
      <c r="KHM107" s="649"/>
      <c r="KHN107" s="649"/>
      <c r="KHO107" s="649"/>
      <c r="KHP107" s="649"/>
      <c r="KHQ107" s="649"/>
      <c r="KHR107" s="649"/>
      <c r="KHS107" s="649"/>
      <c r="KHT107" s="649"/>
      <c r="KHU107" s="649"/>
      <c r="KHV107" s="649"/>
      <c r="KHW107" s="649"/>
      <c r="KHX107" s="649"/>
      <c r="KHY107" s="649"/>
      <c r="KHZ107" s="649"/>
      <c r="KIA107" s="649"/>
      <c r="KIB107" s="649"/>
      <c r="KIC107" s="649"/>
      <c r="KID107" s="649"/>
      <c r="KIE107" s="649"/>
      <c r="KIF107" s="649"/>
      <c r="KIG107" s="649"/>
      <c r="KIH107" s="649"/>
      <c r="KII107" s="649"/>
      <c r="KIJ107" s="649"/>
      <c r="KIK107" s="649"/>
      <c r="KIL107" s="649"/>
      <c r="KIM107" s="649"/>
      <c r="KIN107" s="649"/>
      <c r="KIO107" s="649"/>
      <c r="KIP107" s="649"/>
      <c r="KIQ107" s="649"/>
      <c r="KIR107" s="649"/>
      <c r="KIS107" s="649"/>
      <c r="KIT107" s="649"/>
      <c r="KIU107" s="649"/>
      <c r="KIV107" s="649"/>
      <c r="KIW107" s="649"/>
      <c r="KIX107" s="649"/>
      <c r="KIY107" s="649"/>
      <c r="KIZ107" s="649"/>
      <c r="KJA107" s="649"/>
      <c r="KJB107" s="649"/>
      <c r="KJC107" s="649"/>
      <c r="KJD107" s="649"/>
      <c r="KJE107" s="649"/>
      <c r="KJF107" s="649"/>
      <c r="KJG107" s="649"/>
      <c r="KJH107" s="649"/>
      <c r="KJI107" s="649"/>
      <c r="KJJ107" s="649"/>
      <c r="KJK107" s="649"/>
      <c r="KJL107" s="649"/>
      <c r="KJM107" s="649"/>
      <c r="KJN107" s="649"/>
      <c r="KJO107" s="649"/>
      <c r="KJP107" s="649"/>
      <c r="KJQ107" s="649"/>
      <c r="KJR107" s="649"/>
      <c r="KJS107" s="649"/>
      <c r="KJT107" s="649"/>
      <c r="KJU107" s="649"/>
      <c r="KJV107" s="649"/>
      <c r="KJW107" s="649"/>
      <c r="KJX107" s="649"/>
      <c r="KJY107" s="649"/>
      <c r="KJZ107" s="649"/>
      <c r="KKA107" s="649"/>
      <c r="KKB107" s="649"/>
      <c r="KKC107" s="649"/>
      <c r="KKD107" s="649"/>
      <c r="KKE107" s="649"/>
      <c r="KKF107" s="649"/>
      <c r="KKG107" s="649"/>
      <c r="KKH107" s="649"/>
      <c r="KKI107" s="649"/>
      <c r="KKJ107" s="649"/>
      <c r="KKK107" s="649"/>
      <c r="KKL107" s="649"/>
      <c r="KKM107" s="649"/>
      <c r="KKN107" s="649"/>
      <c r="KKO107" s="649"/>
      <c r="KKP107" s="649"/>
      <c r="KKQ107" s="649"/>
      <c r="KKR107" s="649"/>
      <c r="KKS107" s="649"/>
      <c r="KKT107" s="649"/>
      <c r="KKU107" s="649"/>
      <c r="KKV107" s="649"/>
      <c r="KKW107" s="649"/>
      <c r="KKX107" s="649"/>
      <c r="KKY107" s="649"/>
      <c r="KKZ107" s="649"/>
      <c r="KLA107" s="649"/>
      <c r="KLB107" s="649"/>
      <c r="KLC107" s="649"/>
      <c r="KLD107" s="649"/>
      <c r="KLE107" s="649"/>
      <c r="KLF107" s="649"/>
      <c r="KLG107" s="649"/>
      <c r="KLH107" s="649"/>
      <c r="KLI107" s="649"/>
      <c r="KLJ107" s="649"/>
      <c r="KLK107" s="649"/>
      <c r="KLL107" s="649"/>
      <c r="KLM107" s="649"/>
      <c r="KLN107" s="649"/>
      <c r="KLO107" s="649"/>
      <c r="KLP107" s="649"/>
      <c r="KLQ107" s="649"/>
      <c r="KLR107" s="649"/>
      <c r="KLS107" s="649"/>
      <c r="KLT107" s="649"/>
      <c r="KLU107" s="649"/>
      <c r="KLV107" s="649"/>
      <c r="KLW107" s="649"/>
      <c r="KLX107" s="649"/>
      <c r="KLY107" s="649"/>
      <c r="KLZ107" s="649"/>
      <c r="KMA107" s="649"/>
      <c r="KMB107" s="649"/>
      <c r="KMC107" s="649"/>
      <c r="KMD107" s="649"/>
      <c r="KME107" s="649"/>
      <c r="KMF107" s="649"/>
      <c r="KMG107" s="649"/>
      <c r="KMH107" s="649"/>
      <c r="KMI107" s="649"/>
      <c r="KMJ107" s="649"/>
      <c r="KMK107" s="649"/>
      <c r="KML107" s="649"/>
      <c r="KMM107" s="649"/>
      <c r="KMN107" s="649"/>
      <c r="KMO107" s="649"/>
      <c r="KMP107" s="649"/>
      <c r="KMQ107" s="649"/>
      <c r="KMR107" s="649"/>
      <c r="KMS107" s="649"/>
      <c r="KMT107" s="649"/>
      <c r="KMU107" s="649"/>
      <c r="KMV107" s="649"/>
      <c r="KMW107" s="649"/>
      <c r="KMX107" s="649"/>
      <c r="KMY107" s="649"/>
      <c r="KMZ107" s="649"/>
      <c r="KNA107" s="649"/>
      <c r="KNB107" s="649"/>
      <c r="KNC107" s="649"/>
      <c r="KND107" s="649"/>
      <c r="KNE107" s="649"/>
      <c r="KNF107" s="649"/>
      <c r="KNG107" s="649"/>
      <c r="KNH107" s="649"/>
      <c r="KNI107" s="649"/>
      <c r="KNJ107" s="649"/>
      <c r="KNK107" s="649"/>
      <c r="KNL107" s="649"/>
      <c r="KNM107" s="649"/>
      <c r="KNN107" s="649"/>
      <c r="KNO107" s="649"/>
      <c r="KNP107" s="649"/>
      <c r="KNQ107" s="649"/>
      <c r="KNR107" s="649"/>
      <c r="KNS107" s="649"/>
      <c r="KNT107" s="649"/>
      <c r="KNU107" s="649"/>
      <c r="KNV107" s="649"/>
      <c r="KNW107" s="649"/>
      <c r="KNX107" s="649"/>
      <c r="KNY107" s="649"/>
      <c r="KNZ107" s="649"/>
      <c r="KOA107" s="649"/>
      <c r="KOB107" s="649"/>
      <c r="KOC107" s="649"/>
      <c r="KOD107" s="649"/>
      <c r="KOE107" s="649"/>
      <c r="KOF107" s="649"/>
      <c r="KOG107" s="649"/>
      <c r="KOH107" s="649"/>
      <c r="KOI107" s="649"/>
      <c r="KOJ107" s="649"/>
      <c r="KOK107" s="649"/>
      <c r="KOL107" s="649"/>
      <c r="KOM107" s="649"/>
      <c r="KON107" s="649"/>
      <c r="KOO107" s="649"/>
      <c r="KOP107" s="649"/>
      <c r="KOQ107" s="649"/>
      <c r="KOR107" s="649"/>
      <c r="KOS107" s="649"/>
      <c r="KOT107" s="649"/>
      <c r="KOU107" s="649"/>
      <c r="KOV107" s="649"/>
      <c r="KOW107" s="649"/>
      <c r="KOX107" s="649"/>
      <c r="KOY107" s="649"/>
      <c r="KOZ107" s="649"/>
      <c r="KPA107" s="649"/>
      <c r="KPB107" s="649"/>
      <c r="KPC107" s="649"/>
      <c r="KPD107" s="649"/>
      <c r="KPE107" s="649"/>
      <c r="KPF107" s="649"/>
      <c r="KPG107" s="649"/>
      <c r="KPH107" s="649"/>
      <c r="KPI107" s="649"/>
      <c r="KPJ107" s="649"/>
      <c r="KPK107" s="649"/>
      <c r="KPL107" s="649"/>
      <c r="KPM107" s="649"/>
      <c r="KPN107" s="649"/>
      <c r="KPO107" s="649"/>
      <c r="KPP107" s="649"/>
      <c r="KPQ107" s="649"/>
      <c r="KPR107" s="649"/>
      <c r="KPS107" s="649"/>
      <c r="KPT107" s="649"/>
      <c r="KPU107" s="649"/>
      <c r="KPV107" s="649"/>
      <c r="KPW107" s="649"/>
      <c r="KPX107" s="649"/>
      <c r="KPY107" s="649"/>
      <c r="KPZ107" s="649"/>
      <c r="KQA107" s="649"/>
      <c r="KQB107" s="649"/>
      <c r="KQC107" s="649"/>
      <c r="KQD107" s="649"/>
      <c r="KQE107" s="649"/>
      <c r="KQF107" s="649"/>
      <c r="KQG107" s="649"/>
      <c r="KQH107" s="649"/>
      <c r="KQI107" s="649"/>
      <c r="KQJ107" s="649"/>
      <c r="KQK107" s="649"/>
      <c r="KQL107" s="649"/>
      <c r="KQM107" s="649"/>
      <c r="KQN107" s="649"/>
      <c r="KQO107" s="649"/>
      <c r="KQP107" s="649"/>
      <c r="KQQ107" s="649"/>
      <c r="KQR107" s="649"/>
      <c r="KQS107" s="649"/>
      <c r="KQT107" s="649"/>
      <c r="KQU107" s="649"/>
      <c r="KQV107" s="649"/>
      <c r="KQW107" s="649"/>
      <c r="KQX107" s="649"/>
      <c r="KQY107" s="649"/>
      <c r="KQZ107" s="649"/>
      <c r="KRA107" s="649"/>
      <c r="KRB107" s="649"/>
      <c r="KRC107" s="649"/>
      <c r="KRD107" s="649"/>
      <c r="KRE107" s="649"/>
      <c r="KRF107" s="649"/>
      <c r="KRG107" s="649"/>
      <c r="KRH107" s="649"/>
      <c r="KRI107" s="649"/>
      <c r="KRJ107" s="649"/>
      <c r="KRK107" s="649"/>
      <c r="KRL107" s="649"/>
      <c r="KRM107" s="649"/>
      <c r="KRN107" s="649"/>
      <c r="KRO107" s="649"/>
      <c r="KRP107" s="649"/>
      <c r="KRQ107" s="649"/>
      <c r="KRR107" s="649"/>
      <c r="KRS107" s="649"/>
      <c r="KRT107" s="649"/>
      <c r="KRU107" s="649"/>
      <c r="KRV107" s="649"/>
      <c r="KRW107" s="649"/>
      <c r="KRX107" s="649"/>
      <c r="KRY107" s="649"/>
      <c r="KRZ107" s="649"/>
      <c r="KSA107" s="649"/>
      <c r="KSB107" s="649"/>
      <c r="KSC107" s="649"/>
      <c r="KSD107" s="649"/>
      <c r="KSE107" s="649"/>
      <c r="KSF107" s="649"/>
      <c r="KSG107" s="649"/>
      <c r="KSH107" s="649"/>
      <c r="KSI107" s="649"/>
      <c r="KSJ107" s="649"/>
      <c r="KSK107" s="649"/>
      <c r="KSL107" s="649"/>
      <c r="KSM107" s="649"/>
      <c r="KSN107" s="649"/>
      <c r="KSO107" s="649"/>
      <c r="KSP107" s="649"/>
      <c r="KSQ107" s="649"/>
      <c r="KSR107" s="649"/>
      <c r="KSS107" s="649"/>
      <c r="KST107" s="649"/>
      <c r="KSU107" s="649"/>
      <c r="KSV107" s="649"/>
      <c r="KSW107" s="649"/>
      <c r="KSX107" s="649"/>
      <c r="KSY107" s="649"/>
      <c r="KSZ107" s="649"/>
      <c r="KTA107" s="649"/>
      <c r="KTB107" s="649"/>
      <c r="KTC107" s="649"/>
      <c r="KTD107" s="649"/>
      <c r="KTE107" s="649"/>
      <c r="KTF107" s="649"/>
      <c r="KTG107" s="649"/>
      <c r="KTH107" s="649"/>
      <c r="KTI107" s="649"/>
      <c r="KTJ107" s="649"/>
      <c r="KTK107" s="649"/>
      <c r="KTL107" s="649"/>
      <c r="KTM107" s="649"/>
      <c r="KTN107" s="649"/>
      <c r="KTO107" s="649"/>
      <c r="KTP107" s="649"/>
      <c r="KTQ107" s="649"/>
      <c r="KTR107" s="649"/>
      <c r="KTS107" s="649"/>
      <c r="KTT107" s="649"/>
      <c r="KTU107" s="649"/>
      <c r="KTV107" s="649"/>
      <c r="KTW107" s="649"/>
      <c r="KTX107" s="649"/>
      <c r="KTY107" s="649"/>
      <c r="KTZ107" s="649"/>
      <c r="KUA107" s="649"/>
      <c r="KUB107" s="649"/>
      <c r="KUC107" s="649"/>
      <c r="KUD107" s="649"/>
      <c r="KUE107" s="649"/>
      <c r="KUF107" s="649"/>
      <c r="KUG107" s="649"/>
      <c r="KUH107" s="649"/>
      <c r="KUI107" s="649"/>
      <c r="KUJ107" s="649"/>
      <c r="KUK107" s="649"/>
      <c r="KUL107" s="649"/>
      <c r="KUM107" s="649"/>
      <c r="KUN107" s="649"/>
      <c r="KUO107" s="649"/>
      <c r="KUP107" s="649"/>
      <c r="KUQ107" s="649"/>
      <c r="KUR107" s="649"/>
      <c r="KUS107" s="649"/>
      <c r="KUT107" s="649"/>
      <c r="KUU107" s="649"/>
      <c r="KUV107" s="649"/>
      <c r="KUW107" s="649"/>
      <c r="KUX107" s="649"/>
      <c r="KUY107" s="649"/>
      <c r="KUZ107" s="649"/>
      <c r="KVA107" s="649"/>
      <c r="KVB107" s="649"/>
      <c r="KVC107" s="649"/>
      <c r="KVD107" s="649"/>
      <c r="KVE107" s="649"/>
      <c r="KVF107" s="649"/>
      <c r="KVG107" s="649"/>
      <c r="KVH107" s="649"/>
      <c r="KVI107" s="649"/>
      <c r="KVJ107" s="649"/>
      <c r="KVK107" s="649"/>
      <c r="KVL107" s="649"/>
      <c r="KVM107" s="649"/>
      <c r="KVN107" s="649"/>
      <c r="KVO107" s="649"/>
      <c r="KVP107" s="649"/>
      <c r="KVQ107" s="649"/>
      <c r="KVR107" s="649"/>
      <c r="KVS107" s="649"/>
      <c r="KVT107" s="649"/>
      <c r="KVU107" s="649"/>
      <c r="KVV107" s="649"/>
      <c r="KVW107" s="649"/>
      <c r="KVX107" s="649"/>
      <c r="KVY107" s="649"/>
      <c r="KVZ107" s="649"/>
      <c r="KWA107" s="649"/>
      <c r="KWB107" s="649"/>
      <c r="KWC107" s="649"/>
      <c r="KWD107" s="649"/>
      <c r="KWE107" s="649"/>
      <c r="KWF107" s="649"/>
      <c r="KWG107" s="649"/>
      <c r="KWH107" s="649"/>
      <c r="KWI107" s="649"/>
      <c r="KWJ107" s="649"/>
      <c r="KWK107" s="649"/>
      <c r="KWL107" s="649"/>
      <c r="KWM107" s="649"/>
      <c r="KWN107" s="649"/>
      <c r="KWO107" s="649"/>
      <c r="KWP107" s="649"/>
      <c r="KWQ107" s="649"/>
      <c r="KWR107" s="649"/>
      <c r="KWS107" s="649"/>
      <c r="KWT107" s="649"/>
      <c r="KWU107" s="649"/>
      <c r="KWV107" s="649"/>
      <c r="KWW107" s="649"/>
      <c r="KWX107" s="649"/>
      <c r="KWY107" s="649"/>
      <c r="KWZ107" s="649"/>
      <c r="KXA107" s="649"/>
      <c r="KXB107" s="649"/>
      <c r="KXC107" s="649"/>
      <c r="KXD107" s="649"/>
      <c r="KXE107" s="649"/>
      <c r="KXF107" s="649"/>
      <c r="KXG107" s="649"/>
      <c r="KXH107" s="649"/>
      <c r="KXI107" s="649"/>
      <c r="KXJ107" s="649"/>
      <c r="KXK107" s="649"/>
      <c r="KXL107" s="649"/>
      <c r="KXM107" s="649"/>
      <c r="KXN107" s="649"/>
      <c r="KXO107" s="649"/>
      <c r="KXP107" s="649"/>
      <c r="KXQ107" s="649"/>
      <c r="KXR107" s="649"/>
      <c r="KXS107" s="649"/>
      <c r="KXT107" s="649"/>
      <c r="KXU107" s="649"/>
      <c r="KXV107" s="649"/>
      <c r="KXW107" s="649"/>
      <c r="KXX107" s="649"/>
      <c r="KXY107" s="649"/>
      <c r="KXZ107" s="649"/>
      <c r="KYA107" s="649"/>
      <c r="KYB107" s="649"/>
      <c r="KYC107" s="649"/>
      <c r="KYD107" s="649"/>
      <c r="KYE107" s="649"/>
      <c r="KYF107" s="649"/>
      <c r="KYG107" s="649"/>
      <c r="KYH107" s="649"/>
      <c r="KYI107" s="649"/>
      <c r="KYJ107" s="649"/>
      <c r="KYK107" s="649"/>
      <c r="KYL107" s="649"/>
      <c r="KYM107" s="649"/>
      <c r="KYN107" s="649"/>
      <c r="KYO107" s="649"/>
      <c r="KYP107" s="649"/>
      <c r="KYQ107" s="649"/>
      <c r="KYR107" s="649"/>
      <c r="KYS107" s="649"/>
      <c r="KYT107" s="649"/>
      <c r="KYU107" s="649"/>
      <c r="KYV107" s="649"/>
      <c r="KYW107" s="649"/>
      <c r="KYX107" s="649"/>
      <c r="KYY107" s="649"/>
      <c r="KYZ107" s="649"/>
      <c r="KZA107" s="649"/>
      <c r="KZB107" s="649"/>
      <c r="KZC107" s="649"/>
      <c r="KZD107" s="649"/>
      <c r="KZE107" s="649"/>
      <c r="KZF107" s="649"/>
      <c r="KZG107" s="649"/>
      <c r="KZH107" s="649"/>
      <c r="KZI107" s="649"/>
      <c r="KZJ107" s="649"/>
      <c r="KZK107" s="649"/>
      <c r="KZL107" s="649"/>
      <c r="KZM107" s="649"/>
      <c r="KZN107" s="649"/>
      <c r="KZO107" s="649"/>
      <c r="KZP107" s="649"/>
      <c r="KZQ107" s="649"/>
      <c r="KZR107" s="649"/>
      <c r="KZS107" s="649"/>
      <c r="KZT107" s="649"/>
      <c r="KZU107" s="649"/>
      <c r="KZV107" s="649"/>
      <c r="KZW107" s="649"/>
      <c r="KZX107" s="649"/>
      <c r="KZY107" s="649"/>
      <c r="KZZ107" s="649"/>
      <c r="LAA107" s="649"/>
      <c r="LAB107" s="649"/>
      <c r="LAC107" s="649"/>
      <c r="LAD107" s="649"/>
      <c r="LAE107" s="649"/>
      <c r="LAF107" s="649"/>
      <c r="LAG107" s="649"/>
      <c r="LAH107" s="649"/>
      <c r="LAI107" s="649"/>
      <c r="LAJ107" s="649"/>
      <c r="LAK107" s="649"/>
      <c r="LAL107" s="649"/>
      <c r="LAM107" s="649"/>
      <c r="LAN107" s="649"/>
      <c r="LAO107" s="649"/>
      <c r="LAP107" s="649"/>
      <c r="LAQ107" s="649"/>
      <c r="LAR107" s="649"/>
      <c r="LAS107" s="649"/>
      <c r="LAT107" s="649"/>
      <c r="LAU107" s="649"/>
      <c r="LAV107" s="649"/>
      <c r="LAW107" s="649"/>
      <c r="LAX107" s="649"/>
      <c r="LAY107" s="649"/>
      <c r="LAZ107" s="649"/>
      <c r="LBA107" s="649"/>
      <c r="LBB107" s="649"/>
      <c r="LBC107" s="649"/>
      <c r="LBD107" s="649"/>
      <c r="LBE107" s="649"/>
      <c r="LBF107" s="649"/>
      <c r="LBG107" s="649"/>
      <c r="LBH107" s="649"/>
      <c r="LBI107" s="649"/>
      <c r="LBJ107" s="649"/>
      <c r="LBK107" s="649"/>
      <c r="LBL107" s="649"/>
      <c r="LBM107" s="649"/>
      <c r="LBN107" s="649"/>
      <c r="LBO107" s="649"/>
      <c r="LBP107" s="649"/>
      <c r="LBQ107" s="649"/>
      <c r="LBR107" s="649"/>
      <c r="LBS107" s="649"/>
      <c r="LBT107" s="649"/>
      <c r="LBU107" s="649"/>
      <c r="LBV107" s="649"/>
      <c r="LBW107" s="649"/>
      <c r="LBX107" s="649"/>
      <c r="LBY107" s="649"/>
      <c r="LBZ107" s="649"/>
      <c r="LCA107" s="649"/>
      <c r="LCB107" s="649"/>
      <c r="LCC107" s="649"/>
      <c r="LCD107" s="649"/>
      <c r="LCE107" s="649"/>
      <c r="LCF107" s="649"/>
      <c r="LCG107" s="649"/>
      <c r="LCH107" s="649"/>
      <c r="LCI107" s="649"/>
      <c r="LCJ107" s="649"/>
      <c r="LCK107" s="649"/>
      <c r="LCL107" s="649"/>
      <c r="LCM107" s="649"/>
      <c r="LCN107" s="649"/>
      <c r="LCO107" s="649"/>
      <c r="LCP107" s="649"/>
      <c r="LCQ107" s="649"/>
      <c r="LCR107" s="649"/>
      <c r="LCS107" s="649"/>
      <c r="LCT107" s="649"/>
      <c r="LCU107" s="649"/>
      <c r="LCV107" s="649"/>
      <c r="LCW107" s="649"/>
      <c r="LCX107" s="649"/>
      <c r="LCY107" s="649"/>
      <c r="LCZ107" s="649"/>
      <c r="LDA107" s="649"/>
      <c r="LDB107" s="649"/>
      <c r="LDC107" s="649"/>
      <c r="LDD107" s="649"/>
      <c r="LDE107" s="649"/>
      <c r="LDF107" s="649"/>
      <c r="LDG107" s="649"/>
      <c r="LDH107" s="649"/>
      <c r="LDI107" s="649"/>
      <c r="LDJ107" s="649"/>
      <c r="LDK107" s="649"/>
      <c r="LDL107" s="649"/>
      <c r="LDM107" s="649"/>
      <c r="LDN107" s="649"/>
      <c r="LDO107" s="649"/>
      <c r="LDP107" s="649"/>
      <c r="LDQ107" s="649"/>
      <c r="LDR107" s="649"/>
      <c r="LDS107" s="649"/>
      <c r="LDT107" s="649"/>
      <c r="LDU107" s="649"/>
      <c r="LDV107" s="649"/>
      <c r="LDW107" s="649"/>
      <c r="LDX107" s="649"/>
      <c r="LDY107" s="649"/>
      <c r="LDZ107" s="649"/>
      <c r="LEA107" s="649"/>
      <c r="LEB107" s="649"/>
      <c r="LEC107" s="649"/>
      <c r="LED107" s="649"/>
      <c r="LEE107" s="649"/>
      <c r="LEF107" s="649"/>
      <c r="LEG107" s="649"/>
      <c r="LEH107" s="649"/>
      <c r="LEI107" s="649"/>
      <c r="LEJ107" s="649"/>
      <c r="LEK107" s="649"/>
      <c r="LEL107" s="649"/>
      <c r="LEM107" s="649"/>
      <c r="LEN107" s="649"/>
      <c r="LEO107" s="649"/>
      <c r="LEP107" s="649"/>
      <c r="LEQ107" s="649"/>
      <c r="LER107" s="649"/>
      <c r="LES107" s="649"/>
      <c r="LET107" s="649"/>
      <c r="LEU107" s="649"/>
      <c r="LEV107" s="649"/>
      <c r="LEW107" s="649"/>
      <c r="LEX107" s="649"/>
      <c r="LEY107" s="649"/>
      <c r="LEZ107" s="649"/>
      <c r="LFA107" s="649"/>
      <c r="LFB107" s="649"/>
      <c r="LFC107" s="649"/>
      <c r="LFD107" s="649"/>
      <c r="LFE107" s="649"/>
      <c r="LFF107" s="649"/>
      <c r="LFG107" s="649"/>
      <c r="LFH107" s="649"/>
      <c r="LFI107" s="649"/>
      <c r="LFJ107" s="649"/>
      <c r="LFK107" s="649"/>
      <c r="LFL107" s="649"/>
      <c r="LFM107" s="649"/>
      <c r="LFN107" s="649"/>
      <c r="LFO107" s="649"/>
      <c r="LFP107" s="649"/>
      <c r="LFQ107" s="649"/>
      <c r="LFR107" s="649"/>
      <c r="LFS107" s="649"/>
      <c r="LFT107" s="649"/>
      <c r="LFU107" s="649"/>
      <c r="LFV107" s="649"/>
      <c r="LFW107" s="649"/>
      <c r="LFX107" s="649"/>
      <c r="LFY107" s="649"/>
      <c r="LFZ107" s="649"/>
      <c r="LGA107" s="649"/>
      <c r="LGB107" s="649"/>
      <c r="LGC107" s="649"/>
      <c r="LGD107" s="649"/>
      <c r="LGE107" s="649"/>
      <c r="LGF107" s="649"/>
      <c r="LGG107" s="649"/>
      <c r="LGH107" s="649"/>
      <c r="LGI107" s="649"/>
      <c r="LGJ107" s="649"/>
      <c r="LGK107" s="649"/>
      <c r="LGL107" s="649"/>
      <c r="LGM107" s="649"/>
      <c r="LGN107" s="649"/>
      <c r="LGO107" s="649"/>
      <c r="LGP107" s="649"/>
      <c r="LGQ107" s="649"/>
      <c r="LGR107" s="649"/>
      <c r="LGS107" s="649"/>
      <c r="LGT107" s="649"/>
      <c r="LGU107" s="649"/>
      <c r="LGV107" s="649"/>
      <c r="LGW107" s="649"/>
      <c r="LGX107" s="649"/>
      <c r="LGY107" s="649"/>
      <c r="LGZ107" s="649"/>
      <c r="LHA107" s="649"/>
      <c r="LHB107" s="649"/>
      <c r="LHC107" s="649"/>
      <c r="LHD107" s="649"/>
      <c r="LHE107" s="649"/>
      <c r="LHF107" s="649"/>
      <c r="LHG107" s="649"/>
      <c r="LHH107" s="649"/>
      <c r="LHI107" s="649"/>
      <c r="LHJ107" s="649"/>
      <c r="LHK107" s="649"/>
      <c r="LHL107" s="649"/>
      <c r="LHM107" s="649"/>
      <c r="LHN107" s="649"/>
      <c r="LHO107" s="649"/>
      <c r="LHP107" s="649"/>
      <c r="LHQ107" s="649"/>
      <c r="LHR107" s="649"/>
      <c r="LHS107" s="649"/>
      <c r="LHT107" s="649"/>
      <c r="LHU107" s="649"/>
      <c r="LHV107" s="649"/>
      <c r="LHW107" s="649"/>
      <c r="LHX107" s="649"/>
      <c r="LHY107" s="649"/>
      <c r="LHZ107" s="649"/>
      <c r="LIA107" s="649"/>
      <c r="LIB107" s="649"/>
      <c r="LIC107" s="649"/>
      <c r="LID107" s="649"/>
      <c r="LIE107" s="649"/>
      <c r="LIF107" s="649"/>
      <c r="LIG107" s="649"/>
      <c r="LIH107" s="649"/>
      <c r="LII107" s="649"/>
      <c r="LIJ107" s="649"/>
      <c r="LIK107" s="649"/>
      <c r="LIL107" s="649"/>
      <c r="LIM107" s="649"/>
      <c r="LIN107" s="649"/>
      <c r="LIO107" s="649"/>
      <c r="LIP107" s="649"/>
      <c r="LIQ107" s="649"/>
      <c r="LIR107" s="649"/>
      <c r="LIS107" s="649"/>
      <c r="LIT107" s="649"/>
      <c r="LIU107" s="649"/>
      <c r="LIV107" s="649"/>
      <c r="LIW107" s="649"/>
      <c r="LIX107" s="649"/>
      <c r="LIY107" s="649"/>
      <c r="LIZ107" s="649"/>
      <c r="LJA107" s="649"/>
      <c r="LJB107" s="649"/>
      <c r="LJC107" s="649"/>
      <c r="LJD107" s="649"/>
      <c r="LJE107" s="649"/>
      <c r="LJF107" s="649"/>
      <c r="LJG107" s="649"/>
      <c r="LJH107" s="649"/>
      <c r="LJI107" s="649"/>
      <c r="LJJ107" s="649"/>
      <c r="LJK107" s="649"/>
      <c r="LJL107" s="649"/>
      <c r="LJM107" s="649"/>
      <c r="LJN107" s="649"/>
      <c r="LJO107" s="649"/>
      <c r="LJP107" s="649"/>
      <c r="LJQ107" s="649"/>
      <c r="LJR107" s="649"/>
      <c r="LJS107" s="649"/>
      <c r="LJT107" s="649"/>
      <c r="LJU107" s="649"/>
      <c r="LJV107" s="649"/>
      <c r="LJW107" s="649"/>
      <c r="LJX107" s="649"/>
      <c r="LJY107" s="649"/>
      <c r="LJZ107" s="649"/>
      <c r="LKA107" s="649"/>
      <c r="LKB107" s="649"/>
      <c r="LKC107" s="649"/>
      <c r="LKD107" s="649"/>
      <c r="LKE107" s="649"/>
      <c r="LKF107" s="649"/>
      <c r="LKG107" s="649"/>
      <c r="LKH107" s="649"/>
      <c r="LKI107" s="649"/>
      <c r="LKJ107" s="649"/>
      <c r="LKK107" s="649"/>
      <c r="LKL107" s="649"/>
      <c r="LKM107" s="649"/>
      <c r="LKN107" s="649"/>
      <c r="LKO107" s="649"/>
      <c r="LKP107" s="649"/>
      <c r="LKQ107" s="649"/>
      <c r="LKR107" s="649"/>
      <c r="LKS107" s="649"/>
      <c r="LKT107" s="649"/>
      <c r="LKU107" s="649"/>
      <c r="LKV107" s="649"/>
      <c r="LKW107" s="649"/>
      <c r="LKX107" s="649"/>
      <c r="LKY107" s="649"/>
      <c r="LKZ107" s="649"/>
      <c r="LLA107" s="649"/>
      <c r="LLB107" s="649"/>
      <c r="LLC107" s="649"/>
      <c r="LLD107" s="649"/>
      <c r="LLE107" s="649"/>
      <c r="LLF107" s="649"/>
      <c r="LLG107" s="649"/>
      <c r="LLH107" s="649"/>
      <c r="LLI107" s="649"/>
      <c r="LLJ107" s="649"/>
      <c r="LLK107" s="649"/>
      <c r="LLL107" s="649"/>
      <c r="LLM107" s="649"/>
      <c r="LLN107" s="649"/>
      <c r="LLO107" s="649"/>
      <c r="LLP107" s="649"/>
      <c r="LLQ107" s="649"/>
      <c r="LLR107" s="649"/>
      <c r="LLS107" s="649"/>
      <c r="LLT107" s="649"/>
      <c r="LLU107" s="649"/>
      <c r="LLV107" s="649"/>
      <c r="LLW107" s="649"/>
      <c r="LLX107" s="649"/>
      <c r="LLY107" s="649"/>
      <c r="LLZ107" s="649"/>
      <c r="LMA107" s="649"/>
      <c r="LMB107" s="649"/>
      <c r="LMC107" s="649"/>
      <c r="LMD107" s="649"/>
      <c r="LME107" s="649"/>
      <c r="LMF107" s="649"/>
      <c r="LMG107" s="649"/>
      <c r="LMH107" s="649"/>
      <c r="LMI107" s="649"/>
      <c r="LMJ107" s="649"/>
      <c r="LMK107" s="649"/>
      <c r="LML107" s="649"/>
      <c r="LMM107" s="649"/>
      <c r="LMN107" s="649"/>
      <c r="LMO107" s="649"/>
      <c r="LMP107" s="649"/>
      <c r="LMQ107" s="649"/>
      <c r="LMR107" s="649"/>
      <c r="LMS107" s="649"/>
      <c r="LMT107" s="649"/>
      <c r="LMU107" s="649"/>
      <c r="LMV107" s="649"/>
      <c r="LMW107" s="649"/>
      <c r="LMX107" s="649"/>
      <c r="LMY107" s="649"/>
      <c r="LMZ107" s="649"/>
      <c r="LNA107" s="649"/>
      <c r="LNB107" s="649"/>
      <c r="LNC107" s="649"/>
      <c r="LND107" s="649"/>
      <c r="LNE107" s="649"/>
      <c r="LNF107" s="649"/>
      <c r="LNG107" s="649"/>
      <c r="LNH107" s="649"/>
      <c r="LNI107" s="649"/>
      <c r="LNJ107" s="649"/>
      <c r="LNK107" s="649"/>
      <c r="LNL107" s="649"/>
      <c r="LNM107" s="649"/>
      <c r="LNN107" s="649"/>
      <c r="LNO107" s="649"/>
      <c r="LNP107" s="649"/>
      <c r="LNQ107" s="649"/>
      <c r="LNR107" s="649"/>
      <c r="LNS107" s="649"/>
      <c r="LNT107" s="649"/>
      <c r="LNU107" s="649"/>
      <c r="LNV107" s="649"/>
      <c r="LNW107" s="649"/>
      <c r="LNX107" s="649"/>
      <c r="LNY107" s="649"/>
      <c r="LNZ107" s="649"/>
      <c r="LOA107" s="649"/>
      <c r="LOB107" s="649"/>
      <c r="LOC107" s="649"/>
      <c r="LOD107" s="649"/>
      <c r="LOE107" s="649"/>
      <c r="LOF107" s="649"/>
      <c r="LOG107" s="649"/>
      <c r="LOH107" s="649"/>
      <c r="LOI107" s="649"/>
      <c r="LOJ107" s="649"/>
      <c r="LOK107" s="649"/>
      <c r="LOL107" s="649"/>
      <c r="LOM107" s="649"/>
      <c r="LON107" s="649"/>
      <c r="LOO107" s="649"/>
      <c r="LOP107" s="649"/>
      <c r="LOQ107" s="649"/>
      <c r="LOR107" s="649"/>
      <c r="LOS107" s="649"/>
      <c r="LOT107" s="649"/>
      <c r="LOU107" s="649"/>
      <c r="LOV107" s="649"/>
      <c r="LOW107" s="649"/>
      <c r="LOX107" s="649"/>
      <c r="LOY107" s="649"/>
      <c r="LOZ107" s="649"/>
      <c r="LPA107" s="649"/>
      <c r="LPB107" s="649"/>
      <c r="LPC107" s="649"/>
      <c r="LPD107" s="649"/>
      <c r="LPE107" s="649"/>
      <c r="LPF107" s="649"/>
      <c r="LPG107" s="649"/>
      <c r="LPH107" s="649"/>
      <c r="LPI107" s="649"/>
      <c r="LPJ107" s="649"/>
      <c r="LPK107" s="649"/>
      <c r="LPL107" s="649"/>
      <c r="LPM107" s="649"/>
      <c r="LPN107" s="649"/>
      <c r="LPO107" s="649"/>
      <c r="LPP107" s="649"/>
      <c r="LPQ107" s="649"/>
      <c r="LPR107" s="649"/>
      <c r="LPS107" s="649"/>
      <c r="LPT107" s="649"/>
      <c r="LPU107" s="649"/>
      <c r="LPV107" s="649"/>
      <c r="LPW107" s="649"/>
      <c r="LPX107" s="649"/>
      <c r="LPY107" s="649"/>
      <c r="LPZ107" s="649"/>
      <c r="LQA107" s="649"/>
      <c r="LQB107" s="649"/>
      <c r="LQC107" s="649"/>
      <c r="LQD107" s="649"/>
      <c r="LQE107" s="649"/>
      <c r="LQF107" s="649"/>
      <c r="LQG107" s="649"/>
      <c r="LQH107" s="649"/>
      <c r="LQI107" s="649"/>
      <c r="LQJ107" s="649"/>
      <c r="LQK107" s="649"/>
      <c r="LQL107" s="649"/>
      <c r="LQM107" s="649"/>
      <c r="LQN107" s="649"/>
      <c r="LQO107" s="649"/>
      <c r="LQP107" s="649"/>
      <c r="LQQ107" s="649"/>
      <c r="LQR107" s="649"/>
      <c r="LQS107" s="649"/>
      <c r="LQT107" s="649"/>
      <c r="LQU107" s="649"/>
      <c r="LQV107" s="649"/>
      <c r="LQW107" s="649"/>
      <c r="LQX107" s="649"/>
      <c r="LQY107" s="649"/>
      <c r="LQZ107" s="649"/>
      <c r="LRA107" s="649"/>
      <c r="LRB107" s="649"/>
      <c r="LRC107" s="649"/>
      <c r="LRD107" s="649"/>
      <c r="LRE107" s="649"/>
      <c r="LRF107" s="649"/>
      <c r="LRG107" s="649"/>
      <c r="LRH107" s="649"/>
      <c r="LRI107" s="649"/>
      <c r="LRJ107" s="649"/>
      <c r="LRK107" s="649"/>
      <c r="LRL107" s="649"/>
      <c r="LRM107" s="649"/>
      <c r="LRN107" s="649"/>
      <c r="LRO107" s="649"/>
      <c r="LRP107" s="649"/>
      <c r="LRQ107" s="649"/>
      <c r="LRR107" s="649"/>
      <c r="LRS107" s="649"/>
      <c r="LRT107" s="649"/>
      <c r="LRU107" s="649"/>
      <c r="LRV107" s="649"/>
      <c r="LRW107" s="649"/>
      <c r="LRX107" s="649"/>
      <c r="LRY107" s="649"/>
      <c r="LRZ107" s="649"/>
      <c r="LSA107" s="649"/>
      <c r="LSB107" s="649"/>
      <c r="LSC107" s="649"/>
      <c r="LSD107" s="649"/>
      <c r="LSE107" s="649"/>
      <c r="LSF107" s="649"/>
      <c r="LSG107" s="649"/>
      <c r="LSH107" s="649"/>
      <c r="LSI107" s="649"/>
      <c r="LSJ107" s="649"/>
      <c r="LSK107" s="649"/>
      <c r="LSL107" s="649"/>
      <c r="LSM107" s="649"/>
      <c r="LSN107" s="649"/>
      <c r="LSO107" s="649"/>
      <c r="LSP107" s="649"/>
      <c r="LSQ107" s="649"/>
      <c r="LSR107" s="649"/>
      <c r="LSS107" s="649"/>
      <c r="LST107" s="649"/>
      <c r="LSU107" s="649"/>
      <c r="LSV107" s="649"/>
      <c r="LSW107" s="649"/>
      <c r="LSX107" s="649"/>
      <c r="LSY107" s="649"/>
      <c r="LSZ107" s="649"/>
      <c r="LTA107" s="649"/>
      <c r="LTB107" s="649"/>
      <c r="LTC107" s="649"/>
      <c r="LTD107" s="649"/>
      <c r="LTE107" s="649"/>
      <c r="LTF107" s="649"/>
      <c r="LTG107" s="649"/>
      <c r="LTH107" s="649"/>
      <c r="LTI107" s="649"/>
      <c r="LTJ107" s="649"/>
      <c r="LTK107" s="649"/>
      <c r="LTL107" s="649"/>
      <c r="LTM107" s="649"/>
      <c r="LTN107" s="649"/>
      <c r="LTO107" s="649"/>
      <c r="LTP107" s="649"/>
      <c r="LTQ107" s="649"/>
      <c r="LTR107" s="649"/>
      <c r="LTS107" s="649"/>
      <c r="LTT107" s="649"/>
      <c r="LTU107" s="649"/>
      <c r="LTV107" s="649"/>
      <c r="LTW107" s="649"/>
      <c r="LTX107" s="649"/>
      <c r="LTY107" s="649"/>
      <c r="LTZ107" s="649"/>
      <c r="LUA107" s="649"/>
      <c r="LUB107" s="649"/>
      <c r="LUC107" s="649"/>
      <c r="LUD107" s="649"/>
      <c r="LUE107" s="649"/>
      <c r="LUF107" s="649"/>
      <c r="LUG107" s="649"/>
      <c r="LUH107" s="649"/>
      <c r="LUI107" s="649"/>
      <c r="LUJ107" s="649"/>
      <c r="LUK107" s="649"/>
      <c r="LUL107" s="649"/>
      <c r="LUM107" s="649"/>
      <c r="LUN107" s="649"/>
      <c r="LUO107" s="649"/>
      <c r="LUP107" s="649"/>
      <c r="LUQ107" s="649"/>
      <c r="LUR107" s="649"/>
      <c r="LUS107" s="649"/>
      <c r="LUT107" s="649"/>
      <c r="LUU107" s="649"/>
      <c r="LUV107" s="649"/>
      <c r="LUW107" s="649"/>
      <c r="LUX107" s="649"/>
      <c r="LUY107" s="649"/>
      <c r="LUZ107" s="649"/>
      <c r="LVA107" s="649"/>
      <c r="LVB107" s="649"/>
      <c r="LVC107" s="649"/>
      <c r="LVD107" s="649"/>
      <c r="LVE107" s="649"/>
      <c r="LVF107" s="649"/>
      <c r="LVG107" s="649"/>
      <c r="LVH107" s="649"/>
      <c r="LVI107" s="649"/>
      <c r="LVJ107" s="649"/>
      <c r="LVK107" s="649"/>
      <c r="LVL107" s="649"/>
      <c r="LVM107" s="649"/>
      <c r="LVN107" s="649"/>
      <c r="LVO107" s="649"/>
      <c r="LVP107" s="649"/>
      <c r="LVQ107" s="649"/>
      <c r="LVR107" s="649"/>
      <c r="LVS107" s="649"/>
      <c r="LVT107" s="649"/>
      <c r="LVU107" s="649"/>
      <c r="LVV107" s="649"/>
      <c r="LVW107" s="649"/>
      <c r="LVX107" s="649"/>
      <c r="LVY107" s="649"/>
      <c r="LVZ107" s="649"/>
      <c r="LWA107" s="649"/>
      <c r="LWB107" s="649"/>
      <c r="LWC107" s="649"/>
      <c r="LWD107" s="649"/>
      <c r="LWE107" s="649"/>
      <c r="LWF107" s="649"/>
      <c r="LWG107" s="649"/>
      <c r="LWH107" s="649"/>
      <c r="LWI107" s="649"/>
      <c r="LWJ107" s="649"/>
      <c r="LWK107" s="649"/>
      <c r="LWL107" s="649"/>
      <c r="LWM107" s="649"/>
      <c r="LWN107" s="649"/>
      <c r="LWO107" s="649"/>
      <c r="LWP107" s="649"/>
      <c r="LWQ107" s="649"/>
      <c r="LWR107" s="649"/>
      <c r="LWS107" s="649"/>
      <c r="LWT107" s="649"/>
      <c r="LWU107" s="649"/>
      <c r="LWV107" s="649"/>
      <c r="LWW107" s="649"/>
      <c r="LWX107" s="649"/>
      <c r="LWY107" s="649"/>
      <c r="LWZ107" s="649"/>
      <c r="LXA107" s="649"/>
      <c r="LXB107" s="649"/>
      <c r="LXC107" s="649"/>
      <c r="LXD107" s="649"/>
      <c r="LXE107" s="649"/>
      <c r="LXF107" s="649"/>
      <c r="LXG107" s="649"/>
      <c r="LXH107" s="649"/>
      <c r="LXI107" s="649"/>
      <c r="LXJ107" s="649"/>
      <c r="LXK107" s="649"/>
      <c r="LXL107" s="649"/>
      <c r="LXM107" s="649"/>
      <c r="LXN107" s="649"/>
      <c r="LXO107" s="649"/>
      <c r="LXP107" s="649"/>
      <c r="LXQ107" s="649"/>
      <c r="LXR107" s="649"/>
      <c r="LXS107" s="649"/>
      <c r="LXT107" s="649"/>
      <c r="LXU107" s="649"/>
      <c r="LXV107" s="649"/>
      <c r="LXW107" s="649"/>
      <c r="LXX107" s="649"/>
      <c r="LXY107" s="649"/>
      <c r="LXZ107" s="649"/>
      <c r="LYA107" s="649"/>
      <c r="LYB107" s="649"/>
      <c r="LYC107" s="649"/>
      <c r="LYD107" s="649"/>
      <c r="LYE107" s="649"/>
      <c r="LYF107" s="649"/>
      <c r="LYG107" s="649"/>
      <c r="LYH107" s="649"/>
      <c r="LYI107" s="649"/>
      <c r="LYJ107" s="649"/>
      <c r="LYK107" s="649"/>
      <c r="LYL107" s="649"/>
      <c r="LYM107" s="649"/>
      <c r="LYN107" s="649"/>
      <c r="LYO107" s="649"/>
      <c r="LYP107" s="649"/>
      <c r="LYQ107" s="649"/>
      <c r="LYR107" s="649"/>
      <c r="LYS107" s="649"/>
      <c r="LYT107" s="649"/>
      <c r="LYU107" s="649"/>
      <c r="LYV107" s="649"/>
      <c r="LYW107" s="649"/>
      <c r="LYX107" s="649"/>
      <c r="LYY107" s="649"/>
      <c r="LYZ107" s="649"/>
      <c r="LZA107" s="649"/>
      <c r="LZB107" s="649"/>
      <c r="LZC107" s="649"/>
      <c r="LZD107" s="649"/>
      <c r="LZE107" s="649"/>
      <c r="LZF107" s="649"/>
      <c r="LZG107" s="649"/>
      <c r="LZH107" s="649"/>
      <c r="LZI107" s="649"/>
      <c r="LZJ107" s="649"/>
      <c r="LZK107" s="649"/>
      <c r="LZL107" s="649"/>
      <c r="LZM107" s="649"/>
      <c r="LZN107" s="649"/>
      <c r="LZO107" s="649"/>
      <c r="LZP107" s="649"/>
      <c r="LZQ107" s="649"/>
      <c r="LZR107" s="649"/>
      <c r="LZS107" s="649"/>
      <c r="LZT107" s="649"/>
      <c r="LZU107" s="649"/>
      <c r="LZV107" s="649"/>
      <c r="LZW107" s="649"/>
      <c r="LZX107" s="649"/>
      <c r="LZY107" s="649"/>
      <c r="LZZ107" s="649"/>
      <c r="MAA107" s="649"/>
      <c r="MAB107" s="649"/>
      <c r="MAC107" s="649"/>
      <c r="MAD107" s="649"/>
      <c r="MAE107" s="649"/>
      <c r="MAF107" s="649"/>
      <c r="MAG107" s="649"/>
      <c r="MAH107" s="649"/>
      <c r="MAI107" s="649"/>
      <c r="MAJ107" s="649"/>
      <c r="MAK107" s="649"/>
      <c r="MAL107" s="649"/>
      <c r="MAM107" s="649"/>
      <c r="MAN107" s="649"/>
      <c r="MAO107" s="649"/>
      <c r="MAP107" s="649"/>
      <c r="MAQ107" s="649"/>
      <c r="MAR107" s="649"/>
      <c r="MAS107" s="649"/>
      <c r="MAT107" s="649"/>
      <c r="MAU107" s="649"/>
      <c r="MAV107" s="649"/>
      <c r="MAW107" s="649"/>
      <c r="MAX107" s="649"/>
      <c r="MAY107" s="649"/>
      <c r="MAZ107" s="649"/>
      <c r="MBA107" s="649"/>
      <c r="MBB107" s="649"/>
      <c r="MBC107" s="649"/>
      <c r="MBD107" s="649"/>
      <c r="MBE107" s="649"/>
      <c r="MBF107" s="649"/>
      <c r="MBG107" s="649"/>
      <c r="MBH107" s="649"/>
      <c r="MBI107" s="649"/>
      <c r="MBJ107" s="649"/>
      <c r="MBK107" s="649"/>
      <c r="MBL107" s="649"/>
      <c r="MBM107" s="649"/>
      <c r="MBN107" s="649"/>
      <c r="MBO107" s="649"/>
      <c r="MBP107" s="649"/>
      <c r="MBQ107" s="649"/>
      <c r="MBR107" s="649"/>
      <c r="MBS107" s="649"/>
      <c r="MBT107" s="649"/>
      <c r="MBU107" s="649"/>
      <c r="MBV107" s="649"/>
      <c r="MBW107" s="649"/>
      <c r="MBX107" s="649"/>
      <c r="MBY107" s="649"/>
      <c r="MBZ107" s="649"/>
      <c r="MCA107" s="649"/>
      <c r="MCB107" s="649"/>
      <c r="MCC107" s="649"/>
      <c r="MCD107" s="649"/>
      <c r="MCE107" s="649"/>
      <c r="MCF107" s="649"/>
      <c r="MCG107" s="649"/>
      <c r="MCH107" s="649"/>
      <c r="MCI107" s="649"/>
      <c r="MCJ107" s="649"/>
      <c r="MCK107" s="649"/>
      <c r="MCL107" s="649"/>
      <c r="MCM107" s="649"/>
      <c r="MCN107" s="649"/>
      <c r="MCO107" s="649"/>
      <c r="MCP107" s="649"/>
      <c r="MCQ107" s="649"/>
      <c r="MCR107" s="649"/>
      <c r="MCS107" s="649"/>
      <c r="MCT107" s="649"/>
      <c r="MCU107" s="649"/>
      <c r="MCV107" s="649"/>
      <c r="MCW107" s="649"/>
      <c r="MCX107" s="649"/>
      <c r="MCY107" s="649"/>
      <c r="MCZ107" s="649"/>
      <c r="MDA107" s="649"/>
      <c r="MDB107" s="649"/>
      <c r="MDC107" s="649"/>
      <c r="MDD107" s="649"/>
      <c r="MDE107" s="649"/>
      <c r="MDF107" s="649"/>
      <c r="MDG107" s="649"/>
      <c r="MDH107" s="649"/>
      <c r="MDI107" s="649"/>
      <c r="MDJ107" s="649"/>
      <c r="MDK107" s="649"/>
      <c r="MDL107" s="649"/>
      <c r="MDM107" s="649"/>
      <c r="MDN107" s="649"/>
      <c r="MDO107" s="649"/>
      <c r="MDP107" s="649"/>
      <c r="MDQ107" s="649"/>
      <c r="MDR107" s="649"/>
      <c r="MDS107" s="649"/>
      <c r="MDT107" s="649"/>
      <c r="MDU107" s="649"/>
      <c r="MDV107" s="649"/>
      <c r="MDW107" s="649"/>
      <c r="MDX107" s="649"/>
      <c r="MDY107" s="649"/>
      <c r="MDZ107" s="649"/>
      <c r="MEA107" s="649"/>
      <c r="MEB107" s="649"/>
      <c r="MEC107" s="649"/>
      <c r="MED107" s="649"/>
      <c r="MEE107" s="649"/>
      <c r="MEF107" s="649"/>
      <c r="MEG107" s="649"/>
      <c r="MEH107" s="649"/>
      <c r="MEI107" s="649"/>
      <c r="MEJ107" s="649"/>
      <c r="MEK107" s="649"/>
      <c r="MEL107" s="649"/>
      <c r="MEM107" s="649"/>
      <c r="MEN107" s="649"/>
      <c r="MEO107" s="649"/>
      <c r="MEP107" s="649"/>
      <c r="MEQ107" s="649"/>
      <c r="MER107" s="649"/>
      <c r="MES107" s="649"/>
      <c r="MET107" s="649"/>
      <c r="MEU107" s="649"/>
      <c r="MEV107" s="649"/>
      <c r="MEW107" s="649"/>
      <c r="MEX107" s="649"/>
      <c r="MEY107" s="649"/>
      <c r="MEZ107" s="649"/>
      <c r="MFA107" s="649"/>
      <c r="MFB107" s="649"/>
      <c r="MFC107" s="649"/>
      <c r="MFD107" s="649"/>
      <c r="MFE107" s="649"/>
      <c r="MFF107" s="649"/>
      <c r="MFG107" s="649"/>
      <c r="MFH107" s="649"/>
      <c r="MFI107" s="649"/>
      <c r="MFJ107" s="649"/>
      <c r="MFK107" s="649"/>
      <c r="MFL107" s="649"/>
      <c r="MFM107" s="649"/>
      <c r="MFN107" s="649"/>
      <c r="MFO107" s="649"/>
      <c r="MFP107" s="649"/>
      <c r="MFQ107" s="649"/>
      <c r="MFR107" s="649"/>
      <c r="MFS107" s="649"/>
      <c r="MFT107" s="649"/>
      <c r="MFU107" s="649"/>
      <c r="MFV107" s="649"/>
      <c r="MFW107" s="649"/>
      <c r="MFX107" s="649"/>
      <c r="MFY107" s="649"/>
      <c r="MFZ107" s="649"/>
      <c r="MGA107" s="649"/>
      <c r="MGB107" s="649"/>
      <c r="MGC107" s="649"/>
      <c r="MGD107" s="649"/>
      <c r="MGE107" s="649"/>
      <c r="MGF107" s="649"/>
      <c r="MGG107" s="649"/>
      <c r="MGH107" s="649"/>
      <c r="MGI107" s="649"/>
      <c r="MGJ107" s="649"/>
      <c r="MGK107" s="649"/>
      <c r="MGL107" s="649"/>
      <c r="MGM107" s="649"/>
      <c r="MGN107" s="649"/>
      <c r="MGO107" s="649"/>
      <c r="MGP107" s="649"/>
      <c r="MGQ107" s="649"/>
      <c r="MGR107" s="649"/>
      <c r="MGS107" s="649"/>
      <c r="MGT107" s="649"/>
      <c r="MGU107" s="649"/>
      <c r="MGV107" s="649"/>
      <c r="MGW107" s="649"/>
      <c r="MGX107" s="649"/>
      <c r="MGY107" s="649"/>
      <c r="MGZ107" s="649"/>
      <c r="MHA107" s="649"/>
      <c r="MHB107" s="649"/>
      <c r="MHC107" s="649"/>
      <c r="MHD107" s="649"/>
      <c r="MHE107" s="649"/>
      <c r="MHF107" s="649"/>
      <c r="MHG107" s="649"/>
      <c r="MHH107" s="649"/>
      <c r="MHI107" s="649"/>
      <c r="MHJ107" s="649"/>
      <c r="MHK107" s="649"/>
      <c r="MHL107" s="649"/>
      <c r="MHM107" s="649"/>
      <c r="MHN107" s="649"/>
      <c r="MHO107" s="649"/>
      <c r="MHP107" s="649"/>
      <c r="MHQ107" s="649"/>
      <c r="MHR107" s="649"/>
      <c r="MHS107" s="649"/>
      <c r="MHT107" s="649"/>
      <c r="MHU107" s="649"/>
      <c r="MHV107" s="649"/>
      <c r="MHW107" s="649"/>
      <c r="MHX107" s="649"/>
      <c r="MHY107" s="649"/>
      <c r="MHZ107" s="649"/>
      <c r="MIA107" s="649"/>
      <c r="MIB107" s="649"/>
      <c r="MIC107" s="649"/>
      <c r="MID107" s="649"/>
      <c r="MIE107" s="649"/>
      <c r="MIF107" s="649"/>
      <c r="MIG107" s="649"/>
      <c r="MIH107" s="649"/>
      <c r="MII107" s="649"/>
      <c r="MIJ107" s="649"/>
      <c r="MIK107" s="649"/>
      <c r="MIL107" s="649"/>
      <c r="MIM107" s="649"/>
      <c r="MIN107" s="649"/>
      <c r="MIO107" s="649"/>
      <c r="MIP107" s="649"/>
      <c r="MIQ107" s="649"/>
      <c r="MIR107" s="649"/>
      <c r="MIS107" s="649"/>
      <c r="MIT107" s="649"/>
      <c r="MIU107" s="649"/>
      <c r="MIV107" s="649"/>
      <c r="MIW107" s="649"/>
      <c r="MIX107" s="649"/>
      <c r="MIY107" s="649"/>
      <c r="MIZ107" s="649"/>
      <c r="MJA107" s="649"/>
      <c r="MJB107" s="649"/>
      <c r="MJC107" s="649"/>
      <c r="MJD107" s="649"/>
      <c r="MJE107" s="649"/>
      <c r="MJF107" s="649"/>
      <c r="MJG107" s="649"/>
      <c r="MJH107" s="649"/>
      <c r="MJI107" s="649"/>
      <c r="MJJ107" s="649"/>
      <c r="MJK107" s="649"/>
      <c r="MJL107" s="649"/>
      <c r="MJM107" s="649"/>
      <c r="MJN107" s="649"/>
      <c r="MJO107" s="649"/>
      <c r="MJP107" s="649"/>
      <c r="MJQ107" s="649"/>
      <c r="MJR107" s="649"/>
      <c r="MJS107" s="649"/>
      <c r="MJT107" s="649"/>
      <c r="MJU107" s="649"/>
      <c r="MJV107" s="649"/>
      <c r="MJW107" s="649"/>
      <c r="MJX107" s="649"/>
      <c r="MJY107" s="649"/>
      <c r="MJZ107" s="649"/>
      <c r="MKA107" s="649"/>
      <c r="MKB107" s="649"/>
      <c r="MKC107" s="649"/>
      <c r="MKD107" s="649"/>
      <c r="MKE107" s="649"/>
      <c r="MKF107" s="649"/>
      <c r="MKG107" s="649"/>
      <c r="MKH107" s="649"/>
      <c r="MKI107" s="649"/>
      <c r="MKJ107" s="649"/>
      <c r="MKK107" s="649"/>
      <c r="MKL107" s="649"/>
      <c r="MKM107" s="649"/>
      <c r="MKN107" s="649"/>
      <c r="MKO107" s="649"/>
      <c r="MKP107" s="649"/>
      <c r="MKQ107" s="649"/>
      <c r="MKR107" s="649"/>
      <c r="MKS107" s="649"/>
      <c r="MKT107" s="649"/>
      <c r="MKU107" s="649"/>
      <c r="MKV107" s="649"/>
      <c r="MKW107" s="649"/>
      <c r="MKX107" s="649"/>
      <c r="MKY107" s="649"/>
      <c r="MKZ107" s="649"/>
      <c r="MLA107" s="649"/>
      <c r="MLB107" s="649"/>
      <c r="MLC107" s="649"/>
      <c r="MLD107" s="649"/>
      <c r="MLE107" s="649"/>
      <c r="MLF107" s="649"/>
      <c r="MLG107" s="649"/>
      <c r="MLH107" s="649"/>
      <c r="MLI107" s="649"/>
      <c r="MLJ107" s="649"/>
      <c r="MLK107" s="649"/>
      <c r="MLL107" s="649"/>
      <c r="MLM107" s="649"/>
      <c r="MLN107" s="649"/>
      <c r="MLO107" s="649"/>
      <c r="MLP107" s="649"/>
      <c r="MLQ107" s="649"/>
      <c r="MLR107" s="649"/>
      <c r="MLS107" s="649"/>
      <c r="MLT107" s="649"/>
      <c r="MLU107" s="649"/>
      <c r="MLV107" s="649"/>
      <c r="MLW107" s="649"/>
      <c r="MLX107" s="649"/>
      <c r="MLY107" s="649"/>
      <c r="MLZ107" s="649"/>
      <c r="MMA107" s="649"/>
      <c r="MMB107" s="649"/>
      <c r="MMC107" s="649"/>
      <c r="MMD107" s="649"/>
      <c r="MME107" s="649"/>
      <c r="MMF107" s="649"/>
      <c r="MMG107" s="649"/>
      <c r="MMH107" s="649"/>
      <c r="MMI107" s="649"/>
      <c r="MMJ107" s="649"/>
      <c r="MMK107" s="649"/>
      <c r="MML107" s="649"/>
      <c r="MMM107" s="649"/>
      <c r="MMN107" s="649"/>
      <c r="MMO107" s="649"/>
      <c r="MMP107" s="649"/>
      <c r="MMQ107" s="649"/>
      <c r="MMR107" s="649"/>
      <c r="MMS107" s="649"/>
      <c r="MMT107" s="649"/>
      <c r="MMU107" s="649"/>
      <c r="MMV107" s="649"/>
      <c r="MMW107" s="649"/>
      <c r="MMX107" s="649"/>
      <c r="MMY107" s="649"/>
      <c r="MMZ107" s="649"/>
      <c r="MNA107" s="649"/>
      <c r="MNB107" s="649"/>
      <c r="MNC107" s="649"/>
      <c r="MND107" s="649"/>
      <c r="MNE107" s="649"/>
      <c r="MNF107" s="649"/>
      <c r="MNG107" s="649"/>
      <c r="MNH107" s="649"/>
      <c r="MNI107" s="649"/>
      <c r="MNJ107" s="649"/>
      <c r="MNK107" s="649"/>
      <c r="MNL107" s="649"/>
      <c r="MNM107" s="649"/>
      <c r="MNN107" s="649"/>
      <c r="MNO107" s="649"/>
      <c r="MNP107" s="649"/>
      <c r="MNQ107" s="649"/>
      <c r="MNR107" s="649"/>
      <c r="MNS107" s="649"/>
      <c r="MNT107" s="649"/>
      <c r="MNU107" s="649"/>
      <c r="MNV107" s="649"/>
      <c r="MNW107" s="649"/>
      <c r="MNX107" s="649"/>
      <c r="MNY107" s="649"/>
      <c r="MNZ107" s="649"/>
      <c r="MOA107" s="649"/>
      <c r="MOB107" s="649"/>
      <c r="MOC107" s="649"/>
      <c r="MOD107" s="649"/>
      <c r="MOE107" s="649"/>
      <c r="MOF107" s="649"/>
      <c r="MOG107" s="649"/>
      <c r="MOH107" s="649"/>
      <c r="MOI107" s="649"/>
      <c r="MOJ107" s="649"/>
      <c r="MOK107" s="649"/>
      <c r="MOL107" s="649"/>
      <c r="MOM107" s="649"/>
      <c r="MON107" s="649"/>
      <c r="MOO107" s="649"/>
      <c r="MOP107" s="649"/>
      <c r="MOQ107" s="649"/>
      <c r="MOR107" s="649"/>
      <c r="MOS107" s="649"/>
      <c r="MOT107" s="649"/>
      <c r="MOU107" s="649"/>
      <c r="MOV107" s="649"/>
      <c r="MOW107" s="649"/>
      <c r="MOX107" s="649"/>
      <c r="MOY107" s="649"/>
      <c r="MOZ107" s="649"/>
      <c r="MPA107" s="649"/>
      <c r="MPB107" s="649"/>
      <c r="MPC107" s="649"/>
      <c r="MPD107" s="649"/>
      <c r="MPE107" s="649"/>
      <c r="MPF107" s="649"/>
      <c r="MPG107" s="649"/>
      <c r="MPH107" s="649"/>
      <c r="MPI107" s="649"/>
      <c r="MPJ107" s="649"/>
      <c r="MPK107" s="649"/>
      <c r="MPL107" s="649"/>
      <c r="MPM107" s="649"/>
      <c r="MPN107" s="649"/>
      <c r="MPO107" s="649"/>
      <c r="MPP107" s="649"/>
      <c r="MPQ107" s="649"/>
      <c r="MPR107" s="649"/>
      <c r="MPS107" s="649"/>
      <c r="MPT107" s="649"/>
      <c r="MPU107" s="649"/>
      <c r="MPV107" s="649"/>
      <c r="MPW107" s="649"/>
      <c r="MPX107" s="649"/>
      <c r="MPY107" s="649"/>
      <c r="MPZ107" s="649"/>
      <c r="MQA107" s="649"/>
      <c r="MQB107" s="649"/>
      <c r="MQC107" s="649"/>
      <c r="MQD107" s="649"/>
      <c r="MQE107" s="649"/>
      <c r="MQF107" s="649"/>
      <c r="MQG107" s="649"/>
      <c r="MQH107" s="649"/>
      <c r="MQI107" s="649"/>
      <c r="MQJ107" s="649"/>
      <c r="MQK107" s="649"/>
      <c r="MQL107" s="649"/>
      <c r="MQM107" s="649"/>
      <c r="MQN107" s="649"/>
      <c r="MQO107" s="649"/>
      <c r="MQP107" s="649"/>
      <c r="MQQ107" s="649"/>
      <c r="MQR107" s="649"/>
      <c r="MQS107" s="649"/>
      <c r="MQT107" s="649"/>
      <c r="MQU107" s="649"/>
      <c r="MQV107" s="649"/>
      <c r="MQW107" s="649"/>
      <c r="MQX107" s="649"/>
      <c r="MQY107" s="649"/>
      <c r="MQZ107" s="649"/>
      <c r="MRA107" s="649"/>
      <c r="MRB107" s="649"/>
      <c r="MRC107" s="649"/>
      <c r="MRD107" s="649"/>
      <c r="MRE107" s="649"/>
      <c r="MRF107" s="649"/>
      <c r="MRG107" s="649"/>
      <c r="MRH107" s="649"/>
      <c r="MRI107" s="649"/>
      <c r="MRJ107" s="649"/>
      <c r="MRK107" s="649"/>
      <c r="MRL107" s="649"/>
      <c r="MRM107" s="649"/>
      <c r="MRN107" s="649"/>
      <c r="MRO107" s="649"/>
      <c r="MRP107" s="649"/>
      <c r="MRQ107" s="649"/>
      <c r="MRR107" s="649"/>
      <c r="MRS107" s="649"/>
      <c r="MRT107" s="649"/>
      <c r="MRU107" s="649"/>
      <c r="MRV107" s="649"/>
      <c r="MRW107" s="649"/>
      <c r="MRX107" s="649"/>
      <c r="MRY107" s="649"/>
      <c r="MRZ107" s="649"/>
      <c r="MSA107" s="649"/>
      <c r="MSB107" s="649"/>
      <c r="MSC107" s="649"/>
      <c r="MSD107" s="649"/>
      <c r="MSE107" s="649"/>
      <c r="MSF107" s="649"/>
      <c r="MSG107" s="649"/>
      <c r="MSH107" s="649"/>
      <c r="MSI107" s="649"/>
      <c r="MSJ107" s="649"/>
      <c r="MSK107" s="649"/>
      <c r="MSL107" s="649"/>
      <c r="MSM107" s="649"/>
      <c r="MSN107" s="649"/>
      <c r="MSO107" s="649"/>
      <c r="MSP107" s="649"/>
      <c r="MSQ107" s="649"/>
      <c r="MSR107" s="649"/>
      <c r="MSS107" s="649"/>
      <c r="MST107" s="649"/>
      <c r="MSU107" s="649"/>
      <c r="MSV107" s="649"/>
      <c r="MSW107" s="649"/>
      <c r="MSX107" s="649"/>
      <c r="MSY107" s="649"/>
      <c r="MSZ107" s="649"/>
      <c r="MTA107" s="649"/>
      <c r="MTB107" s="649"/>
      <c r="MTC107" s="649"/>
      <c r="MTD107" s="649"/>
      <c r="MTE107" s="649"/>
      <c r="MTF107" s="649"/>
      <c r="MTG107" s="649"/>
      <c r="MTH107" s="649"/>
      <c r="MTI107" s="649"/>
      <c r="MTJ107" s="649"/>
      <c r="MTK107" s="649"/>
      <c r="MTL107" s="649"/>
      <c r="MTM107" s="649"/>
      <c r="MTN107" s="649"/>
      <c r="MTO107" s="649"/>
      <c r="MTP107" s="649"/>
      <c r="MTQ107" s="649"/>
      <c r="MTR107" s="649"/>
      <c r="MTS107" s="649"/>
      <c r="MTT107" s="649"/>
      <c r="MTU107" s="649"/>
      <c r="MTV107" s="649"/>
      <c r="MTW107" s="649"/>
      <c r="MTX107" s="649"/>
      <c r="MTY107" s="649"/>
      <c r="MTZ107" s="649"/>
      <c r="MUA107" s="649"/>
      <c r="MUB107" s="649"/>
      <c r="MUC107" s="649"/>
      <c r="MUD107" s="649"/>
      <c r="MUE107" s="649"/>
      <c r="MUF107" s="649"/>
      <c r="MUG107" s="649"/>
      <c r="MUH107" s="649"/>
      <c r="MUI107" s="649"/>
      <c r="MUJ107" s="649"/>
      <c r="MUK107" s="649"/>
      <c r="MUL107" s="649"/>
      <c r="MUM107" s="649"/>
      <c r="MUN107" s="649"/>
      <c r="MUO107" s="649"/>
      <c r="MUP107" s="649"/>
      <c r="MUQ107" s="649"/>
      <c r="MUR107" s="649"/>
      <c r="MUS107" s="649"/>
      <c r="MUT107" s="649"/>
      <c r="MUU107" s="649"/>
      <c r="MUV107" s="649"/>
      <c r="MUW107" s="649"/>
      <c r="MUX107" s="649"/>
      <c r="MUY107" s="649"/>
      <c r="MUZ107" s="649"/>
      <c r="MVA107" s="649"/>
      <c r="MVB107" s="649"/>
      <c r="MVC107" s="649"/>
      <c r="MVD107" s="649"/>
      <c r="MVE107" s="649"/>
      <c r="MVF107" s="649"/>
      <c r="MVG107" s="649"/>
      <c r="MVH107" s="649"/>
      <c r="MVI107" s="649"/>
      <c r="MVJ107" s="649"/>
      <c r="MVK107" s="649"/>
      <c r="MVL107" s="649"/>
      <c r="MVM107" s="649"/>
      <c r="MVN107" s="649"/>
      <c r="MVO107" s="649"/>
      <c r="MVP107" s="649"/>
      <c r="MVQ107" s="649"/>
      <c r="MVR107" s="649"/>
      <c r="MVS107" s="649"/>
      <c r="MVT107" s="649"/>
      <c r="MVU107" s="649"/>
      <c r="MVV107" s="649"/>
      <c r="MVW107" s="649"/>
      <c r="MVX107" s="649"/>
      <c r="MVY107" s="649"/>
      <c r="MVZ107" s="649"/>
      <c r="MWA107" s="649"/>
      <c r="MWB107" s="649"/>
      <c r="MWC107" s="649"/>
      <c r="MWD107" s="649"/>
      <c r="MWE107" s="649"/>
      <c r="MWF107" s="649"/>
      <c r="MWG107" s="649"/>
      <c r="MWH107" s="649"/>
      <c r="MWI107" s="649"/>
      <c r="MWJ107" s="649"/>
      <c r="MWK107" s="649"/>
      <c r="MWL107" s="649"/>
      <c r="MWM107" s="649"/>
      <c r="MWN107" s="649"/>
      <c r="MWO107" s="649"/>
      <c r="MWP107" s="649"/>
      <c r="MWQ107" s="649"/>
      <c r="MWR107" s="649"/>
      <c r="MWS107" s="649"/>
      <c r="MWT107" s="649"/>
      <c r="MWU107" s="649"/>
      <c r="MWV107" s="649"/>
      <c r="MWW107" s="649"/>
      <c r="MWX107" s="649"/>
      <c r="MWY107" s="649"/>
      <c r="MWZ107" s="649"/>
      <c r="MXA107" s="649"/>
      <c r="MXB107" s="649"/>
      <c r="MXC107" s="649"/>
      <c r="MXD107" s="649"/>
      <c r="MXE107" s="649"/>
      <c r="MXF107" s="649"/>
      <c r="MXG107" s="649"/>
      <c r="MXH107" s="649"/>
      <c r="MXI107" s="649"/>
      <c r="MXJ107" s="649"/>
      <c r="MXK107" s="649"/>
      <c r="MXL107" s="649"/>
      <c r="MXM107" s="649"/>
      <c r="MXN107" s="649"/>
      <c r="MXO107" s="649"/>
      <c r="MXP107" s="649"/>
      <c r="MXQ107" s="649"/>
      <c r="MXR107" s="649"/>
      <c r="MXS107" s="649"/>
      <c r="MXT107" s="649"/>
      <c r="MXU107" s="649"/>
      <c r="MXV107" s="649"/>
      <c r="MXW107" s="649"/>
      <c r="MXX107" s="649"/>
      <c r="MXY107" s="649"/>
      <c r="MXZ107" s="649"/>
      <c r="MYA107" s="649"/>
      <c r="MYB107" s="649"/>
      <c r="MYC107" s="649"/>
      <c r="MYD107" s="649"/>
      <c r="MYE107" s="649"/>
      <c r="MYF107" s="649"/>
      <c r="MYG107" s="649"/>
      <c r="MYH107" s="649"/>
      <c r="MYI107" s="649"/>
      <c r="MYJ107" s="649"/>
      <c r="MYK107" s="649"/>
      <c r="MYL107" s="649"/>
      <c r="MYM107" s="649"/>
      <c r="MYN107" s="649"/>
      <c r="MYO107" s="649"/>
      <c r="MYP107" s="649"/>
      <c r="MYQ107" s="649"/>
      <c r="MYR107" s="649"/>
      <c r="MYS107" s="649"/>
      <c r="MYT107" s="649"/>
      <c r="MYU107" s="649"/>
      <c r="MYV107" s="649"/>
      <c r="MYW107" s="649"/>
      <c r="MYX107" s="649"/>
      <c r="MYY107" s="649"/>
      <c r="MYZ107" s="649"/>
      <c r="MZA107" s="649"/>
      <c r="MZB107" s="649"/>
      <c r="MZC107" s="649"/>
      <c r="MZD107" s="649"/>
      <c r="MZE107" s="649"/>
      <c r="MZF107" s="649"/>
      <c r="MZG107" s="649"/>
      <c r="MZH107" s="649"/>
      <c r="MZI107" s="649"/>
      <c r="MZJ107" s="649"/>
      <c r="MZK107" s="649"/>
      <c r="MZL107" s="649"/>
      <c r="MZM107" s="649"/>
      <c r="MZN107" s="649"/>
      <c r="MZO107" s="649"/>
      <c r="MZP107" s="649"/>
      <c r="MZQ107" s="649"/>
      <c r="MZR107" s="649"/>
      <c r="MZS107" s="649"/>
      <c r="MZT107" s="649"/>
      <c r="MZU107" s="649"/>
      <c r="MZV107" s="649"/>
      <c r="MZW107" s="649"/>
      <c r="MZX107" s="649"/>
      <c r="MZY107" s="649"/>
      <c r="MZZ107" s="649"/>
      <c r="NAA107" s="649"/>
      <c r="NAB107" s="649"/>
      <c r="NAC107" s="649"/>
      <c r="NAD107" s="649"/>
      <c r="NAE107" s="649"/>
      <c r="NAF107" s="649"/>
      <c r="NAG107" s="649"/>
      <c r="NAH107" s="649"/>
      <c r="NAI107" s="649"/>
      <c r="NAJ107" s="649"/>
      <c r="NAK107" s="649"/>
      <c r="NAL107" s="649"/>
      <c r="NAM107" s="649"/>
      <c r="NAN107" s="649"/>
      <c r="NAO107" s="649"/>
      <c r="NAP107" s="649"/>
      <c r="NAQ107" s="649"/>
      <c r="NAR107" s="649"/>
      <c r="NAS107" s="649"/>
      <c r="NAT107" s="649"/>
      <c r="NAU107" s="649"/>
      <c r="NAV107" s="649"/>
      <c r="NAW107" s="649"/>
      <c r="NAX107" s="649"/>
      <c r="NAY107" s="649"/>
      <c r="NAZ107" s="649"/>
      <c r="NBA107" s="649"/>
      <c r="NBB107" s="649"/>
      <c r="NBC107" s="649"/>
      <c r="NBD107" s="649"/>
      <c r="NBE107" s="649"/>
      <c r="NBF107" s="649"/>
      <c r="NBG107" s="649"/>
      <c r="NBH107" s="649"/>
      <c r="NBI107" s="649"/>
      <c r="NBJ107" s="649"/>
      <c r="NBK107" s="649"/>
      <c r="NBL107" s="649"/>
      <c r="NBM107" s="649"/>
      <c r="NBN107" s="649"/>
      <c r="NBO107" s="649"/>
      <c r="NBP107" s="649"/>
      <c r="NBQ107" s="649"/>
      <c r="NBR107" s="649"/>
      <c r="NBS107" s="649"/>
      <c r="NBT107" s="649"/>
      <c r="NBU107" s="649"/>
      <c r="NBV107" s="649"/>
      <c r="NBW107" s="649"/>
      <c r="NBX107" s="649"/>
      <c r="NBY107" s="649"/>
      <c r="NBZ107" s="649"/>
      <c r="NCA107" s="649"/>
      <c r="NCB107" s="649"/>
      <c r="NCC107" s="649"/>
      <c r="NCD107" s="649"/>
      <c r="NCE107" s="649"/>
      <c r="NCF107" s="649"/>
      <c r="NCG107" s="649"/>
      <c r="NCH107" s="649"/>
      <c r="NCI107" s="649"/>
      <c r="NCJ107" s="649"/>
      <c r="NCK107" s="649"/>
      <c r="NCL107" s="649"/>
      <c r="NCM107" s="649"/>
      <c r="NCN107" s="649"/>
      <c r="NCO107" s="649"/>
      <c r="NCP107" s="649"/>
      <c r="NCQ107" s="649"/>
      <c r="NCR107" s="649"/>
      <c r="NCS107" s="649"/>
      <c r="NCT107" s="649"/>
      <c r="NCU107" s="649"/>
      <c r="NCV107" s="649"/>
      <c r="NCW107" s="649"/>
      <c r="NCX107" s="649"/>
      <c r="NCY107" s="649"/>
      <c r="NCZ107" s="649"/>
      <c r="NDA107" s="649"/>
      <c r="NDB107" s="649"/>
      <c r="NDC107" s="649"/>
      <c r="NDD107" s="649"/>
      <c r="NDE107" s="649"/>
      <c r="NDF107" s="649"/>
      <c r="NDG107" s="649"/>
      <c r="NDH107" s="649"/>
      <c r="NDI107" s="649"/>
      <c r="NDJ107" s="649"/>
      <c r="NDK107" s="649"/>
      <c r="NDL107" s="649"/>
      <c r="NDM107" s="649"/>
      <c r="NDN107" s="649"/>
      <c r="NDO107" s="649"/>
      <c r="NDP107" s="649"/>
      <c r="NDQ107" s="649"/>
      <c r="NDR107" s="649"/>
      <c r="NDS107" s="649"/>
      <c r="NDT107" s="649"/>
      <c r="NDU107" s="649"/>
      <c r="NDV107" s="649"/>
      <c r="NDW107" s="649"/>
      <c r="NDX107" s="649"/>
      <c r="NDY107" s="649"/>
      <c r="NDZ107" s="649"/>
      <c r="NEA107" s="649"/>
      <c r="NEB107" s="649"/>
      <c r="NEC107" s="649"/>
      <c r="NED107" s="649"/>
      <c r="NEE107" s="649"/>
      <c r="NEF107" s="649"/>
      <c r="NEG107" s="649"/>
      <c r="NEH107" s="649"/>
      <c r="NEI107" s="649"/>
      <c r="NEJ107" s="649"/>
      <c r="NEK107" s="649"/>
      <c r="NEL107" s="649"/>
      <c r="NEM107" s="649"/>
      <c r="NEN107" s="649"/>
      <c r="NEO107" s="649"/>
      <c r="NEP107" s="649"/>
      <c r="NEQ107" s="649"/>
      <c r="NER107" s="649"/>
      <c r="NES107" s="649"/>
      <c r="NET107" s="649"/>
      <c r="NEU107" s="649"/>
      <c r="NEV107" s="649"/>
      <c r="NEW107" s="649"/>
      <c r="NEX107" s="649"/>
      <c r="NEY107" s="649"/>
      <c r="NEZ107" s="649"/>
      <c r="NFA107" s="649"/>
      <c r="NFB107" s="649"/>
      <c r="NFC107" s="649"/>
      <c r="NFD107" s="649"/>
      <c r="NFE107" s="649"/>
      <c r="NFF107" s="649"/>
      <c r="NFG107" s="649"/>
      <c r="NFH107" s="649"/>
      <c r="NFI107" s="649"/>
      <c r="NFJ107" s="649"/>
      <c r="NFK107" s="649"/>
      <c r="NFL107" s="649"/>
      <c r="NFM107" s="649"/>
      <c r="NFN107" s="649"/>
      <c r="NFO107" s="649"/>
      <c r="NFP107" s="649"/>
      <c r="NFQ107" s="649"/>
      <c r="NFR107" s="649"/>
      <c r="NFS107" s="649"/>
      <c r="NFT107" s="649"/>
      <c r="NFU107" s="649"/>
      <c r="NFV107" s="649"/>
      <c r="NFW107" s="649"/>
      <c r="NFX107" s="649"/>
      <c r="NFY107" s="649"/>
      <c r="NFZ107" s="649"/>
      <c r="NGA107" s="649"/>
      <c r="NGB107" s="649"/>
      <c r="NGC107" s="649"/>
      <c r="NGD107" s="649"/>
      <c r="NGE107" s="649"/>
      <c r="NGF107" s="649"/>
      <c r="NGG107" s="649"/>
      <c r="NGH107" s="649"/>
      <c r="NGI107" s="649"/>
      <c r="NGJ107" s="649"/>
      <c r="NGK107" s="649"/>
      <c r="NGL107" s="649"/>
      <c r="NGM107" s="649"/>
      <c r="NGN107" s="649"/>
      <c r="NGO107" s="649"/>
      <c r="NGP107" s="649"/>
      <c r="NGQ107" s="649"/>
      <c r="NGR107" s="649"/>
      <c r="NGS107" s="649"/>
      <c r="NGT107" s="649"/>
      <c r="NGU107" s="649"/>
      <c r="NGV107" s="649"/>
      <c r="NGW107" s="649"/>
      <c r="NGX107" s="649"/>
      <c r="NGY107" s="649"/>
      <c r="NGZ107" s="649"/>
      <c r="NHA107" s="649"/>
      <c r="NHB107" s="649"/>
      <c r="NHC107" s="649"/>
      <c r="NHD107" s="649"/>
      <c r="NHE107" s="649"/>
      <c r="NHF107" s="649"/>
      <c r="NHG107" s="649"/>
      <c r="NHH107" s="649"/>
      <c r="NHI107" s="649"/>
      <c r="NHJ107" s="649"/>
      <c r="NHK107" s="649"/>
      <c r="NHL107" s="649"/>
      <c r="NHM107" s="649"/>
      <c r="NHN107" s="649"/>
      <c r="NHO107" s="649"/>
      <c r="NHP107" s="649"/>
      <c r="NHQ107" s="649"/>
      <c r="NHR107" s="649"/>
      <c r="NHS107" s="649"/>
      <c r="NHT107" s="649"/>
      <c r="NHU107" s="649"/>
      <c r="NHV107" s="649"/>
      <c r="NHW107" s="649"/>
      <c r="NHX107" s="649"/>
      <c r="NHY107" s="649"/>
      <c r="NHZ107" s="649"/>
      <c r="NIA107" s="649"/>
      <c r="NIB107" s="649"/>
      <c r="NIC107" s="649"/>
      <c r="NID107" s="649"/>
      <c r="NIE107" s="649"/>
      <c r="NIF107" s="649"/>
      <c r="NIG107" s="649"/>
      <c r="NIH107" s="649"/>
      <c r="NII107" s="649"/>
      <c r="NIJ107" s="649"/>
      <c r="NIK107" s="649"/>
      <c r="NIL107" s="649"/>
      <c r="NIM107" s="649"/>
      <c r="NIN107" s="649"/>
      <c r="NIO107" s="649"/>
      <c r="NIP107" s="649"/>
      <c r="NIQ107" s="649"/>
      <c r="NIR107" s="649"/>
      <c r="NIS107" s="649"/>
      <c r="NIT107" s="649"/>
      <c r="NIU107" s="649"/>
      <c r="NIV107" s="649"/>
      <c r="NIW107" s="649"/>
      <c r="NIX107" s="649"/>
      <c r="NIY107" s="649"/>
      <c r="NIZ107" s="649"/>
      <c r="NJA107" s="649"/>
      <c r="NJB107" s="649"/>
      <c r="NJC107" s="649"/>
      <c r="NJD107" s="649"/>
      <c r="NJE107" s="649"/>
      <c r="NJF107" s="649"/>
      <c r="NJG107" s="649"/>
      <c r="NJH107" s="649"/>
      <c r="NJI107" s="649"/>
      <c r="NJJ107" s="649"/>
      <c r="NJK107" s="649"/>
      <c r="NJL107" s="649"/>
      <c r="NJM107" s="649"/>
      <c r="NJN107" s="649"/>
      <c r="NJO107" s="649"/>
      <c r="NJP107" s="649"/>
      <c r="NJQ107" s="649"/>
      <c r="NJR107" s="649"/>
      <c r="NJS107" s="649"/>
      <c r="NJT107" s="649"/>
      <c r="NJU107" s="649"/>
      <c r="NJV107" s="649"/>
      <c r="NJW107" s="649"/>
      <c r="NJX107" s="649"/>
      <c r="NJY107" s="649"/>
      <c r="NJZ107" s="649"/>
      <c r="NKA107" s="649"/>
      <c r="NKB107" s="649"/>
      <c r="NKC107" s="649"/>
      <c r="NKD107" s="649"/>
      <c r="NKE107" s="649"/>
      <c r="NKF107" s="649"/>
      <c r="NKG107" s="649"/>
      <c r="NKH107" s="649"/>
      <c r="NKI107" s="649"/>
      <c r="NKJ107" s="649"/>
      <c r="NKK107" s="649"/>
      <c r="NKL107" s="649"/>
      <c r="NKM107" s="649"/>
      <c r="NKN107" s="649"/>
      <c r="NKO107" s="649"/>
      <c r="NKP107" s="649"/>
      <c r="NKQ107" s="649"/>
      <c r="NKR107" s="649"/>
      <c r="NKS107" s="649"/>
      <c r="NKT107" s="649"/>
      <c r="NKU107" s="649"/>
      <c r="NKV107" s="649"/>
      <c r="NKW107" s="649"/>
      <c r="NKX107" s="649"/>
      <c r="NKY107" s="649"/>
      <c r="NKZ107" s="649"/>
      <c r="NLA107" s="649"/>
      <c r="NLB107" s="649"/>
      <c r="NLC107" s="649"/>
      <c r="NLD107" s="649"/>
      <c r="NLE107" s="649"/>
      <c r="NLF107" s="649"/>
      <c r="NLG107" s="649"/>
      <c r="NLH107" s="649"/>
      <c r="NLI107" s="649"/>
      <c r="NLJ107" s="649"/>
      <c r="NLK107" s="649"/>
      <c r="NLL107" s="649"/>
      <c r="NLM107" s="649"/>
      <c r="NLN107" s="649"/>
      <c r="NLO107" s="649"/>
      <c r="NLP107" s="649"/>
      <c r="NLQ107" s="649"/>
      <c r="NLR107" s="649"/>
      <c r="NLS107" s="649"/>
      <c r="NLT107" s="649"/>
      <c r="NLU107" s="649"/>
      <c r="NLV107" s="649"/>
      <c r="NLW107" s="649"/>
      <c r="NLX107" s="649"/>
      <c r="NLY107" s="649"/>
      <c r="NLZ107" s="649"/>
      <c r="NMA107" s="649"/>
      <c r="NMB107" s="649"/>
      <c r="NMC107" s="649"/>
      <c r="NMD107" s="649"/>
      <c r="NME107" s="649"/>
      <c r="NMF107" s="649"/>
      <c r="NMG107" s="649"/>
      <c r="NMH107" s="649"/>
      <c r="NMI107" s="649"/>
      <c r="NMJ107" s="649"/>
      <c r="NMK107" s="649"/>
      <c r="NML107" s="649"/>
      <c r="NMM107" s="649"/>
      <c r="NMN107" s="649"/>
      <c r="NMO107" s="649"/>
      <c r="NMP107" s="649"/>
      <c r="NMQ107" s="649"/>
      <c r="NMR107" s="649"/>
      <c r="NMS107" s="649"/>
      <c r="NMT107" s="649"/>
      <c r="NMU107" s="649"/>
      <c r="NMV107" s="649"/>
      <c r="NMW107" s="649"/>
      <c r="NMX107" s="649"/>
      <c r="NMY107" s="649"/>
      <c r="NMZ107" s="649"/>
      <c r="NNA107" s="649"/>
      <c r="NNB107" s="649"/>
      <c r="NNC107" s="649"/>
      <c r="NND107" s="649"/>
      <c r="NNE107" s="649"/>
      <c r="NNF107" s="649"/>
      <c r="NNG107" s="649"/>
      <c r="NNH107" s="649"/>
      <c r="NNI107" s="649"/>
      <c r="NNJ107" s="649"/>
      <c r="NNK107" s="649"/>
      <c r="NNL107" s="649"/>
      <c r="NNM107" s="649"/>
      <c r="NNN107" s="649"/>
      <c r="NNO107" s="649"/>
      <c r="NNP107" s="649"/>
      <c r="NNQ107" s="649"/>
      <c r="NNR107" s="649"/>
      <c r="NNS107" s="649"/>
      <c r="NNT107" s="649"/>
      <c r="NNU107" s="649"/>
      <c r="NNV107" s="649"/>
      <c r="NNW107" s="649"/>
      <c r="NNX107" s="649"/>
      <c r="NNY107" s="649"/>
      <c r="NNZ107" s="649"/>
      <c r="NOA107" s="649"/>
      <c r="NOB107" s="649"/>
      <c r="NOC107" s="649"/>
      <c r="NOD107" s="649"/>
      <c r="NOE107" s="649"/>
      <c r="NOF107" s="649"/>
      <c r="NOG107" s="649"/>
      <c r="NOH107" s="649"/>
      <c r="NOI107" s="649"/>
      <c r="NOJ107" s="649"/>
      <c r="NOK107" s="649"/>
      <c r="NOL107" s="649"/>
      <c r="NOM107" s="649"/>
      <c r="NON107" s="649"/>
      <c r="NOO107" s="649"/>
      <c r="NOP107" s="649"/>
      <c r="NOQ107" s="649"/>
      <c r="NOR107" s="649"/>
      <c r="NOS107" s="649"/>
      <c r="NOT107" s="649"/>
      <c r="NOU107" s="649"/>
      <c r="NOV107" s="649"/>
      <c r="NOW107" s="649"/>
      <c r="NOX107" s="649"/>
      <c r="NOY107" s="649"/>
      <c r="NOZ107" s="649"/>
      <c r="NPA107" s="649"/>
      <c r="NPB107" s="649"/>
      <c r="NPC107" s="649"/>
      <c r="NPD107" s="649"/>
      <c r="NPE107" s="649"/>
      <c r="NPF107" s="649"/>
      <c r="NPG107" s="649"/>
      <c r="NPH107" s="649"/>
      <c r="NPI107" s="649"/>
      <c r="NPJ107" s="649"/>
      <c r="NPK107" s="649"/>
      <c r="NPL107" s="649"/>
      <c r="NPM107" s="649"/>
      <c r="NPN107" s="649"/>
      <c r="NPO107" s="649"/>
      <c r="NPP107" s="649"/>
      <c r="NPQ107" s="649"/>
      <c r="NPR107" s="649"/>
      <c r="NPS107" s="649"/>
      <c r="NPT107" s="649"/>
      <c r="NPU107" s="649"/>
      <c r="NPV107" s="649"/>
      <c r="NPW107" s="649"/>
      <c r="NPX107" s="649"/>
      <c r="NPY107" s="649"/>
      <c r="NPZ107" s="649"/>
      <c r="NQA107" s="649"/>
      <c r="NQB107" s="649"/>
      <c r="NQC107" s="649"/>
      <c r="NQD107" s="649"/>
      <c r="NQE107" s="649"/>
      <c r="NQF107" s="649"/>
      <c r="NQG107" s="649"/>
      <c r="NQH107" s="649"/>
      <c r="NQI107" s="649"/>
      <c r="NQJ107" s="649"/>
      <c r="NQK107" s="649"/>
      <c r="NQL107" s="649"/>
      <c r="NQM107" s="649"/>
      <c r="NQN107" s="649"/>
      <c r="NQO107" s="649"/>
      <c r="NQP107" s="649"/>
      <c r="NQQ107" s="649"/>
      <c r="NQR107" s="649"/>
      <c r="NQS107" s="649"/>
      <c r="NQT107" s="649"/>
      <c r="NQU107" s="649"/>
      <c r="NQV107" s="649"/>
      <c r="NQW107" s="649"/>
      <c r="NQX107" s="649"/>
      <c r="NQY107" s="649"/>
      <c r="NQZ107" s="649"/>
      <c r="NRA107" s="649"/>
      <c r="NRB107" s="649"/>
      <c r="NRC107" s="649"/>
      <c r="NRD107" s="649"/>
      <c r="NRE107" s="649"/>
      <c r="NRF107" s="649"/>
      <c r="NRG107" s="649"/>
      <c r="NRH107" s="649"/>
      <c r="NRI107" s="649"/>
      <c r="NRJ107" s="649"/>
      <c r="NRK107" s="649"/>
      <c r="NRL107" s="649"/>
      <c r="NRM107" s="649"/>
      <c r="NRN107" s="649"/>
      <c r="NRO107" s="649"/>
      <c r="NRP107" s="649"/>
      <c r="NRQ107" s="649"/>
      <c r="NRR107" s="649"/>
      <c r="NRS107" s="649"/>
      <c r="NRT107" s="649"/>
      <c r="NRU107" s="649"/>
      <c r="NRV107" s="649"/>
      <c r="NRW107" s="649"/>
      <c r="NRX107" s="649"/>
      <c r="NRY107" s="649"/>
      <c r="NRZ107" s="649"/>
      <c r="NSA107" s="649"/>
      <c r="NSB107" s="649"/>
      <c r="NSC107" s="649"/>
      <c r="NSD107" s="649"/>
      <c r="NSE107" s="649"/>
      <c r="NSF107" s="649"/>
      <c r="NSG107" s="649"/>
      <c r="NSH107" s="649"/>
      <c r="NSI107" s="649"/>
      <c r="NSJ107" s="649"/>
      <c r="NSK107" s="649"/>
      <c r="NSL107" s="649"/>
      <c r="NSM107" s="649"/>
      <c r="NSN107" s="649"/>
      <c r="NSO107" s="649"/>
      <c r="NSP107" s="649"/>
      <c r="NSQ107" s="649"/>
      <c r="NSR107" s="649"/>
      <c r="NSS107" s="649"/>
      <c r="NST107" s="649"/>
      <c r="NSU107" s="649"/>
      <c r="NSV107" s="649"/>
      <c r="NSW107" s="649"/>
      <c r="NSX107" s="649"/>
      <c r="NSY107" s="649"/>
      <c r="NSZ107" s="649"/>
      <c r="NTA107" s="649"/>
      <c r="NTB107" s="649"/>
      <c r="NTC107" s="649"/>
      <c r="NTD107" s="649"/>
      <c r="NTE107" s="649"/>
      <c r="NTF107" s="649"/>
      <c r="NTG107" s="649"/>
      <c r="NTH107" s="649"/>
      <c r="NTI107" s="649"/>
      <c r="NTJ107" s="649"/>
      <c r="NTK107" s="649"/>
      <c r="NTL107" s="649"/>
      <c r="NTM107" s="649"/>
      <c r="NTN107" s="649"/>
      <c r="NTO107" s="649"/>
      <c r="NTP107" s="649"/>
      <c r="NTQ107" s="649"/>
      <c r="NTR107" s="649"/>
      <c r="NTS107" s="649"/>
      <c r="NTT107" s="649"/>
      <c r="NTU107" s="649"/>
      <c r="NTV107" s="649"/>
      <c r="NTW107" s="649"/>
      <c r="NTX107" s="649"/>
      <c r="NTY107" s="649"/>
      <c r="NTZ107" s="649"/>
      <c r="NUA107" s="649"/>
      <c r="NUB107" s="649"/>
      <c r="NUC107" s="649"/>
      <c r="NUD107" s="649"/>
      <c r="NUE107" s="649"/>
      <c r="NUF107" s="649"/>
      <c r="NUG107" s="649"/>
      <c r="NUH107" s="649"/>
      <c r="NUI107" s="649"/>
      <c r="NUJ107" s="649"/>
      <c r="NUK107" s="649"/>
      <c r="NUL107" s="649"/>
      <c r="NUM107" s="649"/>
      <c r="NUN107" s="649"/>
      <c r="NUO107" s="649"/>
      <c r="NUP107" s="649"/>
      <c r="NUQ107" s="649"/>
      <c r="NUR107" s="649"/>
      <c r="NUS107" s="649"/>
      <c r="NUT107" s="649"/>
      <c r="NUU107" s="649"/>
      <c r="NUV107" s="649"/>
      <c r="NUW107" s="649"/>
      <c r="NUX107" s="649"/>
      <c r="NUY107" s="649"/>
      <c r="NUZ107" s="649"/>
      <c r="NVA107" s="649"/>
      <c r="NVB107" s="649"/>
      <c r="NVC107" s="649"/>
      <c r="NVD107" s="649"/>
      <c r="NVE107" s="649"/>
      <c r="NVF107" s="649"/>
      <c r="NVG107" s="649"/>
      <c r="NVH107" s="649"/>
      <c r="NVI107" s="649"/>
      <c r="NVJ107" s="649"/>
      <c r="NVK107" s="649"/>
      <c r="NVL107" s="649"/>
      <c r="NVM107" s="649"/>
      <c r="NVN107" s="649"/>
      <c r="NVO107" s="649"/>
      <c r="NVP107" s="649"/>
      <c r="NVQ107" s="649"/>
      <c r="NVR107" s="649"/>
      <c r="NVS107" s="649"/>
      <c r="NVT107" s="649"/>
      <c r="NVU107" s="649"/>
      <c r="NVV107" s="649"/>
      <c r="NVW107" s="649"/>
      <c r="NVX107" s="649"/>
      <c r="NVY107" s="649"/>
      <c r="NVZ107" s="649"/>
      <c r="NWA107" s="649"/>
      <c r="NWB107" s="649"/>
      <c r="NWC107" s="649"/>
      <c r="NWD107" s="649"/>
      <c r="NWE107" s="649"/>
      <c r="NWF107" s="649"/>
      <c r="NWG107" s="649"/>
      <c r="NWH107" s="649"/>
      <c r="NWI107" s="649"/>
      <c r="NWJ107" s="649"/>
      <c r="NWK107" s="649"/>
      <c r="NWL107" s="649"/>
      <c r="NWM107" s="649"/>
      <c r="NWN107" s="649"/>
      <c r="NWO107" s="649"/>
      <c r="NWP107" s="649"/>
      <c r="NWQ107" s="649"/>
      <c r="NWR107" s="649"/>
      <c r="NWS107" s="649"/>
      <c r="NWT107" s="649"/>
      <c r="NWU107" s="649"/>
      <c r="NWV107" s="649"/>
      <c r="NWW107" s="649"/>
      <c r="NWX107" s="649"/>
      <c r="NWY107" s="649"/>
      <c r="NWZ107" s="649"/>
      <c r="NXA107" s="649"/>
      <c r="NXB107" s="649"/>
      <c r="NXC107" s="649"/>
      <c r="NXD107" s="649"/>
      <c r="NXE107" s="649"/>
      <c r="NXF107" s="649"/>
      <c r="NXG107" s="649"/>
      <c r="NXH107" s="649"/>
      <c r="NXI107" s="649"/>
      <c r="NXJ107" s="649"/>
      <c r="NXK107" s="649"/>
      <c r="NXL107" s="649"/>
      <c r="NXM107" s="649"/>
      <c r="NXN107" s="649"/>
      <c r="NXO107" s="649"/>
      <c r="NXP107" s="649"/>
      <c r="NXQ107" s="649"/>
      <c r="NXR107" s="649"/>
      <c r="NXS107" s="649"/>
      <c r="NXT107" s="649"/>
      <c r="NXU107" s="649"/>
      <c r="NXV107" s="649"/>
      <c r="NXW107" s="649"/>
      <c r="NXX107" s="649"/>
      <c r="NXY107" s="649"/>
      <c r="NXZ107" s="649"/>
      <c r="NYA107" s="649"/>
      <c r="NYB107" s="649"/>
      <c r="NYC107" s="649"/>
      <c r="NYD107" s="649"/>
      <c r="NYE107" s="649"/>
      <c r="NYF107" s="649"/>
      <c r="NYG107" s="649"/>
      <c r="NYH107" s="649"/>
      <c r="NYI107" s="649"/>
      <c r="NYJ107" s="649"/>
      <c r="NYK107" s="649"/>
      <c r="NYL107" s="649"/>
      <c r="NYM107" s="649"/>
      <c r="NYN107" s="649"/>
      <c r="NYO107" s="649"/>
      <c r="NYP107" s="649"/>
      <c r="NYQ107" s="649"/>
      <c r="NYR107" s="649"/>
      <c r="NYS107" s="649"/>
      <c r="NYT107" s="649"/>
      <c r="NYU107" s="649"/>
      <c r="NYV107" s="649"/>
      <c r="NYW107" s="649"/>
      <c r="NYX107" s="649"/>
      <c r="NYY107" s="649"/>
      <c r="NYZ107" s="649"/>
      <c r="NZA107" s="649"/>
      <c r="NZB107" s="649"/>
      <c r="NZC107" s="649"/>
      <c r="NZD107" s="649"/>
      <c r="NZE107" s="649"/>
      <c r="NZF107" s="649"/>
      <c r="NZG107" s="649"/>
      <c r="NZH107" s="649"/>
      <c r="NZI107" s="649"/>
      <c r="NZJ107" s="649"/>
      <c r="NZK107" s="649"/>
      <c r="NZL107" s="649"/>
      <c r="NZM107" s="649"/>
      <c r="NZN107" s="649"/>
      <c r="NZO107" s="649"/>
      <c r="NZP107" s="649"/>
      <c r="NZQ107" s="649"/>
      <c r="NZR107" s="649"/>
      <c r="NZS107" s="649"/>
      <c r="NZT107" s="649"/>
      <c r="NZU107" s="649"/>
      <c r="NZV107" s="649"/>
      <c r="NZW107" s="649"/>
      <c r="NZX107" s="649"/>
      <c r="NZY107" s="649"/>
      <c r="NZZ107" s="649"/>
      <c r="OAA107" s="649"/>
      <c r="OAB107" s="649"/>
      <c r="OAC107" s="649"/>
      <c r="OAD107" s="649"/>
      <c r="OAE107" s="649"/>
      <c r="OAF107" s="649"/>
      <c r="OAG107" s="649"/>
      <c r="OAH107" s="649"/>
      <c r="OAI107" s="649"/>
      <c r="OAJ107" s="649"/>
      <c r="OAK107" s="649"/>
      <c r="OAL107" s="649"/>
      <c r="OAM107" s="649"/>
      <c r="OAN107" s="649"/>
      <c r="OAO107" s="649"/>
      <c r="OAP107" s="649"/>
      <c r="OAQ107" s="649"/>
      <c r="OAR107" s="649"/>
      <c r="OAS107" s="649"/>
      <c r="OAT107" s="649"/>
      <c r="OAU107" s="649"/>
      <c r="OAV107" s="649"/>
      <c r="OAW107" s="649"/>
      <c r="OAX107" s="649"/>
      <c r="OAY107" s="649"/>
      <c r="OAZ107" s="649"/>
      <c r="OBA107" s="649"/>
      <c r="OBB107" s="649"/>
      <c r="OBC107" s="649"/>
      <c r="OBD107" s="649"/>
      <c r="OBE107" s="649"/>
      <c r="OBF107" s="649"/>
      <c r="OBG107" s="649"/>
      <c r="OBH107" s="649"/>
      <c r="OBI107" s="649"/>
      <c r="OBJ107" s="649"/>
      <c r="OBK107" s="649"/>
      <c r="OBL107" s="649"/>
      <c r="OBM107" s="649"/>
      <c r="OBN107" s="649"/>
      <c r="OBO107" s="649"/>
      <c r="OBP107" s="649"/>
      <c r="OBQ107" s="649"/>
      <c r="OBR107" s="649"/>
      <c r="OBS107" s="649"/>
      <c r="OBT107" s="649"/>
      <c r="OBU107" s="649"/>
      <c r="OBV107" s="649"/>
      <c r="OBW107" s="649"/>
      <c r="OBX107" s="649"/>
      <c r="OBY107" s="649"/>
      <c r="OBZ107" s="649"/>
      <c r="OCA107" s="649"/>
      <c r="OCB107" s="649"/>
      <c r="OCC107" s="649"/>
      <c r="OCD107" s="649"/>
      <c r="OCE107" s="649"/>
      <c r="OCF107" s="649"/>
      <c r="OCG107" s="649"/>
      <c r="OCH107" s="649"/>
      <c r="OCI107" s="649"/>
      <c r="OCJ107" s="649"/>
      <c r="OCK107" s="649"/>
      <c r="OCL107" s="649"/>
      <c r="OCM107" s="649"/>
      <c r="OCN107" s="649"/>
      <c r="OCO107" s="649"/>
      <c r="OCP107" s="649"/>
      <c r="OCQ107" s="649"/>
      <c r="OCR107" s="649"/>
      <c r="OCS107" s="649"/>
      <c r="OCT107" s="649"/>
      <c r="OCU107" s="649"/>
      <c r="OCV107" s="649"/>
      <c r="OCW107" s="649"/>
      <c r="OCX107" s="649"/>
      <c r="OCY107" s="649"/>
      <c r="OCZ107" s="649"/>
      <c r="ODA107" s="649"/>
      <c r="ODB107" s="649"/>
      <c r="ODC107" s="649"/>
      <c r="ODD107" s="649"/>
      <c r="ODE107" s="649"/>
      <c r="ODF107" s="649"/>
      <c r="ODG107" s="649"/>
      <c r="ODH107" s="649"/>
      <c r="ODI107" s="649"/>
      <c r="ODJ107" s="649"/>
      <c r="ODK107" s="649"/>
      <c r="ODL107" s="649"/>
      <c r="ODM107" s="649"/>
      <c r="ODN107" s="649"/>
      <c r="ODO107" s="649"/>
      <c r="ODP107" s="649"/>
      <c r="ODQ107" s="649"/>
      <c r="ODR107" s="649"/>
      <c r="ODS107" s="649"/>
      <c r="ODT107" s="649"/>
      <c r="ODU107" s="649"/>
      <c r="ODV107" s="649"/>
      <c r="ODW107" s="649"/>
      <c r="ODX107" s="649"/>
      <c r="ODY107" s="649"/>
      <c r="ODZ107" s="649"/>
      <c r="OEA107" s="649"/>
      <c r="OEB107" s="649"/>
      <c r="OEC107" s="649"/>
      <c r="OED107" s="649"/>
      <c r="OEE107" s="649"/>
      <c r="OEF107" s="649"/>
      <c r="OEG107" s="649"/>
      <c r="OEH107" s="649"/>
      <c r="OEI107" s="649"/>
      <c r="OEJ107" s="649"/>
      <c r="OEK107" s="649"/>
      <c r="OEL107" s="649"/>
      <c r="OEM107" s="649"/>
      <c r="OEN107" s="649"/>
      <c r="OEO107" s="649"/>
      <c r="OEP107" s="649"/>
      <c r="OEQ107" s="649"/>
      <c r="OER107" s="649"/>
      <c r="OES107" s="649"/>
      <c r="OET107" s="649"/>
      <c r="OEU107" s="649"/>
      <c r="OEV107" s="649"/>
      <c r="OEW107" s="649"/>
      <c r="OEX107" s="649"/>
      <c r="OEY107" s="649"/>
      <c r="OEZ107" s="649"/>
      <c r="OFA107" s="649"/>
      <c r="OFB107" s="649"/>
      <c r="OFC107" s="649"/>
      <c r="OFD107" s="649"/>
      <c r="OFE107" s="649"/>
      <c r="OFF107" s="649"/>
      <c r="OFG107" s="649"/>
      <c r="OFH107" s="649"/>
      <c r="OFI107" s="649"/>
      <c r="OFJ107" s="649"/>
      <c r="OFK107" s="649"/>
      <c r="OFL107" s="649"/>
      <c r="OFM107" s="649"/>
      <c r="OFN107" s="649"/>
      <c r="OFO107" s="649"/>
      <c r="OFP107" s="649"/>
      <c r="OFQ107" s="649"/>
      <c r="OFR107" s="649"/>
      <c r="OFS107" s="649"/>
      <c r="OFT107" s="649"/>
      <c r="OFU107" s="649"/>
      <c r="OFV107" s="649"/>
      <c r="OFW107" s="649"/>
      <c r="OFX107" s="649"/>
      <c r="OFY107" s="649"/>
      <c r="OFZ107" s="649"/>
      <c r="OGA107" s="649"/>
      <c r="OGB107" s="649"/>
      <c r="OGC107" s="649"/>
      <c r="OGD107" s="649"/>
      <c r="OGE107" s="649"/>
      <c r="OGF107" s="649"/>
      <c r="OGG107" s="649"/>
      <c r="OGH107" s="649"/>
      <c r="OGI107" s="649"/>
      <c r="OGJ107" s="649"/>
      <c r="OGK107" s="649"/>
      <c r="OGL107" s="649"/>
      <c r="OGM107" s="649"/>
      <c r="OGN107" s="649"/>
      <c r="OGO107" s="649"/>
      <c r="OGP107" s="649"/>
      <c r="OGQ107" s="649"/>
      <c r="OGR107" s="649"/>
      <c r="OGS107" s="649"/>
      <c r="OGT107" s="649"/>
      <c r="OGU107" s="649"/>
      <c r="OGV107" s="649"/>
      <c r="OGW107" s="649"/>
      <c r="OGX107" s="649"/>
      <c r="OGY107" s="649"/>
      <c r="OGZ107" s="649"/>
      <c r="OHA107" s="649"/>
      <c r="OHB107" s="649"/>
      <c r="OHC107" s="649"/>
      <c r="OHD107" s="649"/>
      <c r="OHE107" s="649"/>
      <c r="OHF107" s="649"/>
      <c r="OHG107" s="649"/>
      <c r="OHH107" s="649"/>
      <c r="OHI107" s="649"/>
      <c r="OHJ107" s="649"/>
      <c r="OHK107" s="649"/>
      <c r="OHL107" s="649"/>
      <c r="OHM107" s="649"/>
      <c r="OHN107" s="649"/>
      <c r="OHO107" s="649"/>
      <c r="OHP107" s="649"/>
      <c r="OHQ107" s="649"/>
      <c r="OHR107" s="649"/>
      <c r="OHS107" s="649"/>
      <c r="OHT107" s="649"/>
      <c r="OHU107" s="649"/>
      <c r="OHV107" s="649"/>
      <c r="OHW107" s="649"/>
      <c r="OHX107" s="649"/>
      <c r="OHY107" s="649"/>
      <c r="OHZ107" s="649"/>
      <c r="OIA107" s="649"/>
      <c r="OIB107" s="649"/>
      <c r="OIC107" s="649"/>
      <c r="OID107" s="649"/>
      <c r="OIE107" s="649"/>
      <c r="OIF107" s="649"/>
      <c r="OIG107" s="649"/>
      <c r="OIH107" s="649"/>
      <c r="OII107" s="649"/>
      <c r="OIJ107" s="649"/>
      <c r="OIK107" s="649"/>
      <c r="OIL107" s="649"/>
      <c r="OIM107" s="649"/>
      <c r="OIN107" s="649"/>
      <c r="OIO107" s="649"/>
      <c r="OIP107" s="649"/>
      <c r="OIQ107" s="649"/>
      <c r="OIR107" s="649"/>
      <c r="OIS107" s="649"/>
      <c r="OIT107" s="649"/>
      <c r="OIU107" s="649"/>
      <c r="OIV107" s="649"/>
      <c r="OIW107" s="649"/>
      <c r="OIX107" s="649"/>
      <c r="OIY107" s="649"/>
      <c r="OIZ107" s="649"/>
      <c r="OJA107" s="649"/>
      <c r="OJB107" s="649"/>
      <c r="OJC107" s="649"/>
      <c r="OJD107" s="649"/>
      <c r="OJE107" s="649"/>
      <c r="OJF107" s="649"/>
      <c r="OJG107" s="649"/>
      <c r="OJH107" s="649"/>
      <c r="OJI107" s="649"/>
      <c r="OJJ107" s="649"/>
      <c r="OJK107" s="649"/>
      <c r="OJL107" s="649"/>
      <c r="OJM107" s="649"/>
      <c r="OJN107" s="649"/>
      <c r="OJO107" s="649"/>
      <c r="OJP107" s="649"/>
      <c r="OJQ107" s="649"/>
      <c r="OJR107" s="649"/>
      <c r="OJS107" s="649"/>
      <c r="OJT107" s="649"/>
      <c r="OJU107" s="649"/>
      <c r="OJV107" s="649"/>
      <c r="OJW107" s="649"/>
      <c r="OJX107" s="649"/>
      <c r="OJY107" s="649"/>
      <c r="OJZ107" s="649"/>
      <c r="OKA107" s="649"/>
      <c r="OKB107" s="649"/>
      <c r="OKC107" s="649"/>
      <c r="OKD107" s="649"/>
      <c r="OKE107" s="649"/>
      <c r="OKF107" s="649"/>
      <c r="OKG107" s="649"/>
      <c r="OKH107" s="649"/>
      <c r="OKI107" s="649"/>
      <c r="OKJ107" s="649"/>
      <c r="OKK107" s="649"/>
      <c r="OKL107" s="649"/>
      <c r="OKM107" s="649"/>
      <c r="OKN107" s="649"/>
      <c r="OKO107" s="649"/>
      <c r="OKP107" s="649"/>
      <c r="OKQ107" s="649"/>
      <c r="OKR107" s="649"/>
      <c r="OKS107" s="649"/>
      <c r="OKT107" s="649"/>
      <c r="OKU107" s="649"/>
      <c r="OKV107" s="649"/>
      <c r="OKW107" s="649"/>
      <c r="OKX107" s="649"/>
      <c r="OKY107" s="649"/>
      <c r="OKZ107" s="649"/>
      <c r="OLA107" s="649"/>
      <c r="OLB107" s="649"/>
      <c r="OLC107" s="649"/>
      <c r="OLD107" s="649"/>
      <c r="OLE107" s="649"/>
      <c r="OLF107" s="649"/>
      <c r="OLG107" s="649"/>
      <c r="OLH107" s="649"/>
      <c r="OLI107" s="649"/>
      <c r="OLJ107" s="649"/>
      <c r="OLK107" s="649"/>
      <c r="OLL107" s="649"/>
      <c r="OLM107" s="649"/>
      <c r="OLN107" s="649"/>
      <c r="OLO107" s="649"/>
      <c r="OLP107" s="649"/>
      <c r="OLQ107" s="649"/>
      <c r="OLR107" s="649"/>
      <c r="OLS107" s="649"/>
      <c r="OLT107" s="649"/>
      <c r="OLU107" s="649"/>
      <c r="OLV107" s="649"/>
      <c r="OLW107" s="649"/>
      <c r="OLX107" s="649"/>
      <c r="OLY107" s="649"/>
      <c r="OLZ107" s="649"/>
      <c r="OMA107" s="649"/>
      <c r="OMB107" s="649"/>
      <c r="OMC107" s="649"/>
      <c r="OMD107" s="649"/>
      <c r="OME107" s="649"/>
      <c r="OMF107" s="649"/>
      <c r="OMG107" s="649"/>
      <c r="OMH107" s="649"/>
      <c r="OMI107" s="649"/>
      <c r="OMJ107" s="649"/>
      <c r="OMK107" s="649"/>
      <c r="OML107" s="649"/>
      <c r="OMM107" s="649"/>
      <c r="OMN107" s="649"/>
      <c r="OMO107" s="649"/>
      <c r="OMP107" s="649"/>
      <c r="OMQ107" s="649"/>
      <c r="OMR107" s="649"/>
      <c r="OMS107" s="649"/>
      <c r="OMT107" s="649"/>
      <c r="OMU107" s="649"/>
      <c r="OMV107" s="649"/>
      <c r="OMW107" s="649"/>
      <c r="OMX107" s="649"/>
      <c r="OMY107" s="649"/>
      <c r="OMZ107" s="649"/>
      <c r="ONA107" s="649"/>
      <c r="ONB107" s="649"/>
      <c r="ONC107" s="649"/>
      <c r="OND107" s="649"/>
      <c r="ONE107" s="649"/>
      <c r="ONF107" s="649"/>
      <c r="ONG107" s="649"/>
      <c r="ONH107" s="649"/>
      <c r="ONI107" s="649"/>
      <c r="ONJ107" s="649"/>
      <c r="ONK107" s="649"/>
      <c r="ONL107" s="649"/>
      <c r="ONM107" s="649"/>
      <c r="ONN107" s="649"/>
      <c r="ONO107" s="649"/>
      <c r="ONP107" s="649"/>
      <c r="ONQ107" s="649"/>
      <c r="ONR107" s="649"/>
      <c r="ONS107" s="649"/>
      <c r="ONT107" s="649"/>
      <c r="ONU107" s="649"/>
      <c r="ONV107" s="649"/>
      <c r="ONW107" s="649"/>
      <c r="ONX107" s="649"/>
      <c r="ONY107" s="649"/>
      <c r="ONZ107" s="649"/>
      <c r="OOA107" s="649"/>
      <c r="OOB107" s="649"/>
      <c r="OOC107" s="649"/>
      <c r="OOD107" s="649"/>
      <c r="OOE107" s="649"/>
      <c r="OOF107" s="649"/>
      <c r="OOG107" s="649"/>
      <c r="OOH107" s="649"/>
      <c r="OOI107" s="649"/>
      <c r="OOJ107" s="649"/>
      <c r="OOK107" s="649"/>
      <c r="OOL107" s="649"/>
      <c r="OOM107" s="649"/>
      <c r="OON107" s="649"/>
      <c r="OOO107" s="649"/>
      <c r="OOP107" s="649"/>
      <c r="OOQ107" s="649"/>
      <c r="OOR107" s="649"/>
      <c r="OOS107" s="649"/>
      <c r="OOT107" s="649"/>
      <c r="OOU107" s="649"/>
      <c r="OOV107" s="649"/>
      <c r="OOW107" s="649"/>
      <c r="OOX107" s="649"/>
      <c r="OOY107" s="649"/>
      <c r="OOZ107" s="649"/>
      <c r="OPA107" s="649"/>
      <c r="OPB107" s="649"/>
      <c r="OPC107" s="649"/>
      <c r="OPD107" s="649"/>
      <c r="OPE107" s="649"/>
      <c r="OPF107" s="649"/>
      <c r="OPG107" s="649"/>
      <c r="OPH107" s="649"/>
      <c r="OPI107" s="649"/>
      <c r="OPJ107" s="649"/>
      <c r="OPK107" s="649"/>
      <c r="OPL107" s="649"/>
      <c r="OPM107" s="649"/>
      <c r="OPN107" s="649"/>
      <c r="OPO107" s="649"/>
      <c r="OPP107" s="649"/>
      <c r="OPQ107" s="649"/>
      <c r="OPR107" s="649"/>
      <c r="OPS107" s="649"/>
      <c r="OPT107" s="649"/>
      <c r="OPU107" s="649"/>
      <c r="OPV107" s="649"/>
      <c r="OPW107" s="649"/>
      <c r="OPX107" s="649"/>
      <c r="OPY107" s="649"/>
      <c r="OPZ107" s="649"/>
      <c r="OQA107" s="649"/>
      <c r="OQB107" s="649"/>
      <c r="OQC107" s="649"/>
      <c r="OQD107" s="649"/>
      <c r="OQE107" s="649"/>
      <c r="OQF107" s="649"/>
      <c r="OQG107" s="649"/>
      <c r="OQH107" s="649"/>
      <c r="OQI107" s="649"/>
      <c r="OQJ107" s="649"/>
      <c r="OQK107" s="649"/>
      <c r="OQL107" s="649"/>
      <c r="OQM107" s="649"/>
      <c r="OQN107" s="649"/>
      <c r="OQO107" s="649"/>
      <c r="OQP107" s="649"/>
      <c r="OQQ107" s="649"/>
      <c r="OQR107" s="649"/>
      <c r="OQS107" s="649"/>
      <c r="OQT107" s="649"/>
      <c r="OQU107" s="649"/>
      <c r="OQV107" s="649"/>
      <c r="OQW107" s="649"/>
      <c r="OQX107" s="649"/>
      <c r="OQY107" s="649"/>
      <c r="OQZ107" s="649"/>
      <c r="ORA107" s="649"/>
      <c r="ORB107" s="649"/>
      <c r="ORC107" s="649"/>
      <c r="ORD107" s="649"/>
      <c r="ORE107" s="649"/>
      <c r="ORF107" s="649"/>
      <c r="ORG107" s="649"/>
      <c r="ORH107" s="649"/>
      <c r="ORI107" s="649"/>
      <c r="ORJ107" s="649"/>
      <c r="ORK107" s="649"/>
      <c r="ORL107" s="649"/>
      <c r="ORM107" s="649"/>
      <c r="ORN107" s="649"/>
      <c r="ORO107" s="649"/>
      <c r="ORP107" s="649"/>
      <c r="ORQ107" s="649"/>
      <c r="ORR107" s="649"/>
      <c r="ORS107" s="649"/>
      <c r="ORT107" s="649"/>
      <c r="ORU107" s="649"/>
      <c r="ORV107" s="649"/>
      <c r="ORW107" s="649"/>
      <c r="ORX107" s="649"/>
      <c r="ORY107" s="649"/>
      <c r="ORZ107" s="649"/>
      <c r="OSA107" s="649"/>
      <c r="OSB107" s="649"/>
      <c r="OSC107" s="649"/>
      <c r="OSD107" s="649"/>
      <c r="OSE107" s="649"/>
      <c r="OSF107" s="649"/>
      <c r="OSG107" s="649"/>
      <c r="OSH107" s="649"/>
      <c r="OSI107" s="649"/>
      <c r="OSJ107" s="649"/>
      <c r="OSK107" s="649"/>
      <c r="OSL107" s="649"/>
      <c r="OSM107" s="649"/>
      <c r="OSN107" s="649"/>
      <c r="OSO107" s="649"/>
      <c r="OSP107" s="649"/>
      <c r="OSQ107" s="649"/>
      <c r="OSR107" s="649"/>
      <c r="OSS107" s="649"/>
      <c r="OST107" s="649"/>
      <c r="OSU107" s="649"/>
      <c r="OSV107" s="649"/>
      <c r="OSW107" s="649"/>
      <c r="OSX107" s="649"/>
      <c r="OSY107" s="649"/>
      <c r="OSZ107" s="649"/>
      <c r="OTA107" s="649"/>
      <c r="OTB107" s="649"/>
      <c r="OTC107" s="649"/>
      <c r="OTD107" s="649"/>
      <c r="OTE107" s="649"/>
      <c r="OTF107" s="649"/>
      <c r="OTG107" s="649"/>
      <c r="OTH107" s="649"/>
      <c r="OTI107" s="649"/>
      <c r="OTJ107" s="649"/>
      <c r="OTK107" s="649"/>
      <c r="OTL107" s="649"/>
      <c r="OTM107" s="649"/>
      <c r="OTN107" s="649"/>
      <c r="OTO107" s="649"/>
      <c r="OTP107" s="649"/>
      <c r="OTQ107" s="649"/>
      <c r="OTR107" s="649"/>
      <c r="OTS107" s="649"/>
      <c r="OTT107" s="649"/>
      <c r="OTU107" s="649"/>
      <c r="OTV107" s="649"/>
      <c r="OTW107" s="649"/>
      <c r="OTX107" s="649"/>
      <c r="OTY107" s="649"/>
      <c r="OTZ107" s="649"/>
      <c r="OUA107" s="649"/>
      <c r="OUB107" s="649"/>
      <c r="OUC107" s="649"/>
      <c r="OUD107" s="649"/>
      <c r="OUE107" s="649"/>
      <c r="OUF107" s="649"/>
      <c r="OUG107" s="649"/>
      <c r="OUH107" s="649"/>
      <c r="OUI107" s="649"/>
      <c r="OUJ107" s="649"/>
      <c r="OUK107" s="649"/>
      <c r="OUL107" s="649"/>
      <c r="OUM107" s="649"/>
      <c r="OUN107" s="649"/>
      <c r="OUO107" s="649"/>
      <c r="OUP107" s="649"/>
      <c r="OUQ107" s="649"/>
      <c r="OUR107" s="649"/>
      <c r="OUS107" s="649"/>
      <c r="OUT107" s="649"/>
      <c r="OUU107" s="649"/>
      <c r="OUV107" s="649"/>
      <c r="OUW107" s="649"/>
      <c r="OUX107" s="649"/>
      <c r="OUY107" s="649"/>
      <c r="OUZ107" s="649"/>
      <c r="OVA107" s="649"/>
      <c r="OVB107" s="649"/>
      <c r="OVC107" s="649"/>
      <c r="OVD107" s="649"/>
      <c r="OVE107" s="649"/>
      <c r="OVF107" s="649"/>
      <c r="OVG107" s="649"/>
      <c r="OVH107" s="649"/>
      <c r="OVI107" s="649"/>
      <c r="OVJ107" s="649"/>
      <c r="OVK107" s="649"/>
      <c r="OVL107" s="649"/>
      <c r="OVM107" s="649"/>
      <c r="OVN107" s="649"/>
      <c r="OVO107" s="649"/>
      <c r="OVP107" s="649"/>
      <c r="OVQ107" s="649"/>
      <c r="OVR107" s="649"/>
      <c r="OVS107" s="649"/>
      <c r="OVT107" s="649"/>
      <c r="OVU107" s="649"/>
      <c r="OVV107" s="649"/>
      <c r="OVW107" s="649"/>
      <c r="OVX107" s="649"/>
      <c r="OVY107" s="649"/>
      <c r="OVZ107" s="649"/>
      <c r="OWA107" s="649"/>
      <c r="OWB107" s="649"/>
      <c r="OWC107" s="649"/>
      <c r="OWD107" s="649"/>
      <c r="OWE107" s="649"/>
      <c r="OWF107" s="649"/>
      <c r="OWG107" s="649"/>
      <c r="OWH107" s="649"/>
      <c r="OWI107" s="649"/>
      <c r="OWJ107" s="649"/>
      <c r="OWK107" s="649"/>
      <c r="OWL107" s="649"/>
      <c r="OWM107" s="649"/>
      <c r="OWN107" s="649"/>
      <c r="OWO107" s="649"/>
      <c r="OWP107" s="649"/>
      <c r="OWQ107" s="649"/>
      <c r="OWR107" s="649"/>
      <c r="OWS107" s="649"/>
      <c r="OWT107" s="649"/>
      <c r="OWU107" s="649"/>
      <c r="OWV107" s="649"/>
      <c r="OWW107" s="649"/>
      <c r="OWX107" s="649"/>
      <c r="OWY107" s="649"/>
      <c r="OWZ107" s="649"/>
      <c r="OXA107" s="649"/>
      <c r="OXB107" s="649"/>
      <c r="OXC107" s="649"/>
      <c r="OXD107" s="649"/>
      <c r="OXE107" s="649"/>
      <c r="OXF107" s="649"/>
      <c r="OXG107" s="649"/>
      <c r="OXH107" s="649"/>
      <c r="OXI107" s="649"/>
      <c r="OXJ107" s="649"/>
      <c r="OXK107" s="649"/>
      <c r="OXL107" s="649"/>
      <c r="OXM107" s="649"/>
      <c r="OXN107" s="649"/>
      <c r="OXO107" s="649"/>
      <c r="OXP107" s="649"/>
      <c r="OXQ107" s="649"/>
      <c r="OXR107" s="649"/>
      <c r="OXS107" s="649"/>
      <c r="OXT107" s="649"/>
      <c r="OXU107" s="649"/>
      <c r="OXV107" s="649"/>
      <c r="OXW107" s="649"/>
      <c r="OXX107" s="649"/>
      <c r="OXY107" s="649"/>
      <c r="OXZ107" s="649"/>
      <c r="OYA107" s="649"/>
      <c r="OYB107" s="649"/>
      <c r="OYC107" s="649"/>
      <c r="OYD107" s="649"/>
      <c r="OYE107" s="649"/>
      <c r="OYF107" s="649"/>
      <c r="OYG107" s="649"/>
      <c r="OYH107" s="649"/>
      <c r="OYI107" s="649"/>
      <c r="OYJ107" s="649"/>
      <c r="OYK107" s="649"/>
      <c r="OYL107" s="649"/>
      <c r="OYM107" s="649"/>
      <c r="OYN107" s="649"/>
      <c r="OYO107" s="649"/>
      <c r="OYP107" s="649"/>
      <c r="OYQ107" s="649"/>
      <c r="OYR107" s="649"/>
      <c r="OYS107" s="649"/>
      <c r="OYT107" s="649"/>
      <c r="OYU107" s="649"/>
      <c r="OYV107" s="649"/>
      <c r="OYW107" s="649"/>
      <c r="OYX107" s="649"/>
      <c r="OYY107" s="649"/>
      <c r="OYZ107" s="649"/>
      <c r="OZA107" s="649"/>
      <c r="OZB107" s="649"/>
      <c r="OZC107" s="649"/>
      <c r="OZD107" s="649"/>
      <c r="OZE107" s="649"/>
      <c r="OZF107" s="649"/>
      <c r="OZG107" s="649"/>
      <c r="OZH107" s="649"/>
      <c r="OZI107" s="649"/>
      <c r="OZJ107" s="649"/>
      <c r="OZK107" s="649"/>
      <c r="OZL107" s="649"/>
      <c r="OZM107" s="649"/>
      <c r="OZN107" s="649"/>
      <c r="OZO107" s="649"/>
      <c r="OZP107" s="649"/>
      <c r="OZQ107" s="649"/>
      <c r="OZR107" s="649"/>
      <c r="OZS107" s="649"/>
      <c r="OZT107" s="649"/>
      <c r="OZU107" s="649"/>
      <c r="OZV107" s="649"/>
      <c r="OZW107" s="649"/>
      <c r="OZX107" s="649"/>
      <c r="OZY107" s="649"/>
      <c r="OZZ107" s="649"/>
      <c r="PAA107" s="649"/>
      <c r="PAB107" s="649"/>
      <c r="PAC107" s="649"/>
      <c r="PAD107" s="649"/>
      <c r="PAE107" s="649"/>
      <c r="PAF107" s="649"/>
      <c r="PAG107" s="649"/>
      <c r="PAH107" s="649"/>
      <c r="PAI107" s="649"/>
      <c r="PAJ107" s="649"/>
      <c r="PAK107" s="649"/>
      <c r="PAL107" s="649"/>
      <c r="PAM107" s="649"/>
      <c r="PAN107" s="649"/>
      <c r="PAO107" s="649"/>
      <c r="PAP107" s="649"/>
      <c r="PAQ107" s="649"/>
      <c r="PAR107" s="649"/>
      <c r="PAS107" s="649"/>
      <c r="PAT107" s="649"/>
      <c r="PAU107" s="649"/>
      <c r="PAV107" s="649"/>
      <c r="PAW107" s="649"/>
      <c r="PAX107" s="649"/>
      <c r="PAY107" s="649"/>
      <c r="PAZ107" s="649"/>
      <c r="PBA107" s="649"/>
      <c r="PBB107" s="649"/>
      <c r="PBC107" s="649"/>
      <c r="PBD107" s="649"/>
      <c r="PBE107" s="649"/>
      <c r="PBF107" s="649"/>
      <c r="PBG107" s="649"/>
      <c r="PBH107" s="649"/>
      <c r="PBI107" s="649"/>
      <c r="PBJ107" s="649"/>
      <c r="PBK107" s="649"/>
      <c r="PBL107" s="649"/>
      <c r="PBM107" s="649"/>
      <c r="PBN107" s="649"/>
      <c r="PBO107" s="649"/>
      <c r="PBP107" s="649"/>
      <c r="PBQ107" s="649"/>
      <c r="PBR107" s="649"/>
      <c r="PBS107" s="649"/>
      <c r="PBT107" s="649"/>
      <c r="PBU107" s="649"/>
      <c r="PBV107" s="649"/>
      <c r="PBW107" s="649"/>
      <c r="PBX107" s="649"/>
      <c r="PBY107" s="649"/>
      <c r="PBZ107" s="649"/>
      <c r="PCA107" s="649"/>
      <c r="PCB107" s="649"/>
      <c r="PCC107" s="649"/>
      <c r="PCD107" s="649"/>
      <c r="PCE107" s="649"/>
      <c r="PCF107" s="649"/>
      <c r="PCG107" s="649"/>
      <c r="PCH107" s="649"/>
      <c r="PCI107" s="649"/>
      <c r="PCJ107" s="649"/>
      <c r="PCK107" s="649"/>
      <c r="PCL107" s="649"/>
      <c r="PCM107" s="649"/>
      <c r="PCN107" s="649"/>
      <c r="PCO107" s="649"/>
      <c r="PCP107" s="649"/>
      <c r="PCQ107" s="649"/>
      <c r="PCR107" s="649"/>
      <c r="PCS107" s="649"/>
      <c r="PCT107" s="649"/>
      <c r="PCU107" s="649"/>
      <c r="PCV107" s="649"/>
      <c r="PCW107" s="649"/>
      <c r="PCX107" s="649"/>
      <c r="PCY107" s="649"/>
      <c r="PCZ107" s="649"/>
      <c r="PDA107" s="649"/>
      <c r="PDB107" s="649"/>
      <c r="PDC107" s="649"/>
      <c r="PDD107" s="649"/>
      <c r="PDE107" s="649"/>
      <c r="PDF107" s="649"/>
      <c r="PDG107" s="649"/>
      <c r="PDH107" s="649"/>
      <c r="PDI107" s="649"/>
      <c r="PDJ107" s="649"/>
      <c r="PDK107" s="649"/>
      <c r="PDL107" s="649"/>
      <c r="PDM107" s="649"/>
      <c r="PDN107" s="649"/>
      <c r="PDO107" s="649"/>
      <c r="PDP107" s="649"/>
      <c r="PDQ107" s="649"/>
      <c r="PDR107" s="649"/>
      <c r="PDS107" s="649"/>
      <c r="PDT107" s="649"/>
      <c r="PDU107" s="649"/>
      <c r="PDV107" s="649"/>
      <c r="PDW107" s="649"/>
      <c r="PDX107" s="649"/>
      <c r="PDY107" s="649"/>
      <c r="PDZ107" s="649"/>
      <c r="PEA107" s="649"/>
      <c r="PEB107" s="649"/>
      <c r="PEC107" s="649"/>
      <c r="PED107" s="649"/>
      <c r="PEE107" s="649"/>
      <c r="PEF107" s="649"/>
      <c r="PEG107" s="649"/>
      <c r="PEH107" s="649"/>
      <c r="PEI107" s="649"/>
      <c r="PEJ107" s="649"/>
      <c r="PEK107" s="649"/>
      <c r="PEL107" s="649"/>
      <c r="PEM107" s="649"/>
      <c r="PEN107" s="649"/>
      <c r="PEO107" s="649"/>
      <c r="PEP107" s="649"/>
      <c r="PEQ107" s="649"/>
      <c r="PER107" s="649"/>
      <c r="PES107" s="649"/>
      <c r="PET107" s="649"/>
      <c r="PEU107" s="649"/>
      <c r="PEV107" s="649"/>
      <c r="PEW107" s="649"/>
      <c r="PEX107" s="649"/>
      <c r="PEY107" s="649"/>
      <c r="PEZ107" s="649"/>
      <c r="PFA107" s="649"/>
      <c r="PFB107" s="649"/>
      <c r="PFC107" s="649"/>
      <c r="PFD107" s="649"/>
      <c r="PFE107" s="649"/>
      <c r="PFF107" s="649"/>
      <c r="PFG107" s="649"/>
      <c r="PFH107" s="649"/>
      <c r="PFI107" s="649"/>
      <c r="PFJ107" s="649"/>
      <c r="PFK107" s="649"/>
      <c r="PFL107" s="649"/>
      <c r="PFM107" s="649"/>
      <c r="PFN107" s="649"/>
      <c r="PFO107" s="649"/>
      <c r="PFP107" s="649"/>
      <c r="PFQ107" s="649"/>
      <c r="PFR107" s="649"/>
      <c r="PFS107" s="649"/>
      <c r="PFT107" s="649"/>
      <c r="PFU107" s="649"/>
      <c r="PFV107" s="649"/>
      <c r="PFW107" s="649"/>
      <c r="PFX107" s="649"/>
      <c r="PFY107" s="649"/>
      <c r="PFZ107" s="649"/>
      <c r="PGA107" s="649"/>
      <c r="PGB107" s="649"/>
      <c r="PGC107" s="649"/>
      <c r="PGD107" s="649"/>
      <c r="PGE107" s="649"/>
      <c r="PGF107" s="649"/>
      <c r="PGG107" s="649"/>
      <c r="PGH107" s="649"/>
      <c r="PGI107" s="649"/>
      <c r="PGJ107" s="649"/>
      <c r="PGK107" s="649"/>
      <c r="PGL107" s="649"/>
      <c r="PGM107" s="649"/>
      <c r="PGN107" s="649"/>
      <c r="PGO107" s="649"/>
      <c r="PGP107" s="649"/>
      <c r="PGQ107" s="649"/>
      <c r="PGR107" s="649"/>
      <c r="PGS107" s="649"/>
      <c r="PGT107" s="649"/>
      <c r="PGU107" s="649"/>
      <c r="PGV107" s="649"/>
      <c r="PGW107" s="649"/>
      <c r="PGX107" s="649"/>
      <c r="PGY107" s="649"/>
      <c r="PGZ107" s="649"/>
      <c r="PHA107" s="649"/>
      <c r="PHB107" s="649"/>
      <c r="PHC107" s="649"/>
      <c r="PHD107" s="649"/>
      <c r="PHE107" s="649"/>
      <c r="PHF107" s="649"/>
      <c r="PHG107" s="649"/>
      <c r="PHH107" s="649"/>
      <c r="PHI107" s="649"/>
      <c r="PHJ107" s="649"/>
      <c r="PHK107" s="649"/>
      <c r="PHL107" s="649"/>
      <c r="PHM107" s="649"/>
      <c r="PHN107" s="649"/>
      <c r="PHO107" s="649"/>
      <c r="PHP107" s="649"/>
      <c r="PHQ107" s="649"/>
      <c r="PHR107" s="649"/>
      <c r="PHS107" s="649"/>
      <c r="PHT107" s="649"/>
      <c r="PHU107" s="649"/>
      <c r="PHV107" s="649"/>
      <c r="PHW107" s="649"/>
      <c r="PHX107" s="649"/>
      <c r="PHY107" s="649"/>
      <c r="PHZ107" s="649"/>
      <c r="PIA107" s="649"/>
      <c r="PIB107" s="649"/>
      <c r="PIC107" s="649"/>
      <c r="PID107" s="649"/>
      <c r="PIE107" s="649"/>
      <c r="PIF107" s="649"/>
      <c r="PIG107" s="649"/>
      <c r="PIH107" s="649"/>
      <c r="PII107" s="649"/>
      <c r="PIJ107" s="649"/>
      <c r="PIK107" s="649"/>
      <c r="PIL107" s="649"/>
      <c r="PIM107" s="649"/>
      <c r="PIN107" s="649"/>
      <c r="PIO107" s="649"/>
      <c r="PIP107" s="649"/>
      <c r="PIQ107" s="649"/>
      <c r="PIR107" s="649"/>
      <c r="PIS107" s="649"/>
      <c r="PIT107" s="649"/>
      <c r="PIU107" s="649"/>
      <c r="PIV107" s="649"/>
      <c r="PIW107" s="649"/>
      <c r="PIX107" s="649"/>
      <c r="PIY107" s="649"/>
      <c r="PIZ107" s="649"/>
      <c r="PJA107" s="649"/>
      <c r="PJB107" s="649"/>
      <c r="PJC107" s="649"/>
      <c r="PJD107" s="649"/>
      <c r="PJE107" s="649"/>
      <c r="PJF107" s="649"/>
      <c r="PJG107" s="649"/>
      <c r="PJH107" s="649"/>
      <c r="PJI107" s="649"/>
      <c r="PJJ107" s="649"/>
      <c r="PJK107" s="649"/>
      <c r="PJL107" s="649"/>
      <c r="PJM107" s="649"/>
      <c r="PJN107" s="649"/>
      <c r="PJO107" s="649"/>
      <c r="PJP107" s="649"/>
      <c r="PJQ107" s="649"/>
      <c r="PJR107" s="649"/>
      <c r="PJS107" s="649"/>
      <c r="PJT107" s="649"/>
      <c r="PJU107" s="649"/>
      <c r="PJV107" s="649"/>
      <c r="PJW107" s="649"/>
      <c r="PJX107" s="649"/>
      <c r="PJY107" s="649"/>
      <c r="PJZ107" s="649"/>
      <c r="PKA107" s="649"/>
      <c r="PKB107" s="649"/>
      <c r="PKC107" s="649"/>
      <c r="PKD107" s="649"/>
      <c r="PKE107" s="649"/>
      <c r="PKF107" s="649"/>
      <c r="PKG107" s="649"/>
      <c r="PKH107" s="649"/>
      <c r="PKI107" s="649"/>
      <c r="PKJ107" s="649"/>
      <c r="PKK107" s="649"/>
      <c r="PKL107" s="649"/>
      <c r="PKM107" s="649"/>
      <c r="PKN107" s="649"/>
      <c r="PKO107" s="649"/>
      <c r="PKP107" s="649"/>
      <c r="PKQ107" s="649"/>
      <c r="PKR107" s="649"/>
      <c r="PKS107" s="649"/>
      <c r="PKT107" s="649"/>
      <c r="PKU107" s="649"/>
      <c r="PKV107" s="649"/>
      <c r="PKW107" s="649"/>
      <c r="PKX107" s="649"/>
      <c r="PKY107" s="649"/>
      <c r="PKZ107" s="649"/>
      <c r="PLA107" s="649"/>
      <c r="PLB107" s="649"/>
      <c r="PLC107" s="649"/>
      <c r="PLD107" s="649"/>
      <c r="PLE107" s="649"/>
      <c r="PLF107" s="649"/>
      <c r="PLG107" s="649"/>
      <c r="PLH107" s="649"/>
      <c r="PLI107" s="649"/>
      <c r="PLJ107" s="649"/>
      <c r="PLK107" s="649"/>
      <c r="PLL107" s="649"/>
      <c r="PLM107" s="649"/>
      <c r="PLN107" s="649"/>
      <c r="PLO107" s="649"/>
      <c r="PLP107" s="649"/>
      <c r="PLQ107" s="649"/>
      <c r="PLR107" s="649"/>
      <c r="PLS107" s="649"/>
      <c r="PLT107" s="649"/>
      <c r="PLU107" s="649"/>
      <c r="PLV107" s="649"/>
      <c r="PLW107" s="649"/>
      <c r="PLX107" s="649"/>
      <c r="PLY107" s="649"/>
      <c r="PLZ107" s="649"/>
      <c r="PMA107" s="649"/>
      <c r="PMB107" s="649"/>
      <c r="PMC107" s="649"/>
      <c r="PMD107" s="649"/>
      <c r="PME107" s="649"/>
      <c r="PMF107" s="649"/>
      <c r="PMG107" s="649"/>
      <c r="PMH107" s="649"/>
      <c r="PMI107" s="649"/>
      <c r="PMJ107" s="649"/>
      <c r="PMK107" s="649"/>
      <c r="PML107" s="649"/>
      <c r="PMM107" s="649"/>
      <c r="PMN107" s="649"/>
      <c r="PMO107" s="649"/>
      <c r="PMP107" s="649"/>
      <c r="PMQ107" s="649"/>
      <c r="PMR107" s="649"/>
      <c r="PMS107" s="649"/>
      <c r="PMT107" s="649"/>
      <c r="PMU107" s="649"/>
      <c r="PMV107" s="649"/>
      <c r="PMW107" s="649"/>
      <c r="PMX107" s="649"/>
      <c r="PMY107" s="649"/>
      <c r="PMZ107" s="649"/>
      <c r="PNA107" s="649"/>
      <c r="PNB107" s="649"/>
      <c r="PNC107" s="649"/>
      <c r="PND107" s="649"/>
      <c r="PNE107" s="649"/>
      <c r="PNF107" s="649"/>
      <c r="PNG107" s="649"/>
      <c r="PNH107" s="649"/>
      <c r="PNI107" s="649"/>
      <c r="PNJ107" s="649"/>
      <c r="PNK107" s="649"/>
      <c r="PNL107" s="649"/>
      <c r="PNM107" s="649"/>
      <c r="PNN107" s="649"/>
      <c r="PNO107" s="649"/>
      <c r="PNP107" s="649"/>
      <c r="PNQ107" s="649"/>
      <c r="PNR107" s="649"/>
      <c r="PNS107" s="649"/>
      <c r="PNT107" s="649"/>
      <c r="PNU107" s="649"/>
      <c r="PNV107" s="649"/>
      <c r="PNW107" s="649"/>
      <c r="PNX107" s="649"/>
      <c r="PNY107" s="649"/>
      <c r="PNZ107" s="649"/>
      <c r="POA107" s="649"/>
      <c r="POB107" s="649"/>
      <c r="POC107" s="649"/>
      <c r="POD107" s="649"/>
      <c r="POE107" s="649"/>
      <c r="POF107" s="649"/>
      <c r="POG107" s="649"/>
      <c r="POH107" s="649"/>
      <c r="POI107" s="649"/>
      <c r="POJ107" s="649"/>
      <c r="POK107" s="649"/>
      <c r="POL107" s="649"/>
      <c r="POM107" s="649"/>
      <c r="PON107" s="649"/>
      <c r="POO107" s="649"/>
      <c r="POP107" s="649"/>
      <c r="POQ107" s="649"/>
      <c r="POR107" s="649"/>
      <c r="POS107" s="649"/>
      <c r="POT107" s="649"/>
      <c r="POU107" s="649"/>
      <c r="POV107" s="649"/>
      <c r="POW107" s="649"/>
      <c r="POX107" s="649"/>
      <c r="POY107" s="649"/>
      <c r="POZ107" s="649"/>
      <c r="PPA107" s="649"/>
      <c r="PPB107" s="649"/>
      <c r="PPC107" s="649"/>
      <c r="PPD107" s="649"/>
      <c r="PPE107" s="649"/>
      <c r="PPF107" s="649"/>
      <c r="PPG107" s="649"/>
      <c r="PPH107" s="649"/>
      <c r="PPI107" s="649"/>
      <c r="PPJ107" s="649"/>
      <c r="PPK107" s="649"/>
      <c r="PPL107" s="649"/>
      <c r="PPM107" s="649"/>
      <c r="PPN107" s="649"/>
      <c r="PPO107" s="649"/>
      <c r="PPP107" s="649"/>
      <c r="PPQ107" s="649"/>
      <c r="PPR107" s="649"/>
      <c r="PPS107" s="649"/>
      <c r="PPT107" s="649"/>
      <c r="PPU107" s="649"/>
      <c r="PPV107" s="649"/>
      <c r="PPW107" s="649"/>
      <c r="PPX107" s="649"/>
      <c r="PPY107" s="649"/>
      <c r="PPZ107" s="649"/>
      <c r="PQA107" s="649"/>
      <c r="PQB107" s="649"/>
      <c r="PQC107" s="649"/>
      <c r="PQD107" s="649"/>
      <c r="PQE107" s="649"/>
      <c r="PQF107" s="649"/>
      <c r="PQG107" s="649"/>
      <c r="PQH107" s="649"/>
      <c r="PQI107" s="649"/>
      <c r="PQJ107" s="649"/>
      <c r="PQK107" s="649"/>
      <c r="PQL107" s="649"/>
      <c r="PQM107" s="649"/>
      <c r="PQN107" s="649"/>
      <c r="PQO107" s="649"/>
      <c r="PQP107" s="649"/>
      <c r="PQQ107" s="649"/>
      <c r="PQR107" s="649"/>
      <c r="PQS107" s="649"/>
      <c r="PQT107" s="649"/>
      <c r="PQU107" s="649"/>
      <c r="PQV107" s="649"/>
      <c r="PQW107" s="649"/>
      <c r="PQX107" s="649"/>
      <c r="PQY107" s="649"/>
      <c r="PQZ107" s="649"/>
      <c r="PRA107" s="649"/>
      <c r="PRB107" s="649"/>
      <c r="PRC107" s="649"/>
      <c r="PRD107" s="649"/>
      <c r="PRE107" s="649"/>
      <c r="PRF107" s="649"/>
      <c r="PRG107" s="649"/>
      <c r="PRH107" s="649"/>
      <c r="PRI107" s="649"/>
      <c r="PRJ107" s="649"/>
      <c r="PRK107" s="649"/>
      <c r="PRL107" s="649"/>
      <c r="PRM107" s="649"/>
      <c r="PRN107" s="649"/>
      <c r="PRO107" s="649"/>
      <c r="PRP107" s="649"/>
      <c r="PRQ107" s="649"/>
      <c r="PRR107" s="649"/>
      <c r="PRS107" s="649"/>
      <c r="PRT107" s="649"/>
      <c r="PRU107" s="649"/>
      <c r="PRV107" s="649"/>
      <c r="PRW107" s="649"/>
      <c r="PRX107" s="649"/>
      <c r="PRY107" s="649"/>
      <c r="PRZ107" s="649"/>
      <c r="PSA107" s="649"/>
      <c r="PSB107" s="649"/>
      <c r="PSC107" s="649"/>
      <c r="PSD107" s="649"/>
      <c r="PSE107" s="649"/>
      <c r="PSF107" s="649"/>
      <c r="PSG107" s="649"/>
      <c r="PSH107" s="649"/>
      <c r="PSI107" s="649"/>
      <c r="PSJ107" s="649"/>
      <c r="PSK107" s="649"/>
      <c r="PSL107" s="649"/>
      <c r="PSM107" s="649"/>
      <c r="PSN107" s="649"/>
      <c r="PSO107" s="649"/>
      <c r="PSP107" s="649"/>
      <c r="PSQ107" s="649"/>
      <c r="PSR107" s="649"/>
      <c r="PSS107" s="649"/>
      <c r="PST107" s="649"/>
      <c r="PSU107" s="649"/>
      <c r="PSV107" s="649"/>
      <c r="PSW107" s="649"/>
      <c r="PSX107" s="649"/>
      <c r="PSY107" s="649"/>
      <c r="PSZ107" s="649"/>
      <c r="PTA107" s="649"/>
      <c r="PTB107" s="649"/>
      <c r="PTC107" s="649"/>
      <c r="PTD107" s="649"/>
      <c r="PTE107" s="649"/>
      <c r="PTF107" s="649"/>
      <c r="PTG107" s="649"/>
      <c r="PTH107" s="649"/>
      <c r="PTI107" s="649"/>
      <c r="PTJ107" s="649"/>
      <c r="PTK107" s="649"/>
      <c r="PTL107" s="649"/>
      <c r="PTM107" s="649"/>
      <c r="PTN107" s="649"/>
      <c r="PTO107" s="649"/>
      <c r="PTP107" s="649"/>
      <c r="PTQ107" s="649"/>
      <c r="PTR107" s="649"/>
      <c r="PTS107" s="649"/>
      <c r="PTT107" s="649"/>
      <c r="PTU107" s="649"/>
      <c r="PTV107" s="649"/>
      <c r="PTW107" s="649"/>
      <c r="PTX107" s="649"/>
      <c r="PTY107" s="649"/>
      <c r="PTZ107" s="649"/>
      <c r="PUA107" s="649"/>
      <c r="PUB107" s="649"/>
      <c r="PUC107" s="649"/>
      <c r="PUD107" s="649"/>
      <c r="PUE107" s="649"/>
      <c r="PUF107" s="649"/>
      <c r="PUG107" s="649"/>
      <c r="PUH107" s="649"/>
      <c r="PUI107" s="649"/>
      <c r="PUJ107" s="649"/>
      <c r="PUK107" s="649"/>
      <c r="PUL107" s="649"/>
      <c r="PUM107" s="649"/>
      <c r="PUN107" s="649"/>
      <c r="PUO107" s="649"/>
      <c r="PUP107" s="649"/>
      <c r="PUQ107" s="649"/>
      <c r="PUR107" s="649"/>
      <c r="PUS107" s="649"/>
      <c r="PUT107" s="649"/>
      <c r="PUU107" s="649"/>
      <c r="PUV107" s="649"/>
      <c r="PUW107" s="649"/>
      <c r="PUX107" s="649"/>
      <c r="PUY107" s="649"/>
      <c r="PUZ107" s="649"/>
      <c r="PVA107" s="649"/>
      <c r="PVB107" s="649"/>
      <c r="PVC107" s="649"/>
      <c r="PVD107" s="649"/>
      <c r="PVE107" s="649"/>
      <c r="PVF107" s="649"/>
      <c r="PVG107" s="649"/>
      <c r="PVH107" s="649"/>
      <c r="PVI107" s="649"/>
      <c r="PVJ107" s="649"/>
      <c r="PVK107" s="649"/>
      <c r="PVL107" s="649"/>
      <c r="PVM107" s="649"/>
      <c r="PVN107" s="649"/>
      <c r="PVO107" s="649"/>
      <c r="PVP107" s="649"/>
      <c r="PVQ107" s="649"/>
      <c r="PVR107" s="649"/>
      <c r="PVS107" s="649"/>
      <c r="PVT107" s="649"/>
      <c r="PVU107" s="649"/>
      <c r="PVV107" s="649"/>
      <c r="PVW107" s="649"/>
      <c r="PVX107" s="649"/>
      <c r="PVY107" s="649"/>
      <c r="PVZ107" s="649"/>
      <c r="PWA107" s="649"/>
      <c r="PWB107" s="649"/>
      <c r="PWC107" s="649"/>
      <c r="PWD107" s="649"/>
      <c r="PWE107" s="649"/>
      <c r="PWF107" s="649"/>
      <c r="PWG107" s="649"/>
      <c r="PWH107" s="649"/>
      <c r="PWI107" s="649"/>
      <c r="PWJ107" s="649"/>
      <c r="PWK107" s="649"/>
      <c r="PWL107" s="649"/>
      <c r="PWM107" s="649"/>
      <c r="PWN107" s="649"/>
      <c r="PWO107" s="649"/>
      <c r="PWP107" s="649"/>
      <c r="PWQ107" s="649"/>
      <c r="PWR107" s="649"/>
      <c r="PWS107" s="649"/>
      <c r="PWT107" s="649"/>
      <c r="PWU107" s="649"/>
      <c r="PWV107" s="649"/>
      <c r="PWW107" s="649"/>
      <c r="PWX107" s="649"/>
      <c r="PWY107" s="649"/>
      <c r="PWZ107" s="649"/>
      <c r="PXA107" s="649"/>
      <c r="PXB107" s="649"/>
      <c r="PXC107" s="649"/>
      <c r="PXD107" s="649"/>
      <c r="PXE107" s="649"/>
      <c r="PXF107" s="649"/>
      <c r="PXG107" s="649"/>
      <c r="PXH107" s="649"/>
      <c r="PXI107" s="649"/>
      <c r="PXJ107" s="649"/>
      <c r="PXK107" s="649"/>
      <c r="PXL107" s="649"/>
      <c r="PXM107" s="649"/>
      <c r="PXN107" s="649"/>
      <c r="PXO107" s="649"/>
      <c r="PXP107" s="649"/>
      <c r="PXQ107" s="649"/>
      <c r="PXR107" s="649"/>
      <c r="PXS107" s="649"/>
      <c r="PXT107" s="649"/>
      <c r="PXU107" s="649"/>
      <c r="PXV107" s="649"/>
      <c r="PXW107" s="649"/>
      <c r="PXX107" s="649"/>
      <c r="PXY107" s="649"/>
      <c r="PXZ107" s="649"/>
      <c r="PYA107" s="649"/>
      <c r="PYB107" s="649"/>
      <c r="PYC107" s="649"/>
      <c r="PYD107" s="649"/>
      <c r="PYE107" s="649"/>
      <c r="PYF107" s="649"/>
      <c r="PYG107" s="649"/>
      <c r="PYH107" s="649"/>
      <c r="PYI107" s="649"/>
      <c r="PYJ107" s="649"/>
      <c r="PYK107" s="649"/>
      <c r="PYL107" s="649"/>
      <c r="PYM107" s="649"/>
      <c r="PYN107" s="649"/>
      <c r="PYO107" s="649"/>
      <c r="PYP107" s="649"/>
      <c r="PYQ107" s="649"/>
      <c r="PYR107" s="649"/>
      <c r="PYS107" s="649"/>
      <c r="PYT107" s="649"/>
      <c r="PYU107" s="649"/>
      <c r="PYV107" s="649"/>
      <c r="PYW107" s="649"/>
      <c r="PYX107" s="649"/>
      <c r="PYY107" s="649"/>
      <c r="PYZ107" s="649"/>
      <c r="PZA107" s="649"/>
      <c r="PZB107" s="649"/>
      <c r="PZC107" s="649"/>
      <c r="PZD107" s="649"/>
      <c r="PZE107" s="649"/>
      <c r="PZF107" s="649"/>
      <c r="PZG107" s="649"/>
      <c r="PZH107" s="649"/>
      <c r="PZI107" s="649"/>
      <c r="PZJ107" s="649"/>
      <c r="PZK107" s="649"/>
      <c r="PZL107" s="649"/>
      <c r="PZM107" s="649"/>
      <c r="PZN107" s="649"/>
      <c r="PZO107" s="649"/>
      <c r="PZP107" s="649"/>
      <c r="PZQ107" s="649"/>
      <c r="PZR107" s="649"/>
      <c r="PZS107" s="649"/>
      <c r="PZT107" s="649"/>
      <c r="PZU107" s="649"/>
      <c r="PZV107" s="649"/>
      <c r="PZW107" s="649"/>
      <c r="PZX107" s="649"/>
      <c r="PZY107" s="649"/>
      <c r="PZZ107" s="649"/>
      <c r="QAA107" s="649"/>
      <c r="QAB107" s="649"/>
      <c r="QAC107" s="649"/>
      <c r="QAD107" s="649"/>
      <c r="QAE107" s="649"/>
      <c r="QAF107" s="649"/>
      <c r="QAG107" s="649"/>
      <c r="QAH107" s="649"/>
      <c r="QAI107" s="649"/>
      <c r="QAJ107" s="649"/>
      <c r="QAK107" s="649"/>
      <c r="QAL107" s="649"/>
      <c r="QAM107" s="649"/>
      <c r="QAN107" s="649"/>
      <c r="QAO107" s="649"/>
      <c r="QAP107" s="649"/>
      <c r="QAQ107" s="649"/>
      <c r="QAR107" s="649"/>
      <c r="QAS107" s="649"/>
      <c r="QAT107" s="649"/>
      <c r="QAU107" s="649"/>
      <c r="QAV107" s="649"/>
      <c r="QAW107" s="649"/>
      <c r="QAX107" s="649"/>
      <c r="QAY107" s="649"/>
      <c r="QAZ107" s="649"/>
      <c r="QBA107" s="649"/>
      <c r="QBB107" s="649"/>
      <c r="QBC107" s="649"/>
      <c r="QBD107" s="649"/>
      <c r="QBE107" s="649"/>
      <c r="QBF107" s="649"/>
      <c r="QBG107" s="649"/>
      <c r="QBH107" s="649"/>
      <c r="QBI107" s="649"/>
      <c r="QBJ107" s="649"/>
      <c r="QBK107" s="649"/>
      <c r="QBL107" s="649"/>
      <c r="QBM107" s="649"/>
      <c r="QBN107" s="649"/>
      <c r="QBO107" s="649"/>
      <c r="QBP107" s="649"/>
      <c r="QBQ107" s="649"/>
      <c r="QBR107" s="649"/>
      <c r="QBS107" s="649"/>
      <c r="QBT107" s="649"/>
      <c r="QBU107" s="649"/>
      <c r="QBV107" s="649"/>
      <c r="QBW107" s="649"/>
      <c r="QBX107" s="649"/>
      <c r="QBY107" s="649"/>
      <c r="QBZ107" s="649"/>
      <c r="QCA107" s="649"/>
      <c r="QCB107" s="649"/>
      <c r="QCC107" s="649"/>
      <c r="QCD107" s="649"/>
      <c r="QCE107" s="649"/>
      <c r="QCF107" s="649"/>
      <c r="QCG107" s="649"/>
      <c r="QCH107" s="649"/>
      <c r="QCI107" s="649"/>
      <c r="QCJ107" s="649"/>
      <c r="QCK107" s="649"/>
      <c r="QCL107" s="649"/>
      <c r="QCM107" s="649"/>
      <c r="QCN107" s="649"/>
      <c r="QCO107" s="649"/>
      <c r="QCP107" s="649"/>
      <c r="QCQ107" s="649"/>
      <c r="QCR107" s="649"/>
      <c r="QCS107" s="649"/>
      <c r="QCT107" s="649"/>
      <c r="QCU107" s="649"/>
      <c r="QCV107" s="649"/>
      <c r="QCW107" s="649"/>
      <c r="QCX107" s="649"/>
      <c r="QCY107" s="649"/>
      <c r="QCZ107" s="649"/>
      <c r="QDA107" s="649"/>
      <c r="QDB107" s="649"/>
      <c r="QDC107" s="649"/>
      <c r="QDD107" s="649"/>
      <c r="QDE107" s="649"/>
      <c r="QDF107" s="649"/>
      <c r="QDG107" s="649"/>
      <c r="QDH107" s="649"/>
      <c r="QDI107" s="649"/>
      <c r="QDJ107" s="649"/>
      <c r="QDK107" s="649"/>
      <c r="QDL107" s="649"/>
      <c r="QDM107" s="649"/>
      <c r="QDN107" s="649"/>
      <c r="QDO107" s="649"/>
      <c r="QDP107" s="649"/>
      <c r="QDQ107" s="649"/>
      <c r="QDR107" s="649"/>
      <c r="QDS107" s="649"/>
      <c r="QDT107" s="649"/>
      <c r="QDU107" s="649"/>
      <c r="QDV107" s="649"/>
      <c r="QDW107" s="649"/>
      <c r="QDX107" s="649"/>
      <c r="QDY107" s="649"/>
      <c r="QDZ107" s="649"/>
      <c r="QEA107" s="649"/>
      <c r="QEB107" s="649"/>
      <c r="QEC107" s="649"/>
      <c r="QED107" s="649"/>
      <c r="QEE107" s="649"/>
      <c r="QEF107" s="649"/>
      <c r="QEG107" s="649"/>
      <c r="QEH107" s="649"/>
      <c r="QEI107" s="649"/>
      <c r="QEJ107" s="649"/>
      <c r="QEK107" s="649"/>
      <c r="QEL107" s="649"/>
      <c r="QEM107" s="649"/>
      <c r="QEN107" s="649"/>
      <c r="QEO107" s="649"/>
      <c r="QEP107" s="649"/>
      <c r="QEQ107" s="649"/>
      <c r="QER107" s="649"/>
      <c r="QES107" s="649"/>
      <c r="QET107" s="649"/>
      <c r="QEU107" s="649"/>
      <c r="QEV107" s="649"/>
      <c r="QEW107" s="649"/>
      <c r="QEX107" s="649"/>
      <c r="QEY107" s="649"/>
      <c r="QEZ107" s="649"/>
      <c r="QFA107" s="649"/>
      <c r="QFB107" s="649"/>
      <c r="QFC107" s="649"/>
      <c r="QFD107" s="649"/>
      <c r="QFE107" s="649"/>
      <c r="QFF107" s="649"/>
      <c r="QFG107" s="649"/>
      <c r="QFH107" s="649"/>
      <c r="QFI107" s="649"/>
      <c r="QFJ107" s="649"/>
      <c r="QFK107" s="649"/>
      <c r="QFL107" s="649"/>
      <c r="QFM107" s="649"/>
      <c r="QFN107" s="649"/>
      <c r="QFO107" s="649"/>
      <c r="QFP107" s="649"/>
      <c r="QFQ107" s="649"/>
      <c r="QFR107" s="649"/>
      <c r="QFS107" s="649"/>
      <c r="QFT107" s="649"/>
      <c r="QFU107" s="649"/>
      <c r="QFV107" s="649"/>
      <c r="QFW107" s="649"/>
      <c r="QFX107" s="649"/>
      <c r="QFY107" s="649"/>
      <c r="QFZ107" s="649"/>
      <c r="QGA107" s="649"/>
      <c r="QGB107" s="649"/>
      <c r="QGC107" s="649"/>
      <c r="QGD107" s="649"/>
      <c r="QGE107" s="649"/>
      <c r="QGF107" s="649"/>
      <c r="QGG107" s="649"/>
      <c r="QGH107" s="649"/>
      <c r="QGI107" s="649"/>
      <c r="QGJ107" s="649"/>
      <c r="QGK107" s="649"/>
      <c r="QGL107" s="649"/>
      <c r="QGM107" s="649"/>
      <c r="QGN107" s="649"/>
      <c r="QGO107" s="649"/>
      <c r="QGP107" s="649"/>
      <c r="QGQ107" s="649"/>
      <c r="QGR107" s="649"/>
      <c r="QGS107" s="649"/>
      <c r="QGT107" s="649"/>
      <c r="QGU107" s="649"/>
      <c r="QGV107" s="649"/>
      <c r="QGW107" s="649"/>
      <c r="QGX107" s="649"/>
      <c r="QGY107" s="649"/>
      <c r="QGZ107" s="649"/>
      <c r="QHA107" s="649"/>
      <c r="QHB107" s="649"/>
      <c r="QHC107" s="649"/>
      <c r="QHD107" s="649"/>
      <c r="QHE107" s="649"/>
      <c r="QHF107" s="649"/>
      <c r="QHG107" s="649"/>
      <c r="QHH107" s="649"/>
      <c r="QHI107" s="649"/>
      <c r="QHJ107" s="649"/>
      <c r="QHK107" s="649"/>
      <c r="QHL107" s="649"/>
      <c r="QHM107" s="649"/>
      <c r="QHN107" s="649"/>
      <c r="QHO107" s="649"/>
      <c r="QHP107" s="649"/>
      <c r="QHQ107" s="649"/>
      <c r="QHR107" s="649"/>
      <c r="QHS107" s="649"/>
      <c r="QHT107" s="649"/>
      <c r="QHU107" s="649"/>
      <c r="QHV107" s="649"/>
      <c r="QHW107" s="649"/>
      <c r="QHX107" s="649"/>
      <c r="QHY107" s="649"/>
      <c r="QHZ107" s="649"/>
      <c r="QIA107" s="649"/>
      <c r="QIB107" s="649"/>
      <c r="QIC107" s="649"/>
      <c r="QID107" s="649"/>
      <c r="QIE107" s="649"/>
      <c r="QIF107" s="649"/>
      <c r="QIG107" s="649"/>
      <c r="QIH107" s="649"/>
      <c r="QII107" s="649"/>
      <c r="QIJ107" s="649"/>
      <c r="QIK107" s="649"/>
      <c r="QIL107" s="649"/>
      <c r="QIM107" s="649"/>
      <c r="QIN107" s="649"/>
      <c r="QIO107" s="649"/>
      <c r="QIP107" s="649"/>
      <c r="QIQ107" s="649"/>
      <c r="QIR107" s="649"/>
      <c r="QIS107" s="649"/>
      <c r="QIT107" s="649"/>
      <c r="QIU107" s="649"/>
      <c r="QIV107" s="649"/>
      <c r="QIW107" s="649"/>
      <c r="QIX107" s="649"/>
      <c r="QIY107" s="649"/>
      <c r="QIZ107" s="649"/>
      <c r="QJA107" s="649"/>
      <c r="QJB107" s="649"/>
      <c r="QJC107" s="649"/>
      <c r="QJD107" s="649"/>
      <c r="QJE107" s="649"/>
      <c r="QJF107" s="649"/>
      <c r="QJG107" s="649"/>
      <c r="QJH107" s="649"/>
      <c r="QJI107" s="649"/>
      <c r="QJJ107" s="649"/>
      <c r="QJK107" s="649"/>
      <c r="QJL107" s="649"/>
      <c r="QJM107" s="649"/>
      <c r="QJN107" s="649"/>
      <c r="QJO107" s="649"/>
      <c r="QJP107" s="649"/>
      <c r="QJQ107" s="649"/>
      <c r="QJR107" s="649"/>
      <c r="QJS107" s="649"/>
      <c r="QJT107" s="649"/>
      <c r="QJU107" s="649"/>
      <c r="QJV107" s="649"/>
      <c r="QJW107" s="649"/>
      <c r="QJX107" s="649"/>
      <c r="QJY107" s="649"/>
      <c r="QJZ107" s="649"/>
      <c r="QKA107" s="649"/>
      <c r="QKB107" s="649"/>
      <c r="QKC107" s="649"/>
      <c r="QKD107" s="649"/>
      <c r="QKE107" s="649"/>
      <c r="QKF107" s="649"/>
      <c r="QKG107" s="649"/>
      <c r="QKH107" s="649"/>
      <c r="QKI107" s="649"/>
      <c r="QKJ107" s="649"/>
      <c r="QKK107" s="649"/>
      <c r="QKL107" s="649"/>
      <c r="QKM107" s="649"/>
      <c r="QKN107" s="649"/>
      <c r="QKO107" s="649"/>
      <c r="QKP107" s="649"/>
      <c r="QKQ107" s="649"/>
      <c r="QKR107" s="649"/>
      <c r="QKS107" s="649"/>
      <c r="QKT107" s="649"/>
      <c r="QKU107" s="649"/>
      <c r="QKV107" s="649"/>
      <c r="QKW107" s="649"/>
      <c r="QKX107" s="649"/>
      <c r="QKY107" s="649"/>
      <c r="QKZ107" s="649"/>
      <c r="QLA107" s="649"/>
      <c r="QLB107" s="649"/>
      <c r="QLC107" s="649"/>
      <c r="QLD107" s="649"/>
      <c r="QLE107" s="649"/>
      <c r="QLF107" s="649"/>
      <c r="QLG107" s="649"/>
      <c r="QLH107" s="649"/>
      <c r="QLI107" s="649"/>
      <c r="QLJ107" s="649"/>
      <c r="QLK107" s="649"/>
      <c r="QLL107" s="649"/>
      <c r="QLM107" s="649"/>
      <c r="QLN107" s="649"/>
      <c r="QLO107" s="649"/>
      <c r="QLP107" s="649"/>
      <c r="QLQ107" s="649"/>
      <c r="QLR107" s="649"/>
      <c r="QLS107" s="649"/>
      <c r="QLT107" s="649"/>
      <c r="QLU107" s="649"/>
      <c r="QLV107" s="649"/>
      <c r="QLW107" s="649"/>
      <c r="QLX107" s="649"/>
      <c r="QLY107" s="649"/>
      <c r="QLZ107" s="649"/>
      <c r="QMA107" s="649"/>
      <c r="QMB107" s="649"/>
      <c r="QMC107" s="649"/>
      <c r="QMD107" s="649"/>
      <c r="QME107" s="649"/>
      <c r="QMF107" s="649"/>
      <c r="QMG107" s="649"/>
      <c r="QMH107" s="649"/>
      <c r="QMI107" s="649"/>
      <c r="QMJ107" s="649"/>
      <c r="QMK107" s="649"/>
      <c r="QML107" s="649"/>
      <c r="QMM107" s="649"/>
      <c r="QMN107" s="649"/>
      <c r="QMO107" s="649"/>
      <c r="QMP107" s="649"/>
      <c r="QMQ107" s="649"/>
      <c r="QMR107" s="649"/>
      <c r="QMS107" s="649"/>
      <c r="QMT107" s="649"/>
      <c r="QMU107" s="649"/>
      <c r="QMV107" s="649"/>
      <c r="QMW107" s="649"/>
      <c r="QMX107" s="649"/>
      <c r="QMY107" s="649"/>
      <c r="QMZ107" s="649"/>
      <c r="QNA107" s="649"/>
      <c r="QNB107" s="649"/>
      <c r="QNC107" s="649"/>
      <c r="QND107" s="649"/>
      <c r="QNE107" s="649"/>
      <c r="QNF107" s="649"/>
      <c r="QNG107" s="649"/>
      <c r="QNH107" s="649"/>
      <c r="QNI107" s="649"/>
      <c r="QNJ107" s="649"/>
      <c r="QNK107" s="649"/>
      <c r="QNL107" s="649"/>
      <c r="QNM107" s="649"/>
      <c r="QNN107" s="649"/>
      <c r="QNO107" s="649"/>
      <c r="QNP107" s="649"/>
      <c r="QNQ107" s="649"/>
      <c r="QNR107" s="649"/>
      <c r="QNS107" s="649"/>
      <c r="QNT107" s="649"/>
      <c r="QNU107" s="649"/>
      <c r="QNV107" s="649"/>
      <c r="QNW107" s="649"/>
      <c r="QNX107" s="649"/>
      <c r="QNY107" s="649"/>
      <c r="QNZ107" s="649"/>
      <c r="QOA107" s="649"/>
      <c r="QOB107" s="649"/>
      <c r="QOC107" s="649"/>
      <c r="QOD107" s="649"/>
      <c r="QOE107" s="649"/>
      <c r="QOF107" s="649"/>
      <c r="QOG107" s="649"/>
      <c r="QOH107" s="649"/>
      <c r="QOI107" s="649"/>
      <c r="QOJ107" s="649"/>
      <c r="QOK107" s="649"/>
      <c r="QOL107" s="649"/>
      <c r="QOM107" s="649"/>
      <c r="QON107" s="649"/>
      <c r="QOO107" s="649"/>
      <c r="QOP107" s="649"/>
      <c r="QOQ107" s="649"/>
      <c r="QOR107" s="649"/>
      <c r="QOS107" s="649"/>
      <c r="QOT107" s="649"/>
      <c r="QOU107" s="649"/>
      <c r="QOV107" s="649"/>
      <c r="QOW107" s="649"/>
      <c r="QOX107" s="649"/>
      <c r="QOY107" s="649"/>
      <c r="QOZ107" s="649"/>
      <c r="QPA107" s="649"/>
      <c r="QPB107" s="649"/>
      <c r="QPC107" s="649"/>
      <c r="QPD107" s="649"/>
      <c r="QPE107" s="649"/>
      <c r="QPF107" s="649"/>
      <c r="QPG107" s="649"/>
      <c r="QPH107" s="649"/>
      <c r="QPI107" s="649"/>
      <c r="QPJ107" s="649"/>
      <c r="QPK107" s="649"/>
      <c r="QPL107" s="649"/>
      <c r="QPM107" s="649"/>
      <c r="QPN107" s="649"/>
      <c r="QPO107" s="649"/>
      <c r="QPP107" s="649"/>
      <c r="QPQ107" s="649"/>
      <c r="QPR107" s="649"/>
      <c r="QPS107" s="649"/>
      <c r="QPT107" s="649"/>
      <c r="QPU107" s="649"/>
      <c r="QPV107" s="649"/>
      <c r="QPW107" s="649"/>
      <c r="QPX107" s="649"/>
      <c r="QPY107" s="649"/>
      <c r="QPZ107" s="649"/>
      <c r="QQA107" s="649"/>
      <c r="QQB107" s="649"/>
      <c r="QQC107" s="649"/>
      <c r="QQD107" s="649"/>
      <c r="QQE107" s="649"/>
      <c r="QQF107" s="649"/>
      <c r="QQG107" s="649"/>
      <c r="QQH107" s="649"/>
      <c r="QQI107" s="649"/>
      <c r="QQJ107" s="649"/>
      <c r="QQK107" s="649"/>
      <c r="QQL107" s="649"/>
      <c r="QQM107" s="649"/>
      <c r="QQN107" s="649"/>
      <c r="QQO107" s="649"/>
      <c r="QQP107" s="649"/>
      <c r="QQQ107" s="649"/>
      <c r="QQR107" s="649"/>
      <c r="QQS107" s="649"/>
      <c r="QQT107" s="649"/>
      <c r="QQU107" s="649"/>
      <c r="QQV107" s="649"/>
      <c r="QQW107" s="649"/>
      <c r="QQX107" s="649"/>
      <c r="QQY107" s="649"/>
      <c r="QQZ107" s="649"/>
      <c r="QRA107" s="649"/>
      <c r="QRB107" s="649"/>
      <c r="QRC107" s="649"/>
      <c r="QRD107" s="649"/>
      <c r="QRE107" s="649"/>
      <c r="QRF107" s="649"/>
      <c r="QRG107" s="649"/>
      <c r="QRH107" s="649"/>
      <c r="QRI107" s="649"/>
      <c r="QRJ107" s="649"/>
      <c r="QRK107" s="649"/>
      <c r="QRL107" s="649"/>
      <c r="QRM107" s="649"/>
      <c r="QRN107" s="649"/>
      <c r="QRO107" s="649"/>
      <c r="QRP107" s="649"/>
      <c r="QRQ107" s="649"/>
      <c r="QRR107" s="649"/>
      <c r="QRS107" s="649"/>
      <c r="QRT107" s="649"/>
      <c r="QRU107" s="649"/>
      <c r="QRV107" s="649"/>
      <c r="QRW107" s="649"/>
      <c r="QRX107" s="649"/>
      <c r="QRY107" s="649"/>
      <c r="QRZ107" s="649"/>
      <c r="QSA107" s="649"/>
      <c r="QSB107" s="649"/>
      <c r="QSC107" s="649"/>
      <c r="QSD107" s="649"/>
      <c r="QSE107" s="649"/>
      <c r="QSF107" s="649"/>
      <c r="QSG107" s="649"/>
      <c r="QSH107" s="649"/>
      <c r="QSI107" s="649"/>
      <c r="QSJ107" s="649"/>
      <c r="QSK107" s="649"/>
      <c r="QSL107" s="649"/>
      <c r="QSM107" s="649"/>
      <c r="QSN107" s="649"/>
      <c r="QSO107" s="649"/>
      <c r="QSP107" s="649"/>
      <c r="QSQ107" s="649"/>
      <c r="QSR107" s="649"/>
      <c r="QSS107" s="649"/>
      <c r="QST107" s="649"/>
      <c r="QSU107" s="649"/>
      <c r="QSV107" s="649"/>
      <c r="QSW107" s="649"/>
      <c r="QSX107" s="649"/>
      <c r="QSY107" s="649"/>
      <c r="QSZ107" s="649"/>
      <c r="QTA107" s="649"/>
      <c r="QTB107" s="649"/>
      <c r="QTC107" s="649"/>
      <c r="QTD107" s="649"/>
      <c r="QTE107" s="649"/>
      <c r="QTF107" s="649"/>
      <c r="QTG107" s="649"/>
      <c r="QTH107" s="649"/>
      <c r="QTI107" s="649"/>
      <c r="QTJ107" s="649"/>
      <c r="QTK107" s="649"/>
      <c r="QTL107" s="649"/>
      <c r="QTM107" s="649"/>
      <c r="QTN107" s="649"/>
      <c r="QTO107" s="649"/>
      <c r="QTP107" s="649"/>
      <c r="QTQ107" s="649"/>
      <c r="QTR107" s="649"/>
      <c r="QTS107" s="649"/>
      <c r="QTT107" s="649"/>
      <c r="QTU107" s="649"/>
      <c r="QTV107" s="649"/>
      <c r="QTW107" s="649"/>
      <c r="QTX107" s="649"/>
      <c r="QTY107" s="649"/>
      <c r="QTZ107" s="649"/>
      <c r="QUA107" s="649"/>
      <c r="QUB107" s="649"/>
      <c r="QUC107" s="649"/>
      <c r="QUD107" s="649"/>
      <c r="QUE107" s="649"/>
      <c r="QUF107" s="649"/>
      <c r="QUG107" s="649"/>
      <c r="QUH107" s="649"/>
      <c r="QUI107" s="649"/>
      <c r="QUJ107" s="649"/>
      <c r="QUK107" s="649"/>
      <c r="QUL107" s="649"/>
      <c r="QUM107" s="649"/>
      <c r="QUN107" s="649"/>
      <c r="QUO107" s="649"/>
      <c r="QUP107" s="649"/>
      <c r="QUQ107" s="649"/>
      <c r="QUR107" s="649"/>
      <c r="QUS107" s="649"/>
      <c r="QUT107" s="649"/>
      <c r="QUU107" s="649"/>
      <c r="QUV107" s="649"/>
      <c r="QUW107" s="649"/>
      <c r="QUX107" s="649"/>
      <c r="QUY107" s="649"/>
      <c r="QUZ107" s="649"/>
      <c r="QVA107" s="649"/>
      <c r="QVB107" s="649"/>
      <c r="QVC107" s="649"/>
      <c r="QVD107" s="649"/>
      <c r="QVE107" s="649"/>
      <c r="QVF107" s="649"/>
      <c r="QVG107" s="649"/>
      <c r="QVH107" s="649"/>
      <c r="QVI107" s="649"/>
      <c r="QVJ107" s="649"/>
      <c r="QVK107" s="649"/>
      <c r="QVL107" s="649"/>
      <c r="QVM107" s="649"/>
      <c r="QVN107" s="649"/>
      <c r="QVO107" s="649"/>
      <c r="QVP107" s="649"/>
      <c r="QVQ107" s="649"/>
      <c r="QVR107" s="649"/>
      <c r="QVS107" s="649"/>
      <c r="QVT107" s="649"/>
      <c r="QVU107" s="649"/>
      <c r="QVV107" s="649"/>
      <c r="QVW107" s="649"/>
      <c r="QVX107" s="649"/>
      <c r="QVY107" s="649"/>
      <c r="QVZ107" s="649"/>
      <c r="QWA107" s="649"/>
      <c r="QWB107" s="649"/>
      <c r="QWC107" s="649"/>
      <c r="QWD107" s="649"/>
      <c r="QWE107" s="649"/>
      <c r="QWF107" s="649"/>
      <c r="QWG107" s="649"/>
      <c r="QWH107" s="649"/>
      <c r="QWI107" s="649"/>
      <c r="QWJ107" s="649"/>
      <c r="QWK107" s="649"/>
      <c r="QWL107" s="649"/>
      <c r="QWM107" s="649"/>
      <c r="QWN107" s="649"/>
      <c r="QWO107" s="649"/>
      <c r="QWP107" s="649"/>
      <c r="QWQ107" s="649"/>
      <c r="QWR107" s="649"/>
      <c r="QWS107" s="649"/>
      <c r="QWT107" s="649"/>
      <c r="QWU107" s="649"/>
      <c r="QWV107" s="649"/>
      <c r="QWW107" s="649"/>
      <c r="QWX107" s="649"/>
      <c r="QWY107" s="649"/>
      <c r="QWZ107" s="649"/>
      <c r="QXA107" s="649"/>
      <c r="QXB107" s="649"/>
      <c r="QXC107" s="649"/>
      <c r="QXD107" s="649"/>
      <c r="QXE107" s="649"/>
      <c r="QXF107" s="649"/>
      <c r="QXG107" s="649"/>
      <c r="QXH107" s="649"/>
      <c r="QXI107" s="649"/>
      <c r="QXJ107" s="649"/>
      <c r="QXK107" s="649"/>
      <c r="QXL107" s="649"/>
      <c r="QXM107" s="649"/>
      <c r="QXN107" s="649"/>
      <c r="QXO107" s="649"/>
      <c r="QXP107" s="649"/>
      <c r="QXQ107" s="649"/>
      <c r="QXR107" s="649"/>
      <c r="QXS107" s="649"/>
      <c r="QXT107" s="649"/>
      <c r="QXU107" s="649"/>
      <c r="QXV107" s="649"/>
      <c r="QXW107" s="649"/>
      <c r="QXX107" s="649"/>
      <c r="QXY107" s="649"/>
      <c r="QXZ107" s="649"/>
      <c r="QYA107" s="649"/>
      <c r="QYB107" s="649"/>
      <c r="QYC107" s="649"/>
      <c r="QYD107" s="649"/>
      <c r="QYE107" s="649"/>
      <c r="QYF107" s="649"/>
      <c r="QYG107" s="649"/>
      <c r="QYH107" s="649"/>
      <c r="QYI107" s="649"/>
      <c r="QYJ107" s="649"/>
      <c r="QYK107" s="649"/>
      <c r="QYL107" s="649"/>
      <c r="QYM107" s="649"/>
      <c r="QYN107" s="649"/>
      <c r="QYO107" s="649"/>
      <c r="QYP107" s="649"/>
      <c r="QYQ107" s="649"/>
      <c r="QYR107" s="649"/>
      <c r="QYS107" s="649"/>
      <c r="QYT107" s="649"/>
      <c r="QYU107" s="649"/>
      <c r="QYV107" s="649"/>
      <c r="QYW107" s="649"/>
      <c r="QYX107" s="649"/>
      <c r="QYY107" s="649"/>
      <c r="QYZ107" s="649"/>
      <c r="QZA107" s="649"/>
      <c r="QZB107" s="649"/>
      <c r="QZC107" s="649"/>
      <c r="QZD107" s="649"/>
      <c r="QZE107" s="649"/>
      <c r="QZF107" s="649"/>
      <c r="QZG107" s="649"/>
      <c r="QZH107" s="649"/>
      <c r="QZI107" s="649"/>
      <c r="QZJ107" s="649"/>
      <c r="QZK107" s="649"/>
      <c r="QZL107" s="649"/>
      <c r="QZM107" s="649"/>
      <c r="QZN107" s="649"/>
      <c r="QZO107" s="649"/>
      <c r="QZP107" s="649"/>
      <c r="QZQ107" s="649"/>
      <c r="QZR107" s="649"/>
      <c r="QZS107" s="649"/>
      <c r="QZT107" s="649"/>
      <c r="QZU107" s="649"/>
      <c r="QZV107" s="649"/>
      <c r="QZW107" s="649"/>
      <c r="QZX107" s="649"/>
      <c r="QZY107" s="649"/>
      <c r="QZZ107" s="649"/>
      <c r="RAA107" s="649"/>
      <c r="RAB107" s="649"/>
      <c r="RAC107" s="649"/>
      <c r="RAD107" s="649"/>
      <c r="RAE107" s="649"/>
      <c r="RAF107" s="649"/>
      <c r="RAG107" s="649"/>
      <c r="RAH107" s="649"/>
      <c r="RAI107" s="649"/>
      <c r="RAJ107" s="649"/>
      <c r="RAK107" s="649"/>
      <c r="RAL107" s="649"/>
      <c r="RAM107" s="649"/>
      <c r="RAN107" s="649"/>
      <c r="RAO107" s="649"/>
      <c r="RAP107" s="649"/>
      <c r="RAQ107" s="649"/>
      <c r="RAR107" s="649"/>
      <c r="RAS107" s="649"/>
      <c r="RAT107" s="649"/>
      <c r="RAU107" s="649"/>
      <c r="RAV107" s="649"/>
      <c r="RAW107" s="649"/>
      <c r="RAX107" s="649"/>
      <c r="RAY107" s="649"/>
      <c r="RAZ107" s="649"/>
      <c r="RBA107" s="649"/>
      <c r="RBB107" s="649"/>
      <c r="RBC107" s="649"/>
      <c r="RBD107" s="649"/>
      <c r="RBE107" s="649"/>
      <c r="RBF107" s="649"/>
      <c r="RBG107" s="649"/>
      <c r="RBH107" s="649"/>
      <c r="RBI107" s="649"/>
      <c r="RBJ107" s="649"/>
      <c r="RBK107" s="649"/>
      <c r="RBL107" s="649"/>
      <c r="RBM107" s="649"/>
      <c r="RBN107" s="649"/>
      <c r="RBO107" s="649"/>
      <c r="RBP107" s="649"/>
      <c r="RBQ107" s="649"/>
      <c r="RBR107" s="649"/>
      <c r="RBS107" s="649"/>
      <c r="RBT107" s="649"/>
      <c r="RBU107" s="649"/>
      <c r="RBV107" s="649"/>
      <c r="RBW107" s="649"/>
      <c r="RBX107" s="649"/>
      <c r="RBY107" s="649"/>
      <c r="RBZ107" s="649"/>
      <c r="RCA107" s="649"/>
      <c r="RCB107" s="649"/>
      <c r="RCC107" s="649"/>
      <c r="RCD107" s="649"/>
      <c r="RCE107" s="649"/>
      <c r="RCF107" s="649"/>
      <c r="RCG107" s="649"/>
      <c r="RCH107" s="649"/>
      <c r="RCI107" s="649"/>
      <c r="RCJ107" s="649"/>
      <c r="RCK107" s="649"/>
      <c r="RCL107" s="649"/>
      <c r="RCM107" s="649"/>
      <c r="RCN107" s="649"/>
      <c r="RCO107" s="649"/>
      <c r="RCP107" s="649"/>
      <c r="RCQ107" s="649"/>
      <c r="RCR107" s="649"/>
      <c r="RCS107" s="649"/>
      <c r="RCT107" s="649"/>
      <c r="RCU107" s="649"/>
      <c r="RCV107" s="649"/>
      <c r="RCW107" s="649"/>
      <c r="RCX107" s="649"/>
      <c r="RCY107" s="649"/>
      <c r="RCZ107" s="649"/>
      <c r="RDA107" s="649"/>
      <c r="RDB107" s="649"/>
      <c r="RDC107" s="649"/>
      <c r="RDD107" s="649"/>
      <c r="RDE107" s="649"/>
      <c r="RDF107" s="649"/>
      <c r="RDG107" s="649"/>
      <c r="RDH107" s="649"/>
      <c r="RDI107" s="649"/>
      <c r="RDJ107" s="649"/>
      <c r="RDK107" s="649"/>
      <c r="RDL107" s="649"/>
      <c r="RDM107" s="649"/>
      <c r="RDN107" s="649"/>
      <c r="RDO107" s="649"/>
      <c r="RDP107" s="649"/>
      <c r="RDQ107" s="649"/>
      <c r="RDR107" s="649"/>
      <c r="RDS107" s="649"/>
      <c r="RDT107" s="649"/>
      <c r="RDU107" s="649"/>
      <c r="RDV107" s="649"/>
      <c r="RDW107" s="649"/>
      <c r="RDX107" s="649"/>
      <c r="RDY107" s="649"/>
      <c r="RDZ107" s="649"/>
      <c r="REA107" s="649"/>
      <c r="REB107" s="649"/>
      <c r="REC107" s="649"/>
      <c r="RED107" s="649"/>
      <c r="REE107" s="649"/>
      <c r="REF107" s="649"/>
      <c r="REG107" s="649"/>
      <c r="REH107" s="649"/>
      <c r="REI107" s="649"/>
      <c r="REJ107" s="649"/>
      <c r="REK107" s="649"/>
      <c r="REL107" s="649"/>
      <c r="REM107" s="649"/>
      <c r="REN107" s="649"/>
      <c r="REO107" s="649"/>
      <c r="REP107" s="649"/>
      <c r="REQ107" s="649"/>
      <c r="RER107" s="649"/>
      <c r="RES107" s="649"/>
      <c r="RET107" s="649"/>
      <c r="REU107" s="649"/>
      <c r="REV107" s="649"/>
      <c r="REW107" s="649"/>
      <c r="REX107" s="649"/>
      <c r="REY107" s="649"/>
      <c r="REZ107" s="649"/>
      <c r="RFA107" s="649"/>
      <c r="RFB107" s="649"/>
      <c r="RFC107" s="649"/>
      <c r="RFD107" s="649"/>
      <c r="RFE107" s="649"/>
      <c r="RFF107" s="649"/>
      <c r="RFG107" s="649"/>
      <c r="RFH107" s="649"/>
      <c r="RFI107" s="649"/>
      <c r="RFJ107" s="649"/>
      <c r="RFK107" s="649"/>
      <c r="RFL107" s="649"/>
      <c r="RFM107" s="649"/>
      <c r="RFN107" s="649"/>
      <c r="RFO107" s="649"/>
      <c r="RFP107" s="649"/>
      <c r="RFQ107" s="649"/>
      <c r="RFR107" s="649"/>
      <c r="RFS107" s="649"/>
      <c r="RFT107" s="649"/>
      <c r="RFU107" s="649"/>
      <c r="RFV107" s="649"/>
      <c r="RFW107" s="649"/>
      <c r="RFX107" s="649"/>
      <c r="RFY107" s="649"/>
      <c r="RFZ107" s="649"/>
      <c r="RGA107" s="649"/>
      <c r="RGB107" s="649"/>
      <c r="RGC107" s="649"/>
      <c r="RGD107" s="649"/>
      <c r="RGE107" s="649"/>
      <c r="RGF107" s="649"/>
      <c r="RGG107" s="649"/>
      <c r="RGH107" s="649"/>
      <c r="RGI107" s="649"/>
      <c r="RGJ107" s="649"/>
      <c r="RGK107" s="649"/>
      <c r="RGL107" s="649"/>
      <c r="RGM107" s="649"/>
      <c r="RGN107" s="649"/>
      <c r="RGO107" s="649"/>
      <c r="RGP107" s="649"/>
      <c r="RGQ107" s="649"/>
      <c r="RGR107" s="649"/>
      <c r="RGS107" s="649"/>
      <c r="RGT107" s="649"/>
      <c r="RGU107" s="649"/>
      <c r="RGV107" s="649"/>
      <c r="RGW107" s="649"/>
      <c r="RGX107" s="649"/>
      <c r="RGY107" s="649"/>
      <c r="RGZ107" s="649"/>
      <c r="RHA107" s="649"/>
      <c r="RHB107" s="649"/>
      <c r="RHC107" s="649"/>
      <c r="RHD107" s="649"/>
      <c r="RHE107" s="649"/>
      <c r="RHF107" s="649"/>
      <c r="RHG107" s="649"/>
      <c r="RHH107" s="649"/>
      <c r="RHI107" s="649"/>
      <c r="RHJ107" s="649"/>
      <c r="RHK107" s="649"/>
      <c r="RHL107" s="649"/>
      <c r="RHM107" s="649"/>
      <c r="RHN107" s="649"/>
      <c r="RHO107" s="649"/>
      <c r="RHP107" s="649"/>
      <c r="RHQ107" s="649"/>
      <c r="RHR107" s="649"/>
      <c r="RHS107" s="649"/>
      <c r="RHT107" s="649"/>
      <c r="RHU107" s="649"/>
      <c r="RHV107" s="649"/>
      <c r="RHW107" s="649"/>
      <c r="RHX107" s="649"/>
      <c r="RHY107" s="649"/>
      <c r="RHZ107" s="649"/>
      <c r="RIA107" s="649"/>
      <c r="RIB107" s="649"/>
      <c r="RIC107" s="649"/>
      <c r="RID107" s="649"/>
      <c r="RIE107" s="649"/>
      <c r="RIF107" s="649"/>
      <c r="RIG107" s="649"/>
      <c r="RIH107" s="649"/>
      <c r="RII107" s="649"/>
      <c r="RIJ107" s="649"/>
      <c r="RIK107" s="649"/>
      <c r="RIL107" s="649"/>
      <c r="RIM107" s="649"/>
      <c r="RIN107" s="649"/>
      <c r="RIO107" s="649"/>
      <c r="RIP107" s="649"/>
      <c r="RIQ107" s="649"/>
      <c r="RIR107" s="649"/>
      <c r="RIS107" s="649"/>
      <c r="RIT107" s="649"/>
      <c r="RIU107" s="649"/>
      <c r="RIV107" s="649"/>
      <c r="RIW107" s="649"/>
      <c r="RIX107" s="649"/>
      <c r="RIY107" s="649"/>
      <c r="RIZ107" s="649"/>
      <c r="RJA107" s="649"/>
      <c r="RJB107" s="649"/>
      <c r="RJC107" s="649"/>
      <c r="RJD107" s="649"/>
      <c r="RJE107" s="649"/>
      <c r="RJF107" s="649"/>
      <c r="RJG107" s="649"/>
      <c r="RJH107" s="649"/>
      <c r="RJI107" s="649"/>
      <c r="RJJ107" s="649"/>
      <c r="RJK107" s="649"/>
      <c r="RJL107" s="649"/>
      <c r="RJM107" s="649"/>
      <c r="RJN107" s="649"/>
      <c r="RJO107" s="649"/>
      <c r="RJP107" s="649"/>
      <c r="RJQ107" s="649"/>
      <c r="RJR107" s="649"/>
      <c r="RJS107" s="649"/>
      <c r="RJT107" s="649"/>
      <c r="RJU107" s="649"/>
      <c r="RJV107" s="649"/>
      <c r="RJW107" s="649"/>
      <c r="RJX107" s="649"/>
      <c r="RJY107" s="649"/>
      <c r="RJZ107" s="649"/>
      <c r="RKA107" s="649"/>
      <c r="RKB107" s="649"/>
      <c r="RKC107" s="649"/>
      <c r="RKD107" s="649"/>
      <c r="RKE107" s="649"/>
      <c r="RKF107" s="649"/>
      <c r="RKG107" s="649"/>
      <c r="RKH107" s="649"/>
      <c r="RKI107" s="649"/>
      <c r="RKJ107" s="649"/>
      <c r="RKK107" s="649"/>
      <c r="RKL107" s="649"/>
      <c r="RKM107" s="649"/>
      <c r="RKN107" s="649"/>
      <c r="RKO107" s="649"/>
      <c r="RKP107" s="649"/>
      <c r="RKQ107" s="649"/>
      <c r="RKR107" s="649"/>
      <c r="RKS107" s="649"/>
      <c r="RKT107" s="649"/>
      <c r="RKU107" s="649"/>
      <c r="RKV107" s="649"/>
      <c r="RKW107" s="649"/>
      <c r="RKX107" s="649"/>
      <c r="RKY107" s="649"/>
      <c r="RKZ107" s="649"/>
      <c r="RLA107" s="649"/>
      <c r="RLB107" s="649"/>
      <c r="RLC107" s="649"/>
      <c r="RLD107" s="649"/>
      <c r="RLE107" s="649"/>
      <c r="RLF107" s="649"/>
      <c r="RLG107" s="649"/>
      <c r="RLH107" s="649"/>
      <c r="RLI107" s="649"/>
      <c r="RLJ107" s="649"/>
      <c r="RLK107" s="649"/>
      <c r="RLL107" s="649"/>
      <c r="RLM107" s="649"/>
      <c r="RLN107" s="649"/>
      <c r="RLO107" s="649"/>
      <c r="RLP107" s="649"/>
      <c r="RLQ107" s="649"/>
      <c r="RLR107" s="649"/>
      <c r="RLS107" s="649"/>
      <c r="RLT107" s="649"/>
      <c r="RLU107" s="649"/>
      <c r="RLV107" s="649"/>
      <c r="RLW107" s="649"/>
      <c r="RLX107" s="649"/>
      <c r="RLY107" s="649"/>
      <c r="RLZ107" s="649"/>
      <c r="RMA107" s="649"/>
      <c r="RMB107" s="649"/>
      <c r="RMC107" s="649"/>
      <c r="RMD107" s="649"/>
      <c r="RME107" s="649"/>
      <c r="RMF107" s="649"/>
      <c r="RMG107" s="649"/>
      <c r="RMH107" s="649"/>
      <c r="RMI107" s="649"/>
      <c r="RMJ107" s="649"/>
      <c r="RMK107" s="649"/>
      <c r="RML107" s="649"/>
      <c r="RMM107" s="649"/>
      <c r="RMN107" s="649"/>
      <c r="RMO107" s="649"/>
      <c r="RMP107" s="649"/>
      <c r="RMQ107" s="649"/>
      <c r="RMR107" s="649"/>
      <c r="RMS107" s="649"/>
      <c r="RMT107" s="649"/>
      <c r="RMU107" s="649"/>
      <c r="RMV107" s="649"/>
      <c r="RMW107" s="649"/>
      <c r="RMX107" s="649"/>
      <c r="RMY107" s="649"/>
      <c r="RMZ107" s="649"/>
      <c r="RNA107" s="649"/>
      <c r="RNB107" s="649"/>
      <c r="RNC107" s="649"/>
      <c r="RND107" s="649"/>
      <c r="RNE107" s="649"/>
      <c r="RNF107" s="649"/>
      <c r="RNG107" s="649"/>
      <c r="RNH107" s="649"/>
      <c r="RNI107" s="649"/>
      <c r="RNJ107" s="649"/>
      <c r="RNK107" s="649"/>
      <c r="RNL107" s="649"/>
      <c r="RNM107" s="649"/>
      <c r="RNN107" s="649"/>
      <c r="RNO107" s="649"/>
      <c r="RNP107" s="649"/>
      <c r="RNQ107" s="649"/>
      <c r="RNR107" s="649"/>
      <c r="RNS107" s="649"/>
      <c r="RNT107" s="649"/>
      <c r="RNU107" s="649"/>
      <c r="RNV107" s="649"/>
      <c r="RNW107" s="649"/>
      <c r="RNX107" s="649"/>
      <c r="RNY107" s="649"/>
      <c r="RNZ107" s="649"/>
      <c r="ROA107" s="649"/>
      <c r="ROB107" s="649"/>
      <c r="ROC107" s="649"/>
      <c r="ROD107" s="649"/>
      <c r="ROE107" s="649"/>
      <c r="ROF107" s="649"/>
      <c r="ROG107" s="649"/>
      <c r="ROH107" s="649"/>
      <c r="ROI107" s="649"/>
      <c r="ROJ107" s="649"/>
      <c r="ROK107" s="649"/>
      <c r="ROL107" s="649"/>
      <c r="ROM107" s="649"/>
      <c r="RON107" s="649"/>
      <c r="ROO107" s="649"/>
      <c r="ROP107" s="649"/>
      <c r="ROQ107" s="649"/>
      <c r="ROR107" s="649"/>
      <c r="ROS107" s="649"/>
      <c r="ROT107" s="649"/>
      <c r="ROU107" s="649"/>
      <c r="ROV107" s="649"/>
      <c r="ROW107" s="649"/>
      <c r="ROX107" s="649"/>
      <c r="ROY107" s="649"/>
      <c r="ROZ107" s="649"/>
      <c r="RPA107" s="649"/>
      <c r="RPB107" s="649"/>
      <c r="RPC107" s="649"/>
      <c r="RPD107" s="649"/>
      <c r="RPE107" s="649"/>
      <c r="RPF107" s="649"/>
      <c r="RPG107" s="649"/>
      <c r="RPH107" s="649"/>
      <c r="RPI107" s="649"/>
      <c r="RPJ107" s="649"/>
      <c r="RPK107" s="649"/>
      <c r="RPL107" s="649"/>
      <c r="RPM107" s="649"/>
      <c r="RPN107" s="649"/>
      <c r="RPO107" s="649"/>
      <c r="RPP107" s="649"/>
      <c r="RPQ107" s="649"/>
      <c r="RPR107" s="649"/>
      <c r="RPS107" s="649"/>
      <c r="RPT107" s="649"/>
      <c r="RPU107" s="649"/>
      <c r="RPV107" s="649"/>
      <c r="RPW107" s="649"/>
      <c r="RPX107" s="649"/>
      <c r="RPY107" s="649"/>
      <c r="RPZ107" s="649"/>
      <c r="RQA107" s="649"/>
      <c r="RQB107" s="649"/>
      <c r="RQC107" s="649"/>
      <c r="RQD107" s="649"/>
      <c r="RQE107" s="649"/>
      <c r="RQF107" s="649"/>
      <c r="RQG107" s="649"/>
      <c r="RQH107" s="649"/>
      <c r="RQI107" s="649"/>
      <c r="RQJ107" s="649"/>
      <c r="RQK107" s="649"/>
      <c r="RQL107" s="649"/>
      <c r="RQM107" s="649"/>
      <c r="RQN107" s="649"/>
      <c r="RQO107" s="649"/>
      <c r="RQP107" s="649"/>
      <c r="RQQ107" s="649"/>
      <c r="RQR107" s="649"/>
      <c r="RQS107" s="649"/>
      <c r="RQT107" s="649"/>
      <c r="RQU107" s="649"/>
      <c r="RQV107" s="649"/>
      <c r="RQW107" s="649"/>
      <c r="RQX107" s="649"/>
      <c r="RQY107" s="649"/>
      <c r="RQZ107" s="649"/>
      <c r="RRA107" s="649"/>
      <c r="RRB107" s="649"/>
      <c r="RRC107" s="649"/>
      <c r="RRD107" s="649"/>
      <c r="RRE107" s="649"/>
      <c r="RRF107" s="649"/>
      <c r="RRG107" s="649"/>
      <c r="RRH107" s="649"/>
      <c r="RRI107" s="649"/>
      <c r="RRJ107" s="649"/>
      <c r="RRK107" s="649"/>
      <c r="RRL107" s="649"/>
      <c r="RRM107" s="649"/>
      <c r="RRN107" s="649"/>
      <c r="RRO107" s="649"/>
      <c r="RRP107" s="649"/>
      <c r="RRQ107" s="649"/>
      <c r="RRR107" s="649"/>
      <c r="RRS107" s="649"/>
      <c r="RRT107" s="649"/>
      <c r="RRU107" s="649"/>
      <c r="RRV107" s="649"/>
      <c r="RRW107" s="649"/>
      <c r="RRX107" s="649"/>
      <c r="RRY107" s="649"/>
      <c r="RRZ107" s="649"/>
      <c r="RSA107" s="649"/>
      <c r="RSB107" s="649"/>
      <c r="RSC107" s="649"/>
      <c r="RSD107" s="649"/>
      <c r="RSE107" s="649"/>
      <c r="RSF107" s="649"/>
      <c r="RSG107" s="649"/>
      <c r="RSH107" s="649"/>
      <c r="RSI107" s="649"/>
      <c r="RSJ107" s="649"/>
      <c r="RSK107" s="649"/>
      <c r="RSL107" s="649"/>
      <c r="RSM107" s="649"/>
      <c r="RSN107" s="649"/>
      <c r="RSO107" s="649"/>
      <c r="RSP107" s="649"/>
      <c r="RSQ107" s="649"/>
      <c r="RSR107" s="649"/>
      <c r="RSS107" s="649"/>
      <c r="RST107" s="649"/>
      <c r="RSU107" s="649"/>
      <c r="RSV107" s="649"/>
      <c r="RSW107" s="649"/>
      <c r="RSX107" s="649"/>
      <c r="RSY107" s="649"/>
      <c r="RSZ107" s="649"/>
      <c r="RTA107" s="649"/>
      <c r="RTB107" s="649"/>
      <c r="RTC107" s="649"/>
      <c r="RTD107" s="649"/>
      <c r="RTE107" s="649"/>
      <c r="RTF107" s="649"/>
      <c r="RTG107" s="649"/>
      <c r="RTH107" s="649"/>
      <c r="RTI107" s="649"/>
      <c r="RTJ107" s="649"/>
      <c r="RTK107" s="649"/>
      <c r="RTL107" s="649"/>
      <c r="RTM107" s="649"/>
      <c r="RTN107" s="649"/>
      <c r="RTO107" s="649"/>
      <c r="RTP107" s="649"/>
      <c r="RTQ107" s="649"/>
      <c r="RTR107" s="649"/>
      <c r="RTS107" s="649"/>
      <c r="RTT107" s="649"/>
      <c r="RTU107" s="649"/>
      <c r="RTV107" s="649"/>
      <c r="RTW107" s="649"/>
      <c r="RTX107" s="649"/>
      <c r="RTY107" s="649"/>
      <c r="RTZ107" s="649"/>
      <c r="RUA107" s="649"/>
      <c r="RUB107" s="649"/>
      <c r="RUC107" s="649"/>
      <c r="RUD107" s="649"/>
      <c r="RUE107" s="649"/>
      <c r="RUF107" s="649"/>
      <c r="RUG107" s="649"/>
      <c r="RUH107" s="649"/>
      <c r="RUI107" s="649"/>
      <c r="RUJ107" s="649"/>
      <c r="RUK107" s="649"/>
      <c r="RUL107" s="649"/>
      <c r="RUM107" s="649"/>
      <c r="RUN107" s="649"/>
      <c r="RUO107" s="649"/>
      <c r="RUP107" s="649"/>
      <c r="RUQ107" s="649"/>
      <c r="RUR107" s="649"/>
      <c r="RUS107" s="649"/>
      <c r="RUT107" s="649"/>
      <c r="RUU107" s="649"/>
      <c r="RUV107" s="649"/>
      <c r="RUW107" s="649"/>
      <c r="RUX107" s="649"/>
      <c r="RUY107" s="649"/>
      <c r="RUZ107" s="649"/>
      <c r="RVA107" s="649"/>
      <c r="RVB107" s="649"/>
      <c r="RVC107" s="649"/>
      <c r="RVD107" s="649"/>
      <c r="RVE107" s="649"/>
      <c r="RVF107" s="649"/>
      <c r="RVG107" s="649"/>
      <c r="RVH107" s="649"/>
      <c r="RVI107" s="649"/>
      <c r="RVJ107" s="649"/>
      <c r="RVK107" s="649"/>
      <c r="RVL107" s="649"/>
      <c r="RVM107" s="649"/>
      <c r="RVN107" s="649"/>
      <c r="RVO107" s="649"/>
      <c r="RVP107" s="649"/>
      <c r="RVQ107" s="649"/>
      <c r="RVR107" s="649"/>
      <c r="RVS107" s="649"/>
      <c r="RVT107" s="649"/>
      <c r="RVU107" s="649"/>
      <c r="RVV107" s="649"/>
      <c r="RVW107" s="649"/>
      <c r="RVX107" s="649"/>
      <c r="RVY107" s="649"/>
      <c r="RVZ107" s="649"/>
      <c r="RWA107" s="649"/>
      <c r="RWB107" s="649"/>
      <c r="RWC107" s="649"/>
      <c r="RWD107" s="649"/>
      <c r="RWE107" s="649"/>
      <c r="RWF107" s="649"/>
      <c r="RWG107" s="649"/>
      <c r="RWH107" s="649"/>
      <c r="RWI107" s="649"/>
      <c r="RWJ107" s="649"/>
      <c r="RWK107" s="649"/>
      <c r="RWL107" s="649"/>
      <c r="RWM107" s="649"/>
      <c r="RWN107" s="649"/>
      <c r="RWO107" s="649"/>
      <c r="RWP107" s="649"/>
      <c r="RWQ107" s="649"/>
      <c r="RWR107" s="649"/>
      <c r="RWS107" s="649"/>
      <c r="RWT107" s="649"/>
      <c r="RWU107" s="649"/>
      <c r="RWV107" s="649"/>
      <c r="RWW107" s="649"/>
      <c r="RWX107" s="649"/>
      <c r="RWY107" s="649"/>
      <c r="RWZ107" s="649"/>
      <c r="RXA107" s="649"/>
      <c r="RXB107" s="649"/>
      <c r="RXC107" s="649"/>
      <c r="RXD107" s="649"/>
      <c r="RXE107" s="649"/>
      <c r="RXF107" s="649"/>
      <c r="RXG107" s="649"/>
      <c r="RXH107" s="649"/>
      <c r="RXI107" s="649"/>
      <c r="RXJ107" s="649"/>
      <c r="RXK107" s="649"/>
      <c r="RXL107" s="649"/>
      <c r="RXM107" s="649"/>
      <c r="RXN107" s="649"/>
      <c r="RXO107" s="649"/>
      <c r="RXP107" s="649"/>
      <c r="RXQ107" s="649"/>
      <c r="RXR107" s="649"/>
      <c r="RXS107" s="649"/>
      <c r="RXT107" s="649"/>
      <c r="RXU107" s="649"/>
      <c r="RXV107" s="649"/>
      <c r="RXW107" s="649"/>
      <c r="RXX107" s="649"/>
      <c r="RXY107" s="649"/>
      <c r="RXZ107" s="649"/>
      <c r="RYA107" s="649"/>
      <c r="RYB107" s="649"/>
      <c r="RYC107" s="649"/>
      <c r="RYD107" s="649"/>
      <c r="RYE107" s="649"/>
      <c r="RYF107" s="649"/>
      <c r="RYG107" s="649"/>
      <c r="RYH107" s="649"/>
      <c r="RYI107" s="649"/>
      <c r="RYJ107" s="649"/>
      <c r="RYK107" s="649"/>
      <c r="RYL107" s="649"/>
      <c r="RYM107" s="649"/>
      <c r="RYN107" s="649"/>
      <c r="RYO107" s="649"/>
      <c r="RYP107" s="649"/>
      <c r="RYQ107" s="649"/>
      <c r="RYR107" s="649"/>
      <c r="RYS107" s="649"/>
      <c r="RYT107" s="649"/>
      <c r="RYU107" s="649"/>
      <c r="RYV107" s="649"/>
      <c r="RYW107" s="649"/>
      <c r="RYX107" s="649"/>
      <c r="RYY107" s="649"/>
      <c r="RYZ107" s="649"/>
      <c r="RZA107" s="649"/>
      <c r="RZB107" s="649"/>
      <c r="RZC107" s="649"/>
      <c r="RZD107" s="649"/>
      <c r="RZE107" s="649"/>
      <c r="RZF107" s="649"/>
      <c r="RZG107" s="649"/>
      <c r="RZH107" s="649"/>
      <c r="RZI107" s="649"/>
      <c r="RZJ107" s="649"/>
      <c r="RZK107" s="649"/>
      <c r="RZL107" s="649"/>
      <c r="RZM107" s="649"/>
      <c r="RZN107" s="649"/>
      <c r="RZO107" s="649"/>
      <c r="RZP107" s="649"/>
      <c r="RZQ107" s="649"/>
      <c r="RZR107" s="649"/>
      <c r="RZS107" s="649"/>
      <c r="RZT107" s="649"/>
      <c r="RZU107" s="649"/>
      <c r="RZV107" s="649"/>
      <c r="RZW107" s="649"/>
      <c r="RZX107" s="649"/>
      <c r="RZY107" s="649"/>
      <c r="RZZ107" s="649"/>
      <c r="SAA107" s="649"/>
      <c r="SAB107" s="649"/>
      <c r="SAC107" s="649"/>
      <c r="SAD107" s="649"/>
      <c r="SAE107" s="649"/>
      <c r="SAF107" s="649"/>
      <c r="SAG107" s="649"/>
      <c r="SAH107" s="649"/>
      <c r="SAI107" s="649"/>
      <c r="SAJ107" s="649"/>
      <c r="SAK107" s="649"/>
      <c r="SAL107" s="649"/>
      <c r="SAM107" s="649"/>
      <c r="SAN107" s="649"/>
      <c r="SAO107" s="649"/>
      <c r="SAP107" s="649"/>
      <c r="SAQ107" s="649"/>
      <c r="SAR107" s="649"/>
      <c r="SAS107" s="649"/>
      <c r="SAT107" s="649"/>
      <c r="SAU107" s="649"/>
      <c r="SAV107" s="649"/>
      <c r="SAW107" s="649"/>
      <c r="SAX107" s="649"/>
      <c r="SAY107" s="649"/>
      <c r="SAZ107" s="649"/>
      <c r="SBA107" s="649"/>
      <c r="SBB107" s="649"/>
      <c r="SBC107" s="649"/>
      <c r="SBD107" s="649"/>
      <c r="SBE107" s="649"/>
      <c r="SBF107" s="649"/>
      <c r="SBG107" s="649"/>
      <c r="SBH107" s="649"/>
      <c r="SBI107" s="649"/>
      <c r="SBJ107" s="649"/>
      <c r="SBK107" s="649"/>
      <c r="SBL107" s="649"/>
      <c r="SBM107" s="649"/>
      <c r="SBN107" s="649"/>
      <c r="SBO107" s="649"/>
      <c r="SBP107" s="649"/>
      <c r="SBQ107" s="649"/>
      <c r="SBR107" s="649"/>
      <c r="SBS107" s="649"/>
      <c r="SBT107" s="649"/>
      <c r="SBU107" s="649"/>
      <c r="SBV107" s="649"/>
      <c r="SBW107" s="649"/>
      <c r="SBX107" s="649"/>
      <c r="SBY107" s="649"/>
      <c r="SBZ107" s="649"/>
      <c r="SCA107" s="649"/>
      <c r="SCB107" s="649"/>
      <c r="SCC107" s="649"/>
      <c r="SCD107" s="649"/>
      <c r="SCE107" s="649"/>
      <c r="SCF107" s="649"/>
      <c r="SCG107" s="649"/>
      <c r="SCH107" s="649"/>
      <c r="SCI107" s="649"/>
      <c r="SCJ107" s="649"/>
      <c r="SCK107" s="649"/>
      <c r="SCL107" s="649"/>
      <c r="SCM107" s="649"/>
      <c r="SCN107" s="649"/>
      <c r="SCO107" s="649"/>
      <c r="SCP107" s="649"/>
      <c r="SCQ107" s="649"/>
      <c r="SCR107" s="649"/>
      <c r="SCS107" s="649"/>
      <c r="SCT107" s="649"/>
      <c r="SCU107" s="649"/>
      <c r="SCV107" s="649"/>
      <c r="SCW107" s="649"/>
      <c r="SCX107" s="649"/>
      <c r="SCY107" s="649"/>
      <c r="SCZ107" s="649"/>
      <c r="SDA107" s="649"/>
      <c r="SDB107" s="649"/>
      <c r="SDC107" s="649"/>
      <c r="SDD107" s="649"/>
      <c r="SDE107" s="649"/>
      <c r="SDF107" s="649"/>
      <c r="SDG107" s="649"/>
      <c r="SDH107" s="649"/>
      <c r="SDI107" s="649"/>
      <c r="SDJ107" s="649"/>
      <c r="SDK107" s="649"/>
      <c r="SDL107" s="649"/>
      <c r="SDM107" s="649"/>
      <c r="SDN107" s="649"/>
      <c r="SDO107" s="649"/>
      <c r="SDP107" s="649"/>
      <c r="SDQ107" s="649"/>
      <c r="SDR107" s="649"/>
      <c r="SDS107" s="649"/>
      <c r="SDT107" s="649"/>
      <c r="SDU107" s="649"/>
      <c r="SDV107" s="649"/>
      <c r="SDW107" s="649"/>
      <c r="SDX107" s="649"/>
      <c r="SDY107" s="649"/>
      <c r="SDZ107" s="649"/>
      <c r="SEA107" s="649"/>
      <c r="SEB107" s="649"/>
      <c r="SEC107" s="649"/>
      <c r="SED107" s="649"/>
      <c r="SEE107" s="649"/>
      <c r="SEF107" s="649"/>
      <c r="SEG107" s="649"/>
      <c r="SEH107" s="649"/>
      <c r="SEI107" s="649"/>
      <c r="SEJ107" s="649"/>
      <c r="SEK107" s="649"/>
      <c r="SEL107" s="649"/>
      <c r="SEM107" s="649"/>
      <c r="SEN107" s="649"/>
      <c r="SEO107" s="649"/>
      <c r="SEP107" s="649"/>
      <c r="SEQ107" s="649"/>
      <c r="SER107" s="649"/>
      <c r="SES107" s="649"/>
      <c r="SET107" s="649"/>
      <c r="SEU107" s="649"/>
      <c r="SEV107" s="649"/>
      <c r="SEW107" s="649"/>
      <c r="SEX107" s="649"/>
      <c r="SEY107" s="649"/>
      <c r="SEZ107" s="649"/>
      <c r="SFA107" s="649"/>
      <c r="SFB107" s="649"/>
      <c r="SFC107" s="649"/>
      <c r="SFD107" s="649"/>
      <c r="SFE107" s="649"/>
      <c r="SFF107" s="649"/>
      <c r="SFG107" s="649"/>
      <c r="SFH107" s="649"/>
      <c r="SFI107" s="649"/>
      <c r="SFJ107" s="649"/>
      <c r="SFK107" s="649"/>
      <c r="SFL107" s="649"/>
      <c r="SFM107" s="649"/>
      <c r="SFN107" s="649"/>
      <c r="SFO107" s="649"/>
      <c r="SFP107" s="649"/>
      <c r="SFQ107" s="649"/>
      <c r="SFR107" s="649"/>
      <c r="SFS107" s="649"/>
      <c r="SFT107" s="649"/>
      <c r="SFU107" s="649"/>
      <c r="SFV107" s="649"/>
      <c r="SFW107" s="649"/>
      <c r="SFX107" s="649"/>
      <c r="SFY107" s="649"/>
      <c r="SFZ107" s="649"/>
      <c r="SGA107" s="649"/>
      <c r="SGB107" s="649"/>
      <c r="SGC107" s="649"/>
      <c r="SGD107" s="649"/>
      <c r="SGE107" s="649"/>
      <c r="SGF107" s="649"/>
      <c r="SGG107" s="649"/>
      <c r="SGH107" s="649"/>
      <c r="SGI107" s="649"/>
      <c r="SGJ107" s="649"/>
      <c r="SGK107" s="649"/>
      <c r="SGL107" s="649"/>
      <c r="SGM107" s="649"/>
      <c r="SGN107" s="649"/>
      <c r="SGO107" s="649"/>
      <c r="SGP107" s="649"/>
      <c r="SGQ107" s="649"/>
      <c r="SGR107" s="649"/>
      <c r="SGS107" s="649"/>
      <c r="SGT107" s="649"/>
      <c r="SGU107" s="649"/>
      <c r="SGV107" s="649"/>
      <c r="SGW107" s="649"/>
      <c r="SGX107" s="649"/>
      <c r="SGY107" s="649"/>
      <c r="SGZ107" s="649"/>
      <c r="SHA107" s="649"/>
      <c r="SHB107" s="649"/>
      <c r="SHC107" s="649"/>
      <c r="SHD107" s="649"/>
      <c r="SHE107" s="649"/>
      <c r="SHF107" s="649"/>
      <c r="SHG107" s="649"/>
      <c r="SHH107" s="649"/>
      <c r="SHI107" s="649"/>
      <c r="SHJ107" s="649"/>
      <c r="SHK107" s="649"/>
      <c r="SHL107" s="649"/>
      <c r="SHM107" s="649"/>
      <c r="SHN107" s="649"/>
      <c r="SHO107" s="649"/>
      <c r="SHP107" s="649"/>
      <c r="SHQ107" s="649"/>
      <c r="SHR107" s="649"/>
      <c r="SHS107" s="649"/>
      <c r="SHT107" s="649"/>
      <c r="SHU107" s="649"/>
      <c r="SHV107" s="649"/>
      <c r="SHW107" s="649"/>
      <c r="SHX107" s="649"/>
      <c r="SHY107" s="649"/>
      <c r="SHZ107" s="649"/>
      <c r="SIA107" s="649"/>
      <c r="SIB107" s="649"/>
      <c r="SIC107" s="649"/>
      <c r="SID107" s="649"/>
      <c r="SIE107" s="649"/>
      <c r="SIF107" s="649"/>
      <c r="SIG107" s="649"/>
      <c r="SIH107" s="649"/>
      <c r="SII107" s="649"/>
      <c r="SIJ107" s="649"/>
      <c r="SIK107" s="649"/>
      <c r="SIL107" s="649"/>
      <c r="SIM107" s="649"/>
      <c r="SIN107" s="649"/>
      <c r="SIO107" s="649"/>
      <c r="SIP107" s="649"/>
      <c r="SIQ107" s="649"/>
      <c r="SIR107" s="649"/>
      <c r="SIS107" s="649"/>
      <c r="SIT107" s="649"/>
      <c r="SIU107" s="649"/>
      <c r="SIV107" s="649"/>
      <c r="SIW107" s="649"/>
      <c r="SIX107" s="649"/>
      <c r="SIY107" s="649"/>
      <c r="SIZ107" s="649"/>
      <c r="SJA107" s="649"/>
      <c r="SJB107" s="649"/>
      <c r="SJC107" s="649"/>
      <c r="SJD107" s="649"/>
      <c r="SJE107" s="649"/>
      <c r="SJF107" s="649"/>
      <c r="SJG107" s="649"/>
      <c r="SJH107" s="649"/>
      <c r="SJI107" s="649"/>
      <c r="SJJ107" s="649"/>
      <c r="SJK107" s="649"/>
      <c r="SJL107" s="649"/>
      <c r="SJM107" s="649"/>
      <c r="SJN107" s="649"/>
      <c r="SJO107" s="649"/>
      <c r="SJP107" s="649"/>
      <c r="SJQ107" s="649"/>
      <c r="SJR107" s="649"/>
      <c r="SJS107" s="649"/>
      <c r="SJT107" s="649"/>
      <c r="SJU107" s="649"/>
      <c r="SJV107" s="649"/>
      <c r="SJW107" s="649"/>
      <c r="SJX107" s="649"/>
      <c r="SJY107" s="649"/>
      <c r="SJZ107" s="649"/>
      <c r="SKA107" s="649"/>
      <c r="SKB107" s="649"/>
      <c r="SKC107" s="649"/>
      <c r="SKD107" s="649"/>
      <c r="SKE107" s="649"/>
      <c r="SKF107" s="649"/>
      <c r="SKG107" s="649"/>
      <c r="SKH107" s="649"/>
      <c r="SKI107" s="649"/>
      <c r="SKJ107" s="649"/>
      <c r="SKK107" s="649"/>
      <c r="SKL107" s="649"/>
      <c r="SKM107" s="649"/>
      <c r="SKN107" s="649"/>
      <c r="SKO107" s="649"/>
      <c r="SKP107" s="649"/>
      <c r="SKQ107" s="649"/>
      <c r="SKR107" s="649"/>
      <c r="SKS107" s="649"/>
      <c r="SKT107" s="649"/>
      <c r="SKU107" s="649"/>
      <c r="SKV107" s="649"/>
      <c r="SKW107" s="649"/>
      <c r="SKX107" s="649"/>
      <c r="SKY107" s="649"/>
      <c r="SKZ107" s="649"/>
      <c r="SLA107" s="649"/>
      <c r="SLB107" s="649"/>
      <c r="SLC107" s="649"/>
      <c r="SLD107" s="649"/>
      <c r="SLE107" s="649"/>
      <c r="SLF107" s="649"/>
      <c r="SLG107" s="649"/>
      <c r="SLH107" s="649"/>
      <c r="SLI107" s="649"/>
      <c r="SLJ107" s="649"/>
      <c r="SLK107" s="649"/>
      <c r="SLL107" s="649"/>
      <c r="SLM107" s="649"/>
      <c r="SLN107" s="649"/>
      <c r="SLO107" s="649"/>
      <c r="SLP107" s="649"/>
      <c r="SLQ107" s="649"/>
      <c r="SLR107" s="649"/>
      <c r="SLS107" s="649"/>
      <c r="SLT107" s="649"/>
      <c r="SLU107" s="649"/>
      <c r="SLV107" s="649"/>
      <c r="SLW107" s="649"/>
      <c r="SLX107" s="649"/>
      <c r="SLY107" s="649"/>
      <c r="SLZ107" s="649"/>
      <c r="SMA107" s="649"/>
      <c r="SMB107" s="649"/>
      <c r="SMC107" s="649"/>
      <c r="SMD107" s="649"/>
      <c r="SME107" s="649"/>
      <c r="SMF107" s="649"/>
      <c r="SMG107" s="649"/>
      <c r="SMH107" s="649"/>
      <c r="SMI107" s="649"/>
      <c r="SMJ107" s="649"/>
      <c r="SMK107" s="649"/>
      <c r="SML107" s="649"/>
      <c r="SMM107" s="649"/>
      <c r="SMN107" s="649"/>
      <c r="SMO107" s="649"/>
      <c r="SMP107" s="649"/>
      <c r="SMQ107" s="649"/>
      <c r="SMR107" s="649"/>
      <c r="SMS107" s="649"/>
      <c r="SMT107" s="649"/>
      <c r="SMU107" s="649"/>
      <c r="SMV107" s="649"/>
      <c r="SMW107" s="649"/>
      <c r="SMX107" s="649"/>
      <c r="SMY107" s="649"/>
      <c r="SMZ107" s="649"/>
      <c r="SNA107" s="649"/>
      <c r="SNB107" s="649"/>
      <c r="SNC107" s="649"/>
      <c r="SND107" s="649"/>
      <c r="SNE107" s="649"/>
      <c r="SNF107" s="649"/>
      <c r="SNG107" s="649"/>
      <c r="SNH107" s="649"/>
      <c r="SNI107" s="649"/>
      <c r="SNJ107" s="649"/>
      <c r="SNK107" s="649"/>
      <c r="SNL107" s="649"/>
      <c r="SNM107" s="649"/>
      <c r="SNN107" s="649"/>
      <c r="SNO107" s="649"/>
      <c r="SNP107" s="649"/>
      <c r="SNQ107" s="649"/>
      <c r="SNR107" s="649"/>
      <c r="SNS107" s="649"/>
      <c r="SNT107" s="649"/>
      <c r="SNU107" s="649"/>
      <c r="SNV107" s="649"/>
      <c r="SNW107" s="649"/>
      <c r="SNX107" s="649"/>
      <c r="SNY107" s="649"/>
      <c r="SNZ107" s="649"/>
      <c r="SOA107" s="649"/>
      <c r="SOB107" s="649"/>
      <c r="SOC107" s="649"/>
      <c r="SOD107" s="649"/>
      <c r="SOE107" s="649"/>
      <c r="SOF107" s="649"/>
      <c r="SOG107" s="649"/>
      <c r="SOH107" s="649"/>
      <c r="SOI107" s="649"/>
      <c r="SOJ107" s="649"/>
      <c r="SOK107" s="649"/>
      <c r="SOL107" s="649"/>
      <c r="SOM107" s="649"/>
      <c r="SON107" s="649"/>
      <c r="SOO107" s="649"/>
      <c r="SOP107" s="649"/>
      <c r="SOQ107" s="649"/>
      <c r="SOR107" s="649"/>
      <c r="SOS107" s="649"/>
      <c r="SOT107" s="649"/>
      <c r="SOU107" s="649"/>
      <c r="SOV107" s="649"/>
      <c r="SOW107" s="649"/>
      <c r="SOX107" s="649"/>
      <c r="SOY107" s="649"/>
      <c r="SOZ107" s="649"/>
      <c r="SPA107" s="649"/>
      <c r="SPB107" s="649"/>
      <c r="SPC107" s="649"/>
      <c r="SPD107" s="649"/>
      <c r="SPE107" s="649"/>
      <c r="SPF107" s="649"/>
      <c r="SPG107" s="649"/>
      <c r="SPH107" s="649"/>
      <c r="SPI107" s="649"/>
      <c r="SPJ107" s="649"/>
      <c r="SPK107" s="649"/>
      <c r="SPL107" s="649"/>
      <c r="SPM107" s="649"/>
      <c r="SPN107" s="649"/>
      <c r="SPO107" s="649"/>
      <c r="SPP107" s="649"/>
      <c r="SPQ107" s="649"/>
      <c r="SPR107" s="649"/>
      <c r="SPS107" s="649"/>
      <c r="SPT107" s="649"/>
      <c r="SPU107" s="649"/>
      <c r="SPV107" s="649"/>
      <c r="SPW107" s="649"/>
      <c r="SPX107" s="649"/>
      <c r="SPY107" s="649"/>
      <c r="SPZ107" s="649"/>
      <c r="SQA107" s="649"/>
      <c r="SQB107" s="649"/>
      <c r="SQC107" s="649"/>
      <c r="SQD107" s="649"/>
      <c r="SQE107" s="649"/>
      <c r="SQF107" s="649"/>
      <c r="SQG107" s="649"/>
      <c r="SQH107" s="649"/>
      <c r="SQI107" s="649"/>
      <c r="SQJ107" s="649"/>
      <c r="SQK107" s="649"/>
      <c r="SQL107" s="649"/>
      <c r="SQM107" s="649"/>
      <c r="SQN107" s="649"/>
      <c r="SQO107" s="649"/>
      <c r="SQP107" s="649"/>
      <c r="SQQ107" s="649"/>
      <c r="SQR107" s="649"/>
      <c r="SQS107" s="649"/>
      <c r="SQT107" s="649"/>
      <c r="SQU107" s="649"/>
      <c r="SQV107" s="649"/>
      <c r="SQW107" s="649"/>
      <c r="SQX107" s="649"/>
      <c r="SQY107" s="649"/>
      <c r="SQZ107" s="649"/>
      <c r="SRA107" s="649"/>
      <c r="SRB107" s="649"/>
      <c r="SRC107" s="649"/>
      <c r="SRD107" s="649"/>
      <c r="SRE107" s="649"/>
      <c r="SRF107" s="649"/>
      <c r="SRG107" s="649"/>
      <c r="SRH107" s="649"/>
      <c r="SRI107" s="649"/>
      <c r="SRJ107" s="649"/>
      <c r="SRK107" s="649"/>
      <c r="SRL107" s="649"/>
      <c r="SRM107" s="649"/>
      <c r="SRN107" s="649"/>
      <c r="SRO107" s="649"/>
      <c r="SRP107" s="649"/>
      <c r="SRQ107" s="649"/>
      <c r="SRR107" s="649"/>
      <c r="SRS107" s="649"/>
      <c r="SRT107" s="649"/>
      <c r="SRU107" s="649"/>
      <c r="SRV107" s="649"/>
      <c r="SRW107" s="649"/>
      <c r="SRX107" s="649"/>
      <c r="SRY107" s="649"/>
      <c r="SRZ107" s="649"/>
      <c r="SSA107" s="649"/>
      <c r="SSB107" s="649"/>
      <c r="SSC107" s="649"/>
      <c r="SSD107" s="649"/>
      <c r="SSE107" s="649"/>
      <c r="SSF107" s="649"/>
      <c r="SSG107" s="649"/>
      <c r="SSH107" s="649"/>
      <c r="SSI107" s="649"/>
      <c r="SSJ107" s="649"/>
      <c r="SSK107" s="649"/>
      <c r="SSL107" s="649"/>
      <c r="SSM107" s="649"/>
      <c r="SSN107" s="649"/>
      <c r="SSO107" s="649"/>
      <c r="SSP107" s="649"/>
      <c r="SSQ107" s="649"/>
      <c r="SSR107" s="649"/>
      <c r="SSS107" s="649"/>
      <c r="SST107" s="649"/>
      <c r="SSU107" s="649"/>
      <c r="SSV107" s="649"/>
      <c r="SSW107" s="649"/>
      <c r="SSX107" s="649"/>
      <c r="SSY107" s="649"/>
      <c r="SSZ107" s="649"/>
      <c r="STA107" s="649"/>
      <c r="STB107" s="649"/>
      <c r="STC107" s="649"/>
      <c r="STD107" s="649"/>
      <c r="STE107" s="649"/>
      <c r="STF107" s="649"/>
      <c r="STG107" s="649"/>
      <c r="STH107" s="649"/>
      <c r="STI107" s="649"/>
      <c r="STJ107" s="649"/>
      <c r="STK107" s="649"/>
      <c r="STL107" s="649"/>
      <c r="STM107" s="649"/>
      <c r="STN107" s="649"/>
      <c r="STO107" s="649"/>
      <c r="STP107" s="649"/>
      <c r="STQ107" s="649"/>
      <c r="STR107" s="649"/>
      <c r="STS107" s="649"/>
      <c r="STT107" s="649"/>
      <c r="STU107" s="649"/>
      <c r="STV107" s="649"/>
      <c r="STW107" s="649"/>
      <c r="STX107" s="649"/>
      <c r="STY107" s="649"/>
      <c r="STZ107" s="649"/>
      <c r="SUA107" s="649"/>
      <c r="SUB107" s="649"/>
      <c r="SUC107" s="649"/>
      <c r="SUD107" s="649"/>
      <c r="SUE107" s="649"/>
      <c r="SUF107" s="649"/>
      <c r="SUG107" s="649"/>
      <c r="SUH107" s="649"/>
      <c r="SUI107" s="649"/>
      <c r="SUJ107" s="649"/>
      <c r="SUK107" s="649"/>
      <c r="SUL107" s="649"/>
      <c r="SUM107" s="649"/>
      <c r="SUN107" s="649"/>
      <c r="SUO107" s="649"/>
      <c r="SUP107" s="649"/>
      <c r="SUQ107" s="649"/>
      <c r="SUR107" s="649"/>
      <c r="SUS107" s="649"/>
      <c r="SUT107" s="649"/>
      <c r="SUU107" s="649"/>
      <c r="SUV107" s="649"/>
      <c r="SUW107" s="649"/>
      <c r="SUX107" s="649"/>
      <c r="SUY107" s="649"/>
      <c r="SUZ107" s="649"/>
      <c r="SVA107" s="649"/>
      <c r="SVB107" s="649"/>
      <c r="SVC107" s="649"/>
      <c r="SVD107" s="649"/>
      <c r="SVE107" s="649"/>
      <c r="SVF107" s="649"/>
      <c r="SVG107" s="649"/>
      <c r="SVH107" s="649"/>
      <c r="SVI107" s="649"/>
      <c r="SVJ107" s="649"/>
      <c r="SVK107" s="649"/>
      <c r="SVL107" s="649"/>
      <c r="SVM107" s="649"/>
      <c r="SVN107" s="649"/>
      <c r="SVO107" s="649"/>
      <c r="SVP107" s="649"/>
      <c r="SVQ107" s="649"/>
      <c r="SVR107" s="649"/>
      <c r="SVS107" s="649"/>
      <c r="SVT107" s="649"/>
      <c r="SVU107" s="649"/>
      <c r="SVV107" s="649"/>
      <c r="SVW107" s="649"/>
      <c r="SVX107" s="649"/>
      <c r="SVY107" s="649"/>
      <c r="SVZ107" s="649"/>
      <c r="SWA107" s="649"/>
      <c r="SWB107" s="649"/>
      <c r="SWC107" s="649"/>
      <c r="SWD107" s="649"/>
      <c r="SWE107" s="649"/>
      <c r="SWF107" s="649"/>
      <c r="SWG107" s="649"/>
      <c r="SWH107" s="649"/>
      <c r="SWI107" s="649"/>
      <c r="SWJ107" s="649"/>
      <c r="SWK107" s="649"/>
      <c r="SWL107" s="649"/>
      <c r="SWM107" s="649"/>
      <c r="SWN107" s="649"/>
      <c r="SWO107" s="649"/>
      <c r="SWP107" s="649"/>
      <c r="SWQ107" s="649"/>
      <c r="SWR107" s="649"/>
      <c r="SWS107" s="649"/>
      <c r="SWT107" s="649"/>
      <c r="SWU107" s="649"/>
      <c r="SWV107" s="649"/>
      <c r="SWW107" s="649"/>
      <c r="SWX107" s="649"/>
      <c r="SWY107" s="649"/>
      <c r="SWZ107" s="649"/>
      <c r="SXA107" s="649"/>
      <c r="SXB107" s="649"/>
      <c r="SXC107" s="649"/>
      <c r="SXD107" s="649"/>
      <c r="SXE107" s="649"/>
      <c r="SXF107" s="649"/>
      <c r="SXG107" s="649"/>
      <c r="SXH107" s="649"/>
      <c r="SXI107" s="649"/>
      <c r="SXJ107" s="649"/>
      <c r="SXK107" s="649"/>
      <c r="SXL107" s="649"/>
      <c r="SXM107" s="649"/>
      <c r="SXN107" s="649"/>
      <c r="SXO107" s="649"/>
      <c r="SXP107" s="649"/>
      <c r="SXQ107" s="649"/>
      <c r="SXR107" s="649"/>
      <c r="SXS107" s="649"/>
      <c r="SXT107" s="649"/>
      <c r="SXU107" s="649"/>
      <c r="SXV107" s="649"/>
      <c r="SXW107" s="649"/>
      <c r="SXX107" s="649"/>
      <c r="SXY107" s="649"/>
      <c r="SXZ107" s="649"/>
      <c r="SYA107" s="649"/>
      <c r="SYB107" s="649"/>
      <c r="SYC107" s="649"/>
      <c r="SYD107" s="649"/>
      <c r="SYE107" s="649"/>
      <c r="SYF107" s="649"/>
      <c r="SYG107" s="649"/>
      <c r="SYH107" s="649"/>
      <c r="SYI107" s="649"/>
      <c r="SYJ107" s="649"/>
      <c r="SYK107" s="649"/>
      <c r="SYL107" s="649"/>
      <c r="SYM107" s="649"/>
      <c r="SYN107" s="649"/>
      <c r="SYO107" s="649"/>
      <c r="SYP107" s="649"/>
      <c r="SYQ107" s="649"/>
      <c r="SYR107" s="649"/>
      <c r="SYS107" s="649"/>
      <c r="SYT107" s="649"/>
      <c r="SYU107" s="649"/>
      <c r="SYV107" s="649"/>
      <c r="SYW107" s="649"/>
      <c r="SYX107" s="649"/>
      <c r="SYY107" s="649"/>
      <c r="SYZ107" s="649"/>
      <c r="SZA107" s="649"/>
      <c r="SZB107" s="649"/>
      <c r="SZC107" s="649"/>
      <c r="SZD107" s="649"/>
      <c r="SZE107" s="649"/>
      <c r="SZF107" s="649"/>
      <c r="SZG107" s="649"/>
      <c r="SZH107" s="649"/>
      <c r="SZI107" s="649"/>
      <c r="SZJ107" s="649"/>
      <c r="SZK107" s="649"/>
      <c r="SZL107" s="649"/>
      <c r="SZM107" s="649"/>
      <c r="SZN107" s="649"/>
      <c r="SZO107" s="649"/>
      <c r="SZP107" s="649"/>
      <c r="SZQ107" s="649"/>
      <c r="SZR107" s="649"/>
      <c r="SZS107" s="649"/>
      <c r="SZT107" s="649"/>
      <c r="SZU107" s="649"/>
      <c r="SZV107" s="649"/>
      <c r="SZW107" s="649"/>
      <c r="SZX107" s="649"/>
      <c r="SZY107" s="649"/>
      <c r="SZZ107" s="649"/>
      <c r="TAA107" s="649"/>
      <c r="TAB107" s="649"/>
      <c r="TAC107" s="649"/>
      <c r="TAD107" s="649"/>
      <c r="TAE107" s="649"/>
      <c r="TAF107" s="649"/>
      <c r="TAG107" s="649"/>
      <c r="TAH107" s="649"/>
      <c r="TAI107" s="649"/>
      <c r="TAJ107" s="649"/>
      <c r="TAK107" s="649"/>
      <c r="TAL107" s="649"/>
      <c r="TAM107" s="649"/>
      <c r="TAN107" s="649"/>
      <c r="TAO107" s="649"/>
      <c r="TAP107" s="649"/>
      <c r="TAQ107" s="649"/>
      <c r="TAR107" s="649"/>
      <c r="TAS107" s="649"/>
      <c r="TAT107" s="649"/>
      <c r="TAU107" s="649"/>
      <c r="TAV107" s="649"/>
      <c r="TAW107" s="649"/>
      <c r="TAX107" s="649"/>
      <c r="TAY107" s="649"/>
      <c r="TAZ107" s="649"/>
      <c r="TBA107" s="649"/>
      <c r="TBB107" s="649"/>
      <c r="TBC107" s="649"/>
      <c r="TBD107" s="649"/>
      <c r="TBE107" s="649"/>
      <c r="TBF107" s="649"/>
      <c r="TBG107" s="649"/>
      <c r="TBH107" s="649"/>
      <c r="TBI107" s="649"/>
      <c r="TBJ107" s="649"/>
      <c r="TBK107" s="649"/>
      <c r="TBL107" s="649"/>
      <c r="TBM107" s="649"/>
      <c r="TBN107" s="649"/>
      <c r="TBO107" s="649"/>
      <c r="TBP107" s="649"/>
      <c r="TBQ107" s="649"/>
      <c r="TBR107" s="649"/>
      <c r="TBS107" s="649"/>
      <c r="TBT107" s="649"/>
      <c r="TBU107" s="649"/>
      <c r="TBV107" s="649"/>
      <c r="TBW107" s="649"/>
      <c r="TBX107" s="649"/>
      <c r="TBY107" s="649"/>
      <c r="TBZ107" s="649"/>
      <c r="TCA107" s="649"/>
      <c r="TCB107" s="649"/>
      <c r="TCC107" s="649"/>
      <c r="TCD107" s="649"/>
      <c r="TCE107" s="649"/>
      <c r="TCF107" s="649"/>
      <c r="TCG107" s="649"/>
      <c r="TCH107" s="649"/>
      <c r="TCI107" s="649"/>
      <c r="TCJ107" s="649"/>
      <c r="TCK107" s="649"/>
      <c r="TCL107" s="649"/>
      <c r="TCM107" s="649"/>
      <c r="TCN107" s="649"/>
      <c r="TCO107" s="649"/>
      <c r="TCP107" s="649"/>
      <c r="TCQ107" s="649"/>
      <c r="TCR107" s="649"/>
      <c r="TCS107" s="649"/>
      <c r="TCT107" s="649"/>
      <c r="TCU107" s="649"/>
      <c r="TCV107" s="649"/>
      <c r="TCW107" s="649"/>
      <c r="TCX107" s="649"/>
      <c r="TCY107" s="649"/>
      <c r="TCZ107" s="649"/>
      <c r="TDA107" s="649"/>
      <c r="TDB107" s="649"/>
      <c r="TDC107" s="649"/>
      <c r="TDD107" s="649"/>
      <c r="TDE107" s="649"/>
      <c r="TDF107" s="649"/>
      <c r="TDG107" s="649"/>
      <c r="TDH107" s="649"/>
      <c r="TDI107" s="649"/>
      <c r="TDJ107" s="649"/>
      <c r="TDK107" s="649"/>
      <c r="TDL107" s="649"/>
      <c r="TDM107" s="649"/>
      <c r="TDN107" s="649"/>
      <c r="TDO107" s="649"/>
      <c r="TDP107" s="649"/>
      <c r="TDQ107" s="649"/>
      <c r="TDR107" s="649"/>
      <c r="TDS107" s="649"/>
      <c r="TDT107" s="649"/>
      <c r="TDU107" s="649"/>
      <c r="TDV107" s="649"/>
      <c r="TDW107" s="649"/>
      <c r="TDX107" s="649"/>
      <c r="TDY107" s="649"/>
      <c r="TDZ107" s="649"/>
      <c r="TEA107" s="649"/>
      <c r="TEB107" s="649"/>
      <c r="TEC107" s="649"/>
      <c r="TED107" s="649"/>
      <c r="TEE107" s="649"/>
      <c r="TEF107" s="649"/>
      <c r="TEG107" s="649"/>
      <c r="TEH107" s="649"/>
      <c r="TEI107" s="649"/>
      <c r="TEJ107" s="649"/>
      <c r="TEK107" s="649"/>
      <c r="TEL107" s="649"/>
      <c r="TEM107" s="649"/>
      <c r="TEN107" s="649"/>
      <c r="TEO107" s="649"/>
      <c r="TEP107" s="649"/>
      <c r="TEQ107" s="649"/>
      <c r="TER107" s="649"/>
      <c r="TES107" s="649"/>
      <c r="TET107" s="649"/>
      <c r="TEU107" s="649"/>
      <c r="TEV107" s="649"/>
      <c r="TEW107" s="649"/>
      <c r="TEX107" s="649"/>
      <c r="TEY107" s="649"/>
      <c r="TEZ107" s="649"/>
      <c r="TFA107" s="649"/>
      <c r="TFB107" s="649"/>
      <c r="TFC107" s="649"/>
      <c r="TFD107" s="649"/>
      <c r="TFE107" s="649"/>
      <c r="TFF107" s="649"/>
      <c r="TFG107" s="649"/>
      <c r="TFH107" s="649"/>
      <c r="TFI107" s="649"/>
      <c r="TFJ107" s="649"/>
      <c r="TFK107" s="649"/>
      <c r="TFL107" s="649"/>
      <c r="TFM107" s="649"/>
      <c r="TFN107" s="649"/>
      <c r="TFO107" s="649"/>
      <c r="TFP107" s="649"/>
      <c r="TFQ107" s="649"/>
      <c r="TFR107" s="649"/>
      <c r="TFS107" s="649"/>
      <c r="TFT107" s="649"/>
      <c r="TFU107" s="649"/>
      <c r="TFV107" s="649"/>
      <c r="TFW107" s="649"/>
      <c r="TFX107" s="649"/>
      <c r="TFY107" s="649"/>
      <c r="TFZ107" s="649"/>
      <c r="TGA107" s="649"/>
      <c r="TGB107" s="649"/>
      <c r="TGC107" s="649"/>
      <c r="TGD107" s="649"/>
      <c r="TGE107" s="649"/>
      <c r="TGF107" s="649"/>
      <c r="TGG107" s="649"/>
      <c r="TGH107" s="649"/>
      <c r="TGI107" s="649"/>
      <c r="TGJ107" s="649"/>
      <c r="TGK107" s="649"/>
      <c r="TGL107" s="649"/>
      <c r="TGM107" s="649"/>
      <c r="TGN107" s="649"/>
      <c r="TGO107" s="649"/>
      <c r="TGP107" s="649"/>
      <c r="TGQ107" s="649"/>
      <c r="TGR107" s="649"/>
      <c r="TGS107" s="649"/>
      <c r="TGT107" s="649"/>
      <c r="TGU107" s="649"/>
      <c r="TGV107" s="649"/>
      <c r="TGW107" s="649"/>
      <c r="TGX107" s="649"/>
      <c r="TGY107" s="649"/>
      <c r="TGZ107" s="649"/>
      <c r="THA107" s="649"/>
      <c r="THB107" s="649"/>
      <c r="THC107" s="649"/>
      <c r="THD107" s="649"/>
      <c r="THE107" s="649"/>
      <c r="THF107" s="649"/>
      <c r="THG107" s="649"/>
      <c r="THH107" s="649"/>
      <c r="THI107" s="649"/>
      <c r="THJ107" s="649"/>
      <c r="THK107" s="649"/>
      <c r="THL107" s="649"/>
      <c r="THM107" s="649"/>
      <c r="THN107" s="649"/>
      <c r="THO107" s="649"/>
      <c r="THP107" s="649"/>
      <c r="THQ107" s="649"/>
      <c r="THR107" s="649"/>
      <c r="THS107" s="649"/>
      <c r="THT107" s="649"/>
      <c r="THU107" s="649"/>
      <c r="THV107" s="649"/>
      <c r="THW107" s="649"/>
      <c r="THX107" s="649"/>
      <c r="THY107" s="649"/>
      <c r="THZ107" s="649"/>
      <c r="TIA107" s="649"/>
      <c r="TIB107" s="649"/>
      <c r="TIC107" s="649"/>
      <c r="TID107" s="649"/>
      <c r="TIE107" s="649"/>
      <c r="TIF107" s="649"/>
      <c r="TIG107" s="649"/>
      <c r="TIH107" s="649"/>
      <c r="TII107" s="649"/>
      <c r="TIJ107" s="649"/>
      <c r="TIK107" s="649"/>
      <c r="TIL107" s="649"/>
      <c r="TIM107" s="649"/>
      <c r="TIN107" s="649"/>
      <c r="TIO107" s="649"/>
      <c r="TIP107" s="649"/>
      <c r="TIQ107" s="649"/>
      <c r="TIR107" s="649"/>
      <c r="TIS107" s="649"/>
      <c r="TIT107" s="649"/>
      <c r="TIU107" s="649"/>
      <c r="TIV107" s="649"/>
      <c r="TIW107" s="649"/>
      <c r="TIX107" s="649"/>
      <c r="TIY107" s="649"/>
      <c r="TIZ107" s="649"/>
      <c r="TJA107" s="649"/>
      <c r="TJB107" s="649"/>
      <c r="TJC107" s="649"/>
      <c r="TJD107" s="649"/>
      <c r="TJE107" s="649"/>
      <c r="TJF107" s="649"/>
      <c r="TJG107" s="649"/>
      <c r="TJH107" s="649"/>
      <c r="TJI107" s="649"/>
      <c r="TJJ107" s="649"/>
      <c r="TJK107" s="649"/>
      <c r="TJL107" s="649"/>
      <c r="TJM107" s="649"/>
      <c r="TJN107" s="649"/>
      <c r="TJO107" s="649"/>
      <c r="TJP107" s="649"/>
      <c r="TJQ107" s="649"/>
      <c r="TJR107" s="649"/>
      <c r="TJS107" s="649"/>
      <c r="TJT107" s="649"/>
      <c r="TJU107" s="649"/>
      <c r="TJV107" s="649"/>
      <c r="TJW107" s="649"/>
      <c r="TJX107" s="649"/>
      <c r="TJY107" s="649"/>
      <c r="TJZ107" s="649"/>
      <c r="TKA107" s="649"/>
      <c r="TKB107" s="649"/>
      <c r="TKC107" s="649"/>
      <c r="TKD107" s="649"/>
      <c r="TKE107" s="649"/>
      <c r="TKF107" s="649"/>
      <c r="TKG107" s="649"/>
      <c r="TKH107" s="649"/>
      <c r="TKI107" s="649"/>
      <c r="TKJ107" s="649"/>
      <c r="TKK107" s="649"/>
      <c r="TKL107" s="649"/>
      <c r="TKM107" s="649"/>
      <c r="TKN107" s="649"/>
      <c r="TKO107" s="649"/>
      <c r="TKP107" s="649"/>
      <c r="TKQ107" s="649"/>
      <c r="TKR107" s="649"/>
      <c r="TKS107" s="649"/>
      <c r="TKT107" s="649"/>
      <c r="TKU107" s="649"/>
      <c r="TKV107" s="649"/>
      <c r="TKW107" s="649"/>
      <c r="TKX107" s="649"/>
      <c r="TKY107" s="649"/>
      <c r="TKZ107" s="649"/>
      <c r="TLA107" s="649"/>
      <c r="TLB107" s="649"/>
      <c r="TLC107" s="649"/>
      <c r="TLD107" s="649"/>
      <c r="TLE107" s="649"/>
      <c r="TLF107" s="649"/>
      <c r="TLG107" s="649"/>
      <c r="TLH107" s="649"/>
      <c r="TLI107" s="649"/>
      <c r="TLJ107" s="649"/>
      <c r="TLK107" s="649"/>
      <c r="TLL107" s="649"/>
      <c r="TLM107" s="649"/>
      <c r="TLN107" s="649"/>
      <c r="TLO107" s="649"/>
      <c r="TLP107" s="649"/>
      <c r="TLQ107" s="649"/>
      <c r="TLR107" s="649"/>
      <c r="TLS107" s="649"/>
      <c r="TLT107" s="649"/>
      <c r="TLU107" s="649"/>
      <c r="TLV107" s="649"/>
      <c r="TLW107" s="649"/>
      <c r="TLX107" s="649"/>
      <c r="TLY107" s="649"/>
      <c r="TLZ107" s="649"/>
      <c r="TMA107" s="649"/>
      <c r="TMB107" s="649"/>
      <c r="TMC107" s="649"/>
      <c r="TMD107" s="649"/>
      <c r="TME107" s="649"/>
      <c r="TMF107" s="649"/>
      <c r="TMG107" s="649"/>
      <c r="TMH107" s="649"/>
      <c r="TMI107" s="649"/>
      <c r="TMJ107" s="649"/>
      <c r="TMK107" s="649"/>
      <c r="TML107" s="649"/>
      <c r="TMM107" s="649"/>
      <c r="TMN107" s="649"/>
      <c r="TMO107" s="649"/>
      <c r="TMP107" s="649"/>
      <c r="TMQ107" s="649"/>
      <c r="TMR107" s="649"/>
      <c r="TMS107" s="649"/>
      <c r="TMT107" s="649"/>
      <c r="TMU107" s="649"/>
      <c r="TMV107" s="649"/>
      <c r="TMW107" s="649"/>
      <c r="TMX107" s="649"/>
      <c r="TMY107" s="649"/>
      <c r="TMZ107" s="649"/>
      <c r="TNA107" s="649"/>
      <c r="TNB107" s="649"/>
      <c r="TNC107" s="649"/>
      <c r="TND107" s="649"/>
      <c r="TNE107" s="649"/>
      <c r="TNF107" s="649"/>
      <c r="TNG107" s="649"/>
      <c r="TNH107" s="649"/>
      <c r="TNI107" s="649"/>
      <c r="TNJ107" s="649"/>
      <c r="TNK107" s="649"/>
      <c r="TNL107" s="649"/>
      <c r="TNM107" s="649"/>
      <c r="TNN107" s="649"/>
      <c r="TNO107" s="649"/>
      <c r="TNP107" s="649"/>
      <c r="TNQ107" s="649"/>
      <c r="TNR107" s="649"/>
      <c r="TNS107" s="649"/>
      <c r="TNT107" s="649"/>
      <c r="TNU107" s="649"/>
      <c r="TNV107" s="649"/>
      <c r="TNW107" s="649"/>
      <c r="TNX107" s="649"/>
      <c r="TNY107" s="649"/>
      <c r="TNZ107" s="649"/>
      <c r="TOA107" s="649"/>
      <c r="TOB107" s="649"/>
      <c r="TOC107" s="649"/>
      <c r="TOD107" s="649"/>
      <c r="TOE107" s="649"/>
      <c r="TOF107" s="649"/>
      <c r="TOG107" s="649"/>
      <c r="TOH107" s="649"/>
      <c r="TOI107" s="649"/>
      <c r="TOJ107" s="649"/>
      <c r="TOK107" s="649"/>
      <c r="TOL107" s="649"/>
      <c r="TOM107" s="649"/>
      <c r="TON107" s="649"/>
      <c r="TOO107" s="649"/>
      <c r="TOP107" s="649"/>
      <c r="TOQ107" s="649"/>
      <c r="TOR107" s="649"/>
      <c r="TOS107" s="649"/>
      <c r="TOT107" s="649"/>
      <c r="TOU107" s="649"/>
      <c r="TOV107" s="649"/>
      <c r="TOW107" s="649"/>
      <c r="TOX107" s="649"/>
      <c r="TOY107" s="649"/>
      <c r="TOZ107" s="649"/>
      <c r="TPA107" s="649"/>
      <c r="TPB107" s="649"/>
      <c r="TPC107" s="649"/>
      <c r="TPD107" s="649"/>
      <c r="TPE107" s="649"/>
      <c r="TPF107" s="649"/>
      <c r="TPG107" s="649"/>
      <c r="TPH107" s="649"/>
      <c r="TPI107" s="649"/>
      <c r="TPJ107" s="649"/>
      <c r="TPK107" s="649"/>
      <c r="TPL107" s="649"/>
      <c r="TPM107" s="649"/>
      <c r="TPN107" s="649"/>
      <c r="TPO107" s="649"/>
      <c r="TPP107" s="649"/>
      <c r="TPQ107" s="649"/>
      <c r="TPR107" s="649"/>
      <c r="TPS107" s="649"/>
      <c r="TPT107" s="649"/>
      <c r="TPU107" s="649"/>
      <c r="TPV107" s="649"/>
      <c r="TPW107" s="649"/>
      <c r="TPX107" s="649"/>
      <c r="TPY107" s="649"/>
      <c r="TPZ107" s="649"/>
      <c r="TQA107" s="649"/>
      <c r="TQB107" s="649"/>
      <c r="TQC107" s="649"/>
      <c r="TQD107" s="649"/>
      <c r="TQE107" s="649"/>
      <c r="TQF107" s="649"/>
      <c r="TQG107" s="649"/>
      <c r="TQH107" s="649"/>
      <c r="TQI107" s="649"/>
      <c r="TQJ107" s="649"/>
      <c r="TQK107" s="649"/>
      <c r="TQL107" s="649"/>
      <c r="TQM107" s="649"/>
      <c r="TQN107" s="649"/>
      <c r="TQO107" s="649"/>
      <c r="TQP107" s="649"/>
      <c r="TQQ107" s="649"/>
      <c r="TQR107" s="649"/>
      <c r="TQS107" s="649"/>
      <c r="TQT107" s="649"/>
      <c r="TQU107" s="649"/>
      <c r="TQV107" s="649"/>
      <c r="TQW107" s="649"/>
      <c r="TQX107" s="649"/>
      <c r="TQY107" s="649"/>
      <c r="TQZ107" s="649"/>
      <c r="TRA107" s="649"/>
      <c r="TRB107" s="649"/>
      <c r="TRC107" s="649"/>
      <c r="TRD107" s="649"/>
      <c r="TRE107" s="649"/>
      <c r="TRF107" s="649"/>
      <c r="TRG107" s="649"/>
      <c r="TRH107" s="649"/>
      <c r="TRI107" s="649"/>
      <c r="TRJ107" s="649"/>
      <c r="TRK107" s="649"/>
      <c r="TRL107" s="649"/>
      <c r="TRM107" s="649"/>
      <c r="TRN107" s="649"/>
      <c r="TRO107" s="649"/>
      <c r="TRP107" s="649"/>
      <c r="TRQ107" s="649"/>
      <c r="TRR107" s="649"/>
      <c r="TRS107" s="649"/>
      <c r="TRT107" s="649"/>
      <c r="TRU107" s="649"/>
      <c r="TRV107" s="649"/>
      <c r="TRW107" s="649"/>
      <c r="TRX107" s="649"/>
      <c r="TRY107" s="649"/>
      <c r="TRZ107" s="649"/>
      <c r="TSA107" s="649"/>
      <c r="TSB107" s="649"/>
      <c r="TSC107" s="649"/>
      <c r="TSD107" s="649"/>
      <c r="TSE107" s="649"/>
      <c r="TSF107" s="649"/>
      <c r="TSG107" s="649"/>
      <c r="TSH107" s="649"/>
      <c r="TSI107" s="649"/>
      <c r="TSJ107" s="649"/>
      <c r="TSK107" s="649"/>
      <c r="TSL107" s="649"/>
      <c r="TSM107" s="649"/>
      <c r="TSN107" s="649"/>
      <c r="TSO107" s="649"/>
      <c r="TSP107" s="649"/>
      <c r="TSQ107" s="649"/>
      <c r="TSR107" s="649"/>
      <c r="TSS107" s="649"/>
      <c r="TST107" s="649"/>
      <c r="TSU107" s="649"/>
      <c r="TSV107" s="649"/>
      <c r="TSW107" s="649"/>
      <c r="TSX107" s="649"/>
      <c r="TSY107" s="649"/>
      <c r="TSZ107" s="649"/>
      <c r="TTA107" s="649"/>
      <c r="TTB107" s="649"/>
      <c r="TTC107" s="649"/>
      <c r="TTD107" s="649"/>
      <c r="TTE107" s="649"/>
      <c r="TTF107" s="649"/>
      <c r="TTG107" s="649"/>
      <c r="TTH107" s="649"/>
      <c r="TTI107" s="649"/>
      <c r="TTJ107" s="649"/>
      <c r="TTK107" s="649"/>
      <c r="TTL107" s="649"/>
      <c r="TTM107" s="649"/>
      <c r="TTN107" s="649"/>
      <c r="TTO107" s="649"/>
      <c r="TTP107" s="649"/>
      <c r="TTQ107" s="649"/>
      <c r="TTR107" s="649"/>
      <c r="TTS107" s="649"/>
      <c r="TTT107" s="649"/>
      <c r="TTU107" s="649"/>
      <c r="TTV107" s="649"/>
      <c r="TTW107" s="649"/>
      <c r="TTX107" s="649"/>
      <c r="TTY107" s="649"/>
      <c r="TTZ107" s="649"/>
      <c r="TUA107" s="649"/>
      <c r="TUB107" s="649"/>
      <c r="TUC107" s="649"/>
      <c r="TUD107" s="649"/>
      <c r="TUE107" s="649"/>
      <c r="TUF107" s="649"/>
      <c r="TUG107" s="649"/>
      <c r="TUH107" s="649"/>
      <c r="TUI107" s="649"/>
      <c r="TUJ107" s="649"/>
      <c r="TUK107" s="649"/>
      <c r="TUL107" s="649"/>
      <c r="TUM107" s="649"/>
      <c r="TUN107" s="649"/>
      <c r="TUO107" s="649"/>
      <c r="TUP107" s="649"/>
      <c r="TUQ107" s="649"/>
      <c r="TUR107" s="649"/>
      <c r="TUS107" s="649"/>
      <c r="TUT107" s="649"/>
      <c r="TUU107" s="649"/>
      <c r="TUV107" s="649"/>
      <c r="TUW107" s="649"/>
      <c r="TUX107" s="649"/>
      <c r="TUY107" s="649"/>
      <c r="TUZ107" s="649"/>
      <c r="TVA107" s="649"/>
      <c r="TVB107" s="649"/>
      <c r="TVC107" s="649"/>
      <c r="TVD107" s="649"/>
      <c r="TVE107" s="649"/>
      <c r="TVF107" s="649"/>
      <c r="TVG107" s="649"/>
      <c r="TVH107" s="649"/>
      <c r="TVI107" s="649"/>
      <c r="TVJ107" s="649"/>
      <c r="TVK107" s="649"/>
      <c r="TVL107" s="649"/>
      <c r="TVM107" s="649"/>
      <c r="TVN107" s="649"/>
      <c r="TVO107" s="649"/>
      <c r="TVP107" s="649"/>
      <c r="TVQ107" s="649"/>
      <c r="TVR107" s="649"/>
      <c r="TVS107" s="649"/>
      <c r="TVT107" s="649"/>
      <c r="TVU107" s="649"/>
      <c r="TVV107" s="649"/>
      <c r="TVW107" s="649"/>
      <c r="TVX107" s="649"/>
      <c r="TVY107" s="649"/>
      <c r="TVZ107" s="649"/>
      <c r="TWA107" s="649"/>
      <c r="TWB107" s="649"/>
      <c r="TWC107" s="649"/>
      <c r="TWD107" s="649"/>
      <c r="TWE107" s="649"/>
      <c r="TWF107" s="649"/>
      <c r="TWG107" s="649"/>
      <c r="TWH107" s="649"/>
      <c r="TWI107" s="649"/>
      <c r="TWJ107" s="649"/>
      <c r="TWK107" s="649"/>
      <c r="TWL107" s="649"/>
      <c r="TWM107" s="649"/>
      <c r="TWN107" s="649"/>
      <c r="TWO107" s="649"/>
      <c r="TWP107" s="649"/>
      <c r="TWQ107" s="649"/>
      <c r="TWR107" s="649"/>
      <c r="TWS107" s="649"/>
      <c r="TWT107" s="649"/>
      <c r="TWU107" s="649"/>
      <c r="TWV107" s="649"/>
      <c r="TWW107" s="649"/>
      <c r="TWX107" s="649"/>
      <c r="TWY107" s="649"/>
      <c r="TWZ107" s="649"/>
      <c r="TXA107" s="649"/>
      <c r="TXB107" s="649"/>
      <c r="TXC107" s="649"/>
      <c r="TXD107" s="649"/>
      <c r="TXE107" s="649"/>
      <c r="TXF107" s="649"/>
      <c r="TXG107" s="649"/>
      <c r="TXH107" s="649"/>
      <c r="TXI107" s="649"/>
      <c r="TXJ107" s="649"/>
      <c r="TXK107" s="649"/>
      <c r="TXL107" s="649"/>
      <c r="TXM107" s="649"/>
      <c r="TXN107" s="649"/>
      <c r="TXO107" s="649"/>
      <c r="TXP107" s="649"/>
      <c r="TXQ107" s="649"/>
      <c r="TXR107" s="649"/>
      <c r="TXS107" s="649"/>
      <c r="TXT107" s="649"/>
      <c r="TXU107" s="649"/>
      <c r="TXV107" s="649"/>
      <c r="TXW107" s="649"/>
      <c r="TXX107" s="649"/>
      <c r="TXY107" s="649"/>
      <c r="TXZ107" s="649"/>
      <c r="TYA107" s="649"/>
      <c r="TYB107" s="649"/>
      <c r="TYC107" s="649"/>
      <c r="TYD107" s="649"/>
      <c r="TYE107" s="649"/>
      <c r="TYF107" s="649"/>
      <c r="TYG107" s="649"/>
      <c r="TYH107" s="649"/>
      <c r="TYI107" s="649"/>
      <c r="TYJ107" s="649"/>
      <c r="TYK107" s="649"/>
      <c r="TYL107" s="649"/>
      <c r="TYM107" s="649"/>
      <c r="TYN107" s="649"/>
      <c r="TYO107" s="649"/>
      <c r="TYP107" s="649"/>
      <c r="TYQ107" s="649"/>
      <c r="TYR107" s="649"/>
      <c r="TYS107" s="649"/>
      <c r="TYT107" s="649"/>
      <c r="TYU107" s="649"/>
      <c r="TYV107" s="649"/>
      <c r="TYW107" s="649"/>
      <c r="TYX107" s="649"/>
      <c r="TYY107" s="649"/>
      <c r="TYZ107" s="649"/>
      <c r="TZA107" s="649"/>
      <c r="TZB107" s="649"/>
      <c r="TZC107" s="649"/>
      <c r="TZD107" s="649"/>
      <c r="TZE107" s="649"/>
      <c r="TZF107" s="649"/>
      <c r="TZG107" s="649"/>
      <c r="TZH107" s="649"/>
      <c r="TZI107" s="649"/>
      <c r="TZJ107" s="649"/>
      <c r="TZK107" s="649"/>
      <c r="TZL107" s="649"/>
      <c r="TZM107" s="649"/>
      <c r="TZN107" s="649"/>
      <c r="TZO107" s="649"/>
      <c r="TZP107" s="649"/>
      <c r="TZQ107" s="649"/>
      <c r="TZR107" s="649"/>
      <c r="TZS107" s="649"/>
      <c r="TZT107" s="649"/>
      <c r="TZU107" s="649"/>
      <c r="TZV107" s="649"/>
      <c r="TZW107" s="649"/>
      <c r="TZX107" s="649"/>
      <c r="TZY107" s="649"/>
      <c r="TZZ107" s="649"/>
      <c r="UAA107" s="649"/>
      <c r="UAB107" s="649"/>
      <c r="UAC107" s="649"/>
      <c r="UAD107" s="649"/>
      <c r="UAE107" s="649"/>
      <c r="UAF107" s="649"/>
      <c r="UAG107" s="649"/>
      <c r="UAH107" s="649"/>
      <c r="UAI107" s="649"/>
      <c r="UAJ107" s="649"/>
      <c r="UAK107" s="649"/>
      <c r="UAL107" s="649"/>
      <c r="UAM107" s="649"/>
      <c r="UAN107" s="649"/>
      <c r="UAO107" s="649"/>
      <c r="UAP107" s="649"/>
      <c r="UAQ107" s="649"/>
      <c r="UAR107" s="649"/>
      <c r="UAS107" s="649"/>
      <c r="UAT107" s="649"/>
      <c r="UAU107" s="649"/>
      <c r="UAV107" s="649"/>
      <c r="UAW107" s="649"/>
      <c r="UAX107" s="649"/>
      <c r="UAY107" s="649"/>
      <c r="UAZ107" s="649"/>
      <c r="UBA107" s="649"/>
      <c r="UBB107" s="649"/>
      <c r="UBC107" s="649"/>
      <c r="UBD107" s="649"/>
      <c r="UBE107" s="649"/>
      <c r="UBF107" s="649"/>
      <c r="UBG107" s="649"/>
      <c r="UBH107" s="649"/>
      <c r="UBI107" s="649"/>
      <c r="UBJ107" s="649"/>
      <c r="UBK107" s="649"/>
      <c r="UBL107" s="649"/>
      <c r="UBM107" s="649"/>
      <c r="UBN107" s="649"/>
      <c r="UBO107" s="649"/>
      <c r="UBP107" s="649"/>
      <c r="UBQ107" s="649"/>
      <c r="UBR107" s="649"/>
      <c r="UBS107" s="649"/>
      <c r="UBT107" s="649"/>
      <c r="UBU107" s="649"/>
      <c r="UBV107" s="649"/>
      <c r="UBW107" s="649"/>
      <c r="UBX107" s="649"/>
      <c r="UBY107" s="649"/>
      <c r="UBZ107" s="649"/>
      <c r="UCA107" s="649"/>
      <c r="UCB107" s="649"/>
      <c r="UCC107" s="649"/>
      <c r="UCD107" s="649"/>
      <c r="UCE107" s="649"/>
      <c r="UCF107" s="649"/>
      <c r="UCG107" s="649"/>
      <c r="UCH107" s="649"/>
      <c r="UCI107" s="649"/>
      <c r="UCJ107" s="649"/>
      <c r="UCK107" s="649"/>
      <c r="UCL107" s="649"/>
      <c r="UCM107" s="649"/>
      <c r="UCN107" s="649"/>
      <c r="UCO107" s="649"/>
      <c r="UCP107" s="649"/>
      <c r="UCQ107" s="649"/>
      <c r="UCR107" s="649"/>
      <c r="UCS107" s="649"/>
      <c r="UCT107" s="649"/>
      <c r="UCU107" s="649"/>
      <c r="UCV107" s="649"/>
      <c r="UCW107" s="649"/>
      <c r="UCX107" s="649"/>
      <c r="UCY107" s="649"/>
      <c r="UCZ107" s="649"/>
      <c r="UDA107" s="649"/>
      <c r="UDB107" s="649"/>
      <c r="UDC107" s="649"/>
      <c r="UDD107" s="649"/>
      <c r="UDE107" s="649"/>
      <c r="UDF107" s="649"/>
      <c r="UDG107" s="649"/>
      <c r="UDH107" s="649"/>
      <c r="UDI107" s="649"/>
      <c r="UDJ107" s="649"/>
      <c r="UDK107" s="649"/>
      <c r="UDL107" s="649"/>
      <c r="UDM107" s="649"/>
      <c r="UDN107" s="649"/>
      <c r="UDO107" s="649"/>
      <c r="UDP107" s="649"/>
      <c r="UDQ107" s="649"/>
      <c r="UDR107" s="649"/>
      <c r="UDS107" s="649"/>
      <c r="UDT107" s="649"/>
      <c r="UDU107" s="649"/>
      <c r="UDV107" s="649"/>
      <c r="UDW107" s="649"/>
      <c r="UDX107" s="649"/>
      <c r="UDY107" s="649"/>
      <c r="UDZ107" s="649"/>
      <c r="UEA107" s="649"/>
      <c r="UEB107" s="649"/>
      <c r="UEC107" s="649"/>
      <c r="UED107" s="649"/>
      <c r="UEE107" s="649"/>
      <c r="UEF107" s="649"/>
      <c r="UEG107" s="649"/>
      <c r="UEH107" s="649"/>
      <c r="UEI107" s="649"/>
      <c r="UEJ107" s="649"/>
      <c r="UEK107" s="649"/>
      <c r="UEL107" s="649"/>
      <c r="UEM107" s="649"/>
      <c r="UEN107" s="649"/>
      <c r="UEO107" s="649"/>
      <c r="UEP107" s="649"/>
      <c r="UEQ107" s="649"/>
      <c r="UER107" s="649"/>
      <c r="UES107" s="649"/>
      <c r="UET107" s="649"/>
      <c r="UEU107" s="649"/>
      <c r="UEV107" s="649"/>
      <c r="UEW107" s="649"/>
      <c r="UEX107" s="649"/>
      <c r="UEY107" s="649"/>
      <c r="UEZ107" s="649"/>
      <c r="UFA107" s="649"/>
      <c r="UFB107" s="649"/>
      <c r="UFC107" s="649"/>
      <c r="UFD107" s="649"/>
      <c r="UFE107" s="649"/>
      <c r="UFF107" s="649"/>
      <c r="UFG107" s="649"/>
      <c r="UFH107" s="649"/>
      <c r="UFI107" s="649"/>
      <c r="UFJ107" s="649"/>
      <c r="UFK107" s="649"/>
      <c r="UFL107" s="649"/>
      <c r="UFM107" s="649"/>
      <c r="UFN107" s="649"/>
      <c r="UFO107" s="649"/>
      <c r="UFP107" s="649"/>
      <c r="UFQ107" s="649"/>
      <c r="UFR107" s="649"/>
      <c r="UFS107" s="649"/>
      <c r="UFT107" s="649"/>
      <c r="UFU107" s="649"/>
      <c r="UFV107" s="649"/>
      <c r="UFW107" s="649"/>
      <c r="UFX107" s="649"/>
      <c r="UFY107" s="649"/>
      <c r="UFZ107" s="649"/>
      <c r="UGA107" s="649"/>
      <c r="UGB107" s="649"/>
      <c r="UGC107" s="649"/>
      <c r="UGD107" s="649"/>
      <c r="UGE107" s="649"/>
      <c r="UGF107" s="649"/>
      <c r="UGG107" s="649"/>
      <c r="UGH107" s="649"/>
      <c r="UGI107" s="649"/>
      <c r="UGJ107" s="649"/>
      <c r="UGK107" s="649"/>
      <c r="UGL107" s="649"/>
      <c r="UGM107" s="649"/>
      <c r="UGN107" s="649"/>
      <c r="UGO107" s="649"/>
      <c r="UGP107" s="649"/>
      <c r="UGQ107" s="649"/>
      <c r="UGR107" s="649"/>
      <c r="UGS107" s="649"/>
      <c r="UGT107" s="649"/>
      <c r="UGU107" s="649"/>
      <c r="UGV107" s="649"/>
      <c r="UGW107" s="649"/>
      <c r="UGX107" s="649"/>
      <c r="UGY107" s="649"/>
      <c r="UGZ107" s="649"/>
      <c r="UHA107" s="649"/>
      <c r="UHB107" s="649"/>
      <c r="UHC107" s="649"/>
      <c r="UHD107" s="649"/>
      <c r="UHE107" s="649"/>
      <c r="UHF107" s="649"/>
      <c r="UHG107" s="649"/>
      <c r="UHH107" s="649"/>
      <c r="UHI107" s="649"/>
      <c r="UHJ107" s="649"/>
      <c r="UHK107" s="649"/>
      <c r="UHL107" s="649"/>
      <c r="UHM107" s="649"/>
      <c r="UHN107" s="649"/>
      <c r="UHO107" s="649"/>
      <c r="UHP107" s="649"/>
      <c r="UHQ107" s="649"/>
      <c r="UHR107" s="649"/>
      <c r="UHS107" s="649"/>
      <c r="UHT107" s="649"/>
      <c r="UHU107" s="649"/>
      <c r="UHV107" s="649"/>
      <c r="UHW107" s="649"/>
      <c r="UHX107" s="649"/>
      <c r="UHY107" s="649"/>
      <c r="UHZ107" s="649"/>
      <c r="UIA107" s="649"/>
      <c r="UIB107" s="649"/>
      <c r="UIC107" s="649"/>
      <c r="UID107" s="649"/>
      <c r="UIE107" s="649"/>
      <c r="UIF107" s="649"/>
      <c r="UIG107" s="649"/>
      <c r="UIH107" s="649"/>
      <c r="UII107" s="649"/>
      <c r="UIJ107" s="649"/>
      <c r="UIK107" s="649"/>
      <c r="UIL107" s="649"/>
      <c r="UIM107" s="649"/>
      <c r="UIN107" s="649"/>
      <c r="UIO107" s="649"/>
      <c r="UIP107" s="649"/>
      <c r="UIQ107" s="649"/>
      <c r="UIR107" s="649"/>
      <c r="UIS107" s="649"/>
      <c r="UIT107" s="649"/>
      <c r="UIU107" s="649"/>
      <c r="UIV107" s="649"/>
      <c r="UIW107" s="649"/>
      <c r="UIX107" s="649"/>
      <c r="UIY107" s="649"/>
      <c r="UIZ107" s="649"/>
      <c r="UJA107" s="649"/>
      <c r="UJB107" s="649"/>
      <c r="UJC107" s="649"/>
      <c r="UJD107" s="649"/>
      <c r="UJE107" s="649"/>
      <c r="UJF107" s="649"/>
      <c r="UJG107" s="649"/>
      <c r="UJH107" s="649"/>
      <c r="UJI107" s="649"/>
      <c r="UJJ107" s="649"/>
      <c r="UJK107" s="649"/>
      <c r="UJL107" s="649"/>
      <c r="UJM107" s="649"/>
      <c r="UJN107" s="649"/>
      <c r="UJO107" s="649"/>
      <c r="UJP107" s="649"/>
      <c r="UJQ107" s="649"/>
      <c r="UJR107" s="649"/>
      <c r="UJS107" s="649"/>
      <c r="UJT107" s="649"/>
      <c r="UJU107" s="649"/>
      <c r="UJV107" s="649"/>
      <c r="UJW107" s="649"/>
      <c r="UJX107" s="649"/>
      <c r="UJY107" s="649"/>
      <c r="UJZ107" s="649"/>
      <c r="UKA107" s="649"/>
      <c r="UKB107" s="649"/>
      <c r="UKC107" s="649"/>
      <c r="UKD107" s="649"/>
      <c r="UKE107" s="649"/>
      <c r="UKF107" s="649"/>
      <c r="UKG107" s="649"/>
      <c r="UKH107" s="649"/>
      <c r="UKI107" s="649"/>
      <c r="UKJ107" s="649"/>
      <c r="UKK107" s="649"/>
      <c r="UKL107" s="649"/>
      <c r="UKM107" s="649"/>
      <c r="UKN107" s="649"/>
      <c r="UKO107" s="649"/>
      <c r="UKP107" s="649"/>
      <c r="UKQ107" s="649"/>
      <c r="UKR107" s="649"/>
      <c r="UKS107" s="649"/>
      <c r="UKT107" s="649"/>
      <c r="UKU107" s="649"/>
      <c r="UKV107" s="649"/>
      <c r="UKW107" s="649"/>
      <c r="UKX107" s="649"/>
      <c r="UKY107" s="649"/>
      <c r="UKZ107" s="649"/>
      <c r="ULA107" s="649"/>
      <c r="ULB107" s="649"/>
      <c r="ULC107" s="649"/>
      <c r="ULD107" s="649"/>
      <c r="ULE107" s="649"/>
      <c r="ULF107" s="649"/>
      <c r="ULG107" s="649"/>
      <c r="ULH107" s="649"/>
      <c r="ULI107" s="649"/>
      <c r="ULJ107" s="649"/>
      <c r="ULK107" s="649"/>
      <c r="ULL107" s="649"/>
      <c r="ULM107" s="649"/>
      <c r="ULN107" s="649"/>
      <c r="ULO107" s="649"/>
      <c r="ULP107" s="649"/>
      <c r="ULQ107" s="649"/>
      <c r="ULR107" s="649"/>
      <c r="ULS107" s="649"/>
      <c r="ULT107" s="649"/>
      <c r="ULU107" s="649"/>
      <c r="ULV107" s="649"/>
      <c r="ULW107" s="649"/>
      <c r="ULX107" s="649"/>
      <c r="ULY107" s="649"/>
      <c r="ULZ107" s="649"/>
      <c r="UMA107" s="649"/>
      <c r="UMB107" s="649"/>
      <c r="UMC107" s="649"/>
      <c r="UMD107" s="649"/>
      <c r="UME107" s="649"/>
      <c r="UMF107" s="649"/>
      <c r="UMG107" s="649"/>
      <c r="UMH107" s="649"/>
      <c r="UMI107" s="649"/>
      <c r="UMJ107" s="649"/>
      <c r="UMK107" s="649"/>
      <c r="UML107" s="649"/>
      <c r="UMM107" s="649"/>
      <c r="UMN107" s="649"/>
      <c r="UMO107" s="649"/>
      <c r="UMP107" s="649"/>
      <c r="UMQ107" s="649"/>
      <c r="UMR107" s="649"/>
      <c r="UMS107" s="649"/>
      <c r="UMT107" s="649"/>
      <c r="UMU107" s="649"/>
      <c r="UMV107" s="649"/>
      <c r="UMW107" s="649"/>
      <c r="UMX107" s="649"/>
      <c r="UMY107" s="649"/>
      <c r="UMZ107" s="649"/>
      <c r="UNA107" s="649"/>
      <c r="UNB107" s="649"/>
      <c r="UNC107" s="649"/>
      <c r="UND107" s="649"/>
      <c r="UNE107" s="649"/>
      <c r="UNF107" s="649"/>
      <c r="UNG107" s="649"/>
      <c r="UNH107" s="649"/>
      <c r="UNI107" s="649"/>
      <c r="UNJ107" s="649"/>
      <c r="UNK107" s="649"/>
      <c r="UNL107" s="649"/>
      <c r="UNM107" s="649"/>
      <c r="UNN107" s="649"/>
      <c r="UNO107" s="649"/>
      <c r="UNP107" s="649"/>
      <c r="UNQ107" s="649"/>
      <c r="UNR107" s="649"/>
      <c r="UNS107" s="649"/>
      <c r="UNT107" s="649"/>
      <c r="UNU107" s="649"/>
      <c r="UNV107" s="649"/>
      <c r="UNW107" s="649"/>
      <c r="UNX107" s="649"/>
      <c r="UNY107" s="649"/>
      <c r="UNZ107" s="649"/>
      <c r="UOA107" s="649"/>
      <c r="UOB107" s="649"/>
      <c r="UOC107" s="649"/>
      <c r="UOD107" s="649"/>
      <c r="UOE107" s="649"/>
      <c r="UOF107" s="649"/>
      <c r="UOG107" s="649"/>
      <c r="UOH107" s="649"/>
      <c r="UOI107" s="649"/>
      <c r="UOJ107" s="649"/>
      <c r="UOK107" s="649"/>
      <c r="UOL107" s="649"/>
      <c r="UOM107" s="649"/>
      <c r="UON107" s="649"/>
      <c r="UOO107" s="649"/>
      <c r="UOP107" s="649"/>
      <c r="UOQ107" s="649"/>
      <c r="UOR107" s="649"/>
      <c r="UOS107" s="649"/>
      <c r="UOT107" s="649"/>
      <c r="UOU107" s="649"/>
      <c r="UOV107" s="649"/>
      <c r="UOW107" s="649"/>
      <c r="UOX107" s="649"/>
      <c r="UOY107" s="649"/>
      <c r="UOZ107" s="649"/>
      <c r="UPA107" s="649"/>
      <c r="UPB107" s="649"/>
      <c r="UPC107" s="649"/>
      <c r="UPD107" s="649"/>
      <c r="UPE107" s="649"/>
      <c r="UPF107" s="649"/>
      <c r="UPG107" s="649"/>
      <c r="UPH107" s="649"/>
      <c r="UPI107" s="649"/>
      <c r="UPJ107" s="649"/>
      <c r="UPK107" s="649"/>
      <c r="UPL107" s="649"/>
      <c r="UPM107" s="649"/>
      <c r="UPN107" s="649"/>
      <c r="UPO107" s="649"/>
      <c r="UPP107" s="649"/>
      <c r="UPQ107" s="649"/>
      <c r="UPR107" s="649"/>
      <c r="UPS107" s="649"/>
      <c r="UPT107" s="649"/>
      <c r="UPU107" s="649"/>
      <c r="UPV107" s="649"/>
      <c r="UPW107" s="649"/>
      <c r="UPX107" s="649"/>
      <c r="UPY107" s="649"/>
      <c r="UPZ107" s="649"/>
      <c r="UQA107" s="649"/>
      <c r="UQB107" s="649"/>
      <c r="UQC107" s="649"/>
      <c r="UQD107" s="649"/>
      <c r="UQE107" s="649"/>
      <c r="UQF107" s="649"/>
      <c r="UQG107" s="649"/>
      <c r="UQH107" s="649"/>
      <c r="UQI107" s="649"/>
      <c r="UQJ107" s="649"/>
      <c r="UQK107" s="649"/>
      <c r="UQL107" s="649"/>
      <c r="UQM107" s="649"/>
      <c r="UQN107" s="649"/>
      <c r="UQO107" s="649"/>
      <c r="UQP107" s="649"/>
      <c r="UQQ107" s="649"/>
      <c r="UQR107" s="649"/>
      <c r="UQS107" s="649"/>
      <c r="UQT107" s="649"/>
      <c r="UQU107" s="649"/>
      <c r="UQV107" s="649"/>
      <c r="UQW107" s="649"/>
      <c r="UQX107" s="649"/>
      <c r="UQY107" s="649"/>
      <c r="UQZ107" s="649"/>
      <c r="URA107" s="649"/>
      <c r="URB107" s="649"/>
      <c r="URC107" s="649"/>
      <c r="URD107" s="649"/>
      <c r="URE107" s="649"/>
      <c r="URF107" s="649"/>
      <c r="URG107" s="649"/>
      <c r="URH107" s="649"/>
      <c r="URI107" s="649"/>
      <c r="URJ107" s="649"/>
      <c r="URK107" s="649"/>
      <c r="URL107" s="649"/>
      <c r="URM107" s="649"/>
      <c r="URN107" s="649"/>
      <c r="URO107" s="649"/>
      <c r="URP107" s="649"/>
      <c r="URQ107" s="649"/>
      <c r="URR107" s="649"/>
      <c r="URS107" s="649"/>
      <c r="URT107" s="649"/>
      <c r="URU107" s="649"/>
      <c r="URV107" s="649"/>
      <c r="URW107" s="649"/>
      <c r="URX107" s="649"/>
      <c r="URY107" s="649"/>
      <c r="URZ107" s="649"/>
      <c r="USA107" s="649"/>
      <c r="USB107" s="649"/>
      <c r="USC107" s="649"/>
      <c r="USD107" s="649"/>
      <c r="USE107" s="649"/>
      <c r="USF107" s="649"/>
      <c r="USG107" s="649"/>
      <c r="USH107" s="649"/>
      <c r="USI107" s="649"/>
      <c r="USJ107" s="649"/>
      <c r="USK107" s="649"/>
      <c r="USL107" s="649"/>
      <c r="USM107" s="649"/>
      <c r="USN107" s="649"/>
      <c r="USO107" s="649"/>
      <c r="USP107" s="649"/>
      <c r="USQ107" s="649"/>
      <c r="USR107" s="649"/>
      <c r="USS107" s="649"/>
      <c r="UST107" s="649"/>
      <c r="USU107" s="649"/>
      <c r="USV107" s="649"/>
      <c r="USW107" s="649"/>
      <c r="USX107" s="649"/>
      <c r="USY107" s="649"/>
      <c r="USZ107" s="649"/>
      <c r="UTA107" s="649"/>
      <c r="UTB107" s="649"/>
      <c r="UTC107" s="649"/>
      <c r="UTD107" s="649"/>
      <c r="UTE107" s="649"/>
      <c r="UTF107" s="649"/>
      <c r="UTG107" s="649"/>
      <c r="UTH107" s="649"/>
      <c r="UTI107" s="649"/>
      <c r="UTJ107" s="649"/>
      <c r="UTK107" s="649"/>
      <c r="UTL107" s="649"/>
      <c r="UTM107" s="649"/>
      <c r="UTN107" s="649"/>
      <c r="UTO107" s="649"/>
      <c r="UTP107" s="649"/>
      <c r="UTQ107" s="649"/>
      <c r="UTR107" s="649"/>
      <c r="UTS107" s="649"/>
      <c r="UTT107" s="649"/>
      <c r="UTU107" s="649"/>
      <c r="UTV107" s="649"/>
      <c r="UTW107" s="649"/>
      <c r="UTX107" s="649"/>
      <c r="UTY107" s="649"/>
      <c r="UTZ107" s="649"/>
      <c r="UUA107" s="649"/>
      <c r="UUB107" s="649"/>
      <c r="UUC107" s="649"/>
      <c r="UUD107" s="649"/>
      <c r="UUE107" s="649"/>
      <c r="UUF107" s="649"/>
      <c r="UUG107" s="649"/>
      <c r="UUH107" s="649"/>
      <c r="UUI107" s="649"/>
      <c r="UUJ107" s="649"/>
      <c r="UUK107" s="649"/>
      <c r="UUL107" s="649"/>
      <c r="UUM107" s="649"/>
      <c r="UUN107" s="649"/>
      <c r="UUO107" s="649"/>
      <c r="UUP107" s="649"/>
      <c r="UUQ107" s="649"/>
      <c r="UUR107" s="649"/>
      <c r="UUS107" s="649"/>
      <c r="UUT107" s="649"/>
      <c r="UUU107" s="649"/>
      <c r="UUV107" s="649"/>
      <c r="UUW107" s="649"/>
      <c r="UUX107" s="649"/>
      <c r="UUY107" s="649"/>
      <c r="UUZ107" s="649"/>
      <c r="UVA107" s="649"/>
      <c r="UVB107" s="649"/>
      <c r="UVC107" s="649"/>
      <c r="UVD107" s="649"/>
      <c r="UVE107" s="649"/>
      <c r="UVF107" s="649"/>
      <c r="UVG107" s="649"/>
      <c r="UVH107" s="649"/>
      <c r="UVI107" s="649"/>
      <c r="UVJ107" s="649"/>
      <c r="UVK107" s="649"/>
      <c r="UVL107" s="649"/>
      <c r="UVM107" s="649"/>
      <c r="UVN107" s="649"/>
      <c r="UVO107" s="649"/>
      <c r="UVP107" s="649"/>
      <c r="UVQ107" s="649"/>
      <c r="UVR107" s="649"/>
      <c r="UVS107" s="649"/>
      <c r="UVT107" s="649"/>
      <c r="UVU107" s="649"/>
      <c r="UVV107" s="649"/>
      <c r="UVW107" s="649"/>
      <c r="UVX107" s="649"/>
      <c r="UVY107" s="649"/>
      <c r="UVZ107" s="649"/>
      <c r="UWA107" s="649"/>
      <c r="UWB107" s="649"/>
      <c r="UWC107" s="649"/>
      <c r="UWD107" s="649"/>
      <c r="UWE107" s="649"/>
      <c r="UWF107" s="649"/>
      <c r="UWG107" s="649"/>
      <c r="UWH107" s="649"/>
      <c r="UWI107" s="649"/>
      <c r="UWJ107" s="649"/>
      <c r="UWK107" s="649"/>
      <c r="UWL107" s="649"/>
      <c r="UWM107" s="649"/>
      <c r="UWN107" s="649"/>
      <c r="UWO107" s="649"/>
      <c r="UWP107" s="649"/>
      <c r="UWQ107" s="649"/>
      <c r="UWR107" s="649"/>
      <c r="UWS107" s="649"/>
      <c r="UWT107" s="649"/>
      <c r="UWU107" s="649"/>
      <c r="UWV107" s="649"/>
      <c r="UWW107" s="649"/>
      <c r="UWX107" s="649"/>
      <c r="UWY107" s="649"/>
      <c r="UWZ107" s="649"/>
      <c r="UXA107" s="649"/>
      <c r="UXB107" s="649"/>
      <c r="UXC107" s="649"/>
      <c r="UXD107" s="649"/>
      <c r="UXE107" s="649"/>
      <c r="UXF107" s="649"/>
      <c r="UXG107" s="649"/>
      <c r="UXH107" s="649"/>
      <c r="UXI107" s="649"/>
      <c r="UXJ107" s="649"/>
      <c r="UXK107" s="649"/>
      <c r="UXL107" s="649"/>
      <c r="UXM107" s="649"/>
      <c r="UXN107" s="649"/>
      <c r="UXO107" s="649"/>
      <c r="UXP107" s="649"/>
      <c r="UXQ107" s="649"/>
      <c r="UXR107" s="649"/>
      <c r="UXS107" s="649"/>
      <c r="UXT107" s="649"/>
      <c r="UXU107" s="649"/>
      <c r="UXV107" s="649"/>
      <c r="UXW107" s="649"/>
      <c r="UXX107" s="649"/>
      <c r="UXY107" s="649"/>
      <c r="UXZ107" s="649"/>
      <c r="UYA107" s="649"/>
      <c r="UYB107" s="649"/>
      <c r="UYC107" s="649"/>
      <c r="UYD107" s="649"/>
      <c r="UYE107" s="649"/>
      <c r="UYF107" s="649"/>
      <c r="UYG107" s="649"/>
      <c r="UYH107" s="649"/>
      <c r="UYI107" s="649"/>
      <c r="UYJ107" s="649"/>
      <c r="UYK107" s="649"/>
      <c r="UYL107" s="649"/>
      <c r="UYM107" s="649"/>
      <c r="UYN107" s="649"/>
      <c r="UYO107" s="649"/>
      <c r="UYP107" s="649"/>
      <c r="UYQ107" s="649"/>
      <c r="UYR107" s="649"/>
      <c r="UYS107" s="649"/>
      <c r="UYT107" s="649"/>
      <c r="UYU107" s="649"/>
      <c r="UYV107" s="649"/>
      <c r="UYW107" s="649"/>
      <c r="UYX107" s="649"/>
      <c r="UYY107" s="649"/>
      <c r="UYZ107" s="649"/>
      <c r="UZA107" s="649"/>
      <c r="UZB107" s="649"/>
      <c r="UZC107" s="649"/>
      <c r="UZD107" s="649"/>
      <c r="UZE107" s="649"/>
      <c r="UZF107" s="649"/>
      <c r="UZG107" s="649"/>
      <c r="UZH107" s="649"/>
      <c r="UZI107" s="649"/>
      <c r="UZJ107" s="649"/>
      <c r="UZK107" s="649"/>
      <c r="UZL107" s="649"/>
      <c r="UZM107" s="649"/>
      <c r="UZN107" s="649"/>
      <c r="UZO107" s="649"/>
      <c r="UZP107" s="649"/>
      <c r="UZQ107" s="649"/>
      <c r="UZR107" s="649"/>
      <c r="UZS107" s="649"/>
      <c r="UZT107" s="649"/>
      <c r="UZU107" s="649"/>
      <c r="UZV107" s="649"/>
      <c r="UZW107" s="649"/>
      <c r="UZX107" s="649"/>
      <c r="UZY107" s="649"/>
      <c r="UZZ107" s="649"/>
      <c r="VAA107" s="649"/>
      <c r="VAB107" s="649"/>
      <c r="VAC107" s="649"/>
      <c r="VAD107" s="649"/>
      <c r="VAE107" s="649"/>
      <c r="VAF107" s="649"/>
      <c r="VAG107" s="649"/>
      <c r="VAH107" s="649"/>
      <c r="VAI107" s="649"/>
      <c r="VAJ107" s="649"/>
      <c r="VAK107" s="649"/>
      <c r="VAL107" s="649"/>
      <c r="VAM107" s="649"/>
      <c r="VAN107" s="649"/>
      <c r="VAO107" s="649"/>
      <c r="VAP107" s="649"/>
      <c r="VAQ107" s="649"/>
      <c r="VAR107" s="649"/>
      <c r="VAS107" s="649"/>
      <c r="VAT107" s="649"/>
      <c r="VAU107" s="649"/>
      <c r="VAV107" s="649"/>
      <c r="VAW107" s="649"/>
      <c r="VAX107" s="649"/>
      <c r="VAY107" s="649"/>
      <c r="VAZ107" s="649"/>
      <c r="VBA107" s="649"/>
      <c r="VBB107" s="649"/>
      <c r="VBC107" s="649"/>
      <c r="VBD107" s="649"/>
      <c r="VBE107" s="649"/>
      <c r="VBF107" s="649"/>
      <c r="VBG107" s="649"/>
      <c r="VBH107" s="649"/>
      <c r="VBI107" s="649"/>
      <c r="VBJ107" s="649"/>
      <c r="VBK107" s="649"/>
      <c r="VBL107" s="649"/>
      <c r="VBM107" s="649"/>
      <c r="VBN107" s="649"/>
      <c r="VBO107" s="649"/>
      <c r="VBP107" s="649"/>
      <c r="VBQ107" s="649"/>
      <c r="VBR107" s="649"/>
      <c r="VBS107" s="649"/>
      <c r="VBT107" s="649"/>
      <c r="VBU107" s="649"/>
      <c r="VBV107" s="649"/>
      <c r="VBW107" s="649"/>
      <c r="VBX107" s="649"/>
      <c r="VBY107" s="649"/>
      <c r="VBZ107" s="649"/>
      <c r="VCA107" s="649"/>
      <c r="VCB107" s="649"/>
      <c r="VCC107" s="649"/>
      <c r="VCD107" s="649"/>
      <c r="VCE107" s="649"/>
      <c r="VCF107" s="649"/>
      <c r="VCG107" s="649"/>
      <c r="VCH107" s="649"/>
      <c r="VCI107" s="649"/>
      <c r="VCJ107" s="649"/>
      <c r="VCK107" s="649"/>
      <c r="VCL107" s="649"/>
      <c r="VCM107" s="649"/>
      <c r="VCN107" s="649"/>
      <c r="VCO107" s="649"/>
      <c r="VCP107" s="649"/>
      <c r="VCQ107" s="649"/>
      <c r="VCR107" s="649"/>
      <c r="VCS107" s="649"/>
      <c r="VCT107" s="649"/>
      <c r="VCU107" s="649"/>
      <c r="VCV107" s="649"/>
      <c r="VCW107" s="649"/>
      <c r="VCX107" s="649"/>
      <c r="VCY107" s="649"/>
      <c r="VCZ107" s="649"/>
      <c r="VDA107" s="649"/>
      <c r="VDB107" s="649"/>
      <c r="VDC107" s="649"/>
      <c r="VDD107" s="649"/>
      <c r="VDE107" s="649"/>
      <c r="VDF107" s="649"/>
      <c r="VDG107" s="649"/>
      <c r="VDH107" s="649"/>
      <c r="VDI107" s="649"/>
      <c r="VDJ107" s="649"/>
      <c r="VDK107" s="649"/>
      <c r="VDL107" s="649"/>
      <c r="VDM107" s="649"/>
      <c r="VDN107" s="649"/>
      <c r="VDO107" s="649"/>
      <c r="VDP107" s="649"/>
      <c r="VDQ107" s="649"/>
      <c r="VDR107" s="649"/>
      <c r="VDS107" s="649"/>
      <c r="VDT107" s="649"/>
      <c r="VDU107" s="649"/>
      <c r="VDV107" s="649"/>
      <c r="VDW107" s="649"/>
      <c r="VDX107" s="649"/>
      <c r="VDY107" s="649"/>
      <c r="VDZ107" s="649"/>
      <c r="VEA107" s="649"/>
      <c r="VEB107" s="649"/>
      <c r="VEC107" s="649"/>
      <c r="VED107" s="649"/>
      <c r="VEE107" s="649"/>
      <c r="VEF107" s="649"/>
      <c r="VEG107" s="649"/>
      <c r="VEH107" s="649"/>
      <c r="VEI107" s="649"/>
      <c r="VEJ107" s="649"/>
      <c r="VEK107" s="649"/>
      <c r="VEL107" s="649"/>
      <c r="VEM107" s="649"/>
      <c r="VEN107" s="649"/>
      <c r="VEO107" s="649"/>
      <c r="VEP107" s="649"/>
      <c r="VEQ107" s="649"/>
      <c r="VER107" s="649"/>
      <c r="VES107" s="649"/>
      <c r="VET107" s="649"/>
      <c r="VEU107" s="649"/>
      <c r="VEV107" s="649"/>
      <c r="VEW107" s="649"/>
      <c r="VEX107" s="649"/>
      <c r="VEY107" s="649"/>
      <c r="VEZ107" s="649"/>
      <c r="VFA107" s="649"/>
      <c r="VFB107" s="649"/>
      <c r="VFC107" s="649"/>
      <c r="VFD107" s="649"/>
      <c r="VFE107" s="649"/>
      <c r="VFF107" s="649"/>
      <c r="VFG107" s="649"/>
      <c r="VFH107" s="649"/>
      <c r="VFI107" s="649"/>
      <c r="VFJ107" s="649"/>
      <c r="VFK107" s="649"/>
      <c r="VFL107" s="649"/>
      <c r="VFM107" s="649"/>
      <c r="VFN107" s="649"/>
      <c r="VFO107" s="649"/>
      <c r="VFP107" s="649"/>
      <c r="VFQ107" s="649"/>
      <c r="VFR107" s="649"/>
      <c r="VFS107" s="649"/>
      <c r="VFT107" s="649"/>
      <c r="VFU107" s="649"/>
      <c r="VFV107" s="649"/>
      <c r="VFW107" s="649"/>
      <c r="VFX107" s="649"/>
      <c r="VFY107" s="649"/>
      <c r="VFZ107" s="649"/>
      <c r="VGA107" s="649"/>
      <c r="VGB107" s="649"/>
      <c r="VGC107" s="649"/>
      <c r="VGD107" s="649"/>
      <c r="VGE107" s="649"/>
      <c r="VGF107" s="649"/>
      <c r="VGG107" s="649"/>
      <c r="VGH107" s="649"/>
      <c r="VGI107" s="649"/>
      <c r="VGJ107" s="649"/>
      <c r="VGK107" s="649"/>
      <c r="VGL107" s="649"/>
      <c r="VGM107" s="649"/>
      <c r="VGN107" s="649"/>
      <c r="VGO107" s="649"/>
      <c r="VGP107" s="649"/>
      <c r="VGQ107" s="649"/>
      <c r="VGR107" s="649"/>
      <c r="VGS107" s="649"/>
      <c r="VGT107" s="649"/>
      <c r="VGU107" s="649"/>
      <c r="VGV107" s="649"/>
      <c r="VGW107" s="649"/>
      <c r="VGX107" s="649"/>
      <c r="VGY107" s="649"/>
      <c r="VGZ107" s="649"/>
      <c r="VHA107" s="649"/>
      <c r="VHB107" s="649"/>
      <c r="VHC107" s="649"/>
      <c r="VHD107" s="649"/>
      <c r="VHE107" s="649"/>
      <c r="VHF107" s="649"/>
      <c r="VHG107" s="649"/>
      <c r="VHH107" s="649"/>
      <c r="VHI107" s="649"/>
      <c r="VHJ107" s="649"/>
      <c r="VHK107" s="649"/>
      <c r="VHL107" s="649"/>
      <c r="VHM107" s="649"/>
      <c r="VHN107" s="649"/>
      <c r="VHO107" s="649"/>
      <c r="VHP107" s="649"/>
      <c r="VHQ107" s="649"/>
      <c r="VHR107" s="649"/>
      <c r="VHS107" s="649"/>
      <c r="VHT107" s="649"/>
      <c r="VHU107" s="649"/>
      <c r="VHV107" s="649"/>
      <c r="VHW107" s="649"/>
      <c r="VHX107" s="649"/>
      <c r="VHY107" s="649"/>
      <c r="VHZ107" s="649"/>
      <c r="VIA107" s="649"/>
      <c r="VIB107" s="649"/>
      <c r="VIC107" s="649"/>
      <c r="VID107" s="649"/>
      <c r="VIE107" s="649"/>
      <c r="VIF107" s="649"/>
      <c r="VIG107" s="649"/>
      <c r="VIH107" s="649"/>
      <c r="VII107" s="649"/>
      <c r="VIJ107" s="649"/>
      <c r="VIK107" s="649"/>
      <c r="VIL107" s="649"/>
      <c r="VIM107" s="649"/>
      <c r="VIN107" s="649"/>
      <c r="VIO107" s="649"/>
      <c r="VIP107" s="649"/>
      <c r="VIQ107" s="649"/>
      <c r="VIR107" s="649"/>
      <c r="VIS107" s="649"/>
      <c r="VIT107" s="649"/>
      <c r="VIU107" s="649"/>
      <c r="VIV107" s="649"/>
      <c r="VIW107" s="649"/>
      <c r="VIX107" s="649"/>
      <c r="VIY107" s="649"/>
      <c r="VIZ107" s="649"/>
      <c r="VJA107" s="649"/>
      <c r="VJB107" s="649"/>
      <c r="VJC107" s="649"/>
      <c r="VJD107" s="649"/>
      <c r="VJE107" s="649"/>
      <c r="VJF107" s="649"/>
      <c r="VJG107" s="649"/>
      <c r="VJH107" s="649"/>
      <c r="VJI107" s="649"/>
      <c r="VJJ107" s="649"/>
      <c r="VJK107" s="649"/>
      <c r="VJL107" s="649"/>
      <c r="VJM107" s="649"/>
      <c r="VJN107" s="649"/>
      <c r="VJO107" s="649"/>
      <c r="VJP107" s="649"/>
      <c r="VJQ107" s="649"/>
      <c r="VJR107" s="649"/>
      <c r="VJS107" s="649"/>
      <c r="VJT107" s="649"/>
      <c r="VJU107" s="649"/>
      <c r="VJV107" s="649"/>
      <c r="VJW107" s="649"/>
      <c r="VJX107" s="649"/>
      <c r="VJY107" s="649"/>
      <c r="VJZ107" s="649"/>
      <c r="VKA107" s="649"/>
      <c r="VKB107" s="649"/>
      <c r="VKC107" s="649"/>
      <c r="VKD107" s="649"/>
      <c r="VKE107" s="649"/>
      <c r="VKF107" s="649"/>
      <c r="VKG107" s="649"/>
      <c r="VKH107" s="649"/>
      <c r="VKI107" s="649"/>
      <c r="VKJ107" s="649"/>
      <c r="VKK107" s="649"/>
      <c r="VKL107" s="649"/>
      <c r="VKM107" s="649"/>
      <c r="VKN107" s="649"/>
      <c r="VKO107" s="649"/>
      <c r="VKP107" s="649"/>
      <c r="VKQ107" s="649"/>
      <c r="VKR107" s="649"/>
      <c r="VKS107" s="649"/>
      <c r="VKT107" s="649"/>
      <c r="VKU107" s="649"/>
      <c r="VKV107" s="649"/>
      <c r="VKW107" s="649"/>
      <c r="VKX107" s="649"/>
      <c r="VKY107" s="649"/>
      <c r="VKZ107" s="649"/>
      <c r="VLA107" s="649"/>
      <c r="VLB107" s="649"/>
      <c r="VLC107" s="649"/>
      <c r="VLD107" s="649"/>
      <c r="VLE107" s="649"/>
      <c r="VLF107" s="649"/>
      <c r="VLG107" s="649"/>
      <c r="VLH107" s="649"/>
      <c r="VLI107" s="649"/>
      <c r="VLJ107" s="649"/>
      <c r="VLK107" s="649"/>
      <c r="VLL107" s="649"/>
      <c r="VLM107" s="649"/>
      <c r="VLN107" s="649"/>
      <c r="VLO107" s="649"/>
      <c r="VLP107" s="649"/>
      <c r="VLQ107" s="649"/>
      <c r="VLR107" s="649"/>
      <c r="VLS107" s="649"/>
      <c r="VLT107" s="649"/>
      <c r="VLU107" s="649"/>
      <c r="VLV107" s="649"/>
      <c r="VLW107" s="649"/>
      <c r="VLX107" s="649"/>
      <c r="VLY107" s="649"/>
      <c r="VLZ107" s="649"/>
      <c r="VMA107" s="649"/>
      <c r="VMB107" s="649"/>
      <c r="VMC107" s="649"/>
      <c r="VMD107" s="649"/>
      <c r="VME107" s="649"/>
      <c r="VMF107" s="649"/>
      <c r="VMG107" s="649"/>
      <c r="VMH107" s="649"/>
      <c r="VMI107" s="649"/>
      <c r="VMJ107" s="649"/>
      <c r="VMK107" s="649"/>
      <c r="VML107" s="649"/>
      <c r="VMM107" s="649"/>
      <c r="VMN107" s="649"/>
      <c r="VMO107" s="649"/>
      <c r="VMP107" s="649"/>
      <c r="VMQ107" s="649"/>
      <c r="VMR107" s="649"/>
      <c r="VMS107" s="649"/>
      <c r="VMT107" s="649"/>
      <c r="VMU107" s="649"/>
      <c r="VMV107" s="649"/>
      <c r="VMW107" s="649"/>
      <c r="VMX107" s="649"/>
      <c r="VMY107" s="649"/>
      <c r="VMZ107" s="649"/>
      <c r="VNA107" s="649"/>
      <c r="VNB107" s="649"/>
      <c r="VNC107" s="649"/>
      <c r="VND107" s="649"/>
      <c r="VNE107" s="649"/>
      <c r="VNF107" s="649"/>
      <c r="VNG107" s="649"/>
      <c r="VNH107" s="649"/>
      <c r="VNI107" s="649"/>
      <c r="VNJ107" s="649"/>
      <c r="VNK107" s="649"/>
      <c r="VNL107" s="649"/>
      <c r="VNM107" s="649"/>
      <c r="VNN107" s="649"/>
      <c r="VNO107" s="649"/>
      <c r="VNP107" s="649"/>
      <c r="VNQ107" s="649"/>
      <c r="VNR107" s="649"/>
      <c r="VNS107" s="649"/>
      <c r="VNT107" s="649"/>
      <c r="VNU107" s="649"/>
      <c r="VNV107" s="649"/>
      <c r="VNW107" s="649"/>
      <c r="VNX107" s="649"/>
      <c r="VNY107" s="649"/>
      <c r="VNZ107" s="649"/>
      <c r="VOA107" s="649"/>
      <c r="VOB107" s="649"/>
      <c r="VOC107" s="649"/>
      <c r="VOD107" s="649"/>
      <c r="VOE107" s="649"/>
      <c r="VOF107" s="649"/>
      <c r="VOG107" s="649"/>
      <c r="VOH107" s="649"/>
      <c r="VOI107" s="649"/>
      <c r="VOJ107" s="649"/>
      <c r="VOK107" s="649"/>
      <c r="VOL107" s="649"/>
      <c r="VOM107" s="649"/>
      <c r="VON107" s="649"/>
      <c r="VOO107" s="649"/>
      <c r="VOP107" s="649"/>
      <c r="VOQ107" s="649"/>
      <c r="VOR107" s="649"/>
      <c r="VOS107" s="649"/>
      <c r="VOT107" s="649"/>
      <c r="VOU107" s="649"/>
      <c r="VOV107" s="649"/>
      <c r="VOW107" s="649"/>
      <c r="VOX107" s="649"/>
      <c r="VOY107" s="649"/>
      <c r="VOZ107" s="649"/>
      <c r="VPA107" s="649"/>
      <c r="VPB107" s="649"/>
      <c r="VPC107" s="649"/>
      <c r="VPD107" s="649"/>
      <c r="VPE107" s="649"/>
      <c r="VPF107" s="649"/>
      <c r="VPG107" s="649"/>
      <c r="VPH107" s="649"/>
      <c r="VPI107" s="649"/>
      <c r="VPJ107" s="649"/>
      <c r="VPK107" s="649"/>
      <c r="VPL107" s="649"/>
      <c r="VPM107" s="649"/>
      <c r="VPN107" s="649"/>
      <c r="VPO107" s="649"/>
      <c r="VPP107" s="649"/>
      <c r="VPQ107" s="649"/>
      <c r="VPR107" s="649"/>
      <c r="VPS107" s="649"/>
      <c r="VPT107" s="649"/>
      <c r="VPU107" s="649"/>
      <c r="VPV107" s="649"/>
      <c r="VPW107" s="649"/>
      <c r="VPX107" s="649"/>
      <c r="VPY107" s="649"/>
      <c r="VPZ107" s="649"/>
      <c r="VQA107" s="649"/>
      <c r="VQB107" s="649"/>
      <c r="VQC107" s="649"/>
      <c r="VQD107" s="649"/>
      <c r="VQE107" s="649"/>
      <c r="VQF107" s="649"/>
      <c r="VQG107" s="649"/>
      <c r="VQH107" s="649"/>
      <c r="VQI107" s="649"/>
      <c r="VQJ107" s="649"/>
      <c r="VQK107" s="649"/>
      <c r="VQL107" s="649"/>
      <c r="VQM107" s="649"/>
      <c r="VQN107" s="649"/>
      <c r="VQO107" s="649"/>
      <c r="VQP107" s="649"/>
      <c r="VQQ107" s="649"/>
      <c r="VQR107" s="649"/>
      <c r="VQS107" s="649"/>
      <c r="VQT107" s="649"/>
      <c r="VQU107" s="649"/>
      <c r="VQV107" s="649"/>
      <c r="VQW107" s="649"/>
      <c r="VQX107" s="649"/>
      <c r="VQY107" s="649"/>
      <c r="VQZ107" s="649"/>
      <c r="VRA107" s="649"/>
      <c r="VRB107" s="649"/>
      <c r="VRC107" s="649"/>
      <c r="VRD107" s="649"/>
      <c r="VRE107" s="649"/>
      <c r="VRF107" s="649"/>
      <c r="VRG107" s="649"/>
      <c r="VRH107" s="649"/>
      <c r="VRI107" s="649"/>
      <c r="VRJ107" s="649"/>
      <c r="VRK107" s="649"/>
      <c r="VRL107" s="649"/>
      <c r="VRM107" s="649"/>
      <c r="VRN107" s="649"/>
      <c r="VRO107" s="649"/>
      <c r="VRP107" s="649"/>
      <c r="VRQ107" s="649"/>
      <c r="VRR107" s="649"/>
      <c r="VRS107" s="649"/>
      <c r="VRT107" s="649"/>
      <c r="VRU107" s="649"/>
      <c r="VRV107" s="649"/>
      <c r="VRW107" s="649"/>
      <c r="VRX107" s="649"/>
      <c r="VRY107" s="649"/>
      <c r="VRZ107" s="649"/>
      <c r="VSA107" s="649"/>
      <c r="VSB107" s="649"/>
      <c r="VSC107" s="649"/>
      <c r="VSD107" s="649"/>
      <c r="VSE107" s="649"/>
      <c r="VSF107" s="649"/>
      <c r="VSG107" s="649"/>
      <c r="VSH107" s="649"/>
      <c r="VSI107" s="649"/>
      <c r="VSJ107" s="649"/>
      <c r="VSK107" s="649"/>
      <c r="VSL107" s="649"/>
      <c r="VSM107" s="649"/>
      <c r="VSN107" s="649"/>
      <c r="VSO107" s="649"/>
      <c r="VSP107" s="649"/>
      <c r="VSQ107" s="649"/>
      <c r="VSR107" s="649"/>
      <c r="VSS107" s="649"/>
      <c r="VST107" s="649"/>
      <c r="VSU107" s="649"/>
      <c r="VSV107" s="649"/>
      <c r="VSW107" s="649"/>
      <c r="VSX107" s="649"/>
      <c r="VSY107" s="649"/>
      <c r="VSZ107" s="649"/>
      <c r="VTA107" s="649"/>
      <c r="VTB107" s="649"/>
      <c r="VTC107" s="649"/>
      <c r="VTD107" s="649"/>
      <c r="VTE107" s="649"/>
      <c r="VTF107" s="649"/>
      <c r="VTG107" s="649"/>
      <c r="VTH107" s="649"/>
      <c r="VTI107" s="649"/>
      <c r="VTJ107" s="649"/>
      <c r="VTK107" s="649"/>
      <c r="VTL107" s="649"/>
      <c r="VTM107" s="649"/>
      <c r="VTN107" s="649"/>
      <c r="VTO107" s="649"/>
      <c r="VTP107" s="649"/>
      <c r="VTQ107" s="649"/>
      <c r="VTR107" s="649"/>
      <c r="VTS107" s="649"/>
      <c r="VTT107" s="649"/>
      <c r="VTU107" s="649"/>
      <c r="VTV107" s="649"/>
      <c r="VTW107" s="649"/>
      <c r="VTX107" s="649"/>
      <c r="VTY107" s="649"/>
      <c r="VTZ107" s="649"/>
      <c r="VUA107" s="649"/>
      <c r="VUB107" s="649"/>
      <c r="VUC107" s="649"/>
      <c r="VUD107" s="649"/>
      <c r="VUE107" s="649"/>
      <c r="VUF107" s="649"/>
      <c r="VUG107" s="649"/>
      <c r="VUH107" s="649"/>
      <c r="VUI107" s="649"/>
      <c r="VUJ107" s="649"/>
      <c r="VUK107" s="649"/>
      <c r="VUL107" s="649"/>
      <c r="VUM107" s="649"/>
      <c r="VUN107" s="649"/>
      <c r="VUO107" s="649"/>
      <c r="VUP107" s="649"/>
      <c r="VUQ107" s="649"/>
      <c r="VUR107" s="649"/>
      <c r="VUS107" s="649"/>
      <c r="VUT107" s="649"/>
      <c r="VUU107" s="649"/>
      <c r="VUV107" s="649"/>
      <c r="VUW107" s="649"/>
      <c r="VUX107" s="649"/>
      <c r="VUY107" s="649"/>
      <c r="VUZ107" s="649"/>
      <c r="VVA107" s="649"/>
      <c r="VVB107" s="649"/>
      <c r="VVC107" s="649"/>
      <c r="VVD107" s="649"/>
      <c r="VVE107" s="649"/>
      <c r="VVF107" s="649"/>
      <c r="VVG107" s="649"/>
      <c r="VVH107" s="649"/>
      <c r="VVI107" s="649"/>
      <c r="VVJ107" s="649"/>
      <c r="VVK107" s="649"/>
      <c r="VVL107" s="649"/>
      <c r="VVM107" s="649"/>
      <c r="VVN107" s="649"/>
      <c r="VVO107" s="649"/>
      <c r="VVP107" s="649"/>
      <c r="VVQ107" s="649"/>
      <c r="VVR107" s="649"/>
      <c r="VVS107" s="649"/>
      <c r="VVT107" s="649"/>
      <c r="VVU107" s="649"/>
      <c r="VVV107" s="649"/>
      <c r="VVW107" s="649"/>
      <c r="VVX107" s="649"/>
      <c r="VVY107" s="649"/>
      <c r="VVZ107" s="649"/>
      <c r="VWA107" s="649"/>
      <c r="VWB107" s="649"/>
      <c r="VWC107" s="649"/>
      <c r="VWD107" s="649"/>
      <c r="VWE107" s="649"/>
      <c r="VWF107" s="649"/>
      <c r="VWG107" s="649"/>
      <c r="VWH107" s="649"/>
      <c r="VWI107" s="649"/>
      <c r="VWJ107" s="649"/>
      <c r="VWK107" s="649"/>
      <c r="VWL107" s="649"/>
      <c r="VWM107" s="649"/>
      <c r="VWN107" s="649"/>
      <c r="VWO107" s="649"/>
      <c r="VWP107" s="649"/>
      <c r="VWQ107" s="649"/>
      <c r="VWR107" s="649"/>
      <c r="VWS107" s="649"/>
      <c r="VWT107" s="649"/>
      <c r="VWU107" s="649"/>
      <c r="VWV107" s="649"/>
      <c r="VWW107" s="649"/>
      <c r="VWX107" s="649"/>
      <c r="VWY107" s="649"/>
      <c r="VWZ107" s="649"/>
      <c r="VXA107" s="649"/>
      <c r="VXB107" s="649"/>
      <c r="VXC107" s="649"/>
      <c r="VXD107" s="649"/>
      <c r="VXE107" s="649"/>
      <c r="VXF107" s="649"/>
      <c r="VXG107" s="649"/>
      <c r="VXH107" s="649"/>
      <c r="VXI107" s="649"/>
      <c r="VXJ107" s="649"/>
      <c r="VXK107" s="649"/>
      <c r="VXL107" s="649"/>
      <c r="VXM107" s="649"/>
      <c r="VXN107" s="649"/>
      <c r="VXO107" s="649"/>
      <c r="VXP107" s="649"/>
      <c r="VXQ107" s="649"/>
      <c r="VXR107" s="649"/>
      <c r="VXS107" s="649"/>
      <c r="VXT107" s="649"/>
      <c r="VXU107" s="649"/>
      <c r="VXV107" s="649"/>
      <c r="VXW107" s="649"/>
      <c r="VXX107" s="649"/>
      <c r="VXY107" s="649"/>
      <c r="VXZ107" s="649"/>
      <c r="VYA107" s="649"/>
      <c r="VYB107" s="649"/>
      <c r="VYC107" s="649"/>
      <c r="VYD107" s="649"/>
      <c r="VYE107" s="649"/>
      <c r="VYF107" s="649"/>
      <c r="VYG107" s="649"/>
      <c r="VYH107" s="649"/>
      <c r="VYI107" s="649"/>
      <c r="VYJ107" s="649"/>
      <c r="VYK107" s="649"/>
      <c r="VYL107" s="649"/>
      <c r="VYM107" s="649"/>
      <c r="VYN107" s="649"/>
      <c r="VYO107" s="649"/>
      <c r="VYP107" s="649"/>
      <c r="VYQ107" s="649"/>
      <c r="VYR107" s="649"/>
      <c r="VYS107" s="649"/>
      <c r="VYT107" s="649"/>
      <c r="VYU107" s="649"/>
      <c r="VYV107" s="649"/>
      <c r="VYW107" s="649"/>
      <c r="VYX107" s="649"/>
      <c r="VYY107" s="649"/>
      <c r="VYZ107" s="649"/>
      <c r="VZA107" s="649"/>
      <c r="VZB107" s="649"/>
      <c r="VZC107" s="649"/>
      <c r="VZD107" s="649"/>
      <c r="VZE107" s="649"/>
      <c r="VZF107" s="649"/>
      <c r="VZG107" s="649"/>
      <c r="VZH107" s="649"/>
      <c r="VZI107" s="649"/>
      <c r="VZJ107" s="649"/>
      <c r="VZK107" s="649"/>
      <c r="VZL107" s="649"/>
      <c r="VZM107" s="649"/>
      <c r="VZN107" s="649"/>
      <c r="VZO107" s="649"/>
      <c r="VZP107" s="649"/>
      <c r="VZQ107" s="649"/>
      <c r="VZR107" s="649"/>
      <c r="VZS107" s="649"/>
      <c r="VZT107" s="649"/>
      <c r="VZU107" s="649"/>
      <c r="VZV107" s="649"/>
      <c r="VZW107" s="649"/>
      <c r="VZX107" s="649"/>
      <c r="VZY107" s="649"/>
      <c r="VZZ107" s="649"/>
      <c r="WAA107" s="649"/>
      <c r="WAB107" s="649"/>
      <c r="WAC107" s="649"/>
      <c r="WAD107" s="649"/>
      <c r="WAE107" s="649"/>
      <c r="WAF107" s="649"/>
      <c r="WAG107" s="649"/>
      <c r="WAH107" s="649"/>
      <c r="WAI107" s="649"/>
      <c r="WAJ107" s="649"/>
      <c r="WAK107" s="649"/>
      <c r="WAL107" s="649"/>
      <c r="WAM107" s="649"/>
      <c r="WAN107" s="649"/>
      <c r="WAO107" s="649"/>
      <c r="WAP107" s="649"/>
      <c r="WAQ107" s="649"/>
      <c r="WAR107" s="649"/>
      <c r="WAS107" s="649"/>
      <c r="WAT107" s="649"/>
      <c r="WAU107" s="649"/>
      <c r="WAV107" s="649"/>
      <c r="WAW107" s="649"/>
      <c r="WAX107" s="649"/>
      <c r="WAY107" s="649"/>
      <c r="WAZ107" s="649"/>
      <c r="WBA107" s="649"/>
      <c r="WBB107" s="649"/>
      <c r="WBC107" s="649"/>
      <c r="WBD107" s="649"/>
      <c r="WBE107" s="649"/>
      <c r="WBF107" s="649"/>
      <c r="WBG107" s="649"/>
      <c r="WBH107" s="649"/>
      <c r="WBI107" s="649"/>
      <c r="WBJ107" s="649"/>
      <c r="WBK107" s="649"/>
      <c r="WBL107" s="649"/>
      <c r="WBM107" s="649"/>
      <c r="WBN107" s="649"/>
      <c r="WBO107" s="649"/>
      <c r="WBP107" s="649"/>
      <c r="WBQ107" s="649"/>
      <c r="WBR107" s="649"/>
      <c r="WBS107" s="649"/>
      <c r="WBT107" s="649"/>
      <c r="WBU107" s="649"/>
      <c r="WBV107" s="649"/>
      <c r="WBW107" s="649"/>
      <c r="WBX107" s="649"/>
      <c r="WBY107" s="649"/>
      <c r="WBZ107" s="649"/>
      <c r="WCA107" s="649"/>
      <c r="WCB107" s="649"/>
      <c r="WCC107" s="649"/>
      <c r="WCD107" s="649"/>
      <c r="WCE107" s="649"/>
      <c r="WCF107" s="649"/>
      <c r="WCG107" s="649"/>
      <c r="WCH107" s="649"/>
      <c r="WCI107" s="649"/>
      <c r="WCJ107" s="649"/>
      <c r="WCK107" s="649"/>
      <c r="WCL107" s="649"/>
      <c r="WCM107" s="649"/>
      <c r="WCN107" s="649"/>
      <c r="WCO107" s="649"/>
      <c r="WCP107" s="649"/>
      <c r="WCQ107" s="649"/>
      <c r="WCR107" s="649"/>
      <c r="WCS107" s="649"/>
      <c r="WCT107" s="649"/>
      <c r="WCU107" s="649"/>
      <c r="WCV107" s="649"/>
      <c r="WCW107" s="649"/>
      <c r="WCX107" s="649"/>
      <c r="WCY107" s="649"/>
      <c r="WCZ107" s="649"/>
      <c r="WDA107" s="649"/>
      <c r="WDB107" s="649"/>
      <c r="WDC107" s="649"/>
      <c r="WDD107" s="649"/>
      <c r="WDE107" s="649"/>
      <c r="WDF107" s="649"/>
      <c r="WDG107" s="649"/>
      <c r="WDH107" s="649"/>
      <c r="WDI107" s="649"/>
      <c r="WDJ107" s="649"/>
      <c r="WDK107" s="649"/>
      <c r="WDL107" s="649"/>
      <c r="WDM107" s="649"/>
      <c r="WDN107" s="649"/>
      <c r="WDO107" s="649"/>
      <c r="WDP107" s="649"/>
      <c r="WDQ107" s="649"/>
      <c r="WDR107" s="649"/>
      <c r="WDS107" s="649"/>
      <c r="WDT107" s="649"/>
      <c r="WDU107" s="649"/>
      <c r="WDV107" s="649"/>
      <c r="WDW107" s="649"/>
      <c r="WDX107" s="649"/>
      <c r="WDY107" s="649"/>
      <c r="WDZ107" s="649"/>
      <c r="WEA107" s="649"/>
      <c r="WEB107" s="649"/>
      <c r="WEC107" s="649"/>
      <c r="WED107" s="649"/>
      <c r="WEE107" s="649"/>
      <c r="WEF107" s="649"/>
      <c r="WEG107" s="649"/>
      <c r="WEH107" s="649"/>
      <c r="WEI107" s="649"/>
      <c r="WEJ107" s="649"/>
      <c r="WEK107" s="649"/>
      <c r="WEL107" s="649"/>
      <c r="WEM107" s="649"/>
      <c r="WEN107" s="649"/>
      <c r="WEO107" s="649"/>
      <c r="WEP107" s="649"/>
      <c r="WEQ107" s="649"/>
      <c r="WER107" s="649"/>
      <c r="WES107" s="649"/>
      <c r="WET107" s="649"/>
      <c r="WEU107" s="649"/>
      <c r="WEV107" s="649"/>
      <c r="WEW107" s="649"/>
      <c r="WEX107" s="649"/>
      <c r="WEY107" s="649"/>
      <c r="WEZ107" s="649"/>
      <c r="WFA107" s="649"/>
      <c r="WFB107" s="649"/>
      <c r="WFC107" s="649"/>
      <c r="WFD107" s="649"/>
      <c r="WFE107" s="649"/>
      <c r="WFF107" s="649"/>
      <c r="WFG107" s="649"/>
      <c r="WFH107" s="649"/>
      <c r="WFI107" s="649"/>
      <c r="WFJ107" s="649"/>
      <c r="WFK107" s="649"/>
      <c r="WFL107" s="649"/>
      <c r="WFM107" s="649"/>
      <c r="WFN107" s="649"/>
      <c r="WFO107" s="649"/>
      <c r="WFP107" s="649"/>
      <c r="WFQ107" s="649"/>
      <c r="WFR107" s="649"/>
      <c r="WFS107" s="649"/>
      <c r="WFT107" s="649"/>
      <c r="WFU107" s="649"/>
      <c r="WFV107" s="649"/>
      <c r="WFW107" s="649"/>
      <c r="WFX107" s="649"/>
      <c r="WFY107" s="649"/>
      <c r="WFZ107" s="649"/>
      <c r="WGA107" s="649"/>
      <c r="WGB107" s="649"/>
      <c r="WGC107" s="649"/>
      <c r="WGD107" s="649"/>
      <c r="WGE107" s="649"/>
      <c r="WGF107" s="649"/>
      <c r="WGG107" s="649"/>
      <c r="WGH107" s="649"/>
      <c r="WGI107" s="649"/>
      <c r="WGJ107" s="649"/>
      <c r="WGK107" s="649"/>
      <c r="WGL107" s="649"/>
      <c r="WGM107" s="649"/>
      <c r="WGN107" s="649"/>
      <c r="WGO107" s="649"/>
      <c r="WGP107" s="649"/>
      <c r="WGQ107" s="649"/>
      <c r="WGR107" s="649"/>
      <c r="WGS107" s="649"/>
      <c r="WGT107" s="649"/>
      <c r="WGU107" s="649"/>
      <c r="WGV107" s="649"/>
      <c r="WGW107" s="649"/>
      <c r="WGX107" s="649"/>
      <c r="WGY107" s="649"/>
      <c r="WGZ107" s="649"/>
      <c r="WHA107" s="649"/>
      <c r="WHB107" s="649"/>
      <c r="WHC107" s="649"/>
      <c r="WHD107" s="649"/>
      <c r="WHE107" s="649"/>
      <c r="WHF107" s="649"/>
      <c r="WHG107" s="649"/>
      <c r="WHH107" s="649"/>
      <c r="WHI107" s="649"/>
      <c r="WHJ107" s="649"/>
      <c r="WHK107" s="649"/>
      <c r="WHL107" s="649"/>
      <c r="WHM107" s="649"/>
      <c r="WHN107" s="649"/>
      <c r="WHO107" s="649"/>
      <c r="WHP107" s="649"/>
      <c r="WHQ107" s="649"/>
      <c r="WHR107" s="649"/>
      <c r="WHS107" s="649"/>
      <c r="WHT107" s="649"/>
      <c r="WHU107" s="649"/>
      <c r="WHV107" s="649"/>
      <c r="WHW107" s="649"/>
      <c r="WHX107" s="649"/>
      <c r="WHY107" s="649"/>
      <c r="WHZ107" s="649"/>
      <c r="WIA107" s="649"/>
      <c r="WIB107" s="649"/>
      <c r="WIC107" s="649"/>
      <c r="WID107" s="649"/>
      <c r="WIE107" s="649"/>
      <c r="WIF107" s="649"/>
      <c r="WIG107" s="649"/>
      <c r="WIH107" s="649"/>
      <c r="WII107" s="649"/>
      <c r="WIJ107" s="649"/>
      <c r="WIK107" s="649"/>
      <c r="WIL107" s="649"/>
      <c r="WIM107" s="649"/>
      <c r="WIN107" s="649"/>
      <c r="WIO107" s="649"/>
      <c r="WIP107" s="649"/>
      <c r="WIQ107" s="649"/>
      <c r="WIR107" s="649"/>
      <c r="WIS107" s="649"/>
      <c r="WIT107" s="649"/>
      <c r="WIU107" s="649"/>
      <c r="WIV107" s="649"/>
      <c r="WIW107" s="649"/>
      <c r="WIX107" s="649"/>
      <c r="WIY107" s="649"/>
      <c r="WIZ107" s="649"/>
      <c r="WJA107" s="649"/>
      <c r="WJB107" s="649"/>
      <c r="WJC107" s="649"/>
      <c r="WJD107" s="649"/>
      <c r="WJE107" s="649"/>
      <c r="WJF107" s="649"/>
      <c r="WJG107" s="649"/>
      <c r="WJH107" s="649"/>
      <c r="WJI107" s="649"/>
      <c r="WJJ107" s="649"/>
      <c r="WJK107" s="649"/>
      <c r="WJL107" s="649"/>
      <c r="WJM107" s="649"/>
      <c r="WJN107" s="649"/>
      <c r="WJO107" s="649"/>
      <c r="WJP107" s="649"/>
      <c r="WJQ107" s="649"/>
      <c r="WJR107" s="649"/>
      <c r="WJS107" s="649"/>
      <c r="WJT107" s="649"/>
      <c r="WJU107" s="649"/>
      <c r="WJV107" s="649"/>
      <c r="WJW107" s="649"/>
      <c r="WJX107" s="649"/>
      <c r="WJY107" s="649"/>
      <c r="WJZ107" s="649"/>
      <c r="WKA107" s="649"/>
      <c r="WKB107" s="649"/>
      <c r="WKC107" s="649"/>
      <c r="WKD107" s="649"/>
      <c r="WKE107" s="649"/>
      <c r="WKF107" s="649"/>
      <c r="WKG107" s="649"/>
      <c r="WKH107" s="649"/>
      <c r="WKI107" s="649"/>
      <c r="WKJ107" s="649"/>
      <c r="WKK107" s="649"/>
      <c r="WKL107" s="649"/>
      <c r="WKM107" s="649"/>
      <c r="WKN107" s="649"/>
      <c r="WKO107" s="649"/>
      <c r="WKP107" s="649"/>
      <c r="WKQ107" s="649"/>
      <c r="WKR107" s="649"/>
      <c r="WKS107" s="649"/>
      <c r="WKT107" s="649"/>
      <c r="WKU107" s="649"/>
      <c r="WKV107" s="649"/>
      <c r="WKW107" s="649"/>
      <c r="WKX107" s="649"/>
      <c r="WKY107" s="649"/>
      <c r="WKZ107" s="649"/>
      <c r="WLA107" s="649"/>
      <c r="WLB107" s="649"/>
      <c r="WLC107" s="649"/>
      <c r="WLD107" s="649"/>
      <c r="WLE107" s="649"/>
      <c r="WLF107" s="649"/>
      <c r="WLG107" s="649"/>
      <c r="WLH107" s="649"/>
      <c r="WLI107" s="649"/>
      <c r="WLJ107" s="649"/>
      <c r="WLK107" s="649"/>
      <c r="WLL107" s="649"/>
      <c r="WLM107" s="649"/>
      <c r="WLN107" s="649"/>
      <c r="WLO107" s="649"/>
      <c r="WLP107" s="649"/>
      <c r="WLQ107" s="649"/>
      <c r="WLR107" s="649"/>
      <c r="WLS107" s="649"/>
      <c r="WLT107" s="649"/>
      <c r="WLU107" s="649"/>
      <c r="WLV107" s="649"/>
      <c r="WLW107" s="649"/>
      <c r="WLX107" s="649"/>
      <c r="WLY107" s="649"/>
      <c r="WLZ107" s="649"/>
      <c r="WMA107" s="649"/>
      <c r="WMB107" s="649"/>
      <c r="WMC107" s="649"/>
      <c r="WMD107" s="649"/>
      <c r="WME107" s="649"/>
      <c r="WMF107" s="649"/>
      <c r="WMG107" s="649"/>
      <c r="WMH107" s="649"/>
      <c r="WMI107" s="649"/>
      <c r="WMJ107" s="649"/>
      <c r="WMK107" s="649"/>
      <c r="WML107" s="649"/>
      <c r="WMM107" s="649"/>
      <c r="WMN107" s="649"/>
      <c r="WMO107" s="649"/>
      <c r="WMP107" s="649"/>
      <c r="WMQ107" s="649"/>
      <c r="WMR107" s="649"/>
      <c r="WMS107" s="649"/>
      <c r="WMT107" s="649"/>
      <c r="WMU107" s="649"/>
      <c r="WMV107" s="649"/>
      <c r="WMW107" s="649"/>
      <c r="WMX107" s="649"/>
      <c r="WMY107" s="649"/>
      <c r="WMZ107" s="649"/>
      <c r="WNA107" s="649"/>
      <c r="WNB107" s="649"/>
      <c r="WNC107" s="649"/>
      <c r="WND107" s="649"/>
      <c r="WNE107" s="649"/>
      <c r="WNF107" s="649"/>
      <c r="WNG107" s="649"/>
      <c r="WNH107" s="649"/>
      <c r="WNI107" s="649"/>
      <c r="WNJ107" s="649"/>
      <c r="WNK107" s="649"/>
      <c r="WNL107" s="649"/>
      <c r="WNM107" s="649"/>
      <c r="WNN107" s="649"/>
      <c r="WNO107" s="649"/>
      <c r="WNP107" s="649"/>
      <c r="WNQ107" s="649"/>
      <c r="WNR107" s="649"/>
      <c r="WNS107" s="649"/>
      <c r="WNT107" s="649"/>
      <c r="WNU107" s="649"/>
      <c r="WNV107" s="649"/>
      <c r="WNW107" s="649"/>
      <c r="WNX107" s="649"/>
      <c r="WNY107" s="649"/>
      <c r="WNZ107" s="649"/>
      <c r="WOA107" s="649"/>
      <c r="WOB107" s="649"/>
      <c r="WOC107" s="649"/>
      <c r="WOD107" s="649"/>
      <c r="WOE107" s="649"/>
      <c r="WOF107" s="649"/>
      <c r="WOG107" s="649"/>
      <c r="WOH107" s="649"/>
      <c r="WOI107" s="649"/>
      <c r="WOJ107" s="649"/>
      <c r="WOK107" s="649"/>
      <c r="WOL107" s="649"/>
      <c r="WOM107" s="649"/>
      <c r="WON107" s="649"/>
      <c r="WOO107" s="649"/>
      <c r="WOP107" s="649"/>
      <c r="WOQ107" s="649"/>
      <c r="WOR107" s="649"/>
      <c r="WOS107" s="649"/>
      <c r="WOT107" s="649"/>
      <c r="WOU107" s="649"/>
      <c r="WOV107" s="649"/>
      <c r="WOW107" s="649"/>
      <c r="WOX107" s="649"/>
      <c r="WOY107" s="649"/>
      <c r="WOZ107" s="649"/>
      <c r="WPA107" s="649"/>
      <c r="WPB107" s="649"/>
      <c r="WPC107" s="649"/>
      <c r="WPD107" s="649"/>
      <c r="WPE107" s="649"/>
      <c r="WPF107" s="649"/>
      <c r="WPG107" s="649"/>
      <c r="WPH107" s="649"/>
      <c r="WPI107" s="649"/>
      <c r="WPJ107" s="649"/>
      <c r="WPK107" s="649"/>
      <c r="WPL107" s="649"/>
      <c r="WPM107" s="649"/>
      <c r="WPN107" s="649"/>
      <c r="WPO107" s="649"/>
      <c r="WPP107" s="649"/>
      <c r="WPQ107" s="649"/>
      <c r="WPR107" s="649"/>
      <c r="WPS107" s="649"/>
      <c r="WPT107" s="649"/>
      <c r="WPU107" s="649"/>
      <c r="WPV107" s="649"/>
      <c r="WPW107" s="649"/>
      <c r="WPX107" s="649"/>
      <c r="WPY107" s="649"/>
      <c r="WPZ107" s="649"/>
      <c r="WQA107" s="649"/>
      <c r="WQB107" s="649"/>
      <c r="WQC107" s="649"/>
      <c r="WQD107" s="649"/>
      <c r="WQE107" s="649"/>
      <c r="WQF107" s="649"/>
      <c r="WQG107" s="649"/>
      <c r="WQH107" s="649"/>
      <c r="WQI107" s="649"/>
      <c r="WQJ107" s="649"/>
      <c r="WQK107" s="649"/>
      <c r="WQL107" s="649"/>
      <c r="WQM107" s="649"/>
      <c r="WQN107" s="649"/>
      <c r="WQO107" s="649"/>
      <c r="WQP107" s="649"/>
      <c r="WQQ107" s="649"/>
      <c r="WQR107" s="649"/>
      <c r="WQS107" s="649"/>
      <c r="WQT107" s="649"/>
      <c r="WQU107" s="649"/>
      <c r="WQV107" s="649"/>
      <c r="WQW107" s="649"/>
      <c r="WQX107" s="649"/>
      <c r="WQY107" s="649"/>
      <c r="WQZ107" s="649"/>
      <c r="WRA107" s="649"/>
      <c r="WRB107" s="649"/>
      <c r="WRC107" s="649"/>
      <c r="WRD107" s="649"/>
      <c r="WRE107" s="649"/>
      <c r="WRF107" s="649"/>
      <c r="WRG107" s="649"/>
      <c r="WRH107" s="649"/>
      <c r="WRI107" s="649"/>
      <c r="WRJ107" s="649"/>
      <c r="WRK107" s="649"/>
      <c r="WRL107" s="649"/>
      <c r="WRM107" s="649"/>
      <c r="WRN107" s="649"/>
      <c r="WRO107" s="649"/>
      <c r="WRP107" s="649"/>
      <c r="WRQ107" s="649"/>
      <c r="WRR107" s="649"/>
      <c r="WRS107" s="649"/>
      <c r="WRT107" s="649"/>
      <c r="WRU107" s="649"/>
      <c r="WRV107" s="649"/>
      <c r="WRW107" s="649"/>
      <c r="WRX107" s="649"/>
      <c r="WRY107" s="649"/>
      <c r="WRZ107" s="649"/>
      <c r="WSA107" s="649"/>
      <c r="WSB107" s="649"/>
      <c r="WSC107" s="649"/>
      <c r="WSD107" s="649"/>
      <c r="WSE107" s="649"/>
      <c r="WSF107" s="649"/>
      <c r="WSG107" s="649"/>
      <c r="WSH107" s="649"/>
      <c r="WSI107" s="649"/>
      <c r="WSJ107" s="649"/>
      <c r="WSK107" s="649"/>
      <c r="WSL107" s="649"/>
      <c r="WSM107" s="649"/>
      <c r="WSN107" s="649"/>
      <c r="WSO107" s="649"/>
      <c r="WSP107" s="649"/>
      <c r="WSQ107" s="649"/>
      <c r="WSR107" s="649"/>
      <c r="WSS107" s="649"/>
      <c r="WST107" s="649"/>
      <c r="WSU107" s="649"/>
      <c r="WSV107" s="649"/>
      <c r="WSW107" s="649"/>
      <c r="WSX107" s="649"/>
      <c r="WSY107" s="649"/>
      <c r="WSZ107" s="649"/>
      <c r="WTA107" s="649"/>
      <c r="WTB107" s="649"/>
      <c r="WTC107" s="649"/>
      <c r="WTD107" s="649"/>
      <c r="WTE107" s="649"/>
      <c r="WTF107" s="649"/>
      <c r="WTG107" s="649"/>
      <c r="WTH107" s="649"/>
      <c r="WTI107" s="649"/>
    </row>
    <row r="108" spans="1:16077" s="564" customFormat="1" ht="30.75" customHeight="1" x14ac:dyDescent="0.25">
      <c r="A108" s="562" t="s">
        <v>2684</v>
      </c>
      <c r="B108" s="9">
        <v>16398</v>
      </c>
      <c r="C108" s="9">
        <v>10562</v>
      </c>
      <c r="D108" s="9">
        <v>26960</v>
      </c>
      <c r="E108" s="649"/>
      <c r="F108" s="649"/>
      <c r="G108" s="649"/>
      <c r="H108" s="649"/>
      <c r="I108" s="649"/>
      <c r="J108" s="649"/>
      <c r="K108" s="649"/>
      <c r="L108" s="649"/>
      <c r="M108" s="649"/>
      <c r="N108" s="649"/>
      <c r="O108" s="649"/>
      <c r="T108" s="649"/>
      <c r="U108" s="649"/>
      <c r="V108" s="649"/>
      <c r="W108" s="649"/>
      <c r="X108" s="649"/>
      <c r="Y108" s="649"/>
      <c r="Z108" s="649"/>
      <c r="AA108" s="649"/>
      <c r="AB108" s="649"/>
      <c r="AC108" s="649"/>
      <c r="AD108" s="649"/>
      <c r="AE108" s="649"/>
      <c r="AF108" s="649"/>
      <c r="AG108" s="649"/>
      <c r="AH108" s="649"/>
      <c r="AI108" s="649"/>
      <c r="AJ108" s="649"/>
      <c r="AK108" s="649"/>
      <c r="AL108" s="649"/>
      <c r="AM108" s="649"/>
      <c r="AN108" s="649"/>
      <c r="AO108" s="649"/>
      <c r="AP108" s="649"/>
      <c r="AQ108" s="649"/>
      <c r="AR108" s="649"/>
      <c r="AS108" s="649"/>
      <c r="AT108" s="649"/>
      <c r="AU108" s="649"/>
      <c r="AV108" s="649"/>
      <c r="AW108" s="649"/>
      <c r="AX108" s="649"/>
      <c r="AY108" s="649"/>
      <c r="AZ108" s="649"/>
      <c r="BA108" s="649"/>
      <c r="BB108" s="649"/>
      <c r="BC108" s="649"/>
      <c r="BD108" s="649"/>
      <c r="BE108" s="649"/>
      <c r="BF108" s="649"/>
      <c r="BG108" s="649"/>
      <c r="BH108" s="649"/>
      <c r="BI108" s="649"/>
      <c r="BJ108" s="649"/>
      <c r="BK108" s="649"/>
      <c r="BL108" s="649"/>
      <c r="BM108" s="649"/>
      <c r="BN108" s="649"/>
      <c r="BO108" s="649"/>
      <c r="BP108" s="649"/>
      <c r="BQ108" s="649"/>
      <c r="BR108" s="649"/>
      <c r="BS108" s="649"/>
      <c r="BT108" s="649"/>
      <c r="BU108" s="649"/>
      <c r="BV108" s="649"/>
      <c r="BW108" s="649"/>
      <c r="BX108" s="649"/>
      <c r="BY108" s="649"/>
      <c r="BZ108" s="649"/>
      <c r="CA108" s="649"/>
      <c r="CB108" s="649"/>
      <c r="CC108" s="649"/>
      <c r="CD108" s="649"/>
      <c r="CE108" s="649"/>
      <c r="CF108" s="649"/>
      <c r="CG108" s="649"/>
      <c r="CH108" s="649"/>
      <c r="CI108" s="649"/>
      <c r="CJ108" s="649"/>
      <c r="CK108" s="649"/>
      <c r="CL108" s="649"/>
      <c r="CM108" s="649"/>
      <c r="CN108" s="649"/>
      <c r="CO108" s="649"/>
      <c r="CP108" s="649"/>
      <c r="CQ108" s="649"/>
      <c r="CR108" s="649"/>
      <c r="CS108" s="649"/>
      <c r="CT108" s="649"/>
      <c r="CU108" s="649"/>
      <c r="CV108" s="649"/>
      <c r="CW108" s="649"/>
      <c r="CX108" s="649"/>
      <c r="CY108" s="649"/>
      <c r="CZ108" s="649"/>
      <c r="DA108" s="649"/>
      <c r="DB108" s="649"/>
      <c r="DC108" s="649"/>
      <c r="DD108" s="649"/>
      <c r="DE108" s="649"/>
      <c r="DF108" s="649"/>
      <c r="DG108" s="649"/>
      <c r="DH108" s="649"/>
      <c r="DI108" s="649"/>
      <c r="DJ108" s="649"/>
      <c r="DK108" s="649"/>
      <c r="DL108" s="649"/>
      <c r="DM108" s="649"/>
      <c r="DN108" s="649"/>
      <c r="DO108" s="649"/>
      <c r="DP108" s="649"/>
      <c r="DQ108" s="649"/>
      <c r="DR108" s="649"/>
      <c r="DS108" s="649"/>
      <c r="DT108" s="649"/>
      <c r="DU108" s="649"/>
      <c r="DV108" s="649"/>
      <c r="DW108" s="649"/>
      <c r="DX108" s="649"/>
      <c r="DY108" s="649"/>
      <c r="DZ108" s="649"/>
      <c r="EA108" s="649"/>
      <c r="EB108" s="649"/>
      <c r="EC108" s="649"/>
      <c r="ED108" s="649"/>
      <c r="EE108" s="649"/>
      <c r="EF108" s="649"/>
      <c r="EG108" s="649"/>
      <c r="EH108" s="649"/>
      <c r="EI108" s="649"/>
      <c r="EJ108" s="649"/>
      <c r="EK108" s="649"/>
      <c r="EL108" s="649"/>
      <c r="EM108" s="649"/>
      <c r="EN108" s="649"/>
      <c r="EO108" s="649"/>
      <c r="EP108" s="649"/>
      <c r="EQ108" s="649"/>
      <c r="ER108" s="649"/>
      <c r="ES108" s="649"/>
      <c r="ET108" s="649"/>
      <c r="EU108" s="649"/>
      <c r="EV108" s="649"/>
      <c r="EW108" s="649"/>
      <c r="EX108" s="649"/>
      <c r="EY108" s="649"/>
      <c r="EZ108" s="649"/>
      <c r="FA108" s="649"/>
      <c r="FB108" s="649"/>
      <c r="FC108" s="649"/>
      <c r="FD108" s="649"/>
      <c r="FE108" s="649"/>
      <c r="FF108" s="649"/>
      <c r="FG108" s="649"/>
      <c r="FH108" s="649"/>
      <c r="FI108" s="649"/>
      <c r="FJ108" s="649"/>
      <c r="FK108" s="649"/>
      <c r="FL108" s="649"/>
      <c r="FM108" s="649"/>
      <c r="FN108" s="649"/>
      <c r="FO108" s="649"/>
      <c r="FP108" s="649"/>
      <c r="FQ108" s="649"/>
      <c r="FR108" s="649"/>
      <c r="FS108" s="649"/>
      <c r="FT108" s="649"/>
      <c r="FU108" s="649"/>
      <c r="FV108" s="649"/>
      <c r="FW108" s="649"/>
      <c r="FX108" s="649"/>
      <c r="FY108" s="649"/>
      <c r="FZ108" s="649"/>
      <c r="GA108" s="649"/>
      <c r="GB108" s="649"/>
      <c r="GC108" s="649"/>
      <c r="GD108" s="649"/>
      <c r="GE108" s="649"/>
      <c r="GF108" s="649"/>
      <c r="GG108" s="649"/>
      <c r="GH108" s="649"/>
      <c r="GI108" s="649"/>
      <c r="GJ108" s="649"/>
      <c r="GK108" s="649"/>
      <c r="GL108" s="649"/>
      <c r="GM108" s="649"/>
      <c r="GN108" s="649"/>
      <c r="GO108" s="649"/>
      <c r="GP108" s="649"/>
      <c r="GQ108" s="649"/>
      <c r="GR108" s="649"/>
      <c r="GS108" s="649"/>
      <c r="GT108" s="649"/>
      <c r="GU108" s="649"/>
      <c r="GV108" s="649"/>
      <c r="GW108" s="649"/>
      <c r="GX108" s="649"/>
      <c r="GY108" s="649"/>
      <c r="GZ108" s="649"/>
      <c r="HA108" s="649"/>
      <c r="HB108" s="649"/>
      <c r="HC108" s="649"/>
      <c r="HD108" s="649"/>
      <c r="HE108" s="649"/>
      <c r="HF108" s="649"/>
      <c r="HG108" s="649"/>
      <c r="HH108" s="649"/>
      <c r="HI108" s="649"/>
      <c r="HJ108" s="649"/>
      <c r="HK108" s="649"/>
      <c r="HL108" s="649"/>
      <c r="HM108" s="649"/>
      <c r="HN108" s="649"/>
      <c r="HO108" s="649"/>
      <c r="HP108" s="649"/>
      <c r="HQ108" s="649"/>
      <c r="HR108" s="649"/>
      <c r="HS108" s="649"/>
      <c r="HT108" s="649"/>
      <c r="HU108" s="649"/>
      <c r="HV108" s="649"/>
      <c r="HW108" s="649"/>
      <c r="HX108" s="649"/>
      <c r="HY108" s="649"/>
      <c r="HZ108" s="649"/>
      <c r="IA108" s="649"/>
      <c r="IB108" s="649"/>
      <c r="IC108" s="649"/>
      <c r="ID108" s="649"/>
      <c r="IE108" s="649"/>
      <c r="IF108" s="649"/>
      <c r="IG108" s="649"/>
      <c r="IH108" s="649"/>
      <c r="II108" s="649"/>
      <c r="IJ108" s="649"/>
      <c r="IK108" s="649"/>
      <c r="IL108" s="649"/>
      <c r="IM108" s="649"/>
      <c r="IN108" s="649"/>
      <c r="IO108" s="649"/>
      <c r="IP108" s="649"/>
      <c r="IQ108" s="649"/>
      <c r="IR108" s="649"/>
      <c r="IS108" s="649"/>
      <c r="IT108" s="649"/>
      <c r="IU108" s="649"/>
      <c r="IV108" s="649"/>
      <c r="IW108" s="649"/>
      <c r="IX108" s="649"/>
      <c r="IY108" s="649"/>
      <c r="IZ108" s="649"/>
      <c r="JA108" s="649"/>
      <c r="JB108" s="649"/>
      <c r="JC108" s="649"/>
      <c r="JD108" s="649"/>
      <c r="JE108" s="649"/>
      <c r="JF108" s="649"/>
      <c r="JG108" s="649"/>
      <c r="JH108" s="649"/>
      <c r="JI108" s="649"/>
      <c r="JJ108" s="649"/>
      <c r="JK108" s="649"/>
      <c r="JL108" s="649"/>
      <c r="JM108" s="649"/>
      <c r="JN108" s="649"/>
      <c r="JO108" s="649"/>
      <c r="JP108" s="649"/>
      <c r="JQ108" s="649"/>
      <c r="JR108" s="649"/>
      <c r="JS108" s="649"/>
      <c r="JT108" s="649"/>
      <c r="JU108" s="649"/>
      <c r="JV108" s="649"/>
      <c r="JW108" s="649"/>
      <c r="JX108" s="649"/>
      <c r="JY108" s="649"/>
      <c r="JZ108" s="649"/>
      <c r="KA108" s="649"/>
      <c r="KB108" s="649"/>
      <c r="KC108" s="649"/>
      <c r="KD108" s="649"/>
      <c r="KE108" s="649"/>
      <c r="KF108" s="649"/>
      <c r="KG108" s="649"/>
      <c r="KH108" s="649"/>
      <c r="KI108" s="649"/>
      <c r="KJ108" s="649"/>
      <c r="KK108" s="649"/>
      <c r="KL108" s="649"/>
      <c r="KM108" s="649"/>
      <c r="KN108" s="649"/>
      <c r="KO108" s="649"/>
      <c r="KP108" s="649"/>
      <c r="KQ108" s="649"/>
      <c r="KR108" s="649"/>
      <c r="KS108" s="649"/>
      <c r="KT108" s="649"/>
      <c r="KU108" s="649"/>
      <c r="KV108" s="649"/>
      <c r="KW108" s="649"/>
      <c r="KX108" s="649"/>
      <c r="KY108" s="649"/>
      <c r="KZ108" s="649"/>
      <c r="LA108" s="649"/>
      <c r="LB108" s="649"/>
      <c r="LC108" s="649"/>
      <c r="LD108" s="649"/>
      <c r="LE108" s="649"/>
      <c r="LF108" s="649"/>
      <c r="LG108" s="649"/>
      <c r="LH108" s="649"/>
      <c r="LI108" s="649"/>
      <c r="LJ108" s="649"/>
      <c r="LK108" s="649"/>
      <c r="LL108" s="649"/>
      <c r="LM108" s="649"/>
      <c r="LN108" s="649"/>
      <c r="LO108" s="649"/>
      <c r="LP108" s="649"/>
      <c r="LQ108" s="649"/>
      <c r="LR108" s="649"/>
      <c r="LS108" s="649"/>
      <c r="LT108" s="649"/>
      <c r="LU108" s="649"/>
      <c r="LV108" s="649"/>
      <c r="LW108" s="649"/>
      <c r="LX108" s="649"/>
      <c r="LY108" s="649"/>
      <c r="LZ108" s="649"/>
      <c r="MA108" s="649"/>
      <c r="MB108" s="649"/>
      <c r="MC108" s="649"/>
      <c r="MD108" s="649"/>
      <c r="ME108" s="649"/>
      <c r="MF108" s="649"/>
      <c r="MG108" s="649"/>
      <c r="MH108" s="649"/>
      <c r="MI108" s="649"/>
      <c r="MJ108" s="649"/>
      <c r="MK108" s="649"/>
      <c r="ML108" s="649"/>
      <c r="MM108" s="649"/>
      <c r="MN108" s="649"/>
      <c r="MO108" s="649"/>
      <c r="MP108" s="649"/>
      <c r="MQ108" s="649"/>
      <c r="MR108" s="649"/>
      <c r="MS108" s="649"/>
      <c r="MT108" s="649"/>
      <c r="MU108" s="649"/>
      <c r="MV108" s="649"/>
      <c r="MW108" s="649"/>
      <c r="MX108" s="649"/>
      <c r="MY108" s="649"/>
      <c r="MZ108" s="649"/>
      <c r="NA108" s="649"/>
      <c r="NB108" s="649"/>
      <c r="NC108" s="649"/>
      <c r="ND108" s="649"/>
      <c r="NE108" s="649"/>
      <c r="NF108" s="649"/>
      <c r="NG108" s="649"/>
      <c r="NH108" s="649"/>
      <c r="NI108" s="649"/>
      <c r="NJ108" s="649"/>
      <c r="NK108" s="649"/>
      <c r="NL108" s="649"/>
      <c r="NM108" s="649"/>
      <c r="NN108" s="649"/>
      <c r="NO108" s="649"/>
      <c r="NP108" s="649"/>
      <c r="NQ108" s="649"/>
      <c r="NR108" s="649"/>
      <c r="NS108" s="649"/>
      <c r="NT108" s="649"/>
      <c r="NU108" s="649"/>
      <c r="NV108" s="649"/>
      <c r="NW108" s="649"/>
      <c r="NX108" s="649"/>
      <c r="NY108" s="649"/>
      <c r="NZ108" s="649"/>
      <c r="OA108" s="649"/>
      <c r="OB108" s="649"/>
      <c r="OC108" s="649"/>
      <c r="OD108" s="649"/>
      <c r="OE108" s="649"/>
      <c r="OF108" s="649"/>
      <c r="OG108" s="649"/>
      <c r="OH108" s="649"/>
      <c r="OI108" s="649"/>
      <c r="OJ108" s="649"/>
      <c r="OK108" s="649"/>
      <c r="OL108" s="649"/>
      <c r="OM108" s="649"/>
      <c r="ON108" s="649"/>
      <c r="OO108" s="649"/>
      <c r="OP108" s="649"/>
      <c r="OQ108" s="649"/>
      <c r="OR108" s="649"/>
      <c r="OS108" s="649"/>
      <c r="OT108" s="649"/>
      <c r="OU108" s="649"/>
      <c r="OV108" s="649"/>
      <c r="OW108" s="649"/>
      <c r="OX108" s="649"/>
      <c r="OY108" s="649"/>
      <c r="OZ108" s="649"/>
      <c r="PA108" s="649"/>
      <c r="PB108" s="649"/>
      <c r="PC108" s="649"/>
      <c r="PD108" s="649"/>
      <c r="PE108" s="649"/>
      <c r="PF108" s="649"/>
      <c r="PG108" s="649"/>
      <c r="PH108" s="649"/>
      <c r="PI108" s="649"/>
      <c r="PJ108" s="649"/>
      <c r="PK108" s="649"/>
      <c r="PL108" s="649"/>
      <c r="PM108" s="649"/>
      <c r="PN108" s="649"/>
      <c r="PO108" s="649"/>
      <c r="PP108" s="649"/>
      <c r="PQ108" s="649"/>
      <c r="PR108" s="649"/>
      <c r="PS108" s="649"/>
      <c r="PT108" s="649"/>
      <c r="PU108" s="649"/>
      <c r="PV108" s="649"/>
      <c r="PW108" s="649"/>
      <c r="PX108" s="649"/>
      <c r="PY108" s="649"/>
      <c r="PZ108" s="649"/>
      <c r="QA108" s="649"/>
      <c r="QB108" s="649"/>
      <c r="QC108" s="649"/>
      <c r="QD108" s="649"/>
      <c r="QE108" s="649"/>
      <c r="QF108" s="649"/>
      <c r="QG108" s="649"/>
      <c r="QH108" s="649"/>
      <c r="QI108" s="649"/>
      <c r="QJ108" s="649"/>
      <c r="QK108" s="649"/>
      <c r="QL108" s="649"/>
      <c r="QM108" s="649"/>
      <c r="QN108" s="649"/>
      <c r="QO108" s="649"/>
      <c r="QP108" s="649"/>
      <c r="QQ108" s="649"/>
      <c r="QR108" s="649"/>
      <c r="QS108" s="649"/>
      <c r="QT108" s="649"/>
      <c r="QU108" s="649"/>
      <c r="QV108" s="649"/>
      <c r="QW108" s="649"/>
      <c r="QX108" s="649"/>
      <c r="QY108" s="649"/>
      <c r="QZ108" s="649"/>
      <c r="RA108" s="649"/>
      <c r="RB108" s="649"/>
      <c r="RC108" s="649"/>
      <c r="RD108" s="649"/>
      <c r="RE108" s="649"/>
      <c r="RF108" s="649"/>
      <c r="RG108" s="649"/>
      <c r="RH108" s="649"/>
      <c r="RI108" s="649"/>
      <c r="RJ108" s="649"/>
      <c r="RK108" s="649"/>
      <c r="RL108" s="649"/>
      <c r="RM108" s="649"/>
      <c r="RN108" s="649"/>
      <c r="RO108" s="649"/>
      <c r="RP108" s="649"/>
      <c r="RQ108" s="649"/>
      <c r="RR108" s="649"/>
      <c r="RS108" s="649"/>
      <c r="RT108" s="649"/>
      <c r="RU108" s="649"/>
      <c r="RV108" s="649"/>
      <c r="RW108" s="649"/>
      <c r="RX108" s="649"/>
      <c r="RY108" s="649"/>
      <c r="RZ108" s="649"/>
      <c r="SA108" s="649"/>
      <c r="SB108" s="649"/>
      <c r="SC108" s="649"/>
      <c r="SD108" s="649"/>
      <c r="SE108" s="649"/>
      <c r="SF108" s="649"/>
      <c r="SG108" s="649"/>
      <c r="SH108" s="649"/>
      <c r="SI108" s="649"/>
      <c r="SJ108" s="649"/>
      <c r="SK108" s="649"/>
      <c r="SL108" s="649"/>
      <c r="SM108" s="649"/>
      <c r="SN108" s="649"/>
      <c r="SO108" s="649"/>
      <c r="SP108" s="649"/>
      <c r="SQ108" s="649"/>
      <c r="SR108" s="649"/>
      <c r="SS108" s="649"/>
      <c r="ST108" s="649"/>
      <c r="SU108" s="649"/>
      <c r="SV108" s="649"/>
      <c r="SW108" s="649"/>
      <c r="SX108" s="649"/>
      <c r="SY108" s="649"/>
      <c r="SZ108" s="649"/>
      <c r="TA108" s="649"/>
      <c r="TB108" s="649"/>
      <c r="TC108" s="649"/>
      <c r="TD108" s="649"/>
      <c r="TE108" s="649"/>
      <c r="TF108" s="649"/>
      <c r="TG108" s="649"/>
      <c r="TH108" s="649"/>
      <c r="TI108" s="649"/>
      <c r="TJ108" s="649"/>
      <c r="TK108" s="649"/>
      <c r="TL108" s="649"/>
      <c r="TM108" s="649"/>
      <c r="TN108" s="649"/>
      <c r="TO108" s="649"/>
      <c r="TP108" s="649"/>
      <c r="TQ108" s="649"/>
      <c r="TR108" s="649"/>
      <c r="TS108" s="649"/>
      <c r="TT108" s="649"/>
      <c r="TU108" s="649"/>
      <c r="TV108" s="649"/>
      <c r="TW108" s="649"/>
      <c r="TX108" s="649"/>
      <c r="TY108" s="649"/>
      <c r="TZ108" s="649"/>
      <c r="UA108" s="649"/>
      <c r="UB108" s="649"/>
      <c r="UC108" s="649"/>
      <c r="UD108" s="649"/>
      <c r="UE108" s="649"/>
      <c r="UF108" s="649"/>
      <c r="UG108" s="649"/>
      <c r="UH108" s="649"/>
      <c r="UI108" s="649"/>
      <c r="UJ108" s="649"/>
      <c r="UK108" s="649"/>
      <c r="UL108" s="649"/>
      <c r="UM108" s="649"/>
      <c r="UN108" s="649"/>
      <c r="UO108" s="649"/>
      <c r="UP108" s="649"/>
      <c r="UQ108" s="649"/>
      <c r="UR108" s="649"/>
      <c r="US108" s="649"/>
      <c r="UT108" s="649"/>
      <c r="UU108" s="649"/>
      <c r="UV108" s="649"/>
      <c r="UW108" s="649"/>
      <c r="UX108" s="649"/>
      <c r="UY108" s="649"/>
      <c r="UZ108" s="649"/>
      <c r="VA108" s="649"/>
      <c r="VB108" s="649"/>
      <c r="VC108" s="649"/>
      <c r="VD108" s="649"/>
      <c r="VE108" s="649"/>
      <c r="VF108" s="649"/>
      <c r="VG108" s="649"/>
      <c r="VH108" s="649"/>
      <c r="VI108" s="649"/>
      <c r="VJ108" s="649"/>
      <c r="VK108" s="649"/>
      <c r="VL108" s="649"/>
      <c r="VM108" s="649"/>
      <c r="VN108" s="649"/>
      <c r="VO108" s="649"/>
      <c r="VP108" s="649"/>
      <c r="VQ108" s="649"/>
      <c r="VR108" s="649"/>
      <c r="VS108" s="649"/>
      <c r="VT108" s="649"/>
      <c r="VU108" s="649"/>
      <c r="VV108" s="649"/>
      <c r="VW108" s="649"/>
      <c r="VX108" s="649"/>
      <c r="VY108" s="649"/>
      <c r="VZ108" s="649"/>
      <c r="WA108" s="649"/>
      <c r="WB108" s="649"/>
      <c r="WC108" s="649"/>
      <c r="WD108" s="649"/>
      <c r="WE108" s="649"/>
      <c r="WF108" s="649"/>
      <c r="WG108" s="649"/>
      <c r="WH108" s="649"/>
      <c r="WI108" s="649"/>
      <c r="WJ108" s="649"/>
      <c r="WK108" s="649"/>
      <c r="WL108" s="649"/>
      <c r="WM108" s="649"/>
      <c r="WN108" s="649"/>
      <c r="WO108" s="649"/>
      <c r="WP108" s="649"/>
      <c r="WQ108" s="649"/>
      <c r="WR108" s="649"/>
      <c r="WS108" s="649"/>
      <c r="WT108" s="649"/>
      <c r="WU108" s="649"/>
      <c r="WV108" s="649"/>
      <c r="WW108" s="649"/>
      <c r="WX108" s="649"/>
      <c r="WY108" s="649"/>
      <c r="WZ108" s="649"/>
      <c r="XA108" s="649"/>
      <c r="XB108" s="649"/>
      <c r="XC108" s="649"/>
      <c r="XD108" s="649"/>
      <c r="XE108" s="649"/>
      <c r="XF108" s="649"/>
      <c r="XG108" s="649"/>
      <c r="XH108" s="649"/>
      <c r="XI108" s="649"/>
      <c r="XJ108" s="649"/>
      <c r="XK108" s="649"/>
      <c r="XL108" s="649"/>
      <c r="XM108" s="649"/>
      <c r="XN108" s="649"/>
      <c r="XO108" s="649"/>
      <c r="XP108" s="649"/>
      <c r="XQ108" s="649"/>
      <c r="XR108" s="649"/>
      <c r="XS108" s="649"/>
      <c r="XT108" s="649"/>
      <c r="XU108" s="649"/>
      <c r="XV108" s="649"/>
      <c r="XW108" s="649"/>
      <c r="XX108" s="649"/>
      <c r="XY108" s="649"/>
      <c r="XZ108" s="649"/>
      <c r="YA108" s="649"/>
      <c r="YB108" s="649"/>
      <c r="YC108" s="649"/>
      <c r="YD108" s="649"/>
      <c r="YE108" s="649"/>
      <c r="YF108" s="649"/>
      <c r="YG108" s="649"/>
      <c r="YH108" s="649"/>
      <c r="YI108" s="649"/>
      <c r="YJ108" s="649"/>
      <c r="YK108" s="649"/>
      <c r="YL108" s="649"/>
      <c r="YM108" s="649"/>
      <c r="YN108" s="649"/>
      <c r="YO108" s="649"/>
      <c r="YP108" s="649"/>
      <c r="YQ108" s="649"/>
      <c r="YR108" s="649"/>
      <c r="YS108" s="649"/>
      <c r="YT108" s="649"/>
      <c r="YU108" s="649"/>
      <c r="YV108" s="649"/>
      <c r="YW108" s="649"/>
      <c r="YX108" s="649"/>
      <c r="YY108" s="649"/>
      <c r="YZ108" s="649"/>
      <c r="ZA108" s="649"/>
      <c r="ZB108" s="649"/>
      <c r="ZC108" s="649"/>
      <c r="ZD108" s="649"/>
      <c r="ZE108" s="649"/>
      <c r="ZF108" s="649"/>
      <c r="ZG108" s="649"/>
      <c r="ZH108" s="649"/>
      <c r="ZI108" s="649"/>
      <c r="ZJ108" s="649"/>
      <c r="ZK108" s="649"/>
      <c r="ZL108" s="649"/>
      <c r="ZM108" s="649"/>
      <c r="ZN108" s="649"/>
      <c r="ZO108" s="649"/>
      <c r="ZP108" s="649"/>
      <c r="ZQ108" s="649"/>
      <c r="ZR108" s="649"/>
      <c r="ZS108" s="649"/>
      <c r="ZT108" s="649"/>
      <c r="ZU108" s="649"/>
      <c r="ZV108" s="649"/>
      <c r="ZW108" s="649"/>
      <c r="ZX108" s="649"/>
      <c r="ZY108" s="649"/>
      <c r="ZZ108" s="649"/>
      <c r="AAA108" s="649"/>
      <c r="AAB108" s="649"/>
      <c r="AAC108" s="649"/>
      <c r="AAD108" s="649"/>
      <c r="AAE108" s="649"/>
      <c r="AAF108" s="649"/>
      <c r="AAG108" s="649"/>
      <c r="AAH108" s="649"/>
      <c r="AAI108" s="649"/>
      <c r="AAJ108" s="649"/>
      <c r="AAK108" s="649"/>
      <c r="AAL108" s="649"/>
      <c r="AAM108" s="649"/>
      <c r="AAN108" s="649"/>
      <c r="AAO108" s="649"/>
      <c r="AAP108" s="649"/>
      <c r="AAQ108" s="649"/>
      <c r="AAR108" s="649"/>
      <c r="AAS108" s="649"/>
      <c r="AAT108" s="649"/>
      <c r="AAU108" s="649"/>
      <c r="AAV108" s="649"/>
      <c r="AAW108" s="649"/>
      <c r="AAX108" s="649"/>
      <c r="AAY108" s="649"/>
      <c r="AAZ108" s="649"/>
      <c r="ABA108" s="649"/>
      <c r="ABB108" s="649"/>
      <c r="ABC108" s="649"/>
      <c r="ABD108" s="649"/>
      <c r="ABE108" s="649"/>
      <c r="ABF108" s="649"/>
      <c r="ABG108" s="649"/>
      <c r="ABH108" s="649"/>
      <c r="ABI108" s="649"/>
      <c r="ABJ108" s="649"/>
      <c r="ABK108" s="649"/>
      <c r="ABL108" s="649"/>
      <c r="ABM108" s="649"/>
      <c r="ABN108" s="649"/>
      <c r="ABO108" s="649"/>
      <c r="ABP108" s="649"/>
      <c r="ABQ108" s="649"/>
      <c r="ABR108" s="649"/>
      <c r="ABS108" s="649"/>
      <c r="ABT108" s="649"/>
      <c r="ABU108" s="649"/>
      <c r="ABV108" s="649"/>
      <c r="ABW108" s="649"/>
      <c r="ABX108" s="649"/>
      <c r="ABY108" s="649"/>
      <c r="ABZ108" s="649"/>
      <c r="ACA108" s="649"/>
      <c r="ACB108" s="649"/>
      <c r="ACC108" s="649"/>
      <c r="ACD108" s="649"/>
      <c r="ACE108" s="649"/>
      <c r="ACF108" s="649"/>
      <c r="ACG108" s="649"/>
      <c r="ACH108" s="649"/>
      <c r="ACI108" s="649"/>
      <c r="ACJ108" s="649"/>
      <c r="ACK108" s="649"/>
      <c r="ACL108" s="649"/>
      <c r="ACM108" s="649"/>
      <c r="ACN108" s="649"/>
      <c r="ACO108" s="649"/>
      <c r="ACP108" s="649"/>
      <c r="ACQ108" s="649"/>
      <c r="ACR108" s="649"/>
      <c r="ACS108" s="649"/>
      <c r="ACT108" s="649"/>
      <c r="ACU108" s="649"/>
      <c r="ACV108" s="649"/>
      <c r="ACW108" s="649"/>
      <c r="ACX108" s="649"/>
      <c r="ACY108" s="649"/>
      <c r="ACZ108" s="649"/>
      <c r="ADA108" s="649"/>
      <c r="ADB108" s="649"/>
      <c r="ADC108" s="649"/>
      <c r="ADD108" s="649"/>
      <c r="ADE108" s="649"/>
      <c r="ADF108" s="649"/>
      <c r="ADG108" s="649"/>
      <c r="ADH108" s="649"/>
      <c r="ADI108" s="649"/>
      <c r="ADJ108" s="649"/>
      <c r="ADK108" s="649"/>
      <c r="ADL108" s="649"/>
      <c r="ADM108" s="649"/>
      <c r="ADN108" s="649"/>
      <c r="ADO108" s="649"/>
      <c r="ADP108" s="649"/>
      <c r="ADQ108" s="649"/>
      <c r="ADR108" s="649"/>
      <c r="ADS108" s="649"/>
      <c r="ADT108" s="649"/>
      <c r="ADU108" s="649"/>
      <c r="ADV108" s="649"/>
      <c r="ADW108" s="649"/>
      <c r="ADX108" s="649"/>
      <c r="ADY108" s="649"/>
      <c r="ADZ108" s="649"/>
      <c r="AEA108" s="649"/>
      <c r="AEB108" s="649"/>
      <c r="AEC108" s="649"/>
      <c r="AED108" s="649"/>
      <c r="AEE108" s="649"/>
      <c r="AEF108" s="649"/>
      <c r="AEG108" s="649"/>
      <c r="AEH108" s="649"/>
      <c r="AEI108" s="649"/>
      <c r="AEJ108" s="649"/>
      <c r="AEK108" s="649"/>
      <c r="AEL108" s="649"/>
      <c r="AEM108" s="649"/>
      <c r="AEN108" s="649"/>
      <c r="AEO108" s="649"/>
      <c r="AEP108" s="649"/>
      <c r="AEQ108" s="649"/>
      <c r="AER108" s="649"/>
      <c r="AES108" s="649"/>
      <c r="AET108" s="649"/>
      <c r="AEU108" s="649"/>
      <c r="AEV108" s="649"/>
      <c r="AEW108" s="649"/>
      <c r="AEX108" s="649"/>
      <c r="AEY108" s="649"/>
      <c r="AEZ108" s="649"/>
      <c r="AFA108" s="649"/>
      <c r="AFB108" s="649"/>
      <c r="AFC108" s="649"/>
      <c r="AFD108" s="649"/>
      <c r="AFE108" s="649"/>
      <c r="AFF108" s="649"/>
      <c r="AFG108" s="649"/>
      <c r="AFH108" s="649"/>
      <c r="AFI108" s="649"/>
      <c r="AFJ108" s="649"/>
      <c r="AFK108" s="649"/>
      <c r="AFL108" s="649"/>
      <c r="AFM108" s="649"/>
      <c r="AFN108" s="649"/>
      <c r="AFO108" s="649"/>
      <c r="AFP108" s="649"/>
      <c r="AFQ108" s="649"/>
      <c r="AFR108" s="649"/>
      <c r="AFS108" s="649"/>
      <c r="AFT108" s="649"/>
      <c r="AFU108" s="649"/>
      <c r="AFV108" s="649"/>
      <c r="AFW108" s="649"/>
      <c r="AFX108" s="649"/>
      <c r="AFY108" s="649"/>
      <c r="AFZ108" s="649"/>
      <c r="AGA108" s="649"/>
      <c r="AGB108" s="649"/>
      <c r="AGC108" s="649"/>
      <c r="AGD108" s="649"/>
      <c r="AGE108" s="649"/>
      <c r="AGF108" s="649"/>
      <c r="AGG108" s="649"/>
      <c r="AGH108" s="649"/>
      <c r="AGI108" s="649"/>
      <c r="AGJ108" s="649"/>
      <c r="AGK108" s="649"/>
      <c r="AGL108" s="649"/>
      <c r="AGM108" s="649"/>
      <c r="AGN108" s="649"/>
      <c r="AGO108" s="649"/>
      <c r="AGP108" s="649"/>
      <c r="AGQ108" s="649"/>
      <c r="AGR108" s="649"/>
      <c r="AGS108" s="649"/>
      <c r="AGT108" s="649"/>
      <c r="AGU108" s="649"/>
      <c r="AGV108" s="649"/>
      <c r="AGW108" s="649"/>
      <c r="AGX108" s="649"/>
      <c r="AGY108" s="649"/>
      <c r="AGZ108" s="649"/>
      <c r="AHA108" s="649"/>
      <c r="AHB108" s="649"/>
      <c r="AHC108" s="649"/>
      <c r="AHD108" s="649"/>
      <c r="AHE108" s="649"/>
      <c r="AHF108" s="649"/>
      <c r="AHG108" s="649"/>
      <c r="AHH108" s="649"/>
      <c r="AHI108" s="649"/>
      <c r="AHJ108" s="649"/>
      <c r="AHK108" s="649"/>
      <c r="AHL108" s="649"/>
      <c r="AHM108" s="649"/>
      <c r="AHN108" s="649"/>
      <c r="AHO108" s="649"/>
      <c r="AHP108" s="649"/>
      <c r="AHQ108" s="649"/>
      <c r="AHR108" s="649"/>
      <c r="AHS108" s="649"/>
      <c r="AHT108" s="649"/>
      <c r="AHU108" s="649"/>
      <c r="AHV108" s="649"/>
      <c r="AHW108" s="649"/>
      <c r="AHX108" s="649"/>
      <c r="AHY108" s="649"/>
      <c r="AHZ108" s="649"/>
      <c r="AIA108" s="649"/>
      <c r="AIB108" s="649"/>
      <c r="AIC108" s="649"/>
      <c r="AID108" s="649"/>
      <c r="AIE108" s="649"/>
      <c r="AIF108" s="649"/>
      <c r="AIG108" s="649"/>
      <c r="AIH108" s="649"/>
      <c r="AII108" s="649"/>
      <c r="AIJ108" s="649"/>
      <c r="AIK108" s="649"/>
      <c r="AIL108" s="649"/>
      <c r="AIM108" s="649"/>
      <c r="AIN108" s="649"/>
      <c r="AIO108" s="649"/>
      <c r="AIP108" s="649"/>
      <c r="AIQ108" s="649"/>
      <c r="AIR108" s="649"/>
      <c r="AIS108" s="649"/>
      <c r="AIT108" s="649"/>
      <c r="AIU108" s="649"/>
      <c r="AIV108" s="649"/>
      <c r="AIW108" s="649"/>
      <c r="AIX108" s="649"/>
      <c r="AIY108" s="649"/>
      <c r="AIZ108" s="649"/>
      <c r="AJA108" s="649"/>
      <c r="AJB108" s="649"/>
      <c r="AJC108" s="649"/>
      <c r="AJD108" s="649"/>
      <c r="AJE108" s="649"/>
      <c r="AJF108" s="649"/>
      <c r="AJG108" s="649"/>
      <c r="AJH108" s="649"/>
      <c r="AJI108" s="649"/>
      <c r="AJJ108" s="649"/>
      <c r="AJK108" s="649"/>
      <c r="AJL108" s="649"/>
      <c r="AJM108" s="649"/>
      <c r="AJN108" s="649"/>
      <c r="AJO108" s="649"/>
      <c r="AJP108" s="649"/>
      <c r="AJQ108" s="649"/>
      <c r="AJR108" s="649"/>
      <c r="AJS108" s="649"/>
      <c r="AJT108" s="649"/>
      <c r="AJU108" s="649"/>
      <c r="AJV108" s="649"/>
      <c r="AJW108" s="649"/>
      <c r="AJX108" s="649"/>
      <c r="AJY108" s="649"/>
      <c r="AJZ108" s="649"/>
      <c r="AKA108" s="649"/>
      <c r="AKB108" s="649"/>
      <c r="AKC108" s="649"/>
      <c r="AKD108" s="649"/>
      <c r="AKE108" s="649"/>
      <c r="AKF108" s="649"/>
      <c r="AKG108" s="649"/>
      <c r="AKH108" s="649"/>
      <c r="AKI108" s="649"/>
      <c r="AKJ108" s="649"/>
      <c r="AKK108" s="649"/>
      <c r="AKL108" s="649"/>
      <c r="AKM108" s="649"/>
      <c r="AKN108" s="649"/>
      <c r="AKO108" s="649"/>
      <c r="AKP108" s="649"/>
      <c r="AKQ108" s="649"/>
      <c r="AKR108" s="649"/>
      <c r="AKS108" s="649"/>
      <c r="AKT108" s="649"/>
      <c r="AKU108" s="649"/>
      <c r="AKV108" s="649"/>
      <c r="AKW108" s="649"/>
      <c r="AKX108" s="649"/>
      <c r="AKY108" s="649"/>
      <c r="AKZ108" s="649"/>
      <c r="ALA108" s="649"/>
      <c r="ALB108" s="649"/>
      <c r="ALC108" s="649"/>
      <c r="ALD108" s="649"/>
      <c r="ALE108" s="649"/>
      <c r="ALF108" s="649"/>
      <c r="ALG108" s="649"/>
      <c r="ALH108" s="649"/>
      <c r="ALI108" s="649"/>
      <c r="ALJ108" s="649"/>
      <c r="ALK108" s="649"/>
      <c r="ALL108" s="649"/>
      <c r="ALM108" s="649"/>
      <c r="ALN108" s="649"/>
      <c r="ALO108" s="649"/>
      <c r="ALP108" s="649"/>
      <c r="ALQ108" s="649"/>
      <c r="ALR108" s="649"/>
      <c r="ALS108" s="649"/>
      <c r="ALT108" s="649"/>
      <c r="ALU108" s="649"/>
      <c r="ALV108" s="649"/>
      <c r="ALW108" s="649"/>
      <c r="ALX108" s="649"/>
      <c r="ALY108" s="649"/>
      <c r="ALZ108" s="649"/>
      <c r="AMA108" s="649"/>
      <c r="AMB108" s="649"/>
      <c r="AMC108" s="649"/>
      <c r="AMD108" s="649"/>
      <c r="AME108" s="649"/>
      <c r="AMF108" s="649"/>
      <c r="AMG108" s="649"/>
      <c r="AMH108" s="649"/>
      <c r="AMI108" s="649"/>
      <c r="AMJ108" s="649"/>
      <c r="AMK108" s="649"/>
      <c r="AML108" s="649"/>
      <c r="AMM108" s="649"/>
      <c r="AMN108" s="649"/>
      <c r="AMO108" s="649"/>
      <c r="AMP108" s="649"/>
      <c r="AMQ108" s="649"/>
      <c r="AMR108" s="649"/>
      <c r="AMS108" s="649"/>
      <c r="AMT108" s="649"/>
      <c r="AMU108" s="649"/>
      <c r="AMV108" s="649"/>
      <c r="AMW108" s="649"/>
      <c r="AMX108" s="649"/>
      <c r="AMY108" s="649"/>
      <c r="AMZ108" s="649"/>
      <c r="ANA108" s="649"/>
      <c r="ANB108" s="649"/>
      <c r="ANC108" s="649"/>
      <c r="AND108" s="649"/>
      <c r="ANE108" s="649"/>
      <c r="ANF108" s="649"/>
      <c r="ANG108" s="649"/>
      <c r="ANH108" s="649"/>
      <c r="ANI108" s="649"/>
      <c r="ANJ108" s="649"/>
      <c r="ANK108" s="649"/>
      <c r="ANL108" s="649"/>
      <c r="ANM108" s="649"/>
      <c r="ANN108" s="649"/>
      <c r="ANO108" s="649"/>
      <c r="ANP108" s="649"/>
      <c r="ANQ108" s="649"/>
      <c r="ANR108" s="649"/>
      <c r="ANS108" s="649"/>
      <c r="ANT108" s="649"/>
      <c r="ANU108" s="649"/>
      <c r="ANV108" s="649"/>
      <c r="ANW108" s="649"/>
      <c r="ANX108" s="649"/>
      <c r="ANY108" s="649"/>
      <c r="ANZ108" s="649"/>
      <c r="AOA108" s="649"/>
      <c r="AOB108" s="649"/>
      <c r="AOC108" s="649"/>
      <c r="AOD108" s="649"/>
      <c r="AOE108" s="649"/>
      <c r="AOF108" s="649"/>
      <c r="AOG108" s="649"/>
      <c r="AOH108" s="649"/>
      <c r="AOI108" s="649"/>
      <c r="AOJ108" s="649"/>
      <c r="AOK108" s="649"/>
      <c r="AOL108" s="649"/>
      <c r="AOM108" s="649"/>
      <c r="AON108" s="649"/>
      <c r="AOO108" s="649"/>
      <c r="AOP108" s="649"/>
      <c r="AOQ108" s="649"/>
      <c r="AOR108" s="649"/>
      <c r="AOS108" s="649"/>
      <c r="AOT108" s="649"/>
      <c r="AOU108" s="649"/>
      <c r="AOV108" s="649"/>
      <c r="AOW108" s="649"/>
      <c r="AOX108" s="649"/>
      <c r="AOY108" s="649"/>
      <c r="AOZ108" s="649"/>
      <c r="APA108" s="649"/>
      <c r="APB108" s="649"/>
      <c r="APC108" s="649"/>
      <c r="APD108" s="649"/>
      <c r="APE108" s="649"/>
      <c r="APF108" s="649"/>
      <c r="APG108" s="649"/>
      <c r="APH108" s="649"/>
      <c r="API108" s="649"/>
      <c r="APJ108" s="649"/>
      <c r="APK108" s="649"/>
      <c r="APL108" s="649"/>
      <c r="APM108" s="649"/>
      <c r="APN108" s="649"/>
      <c r="APO108" s="649"/>
      <c r="APP108" s="649"/>
      <c r="APQ108" s="649"/>
      <c r="APR108" s="649"/>
      <c r="APS108" s="649"/>
      <c r="APT108" s="649"/>
      <c r="APU108" s="649"/>
      <c r="APV108" s="649"/>
      <c r="APW108" s="649"/>
      <c r="APX108" s="649"/>
      <c r="APY108" s="649"/>
      <c r="APZ108" s="649"/>
      <c r="AQA108" s="649"/>
      <c r="AQB108" s="649"/>
      <c r="AQC108" s="649"/>
      <c r="AQD108" s="649"/>
      <c r="AQE108" s="649"/>
      <c r="AQF108" s="649"/>
      <c r="AQG108" s="649"/>
      <c r="AQH108" s="649"/>
      <c r="AQI108" s="649"/>
      <c r="AQJ108" s="649"/>
      <c r="AQK108" s="649"/>
      <c r="AQL108" s="649"/>
      <c r="AQM108" s="649"/>
      <c r="AQN108" s="649"/>
      <c r="AQO108" s="649"/>
      <c r="AQP108" s="649"/>
      <c r="AQQ108" s="649"/>
      <c r="AQR108" s="649"/>
      <c r="AQS108" s="649"/>
      <c r="AQT108" s="649"/>
      <c r="AQU108" s="649"/>
      <c r="AQV108" s="649"/>
      <c r="AQW108" s="649"/>
      <c r="AQX108" s="649"/>
      <c r="AQY108" s="649"/>
      <c r="AQZ108" s="649"/>
      <c r="ARA108" s="649"/>
      <c r="ARB108" s="649"/>
      <c r="ARC108" s="649"/>
      <c r="ARD108" s="649"/>
      <c r="ARE108" s="649"/>
      <c r="ARF108" s="649"/>
      <c r="ARG108" s="649"/>
      <c r="ARH108" s="649"/>
      <c r="ARI108" s="649"/>
      <c r="ARJ108" s="649"/>
      <c r="ARK108" s="649"/>
      <c r="ARL108" s="649"/>
      <c r="ARM108" s="649"/>
      <c r="ARN108" s="649"/>
      <c r="ARO108" s="649"/>
      <c r="ARP108" s="649"/>
      <c r="ARQ108" s="649"/>
      <c r="ARR108" s="649"/>
      <c r="ARS108" s="649"/>
      <c r="ART108" s="649"/>
      <c r="ARU108" s="649"/>
      <c r="ARV108" s="649"/>
      <c r="ARW108" s="649"/>
      <c r="ARX108" s="649"/>
      <c r="ARY108" s="649"/>
      <c r="ARZ108" s="649"/>
      <c r="ASA108" s="649"/>
      <c r="ASB108" s="649"/>
      <c r="ASC108" s="649"/>
      <c r="ASD108" s="649"/>
      <c r="ASE108" s="649"/>
      <c r="ASF108" s="649"/>
      <c r="ASG108" s="649"/>
      <c r="ASH108" s="649"/>
      <c r="ASI108" s="649"/>
      <c r="ASJ108" s="649"/>
      <c r="ASK108" s="649"/>
      <c r="ASL108" s="649"/>
      <c r="ASM108" s="649"/>
      <c r="ASN108" s="649"/>
      <c r="ASO108" s="649"/>
      <c r="ASP108" s="649"/>
      <c r="ASQ108" s="649"/>
      <c r="ASR108" s="649"/>
      <c r="ASS108" s="649"/>
      <c r="AST108" s="649"/>
      <c r="ASU108" s="649"/>
      <c r="ASV108" s="649"/>
      <c r="ASW108" s="649"/>
      <c r="ASX108" s="649"/>
      <c r="ASY108" s="649"/>
      <c r="ASZ108" s="649"/>
      <c r="ATA108" s="649"/>
      <c r="ATB108" s="649"/>
      <c r="ATC108" s="649"/>
      <c r="ATD108" s="649"/>
      <c r="ATE108" s="649"/>
      <c r="ATF108" s="649"/>
      <c r="ATG108" s="649"/>
      <c r="ATH108" s="649"/>
      <c r="ATI108" s="649"/>
      <c r="ATJ108" s="649"/>
      <c r="ATK108" s="649"/>
      <c r="ATL108" s="649"/>
      <c r="ATM108" s="649"/>
      <c r="ATN108" s="649"/>
      <c r="ATO108" s="649"/>
      <c r="ATP108" s="649"/>
      <c r="ATQ108" s="649"/>
      <c r="ATR108" s="649"/>
      <c r="ATS108" s="649"/>
      <c r="ATT108" s="649"/>
      <c r="ATU108" s="649"/>
      <c r="ATV108" s="649"/>
      <c r="ATW108" s="649"/>
      <c r="ATX108" s="649"/>
      <c r="ATY108" s="649"/>
      <c r="ATZ108" s="649"/>
      <c r="AUA108" s="649"/>
      <c r="AUB108" s="649"/>
      <c r="AUC108" s="649"/>
      <c r="AUD108" s="649"/>
      <c r="AUE108" s="649"/>
      <c r="AUF108" s="649"/>
      <c r="AUG108" s="649"/>
      <c r="AUH108" s="649"/>
      <c r="AUI108" s="649"/>
      <c r="AUJ108" s="649"/>
      <c r="AUK108" s="649"/>
      <c r="AUL108" s="649"/>
      <c r="AUM108" s="649"/>
      <c r="AUN108" s="649"/>
      <c r="AUO108" s="649"/>
      <c r="AUP108" s="649"/>
      <c r="AUQ108" s="649"/>
      <c r="AUR108" s="649"/>
      <c r="AUS108" s="649"/>
      <c r="AUT108" s="649"/>
      <c r="AUU108" s="649"/>
      <c r="AUV108" s="649"/>
      <c r="AUW108" s="649"/>
      <c r="AUX108" s="649"/>
      <c r="AUY108" s="649"/>
      <c r="AUZ108" s="649"/>
      <c r="AVA108" s="649"/>
      <c r="AVB108" s="649"/>
      <c r="AVC108" s="649"/>
      <c r="AVD108" s="649"/>
      <c r="AVE108" s="649"/>
      <c r="AVF108" s="649"/>
      <c r="AVG108" s="649"/>
      <c r="AVH108" s="649"/>
      <c r="AVI108" s="649"/>
      <c r="AVJ108" s="649"/>
      <c r="AVK108" s="649"/>
      <c r="AVL108" s="649"/>
      <c r="AVM108" s="649"/>
      <c r="AVN108" s="649"/>
      <c r="AVO108" s="649"/>
      <c r="AVP108" s="649"/>
      <c r="AVQ108" s="649"/>
      <c r="AVR108" s="649"/>
      <c r="AVS108" s="649"/>
      <c r="AVT108" s="649"/>
      <c r="AVU108" s="649"/>
      <c r="AVV108" s="649"/>
      <c r="AVW108" s="649"/>
      <c r="AVX108" s="649"/>
      <c r="AVY108" s="649"/>
      <c r="AVZ108" s="649"/>
      <c r="AWA108" s="649"/>
      <c r="AWB108" s="649"/>
      <c r="AWC108" s="649"/>
      <c r="AWD108" s="649"/>
      <c r="AWE108" s="649"/>
      <c r="AWF108" s="649"/>
      <c r="AWG108" s="649"/>
      <c r="AWH108" s="649"/>
      <c r="AWI108" s="649"/>
      <c r="AWJ108" s="649"/>
      <c r="AWK108" s="649"/>
      <c r="AWL108" s="649"/>
      <c r="AWM108" s="649"/>
      <c r="AWN108" s="649"/>
      <c r="AWO108" s="649"/>
      <c r="AWP108" s="649"/>
      <c r="AWQ108" s="649"/>
      <c r="AWR108" s="649"/>
      <c r="AWS108" s="649"/>
      <c r="AWT108" s="649"/>
      <c r="AWU108" s="649"/>
      <c r="AWV108" s="649"/>
      <c r="AWW108" s="649"/>
      <c r="AWX108" s="649"/>
      <c r="AWY108" s="649"/>
      <c r="AWZ108" s="649"/>
      <c r="AXA108" s="649"/>
      <c r="AXB108" s="649"/>
      <c r="AXC108" s="649"/>
      <c r="AXD108" s="649"/>
      <c r="AXE108" s="649"/>
      <c r="AXF108" s="649"/>
      <c r="AXG108" s="649"/>
      <c r="AXH108" s="649"/>
      <c r="AXI108" s="649"/>
      <c r="AXJ108" s="649"/>
      <c r="AXK108" s="649"/>
      <c r="AXL108" s="649"/>
      <c r="AXM108" s="649"/>
      <c r="AXN108" s="649"/>
      <c r="AXO108" s="649"/>
      <c r="AXP108" s="649"/>
      <c r="AXQ108" s="649"/>
      <c r="AXR108" s="649"/>
      <c r="AXS108" s="649"/>
      <c r="AXT108" s="649"/>
      <c r="AXU108" s="649"/>
      <c r="AXV108" s="649"/>
      <c r="AXW108" s="649"/>
      <c r="AXX108" s="649"/>
      <c r="AXY108" s="649"/>
      <c r="AXZ108" s="649"/>
      <c r="AYA108" s="649"/>
      <c r="AYB108" s="649"/>
      <c r="AYC108" s="649"/>
      <c r="AYD108" s="649"/>
      <c r="AYE108" s="649"/>
      <c r="AYF108" s="649"/>
      <c r="AYG108" s="649"/>
      <c r="AYH108" s="649"/>
      <c r="AYI108" s="649"/>
      <c r="AYJ108" s="649"/>
      <c r="AYK108" s="649"/>
      <c r="AYL108" s="649"/>
      <c r="AYM108" s="649"/>
      <c r="AYN108" s="649"/>
      <c r="AYO108" s="649"/>
      <c r="AYP108" s="649"/>
      <c r="AYQ108" s="649"/>
      <c r="AYR108" s="649"/>
      <c r="AYS108" s="649"/>
      <c r="AYT108" s="649"/>
      <c r="AYU108" s="649"/>
      <c r="AYV108" s="649"/>
      <c r="AYW108" s="649"/>
      <c r="AYX108" s="649"/>
      <c r="AYY108" s="649"/>
      <c r="AYZ108" s="649"/>
      <c r="AZA108" s="649"/>
      <c r="AZB108" s="649"/>
      <c r="AZC108" s="649"/>
      <c r="AZD108" s="649"/>
      <c r="AZE108" s="649"/>
      <c r="AZF108" s="649"/>
      <c r="AZG108" s="649"/>
      <c r="AZH108" s="649"/>
      <c r="AZI108" s="649"/>
      <c r="AZJ108" s="649"/>
      <c r="AZK108" s="649"/>
      <c r="AZL108" s="649"/>
      <c r="AZM108" s="649"/>
      <c r="AZN108" s="649"/>
      <c r="AZO108" s="649"/>
      <c r="AZP108" s="649"/>
      <c r="AZQ108" s="649"/>
      <c r="AZR108" s="649"/>
      <c r="AZS108" s="649"/>
      <c r="AZT108" s="649"/>
      <c r="AZU108" s="649"/>
      <c r="AZV108" s="649"/>
      <c r="AZW108" s="649"/>
      <c r="AZX108" s="649"/>
      <c r="AZY108" s="649"/>
      <c r="AZZ108" s="649"/>
      <c r="BAA108" s="649"/>
      <c r="BAB108" s="649"/>
      <c r="BAC108" s="649"/>
      <c r="BAD108" s="649"/>
      <c r="BAE108" s="649"/>
      <c r="BAF108" s="649"/>
      <c r="BAG108" s="649"/>
      <c r="BAH108" s="649"/>
      <c r="BAI108" s="649"/>
      <c r="BAJ108" s="649"/>
      <c r="BAK108" s="649"/>
      <c r="BAL108" s="649"/>
      <c r="BAM108" s="649"/>
      <c r="BAN108" s="649"/>
      <c r="BAO108" s="649"/>
      <c r="BAP108" s="649"/>
      <c r="BAQ108" s="649"/>
      <c r="BAR108" s="649"/>
      <c r="BAS108" s="649"/>
      <c r="BAT108" s="649"/>
      <c r="BAU108" s="649"/>
      <c r="BAV108" s="649"/>
      <c r="BAW108" s="649"/>
      <c r="BAX108" s="649"/>
      <c r="BAY108" s="649"/>
      <c r="BAZ108" s="649"/>
      <c r="BBA108" s="649"/>
      <c r="BBB108" s="649"/>
      <c r="BBC108" s="649"/>
      <c r="BBD108" s="649"/>
      <c r="BBE108" s="649"/>
      <c r="BBF108" s="649"/>
      <c r="BBG108" s="649"/>
      <c r="BBH108" s="649"/>
      <c r="BBI108" s="649"/>
      <c r="BBJ108" s="649"/>
      <c r="BBK108" s="649"/>
      <c r="BBL108" s="649"/>
      <c r="BBM108" s="649"/>
      <c r="BBN108" s="649"/>
      <c r="BBO108" s="649"/>
      <c r="BBP108" s="649"/>
      <c r="BBQ108" s="649"/>
      <c r="BBR108" s="649"/>
      <c r="BBS108" s="649"/>
      <c r="BBT108" s="649"/>
      <c r="BBU108" s="649"/>
      <c r="BBV108" s="649"/>
      <c r="BBW108" s="649"/>
      <c r="BBX108" s="649"/>
      <c r="BBY108" s="649"/>
      <c r="BBZ108" s="649"/>
      <c r="BCA108" s="649"/>
      <c r="BCB108" s="649"/>
      <c r="BCC108" s="649"/>
      <c r="BCD108" s="649"/>
      <c r="BCE108" s="649"/>
      <c r="BCF108" s="649"/>
      <c r="BCG108" s="649"/>
      <c r="BCH108" s="649"/>
      <c r="BCI108" s="649"/>
      <c r="BCJ108" s="649"/>
      <c r="BCK108" s="649"/>
      <c r="BCL108" s="649"/>
      <c r="BCM108" s="649"/>
      <c r="BCN108" s="649"/>
      <c r="BCO108" s="649"/>
      <c r="BCP108" s="649"/>
      <c r="BCQ108" s="649"/>
      <c r="BCR108" s="649"/>
      <c r="BCS108" s="649"/>
      <c r="BCT108" s="649"/>
      <c r="BCU108" s="649"/>
      <c r="BCV108" s="649"/>
      <c r="BCW108" s="649"/>
      <c r="BCX108" s="649"/>
      <c r="BCY108" s="649"/>
      <c r="BCZ108" s="649"/>
      <c r="BDA108" s="649"/>
      <c r="BDB108" s="649"/>
      <c r="BDC108" s="649"/>
      <c r="BDD108" s="649"/>
      <c r="BDE108" s="649"/>
      <c r="BDF108" s="649"/>
      <c r="BDG108" s="649"/>
      <c r="BDH108" s="649"/>
      <c r="BDI108" s="649"/>
      <c r="BDJ108" s="649"/>
      <c r="BDK108" s="649"/>
      <c r="BDL108" s="649"/>
      <c r="BDM108" s="649"/>
      <c r="BDN108" s="649"/>
      <c r="BDO108" s="649"/>
      <c r="BDP108" s="649"/>
      <c r="BDQ108" s="649"/>
      <c r="BDR108" s="649"/>
      <c r="BDS108" s="649"/>
      <c r="BDT108" s="649"/>
      <c r="BDU108" s="649"/>
      <c r="BDV108" s="649"/>
      <c r="BDW108" s="649"/>
      <c r="BDX108" s="649"/>
      <c r="BDY108" s="649"/>
      <c r="BDZ108" s="649"/>
      <c r="BEA108" s="649"/>
      <c r="BEB108" s="649"/>
      <c r="BEC108" s="649"/>
      <c r="BED108" s="649"/>
      <c r="BEE108" s="649"/>
      <c r="BEF108" s="649"/>
      <c r="BEG108" s="649"/>
      <c r="BEH108" s="649"/>
      <c r="BEI108" s="649"/>
      <c r="BEJ108" s="649"/>
      <c r="BEK108" s="649"/>
      <c r="BEL108" s="649"/>
      <c r="BEM108" s="649"/>
      <c r="BEN108" s="649"/>
      <c r="BEO108" s="649"/>
      <c r="BEP108" s="649"/>
      <c r="BEQ108" s="649"/>
      <c r="BER108" s="649"/>
      <c r="BES108" s="649"/>
      <c r="BET108" s="649"/>
      <c r="BEU108" s="649"/>
      <c r="BEV108" s="649"/>
      <c r="BEW108" s="649"/>
      <c r="BEX108" s="649"/>
      <c r="BEY108" s="649"/>
      <c r="BEZ108" s="649"/>
      <c r="BFA108" s="649"/>
      <c r="BFB108" s="649"/>
      <c r="BFC108" s="649"/>
      <c r="BFD108" s="649"/>
      <c r="BFE108" s="649"/>
      <c r="BFF108" s="649"/>
      <c r="BFG108" s="649"/>
      <c r="BFH108" s="649"/>
      <c r="BFI108" s="649"/>
      <c r="BFJ108" s="649"/>
      <c r="BFK108" s="649"/>
      <c r="BFL108" s="649"/>
      <c r="BFM108" s="649"/>
      <c r="BFN108" s="649"/>
      <c r="BFO108" s="649"/>
      <c r="BFP108" s="649"/>
      <c r="BFQ108" s="649"/>
      <c r="BFR108" s="649"/>
      <c r="BFS108" s="649"/>
      <c r="BFT108" s="649"/>
      <c r="BFU108" s="649"/>
      <c r="BFV108" s="649"/>
      <c r="BFW108" s="649"/>
      <c r="BFX108" s="649"/>
      <c r="BFY108" s="649"/>
      <c r="BFZ108" s="649"/>
      <c r="BGA108" s="649"/>
      <c r="BGB108" s="649"/>
      <c r="BGC108" s="649"/>
      <c r="BGD108" s="649"/>
      <c r="BGE108" s="649"/>
      <c r="BGF108" s="649"/>
      <c r="BGG108" s="649"/>
      <c r="BGH108" s="649"/>
      <c r="BGI108" s="649"/>
      <c r="BGJ108" s="649"/>
      <c r="BGK108" s="649"/>
      <c r="BGL108" s="649"/>
      <c r="BGM108" s="649"/>
      <c r="BGN108" s="649"/>
      <c r="BGO108" s="649"/>
      <c r="BGP108" s="649"/>
      <c r="BGQ108" s="649"/>
      <c r="BGR108" s="649"/>
      <c r="BGS108" s="649"/>
      <c r="BGT108" s="649"/>
      <c r="BGU108" s="649"/>
      <c r="BGV108" s="649"/>
      <c r="BGW108" s="649"/>
      <c r="BGX108" s="649"/>
      <c r="BGY108" s="649"/>
      <c r="BGZ108" s="649"/>
      <c r="BHA108" s="649"/>
      <c r="BHB108" s="649"/>
      <c r="BHC108" s="649"/>
      <c r="BHD108" s="649"/>
      <c r="BHE108" s="649"/>
      <c r="BHF108" s="649"/>
      <c r="BHG108" s="649"/>
      <c r="BHH108" s="649"/>
      <c r="BHI108" s="649"/>
      <c r="BHJ108" s="649"/>
      <c r="BHK108" s="649"/>
      <c r="BHL108" s="649"/>
      <c r="BHM108" s="649"/>
      <c r="BHN108" s="649"/>
      <c r="BHO108" s="649"/>
      <c r="BHP108" s="649"/>
      <c r="BHQ108" s="649"/>
      <c r="BHR108" s="649"/>
      <c r="BHS108" s="649"/>
      <c r="BHT108" s="649"/>
      <c r="BHU108" s="649"/>
      <c r="BHV108" s="649"/>
      <c r="BHW108" s="649"/>
      <c r="BHX108" s="649"/>
      <c r="BHY108" s="649"/>
      <c r="BHZ108" s="649"/>
      <c r="BIA108" s="649"/>
      <c r="BIB108" s="649"/>
      <c r="BIC108" s="649"/>
      <c r="BID108" s="649"/>
      <c r="BIE108" s="649"/>
      <c r="BIF108" s="649"/>
      <c r="BIG108" s="649"/>
      <c r="BIH108" s="649"/>
      <c r="BII108" s="649"/>
      <c r="BIJ108" s="649"/>
      <c r="BIK108" s="649"/>
      <c r="BIL108" s="649"/>
      <c r="BIM108" s="649"/>
      <c r="BIN108" s="649"/>
      <c r="BIO108" s="649"/>
      <c r="BIP108" s="649"/>
      <c r="BIQ108" s="649"/>
      <c r="BIR108" s="649"/>
      <c r="BIS108" s="649"/>
      <c r="BIT108" s="649"/>
      <c r="BIU108" s="649"/>
      <c r="BIV108" s="649"/>
      <c r="BIW108" s="649"/>
      <c r="BIX108" s="649"/>
      <c r="BIY108" s="649"/>
      <c r="BIZ108" s="649"/>
      <c r="BJA108" s="649"/>
      <c r="BJB108" s="649"/>
      <c r="BJC108" s="649"/>
      <c r="BJD108" s="649"/>
      <c r="BJE108" s="649"/>
      <c r="BJF108" s="649"/>
      <c r="BJG108" s="649"/>
      <c r="BJH108" s="649"/>
      <c r="BJI108" s="649"/>
      <c r="BJJ108" s="649"/>
      <c r="BJK108" s="649"/>
      <c r="BJL108" s="649"/>
      <c r="BJM108" s="649"/>
      <c r="BJN108" s="649"/>
      <c r="BJO108" s="649"/>
      <c r="BJP108" s="649"/>
      <c r="BJQ108" s="649"/>
      <c r="BJR108" s="649"/>
      <c r="BJS108" s="649"/>
      <c r="BJT108" s="649"/>
      <c r="BJU108" s="649"/>
      <c r="BJV108" s="649"/>
      <c r="BJW108" s="649"/>
      <c r="BJX108" s="649"/>
      <c r="BJY108" s="649"/>
      <c r="BJZ108" s="649"/>
      <c r="BKA108" s="649"/>
      <c r="BKB108" s="649"/>
      <c r="BKC108" s="649"/>
      <c r="BKD108" s="649"/>
      <c r="BKE108" s="649"/>
      <c r="BKF108" s="649"/>
      <c r="BKG108" s="649"/>
      <c r="BKH108" s="649"/>
      <c r="BKI108" s="649"/>
      <c r="BKJ108" s="649"/>
      <c r="BKK108" s="649"/>
      <c r="BKL108" s="649"/>
      <c r="BKM108" s="649"/>
      <c r="BKN108" s="649"/>
      <c r="BKO108" s="649"/>
      <c r="BKP108" s="649"/>
      <c r="BKQ108" s="649"/>
      <c r="BKR108" s="649"/>
      <c r="BKS108" s="649"/>
      <c r="BKT108" s="649"/>
      <c r="BKU108" s="649"/>
      <c r="BKV108" s="649"/>
      <c r="BKW108" s="649"/>
      <c r="BKX108" s="649"/>
      <c r="BKY108" s="649"/>
      <c r="BKZ108" s="649"/>
      <c r="BLA108" s="649"/>
      <c r="BLB108" s="649"/>
      <c r="BLC108" s="649"/>
      <c r="BLD108" s="649"/>
      <c r="BLE108" s="649"/>
      <c r="BLF108" s="649"/>
      <c r="BLG108" s="649"/>
      <c r="BLH108" s="649"/>
      <c r="BLI108" s="649"/>
      <c r="BLJ108" s="649"/>
      <c r="BLK108" s="649"/>
      <c r="BLL108" s="649"/>
      <c r="BLM108" s="649"/>
      <c r="BLN108" s="649"/>
      <c r="BLO108" s="649"/>
      <c r="BLP108" s="649"/>
      <c r="BLQ108" s="649"/>
      <c r="BLR108" s="649"/>
      <c r="BLS108" s="649"/>
      <c r="BLT108" s="649"/>
      <c r="BLU108" s="649"/>
      <c r="BLV108" s="649"/>
      <c r="BLW108" s="649"/>
      <c r="BLX108" s="649"/>
      <c r="BLY108" s="649"/>
      <c r="BLZ108" s="649"/>
      <c r="BMA108" s="649"/>
      <c r="BMB108" s="649"/>
      <c r="BMC108" s="649"/>
      <c r="BMD108" s="649"/>
      <c r="BME108" s="649"/>
      <c r="BMF108" s="649"/>
      <c r="BMG108" s="649"/>
      <c r="BMH108" s="649"/>
      <c r="BMI108" s="649"/>
      <c r="BMJ108" s="649"/>
      <c r="BMK108" s="649"/>
      <c r="BML108" s="649"/>
      <c r="BMM108" s="649"/>
      <c r="BMN108" s="649"/>
      <c r="BMO108" s="649"/>
      <c r="BMP108" s="649"/>
      <c r="BMQ108" s="649"/>
      <c r="BMR108" s="649"/>
      <c r="BMS108" s="649"/>
      <c r="BMT108" s="649"/>
      <c r="BMU108" s="649"/>
      <c r="BMV108" s="649"/>
      <c r="BMW108" s="649"/>
      <c r="BMX108" s="649"/>
      <c r="BMY108" s="649"/>
      <c r="BMZ108" s="649"/>
      <c r="BNA108" s="649"/>
      <c r="BNB108" s="649"/>
      <c r="BNC108" s="649"/>
      <c r="BND108" s="649"/>
      <c r="BNE108" s="649"/>
      <c r="BNF108" s="649"/>
      <c r="BNG108" s="649"/>
      <c r="BNH108" s="649"/>
      <c r="BNI108" s="649"/>
      <c r="BNJ108" s="649"/>
      <c r="BNK108" s="649"/>
      <c r="BNL108" s="649"/>
      <c r="BNM108" s="649"/>
      <c r="BNN108" s="649"/>
      <c r="BNO108" s="649"/>
      <c r="BNP108" s="649"/>
      <c r="BNQ108" s="649"/>
      <c r="BNR108" s="649"/>
      <c r="BNS108" s="649"/>
      <c r="BNT108" s="649"/>
      <c r="BNU108" s="649"/>
      <c r="BNV108" s="649"/>
      <c r="BNW108" s="649"/>
      <c r="BNX108" s="649"/>
      <c r="BNY108" s="649"/>
      <c r="BNZ108" s="649"/>
      <c r="BOA108" s="649"/>
      <c r="BOB108" s="649"/>
      <c r="BOC108" s="649"/>
      <c r="BOD108" s="649"/>
      <c r="BOE108" s="649"/>
      <c r="BOF108" s="649"/>
      <c r="BOG108" s="649"/>
      <c r="BOH108" s="649"/>
      <c r="BOI108" s="649"/>
      <c r="BOJ108" s="649"/>
      <c r="BOK108" s="649"/>
      <c r="BOL108" s="649"/>
      <c r="BOM108" s="649"/>
      <c r="BON108" s="649"/>
      <c r="BOO108" s="649"/>
      <c r="BOP108" s="649"/>
      <c r="BOQ108" s="649"/>
      <c r="BOR108" s="649"/>
      <c r="BOS108" s="649"/>
      <c r="BOT108" s="649"/>
      <c r="BOU108" s="649"/>
      <c r="BOV108" s="649"/>
      <c r="BOW108" s="649"/>
      <c r="BOX108" s="649"/>
      <c r="BOY108" s="649"/>
      <c r="BOZ108" s="649"/>
      <c r="BPA108" s="649"/>
      <c r="BPB108" s="649"/>
      <c r="BPC108" s="649"/>
      <c r="BPD108" s="649"/>
      <c r="BPE108" s="649"/>
      <c r="BPF108" s="649"/>
      <c r="BPG108" s="649"/>
      <c r="BPH108" s="649"/>
      <c r="BPI108" s="649"/>
      <c r="BPJ108" s="649"/>
      <c r="BPK108" s="649"/>
      <c r="BPL108" s="649"/>
      <c r="BPM108" s="649"/>
      <c r="BPN108" s="649"/>
      <c r="BPO108" s="649"/>
      <c r="BPP108" s="649"/>
      <c r="BPQ108" s="649"/>
      <c r="BPR108" s="649"/>
      <c r="BPS108" s="649"/>
      <c r="BPT108" s="649"/>
      <c r="BPU108" s="649"/>
      <c r="BPV108" s="649"/>
      <c r="BPW108" s="649"/>
      <c r="BPX108" s="649"/>
      <c r="BPY108" s="649"/>
      <c r="BPZ108" s="649"/>
      <c r="BQA108" s="649"/>
      <c r="BQB108" s="649"/>
      <c r="BQC108" s="649"/>
      <c r="BQD108" s="649"/>
      <c r="BQE108" s="649"/>
      <c r="BQF108" s="649"/>
      <c r="BQG108" s="649"/>
      <c r="BQH108" s="649"/>
      <c r="BQI108" s="649"/>
      <c r="BQJ108" s="649"/>
      <c r="BQK108" s="649"/>
      <c r="BQL108" s="649"/>
      <c r="BQM108" s="649"/>
      <c r="BQN108" s="649"/>
      <c r="BQO108" s="649"/>
      <c r="BQP108" s="649"/>
      <c r="BQQ108" s="649"/>
      <c r="BQR108" s="649"/>
      <c r="BQS108" s="649"/>
      <c r="BQT108" s="649"/>
      <c r="BQU108" s="649"/>
      <c r="BQV108" s="649"/>
      <c r="BQW108" s="649"/>
      <c r="BQX108" s="649"/>
      <c r="BQY108" s="649"/>
      <c r="BQZ108" s="649"/>
      <c r="BRA108" s="649"/>
      <c r="BRB108" s="649"/>
      <c r="BRC108" s="649"/>
      <c r="BRD108" s="649"/>
      <c r="BRE108" s="649"/>
      <c r="BRF108" s="649"/>
      <c r="BRG108" s="649"/>
      <c r="BRH108" s="649"/>
      <c r="BRI108" s="649"/>
      <c r="BRJ108" s="649"/>
      <c r="BRK108" s="649"/>
      <c r="BRL108" s="649"/>
      <c r="BRM108" s="649"/>
      <c r="BRN108" s="649"/>
      <c r="BRO108" s="649"/>
      <c r="BRP108" s="649"/>
      <c r="BRQ108" s="649"/>
      <c r="BRR108" s="649"/>
      <c r="BRS108" s="649"/>
      <c r="BRT108" s="649"/>
      <c r="BRU108" s="649"/>
      <c r="BRV108" s="649"/>
      <c r="BRW108" s="649"/>
      <c r="BRX108" s="649"/>
      <c r="BRY108" s="649"/>
      <c r="BRZ108" s="649"/>
      <c r="BSA108" s="649"/>
      <c r="BSB108" s="649"/>
      <c r="BSC108" s="649"/>
      <c r="BSD108" s="649"/>
      <c r="BSE108" s="649"/>
      <c r="BSF108" s="649"/>
      <c r="BSG108" s="649"/>
      <c r="BSH108" s="649"/>
      <c r="BSI108" s="649"/>
      <c r="BSJ108" s="649"/>
      <c r="BSK108" s="649"/>
      <c r="BSL108" s="649"/>
      <c r="BSM108" s="649"/>
      <c r="BSN108" s="649"/>
      <c r="BSO108" s="649"/>
      <c r="BSP108" s="649"/>
      <c r="BSQ108" s="649"/>
      <c r="BSR108" s="649"/>
      <c r="BSS108" s="649"/>
      <c r="BST108" s="649"/>
      <c r="BSU108" s="649"/>
      <c r="BSV108" s="649"/>
      <c r="BSW108" s="649"/>
      <c r="BSX108" s="649"/>
      <c r="BSY108" s="649"/>
      <c r="BSZ108" s="649"/>
      <c r="BTA108" s="649"/>
      <c r="BTB108" s="649"/>
      <c r="BTC108" s="649"/>
      <c r="BTD108" s="649"/>
      <c r="BTE108" s="649"/>
      <c r="BTF108" s="649"/>
      <c r="BTG108" s="649"/>
      <c r="BTH108" s="649"/>
      <c r="BTI108" s="649"/>
      <c r="BTJ108" s="649"/>
      <c r="BTK108" s="649"/>
      <c r="BTL108" s="649"/>
      <c r="BTM108" s="649"/>
      <c r="BTN108" s="649"/>
      <c r="BTO108" s="649"/>
      <c r="BTP108" s="649"/>
      <c r="BTQ108" s="649"/>
      <c r="BTR108" s="649"/>
      <c r="BTS108" s="649"/>
      <c r="BTT108" s="649"/>
      <c r="BTU108" s="649"/>
      <c r="BTV108" s="649"/>
      <c r="BTW108" s="649"/>
      <c r="BTX108" s="649"/>
      <c r="BTY108" s="649"/>
      <c r="BTZ108" s="649"/>
      <c r="BUA108" s="649"/>
      <c r="BUB108" s="649"/>
      <c r="BUC108" s="649"/>
      <c r="BUD108" s="649"/>
      <c r="BUE108" s="649"/>
      <c r="BUF108" s="649"/>
      <c r="BUG108" s="649"/>
      <c r="BUH108" s="649"/>
      <c r="BUI108" s="649"/>
      <c r="BUJ108" s="649"/>
      <c r="BUK108" s="649"/>
      <c r="BUL108" s="649"/>
      <c r="BUM108" s="649"/>
      <c r="BUN108" s="649"/>
      <c r="BUO108" s="649"/>
      <c r="BUP108" s="649"/>
      <c r="BUQ108" s="649"/>
      <c r="BUR108" s="649"/>
      <c r="BUS108" s="649"/>
      <c r="BUT108" s="649"/>
      <c r="BUU108" s="649"/>
      <c r="BUV108" s="649"/>
      <c r="BUW108" s="649"/>
      <c r="BUX108" s="649"/>
      <c r="BUY108" s="649"/>
      <c r="BUZ108" s="649"/>
      <c r="BVA108" s="649"/>
      <c r="BVB108" s="649"/>
      <c r="BVC108" s="649"/>
      <c r="BVD108" s="649"/>
      <c r="BVE108" s="649"/>
      <c r="BVF108" s="649"/>
      <c r="BVG108" s="649"/>
      <c r="BVH108" s="649"/>
      <c r="BVI108" s="649"/>
      <c r="BVJ108" s="649"/>
      <c r="BVK108" s="649"/>
      <c r="BVL108" s="649"/>
      <c r="BVM108" s="649"/>
      <c r="BVN108" s="649"/>
      <c r="BVO108" s="649"/>
      <c r="BVP108" s="649"/>
      <c r="BVQ108" s="649"/>
      <c r="BVR108" s="649"/>
      <c r="BVS108" s="649"/>
      <c r="BVT108" s="649"/>
      <c r="BVU108" s="649"/>
      <c r="BVV108" s="649"/>
      <c r="BVW108" s="649"/>
      <c r="BVX108" s="649"/>
      <c r="BVY108" s="649"/>
      <c r="BVZ108" s="649"/>
      <c r="BWA108" s="649"/>
      <c r="BWB108" s="649"/>
      <c r="BWC108" s="649"/>
      <c r="BWD108" s="649"/>
      <c r="BWE108" s="649"/>
      <c r="BWF108" s="649"/>
      <c r="BWG108" s="649"/>
      <c r="BWH108" s="649"/>
      <c r="BWI108" s="649"/>
      <c r="BWJ108" s="649"/>
      <c r="BWK108" s="649"/>
      <c r="BWL108" s="649"/>
      <c r="BWM108" s="649"/>
      <c r="BWN108" s="649"/>
      <c r="BWO108" s="649"/>
      <c r="BWP108" s="649"/>
      <c r="BWQ108" s="649"/>
      <c r="BWR108" s="649"/>
      <c r="BWS108" s="649"/>
      <c r="BWT108" s="649"/>
      <c r="BWU108" s="649"/>
      <c r="BWV108" s="649"/>
      <c r="BWW108" s="649"/>
      <c r="BWX108" s="649"/>
      <c r="BWY108" s="649"/>
      <c r="BWZ108" s="649"/>
      <c r="BXA108" s="649"/>
      <c r="BXB108" s="649"/>
      <c r="BXC108" s="649"/>
      <c r="BXD108" s="649"/>
      <c r="BXE108" s="649"/>
      <c r="BXF108" s="649"/>
      <c r="BXG108" s="649"/>
      <c r="BXH108" s="649"/>
      <c r="BXI108" s="649"/>
      <c r="BXJ108" s="649"/>
      <c r="BXK108" s="649"/>
      <c r="BXL108" s="649"/>
      <c r="BXM108" s="649"/>
      <c r="BXN108" s="649"/>
      <c r="BXO108" s="649"/>
      <c r="BXP108" s="649"/>
      <c r="BXQ108" s="649"/>
      <c r="BXR108" s="649"/>
      <c r="BXS108" s="649"/>
      <c r="BXT108" s="649"/>
      <c r="BXU108" s="649"/>
      <c r="BXV108" s="649"/>
      <c r="BXW108" s="649"/>
      <c r="BXX108" s="649"/>
      <c r="BXY108" s="649"/>
      <c r="BXZ108" s="649"/>
      <c r="BYA108" s="649"/>
      <c r="BYB108" s="649"/>
      <c r="BYC108" s="649"/>
      <c r="BYD108" s="649"/>
      <c r="BYE108" s="649"/>
      <c r="BYF108" s="649"/>
      <c r="BYG108" s="649"/>
      <c r="BYH108" s="649"/>
      <c r="BYI108" s="649"/>
      <c r="BYJ108" s="649"/>
      <c r="BYK108" s="649"/>
      <c r="BYL108" s="649"/>
      <c r="BYM108" s="649"/>
      <c r="BYN108" s="649"/>
      <c r="BYO108" s="649"/>
      <c r="BYP108" s="649"/>
      <c r="BYQ108" s="649"/>
      <c r="BYR108" s="649"/>
      <c r="BYS108" s="649"/>
      <c r="BYT108" s="649"/>
      <c r="BYU108" s="649"/>
      <c r="BYV108" s="649"/>
      <c r="BYW108" s="649"/>
      <c r="BYX108" s="649"/>
      <c r="BYY108" s="649"/>
      <c r="BYZ108" s="649"/>
      <c r="BZA108" s="649"/>
      <c r="BZB108" s="649"/>
      <c r="BZC108" s="649"/>
      <c r="BZD108" s="649"/>
      <c r="BZE108" s="649"/>
      <c r="BZF108" s="649"/>
      <c r="BZG108" s="649"/>
      <c r="BZH108" s="649"/>
      <c r="BZI108" s="649"/>
      <c r="BZJ108" s="649"/>
      <c r="BZK108" s="649"/>
      <c r="BZL108" s="649"/>
      <c r="BZM108" s="649"/>
      <c r="BZN108" s="649"/>
      <c r="BZO108" s="649"/>
      <c r="BZP108" s="649"/>
      <c r="BZQ108" s="649"/>
      <c r="BZR108" s="649"/>
      <c r="BZS108" s="649"/>
      <c r="BZT108" s="649"/>
      <c r="BZU108" s="649"/>
      <c r="BZV108" s="649"/>
      <c r="BZW108" s="649"/>
      <c r="BZX108" s="649"/>
      <c r="BZY108" s="649"/>
      <c r="BZZ108" s="649"/>
      <c r="CAA108" s="649"/>
      <c r="CAB108" s="649"/>
      <c r="CAC108" s="649"/>
      <c r="CAD108" s="649"/>
      <c r="CAE108" s="649"/>
      <c r="CAF108" s="649"/>
      <c r="CAG108" s="649"/>
      <c r="CAH108" s="649"/>
      <c r="CAI108" s="649"/>
      <c r="CAJ108" s="649"/>
      <c r="CAK108" s="649"/>
      <c r="CAL108" s="649"/>
      <c r="CAM108" s="649"/>
      <c r="CAN108" s="649"/>
      <c r="CAO108" s="649"/>
      <c r="CAP108" s="649"/>
      <c r="CAQ108" s="649"/>
      <c r="CAR108" s="649"/>
      <c r="CAS108" s="649"/>
      <c r="CAT108" s="649"/>
      <c r="CAU108" s="649"/>
      <c r="CAV108" s="649"/>
      <c r="CAW108" s="649"/>
      <c r="CAX108" s="649"/>
      <c r="CAY108" s="649"/>
      <c r="CAZ108" s="649"/>
      <c r="CBA108" s="649"/>
      <c r="CBB108" s="649"/>
      <c r="CBC108" s="649"/>
      <c r="CBD108" s="649"/>
      <c r="CBE108" s="649"/>
      <c r="CBF108" s="649"/>
      <c r="CBG108" s="649"/>
      <c r="CBH108" s="649"/>
      <c r="CBI108" s="649"/>
      <c r="CBJ108" s="649"/>
      <c r="CBK108" s="649"/>
      <c r="CBL108" s="649"/>
      <c r="CBM108" s="649"/>
      <c r="CBN108" s="649"/>
      <c r="CBO108" s="649"/>
      <c r="CBP108" s="649"/>
      <c r="CBQ108" s="649"/>
      <c r="CBR108" s="649"/>
      <c r="CBS108" s="649"/>
      <c r="CBT108" s="649"/>
      <c r="CBU108" s="649"/>
      <c r="CBV108" s="649"/>
      <c r="CBW108" s="649"/>
      <c r="CBX108" s="649"/>
      <c r="CBY108" s="649"/>
      <c r="CBZ108" s="649"/>
      <c r="CCA108" s="649"/>
      <c r="CCB108" s="649"/>
      <c r="CCC108" s="649"/>
      <c r="CCD108" s="649"/>
      <c r="CCE108" s="649"/>
      <c r="CCF108" s="649"/>
      <c r="CCG108" s="649"/>
      <c r="CCH108" s="649"/>
      <c r="CCI108" s="649"/>
      <c r="CCJ108" s="649"/>
      <c r="CCK108" s="649"/>
      <c r="CCL108" s="649"/>
      <c r="CCM108" s="649"/>
      <c r="CCN108" s="649"/>
      <c r="CCO108" s="649"/>
      <c r="CCP108" s="649"/>
      <c r="CCQ108" s="649"/>
      <c r="CCR108" s="649"/>
      <c r="CCS108" s="649"/>
      <c r="CCT108" s="649"/>
      <c r="CCU108" s="649"/>
      <c r="CCV108" s="649"/>
      <c r="CCW108" s="649"/>
      <c r="CCX108" s="649"/>
      <c r="CCY108" s="649"/>
      <c r="CCZ108" s="649"/>
      <c r="CDA108" s="649"/>
      <c r="CDB108" s="649"/>
      <c r="CDC108" s="649"/>
      <c r="CDD108" s="649"/>
      <c r="CDE108" s="649"/>
      <c r="CDF108" s="649"/>
      <c r="CDG108" s="649"/>
      <c r="CDH108" s="649"/>
      <c r="CDI108" s="649"/>
      <c r="CDJ108" s="649"/>
      <c r="CDK108" s="649"/>
      <c r="CDL108" s="649"/>
      <c r="CDM108" s="649"/>
      <c r="CDN108" s="649"/>
      <c r="CDO108" s="649"/>
      <c r="CDP108" s="649"/>
      <c r="CDQ108" s="649"/>
      <c r="CDR108" s="649"/>
      <c r="CDS108" s="649"/>
      <c r="CDT108" s="649"/>
      <c r="CDU108" s="649"/>
      <c r="CDV108" s="649"/>
      <c r="CDW108" s="649"/>
      <c r="CDX108" s="649"/>
      <c r="CDY108" s="649"/>
      <c r="CDZ108" s="649"/>
      <c r="CEA108" s="649"/>
      <c r="CEB108" s="649"/>
      <c r="CEC108" s="649"/>
      <c r="CED108" s="649"/>
      <c r="CEE108" s="649"/>
      <c r="CEF108" s="649"/>
      <c r="CEG108" s="649"/>
      <c r="CEH108" s="649"/>
      <c r="CEI108" s="649"/>
      <c r="CEJ108" s="649"/>
      <c r="CEK108" s="649"/>
      <c r="CEL108" s="649"/>
      <c r="CEM108" s="649"/>
      <c r="CEN108" s="649"/>
      <c r="CEO108" s="649"/>
      <c r="CEP108" s="649"/>
      <c r="CEQ108" s="649"/>
      <c r="CER108" s="649"/>
      <c r="CES108" s="649"/>
      <c r="CET108" s="649"/>
      <c r="CEU108" s="649"/>
      <c r="CEV108" s="649"/>
      <c r="CEW108" s="649"/>
      <c r="CEX108" s="649"/>
      <c r="CEY108" s="649"/>
      <c r="CEZ108" s="649"/>
      <c r="CFA108" s="649"/>
      <c r="CFB108" s="649"/>
      <c r="CFC108" s="649"/>
      <c r="CFD108" s="649"/>
      <c r="CFE108" s="649"/>
      <c r="CFF108" s="649"/>
      <c r="CFG108" s="649"/>
      <c r="CFH108" s="649"/>
      <c r="CFI108" s="649"/>
      <c r="CFJ108" s="649"/>
      <c r="CFK108" s="649"/>
      <c r="CFL108" s="649"/>
      <c r="CFM108" s="649"/>
      <c r="CFN108" s="649"/>
      <c r="CFO108" s="649"/>
      <c r="CFP108" s="649"/>
      <c r="CFQ108" s="649"/>
      <c r="CFR108" s="649"/>
      <c r="CFS108" s="649"/>
      <c r="CFT108" s="649"/>
      <c r="CFU108" s="649"/>
      <c r="CFV108" s="649"/>
      <c r="CFW108" s="649"/>
      <c r="CFX108" s="649"/>
      <c r="CFY108" s="649"/>
      <c r="CFZ108" s="649"/>
      <c r="CGA108" s="649"/>
      <c r="CGB108" s="649"/>
      <c r="CGC108" s="649"/>
      <c r="CGD108" s="649"/>
      <c r="CGE108" s="649"/>
      <c r="CGF108" s="649"/>
      <c r="CGG108" s="649"/>
      <c r="CGH108" s="649"/>
      <c r="CGI108" s="649"/>
      <c r="CGJ108" s="649"/>
      <c r="CGK108" s="649"/>
      <c r="CGL108" s="649"/>
      <c r="CGM108" s="649"/>
      <c r="CGN108" s="649"/>
      <c r="CGO108" s="649"/>
      <c r="CGP108" s="649"/>
      <c r="CGQ108" s="649"/>
      <c r="CGR108" s="649"/>
      <c r="CGS108" s="649"/>
      <c r="CGT108" s="649"/>
      <c r="CGU108" s="649"/>
      <c r="CGV108" s="649"/>
      <c r="CGW108" s="649"/>
      <c r="CGX108" s="649"/>
      <c r="CGY108" s="649"/>
      <c r="CGZ108" s="649"/>
      <c r="CHA108" s="649"/>
      <c r="CHB108" s="649"/>
      <c r="CHC108" s="649"/>
      <c r="CHD108" s="649"/>
      <c r="CHE108" s="649"/>
      <c r="CHF108" s="649"/>
      <c r="CHG108" s="649"/>
      <c r="CHH108" s="649"/>
      <c r="CHI108" s="649"/>
      <c r="CHJ108" s="649"/>
      <c r="CHK108" s="649"/>
      <c r="CHL108" s="649"/>
      <c r="CHM108" s="649"/>
      <c r="CHN108" s="649"/>
      <c r="CHO108" s="649"/>
      <c r="CHP108" s="649"/>
      <c r="CHQ108" s="649"/>
      <c r="CHR108" s="649"/>
      <c r="CHS108" s="649"/>
      <c r="CHT108" s="649"/>
      <c r="CHU108" s="649"/>
      <c r="CHV108" s="649"/>
      <c r="CHW108" s="649"/>
      <c r="CHX108" s="649"/>
      <c r="CHY108" s="649"/>
      <c r="CHZ108" s="649"/>
      <c r="CIA108" s="649"/>
      <c r="CIB108" s="649"/>
      <c r="CIC108" s="649"/>
      <c r="CID108" s="649"/>
      <c r="CIE108" s="649"/>
      <c r="CIF108" s="649"/>
      <c r="CIG108" s="649"/>
      <c r="CIH108" s="649"/>
      <c r="CII108" s="649"/>
      <c r="CIJ108" s="649"/>
      <c r="CIK108" s="649"/>
      <c r="CIL108" s="649"/>
      <c r="CIM108" s="649"/>
      <c r="CIN108" s="649"/>
      <c r="CIO108" s="649"/>
      <c r="CIP108" s="649"/>
      <c r="CIQ108" s="649"/>
      <c r="CIR108" s="649"/>
      <c r="CIS108" s="649"/>
      <c r="CIT108" s="649"/>
      <c r="CIU108" s="649"/>
      <c r="CIV108" s="649"/>
      <c r="CIW108" s="649"/>
      <c r="CIX108" s="649"/>
      <c r="CIY108" s="649"/>
      <c r="CIZ108" s="649"/>
      <c r="CJA108" s="649"/>
      <c r="CJB108" s="649"/>
      <c r="CJC108" s="649"/>
      <c r="CJD108" s="649"/>
      <c r="CJE108" s="649"/>
      <c r="CJF108" s="649"/>
      <c r="CJG108" s="649"/>
      <c r="CJH108" s="649"/>
      <c r="CJI108" s="649"/>
      <c r="CJJ108" s="649"/>
      <c r="CJK108" s="649"/>
      <c r="CJL108" s="649"/>
      <c r="CJM108" s="649"/>
      <c r="CJN108" s="649"/>
      <c r="CJO108" s="649"/>
      <c r="CJP108" s="649"/>
      <c r="CJQ108" s="649"/>
      <c r="CJR108" s="649"/>
      <c r="CJS108" s="649"/>
      <c r="CJT108" s="649"/>
      <c r="CJU108" s="649"/>
      <c r="CJV108" s="649"/>
      <c r="CJW108" s="649"/>
      <c r="CJX108" s="649"/>
      <c r="CJY108" s="649"/>
      <c r="CJZ108" s="649"/>
      <c r="CKA108" s="649"/>
      <c r="CKB108" s="649"/>
      <c r="CKC108" s="649"/>
      <c r="CKD108" s="649"/>
      <c r="CKE108" s="649"/>
      <c r="CKF108" s="649"/>
      <c r="CKG108" s="649"/>
      <c r="CKH108" s="649"/>
      <c r="CKI108" s="649"/>
      <c r="CKJ108" s="649"/>
      <c r="CKK108" s="649"/>
      <c r="CKL108" s="649"/>
      <c r="CKM108" s="649"/>
      <c r="CKN108" s="649"/>
      <c r="CKO108" s="649"/>
      <c r="CKP108" s="649"/>
      <c r="CKQ108" s="649"/>
      <c r="CKR108" s="649"/>
      <c r="CKS108" s="649"/>
      <c r="CKT108" s="649"/>
      <c r="CKU108" s="649"/>
      <c r="CKV108" s="649"/>
      <c r="CKW108" s="649"/>
      <c r="CKX108" s="649"/>
      <c r="CKY108" s="649"/>
      <c r="CKZ108" s="649"/>
      <c r="CLA108" s="649"/>
      <c r="CLB108" s="649"/>
      <c r="CLC108" s="649"/>
      <c r="CLD108" s="649"/>
      <c r="CLE108" s="649"/>
      <c r="CLF108" s="649"/>
      <c r="CLG108" s="649"/>
      <c r="CLH108" s="649"/>
      <c r="CLI108" s="649"/>
      <c r="CLJ108" s="649"/>
      <c r="CLK108" s="649"/>
      <c r="CLL108" s="649"/>
      <c r="CLM108" s="649"/>
      <c r="CLN108" s="649"/>
      <c r="CLO108" s="649"/>
      <c r="CLP108" s="649"/>
      <c r="CLQ108" s="649"/>
      <c r="CLR108" s="649"/>
      <c r="CLS108" s="649"/>
      <c r="CLT108" s="649"/>
      <c r="CLU108" s="649"/>
      <c r="CLV108" s="649"/>
      <c r="CLW108" s="649"/>
      <c r="CLX108" s="649"/>
      <c r="CLY108" s="649"/>
      <c r="CLZ108" s="649"/>
      <c r="CMA108" s="649"/>
      <c r="CMB108" s="649"/>
      <c r="CMC108" s="649"/>
      <c r="CMD108" s="649"/>
      <c r="CME108" s="649"/>
      <c r="CMF108" s="649"/>
      <c r="CMG108" s="649"/>
      <c r="CMH108" s="649"/>
      <c r="CMI108" s="649"/>
      <c r="CMJ108" s="649"/>
      <c r="CMK108" s="649"/>
      <c r="CML108" s="649"/>
      <c r="CMM108" s="649"/>
      <c r="CMN108" s="649"/>
      <c r="CMO108" s="649"/>
      <c r="CMP108" s="649"/>
      <c r="CMQ108" s="649"/>
      <c r="CMR108" s="649"/>
      <c r="CMS108" s="649"/>
      <c r="CMT108" s="649"/>
      <c r="CMU108" s="649"/>
      <c r="CMV108" s="649"/>
      <c r="CMW108" s="649"/>
      <c r="CMX108" s="649"/>
      <c r="CMY108" s="649"/>
      <c r="CMZ108" s="649"/>
      <c r="CNA108" s="649"/>
      <c r="CNB108" s="649"/>
      <c r="CNC108" s="649"/>
      <c r="CND108" s="649"/>
      <c r="CNE108" s="649"/>
      <c r="CNF108" s="649"/>
      <c r="CNG108" s="649"/>
      <c r="CNH108" s="649"/>
      <c r="CNI108" s="649"/>
      <c r="CNJ108" s="649"/>
      <c r="CNK108" s="649"/>
      <c r="CNL108" s="649"/>
      <c r="CNM108" s="649"/>
      <c r="CNN108" s="649"/>
      <c r="CNO108" s="649"/>
      <c r="CNP108" s="649"/>
      <c r="CNQ108" s="649"/>
      <c r="CNR108" s="649"/>
      <c r="CNS108" s="649"/>
      <c r="CNT108" s="649"/>
      <c r="CNU108" s="649"/>
      <c r="CNV108" s="649"/>
      <c r="CNW108" s="649"/>
      <c r="CNX108" s="649"/>
      <c r="CNY108" s="649"/>
      <c r="CNZ108" s="649"/>
      <c r="COA108" s="649"/>
      <c r="COB108" s="649"/>
      <c r="COC108" s="649"/>
      <c r="COD108" s="649"/>
      <c r="COE108" s="649"/>
      <c r="COF108" s="649"/>
      <c r="COG108" s="649"/>
      <c r="COH108" s="649"/>
      <c r="COI108" s="649"/>
      <c r="COJ108" s="649"/>
      <c r="COK108" s="649"/>
      <c r="COL108" s="649"/>
      <c r="COM108" s="649"/>
      <c r="CON108" s="649"/>
      <c r="COO108" s="649"/>
      <c r="COP108" s="649"/>
      <c r="COQ108" s="649"/>
      <c r="COR108" s="649"/>
      <c r="COS108" s="649"/>
      <c r="COT108" s="649"/>
      <c r="COU108" s="649"/>
      <c r="COV108" s="649"/>
      <c r="COW108" s="649"/>
      <c r="COX108" s="649"/>
      <c r="COY108" s="649"/>
      <c r="COZ108" s="649"/>
      <c r="CPA108" s="649"/>
      <c r="CPB108" s="649"/>
      <c r="CPC108" s="649"/>
      <c r="CPD108" s="649"/>
      <c r="CPE108" s="649"/>
      <c r="CPF108" s="649"/>
      <c r="CPG108" s="649"/>
      <c r="CPH108" s="649"/>
      <c r="CPI108" s="649"/>
      <c r="CPJ108" s="649"/>
      <c r="CPK108" s="649"/>
      <c r="CPL108" s="649"/>
      <c r="CPM108" s="649"/>
      <c r="CPN108" s="649"/>
      <c r="CPO108" s="649"/>
      <c r="CPP108" s="649"/>
      <c r="CPQ108" s="649"/>
      <c r="CPR108" s="649"/>
      <c r="CPS108" s="649"/>
      <c r="CPT108" s="649"/>
      <c r="CPU108" s="649"/>
      <c r="CPV108" s="649"/>
      <c r="CPW108" s="649"/>
      <c r="CPX108" s="649"/>
      <c r="CPY108" s="649"/>
      <c r="CPZ108" s="649"/>
      <c r="CQA108" s="649"/>
      <c r="CQB108" s="649"/>
      <c r="CQC108" s="649"/>
      <c r="CQD108" s="649"/>
      <c r="CQE108" s="649"/>
      <c r="CQF108" s="649"/>
      <c r="CQG108" s="649"/>
      <c r="CQH108" s="649"/>
      <c r="CQI108" s="649"/>
      <c r="CQJ108" s="649"/>
      <c r="CQK108" s="649"/>
      <c r="CQL108" s="649"/>
      <c r="CQM108" s="649"/>
      <c r="CQN108" s="649"/>
      <c r="CQO108" s="649"/>
      <c r="CQP108" s="649"/>
      <c r="CQQ108" s="649"/>
      <c r="CQR108" s="649"/>
      <c r="CQS108" s="649"/>
      <c r="CQT108" s="649"/>
      <c r="CQU108" s="649"/>
      <c r="CQV108" s="649"/>
      <c r="CQW108" s="649"/>
      <c r="CQX108" s="649"/>
      <c r="CQY108" s="649"/>
      <c r="CQZ108" s="649"/>
      <c r="CRA108" s="649"/>
      <c r="CRB108" s="649"/>
      <c r="CRC108" s="649"/>
      <c r="CRD108" s="649"/>
      <c r="CRE108" s="649"/>
      <c r="CRF108" s="649"/>
      <c r="CRG108" s="649"/>
      <c r="CRH108" s="649"/>
      <c r="CRI108" s="649"/>
      <c r="CRJ108" s="649"/>
      <c r="CRK108" s="649"/>
      <c r="CRL108" s="649"/>
      <c r="CRM108" s="649"/>
      <c r="CRN108" s="649"/>
      <c r="CRO108" s="649"/>
      <c r="CRP108" s="649"/>
      <c r="CRQ108" s="649"/>
      <c r="CRR108" s="649"/>
      <c r="CRS108" s="649"/>
      <c r="CRT108" s="649"/>
      <c r="CRU108" s="649"/>
      <c r="CRV108" s="649"/>
      <c r="CRW108" s="649"/>
      <c r="CRX108" s="649"/>
      <c r="CRY108" s="649"/>
      <c r="CRZ108" s="649"/>
      <c r="CSA108" s="649"/>
      <c r="CSB108" s="649"/>
      <c r="CSC108" s="649"/>
      <c r="CSD108" s="649"/>
      <c r="CSE108" s="649"/>
      <c r="CSF108" s="649"/>
      <c r="CSG108" s="649"/>
      <c r="CSH108" s="649"/>
      <c r="CSI108" s="649"/>
      <c r="CSJ108" s="649"/>
      <c r="CSK108" s="649"/>
      <c r="CSL108" s="649"/>
      <c r="CSM108" s="649"/>
      <c r="CSN108" s="649"/>
      <c r="CSO108" s="649"/>
      <c r="CSP108" s="649"/>
      <c r="CSQ108" s="649"/>
      <c r="CSR108" s="649"/>
      <c r="CSS108" s="649"/>
      <c r="CST108" s="649"/>
      <c r="CSU108" s="649"/>
      <c r="CSV108" s="649"/>
      <c r="CSW108" s="649"/>
      <c r="CSX108" s="649"/>
      <c r="CSY108" s="649"/>
      <c r="CSZ108" s="649"/>
      <c r="CTA108" s="649"/>
      <c r="CTB108" s="649"/>
      <c r="CTC108" s="649"/>
      <c r="CTD108" s="649"/>
      <c r="CTE108" s="649"/>
      <c r="CTF108" s="649"/>
      <c r="CTG108" s="649"/>
      <c r="CTH108" s="649"/>
      <c r="CTI108" s="649"/>
      <c r="CTJ108" s="649"/>
      <c r="CTK108" s="649"/>
      <c r="CTL108" s="649"/>
      <c r="CTM108" s="649"/>
      <c r="CTN108" s="649"/>
      <c r="CTO108" s="649"/>
      <c r="CTP108" s="649"/>
      <c r="CTQ108" s="649"/>
      <c r="CTR108" s="649"/>
      <c r="CTS108" s="649"/>
      <c r="CTT108" s="649"/>
      <c r="CTU108" s="649"/>
      <c r="CTV108" s="649"/>
      <c r="CTW108" s="649"/>
      <c r="CTX108" s="649"/>
      <c r="CTY108" s="649"/>
      <c r="CTZ108" s="649"/>
      <c r="CUA108" s="649"/>
      <c r="CUB108" s="649"/>
      <c r="CUC108" s="649"/>
      <c r="CUD108" s="649"/>
      <c r="CUE108" s="649"/>
      <c r="CUF108" s="649"/>
      <c r="CUG108" s="649"/>
      <c r="CUH108" s="649"/>
      <c r="CUI108" s="649"/>
      <c r="CUJ108" s="649"/>
      <c r="CUK108" s="649"/>
      <c r="CUL108" s="649"/>
      <c r="CUM108" s="649"/>
      <c r="CUN108" s="649"/>
      <c r="CUO108" s="649"/>
      <c r="CUP108" s="649"/>
      <c r="CUQ108" s="649"/>
      <c r="CUR108" s="649"/>
      <c r="CUS108" s="649"/>
      <c r="CUT108" s="649"/>
      <c r="CUU108" s="649"/>
      <c r="CUV108" s="649"/>
      <c r="CUW108" s="649"/>
      <c r="CUX108" s="649"/>
      <c r="CUY108" s="649"/>
      <c r="CUZ108" s="649"/>
      <c r="CVA108" s="649"/>
      <c r="CVB108" s="649"/>
      <c r="CVC108" s="649"/>
      <c r="CVD108" s="649"/>
      <c r="CVE108" s="649"/>
      <c r="CVF108" s="649"/>
      <c r="CVG108" s="649"/>
      <c r="CVH108" s="649"/>
      <c r="CVI108" s="649"/>
      <c r="CVJ108" s="649"/>
      <c r="CVK108" s="649"/>
      <c r="CVL108" s="649"/>
      <c r="CVM108" s="649"/>
      <c r="CVN108" s="649"/>
      <c r="CVO108" s="649"/>
      <c r="CVP108" s="649"/>
      <c r="CVQ108" s="649"/>
      <c r="CVR108" s="649"/>
      <c r="CVS108" s="649"/>
      <c r="CVT108" s="649"/>
      <c r="CVU108" s="649"/>
      <c r="CVV108" s="649"/>
      <c r="CVW108" s="649"/>
      <c r="CVX108" s="649"/>
      <c r="CVY108" s="649"/>
      <c r="CVZ108" s="649"/>
      <c r="CWA108" s="649"/>
      <c r="CWB108" s="649"/>
      <c r="CWC108" s="649"/>
      <c r="CWD108" s="649"/>
      <c r="CWE108" s="649"/>
      <c r="CWF108" s="649"/>
      <c r="CWG108" s="649"/>
      <c r="CWH108" s="649"/>
      <c r="CWI108" s="649"/>
      <c r="CWJ108" s="649"/>
      <c r="CWK108" s="649"/>
      <c r="CWL108" s="649"/>
      <c r="CWM108" s="649"/>
      <c r="CWN108" s="649"/>
      <c r="CWO108" s="649"/>
      <c r="CWP108" s="649"/>
      <c r="CWQ108" s="649"/>
      <c r="CWR108" s="649"/>
      <c r="CWS108" s="649"/>
      <c r="CWT108" s="649"/>
      <c r="CWU108" s="649"/>
      <c r="CWV108" s="649"/>
      <c r="CWW108" s="649"/>
      <c r="CWX108" s="649"/>
      <c r="CWY108" s="649"/>
      <c r="CWZ108" s="649"/>
      <c r="CXA108" s="649"/>
      <c r="CXB108" s="649"/>
      <c r="CXC108" s="649"/>
      <c r="CXD108" s="649"/>
      <c r="CXE108" s="649"/>
      <c r="CXF108" s="649"/>
      <c r="CXG108" s="649"/>
      <c r="CXH108" s="649"/>
      <c r="CXI108" s="649"/>
      <c r="CXJ108" s="649"/>
      <c r="CXK108" s="649"/>
      <c r="CXL108" s="649"/>
      <c r="CXM108" s="649"/>
      <c r="CXN108" s="649"/>
      <c r="CXO108" s="649"/>
      <c r="CXP108" s="649"/>
      <c r="CXQ108" s="649"/>
      <c r="CXR108" s="649"/>
      <c r="CXS108" s="649"/>
      <c r="CXT108" s="649"/>
      <c r="CXU108" s="649"/>
      <c r="CXV108" s="649"/>
      <c r="CXW108" s="649"/>
      <c r="CXX108" s="649"/>
      <c r="CXY108" s="649"/>
      <c r="CXZ108" s="649"/>
      <c r="CYA108" s="649"/>
      <c r="CYB108" s="649"/>
      <c r="CYC108" s="649"/>
      <c r="CYD108" s="649"/>
      <c r="CYE108" s="649"/>
      <c r="CYF108" s="649"/>
      <c r="CYG108" s="649"/>
      <c r="CYH108" s="649"/>
      <c r="CYI108" s="649"/>
      <c r="CYJ108" s="649"/>
      <c r="CYK108" s="649"/>
      <c r="CYL108" s="649"/>
      <c r="CYM108" s="649"/>
      <c r="CYN108" s="649"/>
      <c r="CYO108" s="649"/>
      <c r="CYP108" s="649"/>
      <c r="CYQ108" s="649"/>
      <c r="CYR108" s="649"/>
      <c r="CYS108" s="649"/>
      <c r="CYT108" s="649"/>
      <c r="CYU108" s="649"/>
      <c r="CYV108" s="649"/>
      <c r="CYW108" s="649"/>
      <c r="CYX108" s="649"/>
      <c r="CYY108" s="649"/>
      <c r="CYZ108" s="649"/>
      <c r="CZA108" s="649"/>
      <c r="CZB108" s="649"/>
      <c r="CZC108" s="649"/>
      <c r="CZD108" s="649"/>
      <c r="CZE108" s="649"/>
      <c r="CZF108" s="649"/>
      <c r="CZG108" s="649"/>
      <c r="CZH108" s="649"/>
      <c r="CZI108" s="649"/>
      <c r="CZJ108" s="649"/>
      <c r="CZK108" s="649"/>
      <c r="CZL108" s="649"/>
      <c r="CZM108" s="649"/>
      <c r="CZN108" s="649"/>
      <c r="CZO108" s="649"/>
      <c r="CZP108" s="649"/>
      <c r="CZQ108" s="649"/>
      <c r="CZR108" s="649"/>
      <c r="CZS108" s="649"/>
      <c r="CZT108" s="649"/>
      <c r="CZU108" s="649"/>
      <c r="CZV108" s="649"/>
      <c r="CZW108" s="649"/>
      <c r="CZX108" s="649"/>
      <c r="CZY108" s="649"/>
      <c r="CZZ108" s="649"/>
      <c r="DAA108" s="649"/>
      <c r="DAB108" s="649"/>
      <c r="DAC108" s="649"/>
      <c r="DAD108" s="649"/>
      <c r="DAE108" s="649"/>
      <c r="DAF108" s="649"/>
      <c r="DAG108" s="649"/>
      <c r="DAH108" s="649"/>
      <c r="DAI108" s="649"/>
      <c r="DAJ108" s="649"/>
      <c r="DAK108" s="649"/>
      <c r="DAL108" s="649"/>
      <c r="DAM108" s="649"/>
      <c r="DAN108" s="649"/>
      <c r="DAO108" s="649"/>
      <c r="DAP108" s="649"/>
      <c r="DAQ108" s="649"/>
      <c r="DAR108" s="649"/>
      <c r="DAS108" s="649"/>
      <c r="DAT108" s="649"/>
      <c r="DAU108" s="649"/>
      <c r="DAV108" s="649"/>
      <c r="DAW108" s="649"/>
      <c r="DAX108" s="649"/>
      <c r="DAY108" s="649"/>
      <c r="DAZ108" s="649"/>
      <c r="DBA108" s="649"/>
      <c r="DBB108" s="649"/>
      <c r="DBC108" s="649"/>
      <c r="DBD108" s="649"/>
      <c r="DBE108" s="649"/>
      <c r="DBF108" s="649"/>
      <c r="DBG108" s="649"/>
      <c r="DBH108" s="649"/>
      <c r="DBI108" s="649"/>
      <c r="DBJ108" s="649"/>
      <c r="DBK108" s="649"/>
      <c r="DBL108" s="649"/>
      <c r="DBM108" s="649"/>
      <c r="DBN108" s="649"/>
      <c r="DBO108" s="649"/>
      <c r="DBP108" s="649"/>
      <c r="DBQ108" s="649"/>
      <c r="DBR108" s="649"/>
      <c r="DBS108" s="649"/>
      <c r="DBT108" s="649"/>
      <c r="DBU108" s="649"/>
      <c r="DBV108" s="649"/>
      <c r="DBW108" s="649"/>
      <c r="DBX108" s="649"/>
      <c r="DBY108" s="649"/>
      <c r="DBZ108" s="649"/>
      <c r="DCA108" s="649"/>
      <c r="DCB108" s="649"/>
      <c r="DCC108" s="649"/>
      <c r="DCD108" s="649"/>
      <c r="DCE108" s="649"/>
      <c r="DCF108" s="649"/>
      <c r="DCG108" s="649"/>
      <c r="DCH108" s="649"/>
      <c r="DCI108" s="649"/>
      <c r="DCJ108" s="649"/>
      <c r="DCK108" s="649"/>
      <c r="DCL108" s="649"/>
      <c r="DCM108" s="649"/>
      <c r="DCN108" s="649"/>
      <c r="DCO108" s="649"/>
      <c r="DCP108" s="649"/>
      <c r="DCQ108" s="649"/>
      <c r="DCR108" s="649"/>
      <c r="DCS108" s="649"/>
      <c r="DCT108" s="649"/>
      <c r="DCU108" s="649"/>
      <c r="DCV108" s="649"/>
      <c r="DCW108" s="649"/>
      <c r="DCX108" s="649"/>
      <c r="DCY108" s="649"/>
      <c r="DCZ108" s="649"/>
      <c r="DDA108" s="649"/>
      <c r="DDB108" s="649"/>
      <c r="DDC108" s="649"/>
      <c r="DDD108" s="649"/>
      <c r="DDE108" s="649"/>
      <c r="DDF108" s="649"/>
      <c r="DDG108" s="649"/>
      <c r="DDH108" s="649"/>
      <c r="DDI108" s="649"/>
      <c r="DDJ108" s="649"/>
      <c r="DDK108" s="649"/>
      <c r="DDL108" s="649"/>
      <c r="DDM108" s="649"/>
      <c r="DDN108" s="649"/>
      <c r="DDO108" s="649"/>
      <c r="DDP108" s="649"/>
      <c r="DDQ108" s="649"/>
      <c r="DDR108" s="649"/>
      <c r="DDS108" s="649"/>
      <c r="DDT108" s="649"/>
      <c r="DDU108" s="649"/>
      <c r="DDV108" s="649"/>
      <c r="DDW108" s="649"/>
      <c r="DDX108" s="649"/>
      <c r="DDY108" s="649"/>
      <c r="DDZ108" s="649"/>
      <c r="DEA108" s="649"/>
      <c r="DEB108" s="649"/>
      <c r="DEC108" s="649"/>
      <c r="DED108" s="649"/>
      <c r="DEE108" s="649"/>
      <c r="DEF108" s="649"/>
      <c r="DEG108" s="649"/>
      <c r="DEH108" s="649"/>
      <c r="DEI108" s="649"/>
      <c r="DEJ108" s="649"/>
      <c r="DEK108" s="649"/>
      <c r="DEL108" s="649"/>
      <c r="DEM108" s="649"/>
      <c r="DEN108" s="649"/>
      <c r="DEO108" s="649"/>
      <c r="DEP108" s="649"/>
      <c r="DEQ108" s="649"/>
      <c r="DER108" s="649"/>
      <c r="DES108" s="649"/>
      <c r="DET108" s="649"/>
      <c r="DEU108" s="649"/>
      <c r="DEV108" s="649"/>
      <c r="DEW108" s="649"/>
      <c r="DEX108" s="649"/>
      <c r="DEY108" s="649"/>
      <c r="DEZ108" s="649"/>
      <c r="DFA108" s="649"/>
      <c r="DFB108" s="649"/>
      <c r="DFC108" s="649"/>
      <c r="DFD108" s="649"/>
      <c r="DFE108" s="649"/>
      <c r="DFF108" s="649"/>
      <c r="DFG108" s="649"/>
      <c r="DFH108" s="649"/>
      <c r="DFI108" s="649"/>
      <c r="DFJ108" s="649"/>
      <c r="DFK108" s="649"/>
      <c r="DFL108" s="649"/>
      <c r="DFM108" s="649"/>
      <c r="DFN108" s="649"/>
      <c r="DFO108" s="649"/>
      <c r="DFP108" s="649"/>
      <c r="DFQ108" s="649"/>
      <c r="DFR108" s="649"/>
      <c r="DFS108" s="649"/>
      <c r="DFT108" s="649"/>
      <c r="DFU108" s="649"/>
      <c r="DFV108" s="649"/>
      <c r="DFW108" s="649"/>
      <c r="DFX108" s="649"/>
      <c r="DFY108" s="649"/>
      <c r="DFZ108" s="649"/>
      <c r="DGA108" s="649"/>
      <c r="DGB108" s="649"/>
      <c r="DGC108" s="649"/>
      <c r="DGD108" s="649"/>
      <c r="DGE108" s="649"/>
      <c r="DGF108" s="649"/>
      <c r="DGG108" s="649"/>
      <c r="DGH108" s="649"/>
      <c r="DGI108" s="649"/>
      <c r="DGJ108" s="649"/>
      <c r="DGK108" s="649"/>
      <c r="DGL108" s="649"/>
      <c r="DGM108" s="649"/>
      <c r="DGN108" s="649"/>
      <c r="DGO108" s="649"/>
      <c r="DGP108" s="649"/>
      <c r="DGQ108" s="649"/>
      <c r="DGR108" s="649"/>
      <c r="DGS108" s="649"/>
      <c r="DGT108" s="649"/>
      <c r="DGU108" s="649"/>
      <c r="DGV108" s="649"/>
      <c r="DGW108" s="649"/>
      <c r="DGX108" s="649"/>
      <c r="DGY108" s="649"/>
      <c r="DGZ108" s="649"/>
      <c r="DHA108" s="649"/>
      <c r="DHB108" s="649"/>
      <c r="DHC108" s="649"/>
      <c r="DHD108" s="649"/>
      <c r="DHE108" s="649"/>
      <c r="DHF108" s="649"/>
      <c r="DHG108" s="649"/>
      <c r="DHH108" s="649"/>
      <c r="DHI108" s="649"/>
      <c r="DHJ108" s="649"/>
      <c r="DHK108" s="649"/>
      <c r="DHL108" s="649"/>
      <c r="DHM108" s="649"/>
      <c r="DHN108" s="649"/>
      <c r="DHO108" s="649"/>
      <c r="DHP108" s="649"/>
      <c r="DHQ108" s="649"/>
      <c r="DHR108" s="649"/>
      <c r="DHS108" s="649"/>
      <c r="DHT108" s="649"/>
      <c r="DHU108" s="649"/>
      <c r="DHV108" s="649"/>
      <c r="DHW108" s="649"/>
      <c r="DHX108" s="649"/>
      <c r="DHY108" s="649"/>
      <c r="DHZ108" s="649"/>
      <c r="DIA108" s="649"/>
      <c r="DIB108" s="649"/>
      <c r="DIC108" s="649"/>
      <c r="DID108" s="649"/>
      <c r="DIE108" s="649"/>
      <c r="DIF108" s="649"/>
      <c r="DIG108" s="649"/>
      <c r="DIH108" s="649"/>
      <c r="DII108" s="649"/>
      <c r="DIJ108" s="649"/>
      <c r="DIK108" s="649"/>
      <c r="DIL108" s="649"/>
      <c r="DIM108" s="649"/>
      <c r="DIN108" s="649"/>
      <c r="DIO108" s="649"/>
      <c r="DIP108" s="649"/>
      <c r="DIQ108" s="649"/>
      <c r="DIR108" s="649"/>
      <c r="DIS108" s="649"/>
      <c r="DIT108" s="649"/>
      <c r="DIU108" s="649"/>
      <c r="DIV108" s="649"/>
      <c r="DIW108" s="649"/>
      <c r="DIX108" s="649"/>
      <c r="DIY108" s="649"/>
      <c r="DIZ108" s="649"/>
      <c r="DJA108" s="649"/>
      <c r="DJB108" s="649"/>
      <c r="DJC108" s="649"/>
      <c r="DJD108" s="649"/>
      <c r="DJE108" s="649"/>
      <c r="DJF108" s="649"/>
      <c r="DJG108" s="649"/>
      <c r="DJH108" s="649"/>
      <c r="DJI108" s="649"/>
      <c r="DJJ108" s="649"/>
      <c r="DJK108" s="649"/>
      <c r="DJL108" s="649"/>
      <c r="DJM108" s="649"/>
      <c r="DJN108" s="649"/>
      <c r="DJO108" s="649"/>
      <c r="DJP108" s="649"/>
      <c r="DJQ108" s="649"/>
      <c r="DJR108" s="649"/>
      <c r="DJS108" s="649"/>
      <c r="DJT108" s="649"/>
      <c r="DJU108" s="649"/>
      <c r="DJV108" s="649"/>
      <c r="DJW108" s="649"/>
      <c r="DJX108" s="649"/>
      <c r="DJY108" s="649"/>
      <c r="DJZ108" s="649"/>
      <c r="DKA108" s="649"/>
      <c r="DKB108" s="649"/>
      <c r="DKC108" s="649"/>
      <c r="DKD108" s="649"/>
      <c r="DKE108" s="649"/>
      <c r="DKF108" s="649"/>
      <c r="DKG108" s="649"/>
      <c r="DKH108" s="649"/>
      <c r="DKI108" s="649"/>
      <c r="DKJ108" s="649"/>
      <c r="DKK108" s="649"/>
      <c r="DKL108" s="649"/>
      <c r="DKM108" s="649"/>
      <c r="DKN108" s="649"/>
      <c r="DKO108" s="649"/>
      <c r="DKP108" s="649"/>
      <c r="DKQ108" s="649"/>
      <c r="DKR108" s="649"/>
      <c r="DKS108" s="649"/>
      <c r="DKT108" s="649"/>
      <c r="DKU108" s="649"/>
      <c r="DKV108" s="649"/>
      <c r="DKW108" s="649"/>
      <c r="DKX108" s="649"/>
      <c r="DKY108" s="649"/>
      <c r="DKZ108" s="649"/>
      <c r="DLA108" s="649"/>
      <c r="DLB108" s="649"/>
      <c r="DLC108" s="649"/>
      <c r="DLD108" s="649"/>
      <c r="DLE108" s="649"/>
      <c r="DLF108" s="649"/>
      <c r="DLG108" s="649"/>
      <c r="DLH108" s="649"/>
      <c r="DLI108" s="649"/>
      <c r="DLJ108" s="649"/>
      <c r="DLK108" s="649"/>
      <c r="DLL108" s="649"/>
      <c r="DLM108" s="649"/>
      <c r="DLN108" s="649"/>
      <c r="DLO108" s="649"/>
      <c r="DLP108" s="649"/>
      <c r="DLQ108" s="649"/>
      <c r="DLR108" s="649"/>
      <c r="DLS108" s="649"/>
      <c r="DLT108" s="649"/>
      <c r="DLU108" s="649"/>
      <c r="DLV108" s="649"/>
      <c r="DLW108" s="649"/>
      <c r="DLX108" s="649"/>
      <c r="DLY108" s="649"/>
      <c r="DLZ108" s="649"/>
      <c r="DMA108" s="649"/>
      <c r="DMB108" s="649"/>
      <c r="DMC108" s="649"/>
      <c r="DMD108" s="649"/>
      <c r="DME108" s="649"/>
      <c r="DMF108" s="649"/>
      <c r="DMG108" s="649"/>
      <c r="DMH108" s="649"/>
      <c r="DMI108" s="649"/>
      <c r="DMJ108" s="649"/>
      <c r="DMK108" s="649"/>
      <c r="DML108" s="649"/>
      <c r="DMM108" s="649"/>
      <c r="DMN108" s="649"/>
      <c r="DMO108" s="649"/>
      <c r="DMP108" s="649"/>
      <c r="DMQ108" s="649"/>
      <c r="DMR108" s="649"/>
      <c r="DMS108" s="649"/>
      <c r="DMT108" s="649"/>
      <c r="DMU108" s="649"/>
      <c r="DMV108" s="649"/>
      <c r="DMW108" s="649"/>
      <c r="DMX108" s="649"/>
      <c r="DMY108" s="649"/>
      <c r="DMZ108" s="649"/>
      <c r="DNA108" s="649"/>
      <c r="DNB108" s="649"/>
      <c r="DNC108" s="649"/>
      <c r="DND108" s="649"/>
      <c r="DNE108" s="649"/>
      <c r="DNF108" s="649"/>
      <c r="DNG108" s="649"/>
      <c r="DNH108" s="649"/>
      <c r="DNI108" s="649"/>
      <c r="DNJ108" s="649"/>
      <c r="DNK108" s="649"/>
      <c r="DNL108" s="649"/>
      <c r="DNM108" s="649"/>
      <c r="DNN108" s="649"/>
      <c r="DNO108" s="649"/>
      <c r="DNP108" s="649"/>
      <c r="DNQ108" s="649"/>
      <c r="DNR108" s="649"/>
      <c r="DNS108" s="649"/>
      <c r="DNT108" s="649"/>
      <c r="DNU108" s="649"/>
      <c r="DNV108" s="649"/>
      <c r="DNW108" s="649"/>
      <c r="DNX108" s="649"/>
      <c r="DNY108" s="649"/>
      <c r="DNZ108" s="649"/>
      <c r="DOA108" s="649"/>
      <c r="DOB108" s="649"/>
      <c r="DOC108" s="649"/>
      <c r="DOD108" s="649"/>
      <c r="DOE108" s="649"/>
      <c r="DOF108" s="649"/>
      <c r="DOG108" s="649"/>
      <c r="DOH108" s="649"/>
      <c r="DOI108" s="649"/>
      <c r="DOJ108" s="649"/>
      <c r="DOK108" s="649"/>
      <c r="DOL108" s="649"/>
      <c r="DOM108" s="649"/>
      <c r="DON108" s="649"/>
      <c r="DOO108" s="649"/>
      <c r="DOP108" s="649"/>
      <c r="DOQ108" s="649"/>
      <c r="DOR108" s="649"/>
      <c r="DOS108" s="649"/>
      <c r="DOT108" s="649"/>
      <c r="DOU108" s="649"/>
      <c r="DOV108" s="649"/>
      <c r="DOW108" s="649"/>
      <c r="DOX108" s="649"/>
      <c r="DOY108" s="649"/>
      <c r="DOZ108" s="649"/>
      <c r="DPA108" s="649"/>
      <c r="DPB108" s="649"/>
      <c r="DPC108" s="649"/>
      <c r="DPD108" s="649"/>
      <c r="DPE108" s="649"/>
      <c r="DPF108" s="649"/>
      <c r="DPG108" s="649"/>
      <c r="DPH108" s="649"/>
      <c r="DPI108" s="649"/>
      <c r="DPJ108" s="649"/>
      <c r="DPK108" s="649"/>
      <c r="DPL108" s="649"/>
      <c r="DPM108" s="649"/>
      <c r="DPN108" s="649"/>
      <c r="DPO108" s="649"/>
      <c r="DPP108" s="649"/>
      <c r="DPQ108" s="649"/>
      <c r="DPR108" s="649"/>
      <c r="DPS108" s="649"/>
      <c r="DPT108" s="649"/>
      <c r="DPU108" s="649"/>
      <c r="DPV108" s="649"/>
      <c r="DPW108" s="649"/>
      <c r="DPX108" s="649"/>
      <c r="DPY108" s="649"/>
      <c r="DPZ108" s="649"/>
      <c r="DQA108" s="649"/>
      <c r="DQB108" s="649"/>
      <c r="DQC108" s="649"/>
      <c r="DQD108" s="649"/>
      <c r="DQE108" s="649"/>
      <c r="DQF108" s="649"/>
      <c r="DQG108" s="649"/>
      <c r="DQH108" s="649"/>
      <c r="DQI108" s="649"/>
      <c r="DQJ108" s="649"/>
      <c r="DQK108" s="649"/>
      <c r="DQL108" s="649"/>
      <c r="DQM108" s="649"/>
      <c r="DQN108" s="649"/>
      <c r="DQO108" s="649"/>
      <c r="DQP108" s="649"/>
      <c r="DQQ108" s="649"/>
      <c r="DQR108" s="649"/>
      <c r="DQS108" s="649"/>
      <c r="DQT108" s="649"/>
      <c r="DQU108" s="649"/>
      <c r="DQV108" s="649"/>
      <c r="DQW108" s="649"/>
      <c r="DQX108" s="649"/>
      <c r="DQY108" s="649"/>
      <c r="DQZ108" s="649"/>
      <c r="DRA108" s="649"/>
      <c r="DRB108" s="649"/>
      <c r="DRC108" s="649"/>
      <c r="DRD108" s="649"/>
      <c r="DRE108" s="649"/>
      <c r="DRF108" s="649"/>
      <c r="DRG108" s="649"/>
      <c r="DRH108" s="649"/>
      <c r="DRI108" s="649"/>
      <c r="DRJ108" s="649"/>
      <c r="DRK108" s="649"/>
      <c r="DRL108" s="649"/>
      <c r="DRM108" s="649"/>
      <c r="DRN108" s="649"/>
      <c r="DRO108" s="649"/>
      <c r="DRP108" s="649"/>
      <c r="DRQ108" s="649"/>
      <c r="DRR108" s="649"/>
      <c r="DRS108" s="649"/>
      <c r="DRT108" s="649"/>
      <c r="DRU108" s="649"/>
      <c r="DRV108" s="649"/>
      <c r="DRW108" s="649"/>
      <c r="DRX108" s="649"/>
      <c r="DRY108" s="649"/>
      <c r="DRZ108" s="649"/>
      <c r="DSA108" s="649"/>
      <c r="DSB108" s="649"/>
      <c r="DSC108" s="649"/>
      <c r="DSD108" s="649"/>
      <c r="DSE108" s="649"/>
      <c r="DSF108" s="649"/>
      <c r="DSG108" s="649"/>
      <c r="DSH108" s="649"/>
      <c r="DSI108" s="649"/>
      <c r="DSJ108" s="649"/>
      <c r="DSK108" s="649"/>
      <c r="DSL108" s="649"/>
      <c r="DSM108" s="649"/>
      <c r="DSN108" s="649"/>
      <c r="DSO108" s="649"/>
      <c r="DSP108" s="649"/>
      <c r="DSQ108" s="649"/>
      <c r="DSR108" s="649"/>
      <c r="DSS108" s="649"/>
      <c r="DST108" s="649"/>
      <c r="DSU108" s="649"/>
      <c r="DSV108" s="649"/>
      <c r="DSW108" s="649"/>
      <c r="DSX108" s="649"/>
      <c r="DSY108" s="649"/>
      <c r="DSZ108" s="649"/>
      <c r="DTA108" s="649"/>
      <c r="DTB108" s="649"/>
      <c r="DTC108" s="649"/>
      <c r="DTD108" s="649"/>
      <c r="DTE108" s="649"/>
      <c r="DTF108" s="649"/>
      <c r="DTG108" s="649"/>
      <c r="DTH108" s="649"/>
      <c r="DTI108" s="649"/>
      <c r="DTJ108" s="649"/>
      <c r="DTK108" s="649"/>
      <c r="DTL108" s="649"/>
      <c r="DTM108" s="649"/>
      <c r="DTN108" s="649"/>
      <c r="DTO108" s="649"/>
      <c r="DTP108" s="649"/>
      <c r="DTQ108" s="649"/>
      <c r="DTR108" s="649"/>
      <c r="DTS108" s="649"/>
      <c r="DTT108" s="649"/>
      <c r="DTU108" s="649"/>
      <c r="DTV108" s="649"/>
      <c r="DTW108" s="649"/>
      <c r="DTX108" s="649"/>
      <c r="DTY108" s="649"/>
      <c r="DTZ108" s="649"/>
      <c r="DUA108" s="649"/>
      <c r="DUB108" s="649"/>
      <c r="DUC108" s="649"/>
      <c r="DUD108" s="649"/>
      <c r="DUE108" s="649"/>
      <c r="DUF108" s="649"/>
      <c r="DUG108" s="649"/>
      <c r="DUH108" s="649"/>
      <c r="DUI108" s="649"/>
      <c r="DUJ108" s="649"/>
      <c r="DUK108" s="649"/>
      <c r="DUL108" s="649"/>
      <c r="DUM108" s="649"/>
      <c r="DUN108" s="649"/>
      <c r="DUO108" s="649"/>
      <c r="DUP108" s="649"/>
      <c r="DUQ108" s="649"/>
      <c r="DUR108" s="649"/>
      <c r="DUS108" s="649"/>
      <c r="DUT108" s="649"/>
      <c r="DUU108" s="649"/>
      <c r="DUV108" s="649"/>
      <c r="DUW108" s="649"/>
      <c r="DUX108" s="649"/>
      <c r="DUY108" s="649"/>
      <c r="DUZ108" s="649"/>
      <c r="DVA108" s="649"/>
      <c r="DVB108" s="649"/>
      <c r="DVC108" s="649"/>
      <c r="DVD108" s="649"/>
      <c r="DVE108" s="649"/>
      <c r="DVF108" s="649"/>
      <c r="DVG108" s="649"/>
      <c r="DVH108" s="649"/>
      <c r="DVI108" s="649"/>
      <c r="DVJ108" s="649"/>
      <c r="DVK108" s="649"/>
      <c r="DVL108" s="649"/>
      <c r="DVM108" s="649"/>
      <c r="DVN108" s="649"/>
      <c r="DVO108" s="649"/>
      <c r="DVP108" s="649"/>
      <c r="DVQ108" s="649"/>
      <c r="DVR108" s="649"/>
      <c r="DVS108" s="649"/>
      <c r="DVT108" s="649"/>
      <c r="DVU108" s="649"/>
      <c r="DVV108" s="649"/>
      <c r="DVW108" s="649"/>
      <c r="DVX108" s="649"/>
      <c r="DVY108" s="649"/>
      <c r="DVZ108" s="649"/>
      <c r="DWA108" s="649"/>
      <c r="DWB108" s="649"/>
      <c r="DWC108" s="649"/>
      <c r="DWD108" s="649"/>
      <c r="DWE108" s="649"/>
      <c r="DWF108" s="649"/>
      <c r="DWG108" s="649"/>
      <c r="DWH108" s="649"/>
      <c r="DWI108" s="649"/>
      <c r="DWJ108" s="649"/>
      <c r="DWK108" s="649"/>
      <c r="DWL108" s="649"/>
      <c r="DWM108" s="649"/>
      <c r="DWN108" s="649"/>
      <c r="DWO108" s="649"/>
      <c r="DWP108" s="649"/>
      <c r="DWQ108" s="649"/>
      <c r="DWR108" s="649"/>
      <c r="DWS108" s="649"/>
      <c r="DWT108" s="649"/>
      <c r="DWU108" s="649"/>
      <c r="DWV108" s="649"/>
      <c r="DWW108" s="649"/>
      <c r="DWX108" s="649"/>
      <c r="DWY108" s="649"/>
      <c r="DWZ108" s="649"/>
      <c r="DXA108" s="649"/>
      <c r="DXB108" s="649"/>
      <c r="DXC108" s="649"/>
      <c r="DXD108" s="649"/>
      <c r="DXE108" s="649"/>
      <c r="DXF108" s="649"/>
      <c r="DXG108" s="649"/>
      <c r="DXH108" s="649"/>
      <c r="DXI108" s="649"/>
      <c r="DXJ108" s="649"/>
      <c r="DXK108" s="649"/>
      <c r="DXL108" s="649"/>
      <c r="DXM108" s="649"/>
      <c r="DXN108" s="649"/>
      <c r="DXO108" s="649"/>
      <c r="DXP108" s="649"/>
      <c r="DXQ108" s="649"/>
      <c r="DXR108" s="649"/>
      <c r="DXS108" s="649"/>
      <c r="DXT108" s="649"/>
      <c r="DXU108" s="649"/>
      <c r="DXV108" s="649"/>
      <c r="DXW108" s="649"/>
      <c r="DXX108" s="649"/>
      <c r="DXY108" s="649"/>
      <c r="DXZ108" s="649"/>
      <c r="DYA108" s="649"/>
      <c r="DYB108" s="649"/>
      <c r="DYC108" s="649"/>
      <c r="DYD108" s="649"/>
      <c r="DYE108" s="649"/>
      <c r="DYF108" s="649"/>
      <c r="DYG108" s="649"/>
      <c r="DYH108" s="649"/>
      <c r="DYI108" s="649"/>
      <c r="DYJ108" s="649"/>
      <c r="DYK108" s="649"/>
      <c r="DYL108" s="649"/>
      <c r="DYM108" s="649"/>
      <c r="DYN108" s="649"/>
      <c r="DYO108" s="649"/>
      <c r="DYP108" s="649"/>
      <c r="DYQ108" s="649"/>
      <c r="DYR108" s="649"/>
      <c r="DYS108" s="649"/>
      <c r="DYT108" s="649"/>
      <c r="DYU108" s="649"/>
      <c r="DYV108" s="649"/>
      <c r="DYW108" s="649"/>
      <c r="DYX108" s="649"/>
      <c r="DYY108" s="649"/>
      <c r="DYZ108" s="649"/>
      <c r="DZA108" s="649"/>
      <c r="DZB108" s="649"/>
      <c r="DZC108" s="649"/>
      <c r="DZD108" s="649"/>
      <c r="DZE108" s="649"/>
      <c r="DZF108" s="649"/>
      <c r="DZG108" s="649"/>
      <c r="DZH108" s="649"/>
      <c r="DZI108" s="649"/>
      <c r="DZJ108" s="649"/>
      <c r="DZK108" s="649"/>
      <c r="DZL108" s="649"/>
      <c r="DZM108" s="649"/>
      <c r="DZN108" s="649"/>
      <c r="DZO108" s="649"/>
      <c r="DZP108" s="649"/>
      <c r="DZQ108" s="649"/>
      <c r="DZR108" s="649"/>
      <c r="DZS108" s="649"/>
      <c r="DZT108" s="649"/>
      <c r="DZU108" s="649"/>
      <c r="DZV108" s="649"/>
      <c r="DZW108" s="649"/>
      <c r="DZX108" s="649"/>
      <c r="DZY108" s="649"/>
      <c r="DZZ108" s="649"/>
      <c r="EAA108" s="649"/>
      <c r="EAB108" s="649"/>
      <c r="EAC108" s="649"/>
      <c r="EAD108" s="649"/>
      <c r="EAE108" s="649"/>
      <c r="EAF108" s="649"/>
      <c r="EAG108" s="649"/>
      <c r="EAH108" s="649"/>
      <c r="EAI108" s="649"/>
      <c r="EAJ108" s="649"/>
      <c r="EAK108" s="649"/>
      <c r="EAL108" s="649"/>
      <c r="EAM108" s="649"/>
      <c r="EAN108" s="649"/>
      <c r="EAO108" s="649"/>
      <c r="EAP108" s="649"/>
      <c r="EAQ108" s="649"/>
      <c r="EAR108" s="649"/>
      <c r="EAS108" s="649"/>
      <c r="EAT108" s="649"/>
      <c r="EAU108" s="649"/>
      <c r="EAV108" s="649"/>
      <c r="EAW108" s="649"/>
      <c r="EAX108" s="649"/>
      <c r="EAY108" s="649"/>
      <c r="EAZ108" s="649"/>
      <c r="EBA108" s="649"/>
      <c r="EBB108" s="649"/>
      <c r="EBC108" s="649"/>
      <c r="EBD108" s="649"/>
      <c r="EBE108" s="649"/>
      <c r="EBF108" s="649"/>
      <c r="EBG108" s="649"/>
      <c r="EBH108" s="649"/>
      <c r="EBI108" s="649"/>
      <c r="EBJ108" s="649"/>
      <c r="EBK108" s="649"/>
      <c r="EBL108" s="649"/>
      <c r="EBM108" s="649"/>
      <c r="EBN108" s="649"/>
      <c r="EBO108" s="649"/>
      <c r="EBP108" s="649"/>
      <c r="EBQ108" s="649"/>
      <c r="EBR108" s="649"/>
      <c r="EBS108" s="649"/>
      <c r="EBT108" s="649"/>
      <c r="EBU108" s="649"/>
      <c r="EBV108" s="649"/>
      <c r="EBW108" s="649"/>
      <c r="EBX108" s="649"/>
      <c r="EBY108" s="649"/>
      <c r="EBZ108" s="649"/>
      <c r="ECA108" s="649"/>
      <c r="ECB108" s="649"/>
      <c r="ECC108" s="649"/>
      <c r="ECD108" s="649"/>
      <c r="ECE108" s="649"/>
      <c r="ECF108" s="649"/>
      <c r="ECG108" s="649"/>
      <c r="ECH108" s="649"/>
      <c r="ECI108" s="649"/>
      <c r="ECJ108" s="649"/>
      <c r="ECK108" s="649"/>
      <c r="ECL108" s="649"/>
      <c r="ECM108" s="649"/>
      <c r="ECN108" s="649"/>
      <c r="ECO108" s="649"/>
      <c r="ECP108" s="649"/>
      <c r="ECQ108" s="649"/>
      <c r="ECR108" s="649"/>
      <c r="ECS108" s="649"/>
      <c r="ECT108" s="649"/>
      <c r="ECU108" s="649"/>
      <c r="ECV108" s="649"/>
      <c r="ECW108" s="649"/>
      <c r="ECX108" s="649"/>
      <c r="ECY108" s="649"/>
      <c r="ECZ108" s="649"/>
      <c r="EDA108" s="649"/>
      <c r="EDB108" s="649"/>
      <c r="EDC108" s="649"/>
      <c r="EDD108" s="649"/>
      <c r="EDE108" s="649"/>
      <c r="EDF108" s="649"/>
      <c r="EDG108" s="649"/>
      <c r="EDH108" s="649"/>
      <c r="EDI108" s="649"/>
      <c r="EDJ108" s="649"/>
      <c r="EDK108" s="649"/>
      <c r="EDL108" s="649"/>
      <c r="EDM108" s="649"/>
      <c r="EDN108" s="649"/>
      <c r="EDO108" s="649"/>
      <c r="EDP108" s="649"/>
      <c r="EDQ108" s="649"/>
      <c r="EDR108" s="649"/>
      <c r="EDS108" s="649"/>
      <c r="EDT108" s="649"/>
      <c r="EDU108" s="649"/>
      <c r="EDV108" s="649"/>
      <c r="EDW108" s="649"/>
      <c r="EDX108" s="649"/>
      <c r="EDY108" s="649"/>
      <c r="EDZ108" s="649"/>
      <c r="EEA108" s="649"/>
      <c r="EEB108" s="649"/>
      <c r="EEC108" s="649"/>
      <c r="EED108" s="649"/>
      <c r="EEE108" s="649"/>
      <c r="EEF108" s="649"/>
      <c r="EEG108" s="649"/>
      <c r="EEH108" s="649"/>
      <c r="EEI108" s="649"/>
      <c r="EEJ108" s="649"/>
      <c r="EEK108" s="649"/>
      <c r="EEL108" s="649"/>
      <c r="EEM108" s="649"/>
      <c r="EEN108" s="649"/>
      <c r="EEO108" s="649"/>
      <c r="EEP108" s="649"/>
      <c r="EEQ108" s="649"/>
      <c r="EER108" s="649"/>
      <c r="EES108" s="649"/>
      <c r="EET108" s="649"/>
      <c r="EEU108" s="649"/>
      <c r="EEV108" s="649"/>
      <c r="EEW108" s="649"/>
      <c r="EEX108" s="649"/>
      <c r="EEY108" s="649"/>
      <c r="EEZ108" s="649"/>
      <c r="EFA108" s="649"/>
      <c r="EFB108" s="649"/>
      <c r="EFC108" s="649"/>
      <c r="EFD108" s="649"/>
      <c r="EFE108" s="649"/>
      <c r="EFF108" s="649"/>
      <c r="EFG108" s="649"/>
      <c r="EFH108" s="649"/>
      <c r="EFI108" s="649"/>
      <c r="EFJ108" s="649"/>
      <c r="EFK108" s="649"/>
      <c r="EFL108" s="649"/>
      <c r="EFM108" s="649"/>
      <c r="EFN108" s="649"/>
      <c r="EFO108" s="649"/>
      <c r="EFP108" s="649"/>
      <c r="EFQ108" s="649"/>
      <c r="EFR108" s="649"/>
      <c r="EFS108" s="649"/>
      <c r="EFT108" s="649"/>
      <c r="EFU108" s="649"/>
      <c r="EFV108" s="649"/>
      <c r="EFW108" s="649"/>
      <c r="EFX108" s="649"/>
      <c r="EFY108" s="649"/>
      <c r="EFZ108" s="649"/>
      <c r="EGA108" s="649"/>
      <c r="EGB108" s="649"/>
      <c r="EGC108" s="649"/>
      <c r="EGD108" s="649"/>
      <c r="EGE108" s="649"/>
      <c r="EGF108" s="649"/>
      <c r="EGG108" s="649"/>
      <c r="EGH108" s="649"/>
      <c r="EGI108" s="649"/>
      <c r="EGJ108" s="649"/>
      <c r="EGK108" s="649"/>
      <c r="EGL108" s="649"/>
      <c r="EGM108" s="649"/>
      <c r="EGN108" s="649"/>
      <c r="EGO108" s="649"/>
      <c r="EGP108" s="649"/>
      <c r="EGQ108" s="649"/>
      <c r="EGR108" s="649"/>
      <c r="EGS108" s="649"/>
      <c r="EGT108" s="649"/>
      <c r="EGU108" s="649"/>
      <c r="EGV108" s="649"/>
      <c r="EGW108" s="649"/>
      <c r="EGX108" s="649"/>
      <c r="EGY108" s="649"/>
      <c r="EGZ108" s="649"/>
      <c r="EHA108" s="649"/>
      <c r="EHB108" s="649"/>
      <c r="EHC108" s="649"/>
      <c r="EHD108" s="649"/>
      <c r="EHE108" s="649"/>
      <c r="EHF108" s="649"/>
      <c r="EHG108" s="649"/>
      <c r="EHH108" s="649"/>
      <c r="EHI108" s="649"/>
      <c r="EHJ108" s="649"/>
      <c r="EHK108" s="649"/>
      <c r="EHL108" s="649"/>
      <c r="EHM108" s="649"/>
      <c r="EHN108" s="649"/>
      <c r="EHO108" s="649"/>
      <c r="EHP108" s="649"/>
      <c r="EHQ108" s="649"/>
      <c r="EHR108" s="649"/>
      <c r="EHS108" s="649"/>
      <c r="EHT108" s="649"/>
      <c r="EHU108" s="649"/>
      <c r="EHV108" s="649"/>
      <c r="EHW108" s="649"/>
      <c r="EHX108" s="649"/>
      <c r="EHY108" s="649"/>
      <c r="EHZ108" s="649"/>
      <c r="EIA108" s="649"/>
      <c r="EIB108" s="649"/>
      <c r="EIC108" s="649"/>
      <c r="EID108" s="649"/>
      <c r="EIE108" s="649"/>
      <c r="EIF108" s="649"/>
      <c r="EIG108" s="649"/>
      <c r="EIH108" s="649"/>
      <c r="EII108" s="649"/>
      <c r="EIJ108" s="649"/>
      <c r="EIK108" s="649"/>
      <c r="EIL108" s="649"/>
      <c r="EIM108" s="649"/>
      <c r="EIN108" s="649"/>
      <c r="EIO108" s="649"/>
      <c r="EIP108" s="649"/>
      <c r="EIQ108" s="649"/>
      <c r="EIR108" s="649"/>
      <c r="EIS108" s="649"/>
      <c r="EIT108" s="649"/>
      <c r="EIU108" s="649"/>
      <c r="EIV108" s="649"/>
      <c r="EIW108" s="649"/>
      <c r="EIX108" s="649"/>
      <c r="EIY108" s="649"/>
      <c r="EIZ108" s="649"/>
      <c r="EJA108" s="649"/>
      <c r="EJB108" s="649"/>
      <c r="EJC108" s="649"/>
      <c r="EJD108" s="649"/>
      <c r="EJE108" s="649"/>
      <c r="EJF108" s="649"/>
      <c r="EJG108" s="649"/>
      <c r="EJH108" s="649"/>
      <c r="EJI108" s="649"/>
      <c r="EJJ108" s="649"/>
      <c r="EJK108" s="649"/>
      <c r="EJL108" s="649"/>
      <c r="EJM108" s="649"/>
      <c r="EJN108" s="649"/>
      <c r="EJO108" s="649"/>
      <c r="EJP108" s="649"/>
      <c r="EJQ108" s="649"/>
      <c r="EJR108" s="649"/>
      <c r="EJS108" s="649"/>
      <c r="EJT108" s="649"/>
      <c r="EJU108" s="649"/>
      <c r="EJV108" s="649"/>
      <c r="EJW108" s="649"/>
      <c r="EJX108" s="649"/>
      <c r="EJY108" s="649"/>
      <c r="EJZ108" s="649"/>
      <c r="EKA108" s="649"/>
      <c r="EKB108" s="649"/>
      <c r="EKC108" s="649"/>
      <c r="EKD108" s="649"/>
      <c r="EKE108" s="649"/>
      <c r="EKF108" s="649"/>
      <c r="EKG108" s="649"/>
      <c r="EKH108" s="649"/>
      <c r="EKI108" s="649"/>
      <c r="EKJ108" s="649"/>
      <c r="EKK108" s="649"/>
      <c r="EKL108" s="649"/>
      <c r="EKM108" s="649"/>
      <c r="EKN108" s="649"/>
      <c r="EKO108" s="649"/>
      <c r="EKP108" s="649"/>
      <c r="EKQ108" s="649"/>
      <c r="EKR108" s="649"/>
      <c r="EKS108" s="649"/>
      <c r="EKT108" s="649"/>
      <c r="EKU108" s="649"/>
      <c r="EKV108" s="649"/>
      <c r="EKW108" s="649"/>
      <c r="EKX108" s="649"/>
      <c r="EKY108" s="649"/>
      <c r="EKZ108" s="649"/>
      <c r="ELA108" s="649"/>
      <c r="ELB108" s="649"/>
      <c r="ELC108" s="649"/>
      <c r="ELD108" s="649"/>
      <c r="ELE108" s="649"/>
      <c r="ELF108" s="649"/>
      <c r="ELG108" s="649"/>
      <c r="ELH108" s="649"/>
      <c r="ELI108" s="649"/>
      <c r="ELJ108" s="649"/>
      <c r="ELK108" s="649"/>
      <c r="ELL108" s="649"/>
      <c r="ELM108" s="649"/>
      <c r="ELN108" s="649"/>
      <c r="ELO108" s="649"/>
      <c r="ELP108" s="649"/>
      <c r="ELQ108" s="649"/>
      <c r="ELR108" s="649"/>
      <c r="ELS108" s="649"/>
      <c r="ELT108" s="649"/>
      <c r="ELU108" s="649"/>
      <c r="ELV108" s="649"/>
      <c r="ELW108" s="649"/>
      <c r="ELX108" s="649"/>
      <c r="ELY108" s="649"/>
      <c r="ELZ108" s="649"/>
      <c r="EMA108" s="649"/>
      <c r="EMB108" s="649"/>
      <c r="EMC108" s="649"/>
      <c r="EMD108" s="649"/>
      <c r="EME108" s="649"/>
      <c r="EMF108" s="649"/>
      <c r="EMG108" s="649"/>
      <c r="EMH108" s="649"/>
      <c r="EMI108" s="649"/>
      <c r="EMJ108" s="649"/>
      <c r="EMK108" s="649"/>
      <c r="EML108" s="649"/>
      <c r="EMM108" s="649"/>
      <c r="EMN108" s="649"/>
      <c r="EMO108" s="649"/>
      <c r="EMP108" s="649"/>
      <c r="EMQ108" s="649"/>
      <c r="EMR108" s="649"/>
      <c r="EMS108" s="649"/>
      <c r="EMT108" s="649"/>
      <c r="EMU108" s="649"/>
      <c r="EMV108" s="649"/>
      <c r="EMW108" s="649"/>
      <c r="EMX108" s="649"/>
      <c r="EMY108" s="649"/>
      <c r="EMZ108" s="649"/>
      <c r="ENA108" s="649"/>
      <c r="ENB108" s="649"/>
      <c r="ENC108" s="649"/>
      <c r="END108" s="649"/>
      <c r="ENE108" s="649"/>
      <c r="ENF108" s="649"/>
      <c r="ENG108" s="649"/>
      <c r="ENH108" s="649"/>
      <c r="ENI108" s="649"/>
      <c r="ENJ108" s="649"/>
      <c r="ENK108" s="649"/>
      <c r="ENL108" s="649"/>
      <c r="ENM108" s="649"/>
      <c r="ENN108" s="649"/>
      <c r="ENO108" s="649"/>
      <c r="ENP108" s="649"/>
      <c r="ENQ108" s="649"/>
      <c r="ENR108" s="649"/>
      <c r="ENS108" s="649"/>
      <c r="ENT108" s="649"/>
      <c r="ENU108" s="649"/>
      <c r="ENV108" s="649"/>
      <c r="ENW108" s="649"/>
      <c r="ENX108" s="649"/>
      <c r="ENY108" s="649"/>
      <c r="ENZ108" s="649"/>
      <c r="EOA108" s="649"/>
      <c r="EOB108" s="649"/>
      <c r="EOC108" s="649"/>
      <c r="EOD108" s="649"/>
      <c r="EOE108" s="649"/>
      <c r="EOF108" s="649"/>
      <c r="EOG108" s="649"/>
      <c r="EOH108" s="649"/>
      <c r="EOI108" s="649"/>
      <c r="EOJ108" s="649"/>
      <c r="EOK108" s="649"/>
      <c r="EOL108" s="649"/>
      <c r="EOM108" s="649"/>
      <c r="EON108" s="649"/>
      <c r="EOO108" s="649"/>
      <c r="EOP108" s="649"/>
      <c r="EOQ108" s="649"/>
      <c r="EOR108" s="649"/>
      <c r="EOS108" s="649"/>
      <c r="EOT108" s="649"/>
      <c r="EOU108" s="649"/>
      <c r="EOV108" s="649"/>
      <c r="EOW108" s="649"/>
      <c r="EOX108" s="649"/>
      <c r="EOY108" s="649"/>
      <c r="EOZ108" s="649"/>
      <c r="EPA108" s="649"/>
      <c r="EPB108" s="649"/>
      <c r="EPC108" s="649"/>
      <c r="EPD108" s="649"/>
      <c r="EPE108" s="649"/>
      <c r="EPF108" s="649"/>
      <c r="EPG108" s="649"/>
      <c r="EPH108" s="649"/>
      <c r="EPI108" s="649"/>
      <c r="EPJ108" s="649"/>
      <c r="EPK108" s="649"/>
      <c r="EPL108" s="649"/>
      <c r="EPM108" s="649"/>
      <c r="EPN108" s="649"/>
      <c r="EPO108" s="649"/>
      <c r="EPP108" s="649"/>
      <c r="EPQ108" s="649"/>
      <c r="EPR108" s="649"/>
      <c r="EPS108" s="649"/>
      <c r="EPT108" s="649"/>
      <c r="EPU108" s="649"/>
      <c r="EPV108" s="649"/>
      <c r="EPW108" s="649"/>
      <c r="EPX108" s="649"/>
      <c r="EPY108" s="649"/>
      <c r="EPZ108" s="649"/>
      <c r="EQA108" s="649"/>
      <c r="EQB108" s="649"/>
      <c r="EQC108" s="649"/>
      <c r="EQD108" s="649"/>
      <c r="EQE108" s="649"/>
      <c r="EQF108" s="649"/>
      <c r="EQG108" s="649"/>
      <c r="EQH108" s="649"/>
      <c r="EQI108" s="649"/>
      <c r="EQJ108" s="649"/>
      <c r="EQK108" s="649"/>
      <c r="EQL108" s="649"/>
      <c r="EQM108" s="649"/>
      <c r="EQN108" s="649"/>
      <c r="EQO108" s="649"/>
      <c r="EQP108" s="649"/>
      <c r="EQQ108" s="649"/>
      <c r="EQR108" s="649"/>
      <c r="EQS108" s="649"/>
      <c r="EQT108" s="649"/>
      <c r="EQU108" s="649"/>
      <c r="EQV108" s="649"/>
      <c r="EQW108" s="649"/>
      <c r="EQX108" s="649"/>
      <c r="EQY108" s="649"/>
      <c r="EQZ108" s="649"/>
      <c r="ERA108" s="649"/>
      <c r="ERB108" s="649"/>
      <c r="ERC108" s="649"/>
      <c r="ERD108" s="649"/>
      <c r="ERE108" s="649"/>
      <c r="ERF108" s="649"/>
      <c r="ERG108" s="649"/>
      <c r="ERH108" s="649"/>
      <c r="ERI108" s="649"/>
      <c r="ERJ108" s="649"/>
      <c r="ERK108" s="649"/>
      <c r="ERL108" s="649"/>
      <c r="ERM108" s="649"/>
      <c r="ERN108" s="649"/>
      <c r="ERO108" s="649"/>
      <c r="ERP108" s="649"/>
      <c r="ERQ108" s="649"/>
      <c r="ERR108" s="649"/>
      <c r="ERS108" s="649"/>
      <c r="ERT108" s="649"/>
      <c r="ERU108" s="649"/>
      <c r="ERV108" s="649"/>
      <c r="ERW108" s="649"/>
      <c r="ERX108" s="649"/>
      <c r="ERY108" s="649"/>
      <c r="ERZ108" s="649"/>
      <c r="ESA108" s="649"/>
      <c r="ESB108" s="649"/>
      <c r="ESC108" s="649"/>
      <c r="ESD108" s="649"/>
      <c r="ESE108" s="649"/>
      <c r="ESF108" s="649"/>
      <c r="ESG108" s="649"/>
      <c r="ESH108" s="649"/>
      <c r="ESI108" s="649"/>
      <c r="ESJ108" s="649"/>
      <c r="ESK108" s="649"/>
      <c r="ESL108" s="649"/>
      <c r="ESM108" s="649"/>
      <c r="ESN108" s="649"/>
      <c r="ESO108" s="649"/>
      <c r="ESP108" s="649"/>
      <c r="ESQ108" s="649"/>
      <c r="ESR108" s="649"/>
      <c r="ESS108" s="649"/>
      <c r="EST108" s="649"/>
      <c r="ESU108" s="649"/>
      <c r="ESV108" s="649"/>
      <c r="ESW108" s="649"/>
      <c r="ESX108" s="649"/>
      <c r="ESY108" s="649"/>
      <c r="ESZ108" s="649"/>
      <c r="ETA108" s="649"/>
      <c r="ETB108" s="649"/>
      <c r="ETC108" s="649"/>
      <c r="ETD108" s="649"/>
      <c r="ETE108" s="649"/>
      <c r="ETF108" s="649"/>
      <c r="ETG108" s="649"/>
      <c r="ETH108" s="649"/>
      <c r="ETI108" s="649"/>
      <c r="ETJ108" s="649"/>
      <c r="ETK108" s="649"/>
      <c r="ETL108" s="649"/>
      <c r="ETM108" s="649"/>
      <c r="ETN108" s="649"/>
      <c r="ETO108" s="649"/>
      <c r="ETP108" s="649"/>
      <c r="ETQ108" s="649"/>
      <c r="ETR108" s="649"/>
      <c r="ETS108" s="649"/>
      <c r="ETT108" s="649"/>
      <c r="ETU108" s="649"/>
      <c r="ETV108" s="649"/>
      <c r="ETW108" s="649"/>
      <c r="ETX108" s="649"/>
      <c r="ETY108" s="649"/>
      <c r="ETZ108" s="649"/>
      <c r="EUA108" s="649"/>
      <c r="EUB108" s="649"/>
      <c r="EUC108" s="649"/>
      <c r="EUD108" s="649"/>
      <c r="EUE108" s="649"/>
      <c r="EUF108" s="649"/>
      <c r="EUG108" s="649"/>
      <c r="EUH108" s="649"/>
      <c r="EUI108" s="649"/>
      <c r="EUJ108" s="649"/>
      <c r="EUK108" s="649"/>
      <c r="EUL108" s="649"/>
      <c r="EUM108" s="649"/>
      <c r="EUN108" s="649"/>
      <c r="EUO108" s="649"/>
      <c r="EUP108" s="649"/>
      <c r="EUQ108" s="649"/>
      <c r="EUR108" s="649"/>
      <c r="EUS108" s="649"/>
      <c r="EUT108" s="649"/>
      <c r="EUU108" s="649"/>
      <c r="EUV108" s="649"/>
      <c r="EUW108" s="649"/>
      <c r="EUX108" s="649"/>
      <c r="EUY108" s="649"/>
      <c r="EUZ108" s="649"/>
      <c r="EVA108" s="649"/>
      <c r="EVB108" s="649"/>
      <c r="EVC108" s="649"/>
      <c r="EVD108" s="649"/>
      <c r="EVE108" s="649"/>
      <c r="EVF108" s="649"/>
      <c r="EVG108" s="649"/>
      <c r="EVH108" s="649"/>
      <c r="EVI108" s="649"/>
      <c r="EVJ108" s="649"/>
      <c r="EVK108" s="649"/>
      <c r="EVL108" s="649"/>
      <c r="EVM108" s="649"/>
      <c r="EVN108" s="649"/>
      <c r="EVO108" s="649"/>
      <c r="EVP108" s="649"/>
      <c r="EVQ108" s="649"/>
      <c r="EVR108" s="649"/>
      <c r="EVS108" s="649"/>
      <c r="EVT108" s="649"/>
      <c r="EVU108" s="649"/>
      <c r="EVV108" s="649"/>
      <c r="EVW108" s="649"/>
      <c r="EVX108" s="649"/>
      <c r="EVY108" s="649"/>
      <c r="EVZ108" s="649"/>
      <c r="EWA108" s="649"/>
      <c r="EWB108" s="649"/>
      <c r="EWC108" s="649"/>
      <c r="EWD108" s="649"/>
      <c r="EWE108" s="649"/>
      <c r="EWF108" s="649"/>
      <c r="EWG108" s="649"/>
      <c r="EWH108" s="649"/>
      <c r="EWI108" s="649"/>
      <c r="EWJ108" s="649"/>
      <c r="EWK108" s="649"/>
      <c r="EWL108" s="649"/>
      <c r="EWM108" s="649"/>
      <c r="EWN108" s="649"/>
      <c r="EWO108" s="649"/>
      <c r="EWP108" s="649"/>
      <c r="EWQ108" s="649"/>
      <c r="EWR108" s="649"/>
      <c r="EWS108" s="649"/>
      <c r="EWT108" s="649"/>
      <c r="EWU108" s="649"/>
      <c r="EWV108" s="649"/>
      <c r="EWW108" s="649"/>
      <c r="EWX108" s="649"/>
      <c r="EWY108" s="649"/>
      <c r="EWZ108" s="649"/>
      <c r="EXA108" s="649"/>
      <c r="EXB108" s="649"/>
      <c r="EXC108" s="649"/>
      <c r="EXD108" s="649"/>
      <c r="EXE108" s="649"/>
      <c r="EXF108" s="649"/>
      <c r="EXG108" s="649"/>
      <c r="EXH108" s="649"/>
      <c r="EXI108" s="649"/>
      <c r="EXJ108" s="649"/>
      <c r="EXK108" s="649"/>
      <c r="EXL108" s="649"/>
      <c r="EXM108" s="649"/>
      <c r="EXN108" s="649"/>
      <c r="EXO108" s="649"/>
      <c r="EXP108" s="649"/>
      <c r="EXQ108" s="649"/>
      <c r="EXR108" s="649"/>
      <c r="EXS108" s="649"/>
      <c r="EXT108" s="649"/>
      <c r="EXU108" s="649"/>
      <c r="EXV108" s="649"/>
      <c r="EXW108" s="649"/>
      <c r="EXX108" s="649"/>
      <c r="EXY108" s="649"/>
      <c r="EXZ108" s="649"/>
      <c r="EYA108" s="649"/>
      <c r="EYB108" s="649"/>
      <c r="EYC108" s="649"/>
      <c r="EYD108" s="649"/>
      <c r="EYE108" s="649"/>
      <c r="EYF108" s="649"/>
      <c r="EYG108" s="649"/>
      <c r="EYH108" s="649"/>
      <c r="EYI108" s="649"/>
      <c r="EYJ108" s="649"/>
      <c r="EYK108" s="649"/>
      <c r="EYL108" s="649"/>
      <c r="EYM108" s="649"/>
      <c r="EYN108" s="649"/>
      <c r="EYO108" s="649"/>
      <c r="EYP108" s="649"/>
      <c r="EYQ108" s="649"/>
      <c r="EYR108" s="649"/>
      <c r="EYS108" s="649"/>
      <c r="EYT108" s="649"/>
      <c r="EYU108" s="649"/>
      <c r="EYV108" s="649"/>
      <c r="EYW108" s="649"/>
      <c r="EYX108" s="649"/>
      <c r="EYY108" s="649"/>
      <c r="EYZ108" s="649"/>
      <c r="EZA108" s="649"/>
      <c r="EZB108" s="649"/>
      <c r="EZC108" s="649"/>
      <c r="EZD108" s="649"/>
      <c r="EZE108" s="649"/>
      <c r="EZF108" s="649"/>
      <c r="EZG108" s="649"/>
      <c r="EZH108" s="649"/>
      <c r="EZI108" s="649"/>
      <c r="EZJ108" s="649"/>
      <c r="EZK108" s="649"/>
      <c r="EZL108" s="649"/>
      <c r="EZM108" s="649"/>
      <c r="EZN108" s="649"/>
      <c r="EZO108" s="649"/>
      <c r="EZP108" s="649"/>
      <c r="EZQ108" s="649"/>
      <c r="EZR108" s="649"/>
      <c r="EZS108" s="649"/>
      <c r="EZT108" s="649"/>
      <c r="EZU108" s="649"/>
      <c r="EZV108" s="649"/>
      <c r="EZW108" s="649"/>
      <c r="EZX108" s="649"/>
      <c r="EZY108" s="649"/>
      <c r="EZZ108" s="649"/>
      <c r="FAA108" s="649"/>
      <c r="FAB108" s="649"/>
      <c r="FAC108" s="649"/>
      <c r="FAD108" s="649"/>
      <c r="FAE108" s="649"/>
      <c r="FAF108" s="649"/>
      <c r="FAG108" s="649"/>
      <c r="FAH108" s="649"/>
      <c r="FAI108" s="649"/>
      <c r="FAJ108" s="649"/>
      <c r="FAK108" s="649"/>
      <c r="FAL108" s="649"/>
      <c r="FAM108" s="649"/>
      <c r="FAN108" s="649"/>
      <c r="FAO108" s="649"/>
      <c r="FAP108" s="649"/>
      <c r="FAQ108" s="649"/>
      <c r="FAR108" s="649"/>
      <c r="FAS108" s="649"/>
      <c r="FAT108" s="649"/>
      <c r="FAU108" s="649"/>
      <c r="FAV108" s="649"/>
      <c r="FAW108" s="649"/>
      <c r="FAX108" s="649"/>
      <c r="FAY108" s="649"/>
      <c r="FAZ108" s="649"/>
      <c r="FBA108" s="649"/>
      <c r="FBB108" s="649"/>
      <c r="FBC108" s="649"/>
      <c r="FBD108" s="649"/>
      <c r="FBE108" s="649"/>
      <c r="FBF108" s="649"/>
      <c r="FBG108" s="649"/>
      <c r="FBH108" s="649"/>
      <c r="FBI108" s="649"/>
      <c r="FBJ108" s="649"/>
      <c r="FBK108" s="649"/>
      <c r="FBL108" s="649"/>
      <c r="FBM108" s="649"/>
      <c r="FBN108" s="649"/>
      <c r="FBO108" s="649"/>
      <c r="FBP108" s="649"/>
      <c r="FBQ108" s="649"/>
      <c r="FBR108" s="649"/>
      <c r="FBS108" s="649"/>
      <c r="FBT108" s="649"/>
      <c r="FBU108" s="649"/>
      <c r="FBV108" s="649"/>
      <c r="FBW108" s="649"/>
      <c r="FBX108" s="649"/>
      <c r="FBY108" s="649"/>
      <c r="FBZ108" s="649"/>
      <c r="FCA108" s="649"/>
      <c r="FCB108" s="649"/>
      <c r="FCC108" s="649"/>
      <c r="FCD108" s="649"/>
      <c r="FCE108" s="649"/>
      <c r="FCF108" s="649"/>
      <c r="FCG108" s="649"/>
      <c r="FCH108" s="649"/>
      <c r="FCI108" s="649"/>
      <c r="FCJ108" s="649"/>
      <c r="FCK108" s="649"/>
      <c r="FCL108" s="649"/>
      <c r="FCM108" s="649"/>
      <c r="FCN108" s="649"/>
      <c r="FCO108" s="649"/>
      <c r="FCP108" s="649"/>
      <c r="FCQ108" s="649"/>
      <c r="FCR108" s="649"/>
      <c r="FCS108" s="649"/>
      <c r="FCT108" s="649"/>
      <c r="FCU108" s="649"/>
      <c r="FCV108" s="649"/>
      <c r="FCW108" s="649"/>
      <c r="FCX108" s="649"/>
      <c r="FCY108" s="649"/>
      <c r="FCZ108" s="649"/>
      <c r="FDA108" s="649"/>
      <c r="FDB108" s="649"/>
      <c r="FDC108" s="649"/>
      <c r="FDD108" s="649"/>
      <c r="FDE108" s="649"/>
      <c r="FDF108" s="649"/>
      <c r="FDG108" s="649"/>
      <c r="FDH108" s="649"/>
      <c r="FDI108" s="649"/>
      <c r="FDJ108" s="649"/>
      <c r="FDK108" s="649"/>
      <c r="FDL108" s="649"/>
      <c r="FDM108" s="649"/>
      <c r="FDN108" s="649"/>
      <c r="FDO108" s="649"/>
      <c r="FDP108" s="649"/>
      <c r="FDQ108" s="649"/>
      <c r="FDR108" s="649"/>
      <c r="FDS108" s="649"/>
      <c r="FDT108" s="649"/>
      <c r="FDU108" s="649"/>
      <c r="FDV108" s="649"/>
      <c r="FDW108" s="649"/>
      <c r="FDX108" s="649"/>
      <c r="FDY108" s="649"/>
      <c r="FDZ108" s="649"/>
      <c r="FEA108" s="649"/>
      <c r="FEB108" s="649"/>
      <c r="FEC108" s="649"/>
      <c r="FED108" s="649"/>
      <c r="FEE108" s="649"/>
      <c r="FEF108" s="649"/>
      <c r="FEG108" s="649"/>
      <c r="FEH108" s="649"/>
      <c r="FEI108" s="649"/>
      <c r="FEJ108" s="649"/>
      <c r="FEK108" s="649"/>
      <c r="FEL108" s="649"/>
      <c r="FEM108" s="649"/>
      <c r="FEN108" s="649"/>
      <c r="FEO108" s="649"/>
      <c r="FEP108" s="649"/>
      <c r="FEQ108" s="649"/>
      <c r="FER108" s="649"/>
      <c r="FES108" s="649"/>
      <c r="FET108" s="649"/>
      <c r="FEU108" s="649"/>
      <c r="FEV108" s="649"/>
      <c r="FEW108" s="649"/>
      <c r="FEX108" s="649"/>
      <c r="FEY108" s="649"/>
      <c r="FEZ108" s="649"/>
      <c r="FFA108" s="649"/>
      <c r="FFB108" s="649"/>
      <c r="FFC108" s="649"/>
      <c r="FFD108" s="649"/>
      <c r="FFE108" s="649"/>
      <c r="FFF108" s="649"/>
      <c r="FFG108" s="649"/>
      <c r="FFH108" s="649"/>
      <c r="FFI108" s="649"/>
      <c r="FFJ108" s="649"/>
      <c r="FFK108" s="649"/>
      <c r="FFL108" s="649"/>
      <c r="FFM108" s="649"/>
      <c r="FFN108" s="649"/>
      <c r="FFO108" s="649"/>
      <c r="FFP108" s="649"/>
      <c r="FFQ108" s="649"/>
      <c r="FFR108" s="649"/>
      <c r="FFS108" s="649"/>
      <c r="FFT108" s="649"/>
      <c r="FFU108" s="649"/>
      <c r="FFV108" s="649"/>
      <c r="FFW108" s="649"/>
      <c r="FFX108" s="649"/>
      <c r="FFY108" s="649"/>
      <c r="FFZ108" s="649"/>
      <c r="FGA108" s="649"/>
      <c r="FGB108" s="649"/>
      <c r="FGC108" s="649"/>
      <c r="FGD108" s="649"/>
      <c r="FGE108" s="649"/>
      <c r="FGF108" s="649"/>
      <c r="FGG108" s="649"/>
      <c r="FGH108" s="649"/>
      <c r="FGI108" s="649"/>
      <c r="FGJ108" s="649"/>
      <c r="FGK108" s="649"/>
      <c r="FGL108" s="649"/>
      <c r="FGM108" s="649"/>
      <c r="FGN108" s="649"/>
      <c r="FGO108" s="649"/>
      <c r="FGP108" s="649"/>
      <c r="FGQ108" s="649"/>
      <c r="FGR108" s="649"/>
      <c r="FGS108" s="649"/>
      <c r="FGT108" s="649"/>
      <c r="FGU108" s="649"/>
      <c r="FGV108" s="649"/>
      <c r="FGW108" s="649"/>
      <c r="FGX108" s="649"/>
      <c r="FGY108" s="649"/>
      <c r="FGZ108" s="649"/>
      <c r="FHA108" s="649"/>
      <c r="FHB108" s="649"/>
      <c r="FHC108" s="649"/>
      <c r="FHD108" s="649"/>
      <c r="FHE108" s="649"/>
      <c r="FHF108" s="649"/>
      <c r="FHG108" s="649"/>
      <c r="FHH108" s="649"/>
      <c r="FHI108" s="649"/>
      <c r="FHJ108" s="649"/>
      <c r="FHK108" s="649"/>
      <c r="FHL108" s="649"/>
      <c r="FHM108" s="649"/>
      <c r="FHN108" s="649"/>
      <c r="FHO108" s="649"/>
      <c r="FHP108" s="649"/>
      <c r="FHQ108" s="649"/>
      <c r="FHR108" s="649"/>
      <c r="FHS108" s="649"/>
      <c r="FHT108" s="649"/>
      <c r="FHU108" s="649"/>
      <c r="FHV108" s="649"/>
      <c r="FHW108" s="649"/>
      <c r="FHX108" s="649"/>
      <c r="FHY108" s="649"/>
      <c r="FHZ108" s="649"/>
      <c r="FIA108" s="649"/>
      <c r="FIB108" s="649"/>
      <c r="FIC108" s="649"/>
      <c r="FID108" s="649"/>
      <c r="FIE108" s="649"/>
      <c r="FIF108" s="649"/>
      <c r="FIG108" s="649"/>
      <c r="FIH108" s="649"/>
      <c r="FII108" s="649"/>
      <c r="FIJ108" s="649"/>
      <c r="FIK108" s="649"/>
      <c r="FIL108" s="649"/>
      <c r="FIM108" s="649"/>
      <c r="FIN108" s="649"/>
      <c r="FIO108" s="649"/>
      <c r="FIP108" s="649"/>
      <c r="FIQ108" s="649"/>
      <c r="FIR108" s="649"/>
      <c r="FIS108" s="649"/>
      <c r="FIT108" s="649"/>
      <c r="FIU108" s="649"/>
      <c r="FIV108" s="649"/>
      <c r="FIW108" s="649"/>
      <c r="FIX108" s="649"/>
      <c r="FIY108" s="649"/>
      <c r="FIZ108" s="649"/>
      <c r="FJA108" s="649"/>
      <c r="FJB108" s="649"/>
      <c r="FJC108" s="649"/>
      <c r="FJD108" s="649"/>
      <c r="FJE108" s="649"/>
      <c r="FJF108" s="649"/>
      <c r="FJG108" s="649"/>
      <c r="FJH108" s="649"/>
      <c r="FJI108" s="649"/>
      <c r="FJJ108" s="649"/>
      <c r="FJK108" s="649"/>
      <c r="FJL108" s="649"/>
      <c r="FJM108" s="649"/>
      <c r="FJN108" s="649"/>
      <c r="FJO108" s="649"/>
      <c r="FJP108" s="649"/>
      <c r="FJQ108" s="649"/>
      <c r="FJR108" s="649"/>
      <c r="FJS108" s="649"/>
      <c r="FJT108" s="649"/>
      <c r="FJU108" s="649"/>
      <c r="FJV108" s="649"/>
      <c r="FJW108" s="649"/>
      <c r="FJX108" s="649"/>
      <c r="FJY108" s="649"/>
      <c r="FJZ108" s="649"/>
      <c r="FKA108" s="649"/>
      <c r="FKB108" s="649"/>
      <c r="FKC108" s="649"/>
      <c r="FKD108" s="649"/>
      <c r="FKE108" s="649"/>
      <c r="FKF108" s="649"/>
      <c r="FKG108" s="649"/>
      <c r="FKH108" s="649"/>
      <c r="FKI108" s="649"/>
      <c r="FKJ108" s="649"/>
      <c r="FKK108" s="649"/>
      <c r="FKL108" s="649"/>
      <c r="FKM108" s="649"/>
      <c r="FKN108" s="649"/>
      <c r="FKO108" s="649"/>
      <c r="FKP108" s="649"/>
      <c r="FKQ108" s="649"/>
      <c r="FKR108" s="649"/>
      <c r="FKS108" s="649"/>
      <c r="FKT108" s="649"/>
      <c r="FKU108" s="649"/>
      <c r="FKV108" s="649"/>
      <c r="FKW108" s="649"/>
      <c r="FKX108" s="649"/>
      <c r="FKY108" s="649"/>
      <c r="FKZ108" s="649"/>
      <c r="FLA108" s="649"/>
      <c r="FLB108" s="649"/>
      <c r="FLC108" s="649"/>
      <c r="FLD108" s="649"/>
      <c r="FLE108" s="649"/>
      <c r="FLF108" s="649"/>
      <c r="FLG108" s="649"/>
      <c r="FLH108" s="649"/>
      <c r="FLI108" s="649"/>
      <c r="FLJ108" s="649"/>
      <c r="FLK108" s="649"/>
      <c r="FLL108" s="649"/>
      <c r="FLM108" s="649"/>
      <c r="FLN108" s="649"/>
      <c r="FLO108" s="649"/>
      <c r="FLP108" s="649"/>
      <c r="FLQ108" s="649"/>
      <c r="FLR108" s="649"/>
      <c r="FLS108" s="649"/>
      <c r="FLT108" s="649"/>
      <c r="FLU108" s="649"/>
      <c r="FLV108" s="649"/>
      <c r="FLW108" s="649"/>
      <c r="FLX108" s="649"/>
      <c r="FLY108" s="649"/>
      <c r="FLZ108" s="649"/>
      <c r="FMA108" s="649"/>
      <c r="FMB108" s="649"/>
      <c r="FMC108" s="649"/>
      <c r="FMD108" s="649"/>
      <c r="FME108" s="649"/>
      <c r="FMF108" s="649"/>
      <c r="FMG108" s="649"/>
      <c r="FMH108" s="649"/>
      <c r="FMI108" s="649"/>
      <c r="FMJ108" s="649"/>
      <c r="FMK108" s="649"/>
      <c r="FML108" s="649"/>
      <c r="FMM108" s="649"/>
      <c r="FMN108" s="649"/>
      <c r="FMO108" s="649"/>
      <c r="FMP108" s="649"/>
      <c r="FMQ108" s="649"/>
      <c r="FMR108" s="649"/>
      <c r="FMS108" s="649"/>
      <c r="FMT108" s="649"/>
      <c r="FMU108" s="649"/>
      <c r="FMV108" s="649"/>
      <c r="FMW108" s="649"/>
      <c r="FMX108" s="649"/>
      <c r="FMY108" s="649"/>
      <c r="FMZ108" s="649"/>
      <c r="FNA108" s="649"/>
      <c r="FNB108" s="649"/>
      <c r="FNC108" s="649"/>
      <c r="FND108" s="649"/>
      <c r="FNE108" s="649"/>
      <c r="FNF108" s="649"/>
      <c r="FNG108" s="649"/>
      <c r="FNH108" s="649"/>
      <c r="FNI108" s="649"/>
      <c r="FNJ108" s="649"/>
      <c r="FNK108" s="649"/>
      <c r="FNL108" s="649"/>
      <c r="FNM108" s="649"/>
      <c r="FNN108" s="649"/>
      <c r="FNO108" s="649"/>
      <c r="FNP108" s="649"/>
      <c r="FNQ108" s="649"/>
      <c r="FNR108" s="649"/>
      <c r="FNS108" s="649"/>
      <c r="FNT108" s="649"/>
      <c r="FNU108" s="649"/>
      <c r="FNV108" s="649"/>
      <c r="FNW108" s="649"/>
      <c r="FNX108" s="649"/>
      <c r="FNY108" s="649"/>
      <c r="FNZ108" s="649"/>
      <c r="FOA108" s="649"/>
      <c r="FOB108" s="649"/>
      <c r="FOC108" s="649"/>
      <c r="FOD108" s="649"/>
      <c r="FOE108" s="649"/>
      <c r="FOF108" s="649"/>
      <c r="FOG108" s="649"/>
      <c r="FOH108" s="649"/>
      <c r="FOI108" s="649"/>
      <c r="FOJ108" s="649"/>
      <c r="FOK108" s="649"/>
      <c r="FOL108" s="649"/>
      <c r="FOM108" s="649"/>
      <c r="FON108" s="649"/>
      <c r="FOO108" s="649"/>
      <c r="FOP108" s="649"/>
      <c r="FOQ108" s="649"/>
      <c r="FOR108" s="649"/>
      <c r="FOS108" s="649"/>
      <c r="FOT108" s="649"/>
      <c r="FOU108" s="649"/>
      <c r="FOV108" s="649"/>
      <c r="FOW108" s="649"/>
      <c r="FOX108" s="649"/>
      <c r="FOY108" s="649"/>
      <c r="FOZ108" s="649"/>
      <c r="FPA108" s="649"/>
      <c r="FPB108" s="649"/>
      <c r="FPC108" s="649"/>
      <c r="FPD108" s="649"/>
      <c r="FPE108" s="649"/>
      <c r="FPF108" s="649"/>
      <c r="FPG108" s="649"/>
      <c r="FPH108" s="649"/>
      <c r="FPI108" s="649"/>
      <c r="FPJ108" s="649"/>
      <c r="FPK108" s="649"/>
      <c r="FPL108" s="649"/>
      <c r="FPM108" s="649"/>
      <c r="FPN108" s="649"/>
      <c r="FPO108" s="649"/>
      <c r="FPP108" s="649"/>
      <c r="FPQ108" s="649"/>
      <c r="FPR108" s="649"/>
      <c r="FPS108" s="649"/>
      <c r="FPT108" s="649"/>
      <c r="FPU108" s="649"/>
      <c r="FPV108" s="649"/>
      <c r="FPW108" s="649"/>
      <c r="FPX108" s="649"/>
      <c r="FPY108" s="649"/>
      <c r="FPZ108" s="649"/>
      <c r="FQA108" s="649"/>
      <c r="FQB108" s="649"/>
      <c r="FQC108" s="649"/>
      <c r="FQD108" s="649"/>
      <c r="FQE108" s="649"/>
      <c r="FQF108" s="649"/>
      <c r="FQG108" s="649"/>
      <c r="FQH108" s="649"/>
      <c r="FQI108" s="649"/>
      <c r="FQJ108" s="649"/>
      <c r="FQK108" s="649"/>
      <c r="FQL108" s="649"/>
      <c r="FQM108" s="649"/>
      <c r="FQN108" s="649"/>
      <c r="FQO108" s="649"/>
      <c r="FQP108" s="649"/>
      <c r="FQQ108" s="649"/>
      <c r="FQR108" s="649"/>
      <c r="FQS108" s="649"/>
      <c r="FQT108" s="649"/>
      <c r="FQU108" s="649"/>
      <c r="FQV108" s="649"/>
      <c r="FQW108" s="649"/>
      <c r="FQX108" s="649"/>
      <c r="FQY108" s="649"/>
      <c r="FQZ108" s="649"/>
      <c r="FRA108" s="649"/>
      <c r="FRB108" s="649"/>
      <c r="FRC108" s="649"/>
      <c r="FRD108" s="649"/>
      <c r="FRE108" s="649"/>
      <c r="FRF108" s="649"/>
      <c r="FRG108" s="649"/>
      <c r="FRH108" s="649"/>
      <c r="FRI108" s="649"/>
      <c r="FRJ108" s="649"/>
      <c r="FRK108" s="649"/>
      <c r="FRL108" s="649"/>
      <c r="FRM108" s="649"/>
      <c r="FRN108" s="649"/>
      <c r="FRO108" s="649"/>
      <c r="FRP108" s="649"/>
      <c r="FRQ108" s="649"/>
      <c r="FRR108" s="649"/>
      <c r="FRS108" s="649"/>
      <c r="FRT108" s="649"/>
      <c r="FRU108" s="649"/>
      <c r="FRV108" s="649"/>
      <c r="FRW108" s="649"/>
      <c r="FRX108" s="649"/>
      <c r="FRY108" s="649"/>
      <c r="FRZ108" s="649"/>
      <c r="FSA108" s="649"/>
      <c r="FSB108" s="649"/>
      <c r="FSC108" s="649"/>
      <c r="FSD108" s="649"/>
      <c r="FSE108" s="649"/>
      <c r="FSF108" s="649"/>
      <c r="FSG108" s="649"/>
      <c r="FSH108" s="649"/>
      <c r="FSI108" s="649"/>
      <c r="FSJ108" s="649"/>
      <c r="FSK108" s="649"/>
      <c r="FSL108" s="649"/>
      <c r="FSM108" s="649"/>
      <c r="FSN108" s="649"/>
      <c r="FSO108" s="649"/>
      <c r="FSP108" s="649"/>
      <c r="FSQ108" s="649"/>
      <c r="FSR108" s="649"/>
      <c r="FSS108" s="649"/>
      <c r="FST108" s="649"/>
      <c r="FSU108" s="649"/>
      <c r="FSV108" s="649"/>
      <c r="FSW108" s="649"/>
      <c r="FSX108" s="649"/>
      <c r="FSY108" s="649"/>
      <c r="FSZ108" s="649"/>
      <c r="FTA108" s="649"/>
      <c r="FTB108" s="649"/>
      <c r="FTC108" s="649"/>
      <c r="FTD108" s="649"/>
      <c r="FTE108" s="649"/>
      <c r="FTF108" s="649"/>
      <c r="FTG108" s="649"/>
      <c r="FTH108" s="649"/>
      <c r="FTI108" s="649"/>
      <c r="FTJ108" s="649"/>
      <c r="FTK108" s="649"/>
      <c r="FTL108" s="649"/>
      <c r="FTM108" s="649"/>
      <c r="FTN108" s="649"/>
      <c r="FTO108" s="649"/>
      <c r="FTP108" s="649"/>
      <c r="FTQ108" s="649"/>
      <c r="FTR108" s="649"/>
      <c r="FTS108" s="649"/>
      <c r="FTT108" s="649"/>
      <c r="FTU108" s="649"/>
      <c r="FTV108" s="649"/>
      <c r="FTW108" s="649"/>
      <c r="FTX108" s="649"/>
      <c r="FTY108" s="649"/>
      <c r="FTZ108" s="649"/>
      <c r="FUA108" s="649"/>
      <c r="FUB108" s="649"/>
      <c r="FUC108" s="649"/>
      <c r="FUD108" s="649"/>
      <c r="FUE108" s="649"/>
      <c r="FUF108" s="649"/>
      <c r="FUG108" s="649"/>
      <c r="FUH108" s="649"/>
      <c r="FUI108" s="649"/>
      <c r="FUJ108" s="649"/>
      <c r="FUK108" s="649"/>
      <c r="FUL108" s="649"/>
      <c r="FUM108" s="649"/>
      <c r="FUN108" s="649"/>
      <c r="FUO108" s="649"/>
      <c r="FUP108" s="649"/>
      <c r="FUQ108" s="649"/>
      <c r="FUR108" s="649"/>
      <c r="FUS108" s="649"/>
      <c r="FUT108" s="649"/>
      <c r="FUU108" s="649"/>
      <c r="FUV108" s="649"/>
      <c r="FUW108" s="649"/>
      <c r="FUX108" s="649"/>
      <c r="FUY108" s="649"/>
      <c r="FUZ108" s="649"/>
      <c r="FVA108" s="649"/>
      <c r="FVB108" s="649"/>
      <c r="FVC108" s="649"/>
      <c r="FVD108" s="649"/>
      <c r="FVE108" s="649"/>
      <c r="FVF108" s="649"/>
      <c r="FVG108" s="649"/>
      <c r="FVH108" s="649"/>
      <c r="FVI108" s="649"/>
      <c r="FVJ108" s="649"/>
      <c r="FVK108" s="649"/>
      <c r="FVL108" s="649"/>
      <c r="FVM108" s="649"/>
      <c r="FVN108" s="649"/>
      <c r="FVO108" s="649"/>
      <c r="FVP108" s="649"/>
      <c r="FVQ108" s="649"/>
      <c r="FVR108" s="649"/>
      <c r="FVS108" s="649"/>
      <c r="FVT108" s="649"/>
      <c r="FVU108" s="649"/>
      <c r="FVV108" s="649"/>
      <c r="FVW108" s="649"/>
      <c r="FVX108" s="649"/>
      <c r="FVY108" s="649"/>
      <c r="FVZ108" s="649"/>
      <c r="FWA108" s="649"/>
      <c r="FWB108" s="649"/>
      <c r="FWC108" s="649"/>
      <c r="FWD108" s="649"/>
      <c r="FWE108" s="649"/>
      <c r="FWF108" s="649"/>
      <c r="FWG108" s="649"/>
      <c r="FWH108" s="649"/>
      <c r="FWI108" s="649"/>
      <c r="FWJ108" s="649"/>
      <c r="FWK108" s="649"/>
      <c r="FWL108" s="649"/>
      <c r="FWM108" s="649"/>
      <c r="FWN108" s="649"/>
      <c r="FWO108" s="649"/>
      <c r="FWP108" s="649"/>
      <c r="FWQ108" s="649"/>
      <c r="FWR108" s="649"/>
      <c r="FWS108" s="649"/>
      <c r="FWT108" s="649"/>
      <c r="FWU108" s="649"/>
      <c r="FWV108" s="649"/>
      <c r="FWW108" s="649"/>
      <c r="FWX108" s="649"/>
      <c r="FWY108" s="649"/>
      <c r="FWZ108" s="649"/>
      <c r="FXA108" s="649"/>
      <c r="FXB108" s="649"/>
      <c r="FXC108" s="649"/>
      <c r="FXD108" s="649"/>
      <c r="FXE108" s="649"/>
      <c r="FXF108" s="649"/>
      <c r="FXG108" s="649"/>
      <c r="FXH108" s="649"/>
      <c r="FXI108" s="649"/>
      <c r="FXJ108" s="649"/>
      <c r="FXK108" s="649"/>
      <c r="FXL108" s="649"/>
      <c r="FXM108" s="649"/>
      <c r="FXN108" s="649"/>
      <c r="FXO108" s="649"/>
      <c r="FXP108" s="649"/>
      <c r="FXQ108" s="649"/>
      <c r="FXR108" s="649"/>
      <c r="FXS108" s="649"/>
      <c r="FXT108" s="649"/>
      <c r="FXU108" s="649"/>
      <c r="FXV108" s="649"/>
      <c r="FXW108" s="649"/>
      <c r="FXX108" s="649"/>
      <c r="FXY108" s="649"/>
      <c r="FXZ108" s="649"/>
      <c r="FYA108" s="649"/>
      <c r="FYB108" s="649"/>
      <c r="FYC108" s="649"/>
      <c r="FYD108" s="649"/>
      <c r="FYE108" s="649"/>
      <c r="FYF108" s="649"/>
      <c r="FYG108" s="649"/>
      <c r="FYH108" s="649"/>
      <c r="FYI108" s="649"/>
      <c r="FYJ108" s="649"/>
      <c r="FYK108" s="649"/>
      <c r="FYL108" s="649"/>
      <c r="FYM108" s="649"/>
      <c r="FYN108" s="649"/>
      <c r="FYO108" s="649"/>
      <c r="FYP108" s="649"/>
      <c r="FYQ108" s="649"/>
      <c r="FYR108" s="649"/>
      <c r="FYS108" s="649"/>
      <c r="FYT108" s="649"/>
      <c r="FYU108" s="649"/>
      <c r="FYV108" s="649"/>
      <c r="FYW108" s="649"/>
      <c r="FYX108" s="649"/>
      <c r="FYY108" s="649"/>
      <c r="FYZ108" s="649"/>
      <c r="FZA108" s="649"/>
      <c r="FZB108" s="649"/>
      <c r="FZC108" s="649"/>
      <c r="FZD108" s="649"/>
      <c r="FZE108" s="649"/>
      <c r="FZF108" s="649"/>
      <c r="FZG108" s="649"/>
      <c r="FZH108" s="649"/>
      <c r="FZI108" s="649"/>
      <c r="FZJ108" s="649"/>
      <c r="FZK108" s="649"/>
      <c r="FZL108" s="649"/>
      <c r="FZM108" s="649"/>
      <c r="FZN108" s="649"/>
      <c r="FZO108" s="649"/>
      <c r="FZP108" s="649"/>
      <c r="FZQ108" s="649"/>
      <c r="FZR108" s="649"/>
      <c r="FZS108" s="649"/>
      <c r="FZT108" s="649"/>
      <c r="FZU108" s="649"/>
      <c r="FZV108" s="649"/>
      <c r="FZW108" s="649"/>
      <c r="FZX108" s="649"/>
      <c r="FZY108" s="649"/>
      <c r="FZZ108" s="649"/>
      <c r="GAA108" s="649"/>
      <c r="GAB108" s="649"/>
      <c r="GAC108" s="649"/>
      <c r="GAD108" s="649"/>
      <c r="GAE108" s="649"/>
      <c r="GAF108" s="649"/>
      <c r="GAG108" s="649"/>
      <c r="GAH108" s="649"/>
      <c r="GAI108" s="649"/>
      <c r="GAJ108" s="649"/>
      <c r="GAK108" s="649"/>
      <c r="GAL108" s="649"/>
      <c r="GAM108" s="649"/>
      <c r="GAN108" s="649"/>
      <c r="GAO108" s="649"/>
      <c r="GAP108" s="649"/>
      <c r="GAQ108" s="649"/>
      <c r="GAR108" s="649"/>
      <c r="GAS108" s="649"/>
      <c r="GAT108" s="649"/>
      <c r="GAU108" s="649"/>
      <c r="GAV108" s="649"/>
      <c r="GAW108" s="649"/>
      <c r="GAX108" s="649"/>
      <c r="GAY108" s="649"/>
      <c r="GAZ108" s="649"/>
      <c r="GBA108" s="649"/>
      <c r="GBB108" s="649"/>
      <c r="GBC108" s="649"/>
      <c r="GBD108" s="649"/>
      <c r="GBE108" s="649"/>
      <c r="GBF108" s="649"/>
      <c r="GBG108" s="649"/>
      <c r="GBH108" s="649"/>
      <c r="GBI108" s="649"/>
      <c r="GBJ108" s="649"/>
      <c r="GBK108" s="649"/>
      <c r="GBL108" s="649"/>
      <c r="GBM108" s="649"/>
      <c r="GBN108" s="649"/>
      <c r="GBO108" s="649"/>
      <c r="GBP108" s="649"/>
      <c r="GBQ108" s="649"/>
      <c r="GBR108" s="649"/>
      <c r="GBS108" s="649"/>
      <c r="GBT108" s="649"/>
      <c r="GBU108" s="649"/>
      <c r="GBV108" s="649"/>
      <c r="GBW108" s="649"/>
      <c r="GBX108" s="649"/>
      <c r="GBY108" s="649"/>
      <c r="GBZ108" s="649"/>
      <c r="GCA108" s="649"/>
      <c r="GCB108" s="649"/>
      <c r="GCC108" s="649"/>
      <c r="GCD108" s="649"/>
      <c r="GCE108" s="649"/>
      <c r="GCF108" s="649"/>
      <c r="GCG108" s="649"/>
      <c r="GCH108" s="649"/>
      <c r="GCI108" s="649"/>
      <c r="GCJ108" s="649"/>
      <c r="GCK108" s="649"/>
      <c r="GCL108" s="649"/>
      <c r="GCM108" s="649"/>
      <c r="GCN108" s="649"/>
      <c r="GCO108" s="649"/>
      <c r="GCP108" s="649"/>
      <c r="GCQ108" s="649"/>
      <c r="GCR108" s="649"/>
      <c r="GCS108" s="649"/>
      <c r="GCT108" s="649"/>
      <c r="GCU108" s="649"/>
      <c r="GCV108" s="649"/>
      <c r="GCW108" s="649"/>
      <c r="GCX108" s="649"/>
      <c r="GCY108" s="649"/>
      <c r="GCZ108" s="649"/>
      <c r="GDA108" s="649"/>
      <c r="GDB108" s="649"/>
      <c r="GDC108" s="649"/>
      <c r="GDD108" s="649"/>
      <c r="GDE108" s="649"/>
      <c r="GDF108" s="649"/>
      <c r="GDG108" s="649"/>
      <c r="GDH108" s="649"/>
      <c r="GDI108" s="649"/>
      <c r="GDJ108" s="649"/>
      <c r="GDK108" s="649"/>
      <c r="GDL108" s="649"/>
      <c r="GDM108" s="649"/>
      <c r="GDN108" s="649"/>
      <c r="GDO108" s="649"/>
      <c r="GDP108" s="649"/>
      <c r="GDQ108" s="649"/>
      <c r="GDR108" s="649"/>
      <c r="GDS108" s="649"/>
      <c r="GDT108" s="649"/>
      <c r="GDU108" s="649"/>
      <c r="GDV108" s="649"/>
      <c r="GDW108" s="649"/>
      <c r="GDX108" s="649"/>
      <c r="GDY108" s="649"/>
      <c r="GDZ108" s="649"/>
      <c r="GEA108" s="649"/>
      <c r="GEB108" s="649"/>
      <c r="GEC108" s="649"/>
      <c r="GED108" s="649"/>
      <c r="GEE108" s="649"/>
      <c r="GEF108" s="649"/>
      <c r="GEG108" s="649"/>
      <c r="GEH108" s="649"/>
      <c r="GEI108" s="649"/>
      <c r="GEJ108" s="649"/>
      <c r="GEK108" s="649"/>
      <c r="GEL108" s="649"/>
      <c r="GEM108" s="649"/>
      <c r="GEN108" s="649"/>
      <c r="GEO108" s="649"/>
      <c r="GEP108" s="649"/>
      <c r="GEQ108" s="649"/>
      <c r="GER108" s="649"/>
      <c r="GES108" s="649"/>
      <c r="GET108" s="649"/>
      <c r="GEU108" s="649"/>
      <c r="GEV108" s="649"/>
      <c r="GEW108" s="649"/>
      <c r="GEX108" s="649"/>
      <c r="GEY108" s="649"/>
      <c r="GEZ108" s="649"/>
      <c r="GFA108" s="649"/>
      <c r="GFB108" s="649"/>
      <c r="GFC108" s="649"/>
      <c r="GFD108" s="649"/>
      <c r="GFE108" s="649"/>
      <c r="GFF108" s="649"/>
      <c r="GFG108" s="649"/>
      <c r="GFH108" s="649"/>
      <c r="GFI108" s="649"/>
      <c r="GFJ108" s="649"/>
      <c r="GFK108" s="649"/>
      <c r="GFL108" s="649"/>
      <c r="GFM108" s="649"/>
      <c r="GFN108" s="649"/>
      <c r="GFO108" s="649"/>
      <c r="GFP108" s="649"/>
      <c r="GFQ108" s="649"/>
      <c r="GFR108" s="649"/>
      <c r="GFS108" s="649"/>
      <c r="GFT108" s="649"/>
      <c r="GFU108" s="649"/>
      <c r="GFV108" s="649"/>
      <c r="GFW108" s="649"/>
      <c r="GFX108" s="649"/>
      <c r="GFY108" s="649"/>
      <c r="GFZ108" s="649"/>
      <c r="GGA108" s="649"/>
      <c r="GGB108" s="649"/>
      <c r="GGC108" s="649"/>
      <c r="GGD108" s="649"/>
      <c r="GGE108" s="649"/>
      <c r="GGF108" s="649"/>
      <c r="GGG108" s="649"/>
      <c r="GGH108" s="649"/>
      <c r="GGI108" s="649"/>
      <c r="GGJ108" s="649"/>
      <c r="GGK108" s="649"/>
      <c r="GGL108" s="649"/>
      <c r="GGM108" s="649"/>
      <c r="GGN108" s="649"/>
      <c r="GGO108" s="649"/>
      <c r="GGP108" s="649"/>
      <c r="GGQ108" s="649"/>
      <c r="GGR108" s="649"/>
      <c r="GGS108" s="649"/>
      <c r="GGT108" s="649"/>
      <c r="GGU108" s="649"/>
      <c r="GGV108" s="649"/>
      <c r="GGW108" s="649"/>
      <c r="GGX108" s="649"/>
      <c r="GGY108" s="649"/>
      <c r="GGZ108" s="649"/>
      <c r="GHA108" s="649"/>
      <c r="GHB108" s="649"/>
      <c r="GHC108" s="649"/>
      <c r="GHD108" s="649"/>
      <c r="GHE108" s="649"/>
      <c r="GHF108" s="649"/>
      <c r="GHG108" s="649"/>
      <c r="GHH108" s="649"/>
      <c r="GHI108" s="649"/>
      <c r="GHJ108" s="649"/>
      <c r="GHK108" s="649"/>
      <c r="GHL108" s="649"/>
      <c r="GHM108" s="649"/>
      <c r="GHN108" s="649"/>
      <c r="GHO108" s="649"/>
      <c r="GHP108" s="649"/>
      <c r="GHQ108" s="649"/>
      <c r="GHR108" s="649"/>
      <c r="GHS108" s="649"/>
      <c r="GHT108" s="649"/>
      <c r="GHU108" s="649"/>
      <c r="GHV108" s="649"/>
      <c r="GHW108" s="649"/>
      <c r="GHX108" s="649"/>
      <c r="GHY108" s="649"/>
      <c r="GHZ108" s="649"/>
      <c r="GIA108" s="649"/>
      <c r="GIB108" s="649"/>
      <c r="GIC108" s="649"/>
      <c r="GID108" s="649"/>
      <c r="GIE108" s="649"/>
      <c r="GIF108" s="649"/>
      <c r="GIG108" s="649"/>
      <c r="GIH108" s="649"/>
      <c r="GII108" s="649"/>
      <c r="GIJ108" s="649"/>
      <c r="GIK108" s="649"/>
      <c r="GIL108" s="649"/>
      <c r="GIM108" s="649"/>
      <c r="GIN108" s="649"/>
      <c r="GIO108" s="649"/>
      <c r="GIP108" s="649"/>
      <c r="GIQ108" s="649"/>
      <c r="GIR108" s="649"/>
      <c r="GIS108" s="649"/>
      <c r="GIT108" s="649"/>
      <c r="GIU108" s="649"/>
      <c r="GIV108" s="649"/>
      <c r="GIW108" s="649"/>
      <c r="GIX108" s="649"/>
      <c r="GIY108" s="649"/>
      <c r="GIZ108" s="649"/>
      <c r="GJA108" s="649"/>
      <c r="GJB108" s="649"/>
      <c r="GJC108" s="649"/>
      <c r="GJD108" s="649"/>
      <c r="GJE108" s="649"/>
      <c r="GJF108" s="649"/>
      <c r="GJG108" s="649"/>
      <c r="GJH108" s="649"/>
      <c r="GJI108" s="649"/>
      <c r="GJJ108" s="649"/>
      <c r="GJK108" s="649"/>
      <c r="GJL108" s="649"/>
      <c r="GJM108" s="649"/>
      <c r="GJN108" s="649"/>
      <c r="GJO108" s="649"/>
      <c r="GJP108" s="649"/>
      <c r="GJQ108" s="649"/>
      <c r="GJR108" s="649"/>
      <c r="GJS108" s="649"/>
      <c r="GJT108" s="649"/>
      <c r="GJU108" s="649"/>
      <c r="GJV108" s="649"/>
      <c r="GJW108" s="649"/>
      <c r="GJX108" s="649"/>
      <c r="GJY108" s="649"/>
      <c r="GJZ108" s="649"/>
      <c r="GKA108" s="649"/>
      <c r="GKB108" s="649"/>
      <c r="GKC108" s="649"/>
      <c r="GKD108" s="649"/>
      <c r="GKE108" s="649"/>
      <c r="GKF108" s="649"/>
      <c r="GKG108" s="649"/>
      <c r="GKH108" s="649"/>
      <c r="GKI108" s="649"/>
      <c r="GKJ108" s="649"/>
      <c r="GKK108" s="649"/>
      <c r="GKL108" s="649"/>
      <c r="GKM108" s="649"/>
      <c r="GKN108" s="649"/>
      <c r="GKO108" s="649"/>
      <c r="GKP108" s="649"/>
      <c r="GKQ108" s="649"/>
      <c r="GKR108" s="649"/>
      <c r="GKS108" s="649"/>
      <c r="GKT108" s="649"/>
      <c r="GKU108" s="649"/>
      <c r="GKV108" s="649"/>
      <c r="GKW108" s="649"/>
      <c r="GKX108" s="649"/>
      <c r="GKY108" s="649"/>
      <c r="GKZ108" s="649"/>
      <c r="GLA108" s="649"/>
      <c r="GLB108" s="649"/>
      <c r="GLC108" s="649"/>
      <c r="GLD108" s="649"/>
      <c r="GLE108" s="649"/>
      <c r="GLF108" s="649"/>
      <c r="GLG108" s="649"/>
      <c r="GLH108" s="649"/>
      <c r="GLI108" s="649"/>
      <c r="GLJ108" s="649"/>
      <c r="GLK108" s="649"/>
      <c r="GLL108" s="649"/>
      <c r="GLM108" s="649"/>
      <c r="GLN108" s="649"/>
      <c r="GLO108" s="649"/>
      <c r="GLP108" s="649"/>
      <c r="GLQ108" s="649"/>
      <c r="GLR108" s="649"/>
      <c r="GLS108" s="649"/>
      <c r="GLT108" s="649"/>
      <c r="GLU108" s="649"/>
      <c r="GLV108" s="649"/>
      <c r="GLW108" s="649"/>
      <c r="GLX108" s="649"/>
      <c r="GLY108" s="649"/>
      <c r="GLZ108" s="649"/>
      <c r="GMA108" s="649"/>
      <c r="GMB108" s="649"/>
      <c r="GMC108" s="649"/>
      <c r="GMD108" s="649"/>
      <c r="GME108" s="649"/>
      <c r="GMF108" s="649"/>
      <c r="GMG108" s="649"/>
      <c r="GMH108" s="649"/>
      <c r="GMI108" s="649"/>
      <c r="GMJ108" s="649"/>
      <c r="GMK108" s="649"/>
      <c r="GML108" s="649"/>
      <c r="GMM108" s="649"/>
      <c r="GMN108" s="649"/>
      <c r="GMO108" s="649"/>
      <c r="GMP108" s="649"/>
      <c r="GMQ108" s="649"/>
      <c r="GMR108" s="649"/>
      <c r="GMS108" s="649"/>
      <c r="GMT108" s="649"/>
      <c r="GMU108" s="649"/>
      <c r="GMV108" s="649"/>
      <c r="GMW108" s="649"/>
      <c r="GMX108" s="649"/>
      <c r="GMY108" s="649"/>
      <c r="GMZ108" s="649"/>
      <c r="GNA108" s="649"/>
      <c r="GNB108" s="649"/>
      <c r="GNC108" s="649"/>
      <c r="GND108" s="649"/>
      <c r="GNE108" s="649"/>
      <c r="GNF108" s="649"/>
      <c r="GNG108" s="649"/>
      <c r="GNH108" s="649"/>
      <c r="GNI108" s="649"/>
      <c r="GNJ108" s="649"/>
      <c r="GNK108" s="649"/>
      <c r="GNL108" s="649"/>
      <c r="GNM108" s="649"/>
      <c r="GNN108" s="649"/>
      <c r="GNO108" s="649"/>
      <c r="GNP108" s="649"/>
      <c r="GNQ108" s="649"/>
      <c r="GNR108" s="649"/>
      <c r="GNS108" s="649"/>
      <c r="GNT108" s="649"/>
      <c r="GNU108" s="649"/>
      <c r="GNV108" s="649"/>
      <c r="GNW108" s="649"/>
      <c r="GNX108" s="649"/>
      <c r="GNY108" s="649"/>
      <c r="GNZ108" s="649"/>
      <c r="GOA108" s="649"/>
      <c r="GOB108" s="649"/>
      <c r="GOC108" s="649"/>
      <c r="GOD108" s="649"/>
      <c r="GOE108" s="649"/>
      <c r="GOF108" s="649"/>
      <c r="GOG108" s="649"/>
      <c r="GOH108" s="649"/>
      <c r="GOI108" s="649"/>
      <c r="GOJ108" s="649"/>
      <c r="GOK108" s="649"/>
      <c r="GOL108" s="649"/>
      <c r="GOM108" s="649"/>
      <c r="GON108" s="649"/>
      <c r="GOO108" s="649"/>
      <c r="GOP108" s="649"/>
      <c r="GOQ108" s="649"/>
      <c r="GOR108" s="649"/>
      <c r="GOS108" s="649"/>
      <c r="GOT108" s="649"/>
      <c r="GOU108" s="649"/>
      <c r="GOV108" s="649"/>
      <c r="GOW108" s="649"/>
      <c r="GOX108" s="649"/>
      <c r="GOY108" s="649"/>
      <c r="GOZ108" s="649"/>
      <c r="GPA108" s="649"/>
      <c r="GPB108" s="649"/>
      <c r="GPC108" s="649"/>
      <c r="GPD108" s="649"/>
      <c r="GPE108" s="649"/>
      <c r="GPF108" s="649"/>
      <c r="GPG108" s="649"/>
      <c r="GPH108" s="649"/>
      <c r="GPI108" s="649"/>
      <c r="GPJ108" s="649"/>
      <c r="GPK108" s="649"/>
      <c r="GPL108" s="649"/>
      <c r="GPM108" s="649"/>
      <c r="GPN108" s="649"/>
      <c r="GPO108" s="649"/>
      <c r="GPP108" s="649"/>
      <c r="GPQ108" s="649"/>
      <c r="GPR108" s="649"/>
      <c r="GPS108" s="649"/>
      <c r="GPT108" s="649"/>
      <c r="GPU108" s="649"/>
      <c r="GPV108" s="649"/>
      <c r="GPW108" s="649"/>
      <c r="GPX108" s="649"/>
      <c r="GPY108" s="649"/>
      <c r="GPZ108" s="649"/>
      <c r="GQA108" s="649"/>
      <c r="GQB108" s="649"/>
      <c r="GQC108" s="649"/>
      <c r="GQD108" s="649"/>
      <c r="GQE108" s="649"/>
      <c r="GQF108" s="649"/>
      <c r="GQG108" s="649"/>
      <c r="GQH108" s="649"/>
      <c r="GQI108" s="649"/>
      <c r="GQJ108" s="649"/>
      <c r="GQK108" s="649"/>
      <c r="GQL108" s="649"/>
      <c r="GQM108" s="649"/>
      <c r="GQN108" s="649"/>
      <c r="GQO108" s="649"/>
      <c r="GQP108" s="649"/>
      <c r="GQQ108" s="649"/>
      <c r="GQR108" s="649"/>
      <c r="GQS108" s="649"/>
      <c r="GQT108" s="649"/>
      <c r="GQU108" s="649"/>
      <c r="GQV108" s="649"/>
      <c r="GQW108" s="649"/>
      <c r="GQX108" s="649"/>
      <c r="GQY108" s="649"/>
      <c r="GQZ108" s="649"/>
      <c r="GRA108" s="649"/>
      <c r="GRB108" s="649"/>
      <c r="GRC108" s="649"/>
      <c r="GRD108" s="649"/>
      <c r="GRE108" s="649"/>
      <c r="GRF108" s="649"/>
      <c r="GRG108" s="649"/>
      <c r="GRH108" s="649"/>
      <c r="GRI108" s="649"/>
      <c r="GRJ108" s="649"/>
      <c r="GRK108" s="649"/>
      <c r="GRL108" s="649"/>
      <c r="GRM108" s="649"/>
      <c r="GRN108" s="649"/>
      <c r="GRO108" s="649"/>
      <c r="GRP108" s="649"/>
      <c r="GRQ108" s="649"/>
      <c r="GRR108" s="649"/>
      <c r="GRS108" s="649"/>
      <c r="GRT108" s="649"/>
      <c r="GRU108" s="649"/>
      <c r="GRV108" s="649"/>
      <c r="GRW108" s="649"/>
      <c r="GRX108" s="649"/>
      <c r="GRY108" s="649"/>
      <c r="GRZ108" s="649"/>
      <c r="GSA108" s="649"/>
      <c r="GSB108" s="649"/>
      <c r="GSC108" s="649"/>
      <c r="GSD108" s="649"/>
      <c r="GSE108" s="649"/>
      <c r="GSF108" s="649"/>
      <c r="GSG108" s="649"/>
      <c r="GSH108" s="649"/>
      <c r="GSI108" s="649"/>
      <c r="GSJ108" s="649"/>
      <c r="GSK108" s="649"/>
      <c r="GSL108" s="649"/>
      <c r="GSM108" s="649"/>
      <c r="GSN108" s="649"/>
      <c r="GSO108" s="649"/>
      <c r="GSP108" s="649"/>
      <c r="GSQ108" s="649"/>
      <c r="GSR108" s="649"/>
      <c r="GSS108" s="649"/>
      <c r="GST108" s="649"/>
      <c r="GSU108" s="649"/>
      <c r="GSV108" s="649"/>
      <c r="GSW108" s="649"/>
      <c r="GSX108" s="649"/>
      <c r="GSY108" s="649"/>
      <c r="GSZ108" s="649"/>
      <c r="GTA108" s="649"/>
      <c r="GTB108" s="649"/>
      <c r="GTC108" s="649"/>
      <c r="GTD108" s="649"/>
      <c r="GTE108" s="649"/>
      <c r="GTF108" s="649"/>
      <c r="GTG108" s="649"/>
      <c r="GTH108" s="649"/>
      <c r="GTI108" s="649"/>
      <c r="GTJ108" s="649"/>
      <c r="GTK108" s="649"/>
      <c r="GTL108" s="649"/>
      <c r="GTM108" s="649"/>
      <c r="GTN108" s="649"/>
      <c r="GTO108" s="649"/>
      <c r="GTP108" s="649"/>
      <c r="GTQ108" s="649"/>
      <c r="GTR108" s="649"/>
      <c r="GTS108" s="649"/>
      <c r="GTT108" s="649"/>
      <c r="GTU108" s="649"/>
      <c r="GTV108" s="649"/>
      <c r="GTW108" s="649"/>
      <c r="GTX108" s="649"/>
      <c r="GTY108" s="649"/>
      <c r="GTZ108" s="649"/>
      <c r="GUA108" s="649"/>
      <c r="GUB108" s="649"/>
      <c r="GUC108" s="649"/>
      <c r="GUD108" s="649"/>
      <c r="GUE108" s="649"/>
      <c r="GUF108" s="649"/>
      <c r="GUG108" s="649"/>
      <c r="GUH108" s="649"/>
      <c r="GUI108" s="649"/>
      <c r="GUJ108" s="649"/>
      <c r="GUK108" s="649"/>
      <c r="GUL108" s="649"/>
      <c r="GUM108" s="649"/>
      <c r="GUN108" s="649"/>
      <c r="GUO108" s="649"/>
      <c r="GUP108" s="649"/>
      <c r="GUQ108" s="649"/>
      <c r="GUR108" s="649"/>
      <c r="GUS108" s="649"/>
      <c r="GUT108" s="649"/>
      <c r="GUU108" s="649"/>
      <c r="GUV108" s="649"/>
      <c r="GUW108" s="649"/>
      <c r="GUX108" s="649"/>
      <c r="GUY108" s="649"/>
      <c r="GUZ108" s="649"/>
      <c r="GVA108" s="649"/>
      <c r="GVB108" s="649"/>
      <c r="GVC108" s="649"/>
      <c r="GVD108" s="649"/>
      <c r="GVE108" s="649"/>
      <c r="GVF108" s="649"/>
      <c r="GVG108" s="649"/>
      <c r="GVH108" s="649"/>
      <c r="GVI108" s="649"/>
      <c r="GVJ108" s="649"/>
      <c r="GVK108" s="649"/>
      <c r="GVL108" s="649"/>
      <c r="GVM108" s="649"/>
      <c r="GVN108" s="649"/>
      <c r="GVO108" s="649"/>
      <c r="GVP108" s="649"/>
      <c r="GVQ108" s="649"/>
      <c r="GVR108" s="649"/>
      <c r="GVS108" s="649"/>
      <c r="GVT108" s="649"/>
      <c r="GVU108" s="649"/>
      <c r="GVV108" s="649"/>
      <c r="GVW108" s="649"/>
      <c r="GVX108" s="649"/>
      <c r="GVY108" s="649"/>
      <c r="GVZ108" s="649"/>
      <c r="GWA108" s="649"/>
      <c r="GWB108" s="649"/>
      <c r="GWC108" s="649"/>
      <c r="GWD108" s="649"/>
      <c r="GWE108" s="649"/>
      <c r="GWF108" s="649"/>
      <c r="GWG108" s="649"/>
      <c r="GWH108" s="649"/>
      <c r="GWI108" s="649"/>
      <c r="GWJ108" s="649"/>
      <c r="GWK108" s="649"/>
      <c r="GWL108" s="649"/>
      <c r="GWM108" s="649"/>
      <c r="GWN108" s="649"/>
      <c r="GWO108" s="649"/>
      <c r="GWP108" s="649"/>
      <c r="GWQ108" s="649"/>
      <c r="GWR108" s="649"/>
      <c r="GWS108" s="649"/>
      <c r="GWT108" s="649"/>
      <c r="GWU108" s="649"/>
      <c r="GWV108" s="649"/>
      <c r="GWW108" s="649"/>
      <c r="GWX108" s="649"/>
      <c r="GWY108" s="649"/>
      <c r="GWZ108" s="649"/>
      <c r="GXA108" s="649"/>
      <c r="GXB108" s="649"/>
      <c r="GXC108" s="649"/>
      <c r="GXD108" s="649"/>
      <c r="GXE108" s="649"/>
      <c r="GXF108" s="649"/>
      <c r="GXG108" s="649"/>
      <c r="GXH108" s="649"/>
      <c r="GXI108" s="649"/>
      <c r="GXJ108" s="649"/>
      <c r="GXK108" s="649"/>
      <c r="GXL108" s="649"/>
      <c r="GXM108" s="649"/>
      <c r="GXN108" s="649"/>
      <c r="GXO108" s="649"/>
      <c r="GXP108" s="649"/>
      <c r="GXQ108" s="649"/>
      <c r="GXR108" s="649"/>
      <c r="GXS108" s="649"/>
      <c r="GXT108" s="649"/>
      <c r="GXU108" s="649"/>
      <c r="GXV108" s="649"/>
      <c r="GXW108" s="649"/>
      <c r="GXX108" s="649"/>
      <c r="GXY108" s="649"/>
      <c r="GXZ108" s="649"/>
      <c r="GYA108" s="649"/>
      <c r="GYB108" s="649"/>
      <c r="GYC108" s="649"/>
      <c r="GYD108" s="649"/>
      <c r="GYE108" s="649"/>
      <c r="GYF108" s="649"/>
      <c r="GYG108" s="649"/>
      <c r="GYH108" s="649"/>
      <c r="GYI108" s="649"/>
      <c r="GYJ108" s="649"/>
      <c r="GYK108" s="649"/>
      <c r="GYL108" s="649"/>
      <c r="GYM108" s="649"/>
      <c r="GYN108" s="649"/>
      <c r="GYO108" s="649"/>
      <c r="GYP108" s="649"/>
      <c r="GYQ108" s="649"/>
      <c r="GYR108" s="649"/>
      <c r="GYS108" s="649"/>
      <c r="GYT108" s="649"/>
      <c r="GYU108" s="649"/>
      <c r="GYV108" s="649"/>
      <c r="GYW108" s="649"/>
      <c r="GYX108" s="649"/>
      <c r="GYY108" s="649"/>
      <c r="GYZ108" s="649"/>
      <c r="GZA108" s="649"/>
      <c r="GZB108" s="649"/>
      <c r="GZC108" s="649"/>
      <c r="GZD108" s="649"/>
      <c r="GZE108" s="649"/>
      <c r="GZF108" s="649"/>
      <c r="GZG108" s="649"/>
      <c r="GZH108" s="649"/>
      <c r="GZI108" s="649"/>
      <c r="GZJ108" s="649"/>
      <c r="GZK108" s="649"/>
      <c r="GZL108" s="649"/>
      <c r="GZM108" s="649"/>
      <c r="GZN108" s="649"/>
      <c r="GZO108" s="649"/>
      <c r="GZP108" s="649"/>
      <c r="GZQ108" s="649"/>
      <c r="GZR108" s="649"/>
      <c r="GZS108" s="649"/>
      <c r="GZT108" s="649"/>
      <c r="GZU108" s="649"/>
      <c r="GZV108" s="649"/>
      <c r="GZW108" s="649"/>
      <c r="GZX108" s="649"/>
      <c r="GZY108" s="649"/>
      <c r="GZZ108" s="649"/>
      <c r="HAA108" s="649"/>
      <c r="HAB108" s="649"/>
      <c r="HAC108" s="649"/>
      <c r="HAD108" s="649"/>
      <c r="HAE108" s="649"/>
      <c r="HAF108" s="649"/>
      <c r="HAG108" s="649"/>
      <c r="HAH108" s="649"/>
      <c r="HAI108" s="649"/>
      <c r="HAJ108" s="649"/>
      <c r="HAK108" s="649"/>
      <c r="HAL108" s="649"/>
      <c r="HAM108" s="649"/>
      <c r="HAN108" s="649"/>
      <c r="HAO108" s="649"/>
      <c r="HAP108" s="649"/>
      <c r="HAQ108" s="649"/>
      <c r="HAR108" s="649"/>
      <c r="HAS108" s="649"/>
      <c r="HAT108" s="649"/>
      <c r="HAU108" s="649"/>
      <c r="HAV108" s="649"/>
      <c r="HAW108" s="649"/>
      <c r="HAX108" s="649"/>
      <c r="HAY108" s="649"/>
      <c r="HAZ108" s="649"/>
      <c r="HBA108" s="649"/>
      <c r="HBB108" s="649"/>
      <c r="HBC108" s="649"/>
      <c r="HBD108" s="649"/>
      <c r="HBE108" s="649"/>
      <c r="HBF108" s="649"/>
      <c r="HBG108" s="649"/>
      <c r="HBH108" s="649"/>
      <c r="HBI108" s="649"/>
      <c r="HBJ108" s="649"/>
      <c r="HBK108" s="649"/>
      <c r="HBL108" s="649"/>
      <c r="HBM108" s="649"/>
      <c r="HBN108" s="649"/>
      <c r="HBO108" s="649"/>
      <c r="HBP108" s="649"/>
      <c r="HBQ108" s="649"/>
      <c r="HBR108" s="649"/>
      <c r="HBS108" s="649"/>
      <c r="HBT108" s="649"/>
      <c r="HBU108" s="649"/>
      <c r="HBV108" s="649"/>
      <c r="HBW108" s="649"/>
      <c r="HBX108" s="649"/>
      <c r="HBY108" s="649"/>
      <c r="HBZ108" s="649"/>
      <c r="HCA108" s="649"/>
      <c r="HCB108" s="649"/>
      <c r="HCC108" s="649"/>
      <c r="HCD108" s="649"/>
      <c r="HCE108" s="649"/>
      <c r="HCF108" s="649"/>
      <c r="HCG108" s="649"/>
      <c r="HCH108" s="649"/>
      <c r="HCI108" s="649"/>
      <c r="HCJ108" s="649"/>
      <c r="HCK108" s="649"/>
      <c r="HCL108" s="649"/>
      <c r="HCM108" s="649"/>
      <c r="HCN108" s="649"/>
      <c r="HCO108" s="649"/>
      <c r="HCP108" s="649"/>
      <c r="HCQ108" s="649"/>
      <c r="HCR108" s="649"/>
      <c r="HCS108" s="649"/>
      <c r="HCT108" s="649"/>
      <c r="HCU108" s="649"/>
      <c r="HCV108" s="649"/>
      <c r="HCW108" s="649"/>
      <c r="HCX108" s="649"/>
      <c r="HCY108" s="649"/>
      <c r="HCZ108" s="649"/>
      <c r="HDA108" s="649"/>
      <c r="HDB108" s="649"/>
      <c r="HDC108" s="649"/>
      <c r="HDD108" s="649"/>
      <c r="HDE108" s="649"/>
      <c r="HDF108" s="649"/>
      <c r="HDG108" s="649"/>
      <c r="HDH108" s="649"/>
      <c r="HDI108" s="649"/>
      <c r="HDJ108" s="649"/>
      <c r="HDK108" s="649"/>
      <c r="HDL108" s="649"/>
      <c r="HDM108" s="649"/>
      <c r="HDN108" s="649"/>
      <c r="HDO108" s="649"/>
      <c r="HDP108" s="649"/>
      <c r="HDQ108" s="649"/>
      <c r="HDR108" s="649"/>
      <c r="HDS108" s="649"/>
      <c r="HDT108" s="649"/>
      <c r="HDU108" s="649"/>
      <c r="HDV108" s="649"/>
      <c r="HDW108" s="649"/>
      <c r="HDX108" s="649"/>
      <c r="HDY108" s="649"/>
      <c r="HDZ108" s="649"/>
      <c r="HEA108" s="649"/>
      <c r="HEB108" s="649"/>
      <c r="HEC108" s="649"/>
      <c r="HED108" s="649"/>
      <c r="HEE108" s="649"/>
      <c r="HEF108" s="649"/>
      <c r="HEG108" s="649"/>
      <c r="HEH108" s="649"/>
      <c r="HEI108" s="649"/>
      <c r="HEJ108" s="649"/>
      <c r="HEK108" s="649"/>
      <c r="HEL108" s="649"/>
      <c r="HEM108" s="649"/>
      <c r="HEN108" s="649"/>
      <c r="HEO108" s="649"/>
      <c r="HEP108" s="649"/>
      <c r="HEQ108" s="649"/>
      <c r="HER108" s="649"/>
      <c r="HES108" s="649"/>
      <c r="HET108" s="649"/>
      <c r="HEU108" s="649"/>
      <c r="HEV108" s="649"/>
      <c r="HEW108" s="649"/>
      <c r="HEX108" s="649"/>
      <c r="HEY108" s="649"/>
      <c r="HEZ108" s="649"/>
      <c r="HFA108" s="649"/>
      <c r="HFB108" s="649"/>
      <c r="HFC108" s="649"/>
      <c r="HFD108" s="649"/>
      <c r="HFE108" s="649"/>
      <c r="HFF108" s="649"/>
      <c r="HFG108" s="649"/>
      <c r="HFH108" s="649"/>
      <c r="HFI108" s="649"/>
      <c r="HFJ108" s="649"/>
      <c r="HFK108" s="649"/>
      <c r="HFL108" s="649"/>
      <c r="HFM108" s="649"/>
      <c r="HFN108" s="649"/>
      <c r="HFO108" s="649"/>
      <c r="HFP108" s="649"/>
      <c r="HFQ108" s="649"/>
      <c r="HFR108" s="649"/>
      <c r="HFS108" s="649"/>
      <c r="HFT108" s="649"/>
      <c r="HFU108" s="649"/>
      <c r="HFV108" s="649"/>
      <c r="HFW108" s="649"/>
      <c r="HFX108" s="649"/>
      <c r="HFY108" s="649"/>
      <c r="HFZ108" s="649"/>
      <c r="HGA108" s="649"/>
      <c r="HGB108" s="649"/>
      <c r="HGC108" s="649"/>
      <c r="HGD108" s="649"/>
      <c r="HGE108" s="649"/>
      <c r="HGF108" s="649"/>
      <c r="HGG108" s="649"/>
      <c r="HGH108" s="649"/>
      <c r="HGI108" s="649"/>
      <c r="HGJ108" s="649"/>
      <c r="HGK108" s="649"/>
      <c r="HGL108" s="649"/>
      <c r="HGM108" s="649"/>
      <c r="HGN108" s="649"/>
      <c r="HGO108" s="649"/>
      <c r="HGP108" s="649"/>
      <c r="HGQ108" s="649"/>
      <c r="HGR108" s="649"/>
      <c r="HGS108" s="649"/>
      <c r="HGT108" s="649"/>
      <c r="HGU108" s="649"/>
      <c r="HGV108" s="649"/>
      <c r="HGW108" s="649"/>
      <c r="HGX108" s="649"/>
      <c r="HGY108" s="649"/>
      <c r="HGZ108" s="649"/>
      <c r="HHA108" s="649"/>
      <c r="HHB108" s="649"/>
      <c r="HHC108" s="649"/>
      <c r="HHD108" s="649"/>
      <c r="HHE108" s="649"/>
      <c r="HHF108" s="649"/>
      <c r="HHG108" s="649"/>
      <c r="HHH108" s="649"/>
      <c r="HHI108" s="649"/>
      <c r="HHJ108" s="649"/>
      <c r="HHK108" s="649"/>
      <c r="HHL108" s="649"/>
      <c r="HHM108" s="649"/>
      <c r="HHN108" s="649"/>
      <c r="HHO108" s="649"/>
      <c r="HHP108" s="649"/>
      <c r="HHQ108" s="649"/>
      <c r="HHR108" s="649"/>
      <c r="HHS108" s="649"/>
      <c r="HHT108" s="649"/>
      <c r="HHU108" s="649"/>
      <c r="HHV108" s="649"/>
      <c r="HHW108" s="649"/>
      <c r="HHX108" s="649"/>
      <c r="HHY108" s="649"/>
      <c r="HHZ108" s="649"/>
      <c r="HIA108" s="649"/>
      <c r="HIB108" s="649"/>
      <c r="HIC108" s="649"/>
      <c r="HID108" s="649"/>
      <c r="HIE108" s="649"/>
      <c r="HIF108" s="649"/>
      <c r="HIG108" s="649"/>
      <c r="HIH108" s="649"/>
      <c r="HII108" s="649"/>
      <c r="HIJ108" s="649"/>
      <c r="HIK108" s="649"/>
      <c r="HIL108" s="649"/>
      <c r="HIM108" s="649"/>
      <c r="HIN108" s="649"/>
      <c r="HIO108" s="649"/>
      <c r="HIP108" s="649"/>
      <c r="HIQ108" s="649"/>
      <c r="HIR108" s="649"/>
      <c r="HIS108" s="649"/>
      <c r="HIT108" s="649"/>
      <c r="HIU108" s="649"/>
      <c r="HIV108" s="649"/>
      <c r="HIW108" s="649"/>
      <c r="HIX108" s="649"/>
      <c r="HIY108" s="649"/>
      <c r="HIZ108" s="649"/>
      <c r="HJA108" s="649"/>
      <c r="HJB108" s="649"/>
      <c r="HJC108" s="649"/>
      <c r="HJD108" s="649"/>
      <c r="HJE108" s="649"/>
      <c r="HJF108" s="649"/>
      <c r="HJG108" s="649"/>
      <c r="HJH108" s="649"/>
      <c r="HJI108" s="649"/>
      <c r="HJJ108" s="649"/>
      <c r="HJK108" s="649"/>
      <c r="HJL108" s="649"/>
      <c r="HJM108" s="649"/>
      <c r="HJN108" s="649"/>
      <c r="HJO108" s="649"/>
      <c r="HJP108" s="649"/>
      <c r="HJQ108" s="649"/>
      <c r="HJR108" s="649"/>
      <c r="HJS108" s="649"/>
      <c r="HJT108" s="649"/>
      <c r="HJU108" s="649"/>
      <c r="HJV108" s="649"/>
      <c r="HJW108" s="649"/>
      <c r="HJX108" s="649"/>
      <c r="HJY108" s="649"/>
      <c r="HJZ108" s="649"/>
      <c r="HKA108" s="649"/>
      <c r="HKB108" s="649"/>
      <c r="HKC108" s="649"/>
      <c r="HKD108" s="649"/>
      <c r="HKE108" s="649"/>
      <c r="HKF108" s="649"/>
      <c r="HKG108" s="649"/>
      <c r="HKH108" s="649"/>
      <c r="HKI108" s="649"/>
      <c r="HKJ108" s="649"/>
      <c r="HKK108" s="649"/>
      <c r="HKL108" s="649"/>
      <c r="HKM108" s="649"/>
      <c r="HKN108" s="649"/>
      <c r="HKO108" s="649"/>
      <c r="HKP108" s="649"/>
      <c r="HKQ108" s="649"/>
      <c r="HKR108" s="649"/>
      <c r="HKS108" s="649"/>
      <c r="HKT108" s="649"/>
      <c r="HKU108" s="649"/>
      <c r="HKV108" s="649"/>
      <c r="HKW108" s="649"/>
      <c r="HKX108" s="649"/>
      <c r="HKY108" s="649"/>
      <c r="HKZ108" s="649"/>
      <c r="HLA108" s="649"/>
      <c r="HLB108" s="649"/>
      <c r="HLC108" s="649"/>
      <c r="HLD108" s="649"/>
      <c r="HLE108" s="649"/>
      <c r="HLF108" s="649"/>
      <c r="HLG108" s="649"/>
      <c r="HLH108" s="649"/>
      <c r="HLI108" s="649"/>
      <c r="HLJ108" s="649"/>
      <c r="HLK108" s="649"/>
      <c r="HLL108" s="649"/>
      <c r="HLM108" s="649"/>
      <c r="HLN108" s="649"/>
      <c r="HLO108" s="649"/>
      <c r="HLP108" s="649"/>
      <c r="HLQ108" s="649"/>
      <c r="HLR108" s="649"/>
      <c r="HLS108" s="649"/>
      <c r="HLT108" s="649"/>
      <c r="HLU108" s="649"/>
      <c r="HLV108" s="649"/>
      <c r="HLW108" s="649"/>
      <c r="HLX108" s="649"/>
      <c r="HLY108" s="649"/>
      <c r="HLZ108" s="649"/>
      <c r="HMA108" s="649"/>
      <c r="HMB108" s="649"/>
      <c r="HMC108" s="649"/>
      <c r="HMD108" s="649"/>
      <c r="HME108" s="649"/>
      <c r="HMF108" s="649"/>
      <c r="HMG108" s="649"/>
      <c r="HMH108" s="649"/>
      <c r="HMI108" s="649"/>
      <c r="HMJ108" s="649"/>
      <c r="HMK108" s="649"/>
      <c r="HML108" s="649"/>
      <c r="HMM108" s="649"/>
      <c r="HMN108" s="649"/>
      <c r="HMO108" s="649"/>
      <c r="HMP108" s="649"/>
      <c r="HMQ108" s="649"/>
      <c r="HMR108" s="649"/>
      <c r="HMS108" s="649"/>
      <c r="HMT108" s="649"/>
      <c r="HMU108" s="649"/>
      <c r="HMV108" s="649"/>
      <c r="HMW108" s="649"/>
      <c r="HMX108" s="649"/>
      <c r="HMY108" s="649"/>
      <c r="HMZ108" s="649"/>
      <c r="HNA108" s="649"/>
      <c r="HNB108" s="649"/>
      <c r="HNC108" s="649"/>
      <c r="HND108" s="649"/>
      <c r="HNE108" s="649"/>
      <c r="HNF108" s="649"/>
      <c r="HNG108" s="649"/>
      <c r="HNH108" s="649"/>
      <c r="HNI108" s="649"/>
      <c r="HNJ108" s="649"/>
      <c r="HNK108" s="649"/>
      <c r="HNL108" s="649"/>
      <c r="HNM108" s="649"/>
      <c r="HNN108" s="649"/>
      <c r="HNO108" s="649"/>
      <c r="HNP108" s="649"/>
      <c r="HNQ108" s="649"/>
      <c r="HNR108" s="649"/>
      <c r="HNS108" s="649"/>
      <c r="HNT108" s="649"/>
      <c r="HNU108" s="649"/>
      <c r="HNV108" s="649"/>
      <c r="HNW108" s="649"/>
      <c r="HNX108" s="649"/>
      <c r="HNY108" s="649"/>
      <c r="HNZ108" s="649"/>
      <c r="HOA108" s="649"/>
      <c r="HOB108" s="649"/>
      <c r="HOC108" s="649"/>
      <c r="HOD108" s="649"/>
      <c r="HOE108" s="649"/>
      <c r="HOF108" s="649"/>
      <c r="HOG108" s="649"/>
      <c r="HOH108" s="649"/>
      <c r="HOI108" s="649"/>
      <c r="HOJ108" s="649"/>
      <c r="HOK108" s="649"/>
      <c r="HOL108" s="649"/>
      <c r="HOM108" s="649"/>
      <c r="HON108" s="649"/>
      <c r="HOO108" s="649"/>
      <c r="HOP108" s="649"/>
      <c r="HOQ108" s="649"/>
      <c r="HOR108" s="649"/>
      <c r="HOS108" s="649"/>
      <c r="HOT108" s="649"/>
      <c r="HOU108" s="649"/>
      <c r="HOV108" s="649"/>
      <c r="HOW108" s="649"/>
      <c r="HOX108" s="649"/>
      <c r="HOY108" s="649"/>
      <c r="HOZ108" s="649"/>
      <c r="HPA108" s="649"/>
      <c r="HPB108" s="649"/>
      <c r="HPC108" s="649"/>
      <c r="HPD108" s="649"/>
      <c r="HPE108" s="649"/>
      <c r="HPF108" s="649"/>
      <c r="HPG108" s="649"/>
      <c r="HPH108" s="649"/>
      <c r="HPI108" s="649"/>
      <c r="HPJ108" s="649"/>
      <c r="HPK108" s="649"/>
      <c r="HPL108" s="649"/>
      <c r="HPM108" s="649"/>
      <c r="HPN108" s="649"/>
      <c r="HPO108" s="649"/>
      <c r="HPP108" s="649"/>
      <c r="HPQ108" s="649"/>
      <c r="HPR108" s="649"/>
      <c r="HPS108" s="649"/>
      <c r="HPT108" s="649"/>
      <c r="HPU108" s="649"/>
      <c r="HPV108" s="649"/>
      <c r="HPW108" s="649"/>
      <c r="HPX108" s="649"/>
      <c r="HPY108" s="649"/>
      <c r="HPZ108" s="649"/>
      <c r="HQA108" s="649"/>
      <c r="HQB108" s="649"/>
      <c r="HQC108" s="649"/>
      <c r="HQD108" s="649"/>
      <c r="HQE108" s="649"/>
      <c r="HQF108" s="649"/>
      <c r="HQG108" s="649"/>
      <c r="HQH108" s="649"/>
      <c r="HQI108" s="649"/>
      <c r="HQJ108" s="649"/>
      <c r="HQK108" s="649"/>
      <c r="HQL108" s="649"/>
      <c r="HQM108" s="649"/>
      <c r="HQN108" s="649"/>
      <c r="HQO108" s="649"/>
      <c r="HQP108" s="649"/>
      <c r="HQQ108" s="649"/>
      <c r="HQR108" s="649"/>
      <c r="HQS108" s="649"/>
      <c r="HQT108" s="649"/>
      <c r="HQU108" s="649"/>
      <c r="HQV108" s="649"/>
      <c r="HQW108" s="649"/>
      <c r="HQX108" s="649"/>
      <c r="HQY108" s="649"/>
      <c r="HQZ108" s="649"/>
      <c r="HRA108" s="649"/>
      <c r="HRB108" s="649"/>
      <c r="HRC108" s="649"/>
      <c r="HRD108" s="649"/>
      <c r="HRE108" s="649"/>
      <c r="HRF108" s="649"/>
      <c r="HRG108" s="649"/>
      <c r="HRH108" s="649"/>
      <c r="HRI108" s="649"/>
      <c r="HRJ108" s="649"/>
      <c r="HRK108" s="649"/>
      <c r="HRL108" s="649"/>
      <c r="HRM108" s="649"/>
      <c r="HRN108" s="649"/>
      <c r="HRO108" s="649"/>
      <c r="HRP108" s="649"/>
      <c r="HRQ108" s="649"/>
      <c r="HRR108" s="649"/>
      <c r="HRS108" s="649"/>
      <c r="HRT108" s="649"/>
      <c r="HRU108" s="649"/>
      <c r="HRV108" s="649"/>
      <c r="HRW108" s="649"/>
      <c r="HRX108" s="649"/>
      <c r="HRY108" s="649"/>
      <c r="HRZ108" s="649"/>
      <c r="HSA108" s="649"/>
      <c r="HSB108" s="649"/>
      <c r="HSC108" s="649"/>
      <c r="HSD108" s="649"/>
      <c r="HSE108" s="649"/>
      <c r="HSF108" s="649"/>
      <c r="HSG108" s="649"/>
      <c r="HSH108" s="649"/>
      <c r="HSI108" s="649"/>
      <c r="HSJ108" s="649"/>
      <c r="HSK108" s="649"/>
      <c r="HSL108" s="649"/>
      <c r="HSM108" s="649"/>
      <c r="HSN108" s="649"/>
      <c r="HSO108" s="649"/>
      <c r="HSP108" s="649"/>
      <c r="HSQ108" s="649"/>
      <c r="HSR108" s="649"/>
      <c r="HSS108" s="649"/>
      <c r="HST108" s="649"/>
      <c r="HSU108" s="649"/>
      <c r="HSV108" s="649"/>
      <c r="HSW108" s="649"/>
      <c r="HSX108" s="649"/>
      <c r="HSY108" s="649"/>
      <c r="HSZ108" s="649"/>
      <c r="HTA108" s="649"/>
      <c r="HTB108" s="649"/>
      <c r="HTC108" s="649"/>
      <c r="HTD108" s="649"/>
      <c r="HTE108" s="649"/>
      <c r="HTF108" s="649"/>
      <c r="HTG108" s="649"/>
      <c r="HTH108" s="649"/>
      <c r="HTI108" s="649"/>
      <c r="HTJ108" s="649"/>
      <c r="HTK108" s="649"/>
      <c r="HTL108" s="649"/>
      <c r="HTM108" s="649"/>
      <c r="HTN108" s="649"/>
      <c r="HTO108" s="649"/>
      <c r="HTP108" s="649"/>
      <c r="HTQ108" s="649"/>
      <c r="HTR108" s="649"/>
      <c r="HTS108" s="649"/>
      <c r="HTT108" s="649"/>
      <c r="HTU108" s="649"/>
      <c r="HTV108" s="649"/>
      <c r="HTW108" s="649"/>
      <c r="HTX108" s="649"/>
      <c r="HTY108" s="649"/>
      <c r="HTZ108" s="649"/>
      <c r="HUA108" s="649"/>
      <c r="HUB108" s="649"/>
      <c r="HUC108" s="649"/>
      <c r="HUD108" s="649"/>
      <c r="HUE108" s="649"/>
      <c r="HUF108" s="649"/>
      <c r="HUG108" s="649"/>
      <c r="HUH108" s="649"/>
      <c r="HUI108" s="649"/>
      <c r="HUJ108" s="649"/>
      <c r="HUK108" s="649"/>
      <c r="HUL108" s="649"/>
      <c r="HUM108" s="649"/>
      <c r="HUN108" s="649"/>
      <c r="HUO108" s="649"/>
      <c r="HUP108" s="649"/>
      <c r="HUQ108" s="649"/>
      <c r="HUR108" s="649"/>
      <c r="HUS108" s="649"/>
      <c r="HUT108" s="649"/>
      <c r="HUU108" s="649"/>
      <c r="HUV108" s="649"/>
      <c r="HUW108" s="649"/>
      <c r="HUX108" s="649"/>
      <c r="HUY108" s="649"/>
      <c r="HUZ108" s="649"/>
      <c r="HVA108" s="649"/>
      <c r="HVB108" s="649"/>
      <c r="HVC108" s="649"/>
      <c r="HVD108" s="649"/>
      <c r="HVE108" s="649"/>
      <c r="HVF108" s="649"/>
      <c r="HVG108" s="649"/>
      <c r="HVH108" s="649"/>
      <c r="HVI108" s="649"/>
      <c r="HVJ108" s="649"/>
      <c r="HVK108" s="649"/>
      <c r="HVL108" s="649"/>
      <c r="HVM108" s="649"/>
      <c r="HVN108" s="649"/>
      <c r="HVO108" s="649"/>
      <c r="HVP108" s="649"/>
      <c r="HVQ108" s="649"/>
      <c r="HVR108" s="649"/>
      <c r="HVS108" s="649"/>
      <c r="HVT108" s="649"/>
      <c r="HVU108" s="649"/>
      <c r="HVV108" s="649"/>
      <c r="HVW108" s="649"/>
      <c r="HVX108" s="649"/>
      <c r="HVY108" s="649"/>
      <c r="HVZ108" s="649"/>
      <c r="HWA108" s="649"/>
      <c r="HWB108" s="649"/>
      <c r="HWC108" s="649"/>
      <c r="HWD108" s="649"/>
      <c r="HWE108" s="649"/>
      <c r="HWF108" s="649"/>
      <c r="HWG108" s="649"/>
      <c r="HWH108" s="649"/>
      <c r="HWI108" s="649"/>
      <c r="HWJ108" s="649"/>
      <c r="HWK108" s="649"/>
      <c r="HWL108" s="649"/>
      <c r="HWM108" s="649"/>
      <c r="HWN108" s="649"/>
      <c r="HWO108" s="649"/>
      <c r="HWP108" s="649"/>
      <c r="HWQ108" s="649"/>
      <c r="HWR108" s="649"/>
      <c r="HWS108" s="649"/>
      <c r="HWT108" s="649"/>
      <c r="HWU108" s="649"/>
      <c r="HWV108" s="649"/>
      <c r="HWW108" s="649"/>
      <c r="HWX108" s="649"/>
      <c r="HWY108" s="649"/>
      <c r="HWZ108" s="649"/>
      <c r="HXA108" s="649"/>
      <c r="HXB108" s="649"/>
      <c r="HXC108" s="649"/>
      <c r="HXD108" s="649"/>
      <c r="HXE108" s="649"/>
      <c r="HXF108" s="649"/>
      <c r="HXG108" s="649"/>
      <c r="HXH108" s="649"/>
      <c r="HXI108" s="649"/>
      <c r="HXJ108" s="649"/>
      <c r="HXK108" s="649"/>
      <c r="HXL108" s="649"/>
      <c r="HXM108" s="649"/>
      <c r="HXN108" s="649"/>
      <c r="HXO108" s="649"/>
      <c r="HXP108" s="649"/>
      <c r="HXQ108" s="649"/>
      <c r="HXR108" s="649"/>
      <c r="HXS108" s="649"/>
      <c r="HXT108" s="649"/>
      <c r="HXU108" s="649"/>
      <c r="HXV108" s="649"/>
      <c r="HXW108" s="649"/>
      <c r="HXX108" s="649"/>
      <c r="HXY108" s="649"/>
      <c r="HXZ108" s="649"/>
      <c r="HYA108" s="649"/>
      <c r="HYB108" s="649"/>
      <c r="HYC108" s="649"/>
      <c r="HYD108" s="649"/>
      <c r="HYE108" s="649"/>
      <c r="HYF108" s="649"/>
      <c r="HYG108" s="649"/>
      <c r="HYH108" s="649"/>
      <c r="HYI108" s="649"/>
      <c r="HYJ108" s="649"/>
      <c r="HYK108" s="649"/>
      <c r="HYL108" s="649"/>
      <c r="HYM108" s="649"/>
      <c r="HYN108" s="649"/>
      <c r="HYO108" s="649"/>
      <c r="HYP108" s="649"/>
      <c r="HYQ108" s="649"/>
      <c r="HYR108" s="649"/>
      <c r="HYS108" s="649"/>
      <c r="HYT108" s="649"/>
      <c r="HYU108" s="649"/>
      <c r="HYV108" s="649"/>
      <c r="HYW108" s="649"/>
      <c r="HYX108" s="649"/>
      <c r="HYY108" s="649"/>
      <c r="HYZ108" s="649"/>
      <c r="HZA108" s="649"/>
      <c r="HZB108" s="649"/>
      <c r="HZC108" s="649"/>
      <c r="HZD108" s="649"/>
      <c r="HZE108" s="649"/>
      <c r="HZF108" s="649"/>
      <c r="HZG108" s="649"/>
      <c r="HZH108" s="649"/>
      <c r="HZI108" s="649"/>
      <c r="HZJ108" s="649"/>
      <c r="HZK108" s="649"/>
      <c r="HZL108" s="649"/>
      <c r="HZM108" s="649"/>
      <c r="HZN108" s="649"/>
      <c r="HZO108" s="649"/>
      <c r="HZP108" s="649"/>
      <c r="HZQ108" s="649"/>
      <c r="HZR108" s="649"/>
      <c r="HZS108" s="649"/>
      <c r="HZT108" s="649"/>
      <c r="HZU108" s="649"/>
      <c r="HZV108" s="649"/>
      <c r="HZW108" s="649"/>
      <c r="HZX108" s="649"/>
      <c r="HZY108" s="649"/>
      <c r="HZZ108" s="649"/>
      <c r="IAA108" s="649"/>
      <c r="IAB108" s="649"/>
      <c r="IAC108" s="649"/>
      <c r="IAD108" s="649"/>
      <c r="IAE108" s="649"/>
      <c r="IAF108" s="649"/>
      <c r="IAG108" s="649"/>
      <c r="IAH108" s="649"/>
      <c r="IAI108" s="649"/>
      <c r="IAJ108" s="649"/>
      <c r="IAK108" s="649"/>
      <c r="IAL108" s="649"/>
      <c r="IAM108" s="649"/>
      <c r="IAN108" s="649"/>
      <c r="IAO108" s="649"/>
      <c r="IAP108" s="649"/>
      <c r="IAQ108" s="649"/>
      <c r="IAR108" s="649"/>
      <c r="IAS108" s="649"/>
      <c r="IAT108" s="649"/>
      <c r="IAU108" s="649"/>
      <c r="IAV108" s="649"/>
      <c r="IAW108" s="649"/>
      <c r="IAX108" s="649"/>
      <c r="IAY108" s="649"/>
      <c r="IAZ108" s="649"/>
      <c r="IBA108" s="649"/>
      <c r="IBB108" s="649"/>
      <c r="IBC108" s="649"/>
      <c r="IBD108" s="649"/>
      <c r="IBE108" s="649"/>
      <c r="IBF108" s="649"/>
      <c r="IBG108" s="649"/>
      <c r="IBH108" s="649"/>
      <c r="IBI108" s="649"/>
      <c r="IBJ108" s="649"/>
      <c r="IBK108" s="649"/>
      <c r="IBL108" s="649"/>
      <c r="IBM108" s="649"/>
      <c r="IBN108" s="649"/>
      <c r="IBO108" s="649"/>
      <c r="IBP108" s="649"/>
      <c r="IBQ108" s="649"/>
      <c r="IBR108" s="649"/>
      <c r="IBS108" s="649"/>
      <c r="IBT108" s="649"/>
      <c r="IBU108" s="649"/>
      <c r="IBV108" s="649"/>
      <c r="IBW108" s="649"/>
      <c r="IBX108" s="649"/>
      <c r="IBY108" s="649"/>
      <c r="IBZ108" s="649"/>
      <c r="ICA108" s="649"/>
      <c r="ICB108" s="649"/>
      <c r="ICC108" s="649"/>
      <c r="ICD108" s="649"/>
      <c r="ICE108" s="649"/>
      <c r="ICF108" s="649"/>
      <c r="ICG108" s="649"/>
      <c r="ICH108" s="649"/>
      <c r="ICI108" s="649"/>
      <c r="ICJ108" s="649"/>
      <c r="ICK108" s="649"/>
      <c r="ICL108" s="649"/>
      <c r="ICM108" s="649"/>
      <c r="ICN108" s="649"/>
      <c r="ICO108" s="649"/>
      <c r="ICP108" s="649"/>
      <c r="ICQ108" s="649"/>
      <c r="ICR108" s="649"/>
      <c r="ICS108" s="649"/>
      <c r="ICT108" s="649"/>
      <c r="ICU108" s="649"/>
      <c r="ICV108" s="649"/>
      <c r="ICW108" s="649"/>
      <c r="ICX108" s="649"/>
      <c r="ICY108" s="649"/>
      <c r="ICZ108" s="649"/>
      <c r="IDA108" s="649"/>
      <c r="IDB108" s="649"/>
      <c r="IDC108" s="649"/>
      <c r="IDD108" s="649"/>
      <c r="IDE108" s="649"/>
      <c r="IDF108" s="649"/>
      <c r="IDG108" s="649"/>
      <c r="IDH108" s="649"/>
      <c r="IDI108" s="649"/>
      <c r="IDJ108" s="649"/>
      <c r="IDK108" s="649"/>
      <c r="IDL108" s="649"/>
      <c r="IDM108" s="649"/>
      <c r="IDN108" s="649"/>
      <c r="IDO108" s="649"/>
      <c r="IDP108" s="649"/>
      <c r="IDQ108" s="649"/>
      <c r="IDR108" s="649"/>
      <c r="IDS108" s="649"/>
      <c r="IDT108" s="649"/>
      <c r="IDU108" s="649"/>
      <c r="IDV108" s="649"/>
      <c r="IDW108" s="649"/>
      <c r="IDX108" s="649"/>
      <c r="IDY108" s="649"/>
      <c r="IDZ108" s="649"/>
      <c r="IEA108" s="649"/>
      <c r="IEB108" s="649"/>
      <c r="IEC108" s="649"/>
      <c r="IED108" s="649"/>
      <c r="IEE108" s="649"/>
      <c r="IEF108" s="649"/>
      <c r="IEG108" s="649"/>
      <c r="IEH108" s="649"/>
      <c r="IEI108" s="649"/>
      <c r="IEJ108" s="649"/>
      <c r="IEK108" s="649"/>
      <c r="IEL108" s="649"/>
      <c r="IEM108" s="649"/>
      <c r="IEN108" s="649"/>
      <c r="IEO108" s="649"/>
      <c r="IEP108" s="649"/>
      <c r="IEQ108" s="649"/>
      <c r="IER108" s="649"/>
      <c r="IES108" s="649"/>
      <c r="IET108" s="649"/>
      <c r="IEU108" s="649"/>
      <c r="IEV108" s="649"/>
      <c r="IEW108" s="649"/>
      <c r="IEX108" s="649"/>
      <c r="IEY108" s="649"/>
      <c r="IEZ108" s="649"/>
      <c r="IFA108" s="649"/>
      <c r="IFB108" s="649"/>
      <c r="IFC108" s="649"/>
      <c r="IFD108" s="649"/>
      <c r="IFE108" s="649"/>
      <c r="IFF108" s="649"/>
      <c r="IFG108" s="649"/>
      <c r="IFH108" s="649"/>
      <c r="IFI108" s="649"/>
      <c r="IFJ108" s="649"/>
      <c r="IFK108" s="649"/>
      <c r="IFL108" s="649"/>
      <c r="IFM108" s="649"/>
      <c r="IFN108" s="649"/>
      <c r="IFO108" s="649"/>
      <c r="IFP108" s="649"/>
      <c r="IFQ108" s="649"/>
      <c r="IFR108" s="649"/>
      <c r="IFS108" s="649"/>
      <c r="IFT108" s="649"/>
      <c r="IFU108" s="649"/>
      <c r="IFV108" s="649"/>
      <c r="IFW108" s="649"/>
      <c r="IFX108" s="649"/>
      <c r="IFY108" s="649"/>
      <c r="IFZ108" s="649"/>
      <c r="IGA108" s="649"/>
      <c r="IGB108" s="649"/>
      <c r="IGC108" s="649"/>
      <c r="IGD108" s="649"/>
      <c r="IGE108" s="649"/>
      <c r="IGF108" s="649"/>
      <c r="IGG108" s="649"/>
      <c r="IGH108" s="649"/>
      <c r="IGI108" s="649"/>
      <c r="IGJ108" s="649"/>
      <c r="IGK108" s="649"/>
      <c r="IGL108" s="649"/>
      <c r="IGM108" s="649"/>
      <c r="IGN108" s="649"/>
      <c r="IGO108" s="649"/>
      <c r="IGP108" s="649"/>
      <c r="IGQ108" s="649"/>
      <c r="IGR108" s="649"/>
      <c r="IGS108" s="649"/>
      <c r="IGT108" s="649"/>
      <c r="IGU108" s="649"/>
      <c r="IGV108" s="649"/>
      <c r="IGW108" s="649"/>
      <c r="IGX108" s="649"/>
      <c r="IGY108" s="649"/>
      <c r="IGZ108" s="649"/>
      <c r="IHA108" s="649"/>
      <c r="IHB108" s="649"/>
      <c r="IHC108" s="649"/>
      <c r="IHD108" s="649"/>
      <c r="IHE108" s="649"/>
      <c r="IHF108" s="649"/>
      <c r="IHG108" s="649"/>
      <c r="IHH108" s="649"/>
      <c r="IHI108" s="649"/>
      <c r="IHJ108" s="649"/>
      <c r="IHK108" s="649"/>
      <c r="IHL108" s="649"/>
      <c r="IHM108" s="649"/>
      <c r="IHN108" s="649"/>
      <c r="IHO108" s="649"/>
      <c r="IHP108" s="649"/>
      <c r="IHQ108" s="649"/>
      <c r="IHR108" s="649"/>
      <c r="IHS108" s="649"/>
      <c r="IHT108" s="649"/>
      <c r="IHU108" s="649"/>
      <c r="IHV108" s="649"/>
      <c r="IHW108" s="649"/>
      <c r="IHX108" s="649"/>
      <c r="IHY108" s="649"/>
      <c r="IHZ108" s="649"/>
      <c r="IIA108" s="649"/>
      <c r="IIB108" s="649"/>
      <c r="IIC108" s="649"/>
      <c r="IID108" s="649"/>
      <c r="IIE108" s="649"/>
      <c r="IIF108" s="649"/>
      <c r="IIG108" s="649"/>
      <c r="IIH108" s="649"/>
      <c r="III108" s="649"/>
      <c r="IIJ108" s="649"/>
      <c r="IIK108" s="649"/>
      <c r="IIL108" s="649"/>
      <c r="IIM108" s="649"/>
      <c r="IIN108" s="649"/>
      <c r="IIO108" s="649"/>
      <c r="IIP108" s="649"/>
      <c r="IIQ108" s="649"/>
      <c r="IIR108" s="649"/>
      <c r="IIS108" s="649"/>
      <c r="IIT108" s="649"/>
      <c r="IIU108" s="649"/>
      <c r="IIV108" s="649"/>
      <c r="IIW108" s="649"/>
      <c r="IIX108" s="649"/>
      <c r="IIY108" s="649"/>
      <c r="IIZ108" s="649"/>
      <c r="IJA108" s="649"/>
      <c r="IJB108" s="649"/>
      <c r="IJC108" s="649"/>
      <c r="IJD108" s="649"/>
      <c r="IJE108" s="649"/>
      <c r="IJF108" s="649"/>
      <c r="IJG108" s="649"/>
      <c r="IJH108" s="649"/>
      <c r="IJI108" s="649"/>
      <c r="IJJ108" s="649"/>
      <c r="IJK108" s="649"/>
      <c r="IJL108" s="649"/>
      <c r="IJM108" s="649"/>
      <c r="IJN108" s="649"/>
      <c r="IJO108" s="649"/>
      <c r="IJP108" s="649"/>
      <c r="IJQ108" s="649"/>
      <c r="IJR108" s="649"/>
      <c r="IJS108" s="649"/>
      <c r="IJT108" s="649"/>
      <c r="IJU108" s="649"/>
      <c r="IJV108" s="649"/>
      <c r="IJW108" s="649"/>
      <c r="IJX108" s="649"/>
      <c r="IJY108" s="649"/>
      <c r="IJZ108" s="649"/>
      <c r="IKA108" s="649"/>
      <c r="IKB108" s="649"/>
      <c r="IKC108" s="649"/>
      <c r="IKD108" s="649"/>
      <c r="IKE108" s="649"/>
      <c r="IKF108" s="649"/>
      <c r="IKG108" s="649"/>
      <c r="IKH108" s="649"/>
      <c r="IKI108" s="649"/>
      <c r="IKJ108" s="649"/>
      <c r="IKK108" s="649"/>
      <c r="IKL108" s="649"/>
      <c r="IKM108" s="649"/>
      <c r="IKN108" s="649"/>
      <c r="IKO108" s="649"/>
      <c r="IKP108" s="649"/>
      <c r="IKQ108" s="649"/>
      <c r="IKR108" s="649"/>
      <c r="IKS108" s="649"/>
      <c r="IKT108" s="649"/>
      <c r="IKU108" s="649"/>
      <c r="IKV108" s="649"/>
      <c r="IKW108" s="649"/>
      <c r="IKX108" s="649"/>
      <c r="IKY108" s="649"/>
      <c r="IKZ108" s="649"/>
      <c r="ILA108" s="649"/>
      <c r="ILB108" s="649"/>
      <c r="ILC108" s="649"/>
      <c r="ILD108" s="649"/>
      <c r="ILE108" s="649"/>
      <c r="ILF108" s="649"/>
      <c r="ILG108" s="649"/>
      <c r="ILH108" s="649"/>
      <c r="ILI108" s="649"/>
      <c r="ILJ108" s="649"/>
      <c r="ILK108" s="649"/>
      <c r="ILL108" s="649"/>
      <c r="ILM108" s="649"/>
      <c r="ILN108" s="649"/>
      <c r="ILO108" s="649"/>
      <c r="ILP108" s="649"/>
      <c r="ILQ108" s="649"/>
      <c r="ILR108" s="649"/>
      <c r="ILS108" s="649"/>
      <c r="ILT108" s="649"/>
      <c r="ILU108" s="649"/>
      <c r="ILV108" s="649"/>
      <c r="ILW108" s="649"/>
      <c r="ILX108" s="649"/>
      <c r="ILY108" s="649"/>
      <c r="ILZ108" s="649"/>
      <c r="IMA108" s="649"/>
      <c r="IMB108" s="649"/>
      <c r="IMC108" s="649"/>
      <c r="IMD108" s="649"/>
      <c r="IME108" s="649"/>
      <c r="IMF108" s="649"/>
      <c r="IMG108" s="649"/>
      <c r="IMH108" s="649"/>
      <c r="IMI108" s="649"/>
      <c r="IMJ108" s="649"/>
      <c r="IMK108" s="649"/>
      <c r="IML108" s="649"/>
      <c r="IMM108" s="649"/>
      <c r="IMN108" s="649"/>
      <c r="IMO108" s="649"/>
      <c r="IMP108" s="649"/>
      <c r="IMQ108" s="649"/>
      <c r="IMR108" s="649"/>
      <c r="IMS108" s="649"/>
      <c r="IMT108" s="649"/>
      <c r="IMU108" s="649"/>
      <c r="IMV108" s="649"/>
      <c r="IMW108" s="649"/>
      <c r="IMX108" s="649"/>
      <c r="IMY108" s="649"/>
      <c r="IMZ108" s="649"/>
      <c r="INA108" s="649"/>
      <c r="INB108" s="649"/>
      <c r="INC108" s="649"/>
      <c r="IND108" s="649"/>
      <c r="INE108" s="649"/>
      <c r="INF108" s="649"/>
      <c r="ING108" s="649"/>
      <c r="INH108" s="649"/>
      <c r="INI108" s="649"/>
      <c r="INJ108" s="649"/>
      <c r="INK108" s="649"/>
      <c r="INL108" s="649"/>
      <c r="INM108" s="649"/>
      <c r="INN108" s="649"/>
      <c r="INO108" s="649"/>
      <c r="INP108" s="649"/>
      <c r="INQ108" s="649"/>
      <c r="INR108" s="649"/>
      <c r="INS108" s="649"/>
      <c r="INT108" s="649"/>
      <c r="INU108" s="649"/>
      <c r="INV108" s="649"/>
      <c r="INW108" s="649"/>
      <c r="INX108" s="649"/>
      <c r="INY108" s="649"/>
      <c r="INZ108" s="649"/>
      <c r="IOA108" s="649"/>
      <c r="IOB108" s="649"/>
      <c r="IOC108" s="649"/>
      <c r="IOD108" s="649"/>
      <c r="IOE108" s="649"/>
      <c r="IOF108" s="649"/>
      <c r="IOG108" s="649"/>
      <c r="IOH108" s="649"/>
      <c r="IOI108" s="649"/>
      <c r="IOJ108" s="649"/>
      <c r="IOK108" s="649"/>
      <c r="IOL108" s="649"/>
      <c r="IOM108" s="649"/>
      <c r="ION108" s="649"/>
      <c r="IOO108" s="649"/>
      <c r="IOP108" s="649"/>
      <c r="IOQ108" s="649"/>
      <c r="IOR108" s="649"/>
      <c r="IOS108" s="649"/>
      <c r="IOT108" s="649"/>
      <c r="IOU108" s="649"/>
      <c r="IOV108" s="649"/>
      <c r="IOW108" s="649"/>
      <c r="IOX108" s="649"/>
      <c r="IOY108" s="649"/>
      <c r="IOZ108" s="649"/>
      <c r="IPA108" s="649"/>
      <c r="IPB108" s="649"/>
      <c r="IPC108" s="649"/>
      <c r="IPD108" s="649"/>
      <c r="IPE108" s="649"/>
      <c r="IPF108" s="649"/>
      <c r="IPG108" s="649"/>
      <c r="IPH108" s="649"/>
      <c r="IPI108" s="649"/>
      <c r="IPJ108" s="649"/>
      <c r="IPK108" s="649"/>
      <c r="IPL108" s="649"/>
      <c r="IPM108" s="649"/>
      <c r="IPN108" s="649"/>
      <c r="IPO108" s="649"/>
      <c r="IPP108" s="649"/>
      <c r="IPQ108" s="649"/>
      <c r="IPR108" s="649"/>
      <c r="IPS108" s="649"/>
      <c r="IPT108" s="649"/>
      <c r="IPU108" s="649"/>
      <c r="IPV108" s="649"/>
      <c r="IPW108" s="649"/>
      <c r="IPX108" s="649"/>
      <c r="IPY108" s="649"/>
      <c r="IPZ108" s="649"/>
      <c r="IQA108" s="649"/>
      <c r="IQB108" s="649"/>
      <c r="IQC108" s="649"/>
      <c r="IQD108" s="649"/>
      <c r="IQE108" s="649"/>
      <c r="IQF108" s="649"/>
      <c r="IQG108" s="649"/>
      <c r="IQH108" s="649"/>
      <c r="IQI108" s="649"/>
      <c r="IQJ108" s="649"/>
      <c r="IQK108" s="649"/>
      <c r="IQL108" s="649"/>
      <c r="IQM108" s="649"/>
      <c r="IQN108" s="649"/>
      <c r="IQO108" s="649"/>
      <c r="IQP108" s="649"/>
      <c r="IQQ108" s="649"/>
      <c r="IQR108" s="649"/>
      <c r="IQS108" s="649"/>
      <c r="IQT108" s="649"/>
      <c r="IQU108" s="649"/>
      <c r="IQV108" s="649"/>
      <c r="IQW108" s="649"/>
      <c r="IQX108" s="649"/>
      <c r="IQY108" s="649"/>
      <c r="IQZ108" s="649"/>
      <c r="IRA108" s="649"/>
      <c r="IRB108" s="649"/>
      <c r="IRC108" s="649"/>
      <c r="IRD108" s="649"/>
      <c r="IRE108" s="649"/>
      <c r="IRF108" s="649"/>
      <c r="IRG108" s="649"/>
      <c r="IRH108" s="649"/>
      <c r="IRI108" s="649"/>
      <c r="IRJ108" s="649"/>
      <c r="IRK108" s="649"/>
      <c r="IRL108" s="649"/>
      <c r="IRM108" s="649"/>
      <c r="IRN108" s="649"/>
      <c r="IRO108" s="649"/>
      <c r="IRP108" s="649"/>
      <c r="IRQ108" s="649"/>
      <c r="IRR108" s="649"/>
      <c r="IRS108" s="649"/>
      <c r="IRT108" s="649"/>
      <c r="IRU108" s="649"/>
      <c r="IRV108" s="649"/>
      <c r="IRW108" s="649"/>
      <c r="IRX108" s="649"/>
      <c r="IRY108" s="649"/>
      <c r="IRZ108" s="649"/>
      <c r="ISA108" s="649"/>
      <c r="ISB108" s="649"/>
      <c r="ISC108" s="649"/>
      <c r="ISD108" s="649"/>
      <c r="ISE108" s="649"/>
      <c r="ISF108" s="649"/>
      <c r="ISG108" s="649"/>
      <c r="ISH108" s="649"/>
      <c r="ISI108" s="649"/>
      <c r="ISJ108" s="649"/>
      <c r="ISK108" s="649"/>
      <c r="ISL108" s="649"/>
      <c r="ISM108" s="649"/>
      <c r="ISN108" s="649"/>
      <c r="ISO108" s="649"/>
      <c r="ISP108" s="649"/>
      <c r="ISQ108" s="649"/>
      <c r="ISR108" s="649"/>
      <c r="ISS108" s="649"/>
      <c r="IST108" s="649"/>
      <c r="ISU108" s="649"/>
      <c r="ISV108" s="649"/>
      <c r="ISW108" s="649"/>
      <c r="ISX108" s="649"/>
      <c r="ISY108" s="649"/>
      <c r="ISZ108" s="649"/>
      <c r="ITA108" s="649"/>
      <c r="ITB108" s="649"/>
      <c r="ITC108" s="649"/>
      <c r="ITD108" s="649"/>
      <c r="ITE108" s="649"/>
      <c r="ITF108" s="649"/>
      <c r="ITG108" s="649"/>
      <c r="ITH108" s="649"/>
      <c r="ITI108" s="649"/>
      <c r="ITJ108" s="649"/>
      <c r="ITK108" s="649"/>
      <c r="ITL108" s="649"/>
      <c r="ITM108" s="649"/>
      <c r="ITN108" s="649"/>
      <c r="ITO108" s="649"/>
      <c r="ITP108" s="649"/>
      <c r="ITQ108" s="649"/>
      <c r="ITR108" s="649"/>
      <c r="ITS108" s="649"/>
      <c r="ITT108" s="649"/>
      <c r="ITU108" s="649"/>
      <c r="ITV108" s="649"/>
      <c r="ITW108" s="649"/>
      <c r="ITX108" s="649"/>
      <c r="ITY108" s="649"/>
      <c r="ITZ108" s="649"/>
      <c r="IUA108" s="649"/>
      <c r="IUB108" s="649"/>
      <c r="IUC108" s="649"/>
      <c r="IUD108" s="649"/>
      <c r="IUE108" s="649"/>
      <c r="IUF108" s="649"/>
      <c r="IUG108" s="649"/>
      <c r="IUH108" s="649"/>
      <c r="IUI108" s="649"/>
      <c r="IUJ108" s="649"/>
      <c r="IUK108" s="649"/>
      <c r="IUL108" s="649"/>
      <c r="IUM108" s="649"/>
      <c r="IUN108" s="649"/>
      <c r="IUO108" s="649"/>
      <c r="IUP108" s="649"/>
      <c r="IUQ108" s="649"/>
      <c r="IUR108" s="649"/>
      <c r="IUS108" s="649"/>
      <c r="IUT108" s="649"/>
      <c r="IUU108" s="649"/>
      <c r="IUV108" s="649"/>
      <c r="IUW108" s="649"/>
      <c r="IUX108" s="649"/>
      <c r="IUY108" s="649"/>
      <c r="IUZ108" s="649"/>
      <c r="IVA108" s="649"/>
      <c r="IVB108" s="649"/>
      <c r="IVC108" s="649"/>
      <c r="IVD108" s="649"/>
      <c r="IVE108" s="649"/>
      <c r="IVF108" s="649"/>
      <c r="IVG108" s="649"/>
      <c r="IVH108" s="649"/>
      <c r="IVI108" s="649"/>
      <c r="IVJ108" s="649"/>
      <c r="IVK108" s="649"/>
      <c r="IVL108" s="649"/>
      <c r="IVM108" s="649"/>
      <c r="IVN108" s="649"/>
      <c r="IVO108" s="649"/>
      <c r="IVP108" s="649"/>
      <c r="IVQ108" s="649"/>
      <c r="IVR108" s="649"/>
      <c r="IVS108" s="649"/>
      <c r="IVT108" s="649"/>
      <c r="IVU108" s="649"/>
      <c r="IVV108" s="649"/>
      <c r="IVW108" s="649"/>
      <c r="IVX108" s="649"/>
      <c r="IVY108" s="649"/>
      <c r="IVZ108" s="649"/>
      <c r="IWA108" s="649"/>
      <c r="IWB108" s="649"/>
      <c r="IWC108" s="649"/>
      <c r="IWD108" s="649"/>
      <c r="IWE108" s="649"/>
      <c r="IWF108" s="649"/>
      <c r="IWG108" s="649"/>
      <c r="IWH108" s="649"/>
      <c r="IWI108" s="649"/>
      <c r="IWJ108" s="649"/>
      <c r="IWK108" s="649"/>
      <c r="IWL108" s="649"/>
      <c r="IWM108" s="649"/>
      <c r="IWN108" s="649"/>
      <c r="IWO108" s="649"/>
      <c r="IWP108" s="649"/>
      <c r="IWQ108" s="649"/>
      <c r="IWR108" s="649"/>
      <c r="IWS108" s="649"/>
      <c r="IWT108" s="649"/>
      <c r="IWU108" s="649"/>
      <c r="IWV108" s="649"/>
      <c r="IWW108" s="649"/>
      <c r="IWX108" s="649"/>
      <c r="IWY108" s="649"/>
      <c r="IWZ108" s="649"/>
      <c r="IXA108" s="649"/>
      <c r="IXB108" s="649"/>
      <c r="IXC108" s="649"/>
      <c r="IXD108" s="649"/>
      <c r="IXE108" s="649"/>
      <c r="IXF108" s="649"/>
      <c r="IXG108" s="649"/>
      <c r="IXH108" s="649"/>
      <c r="IXI108" s="649"/>
      <c r="IXJ108" s="649"/>
      <c r="IXK108" s="649"/>
      <c r="IXL108" s="649"/>
      <c r="IXM108" s="649"/>
      <c r="IXN108" s="649"/>
      <c r="IXO108" s="649"/>
      <c r="IXP108" s="649"/>
      <c r="IXQ108" s="649"/>
      <c r="IXR108" s="649"/>
      <c r="IXS108" s="649"/>
      <c r="IXT108" s="649"/>
      <c r="IXU108" s="649"/>
      <c r="IXV108" s="649"/>
      <c r="IXW108" s="649"/>
      <c r="IXX108" s="649"/>
      <c r="IXY108" s="649"/>
      <c r="IXZ108" s="649"/>
      <c r="IYA108" s="649"/>
      <c r="IYB108" s="649"/>
      <c r="IYC108" s="649"/>
      <c r="IYD108" s="649"/>
      <c r="IYE108" s="649"/>
      <c r="IYF108" s="649"/>
      <c r="IYG108" s="649"/>
      <c r="IYH108" s="649"/>
      <c r="IYI108" s="649"/>
      <c r="IYJ108" s="649"/>
      <c r="IYK108" s="649"/>
      <c r="IYL108" s="649"/>
      <c r="IYM108" s="649"/>
      <c r="IYN108" s="649"/>
      <c r="IYO108" s="649"/>
      <c r="IYP108" s="649"/>
      <c r="IYQ108" s="649"/>
      <c r="IYR108" s="649"/>
      <c r="IYS108" s="649"/>
      <c r="IYT108" s="649"/>
      <c r="IYU108" s="649"/>
      <c r="IYV108" s="649"/>
      <c r="IYW108" s="649"/>
      <c r="IYX108" s="649"/>
      <c r="IYY108" s="649"/>
      <c r="IYZ108" s="649"/>
      <c r="IZA108" s="649"/>
      <c r="IZB108" s="649"/>
      <c r="IZC108" s="649"/>
      <c r="IZD108" s="649"/>
      <c r="IZE108" s="649"/>
      <c r="IZF108" s="649"/>
      <c r="IZG108" s="649"/>
      <c r="IZH108" s="649"/>
      <c r="IZI108" s="649"/>
      <c r="IZJ108" s="649"/>
      <c r="IZK108" s="649"/>
      <c r="IZL108" s="649"/>
      <c r="IZM108" s="649"/>
      <c r="IZN108" s="649"/>
      <c r="IZO108" s="649"/>
      <c r="IZP108" s="649"/>
      <c r="IZQ108" s="649"/>
      <c r="IZR108" s="649"/>
      <c r="IZS108" s="649"/>
      <c r="IZT108" s="649"/>
      <c r="IZU108" s="649"/>
      <c r="IZV108" s="649"/>
      <c r="IZW108" s="649"/>
      <c r="IZX108" s="649"/>
      <c r="IZY108" s="649"/>
      <c r="IZZ108" s="649"/>
      <c r="JAA108" s="649"/>
      <c r="JAB108" s="649"/>
      <c r="JAC108" s="649"/>
      <c r="JAD108" s="649"/>
      <c r="JAE108" s="649"/>
      <c r="JAF108" s="649"/>
      <c r="JAG108" s="649"/>
      <c r="JAH108" s="649"/>
      <c r="JAI108" s="649"/>
      <c r="JAJ108" s="649"/>
      <c r="JAK108" s="649"/>
      <c r="JAL108" s="649"/>
      <c r="JAM108" s="649"/>
      <c r="JAN108" s="649"/>
      <c r="JAO108" s="649"/>
      <c r="JAP108" s="649"/>
      <c r="JAQ108" s="649"/>
      <c r="JAR108" s="649"/>
      <c r="JAS108" s="649"/>
      <c r="JAT108" s="649"/>
      <c r="JAU108" s="649"/>
      <c r="JAV108" s="649"/>
      <c r="JAW108" s="649"/>
      <c r="JAX108" s="649"/>
      <c r="JAY108" s="649"/>
      <c r="JAZ108" s="649"/>
      <c r="JBA108" s="649"/>
      <c r="JBB108" s="649"/>
      <c r="JBC108" s="649"/>
      <c r="JBD108" s="649"/>
      <c r="JBE108" s="649"/>
      <c r="JBF108" s="649"/>
      <c r="JBG108" s="649"/>
      <c r="JBH108" s="649"/>
      <c r="JBI108" s="649"/>
      <c r="JBJ108" s="649"/>
      <c r="JBK108" s="649"/>
      <c r="JBL108" s="649"/>
      <c r="JBM108" s="649"/>
      <c r="JBN108" s="649"/>
      <c r="JBO108" s="649"/>
      <c r="JBP108" s="649"/>
      <c r="JBQ108" s="649"/>
      <c r="JBR108" s="649"/>
      <c r="JBS108" s="649"/>
      <c r="JBT108" s="649"/>
      <c r="JBU108" s="649"/>
      <c r="JBV108" s="649"/>
      <c r="JBW108" s="649"/>
      <c r="JBX108" s="649"/>
      <c r="JBY108" s="649"/>
      <c r="JBZ108" s="649"/>
      <c r="JCA108" s="649"/>
      <c r="JCB108" s="649"/>
      <c r="JCC108" s="649"/>
      <c r="JCD108" s="649"/>
      <c r="JCE108" s="649"/>
      <c r="JCF108" s="649"/>
      <c r="JCG108" s="649"/>
      <c r="JCH108" s="649"/>
      <c r="JCI108" s="649"/>
      <c r="JCJ108" s="649"/>
      <c r="JCK108" s="649"/>
      <c r="JCL108" s="649"/>
      <c r="JCM108" s="649"/>
      <c r="JCN108" s="649"/>
      <c r="JCO108" s="649"/>
      <c r="JCP108" s="649"/>
      <c r="JCQ108" s="649"/>
      <c r="JCR108" s="649"/>
      <c r="JCS108" s="649"/>
      <c r="JCT108" s="649"/>
      <c r="JCU108" s="649"/>
      <c r="JCV108" s="649"/>
      <c r="JCW108" s="649"/>
      <c r="JCX108" s="649"/>
      <c r="JCY108" s="649"/>
      <c r="JCZ108" s="649"/>
      <c r="JDA108" s="649"/>
      <c r="JDB108" s="649"/>
      <c r="JDC108" s="649"/>
      <c r="JDD108" s="649"/>
      <c r="JDE108" s="649"/>
      <c r="JDF108" s="649"/>
      <c r="JDG108" s="649"/>
      <c r="JDH108" s="649"/>
      <c r="JDI108" s="649"/>
      <c r="JDJ108" s="649"/>
      <c r="JDK108" s="649"/>
      <c r="JDL108" s="649"/>
      <c r="JDM108" s="649"/>
      <c r="JDN108" s="649"/>
      <c r="JDO108" s="649"/>
      <c r="JDP108" s="649"/>
      <c r="JDQ108" s="649"/>
      <c r="JDR108" s="649"/>
      <c r="JDS108" s="649"/>
      <c r="JDT108" s="649"/>
      <c r="JDU108" s="649"/>
      <c r="JDV108" s="649"/>
      <c r="JDW108" s="649"/>
      <c r="JDX108" s="649"/>
      <c r="JDY108" s="649"/>
      <c r="JDZ108" s="649"/>
      <c r="JEA108" s="649"/>
      <c r="JEB108" s="649"/>
      <c r="JEC108" s="649"/>
      <c r="JED108" s="649"/>
      <c r="JEE108" s="649"/>
      <c r="JEF108" s="649"/>
      <c r="JEG108" s="649"/>
      <c r="JEH108" s="649"/>
      <c r="JEI108" s="649"/>
      <c r="JEJ108" s="649"/>
      <c r="JEK108" s="649"/>
      <c r="JEL108" s="649"/>
      <c r="JEM108" s="649"/>
      <c r="JEN108" s="649"/>
      <c r="JEO108" s="649"/>
      <c r="JEP108" s="649"/>
      <c r="JEQ108" s="649"/>
      <c r="JER108" s="649"/>
      <c r="JES108" s="649"/>
      <c r="JET108" s="649"/>
      <c r="JEU108" s="649"/>
      <c r="JEV108" s="649"/>
      <c r="JEW108" s="649"/>
      <c r="JEX108" s="649"/>
      <c r="JEY108" s="649"/>
      <c r="JEZ108" s="649"/>
      <c r="JFA108" s="649"/>
      <c r="JFB108" s="649"/>
      <c r="JFC108" s="649"/>
      <c r="JFD108" s="649"/>
      <c r="JFE108" s="649"/>
      <c r="JFF108" s="649"/>
      <c r="JFG108" s="649"/>
      <c r="JFH108" s="649"/>
      <c r="JFI108" s="649"/>
      <c r="JFJ108" s="649"/>
      <c r="JFK108" s="649"/>
      <c r="JFL108" s="649"/>
      <c r="JFM108" s="649"/>
      <c r="JFN108" s="649"/>
      <c r="JFO108" s="649"/>
      <c r="JFP108" s="649"/>
      <c r="JFQ108" s="649"/>
      <c r="JFR108" s="649"/>
      <c r="JFS108" s="649"/>
      <c r="JFT108" s="649"/>
      <c r="JFU108" s="649"/>
      <c r="JFV108" s="649"/>
      <c r="JFW108" s="649"/>
      <c r="JFX108" s="649"/>
      <c r="JFY108" s="649"/>
      <c r="JFZ108" s="649"/>
      <c r="JGA108" s="649"/>
      <c r="JGB108" s="649"/>
      <c r="JGC108" s="649"/>
      <c r="JGD108" s="649"/>
      <c r="JGE108" s="649"/>
      <c r="JGF108" s="649"/>
      <c r="JGG108" s="649"/>
      <c r="JGH108" s="649"/>
      <c r="JGI108" s="649"/>
      <c r="JGJ108" s="649"/>
      <c r="JGK108" s="649"/>
      <c r="JGL108" s="649"/>
      <c r="JGM108" s="649"/>
      <c r="JGN108" s="649"/>
      <c r="JGO108" s="649"/>
      <c r="JGP108" s="649"/>
      <c r="JGQ108" s="649"/>
      <c r="JGR108" s="649"/>
      <c r="JGS108" s="649"/>
      <c r="JGT108" s="649"/>
      <c r="JGU108" s="649"/>
      <c r="JGV108" s="649"/>
      <c r="JGW108" s="649"/>
      <c r="JGX108" s="649"/>
      <c r="JGY108" s="649"/>
      <c r="JGZ108" s="649"/>
      <c r="JHA108" s="649"/>
      <c r="JHB108" s="649"/>
      <c r="JHC108" s="649"/>
      <c r="JHD108" s="649"/>
      <c r="JHE108" s="649"/>
      <c r="JHF108" s="649"/>
      <c r="JHG108" s="649"/>
      <c r="JHH108" s="649"/>
      <c r="JHI108" s="649"/>
      <c r="JHJ108" s="649"/>
      <c r="JHK108" s="649"/>
      <c r="JHL108" s="649"/>
      <c r="JHM108" s="649"/>
      <c r="JHN108" s="649"/>
      <c r="JHO108" s="649"/>
      <c r="JHP108" s="649"/>
      <c r="JHQ108" s="649"/>
      <c r="JHR108" s="649"/>
      <c r="JHS108" s="649"/>
      <c r="JHT108" s="649"/>
      <c r="JHU108" s="649"/>
      <c r="JHV108" s="649"/>
      <c r="JHW108" s="649"/>
      <c r="JHX108" s="649"/>
      <c r="JHY108" s="649"/>
      <c r="JHZ108" s="649"/>
      <c r="JIA108" s="649"/>
      <c r="JIB108" s="649"/>
      <c r="JIC108" s="649"/>
      <c r="JID108" s="649"/>
      <c r="JIE108" s="649"/>
      <c r="JIF108" s="649"/>
      <c r="JIG108" s="649"/>
      <c r="JIH108" s="649"/>
      <c r="JII108" s="649"/>
      <c r="JIJ108" s="649"/>
      <c r="JIK108" s="649"/>
      <c r="JIL108" s="649"/>
      <c r="JIM108" s="649"/>
      <c r="JIN108" s="649"/>
      <c r="JIO108" s="649"/>
      <c r="JIP108" s="649"/>
      <c r="JIQ108" s="649"/>
      <c r="JIR108" s="649"/>
      <c r="JIS108" s="649"/>
      <c r="JIT108" s="649"/>
      <c r="JIU108" s="649"/>
      <c r="JIV108" s="649"/>
      <c r="JIW108" s="649"/>
      <c r="JIX108" s="649"/>
      <c r="JIY108" s="649"/>
      <c r="JIZ108" s="649"/>
      <c r="JJA108" s="649"/>
      <c r="JJB108" s="649"/>
      <c r="JJC108" s="649"/>
      <c r="JJD108" s="649"/>
      <c r="JJE108" s="649"/>
      <c r="JJF108" s="649"/>
      <c r="JJG108" s="649"/>
      <c r="JJH108" s="649"/>
      <c r="JJI108" s="649"/>
      <c r="JJJ108" s="649"/>
      <c r="JJK108" s="649"/>
      <c r="JJL108" s="649"/>
      <c r="JJM108" s="649"/>
      <c r="JJN108" s="649"/>
      <c r="JJO108" s="649"/>
      <c r="JJP108" s="649"/>
      <c r="JJQ108" s="649"/>
      <c r="JJR108" s="649"/>
      <c r="JJS108" s="649"/>
      <c r="JJT108" s="649"/>
      <c r="JJU108" s="649"/>
      <c r="JJV108" s="649"/>
      <c r="JJW108" s="649"/>
      <c r="JJX108" s="649"/>
      <c r="JJY108" s="649"/>
      <c r="JJZ108" s="649"/>
      <c r="JKA108" s="649"/>
      <c r="JKB108" s="649"/>
      <c r="JKC108" s="649"/>
      <c r="JKD108" s="649"/>
      <c r="JKE108" s="649"/>
      <c r="JKF108" s="649"/>
      <c r="JKG108" s="649"/>
      <c r="JKH108" s="649"/>
      <c r="JKI108" s="649"/>
      <c r="JKJ108" s="649"/>
      <c r="JKK108" s="649"/>
      <c r="JKL108" s="649"/>
      <c r="JKM108" s="649"/>
      <c r="JKN108" s="649"/>
      <c r="JKO108" s="649"/>
      <c r="JKP108" s="649"/>
      <c r="JKQ108" s="649"/>
      <c r="JKR108" s="649"/>
      <c r="JKS108" s="649"/>
      <c r="JKT108" s="649"/>
      <c r="JKU108" s="649"/>
      <c r="JKV108" s="649"/>
      <c r="JKW108" s="649"/>
      <c r="JKX108" s="649"/>
      <c r="JKY108" s="649"/>
      <c r="JKZ108" s="649"/>
      <c r="JLA108" s="649"/>
      <c r="JLB108" s="649"/>
      <c r="JLC108" s="649"/>
      <c r="JLD108" s="649"/>
      <c r="JLE108" s="649"/>
      <c r="JLF108" s="649"/>
      <c r="JLG108" s="649"/>
      <c r="JLH108" s="649"/>
      <c r="JLI108" s="649"/>
      <c r="JLJ108" s="649"/>
      <c r="JLK108" s="649"/>
      <c r="JLL108" s="649"/>
      <c r="JLM108" s="649"/>
      <c r="JLN108" s="649"/>
      <c r="JLO108" s="649"/>
      <c r="JLP108" s="649"/>
      <c r="JLQ108" s="649"/>
      <c r="JLR108" s="649"/>
      <c r="JLS108" s="649"/>
      <c r="JLT108" s="649"/>
      <c r="JLU108" s="649"/>
      <c r="JLV108" s="649"/>
      <c r="JLW108" s="649"/>
      <c r="JLX108" s="649"/>
      <c r="JLY108" s="649"/>
      <c r="JLZ108" s="649"/>
      <c r="JMA108" s="649"/>
      <c r="JMB108" s="649"/>
      <c r="JMC108" s="649"/>
      <c r="JMD108" s="649"/>
      <c r="JME108" s="649"/>
      <c r="JMF108" s="649"/>
      <c r="JMG108" s="649"/>
      <c r="JMH108" s="649"/>
      <c r="JMI108" s="649"/>
      <c r="JMJ108" s="649"/>
      <c r="JMK108" s="649"/>
      <c r="JML108" s="649"/>
      <c r="JMM108" s="649"/>
      <c r="JMN108" s="649"/>
      <c r="JMO108" s="649"/>
      <c r="JMP108" s="649"/>
      <c r="JMQ108" s="649"/>
      <c r="JMR108" s="649"/>
      <c r="JMS108" s="649"/>
      <c r="JMT108" s="649"/>
      <c r="JMU108" s="649"/>
      <c r="JMV108" s="649"/>
      <c r="JMW108" s="649"/>
      <c r="JMX108" s="649"/>
      <c r="JMY108" s="649"/>
      <c r="JMZ108" s="649"/>
      <c r="JNA108" s="649"/>
      <c r="JNB108" s="649"/>
      <c r="JNC108" s="649"/>
      <c r="JND108" s="649"/>
      <c r="JNE108" s="649"/>
      <c r="JNF108" s="649"/>
      <c r="JNG108" s="649"/>
      <c r="JNH108" s="649"/>
      <c r="JNI108" s="649"/>
      <c r="JNJ108" s="649"/>
      <c r="JNK108" s="649"/>
      <c r="JNL108" s="649"/>
      <c r="JNM108" s="649"/>
      <c r="JNN108" s="649"/>
      <c r="JNO108" s="649"/>
      <c r="JNP108" s="649"/>
      <c r="JNQ108" s="649"/>
      <c r="JNR108" s="649"/>
      <c r="JNS108" s="649"/>
      <c r="JNT108" s="649"/>
      <c r="JNU108" s="649"/>
      <c r="JNV108" s="649"/>
      <c r="JNW108" s="649"/>
      <c r="JNX108" s="649"/>
      <c r="JNY108" s="649"/>
      <c r="JNZ108" s="649"/>
      <c r="JOA108" s="649"/>
      <c r="JOB108" s="649"/>
      <c r="JOC108" s="649"/>
      <c r="JOD108" s="649"/>
      <c r="JOE108" s="649"/>
      <c r="JOF108" s="649"/>
      <c r="JOG108" s="649"/>
      <c r="JOH108" s="649"/>
      <c r="JOI108" s="649"/>
      <c r="JOJ108" s="649"/>
      <c r="JOK108" s="649"/>
      <c r="JOL108" s="649"/>
      <c r="JOM108" s="649"/>
      <c r="JON108" s="649"/>
      <c r="JOO108" s="649"/>
      <c r="JOP108" s="649"/>
      <c r="JOQ108" s="649"/>
      <c r="JOR108" s="649"/>
      <c r="JOS108" s="649"/>
      <c r="JOT108" s="649"/>
      <c r="JOU108" s="649"/>
      <c r="JOV108" s="649"/>
      <c r="JOW108" s="649"/>
      <c r="JOX108" s="649"/>
      <c r="JOY108" s="649"/>
      <c r="JOZ108" s="649"/>
      <c r="JPA108" s="649"/>
      <c r="JPB108" s="649"/>
      <c r="JPC108" s="649"/>
      <c r="JPD108" s="649"/>
      <c r="JPE108" s="649"/>
      <c r="JPF108" s="649"/>
      <c r="JPG108" s="649"/>
      <c r="JPH108" s="649"/>
      <c r="JPI108" s="649"/>
      <c r="JPJ108" s="649"/>
      <c r="JPK108" s="649"/>
      <c r="JPL108" s="649"/>
      <c r="JPM108" s="649"/>
      <c r="JPN108" s="649"/>
      <c r="JPO108" s="649"/>
      <c r="JPP108" s="649"/>
      <c r="JPQ108" s="649"/>
      <c r="JPR108" s="649"/>
      <c r="JPS108" s="649"/>
      <c r="JPT108" s="649"/>
      <c r="JPU108" s="649"/>
      <c r="JPV108" s="649"/>
      <c r="JPW108" s="649"/>
      <c r="JPX108" s="649"/>
      <c r="JPY108" s="649"/>
      <c r="JPZ108" s="649"/>
      <c r="JQA108" s="649"/>
      <c r="JQB108" s="649"/>
      <c r="JQC108" s="649"/>
      <c r="JQD108" s="649"/>
      <c r="JQE108" s="649"/>
      <c r="JQF108" s="649"/>
      <c r="JQG108" s="649"/>
      <c r="JQH108" s="649"/>
      <c r="JQI108" s="649"/>
      <c r="JQJ108" s="649"/>
      <c r="JQK108" s="649"/>
      <c r="JQL108" s="649"/>
      <c r="JQM108" s="649"/>
      <c r="JQN108" s="649"/>
      <c r="JQO108" s="649"/>
      <c r="JQP108" s="649"/>
      <c r="JQQ108" s="649"/>
      <c r="JQR108" s="649"/>
      <c r="JQS108" s="649"/>
      <c r="JQT108" s="649"/>
      <c r="JQU108" s="649"/>
      <c r="JQV108" s="649"/>
      <c r="JQW108" s="649"/>
      <c r="JQX108" s="649"/>
      <c r="JQY108" s="649"/>
      <c r="JQZ108" s="649"/>
      <c r="JRA108" s="649"/>
      <c r="JRB108" s="649"/>
      <c r="JRC108" s="649"/>
      <c r="JRD108" s="649"/>
      <c r="JRE108" s="649"/>
      <c r="JRF108" s="649"/>
      <c r="JRG108" s="649"/>
      <c r="JRH108" s="649"/>
      <c r="JRI108" s="649"/>
      <c r="JRJ108" s="649"/>
      <c r="JRK108" s="649"/>
      <c r="JRL108" s="649"/>
      <c r="JRM108" s="649"/>
      <c r="JRN108" s="649"/>
      <c r="JRO108" s="649"/>
      <c r="JRP108" s="649"/>
      <c r="JRQ108" s="649"/>
      <c r="JRR108" s="649"/>
      <c r="JRS108" s="649"/>
      <c r="JRT108" s="649"/>
      <c r="JRU108" s="649"/>
      <c r="JRV108" s="649"/>
      <c r="JRW108" s="649"/>
      <c r="JRX108" s="649"/>
      <c r="JRY108" s="649"/>
      <c r="JRZ108" s="649"/>
      <c r="JSA108" s="649"/>
      <c r="JSB108" s="649"/>
      <c r="JSC108" s="649"/>
      <c r="JSD108" s="649"/>
      <c r="JSE108" s="649"/>
      <c r="JSF108" s="649"/>
      <c r="JSG108" s="649"/>
      <c r="JSH108" s="649"/>
      <c r="JSI108" s="649"/>
      <c r="JSJ108" s="649"/>
      <c r="JSK108" s="649"/>
      <c r="JSL108" s="649"/>
      <c r="JSM108" s="649"/>
      <c r="JSN108" s="649"/>
      <c r="JSO108" s="649"/>
      <c r="JSP108" s="649"/>
      <c r="JSQ108" s="649"/>
      <c r="JSR108" s="649"/>
      <c r="JSS108" s="649"/>
      <c r="JST108" s="649"/>
      <c r="JSU108" s="649"/>
      <c r="JSV108" s="649"/>
      <c r="JSW108" s="649"/>
      <c r="JSX108" s="649"/>
      <c r="JSY108" s="649"/>
      <c r="JSZ108" s="649"/>
      <c r="JTA108" s="649"/>
      <c r="JTB108" s="649"/>
      <c r="JTC108" s="649"/>
      <c r="JTD108" s="649"/>
      <c r="JTE108" s="649"/>
      <c r="JTF108" s="649"/>
      <c r="JTG108" s="649"/>
      <c r="JTH108" s="649"/>
      <c r="JTI108" s="649"/>
      <c r="JTJ108" s="649"/>
      <c r="JTK108" s="649"/>
      <c r="JTL108" s="649"/>
      <c r="JTM108" s="649"/>
      <c r="JTN108" s="649"/>
      <c r="JTO108" s="649"/>
      <c r="JTP108" s="649"/>
      <c r="JTQ108" s="649"/>
      <c r="JTR108" s="649"/>
      <c r="JTS108" s="649"/>
      <c r="JTT108" s="649"/>
      <c r="JTU108" s="649"/>
      <c r="JTV108" s="649"/>
      <c r="JTW108" s="649"/>
      <c r="JTX108" s="649"/>
      <c r="JTY108" s="649"/>
      <c r="JTZ108" s="649"/>
      <c r="JUA108" s="649"/>
      <c r="JUB108" s="649"/>
      <c r="JUC108" s="649"/>
      <c r="JUD108" s="649"/>
      <c r="JUE108" s="649"/>
      <c r="JUF108" s="649"/>
      <c r="JUG108" s="649"/>
      <c r="JUH108" s="649"/>
      <c r="JUI108" s="649"/>
      <c r="JUJ108" s="649"/>
      <c r="JUK108" s="649"/>
      <c r="JUL108" s="649"/>
      <c r="JUM108" s="649"/>
      <c r="JUN108" s="649"/>
      <c r="JUO108" s="649"/>
      <c r="JUP108" s="649"/>
      <c r="JUQ108" s="649"/>
      <c r="JUR108" s="649"/>
      <c r="JUS108" s="649"/>
      <c r="JUT108" s="649"/>
      <c r="JUU108" s="649"/>
      <c r="JUV108" s="649"/>
      <c r="JUW108" s="649"/>
      <c r="JUX108" s="649"/>
      <c r="JUY108" s="649"/>
      <c r="JUZ108" s="649"/>
      <c r="JVA108" s="649"/>
      <c r="JVB108" s="649"/>
      <c r="JVC108" s="649"/>
      <c r="JVD108" s="649"/>
      <c r="JVE108" s="649"/>
      <c r="JVF108" s="649"/>
      <c r="JVG108" s="649"/>
      <c r="JVH108" s="649"/>
      <c r="JVI108" s="649"/>
      <c r="JVJ108" s="649"/>
      <c r="JVK108" s="649"/>
      <c r="JVL108" s="649"/>
      <c r="JVM108" s="649"/>
      <c r="JVN108" s="649"/>
      <c r="JVO108" s="649"/>
      <c r="JVP108" s="649"/>
      <c r="JVQ108" s="649"/>
      <c r="JVR108" s="649"/>
      <c r="JVS108" s="649"/>
      <c r="JVT108" s="649"/>
      <c r="JVU108" s="649"/>
      <c r="JVV108" s="649"/>
      <c r="JVW108" s="649"/>
      <c r="JVX108" s="649"/>
      <c r="JVY108" s="649"/>
      <c r="JVZ108" s="649"/>
      <c r="JWA108" s="649"/>
      <c r="JWB108" s="649"/>
      <c r="JWC108" s="649"/>
      <c r="JWD108" s="649"/>
      <c r="JWE108" s="649"/>
      <c r="JWF108" s="649"/>
      <c r="JWG108" s="649"/>
      <c r="JWH108" s="649"/>
      <c r="JWI108" s="649"/>
      <c r="JWJ108" s="649"/>
      <c r="JWK108" s="649"/>
      <c r="JWL108" s="649"/>
      <c r="JWM108" s="649"/>
      <c r="JWN108" s="649"/>
      <c r="JWO108" s="649"/>
      <c r="JWP108" s="649"/>
      <c r="JWQ108" s="649"/>
      <c r="JWR108" s="649"/>
      <c r="JWS108" s="649"/>
      <c r="JWT108" s="649"/>
      <c r="JWU108" s="649"/>
      <c r="JWV108" s="649"/>
      <c r="JWW108" s="649"/>
      <c r="JWX108" s="649"/>
      <c r="JWY108" s="649"/>
      <c r="JWZ108" s="649"/>
      <c r="JXA108" s="649"/>
      <c r="JXB108" s="649"/>
      <c r="JXC108" s="649"/>
      <c r="JXD108" s="649"/>
      <c r="JXE108" s="649"/>
      <c r="JXF108" s="649"/>
      <c r="JXG108" s="649"/>
      <c r="JXH108" s="649"/>
      <c r="JXI108" s="649"/>
      <c r="JXJ108" s="649"/>
      <c r="JXK108" s="649"/>
      <c r="JXL108" s="649"/>
      <c r="JXM108" s="649"/>
      <c r="JXN108" s="649"/>
      <c r="JXO108" s="649"/>
      <c r="JXP108" s="649"/>
      <c r="JXQ108" s="649"/>
      <c r="JXR108" s="649"/>
      <c r="JXS108" s="649"/>
      <c r="JXT108" s="649"/>
      <c r="JXU108" s="649"/>
      <c r="JXV108" s="649"/>
      <c r="JXW108" s="649"/>
      <c r="JXX108" s="649"/>
      <c r="JXY108" s="649"/>
      <c r="JXZ108" s="649"/>
      <c r="JYA108" s="649"/>
      <c r="JYB108" s="649"/>
      <c r="JYC108" s="649"/>
      <c r="JYD108" s="649"/>
      <c r="JYE108" s="649"/>
      <c r="JYF108" s="649"/>
      <c r="JYG108" s="649"/>
      <c r="JYH108" s="649"/>
      <c r="JYI108" s="649"/>
      <c r="JYJ108" s="649"/>
      <c r="JYK108" s="649"/>
      <c r="JYL108" s="649"/>
      <c r="JYM108" s="649"/>
      <c r="JYN108" s="649"/>
      <c r="JYO108" s="649"/>
      <c r="JYP108" s="649"/>
      <c r="JYQ108" s="649"/>
      <c r="JYR108" s="649"/>
      <c r="JYS108" s="649"/>
      <c r="JYT108" s="649"/>
      <c r="JYU108" s="649"/>
      <c r="JYV108" s="649"/>
      <c r="JYW108" s="649"/>
      <c r="JYX108" s="649"/>
      <c r="JYY108" s="649"/>
      <c r="JYZ108" s="649"/>
      <c r="JZA108" s="649"/>
      <c r="JZB108" s="649"/>
      <c r="JZC108" s="649"/>
      <c r="JZD108" s="649"/>
      <c r="JZE108" s="649"/>
      <c r="JZF108" s="649"/>
      <c r="JZG108" s="649"/>
      <c r="JZH108" s="649"/>
      <c r="JZI108" s="649"/>
      <c r="JZJ108" s="649"/>
      <c r="JZK108" s="649"/>
      <c r="JZL108" s="649"/>
      <c r="JZM108" s="649"/>
      <c r="JZN108" s="649"/>
      <c r="JZO108" s="649"/>
      <c r="JZP108" s="649"/>
      <c r="JZQ108" s="649"/>
      <c r="JZR108" s="649"/>
      <c r="JZS108" s="649"/>
      <c r="JZT108" s="649"/>
      <c r="JZU108" s="649"/>
      <c r="JZV108" s="649"/>
      <c r="JZW108" s="649"/>
      <c r="JZX108" s="649"/>
      <c r="JZY108" s="649"/>
      <c r="JZZ108" s="649"/>
      <c r="KAA108" s="649"/>
      <c r="KAB108" s="649"/>
      <c r="KAC108" s="649"/>
      <c r="KAD108" s="649"/>
      <c r="KAE108" s="649"/>
      <c r="KAF108" s="649"/>
      <c r="KAG108" s="649"/>
      <c r="KAH108" s="649"/>
      <c r="KAI108" s="649"/>
      <c r="KAJ108" s="649"/>
      <c r="KAK108" s="649"/>
      <c r="KAL108" s="649"/>
      <c r="KAM108" s="649"/>
      <c r="KAN108" s="649"/>
      <c r="KAO108" s="649"/>
      <c r="KAP108" s="649"/>
      <c r="KAQ108" s="649"/>
      <c r="KAR108" s="649"/>
      <c r="KAS108" s="649"/>
      <c r="KAT108" s="649"/>
      <c r="KAU108" s="649"/>
      <c r="KAV108" s="649"/>
      <c r="KAW108" s="649"/>
      <c r="KAX108" s="649"/>
      <c r="KAY108" s="649"/>
      <c r="KAZ108" s="649"/>
      <c r="KBA108" s="649"/>
      <c r="KBB108" s="649"/>
      <c r="KBC108" s="649"/>
      <c r="KBD108" s="649"/>
      <c r="KBE108" s="649"/>
      <c r="KBF108" s="649"/>
      <c r="KBG108" s="649"/>
      <c r="KBH108" s="649"/>
      <c r="KBI108" s="649"/>
      <c r="KBJ108" s="649"/>
      <c r="KBK108" s="649"/>
      <c r="KBL108" s="649"/>
      <c r="KBM108" s="649"/>
      <c r="KBN108" s="649"/>
      <c r="KBO108" s="649"/>
      <c r="KBP108" s="649"/>
      <c r="KBQ108" s="649"/>
      <c r="KBR108" s="649"/>
      <c r="KBS108" s="649"/>
      <c r="KBT108" s="649"/>
      <c r="KBU108" s="649"/>
      <c r="KBV108" s="649"/>
      <c r="KBW108" s="649"/>
      <c r="KBX108" s="649"/>
      <c r="KBY108" s="649"/>
      <c r="KBZ108" s="649"/>
      <c r="KCA108" s="649"/>
      <c r="KCB108" s="649"/>
      <c r="KCC108" s="649"/>
      <c r="KCD108" s="649"/>
      <c r="KCE108" s="649"/>
      <c r="KCF108" s="649"/>
      <c r="KCG108" s="649"/>
      <c r="KCH108" s="649"/>
      <c r="KCI108" s="649"/>
      <c r="KCJ108" s="649"/>
      <c r="KCK108" s="649"/>
      <c r="KCL108" s="649"/>
      <c r="KCM108" s="649"/>
      <c r="KCN108" s="649"/>
      <c r="KCO108" s="649"/>
      <c r="KCP108" s="649"/>
      <c r="KCQ108" s="649"/>
      <c r="KCR108" s="649"/>
      <c r="KCS108" s="649"/>
      <c r="KCT108" s="649"/>
      <c r="KCU108" s="649"/>
      <c r="KCV108" s="649"/>
      <c r="KCW108" s="649"/>
      <c r="KCX108" s="649"/>
      <c r="KCY108" s="649"/>
      <c r="KCZ108" s="649"/>
      <c r="KDA108" s="649"/>
      <c r="KDB108" s="649"/>
      <c r="KDC108" s="649"/>
      <c r="KDD108" s="649"/>
      <c r="KDE108" s="649"/>
      <c r="KDF108" s="649"/>
      <c r="KDG108" s="649"/>
      <c r="KDH108" s="649"/>
      <c r="KDI108" s="649"/>
      <c r="KDJ108" s="649"/>
      <c r="KDK108" s="649"/>
      <c r="KDL108" s="649"/>
      <c r="KDM108" s="649"/>
      <c r="KDN108" s="649"/>
      <c r="KDO108" s="649"/>
      <c r="KDP108" s="649"/>
      <c r="KDQ108" s="649"/>
      <c r="KDR108" s="649"/>
      <c r="KDS108" s="649"/>
      <c r="KDT108" s="649"/>
      <c r="KDU108" s="649"/>
      <c r="KDV108" s="649"/>
      <c r="KDW108" s="649"/>
      <c r="KDX108" s="649"/>
      <c r="KDY108" s="649"/>
      <c r="KDZ108" s="649"/>
      <c r="KEA108" s="649"/>
      <c r="KEB108" s="649"/>
      <c r="KEC108" s="649"/>
      <c r="KED108" s="649"/>
      <c r="KEE108" s="649"/>
      <c r="KEF108" s="649"/>
      <c r="KEG108" s="649"/>
      <c r="KEH108" s="649"/>
      <c r="KEI108" s="649"/>
      <c r="KEJ108" s="649"/>
      <c r="KEK108" s="649"/>
      <c r="KEL108" s="649"/>
      <c r="KEM108" s="649"/>
      <c r="KEN108" s="649"/>
      <c r="KEO108" s="649"/>
      <c r="KEP108" s="649"/>
      <c r="KEQ108" s="649"/>
      <c r="KER108" s="649"/>
      <c r="KES108" s="649"/>
      <c r="KET108" s="649"/>
      <c r="KEU108" s="649"/>
      <c r="KEV108" s="649"/>
      <c r="KEW108" s="649"/>
      <c r="KEX108" s="649"/>
      <c r="KEY108" s="649"/>
      <c r="KEZ108" s="649"/>
      <c r="KFA108" s="649"/>
      <c r="KFB108" s="649"/>
      <c r="KFC108" s="649"/>
      <c r="KFD108" s="649"/>
      <c r="KFE108" s="649"/>
      <c r="KFF108" s="649"/>
      <c r="KFG108" s="649"/>
      <c r="KFH108" s="649"/>
      <c r="KFI108" s="649"/>
      <c r="KFJ108" s="649"/>
      <c r="KFK108" s="649"/>
      <c r="KFL108" s="649"/>
      <c r="KFM108" s="649"/>
      <c r="KFN108" s="649"/>
      <c r="KFO108" s="649"/>
      <c r="KFP108" s="649"/>
      <c r="KFQ108" s="649"/>
      <c r="KFR108" s="649"/>
      <c r="KFS108" s="649"/>
      <c r="KFT108" s="649"/>
      <c r="KFU108" s="649"/>
      <c r="KFV108" s="649"/>
      <c r="KFW108" s="649"/>
      <c r="KFX108" s="649"/>
      <c r="KFY108" s="649"/>
      <c r="KFZ108" s="649"/>
      <c r="KGA108" s="649"/>
      <c r="KGB108" s="649"/>
      <c r="KGC108" s="649"/>
      <c r="KGD108" s="649"/>
      <c r="KGE108" s="649"/>
      <c r="KGF108" s="649"/>
      <c r="KGG108" s="649"/>
      <c r="KGH108" s="649"/>
      <c r="KGI108" s="649"/>
      <c r="KGJ108" s="649"/>
      <c r="KGK108" s="649"/>
      <c r="KGL108" s="649"/>
      <c r="KGM108" s="649"/>
      <c r="KGN108" s="649"/>
      <c r="KGO108" s="649"/>
      <c r="KGP108" s="649"/>
      <c r="KGQ108" s="649"/>
      <c r="KGR108" s="649"/>
      <c r="KGS108" s="649"/>
      <c r="KGT108" s="649"/>
      <c r="KGU108" s="649"/>
      <c r="KGV108" s="649"/>
      <c r="KGW108" s="649"/>
      <c r="KGX108" s="649"/>
      <c r="KGY108" s="649"/>
      <c r="KGZ108" s="649"/>
      <c r="KHA108" s="649"/>
      <c r="KHB108" s="649"/>
      <c r="KHC108" s="649"/>
      <c r="KHD108" s="649"/>
      <c r="KHE108" s="649"/>
      <c r="KHF108" s="649"/>
      <c r="KHG108" s="649"/>
      <c r="KHH108" s="649"/>
      <c r="KHI108" s="649"/>
      <c r="KHJ108" s="649"/>
      <c r="KHK108" s="649"/>
      <c r="KHL108" s="649"/>
      <c r="KHM108" s="649"/>
      <c r="KHN108" s="649"/>
      <c r="KHO108" s="649"/>
      <c r="KHP108" s="649"/>
      <c r="KHQ108" s="649"/>
      <c r="KHR108" s="649"/>
      <c r="KHS108" s="649"/>
      <c r="KHT108" s="649"/>
      <c r="KHU108" s="649"/>
      <c r="KHV108" s="649"/>
      <c r="KHW108" s="649"/>
      <c r="KHX108" s="649"/>
      <c r="KHY108" s="649"/>
      <c r="KHZ108" s="649"/>
      <c r="KIA108" s="649"/>
      <c r="KIB108" s="649"/>
      <c r="KIC108" s="649"/>
      <c r="KID108" s="649"/>
      <c r="KIE108" s="649"/>
      <c r="KIF108" s="649"/>
      <c r="KIG108" s="649"/>
      <c r="KIH108" s="649"/>
      <c r="KII108" s="649"/>
      <c r="KIJ108" s="649"/>
      <c r="KIK108" s="649"/>
      <c r="KIL108" s="649"/>
      <c r="KIM108" s="649"/>
      <c r="KIN108" s="649"/>
      <c r="KIO108" s="649"/>
      <c r="KIP108" s="649"/>
      <c r="KIQ108" s="649"/>
      <c r="KIR108" s="649"/>
      <c r="KIS108" s="649"/>
      <c r="KIT108" s="649"/>
      <c r="KIU108" s="649"/>
      <c r="KIV108" s="649"/>
      <c r="KIW108" s="649"/>
      <c r="KIX108" s="649"/>
      <c r="KIY108" s="649"/>
      <c r="KIZ108" s="649"/>
      <c r="KJA108" s="649"/>
      <c r="KJB108" s="649"/>
      <c r="KJC108" s="649"/>
      <c r="KJD108" s="649"/>
      <c r="KJE108" s="649"/>
      <c r="KJF108" s="649"/>
      <c r="KJG108" s="649"/>
      <c r="KJH108" s="649"/>
      <c r="KJI108" s="649"/>
      <c r="KJJ108" s="649"/>
      <c r="KJK108" s="649"/>
      <c r="KJL108" s="649"/>
      <c r="KJM108" s="649"/>
      <c r="KJN108" s="649"/>
      <c r="KJO108" s="649"/>
      <c r="KJP108" s="649"/>
      <c r="KJQ108" s="649"/>
      <c r="KJR108" s="649"/>
      <c r="KJS108" s="649"/>
      <c r="KJT108" s="649"/>
      <c r="KJU108" s="649"/>
      <c r="KJV108" s="649"/>
      <c r="KJW108" s="649"/>
      <c r="KJX108" s="649"/>
      <c r="KJY108" s="649"/>
      <c r="KJZ108" s="649"/>
      <c r="KKA108" s="649"/>
      <c r="KKB108" s="649"/>
      <c r="KKC108" s="649"/>
      <c r="KKD108" s="649"/>
      <c r="KKE108" s="649"/>
      <c r="KKF108" s="649"/>
      <c r="KKG108" s="649"/>
      <c r="KKH108" s="649"/>
      <c r="KKI108" s="649"/>
      <c r="KKJ108" s="649"/>
      <c r="KKK108" s="649"/>
      <c r="KKL108" s="649"/>
      <c r="KKM108" s="649"/>
      <c r="KKN108" s="649"/>
      <c r="KKO108" s="649"/>
      <c r="KKP108" s="649"/>
      <c r="KKQ108" s="649"/>
      <c r="KKR108" s="649"/>
      <c r="KKS108" s="649"/>
      <c r="KKT108" s="649"/>
      <c r="KKU108" s="649"/>
      <c r="KKV108" s="649"/>
      <c r="KKW108" s="649"/>
      <c r="KKX108" s="649"/>
      <c r="KKY108" s="649"/>
      <c r="KKZ108" s="649"/>
      <c r="KLA108" s="649"/>
      <c r="KLB108" s="649"/>
      <c r="KLC108" s="649"/>
      <c r="KLD108" s="649"/>
      <c r="KLE108" s="649"/>
      <c r="KLF108" s="649"/>
      <c r="KLG108" s="649"/>
      <c r="KLH108" s="649"/>
      <c r="KLI108" s="649"/>
      <c r="KLJ108" s="649"/>
      <c r="KLK108" s="649"/>
      <c r="KLL108" s="649"/>
      <c r="KLM108" s="649"/>
      <c r="KLN108" s="649"/>
      <c r="KLO108" s="649"/>
      <c r="KLP108" s="649"/>
      <c r="KLQ108" s="649"/>
      <c r="KLR108" s="649"/>
      <c r="KLS108" s="649"/>
      <c r="KLT108" s="649"/>
      <c r="KLU108" s="649"/>
      <c r="KLV108" s="649"/>
      <c r="KLW108" s="649"/>
      <c r="KLX108" s="649"/>
      <c r="KLY108" s="649"/>
      <c r="KLZ108" s="649"/>
      <c r="KMA108" s="649"/>
      <c r="KMB108" s="649"/>
      <c r="KMC108" s="649"/>
      <c r="KMD108" s="649"/>
      <c r="KME108" s="649"/>
      <c r="KMF108" s="649"/>
      <c r="KMG108" s="649"/>
      <c r="KMH108" s="649"/>
      <c r="KMI108" s="649"/>
      <c r="KMJ108" s="649"/>
      <c r="KMK108" s="649"/>
      <c r="KML108" s="649"/>
      <c r="KMM108" s="649"/>
      <c r="KMN108" s="649"/>
      <c r="KMO108" s="649"/>
      <c r="KMP108" s="649"/>
      <c r="KMQ108" s="649"/>
      <c r="KMR108" s="649"/>
      <c r="KMS108" s="649"/>
      <c r="KMT108" s="649"/>
      <c r="KMU108" s="649"/>
      <c r="KMV108" s="649"/>
      <c r="KMW108" s="649"/>
      <c r="KMX108" s="649"/>
      <c r="KMY108" s="649"/>
      <c r="KMZ108" s="649"/>
      <c r="KNA108" s="649"/>
      <c r="KNB108" s="649"/>
      <c r="KNC108" s="649"/>
      <c r="KND108" s="649"/>
      <c r="KNE108" s="649"/>
      <c r="KNF108" s="649"/>
      <c r="KNG108" s="649"/>
      <c r="KNH108" s="649"/>
      <c r="KNI108" s="649"/>
      <c r="KNJ108" s="649"/>
      <c r="KNK108" s="649"/>
      <c r="KNL108" s="649"/>
      <c r="KNM108" s="649"/>
      <c r="KNN108" s="649"/>
      <c r="KNO108" s="649"/>
      <c r="KNP108" s="649"/>
      <c r="KNQ108" s="649"/>
      <c r="KNR108" s="649"/>
      <c r="KNS108" s="649"/>
      <c r="KNT108" s="649"/>
      <c r="KNU108" s="649"/>
      <c r="KNV108" s="649"/>
      <c r="KNW108" s="649"/>
      <c r="KNX108" s="649"/>
      <c r="KNY108" s="649"/>
      <c r="KNZ108" s="649"/>
      <c r="KOA108" s="649"/>
      <c r="KOB108" s="649"/>
      <c r="KOC108" s="649"/>
      <c r="KOD108" s="649"/>
      <c r="KOE108" s="649"/>
      <c r="KOF108" s="649"/>
      <c r="KOG108" s="649"/>
      <c r="KOH108" s="649"/>
      <c r="KOI108" s="649"/>
      <c r="KOJ108" s="649"/>
      <c r="KOK108" s="649"/>
      <c r="KOL108" s="649"/>
      <c r="KOM108" s="649"/>
      <c r="KON108" s="649"/>
      <c r="KOO108" s="649"/>
      <c r="KOP108" s="649"/>
      <c r="KOQ108" s="649"/>
      <c r="KOR108" s="649"/>
      <c r="KOS108" s="649"/>
      <c r="KOT108" s="649"/>
      <c r="KOU108" s="649"/>
      <c r="KOV108" s="649"/>
      <c r="KOW108" s="649"/>
      <c r="KOX108" s="649"/>
      <c r="KOY108" s="649"/>
      <c r="KOZ108" s="649"/>
      <c r="KPA108" s="649"/>
      <c r="KPB108" s="649"/>
      <c r="KPC108" s="649"/>
      <c r="KPD108" s="649"/>
      <c r="KPE108" s="649"/>
      <c r="KPF108" s="649"/>
      <c r="KPG108" s="649"/>
      <c r="KPH108" s="649"/>
      <c r="KPI108" s="649"/>
      <c r="KPJ108" s="649"/>
      <c r="KPK108" s="649"/>
      <c r="KPL108" s="649"/>
      <c r="KPM108" s="649"/>
      <c r="KPN108" s="649"/>
      <c r="KPO108" s="649"/>
      <c r="KPP108" s="649"/>
      <c r="KPQ108" s="649"/>
      <c r="KPR108" s="649"/>
      <c r="KPS108" s="649"/>
      <c r="KPT108" s="649"/>
      <c r="KPU108" s="649"/>
      <c r="KPV108" s="649"/>
      <c r="KPW108" s="649"/>
      <c r="KPX108" s="649"/>
      <c r="KPY108" s="649"/>
      <c r="KPZ108" s="649"/>
      <c r="KQA108" s="649"/>
      <c r="KQB108" s="649"/>
      <c r="KQC108" s="649"/>
      <c r="KQD108" s="649"/>
      <c r="KQE108" s="649"/>
      <c r="KQF108" s="649"/>
      <c r="KQG108" s="649"/>
      <c r="KQH108" s="649"/>
      <c r="KQI108" s="649"/>
      <c r="KQJ108" s="649"/>
      <c r="KQK108" s="649"/>
      <c r="KQL108" s="649"/>
      <c r="KQM108" s="649"/>
      <c r="KQN108" s="649"/>
      <c r="KQO108" s="649"/>
      <c r="KQP108" s="649"/>
      <c r="KQQ108" s="649"/>
      <c r="KQR108" s="649"/>
      <c r="KQS108" s="649"/>
      <c r="KQT108" s="649"/>
      <c r="KQU108" s="649"/>
      <c r="KQV108" s="649"/>
      <c r="KQW108" s="649"/>
      <c r="KQX108" s="649"/>
      <c r="KQY108" s="649"/>
      <c r="KQZ108" s="649"/>
      <c r="KRA108" s="649"/>
      <c r="KRB108" s="649"/>
      <c r="KRC108" s="649"/>
      <c r="KRD108" s="649"/>
      <c r="KRE108" s="649"/>
      <c r="KRF108" s="649"/>
      <c r="KRG108" s="649"/>
      <c r="KRH108" s="649"/>
      <c r="KRI108" s="649"/>
      <c r="KRJ108" s="649"/>
      <c r="KRK108" s="649"/>
      <c r="KRL108" s="649"/>
      <c r="KRM108" s="649"/>
      <c r="KRN108" s="649"/>
      <c r="KRO108" s="649"/>
      <c r="KRP108" s="649"/>
      <c r="KRQ108" s="649"/>
      <c r="KRR108" s="649"/>
      <c r="KRS108" s="649"/>
      <c r="KRT108" s="649"/>
      <c r="KRU108" s="649"/>
      <c r="KRV108" s="649"/>
      <c r="KRW108" s="649"/>
      <c r="KRX108" s="649"/>
      <c r="KRY108" s="649"/>
      <c r="KRZ108" s="649"/>
      <c r="KSA108" s="649"/>
      <c r="KSB108" s="649"/>
      <c r="KSC108" s="649"/>
      <c r="KSD108" s="649"/>
      <c r="KSE108" s="649"/>
      <c r="KSF108" s="649"/>
      <c r="KSG108" s="649"/>
      <c r="KSH108" s="649"/>
      <c r="KSI108" s="649"/>
      <c r="KSJ108" s="649"/>
      <c r="KSK108" s="649"/>
      <c r="KSL108" s="649"/>
      <c r="KSM108" s="649"/>
      <c r="KSN108" s="649"/>
      <c r="KSO108" s="649"/>
      <c r="KSP108" s="649"/>
      <c r="KSQ108" s="649"/>
      <c r="KSR108" s="649"/>
      <c r="KSS108" s="649"/>
      <c r="KST108" s="649"/>
      <c r="KSU108" s="649"/>
      <c r="KSV108" s="649"/>
      <c r="KSW108" s="649"/>
      <c r="KSX108" s="649"/>
      <c r="KSY108" s="649"/>
      <c r="KSZ108" s="649"/>
      <c r="KTA108" s="649"/>
      <c r="KTB108" s="649"/>
      <c r="KTC108" s="649"/>
      <c r="KTD108" s="649"/>
      <c r="KTE108" s="649"/>
      <c r="KTF108" s="649"/>
      <c r="KTG108" s="649"/>
      <c r="KTH108" s="649"/>
      <c r="KTI108" s="649"/>
      <c r="KTJ108" s="649"/>
      <c r="KTK108" s="649"/>
      <c r="KTL108" s="649"/>
      <c r="KTM108" s="649"/>
      <c r="KTN108" s="649"/>
      <c r="KTO108" s="649"/>
      <c r="KTP108" s="649"/>
      <c r="KTQ108" s="649"/>
      <c r="KTR108" s="649"/>
      <c r="KTS108" s="649"/>
      <c r="KTT108" s="649"/>
      <c r="KTU108" s="649"/>
      <c r="KTV108" s="649"/>
      <c r="KTW108" s="649"/>
      <c r="KTX108" s="649"/>
      <c r="KTY108" s="649"/>
      <c r="KTZ108" s="649"/>
      <c r="KUA108" s="649"/>
      <c r="KUB108" s="649"/>
      <c r="KUC108" s="649"/>
      <c r="KUD108" s="649"/>
      <c r="KUE108" s="649"/>
      <c r="KUF108" s="649"/>
      <c r="KUG108" s="649"/>
      <c r="KUH108" s="649"/>
      <c r="KUI108" s="649"/>
      <c r="KUJ108" s="649"/>
      <c r="KUK108" s="649"/>
      <c r="KUL108" s="649"/>
      <c r="KUM108" s="649"/>
      <c r="KUN108" s="649"/>
      <c r="KUO108" s="649"/>
      <c r="KUP108" s="649"/>
      <c r="KUQ108" s="649"/>
      <c r="KUR108" s="649"/>
      <c r="KUS108" s="649"/>
      <c r="KUT108" s="649"/>
      <c r="KUU108" s="649"/>
      <c r="KUV108" s="649"/>
      <c r="KUW108" s="649"/>
      <c r="KUX108" s="649"/>
      <c r="KUY108" s="649"/>
      <c r="KUZ108" s="649"/>
      <c r="KVA108" s="649"/>
      <c r="KVB108" s="649"/>
      <c r="KVC108" s="649"/>
      <c r="KVD108" s="649"/>
      <c r="KVE108" s="649"/>
      <c r="KVF108" s="649"/>
      <c r="KVG108" s="649"/>
      <c r="KVH108" s="649"/>
      <c r="KVI108" s="649"/>
      <c r="KVJ108" s="649"/>
      <c r="KVK108" s="649"/>
      <c r="KVL108" s="649"/>
      <c r="KVM108" s="649"/>
      <c r="KVN108" s="649"/>
      <c r="KVO108" s="649"/>
      <c r="KVP108" s="649"/>
      <c r="KVQ108" s="649"/>
      <c r="KVR108" s="649"/>
      <c r="KVS108" s="649"/>
      <c r="KVT108" s="649"/>
      <c r="KVU108" s="649"/>
      <c r="KVV108" s="649"/>
      <c r="KVW108" s="649"/>
      <c r="KVX108" s="649"/>
      <c r="KVY108" s="649"/>
      <c r="KVZ108" s="649"/>
      <c r="KWA108" s="649"/>
      <c r="KWB108" s="649"/>
      <c r="KWC108" s="649"/>
      <c r="KWD108" s="649"/>
      <c r="KWE108" s="649"/>
      <c r="KWF108" s="649"/>
      <c r="KWG108" s="649"/>
      <c r="KWH108" s="649"/>
      <c r="KWI108" s="649"/>
      <c r="KWJ108" s="649"/>
      <c r="KWK108" s="649"/>
      <c r="KWL108" s="649"/>
      <c r="KWM108" s="649"/>
      <c r="KWN108" s="649"/>
      <c r="KWO108" s="649"/>
      <c r="KWP108" s="649"/>
      <c r="KWQ108" s="649"/>
      <c r="KWR108" s="649"/>
      <c r="KWS108" s="649"/>
      <c r="KWT108" s="649"/>
      <c r="KWU108" s="649"/>
      <c r="KWV108" s="649"/>
      <c r="KWW108" s="649"/>
      <c r="KWX108" s="649"/>
      <c r="KWY108" s="649"/>
      <c r="KWZ108" s="649"/>
      <c r="KXA108" s="649"/>
      <c r="KXB108" s="649"/>
      <c r="KXC108" s="649"/>
      <c r="KXD108" s="649"/>
      <c r="KXE108" s="649"/>
      <c r="KXF108" s="649"/>
      <c r="KXG108" s="649"/>
      <c r="KXH108" s="649"/>
      <c r="KXI108" s="649"/>
      <c r="KXJ108" s="649"/>
      <c r="KXK108" s="649"/>
      <c r="KXL108" s="649"/>
      <c r="KXM108" s="649"/>
      <c r="KXN108" s="649"/>
      <c r="KXO108" s="649"/>
      <c r="KXP108" s="649"/>
      <c r="KXQ108" s="649"/>
      <c r="KXR108" s="649"/>
      <c r="KXS108" s="649"/>
      <c r="KXT108" s="649"/>
      <c r="KXU108" s="649"/>
      <c r="KXV108" s="649"/>
      <c r="KXW108" s="649"/>
      <c r="KXX108" s="649"/>
      <c r="KXY108" s="649"/>
      <c r="KXZ108" s="649"/>
      <c r="KYA108" s="649"/>
      <c r="KYB108" s="649"/>
      <c r="KYC108" s="649"/>
      <c r="KYD108" s="649"/>
      <c r="KYE108" s="649"/>
      <c r="KYF108" s="649"/>
      <c r="KYG108" s="649"/>
      <c r="KYH108" s="649"/>
      <c r="KYI108" s="649"/>
      <c r="KYJ108" s="649"/>
      <c r="KYK108" s="649"/>
      <c r="KYL108" s="649"/>
      <c r="KYM108" s="649"/>
      <c r="KYN108" s="649"/>
      <c r="KYO108" s="649"/>
      <c r="KYP108" s="649"/>
      <c r="KYQ108" s="649"/>
      <c r="KYR108" s="649"/>
      <c r="KYS108" s="649"/>
      <c r="KYT108" s="649"/>
      <c r="KYU108" s="649"/>
      <c r="KYV108" s="649"/>
      <c r="KYW108" s="649"/>
      <c r="KYX108" s="649"/>
      <c r="KYY108" s="649"/>
      <c r="KYZ108" s="649"/>
      <c r="KZA108" s="649"/>
      <c r="KZB108" s="649"/>
      <c r="KZC108" s="649"/>
      <c r="KZD108" s="649"/>
      <c r="KZE108" s="649"/>
      <c r="KZF108" s="649"/>
      <c r="KZG108" s="649"/>
      <c r="KZH108" s="649"/>
      <c r="KZI108" s="649"/>
      <c r="KZJ108" s="649"/>
      <c r="KZK108" s="649"/>
      <c r="KZL108" s="649"/>
      <c r="KZM108" s="649"/>
      <c r="KZN108" s="649"/>
      <c r="KZO108" s="649"/>
      <c r="KZP108" s="649"/>
      <c r="KZQ108" s="649"/>
      <c r="KZR108" s="649"/>
      <c r="KZS108" s="649"/>
      <c r="KZT108" s="649"/>
      <c r="KZU108" s="649"/>
      <c r="KZV108" s="649"/>
      <c r="KZW108" s="649"/>
      <c r="KZX108" s="649"/>
      <c r="KZY108" s="649"/>
      <c r="KZZ108" s="649"/>
      <c r="LAA108" s="649"/>
      <c r="LAB108" s="649"/>
      <c r="LAC108" s="649"/>
      <c r="LAD108" s="649"/>
      <c r="LAE108" s="649"/>
      <c r="LAF108" s="649"/>
      <c r="LAG108" s="649"/>
      <c r="LAH108" s="649"/>
      <c r="LAI108" s="649"/>
      <c r="LAJ108" s="649"/>
      <c r="LAK108" s="649"/>
      <c r="LAL108" s="649"/>
      <c r="LAM108" s="649"/>
      <c r="LAN108" s="649"/>
      <c r="LAO108" s="649"/>
      <c r="LAP108" s="649"/>
      <c r="LAQ108" s="649"/>
      <c r="LAR108" s="649"/>
      <c r="LAS108" s="649"/>
      <c r="LAT108" s="649"/>
      <c r="LAU108" s="649"/>
      <c r="LAV108" s="649"/>
      <c r="LAW108" s="649"/>
      <c r="LAX108" s="649"/>
      <c r="LAY108" s="649"/>
      <c r="LAZ108" s="649"/>
      <c r="LBA108" s="649"/>
      <c r="LBB108" s="649"/>
      <c r="LBC108" s="649"/>
      <c r="LBD108" s="649"/>
      <c r="LBE108" s="649"/>
      <c r="LBF108" s="649"/>
      <c r="LBG108" s="649"/>
      <c r="LBH108" s="649"/>
      <c r="LBI108" s="649"/>
      <c r="LBJ108" s="649"/>
      <c r="LBK108" s="649"/>
      <c r="LBL108" s="649"/>
      <c r="LBM108" s="649"/>
      <c r="LBN108" s="649"/>
      <c r="LBO108" s="649"/>
      <c r="LBP108" s="649"/>
      <c r="LBQ108" s="649"/>
      <c r="LBR108" s="649"/>
      <c r="LBS108" s="649"/>
      <c r="LBT108" s="649"/>
      <c r="LBU108" s="649"/>
      <c r="LBV108" s="649"/>
      <c r="LBW108" s="649"/>
      <c r="LBX108" s="649"/>
      <c r="LBY108" s="649"/>
      <c r="LBZ108" s="649"/>
      <c r="LCA108" s="649"/>
      <c r="LCB108" s="649"/>
      <c r="LCC108" s="649"/>
      <c r="LCD108" s="649"/>
      <c r="LCE108" s="649"/>
      <c r="LCF108" s="649"/>
      <c r="LCG108" s="649"/>
      <c r="LCH108" s="649"/>
      <c r="LCI108" s="649"/>
      <c r="LCJ108" s="649"/>
      <c r="LCK108" s="649"/>
      <c r="LCL108" s="649"/>
      <c r="LCM108" s="649"/>
      <c r="LCN108" s="649"/>
      <c r="LCO108" s="649"/>
      <c r="LCP108" s="649"/>
      <c r="LCQ108" s="649"/>
      <c r="LCR108" s="649"/>
      <c r="LCS108" s="649"/>
      <c r="LCT108" s="649"/>
      <c r="LCU108" s="649"/>
      <c r="LCV108" s="649"/>
      <c r="LCW108" s="649"/>
      <c r="LCX108" s="649"/>
      <c r="LCY108" s="649"/>
      <c r="LCZ108" s="649"/>
      <c r="LDA108" s="649"/>
      <c r="LDB108" s="649"/>
      <c r="LDC108" s="649"/>
      <c r="LDD108" s="649"/>
      <c r="LDE108" s="649"/>
      <c r="LDF108" s="649"/>
      <c r="LDG108" s="649"/>
      <c r="LDH108" s="649"/>
      <c r="LDI108" s="649"/>
      <c r="LDJ108" s="649"/>
      <c r="LDK108" s="649"/>
      <c r="LDL108" s="649"/>
      <c r="LDM108" s="649"/>
      <c r="LDN108" s="649"/>
      <c r="LDO108" s="649"/>
      <c r="LDP108" s="649"/>
      <c r="LDQ108" s="649"/>
      <c r="LDR108" s="649"/>
      <c r="LDS108" s="649"/>
      <c r="LDT108" s="649"/>
      <c r="LDU108" s="649"/>
      <c r="LDV108" s="649"/>
      <c r="LDW108" s="649"/>
      <c r="LDX108" s="649"/>
      <c r="LDY108" s="649"/>
      <c r="LDZ108" s="649"/>
      <c r="LEA108" s="649"/>
      <c r="LEB108" s="649"/>
      <c r="LEC108" s="649"/>
      <c r="LED108" s="649"/>
      <c r="LEE108" s="649"/>
      <c r="LEF108" s="649"/>
      <c r="LEG108" s="649"/>
      <c r="LEH108" s="649"/>
      <c r="LEI108" s="649"/>
      <c r="LEJ108" s="649"/>
      <c r="LEK108" s="649"/>
      <c r="LEL108" s="649"/>
      <c r="LEM108" s="649"/>
      <c r="LEN108" s="649"/>
      <c r="LEO108" s="649"/>
      <c r="LEP108" s="649"/>
      <c r="LEQ108" s="649"/>
      <c r="LER108" s="649"/>
      <c r="LES108" s="649"/>
      <c r="LET108" s="649"/>
      <c r="LEU108" s="649"/>
      <c r="LEV108" s="649"/>
      <c r="LEW108" s="649"/>
      <c r="LEX108" s="649"/>
      <c r="LEY108" s="649"/>
      <c r="LEZ108" s="649"/>
      <c r="LFA108" s="649"/>
      <c r="LFB108" s="649"/>
      <c r="LFC108" s="649"/>
      <c r="LFD108" s="649"/>
      <c r="LFE108" s="649"/>
      <c r="LFF108" s="649"/>
      <c r="LFG108" s="649"/>
      <c r="LFH108" s="649"/>
      <c r="LFI108" s="649"/>
      <c r="LFJ108" s="649"/>
      <c r="LFK108" s="649"/>
      <c r="LFL108" s="649"/>
      <c r="LFM108" s="649"/>
      <c r="LFN108" s="649"/>
      <c r="LFO108" s="649"/>
      <c r="LFP108" s="649"/>
      <c r="LFQ108" s="649"/>
      <c r="LFR108" s="649"/>
      <c r="LFS108" s="649"/>
      <c r="LFT108" s="649"/>
      <c r="LFU108" s="649"/>
      <c r="LFV108" s="649"/>
      <c r="LFW108" s="649"/>
      <c r="LFX108" s="649"/>
      <c r="LFY108" s="649"/>
      <c r="LFZ108" s="649"/>
      <c r="LGA108" s="649"/>
      <c r="LGB108" s="649"/>
      <c r="LGC108" s="649"/>
      <c r="LGD108" s="649"/>
      <c r="LGE108" s="649"/>
      <c r="LGF108" s="649"/>
      <c r="LGG108" s="649"/>
      <c r="LGH108" s="649"/>
      <c r="LGI108" s="649"/>
      <c r="LGJ108" s="649"/>
      <c r="LGK108" s="649"/>
      <c r="LGL108" s="649"/>
      <c r="LGM108" s="649"/>
      <c r="LGN108" s="649"/>
      <c r="LGO108" s="649"/>
      <c r="LGP108" s="649"/>
      <c r="LGQ108" s="649"/>
      <c r="LGR108" s="649"/>
      <c r="LGS108" s="649"/>
      <c r="LGT108" s="649"/>
      <c r="LGU108" s="649"/>
      <c r="LGV108" s="649"/>
      <c r="LGW108" s="649"/>
      <c r="LGX108" s="649"/>
      <c r="LGY108" s="649"/>
      <c r="LGZ108" s="649"/>
      <c r="LHA108" s="649"/>
      <c r="LHB108" s="649"/>
      <c r="LHC108" s="649"/>
      <c r="LHD108" s="649"/>
      <c r="LHE108" s="649"/>
      <c r="LHF108" s="649"/>
      <c r="LHG108" s="649"/>
      <c r="LHH108" s="649"/>
      <c r="LHI108" s="649"/>
      <c r="LHJ108" s="649"/>
      <c r="LHK108" s="649"/>
      <c r="LHL108" s="649"/>
      <c r="LHM108" s="649"/>
      <c r="LHN108" s="649"/>
      <c r="LHO108" s="649"/>
      <c r="LHP108" s="649"/>
      <c r="LHQ108" s="649"/>
      <c r="LHR108" s="649"/>
      <c r="LHS108" s="649"/>
      <c r="LHT108" s="649"/>
      <c r="LHU108" s="649"/>
      <c r="LHV108" s="649"/>
      <c r="LHW108" s="649"/>
      <c r="LHX108" s="649"/>
      <c r="LHY108" s="649"/>
      <c r="LHZ108" s="649"/>
      <c r="LIA108" s="649"/>
      <c r="LIB108" s="649"/>
      <c r="LIC108" s="649"/>
      <c r="LID108" s="649"/>
      <c r="LIE108" s="649"/>
      <c r="LIF108" s="649"/>
      <c r="LIG108" s="649"/>
      <c r="LIH108" s="649"/>
      <c r="LII108" s="649"/>
      <c r="LIJ108" s="649"/>
      <c r="LIK108" s="649"/>
      <c r="LIL108" s="649"/>
      <c r="LIM108" s="649"/>
      <c r="LIN108" s="649"/>
      <c r="LIO108" s="649"/>
      <c r="LIP108" s="649"/>
      <c r="LIQ108" s="649"/>
      <c r="LIR108" s="649"/>
      <c r="LIS108" s="649"/>
      <c r="LIT108" s="649"/>
      <c r="LIU108" s="649"/>
      <c r="LIV108" s="649"/>
      <c r="LIW108" s="649"/>
      <c r="LIX108" s="649"/>
      <c r="LIY108" s="649"/>
      <c r="LIZ108" s="649"/>
      <c r="LJA108" s="649"/>
      <c r="LJB108" s="649"/>
      <c r="LJC108" s="649"/>
      <c r="LJD108" s="649"/>
      <c r="LJE108" s="649"/>
      <c r="LJF108" s="649"/>
      <c r="LJG108" s="649"/>
      <c r="LJH108" s="649"/>
      <c r="LJI108" s="649"/>
      <c r="LJJ108" s="649"/>
      <c r="LJK108" s="649"/>
      <c r="LJL108" s="649"/>
      <c r="LJM108" s="649"/>
      <c r="LJN108" s="649"/>
      <c r="LJO108" s="649"/>
      <c r="LJP108" s="649"/>
      <c r="LJQ108" s="649"/>
      <c r="LJR108" s="649"/>
      <c r="LJS108" s="649"/>
      <c r="LJT108" s="649"/>
      <c r="LJU108" s="649"/>
      <c r="LJV108" s="649"/>
      <c r="LJW108" s="649"/>
      <c r="LJX108" s="649"/>
      <c r="LJY108" s="649"/>
      <c r="LJZ108" s="649"/>
      <c r="LKA108" s="649"/>
      <c r="LKB108" s="649"/>
      <c r="LKC108" s="649"/>
      <c r="LKD108" s="649"/>
      <c r="LKE108" s="649"/>
      <c r="LKF108" s="649"/>
      <c r="LKG108" s="649"/>
      <c r="LKH108" s="649"/>
      <c r="LKI108" s="649"/>
      <c r="LKJ108" s="649"/>
      <c r="LKK108" s="649"/>
      <c r="LKL108" s="649"/>
      <c r="LKM108" s="649"/>
      <c r="LKN108" s="649"/>
      <c r="LKO108" s="649"/>
      <c r="LKP108" s="649"/>
      <c r="LKQ108" s="649"/>
      <c r="LKR108" s="649"/>
      <c r="LKS108" s="649"/>
      <c r="LKT108" s="649"/>
      <c r="LKU108" s="649"/>
      <c r="LKV108" s="649"/>
      <c r="LKW108" s="649"/>
      <c r="LKX108" s="649"/>
      <c r="LKY108" s="649"/>
      <c r="LKZ108" s="649"/>
      <c r="LLA108" s="649"/>
      <c r="LLB108" s="649"/>
      <c r="LLC108" s="649"/>
      <c r="LLD108" s="649"/>
      <c r="LLE108" s="649"/>
      <c r="LLF108" s="649"/>
      <c r="LLG108" s="649"/>
      <c r="LLH108" s="649"/>
      <c r="LLI108" s="649"/>
      <c r="LLJ108" s="649"/>
      <c r="LLK108" s="649"/>
      <c r="LLL108" s="649"/>
      <c r="LLM108" s="649"/>
      <c r="LLN108" s="649"/>
      <c r="LLO108" s="649"/>
      <c r="LLP108" s="649"/>
      <c r="LLQ108" s="649"/>
      <c r="LLR108" s="649"/>
      <c r="LLS108" s="649"/>
      <c r="LLT108" s="649"/>
      <c r="LLU108" s="649"/>
      <c r="LLV108" s="649"/>
      <c r="LLW108" s="649"/>
      <c r="LLX108" s="649"/>
      <c r="LLY108" s="649"/>
      <c r="LLZ108" s="649"/>
      <c r="LMA108" s="649"/>
      <c r="LMB108" s="649"/>
      <c r="LMC108" s="649"/>
      <c r="LMD108" s="649"/>
      <c r="LME108" s="649"/>
      <c r="LMF108" s="649"/>
      <c r="LMG108" s="649"/>
      <c r="LMH108" s="649"/>
      <c r="LMI108" s="649"/>
      <c r="LMJ108" s="649"/>
      <c r="LMK108" s="649"/>
      <c r="LML108" s="649"/>
      <c r="LMM108" s="649"/>
      <c r="LMN108" s="649"/>
      <c r="LMO108" s="649"/>
      <c r="LMP108" s="649"/>
      <c r="LMQ108" s="649"/>
      <c r="LMR108" s="649"/>
      <c r="LMS108" s="649"/>
      <c r="LMT108" s="649"/>
      <c r="LMU108" s="649"/>
      <c r="LMV108" s="649"/>
      <c r="LMW108" s="649"/>
      <c r="LMX108" s="649"/>
      <c r="LMY108" s="649"/>
      <c r="LMZ108" s="649"/>
      <c r="LNA108" s="649"/>
      <c r="LNB108" s="649"/>
      <c r="LNC108" s="649"/>
      <c r="LND108" s="649"/>
      <c r="LNE108" s="649"/>
      <c r="LNF108" s="649"/>
      <c r="LNG108" s="649"/>
      <c r="LNH108" s="649"/>
      <c r="LNI108" s="649"/>
      <c r="LNJ108" s="649"/>
      <c r="LNK108" s="649"/>
      <c r="LNL108" s="649"/>
      <c r="LNM108" s="649"/>
      <c r="LNN108" s="649"/>
      <c r="LNO108" s="649"/>
      <c r="LNP108" s="649"/>
      <c r="LNQ108" s="649"/>
      <c r="LNR108" s="649"/>
      <c r="LNS108" s="649"/>
      <c r="LNT108" s="649"/>
      <c r="LNU108" s="649"/>
      <c r="LNV108" s="649"/>
      <c r="LNW108" s="649"/>
      <c r="LNX108" s="649"/>
      <c r="LNY108" s="649"/>
      <c r="LNZ108" s="649"/>
      <c r="LOA108" s="649"/>
      <c r="LOB108" s="649"/>
      <c r="LOC108" s="649"/>
      <c r="LOD108" s="649"/>
      <c r="LOE108" s="649"/>
      <c r="LOF108" s="649"/>
      <c r="LOG108" s="649"/>
      <c r="LOH108" s="649"/>
      <c r="LOI108" s="649"/>
      <c r="LOJ108" s="649"/>
      <c r="LOK108" s="649"/>
      <c r="LOL108" s="649"/>
      <c r="LOM108" s="649"/>
      <c r="LON108" s="649"/>
      <c r="LOO108" s="649"/>
      <c r="LOP108" s="649"/>
      <c r="LOQ108" s="649"/>
      <c r="LOR108" s="649"/>
      <c r="LOS108" s="649"/>
      <c r="LOT108" s="649"/>
      <c r="LOU108" s="649"/>
      <c r="LOV108" s="649"/>
      <c r="LOW108" s="649"/>
      <c r="LOX108" s="649"/>
      <c r="LOY108" s="649"/>
      <c r="LOZ108" s="649"/>
      <c r="LPA108" s="649"/>
      <c r="LPB108" s="649"/>
      <c r="LPC108" s="649"/>
      <c r="LPD108" s="649"/>
      <c r="LPE108" s="649"/>
      <c r="LPF108" s="649"/>
      <c r="LPG108" s="649"/>
      <c r="LPH108" s="649"/>
      <c r="LPI108" s="649"/>
      <c r="LPJ108" s="649"/>
      <c r="LPK108" s="649"/>
      <c r="LPL108" s="649"/>
      <c r="LPM108" s="649"/>
      <c r="LPN108" s="649"/>
      <c r="LPO108" s="649"/>
      <c r="LPP108" s="649"/>
      <c r="LPQ108" s="649"/>
      <c r="LPR108" s="649"/>
      <c r="LPS108" s="649"/>
      <c r="LPT108" s="649"/>
      <c r="LPU108" s="649"/>
      <c r="LPV108" s="649"/>
      <c r="LPW108" s="649"/>
      <c r="LPX108" s="649"/>
      <c r="LPY108" s="649"/>
      <c r="LPZ108" s="649"/>
      <c r="LQA108" s="649"/>
      <c r="LQB108" s="649"/>
      <c r="LQC108" s="649"/>
      <c r="LQD108" s="649"/>
      <c r="LQE108" s="649"/>
      <c r="LQF108" s="649"/>
      <c r="LQG108" s="649"/>
      <c r="LQH108" s="649"/>
      <c r="LQI108" s="649"/>
      <c r="LQJ108" s="649"/>
      <c r="LQK108" s="649"/>
      <c r="LQL108" s="649"/>
      <c r="LQM108" s="649"/>
      <c r="LQN108" s="649"/>
      <c r="LQO108" s="649"/>
      <c r="LQP108" s="649"/>
      <c r="LQQ108" s="649"/>
      <c r="LQR108" s="649"/>
      <c r="LQS108" s="649"/>
      <c r="LQT108" s="649"/>
      <c r="LQU108" s="649"/>
      <c r="LQV108" s="649"/>
      <c r="LQW108" s="649"/>
      <c r="LQX108" s="649"/>
      <c r="LQY108" s="649"/>
      <c r="LQZ108" s="649"/>
      <c r="LRA108" s="649"/>
      <c r="LRB108" s="649"/>
      <c r="LRC108" s="649"/>
      <c r="LRD108" s="649"/>
      <c r="LRE108" s="649"/>
      <c r="LRF108" s="649"/>
      <c r="LRG108" s="649"/>
      <c r="LRH108" s="649"/>
      <c r="LRI108" s="649"/>
      <c r="LRJ108" s="649"/>
      <c r="LRK108" s="649"/>
      <c r="LRL108" s="649"/>
      <c r="LRM108" s="649"/>
      <c r="LRN108" s="649"/>
      <c r="LRO108" s="649"/>
      <c r="LRP108" s="649"/>
      <c r="LRQ108" s="649"/>
      <c r="LRR108" s="649"/>
      <c r="LRS108" s="649"/>
      <c r="LRT108" s="649"/>
      <c r="LRU108" s="649"/>
      <c r="LRV108" s="649"/>
      <c r="LRW108" s="649"/>
      <c r="LRX108" s="649"/>
      <c r="LRY108" s="649"/>
      <c r="LRZ108" s="649"/>
      <c r="LSA108" s="649"/>
      <c r="LSB108" s="649"/>
      <c r="LSC108" s="649"/>
      <c r="LSD108" s="649"/>
      <c r="LSE108" s="649"/>
      <c r="LSF108" s="649"/>
      <c r="LSG108" s="649"/>
      <c r="LSH108" s="649"/>
      <c r="LSI108" s="649"/>
      <c r="LSJ108" s="649"/>
      <c r="LSK108" s="649"/>
      <c r="LSL108" s="649"/>
      <c r="LSM108" s="649"/>
      <c r="LSN108" s="649"/>
      <c r="LSO108" s="649"/>
      <c r="LSP108" s="649"/>
      <c r="LSQ108" s="649"/>
      <c r="LSR108" s="649"/>
      <c r="LSS108" s="649"/>
      <c r="LST108" s="649"/>
      <c r="LSU108" s="649"/>
      <c r="LSV108" s="649"/>
      <c r="LSW108" s="649"/>
      <c r="LSX108" s="649"/>
      <c r="LSY108" s="649"/>
      <c r="LSZ108" s="649"/>
      <c r="LTA108" s="649"/>
      <c r="LTB108" s="649"/>
      <c r="LTC108" s="649"/>
      <c r="LTD108" s="649"/>
      <c r="LTE108" s="649"/>
      <c r="LTF108" s="649"/>
      <c r="LTG108" s="649"/>
      <c r="LTH108" s="649"/>
      <c r="LTI108" s="649"/>
      <c r="LTJ108" s="649"/>
      <c r="LTK108" s="649"/>
      <c r="LTL108" s="649"/>
      <c r="LTM108" s="649"/>
      <c r="LTN108" s="649"/>
      <c r="LTO108" s="649"/>
      <c r="LTP108" s="649"/>
      <c r="LTQ108" s="649"/>
      <c r="LTR108" s="649"/>
      <c r="LTS108" s="649"/>
      <c r="LTT108" s="649"/>
      <c r="LTU108" s="649"/>
      <c r="LTV108" s="649"/>
      <c r="LTW108" s="649"/>
      <c r="LTX108" s="649"/>
      <c r="LTY108" s="649"/>
      <c r="LTZ108" s="649"/>
      <c r="LUA108" s="649"/>
      <c r="LUB108" s="649"/>
      <c r="LUC108" s="649"/>
      <c r="LUD108" s="649"/>
      <c r="LUE108" s="649"/>
      <c r="LUF108" s="649"/>
      <c r="LUG108" s="649"/>
      <c r="LUH108" s="649"/>
      <c r="LUI108" s="649"/>
      <c r="LUJ108" s="649"/>
      <c r="LUK108" s="649"/>
      <c r="LUL108" s="649"/>
      <c r="LUM108" s="649"/>
      <c r="LUN108" s="649"/>
      <c r="LUO108" s="649"/>
      <c r="LUP108" s="649"/>
      <c r="LUQ108" s="649"/>
      <c r="LUR108" s="649"/>
      <c r="LUS108" s="649"/>
      <c r="LUT108" s="649"/>
      <c r="LUU108" s="649"/>
      <c r="LUV108" s="649"/>
      <c r="LUW108" s="649"/>
      <c r="LUX108" s="649"/>
      <c r="LUY108" s="649"/>
      <c r="LUZ108" s="649"/>
      <c r="LVA108" s="649"/>
      <c r="LVB108" s="649"/>
      <c r="LVC108" s="649"/>
      <c r="LVD108" s="649"/>
      <c r="LVE108" s="649"/>
      <c r="LVF108" s="649"/>
      <c r="LVG108" s="649"/>
      <c r="LVH108" s="649"/>
      <c r="LVI108" s="649"/>
      <c r="LVJ108" s="649"/>
      <c r="LVK108" s="649"/>
      <c r="LVL108" s="649"/>
      <c r="LVM108" s="649"/>
      <c r="LVN108" s="649"/>
      <c r="LVO108" s="649"/>
      <c r="LVP108" s="649"/>
      <c r="LVQ108" s="649"/>
      <c r="LVR108" s="649"/>
      <c r="LVS108" s="649"/>
      <c r="LVT108" s="649"/>
      <c r="LVU108" s="649"/>
      <c r="LVV108" s="649"/>
      <c r="LVW108" s="649"/>
      <c r="LVX108" s="649"/>
      <c r="LVY108" s="649"/>
      <c r="LVZ108" s="649"/>
      <c r="LWA108" s="649"/>
      <c r="LWB108" s="649"/>
      <c r="LWC108" s="649"/>
      <c r="LWD108" s="649"/>
      <c r="LWE108" s="649"/>
      <c r="LWF108" s="649"/>
      <c r="LWG108" s="649"/>
      <c r="LWH108" s="649"/>
      <c r="LWI108" s="649"/>
      <c r="LWJ108" s="649"/>
      <c r="LWK108" s="649"/>
      <c r="LWL108" s="649"/>
      <c r="LWM108" s="649"/>
      <c r="LWN108" s="649"/>
      <c r="LWO108" s="649"/>
      <c r="LWP108" s="649"/>
      <c r="LWQ108" s="649"/>
      <c r="LWR108" s="649"/>
      <c r="LWS108" s="649"/>
      <c r="LWT108" s="649"/>
      <c r="LWU108" s="649"/>
      <c r="LWV108" s="649"/>
      <c r="LWW108" s="649"/>
      <c r="LWX108" s="649"/>
      <c r="LWY108" s="649"/>
      <c r="LWZ108" s="649"/>
      <c r="LXA108" s="649"/>
      <c r="LXB108" s="649"/>
      <c r="LXC108" s="649"/>
      <c r="LXD108" s="649"/>
      <c r="LXE108" s="649"/>
      <c r="LXF108" s="649"/>
      <c r="LXG108" s="649"/>
      <c r="LXH108" s="649"/>
      <c r="LXI108" s="649"/>
      <c r="LXJ108" s="649"/>
      <c r="LXK108" s="649"/>
      <c r="LXL108" s="649"/>
      <c r="LXM108" s="649"/>
      <c r="LXN108" s="649"/>
      <c r="LXO108" s="649"/>
      <c r="LXP108" s="649"/>
      <c r="LXQ108" s="649"/>
      <c r="LXR108" s="649"/>
      <c r="LXS108" s="649"/>
      <c r="LXT108" s="649"/>
      <c r="LXU108" s="649"/>
      <c r="LXV108" s="649"/>
      <c r="LXW108" s="649"/>
      <c r="LXX108" s="649"/>
      <c r="LXY108" s="649"/>
      <c r="LXZ108" s="649"/>
      <c r="LYA108" s="649"/>
      <c r="LYB108" s="649"/>
      <c r="LYC108" s="649"/>
      <c r="LYD108" s="649"/>
      <c r="LYE108" s="649"/>
      <c r="LYF108" s="649"/>
      <c r="LYG108" s="649"/>
      <c r="LYH108" s="649"/>
      <c r="LYI108" s="649"/>
      <c r="LYJ108" s="649"/>
      <c r="LYK108" s="649"/>
      <c r="LYL108" s="649"/>
      <c r="LYM108" s="649"/>
      <c r="LYN108" s="649"/>
      <c r="LYO108" s="649"/>
      <c r="LYP108" s="649"/>
      <c r="LYQ108" s="649"/>
      <c r="LYR108" s="649"/>
      <c r="LYS108" s="649"/>
      <c r="LYT108" s="649"/>
      <c r="LYU108" s="649"/>
      <c r="LYV108" s="649"/>
      <c r="LYW108" s="649"/>
      <c r="LYX108" s="649"/>
      <c r="LYY108" s="649"/>
      <c r="LYZ108" s="649"/>
      <c r="LZA108" s="649"/>
      <c r="LZB108" s="649"/>
      <c r="LZC108" s="649"/>
      <c r="LZD108" s="649"/>
      <c r="LZE108" s="649"/>
      <c r="LZF108" s="649"/>
      <c r="LZG108" s="649"/>
      <c r="LZH108" s="649"/>
      <c r="LZI108" s="649"/>
      <c r="LZJ108" s="649"/>
      <c r="LZK108" s="649"/>
      <c r="LZL108" s="649"/>
      <c r="LZM108" s="649"/>
      <c r="LZN108" s="649"/>
      <c r="LZO108" s="649"/>
      <c r="LZP108" s="649"/>
      <c r="LZQ108" s="649"/>
      <c r="LZR108" s="649"/>
      <c r="LZS108" s="649"/>
      <c r="LZT108" s="649"/>
      <c r="LZU108" s="649"/>
      <c r="LZV108" s="649"/>
      <c r="LZW108" s="649"/>
      <c r="LZX108" s="649"/>
      <c r="LZY108" s="649"/>
      <c r="LZZ108" s="649"/>
      <c r="MAA108" s="649"/>
      <c r="MAB108" s="649"/>
      <c r="MAC108" s="649"/>
      <c r="MAD108" s="649"/>
      <c r="MAE108" s="649"/>
      <c r="MAF108" s="649"/>
      <c r="MAG108" s="649"/>
      <c r="MAH108" s="649"/>
      <c r="MAI108" s="649"/>
      <c r="MAJ108" s="649"/>
      <c r="MAK108" s="649"/>
      <c r="MAL108" s="649"/>
      <c r="MAM108" s="649"/>
      <c r="MAN108" s="649"/>
      <c r="MAO108" s="649"/>
      <c r="MAP108" s="649"/>
      <c r="MAQ108" s="649"/>
      <c r="MAR108" s="649"/>
      <c r="MAS108" s="649"/>
      <c r="MAT108" s="649"/>
      <c r="MAU108" s="649"/>
      <c r="MAV108" s="649"/>
      <c r="MAW108" s="649"/>
      <c r="MAX108" s="649"/>
      <c r="MAY108" s="649"/>
      <c r="MAZ108" s="649"/>
      <c r="MBA108" s="649"/>
      <c r="MBB108" s="649"/>
      <c r="MBC108" s="649"/>
      <c r="MBD108" s="649"/>
      <c r="MBE108" s="649"/>
      <c r="MBF108" s="649"/>
      <c r="MBG108" s="649"/>
      <c r="MBH108" s="649"/>
      <c r="MBI108" s="649"/>
      <c r="MBJ108" s="649"/>
      <c r="MBK108" s="649"/>
      <c r="MBL108" s="649"/>
      <c r="MBM108" s="649"/>
      <c r="MBN108" s="649"/>
      <c r="MBO108" s="649"/>
      <c r="MBP108" s="649"/>
      <c r="MBQ108" s="649"/>
      <c r="MBR108" s="649"/>
      <c r="MBS108" s="649"/>
      <c r="MBT108" s="649"/>
      <c r="MBU108" s="649"/>
      <c r="MBV108" s="649"/>
      <c r="MBW108" s="649"/>
      <c r="MBX108" s="649"/>
      <c r="MBY108" s="649"/>
      <c r="MBZ108" s="649"/>
      <c r="MCA108" s="649"/>
      <c r="MCB108" s="649"/>
      <c r="MCC108" s="649"/>
      <c r="MCD108" s="649"/>
      <c r="MCE108" s="649"/>
      <c r="MCF108" s="649"/>
      <c r="MCG108" s="649"/>
      <c r="MCH108" s="649"/>
      <c r="MCI108" s="649"/>
      <c r="MCJ108" s="649"/>
      <c r="MCK108" s="649"/>
      <c r="MCL108" s="649"/>
      <c r="MCM108" s="649"/>
      <c r="MCN108" s="649"/>
      <c r="MCO108" s="649"/>
      <c r="MCP108" s="649"/>
      <c r="MCQ108" s="649"/>
      <c r="MCR108" s="649"/>
      <c r="MCS108" s="649"/>
      <c r="MCT108" s="649"/>
      <c r="MCU108" s="649"/>
      <c r="MCV108" s="649"/>
      <c r="MCW108" s="649"/>
      <c r="MCX108" s="649"/>
      <c r="MCY108" s="649"/>
      <c r="MCZ108" s="649"/>
      <c r="MDA108" s="649"/>
      <c r="MDB108" s="649"/>
      <c r="MDC108" s="649"/>
      <c r="MDD108" s="649"/>
      <c r="MDE108" s="649"/>
      <c r="MDF108" s="649"/>
      <c r="MDG108" s="649"/>
      <c r="MDH108" s="649"/>
      <c r="MDI108" s="649"/>
      <c r="MDJ108" s="649"/>
      <c r="MDK108" s="649"/>
      <c r="MDL108" s="649"/>
      <c r="MDM108" s="649"/>
      <c r="MDN108" s="649"/>
      <c r="MDO108" s="649"/>
      <c r="MDP108" s="649"/>
      <c r="MDQ108" s="649"/>
      <c r="MDR108" s="649"/>
      <c r="MDS108" s="649"/>
      <c r="MDT108" s="649"/>
      <c r="MDU108" s="649"/>
      <c r="MDV108" s="649"/>
      <c r="MDW108" s="649"/>
      <c r="MDX108" s="649"/>
      <c r="MDY108" s="649"/>
      <c r="MDZ108" s="649"/>
      <c r="MEA108" s="649"/>
      <c r="MEB108" s="649"/>
      <c r="MEC108" s="649"/>
      <c r="MED108" s="649"/>
      <c r="MEE108" s="649"/>
      <c r="MEF108" s="649"/>
      <c r="MEG108" s="649"/>
      <c r="MEH108" s="649"/>
      <c r="MEI108" s="649"/>
      <c r="MEJ108" s="649"/>
      <c r="MEK108" s="649"/>
      <c r="MEL108" s="649"/>
      <c r="MEM108" s="649"/>
      <c r="MEN108" s="649"/>
      <c r="MEO108" s="649"/>
      <c r="MEP108" s="649"/>
      <c r="MEQ108" s="649"/>
      <c r="MER108" s="649"/>
      <c r="MES108" s="649"/>
      <c r="MET108" s="649"/>
      <c r="MEU108" s="649"/>
      <c r="MEV108" s="649"/>
      <c r="MEW108" s="649"/>
      <c r="MEX108" s="649"/>
      <c r="MEY108" s="649"/>
      <c r="MEZ108" s="649"/>
      <c r="MFA108" s="649"/>
      <c r="MFB108" s="649"/>
      <c r="MFC108" s="649"/>
      <c r="MFD108" s="649"/>
      <c r="MFE108" s="649"/>
      <c r="MFF108" s="649"/>
      <c r="MFG108" s="649"/>
      <c r="MFH108" s="649"/>
      <c r="MFI108" s="649"/>
      <c r="MFJ108" s="649"/>
      <c r="MFK108" s="649"/>
      <c r="MFL108" s="649"/>
      <c r="MFM108" s="649"/>
      <c r="MFN108" s="649"/>
      <c r="MFO108" s="649"/>
      <c r="MFP108" s="649"/>
      <c r="MFQ108" s="649"/>
      <c r="MFR108" s="649"/>
      <c r="MFS108" s="649"/>
      <c r="MFT108" s="649"/>
      <c r="MFU108" s="649"/>
      <c r="MFV108" s="649"/>
      <c r="MFW108" s="649"/>
      <c r="MFX108" s="649"/>
      <c r="MFY108" s="649"/>
      <c r="MFZ108" s="649"/>
      <c r="MGA108" s="649"/>
      <c r="MGB108" s="649"/>
      <c r="MGC108" s="649"/>
      <c r="MGD108" s="649"/>
      <c r="MGE108" s="649"/>
      <c r="MGF108" s="649"/>
      <c r="MGG108" s="649"/>
      <c r="MGH108" s="649"/>
      <c r="MGI108" s="649"/>
      <c r="MGJ108" s="649"/>
      <c r="MGK108" s="649"/>
      <c r="MGL108" s="649"/>
      <c r="MGM108" s="649"/>
      <c r="MGN108" s="649"/>
      <c r="MGO108" s="649"/>
      <c r="MGP108" s="649"/>
      <c r="MGQ108" s="649"/>
      <c r="MGR108" s="649"/>
      <c r="MGS108" s="649"/>
      <c r="MGT108" s="649"/>
      <c r="MGU108" s="649"/>
      <c r="MGV108" s="649"/>
      <c r="MGW108" s="649"/>
      <c r="MGX108" s="649"/>
      <c r="MGY108" s="649"/>
      <c r="MGZ108" s="649"/>
      <c r="MHA108" s="649"/>
      <c r="MHB108" s="649"/>
      <c r="MHC108" s="649"/>
      <c r="MHD108" s="649"/>
      <c r="MHE108" s="649"/>
      <c r="MHF108" s="649"/>
      <c r="MHG108" s="649"/>
      <c r="MHH108" s="649"/>
      <c r="MHI108" s="649"/>
      <c r="MHJ108" s="649"/>
      <c r="MHK108" s="649"/>
      <c r="MHL108" s="649"/>
      <c r="MHM108" s="649"/>
      <c r="MHN108" s="649"/>
      <c r="MHO108" s="649"/>
      <c r="MHP108" s="649"/>
      <c r="MHQ108" s="649"/>
      <c r="MHR108" s="649"/>
      <c r="MHS108" s="649"/>
      <c r="MHT108" s="649"/>
      <c r="MHU108" s="649"/>
      <c r="MHV108" s="649"/>
      <c r="MHW108" s="649"/>
      <c r="MHX108" s="649"/>
      <c r="MHY108" s="649"/>
      <c r="MHZ108" s="649"/>
      <c r="MIA108" s="649"/>
      <c r="MIB108" s="649"/>
      <c r="MIC108" s="649"/>
      <c r="MID108" s="649"/>
      <c r="MIE108" s="649"/>
      <c r="MIF108" s="649"/>
      <c r="MIG108" s="649"/>
      <c r="MIH108" s="649"/>
      <c r="MII108" s="649"/>
      <c r="MIJ108" s="649"/>
      <c r="MIK108" s="649"/>
      <c r="MIL108" s="649"/>
      <c r="MIM108" s="649"/>
      <c r="MIN108" s="649"/>
      <c r="MIO108" s="649"/>
      <c r="MIP108" s="649"/>
      <c r="MIQ108" s="649"/>
      <c r="MIR108" s="649"/>
      <c r="MIS108" s="649"/>
      <c r="MIT108" s="649"/>
      <c r="MIU108" s="649"/>
      <c r="MIV108" s="649"/>
      <c r="MIW108" s="649"/>
      <c r="MIX108" s="649"/>
      <c r="MIY108" s="649"/>
      <c r="MIZ108" s="649"/>
      <c r="MJA108" s="649"/>
      <c r="MJB108" s="649"/>
      <c r="MJC108" s="649"/>
      <c r="MJD108" s="649"/>
      <c r="MJE108" s="649"/>
      <c r="MJF108" s="649"/>
      <c r="MJG108" s="649"/>
      <c r="MJH108" s="649"/>
      <c r="MJI108" s="649"/>
      <c r="MJJ108" s="649"/>
      <c r="MJK108" s="649"/>
      <c r="MJL108" s="649"/>
      <c r="MJM108" s="649"/>
      <c r="MJN108" s="649"/>
      <c r="MJO108" s="649"/>
      <c r="MJP108" s="649"/>
      <c r="MJQ108" s="649"/>
      <c r="MJR108" s="649"/>
      <c r="MJS108" s="649"/>
      <c r="MJT108" s="649"/>
      <c r="MJU108" s="649"/>
      <c r="MJV108" s="649"/>
      <c r="MJW108" s="649"/>
      <c r="MJX108" s="649"/>
      <c r="MJY108" s="649"/>
      <c r="MJZ108" s="649"/>
      <c r="MKA108" s="649"/>
      <c r="MKB108" s="649"/>
      <c r="MKC108" s="649"/>
      <c r="MKD108" s="649"/>
      <c r="MKE108" s="649"/>
      <c r="MKF108" s="649"/>
      <c r="MKG108" s="649"/>
      <c r="MKH108" s="649"/>
      <c r="MKI108" s="649"/>
      <c r="MKJ108" s="649"/>
      <c r="MKK108" s="649"/>
      <c r="MKL108" s="649"/>
      <c r="MKM108" s="649"/>
      <c r="MKN108" s="649"/>
      <c r="MKO108" s="649"/>
      <c r="MKP108" s="649"/>
      <c r="MKQ108" s="649"/>
      <c r="MKR108" s="649"/>
      <c r="MKS108" s="649"/>
      <c r="MKT108" s="649"/>
      <c r="MKU108" s="649"/>
      <c r="MKV108" s="649"/>
      <c r="MKW108" s="649"/>
      <c r="MKX108" s="649"/>
      <c r="MKY108" s="649"/>
      <c r="MKZ108" s="649"/>
      <c r="MLA108" s="649"/>
      <c r="MLB108" s="649"/>
      <c r="MLC108" s="649"/>
      <c r="MLD108" s="649"/>
      <c r="MLE108" s="649"/>
      <c r="MLF108" s="649"/>
      <c r="MLG108" s="649"/>
      <c r="MLH108" s="649"/>
      <c r="MLI108" s="649"/>
      <c r="MLJ108" s="649"/>
      <c r="MLK108" s="649"/>
      <c r="MLL108" s="649"/>
      <c r="MLM108" s="649"/>
      <c r="MLN108" s="649"/>
      <c r="MLO108" s="649"/>
      <c r="MLP108" s="649"/>
      <c r="MLQ108" s="649"/>
      <c r="MLR108" s="649"/>
      <c r="MLS108" s="649"/>
      <c r="MLT108" s="649"/>
      <c r="MLU108" s="649"/>
      <c r="MLV108" s="649"/>
      <c r="MLW108" s="649"/>
      <c r="MLX108" s="649"/>
      <c r="MLY108" s="649"/>
      <c r="MLZ108" s="649"/>
      <c r="MMA108" s="649"/>
      <c r="MMB108" s="649"/>
      <c r="MMC108" s="649"/>
      <c r="MMD108" s="649"/>
      <c r="MME108" s="649"/>
      <c r="MMF108" s="649"/>
      <c r="MMG108" s="649"/>
      <c r="MMH108" s="649"/>
      <c r="MMI108" s="649"/>
      <c r="MMJ108" s="649"/>
      <c r="MMK108" s="649"/>
      <c r="MML108" s="649"/>
      <c r="MMM108" s="649"/>
      <c r="MMN108" s="649"/>
      <c r="MMO108" s="649"/>
      <c r="MMP108" s="649"/>
      <c r="MMQ108" s="649"/>
      <c r="MMR108" s="649"/>
      <c r="MMS108" s="649"/>
      <c r="MMT108" s="649"/>
      <c r="MMU108" s="649"/>
      <c r="MMV108" s="649"/>
      <c r="MMW108" s="649"/>
      <c r="MMX108" s="649"/>
      <c r="MMY108" s="649"/>
      <c r="MMZ108" s="649"/>
      <c r="MNA108" s="649"/>
      <c r="MNB108" s="649"/>
      <c r="MNC108" s="649"/>
      <c r="MND108" s="649"/>
      <c r="MNE108" s="649"/>
      <c r="MNF108" s="649"/>
      <c r="MNG108" s="649"/>
      <c r="MNH108" s="649"/>
      <c r="MNI108" s="649"/>
      <c r="MNJ108" s="649"/>
      <c r="MNK108" s="649"/>
      <c r="MNL108" s="649"/>
      <c r="MNM108" s="649"/>
      <c r="MNN108" s="649"/>
      <c r="MNO108" s="649"/>
      <c r="MNP108" s="649"/>
      <c r="MNQ108" s="649"/>
      <c r="MNR108" s="649"/>
      <c r="MNS108" s="649"/>
      <c r="MNT108" s="649"/>
      <c r="MNU108" s="649"/>
      <c r="MNV108" s="649"/>
      <c r="MNW108" s="649"/>
      <c r="MNX108" s="649"/>
      <c r="MNY108" s="649"/>
      <c r="MNZ108" s="649"/>
      <c r="MOA108" s="649"/>
      <c r="MOB108" s="649"/>
      <c r="MOC108" s="649"/>
      <c r="MOD108" s="649"/>
      <c r="MOE108" s="649"/>
      <c r="MOF108" s="649"/>
      <c r="MOG108" s="649"/>
      <c r="MOH108" s="649"/>
      <c r="MOI108" s="649"/>
      <c r="MOJ108" s="649"/>
      <c r="MOK108" s="649"/>
      <c r="MOL108" s="649"/>
      <c r="MOM108" s="649"/>
      <c r="MON108" s="649"/>
      <c r="MOO108" s="649"/>
      <c r="MOP108" s="649"/>
      <c r="MOQ108" s="649"/>
      <c r="MOR108" s="649"/>
      <c r="MOS108" s="649"/>
      <c r="MOT108" s="649"/>
      <c r="MOU108" s="649"/>
      <c r="MOV108" s="649"/>
      <c r="MOW108" s="649"/>
      <c r="MOX108" s="649"/>
      <c r="MOY108" s="649"/>
      <c r="MOZ108" s="649"/>
      <c r="MPA108" s="649"/>
      <c r="MPB108" s="649"/>
      <c r="MPC108" s="649"/>
      <c r="MPD108" s="649"/>
      <c r="MPE108" s="649"/>
      <c r="MPF108" s="649"/>
      <c r="MPG108" s="649"/>
      <c r="MPH108" s="649"/>
      <c r="MPI108" s="649"/>
      <c r="MPJ108" s="649"/>
      <c r="MPK108" s="649"/>
      <c r="MPL108" s="649"/>
      <c r="MPM108" s="649"/>
      <c r="MPN108" s="649"/>
      <c r="MPO108" s="649"/>
      <c r="MPP108" s="649"/>
      <c r="MPQ108" s="649"/>
      <c r="MPR108" s="649"/>
      <c r="MPS108" s="649"/>
      <c r="MPT108" s="649"/>
      <c r="MPU108" s="649"/>
      <c r="MPV108" s="649"/>
      <c r="MPW108" s="649"/>
      <c r="MPX108" s="649"/>
      <c r="MPY108" s="649"/>
      <c r="MPZ108" s="649"/>
      <c r="MQA108" s="649"/>
      <c r="MQB108" s="649"/>
      <c r="MQC108" s="649"/>
      <c r="MQD108" s="649"/>
      <c r="MQE108" s="649"/>
      <c r="MQF108" s="649"/>
      <c r="MQG108" s="649"/>
      <c r="MQH108" s="649"/>
      <c r="MQI108" s="649"/>
      <c r="MQJ108" s="649"/>
      <c r="MQK108" s="649"/>
      <c r="MQL108" s="649"/>
      <c r="MQM108" s="649"/>
      <c r="MQN108" s="649"/>
      <c r="MQO108" s="649"/>
      <c r="MQP108" s="649"/>
      <c r="MQQ108" s="649"/>
      <c r="MQR108" s="649"/>
      <c r="MQS108" s="649"/>
      <c r="MQT108" s="649"/>
      <c r="MQU108" s="649"/>
      <c r="MQV108" s="649"/>
      <c r="MQW108" s="649"/>
      <c r="MQX108" s="649"/>
      <c r="MQY108" s="649"/>
      <c r="MQZ108" s="649"/>
      <c r="MRA108" s="649"/>
      <c r="MRB108" s="649"/>
      <c r="MRC108" s="649"/>
      <c r="MRD108" s="649"/>
      <c r="MRE108" s="649"/>
      <c r="MRF108" s="649"/>
      <c r="MRG108" s="649"/>
      <c r="MRH108" s="649"/>
      <c r="MRI108" s="649"/>
      <c r="MRJ108" s="649"/>
      <c r="MRK108" s="649"/>
      <c r="MRL108" s="649"/>
      <c r="MRM108" s="649"/>
      <c r="MRN108" s="649"/>
      <c r="MRO108" s="649"/>
      <c r="MRP108" s="649"/>
      <c r="MRQ108" s="649"/>
      <c r="MRR108" s="649"/>
      <c r="MRS108" s="649"/>
      <c r="MRT108" s="649"/>
      <c r="MRU108" s="649"/>
      <c r="MRV108" s="649"/>
      <c r="MRW108" s="649"/>
      <c r="MRX108" s="649"/>
      <c r="MRY108" s="649"/>
      <c r="MRZ108" s="649"/>
      <c r="MSA108" s="649"/>
      <c r="MSB108" s="649"/>
      <c r="MSC108" s="649"/>
      <c r="MSD108" s="649"/>
      <c r="MSE108" s="649"/>
      <c r="MSF108" s="649"/>
      <c r="MSG108" s="649"/>
      <c r="MSH108" s="649"/>
      <c r="MSI108" s="649"/>
      <c r="MSJ108" s="649"/>
      <c r="MSK108" s="649"/>
      <c r="MSL108" s="649"/>
      <c r="MSM108" s="649"/>
      <c r="MSN108" s="649"/>
      <c r="MSO108" s="649"/>
      <c r="MSP108" s="649"/>
      <c r="MSQ108" s="649"/>
      <c r="MSR108" s="649"/>
      <c r="MSS108" s="649"/>
      <c r="MST108" s="649"/>
      <c r="MSU108" s="649"/>
      <c r="MSV108" s="649"/>
      <c r="MSW108" s="649"/>
      <c r="MSX108" s="649"/>
      <c r="MSY108" s="649"/>
      <c r="MSZ108" s="649"/>
      <c r="MTA108" s="649"/>
      <c r="MTB108" s="649"/>
      <c r="MTC108" s="649"/>
      <c r="MTD108" s="649"/>
      <c r="MTE108" s="649"/>
      <c r="MTF108" s="649"/>
      <c r="MTG108" s="649"/>
      <c r="MTH108" s="649"/>
      <c r="MTI108" s="649"/>
      <c r="MTJ108" s="649"/>
      <c r="MTK108" s="649"/>
      <c r="MTL108" s="649"/>
      <c r="MTM108" s="649"/>
      <c r="MTN108" s="649"/>
      <c r="MTO108" s="649"/>
      <c r="MTP108" s="649"/>
      <c r="MTQ108" s="649"/>
      <c r="MTR108" s="649"/>
      <c r="MTS108" s="649"/>
      <c r="MTT108" s="649"/>
      <c r="MTU108" s="649"/>
      <c r="MTV108" s="649"/>
      <c r="MTW108" s="649"/>
      <c r="MTX108" s="649"/>
      <c r="MTY108" s="649"/>
      <c r="MTZ108" s="649"/>
      <c r="MUA108" s="649"/>
      <c r="MUB108" s="649"/>
      <c r="MUC108" s="649"/>
      <c r="MUD108" s="649"/>
      <c r="MUE108" s="649"/>
      <c r="MUF108" s="649"/>
      <c r="MUG108" s="649"/>
      <c r="MUH108" s="649"/>
      <c r="MUI108" s="649"/>
      <c r="MUJ108" s="649"/>
      <c r="MUK108" s="649"/>
      <c r="MUL108" s="649"/>
      <c r="MUM108" s="649"/>
      <c r="MUN108" s="649"/>
      <c r="MUO108" s="649"/>
      <c r="MUP108" s="649"/>
      <c r="MUQ108" s="649"/>
      <c r="MUR108" s="649"/>
      <c r="MUS108" s="649"/>
      <c r="MUT108" s="649"/>
      <c r="MUU108" s="649"/>
      <c r="MUV108" s="649"/>
      <c r="MUW108" s="649"/>
      <c r="MUX108" s="649"/>
      <c r="MUY108" s="649"/>
      <c r="MUZ108" s="649"/>
      <c r="MVA108" s="649"/>
      <c r="MVB108" s="649"/>
      <c r="MVC108" s="649"/>
      <c r="MVD108" s="649"/>
      <c r="MVE108" s="649"/>
      <c r="MVF108" s="649"/>
      <c r="MVG108" s="649"/>
      <c r="MVH108" s="649"/>
      <c r="MVI108" s="649"/>
      <c r="MVJ108" s="649"/>
      <c r="MVK108" s="649"/>
      <c r="MVL108" s="649"/>
      <c r="MVM108" s="649"/>
      <c r="MVN108" s="649"/>
      <c r="MVO108" s="649"/>
      <c r="MVP108" s="649"/>
      <c r="MVQ108" s="649"/>
      <c r="MVR108" s="649"/>
      <c r="MVS108" s="649"/>
      <c r="MVT108" s="649"/>
      <c r="MVU108" s="649"/>
      <c r="MVV108" s="649"/>
      <c r="MVW108" s="649"/>
      <c r="MVX108" s="649"/>
      <c r="MVY108" s="649"/>
      <c r="MVZ108" s="649"/>
      <c r="MWA108" s="649"/>
      <c r="MWB108" s="649"/>
      <c r="MWC108" s="649"/>
      <c r="MWD108" s="649"/>
      <c r="MWE108" s="649"/>
      <c r="MWF108" s="649"/>
      <c r="MWG108" s="649"/>
      <c r="MWH108" s="649"/>
      <c r="MWI108" s="649"/>
      <c r="MWJ108" s="649"/>
      <c r="MWK108" s="649"/>
      <c r="MWL108" s="649"/>
      <c r="MWM108" s="649"/>
      <c r="MWN108" s="649"/>
      <c r="MWO108" s="649"/>
      <c r="MWP108" s="649"/>
      <c r="MWQ108" s="649"/>
      <c r="MWR108" s="649"/>
      <c r="MWS108" s="649"/>
      <c r="MWT108" s="649"/>
      <c r="MWU108" s="649"/>
      <c r="MWV108" s="649"/>
      <c r="MWW108" s="649"/>
      <c r="MWX108" s="649"/>
      <c r="MWY108" s="649"/>
      <c r="MWZ108" s="649"/>
      <c r="MXA108" s="649"/>
      <c r="MXB108" s="649"/>
      <c r="MXC108" s="649"/>
      <c r="MXD108" s="649"/>
      <c r="MXE108" s="649"/>
      <c r="MXF108" s="649"/>
      <c r="MXG108" s="649"/>
      <c r="MXH108" s="649"/>
      <c r="MXI108" s="649"/>
      <c r="MXJ108" s="649"/>
      <c r="MXK108" s="649"/>
      <c r="MXL108" s="649"/>
      <c r="MXM108" s="649"/>
      <c r="MXN108" s="649"/>
      <c r="MXO108" s="649"/>
      <c r="MXP108" s="649"/>
      <c r="MXQ108" s="649"/>
      <c r="MXR108" s="649"/>
      <c r="MXS108" s="649"/>
      <c r="MXT108" s="649"/>
      <c r="MXU108" s="649"/>
      <c r="MXV108" s="649"/>
      <c r="MXW108" s="649"/>
      <c r="MXX108" s="649"/>
      <c r="MXY108" s="649"/>
      <c r="MXZ108" s="649"/>
      <c r="MYA108" s="649"/>
      <c r="MYB108" s="649"/>
      <c r="MYC108" s="649"/>
      <c r="MYD108" s="649"/>
      <c r="MYE108" s="649"/>
      <c r="MYF108" s="649"/>
      <c r="MYG108" s="649"/>
      <c r="MYH108" s="649"/>
      <c r="MYI108" s="649"/>
      <c r="MYJ108" s="649"/>
      <c r="MYK108" s="649"/>
      <c r="MYL108" s="649"/>
      <c r="MYM108" s="649"/>
      <c r="MYN108" s="649"/>
      <c r="MYO108" s="649"/>
      <c r="MYP108" s="649"/>
      <c r="MYQ108" s="649"/>
      <c r="MYR108" s="649"/>
      <c r="MYS108" s="649"/>
      <c r="MYT108" s="649"/>
      <c r="MYU108" s="649"/>
      <c r="MYV108" s="649"/>
      <c r="MYW108" s="649"/>
      <c r="MYX108" s="649"/>
      <c r="MYY108" s="649"/>
      <c r="MYZ108" s="649"/>
      <c r="MZA108" s="649"/>
      <c r="MZB108" s="649"/>
      <c r="MZC108" s="649"/>
      <c r="MZD108" s="649"/>
      <c r="MZE108" s="649"/>
      <c r="MZF108" s="649"/>
      <c r="MZG108" s="649"/>
      <c r="MZH108" s="649"/>
      <c r="MZI108" s="649"/>
      <c r="MZJ108" s="649"/>
      <c r="MZK108" s="649"/>
      <c r="MZL108" s="649"/>
      <c r="MZM108" s="649"/>
      <c r="MZN108" s="649"/>
      <c r="MZO108" s="649"/>
      <c r="MZP108" s="649"/>
      <c r="MZQ108" s="649"/>
      <c r="MZR108" s="649"/>
      <c r="MZS108" s="649"/>
      <c r="MZT108" s="649"/>
      <c r="MZU108" s="649"/>
      <c r="MZV108" s="649"/>
      <c r="MZW108" s="649"/>
      <c r="MZX108" s="649"/>
      <c r="MZY108" s="649"/>
      <c r="MZZ108" s="649"/>
      <c r="NAA108" s="649"/>
      <c r="NAB108" s="649"/>
      <c r="NAC108" s="649"/>
      <c r="NAD108" s="649"/>
      <c r="NAE108" s="649"/>
      <c r="NAF108" s="649"/>
      <c r="NAG108" s="649"/>
      <c r="NAH108" s="649"/>
      <c r="NAI108" s="649"/>
      <c r="NAJ108" s="649"/>
      <c r="NAK108" s="649"/>
      <c r="NAL108" s="649"/>
      <c r="NAM108" s="649"/>
      <c r="NAN108" s="649"/>
      <c r="NAO108" s="649"/>
      <c r="NAP108" s="649"/>
      <c r="NAQ108" s="649"/>
      <c r="NAR108" s="649"/>
      <c r="NAS108" s="649"/>
      <c r="NAT108" s="649"/>
      <c r="NAU108" s="649"/>
      <c r="NAV108" s="649"/>
      <c r="NAW108" s="649"/>
      <c r="NAX108" s="649"/>
      <c r="NAY108" s="649"/>
      <c r="NAZ108" s="649"/>
      <c r="NBA108" s="649"/>
      <c r="NBB108" s="649"/>
      <c r="NBC108" s="649"/>
      <c r="NBD108" s="649"/>
      <c r="NBE108" s="649"/>
      <c r="NBF108" s="649"/>
      <c r="NBG108" s="649"/>
      <c r="NBH108" s="649"/>
      <c r="NBI108" s="649"/>
      <c r="NBJ108" s="649"/>
      <c r="NBK108" s="649"/>
      <c r="NBL108" s="649"/>
      <c r="NBM108" s="649"/>
      <c r="NBN108" s="649"/>
      <c r="NBO108" s="649"/>
      <c r="NBP108" s="649"/>
      <c r="NBQ108" s="649"/>
      <c r="NBR108" s="649"/>
      <c r="NBS108" s="649"/>
      <c r="NBT108" s="649"/>
      <c r="NBU108" s="649"/>
      <c r="NBV108" s="649"/>
      <c r="NBW108" s="649"/>
      <c r="NBX108" s="649"/>
      <c r="NBY108" s="649"/>
      <c r="NBZ108" s="649"/>
      <c r="NCA108" s="649"/>
      <c r="NCB108" s="649"/>
      <c r="NCC108" s="649"/>
      <c r="NCD108" s="649"/>
      <c r="NCE108" s="649"/>
      <c r="NCF108" s="649"/>
      <c r="NCG108" s="649"/>
      <c r="NCH108" s="649"/>
      <c r="NCI108" s="649"/>
      <c r="NCJ108" s="649"/>
      <c r="NCK108" s="649"/>
      <c r="NCL108" s="649"/>
      <c r="NCM108" s="649"/>
      <c r="NCN108" s="649"/>
      <c r="NCO108" s="649"/>
      <c r="NCP108" s="649"/>
      <c r="NCQ108" s="649"/>
      <c r="NCR108" s="649"/>
      <c r="NCS108" s="649"/>
      <c r="NCT108" s="649"/>
      <c r="NCU108" s="649"/>
      <c r="NCV108" s="649"/>
      <c r="NCW108" s="649"/>
      <c r="NCX108" s="649"/>
      <c r="NCY108" s="649"/>
      <c r="NCZ108" s="649"/>
      <c r="NDA108" s="649"/>
      <c r="NDB108" s="649"/>
      <c r="NDC108" s="649"/>
      <c r="NDD108" s="649"/>
      <c r="NDE108" s="649"/>
      <c r="NDF108" s="649"/>
      <c r="NDG108" s="649"/>
      <c r="NDH108" s="649"/>
      <c r="NDI108" s="649"/>
      <c r="NDJ108" s="649"/>
      <c r="NDK108" s="649"/>
      <c r="NDL108" s="649"/>
      <c r="NDM108" s="649"/>
      <c r="NDN108" s="649"/>
      <c r="NDO108" s="649"/>
      <c r="NDP108" s="649"/>
      <c r="NDQ108" s="649"/>
      <c r="NDR108" s="649"/>
      <c r="NDS108" s="649"/>
      <c r="NDT108" s="649"/>
      <c r="NDU108" s="649"/>
      <c r="NDV108" s="649"/>
      <c r="NDW108" s="649"/>
      <c r="NDX108" s="649"/>
      <c r="NDY108" s="649"/>
      <c r="NDZ108" s="649"/>
      <c r="NEA108" s="649"/>
      <c r="NEB108" s="649"/>
      <c r="NEC108" s="649"/>
      <c r="NED108" s="649"/>
      <c r="NEE108" s="649"/>
      <c r="NEF108" s="649"/>
      <c r="NEG108" s="649"/>
      <c r="NEH108" s="649"/>
      <c r="NEI108" s="649"/>
      <c r="NEJ108" s="649"/>
      <c r="NEK108" s="649"/>
      <c r="NEL108" s="649"/>
      <c r="NEM108" s="649"/>
      <c r="NEN108" s="649"/>
      <c r="NEO108" s="649"/>
      <c r="NEP108" s="649"/>
      <c r="NEQ108" s="649"/>
      <c r="NER108" s="649"/>
      <c r="NES108" s="649"/>
      <c r="NET108" s="649"/>
      <c r="NEU108" s="649"/>
      <c r="NEV108" s="649"/>
      <c r="NEW108" s="649"/>
      <c r="NEX108" s="649"/>
      <c r="NEY108" s="649"/>
      <c r="NEZ108" s="649"/>
      <c r="NFA108" s="649"/>
      <c r="NFB108" s="649"/>
      <c r="NFC108" s="649"/>
      <c r="NFD108" s="649"/>
      <c r="NFE108" s="649"/>
      <c r="NFF108" s="649"/>
      <c r="NFG108" s="649"/>
      <c r="NFH108" s="649"/>
      <c r="NFI108" s="649"/>
      <c r="NFJ108" s="649"/>
      <c r="NFK108" s="649"/>
      <c r="NFL108" s="649"/>
      <c r="NFM108" s="649"/>
      <c r="NFN108" s="649"/>
      <c r="NFO108" s="649"/>
      <c r="NFP108" s="649"/>
      <c r="NFQ108" s="649"/>
      <c r="NFR108" s="649"/>
      <c r="NFS108" s="649"/>
      <c r="NFT108" s="649"/>
      <c r="NFU108" s="649"/>
      <c r="NFV108" s="649"/>
      <c r="NFW108" s="649"/>
      <c r="NFX108" s="649"/>
      <c r="NFY108" s="649"/>
      <c r="NFZ108" s="649"/>
      <c r="NGA108" s="649"/>
      <c r="NGB108" s="649"/>
      <c r="NGC108" s="649"/>
      <c r="NGD108" s="649"/>
      <c r="NGE108" s="649"/>
      <c r="NGF108" s="649"/>
      <c r="NGG108" s="649"/>
      <c r="NGH108" s="649"/>
      <c r="NGI108" s="649"/>
      <c r="NGJ108" s="649"/>
      <c r="NGK108" s="649"/>
      <c r="NGL108" s="649"/>
      <c r="NGM108" s="649"/>
      <c r="NGN108" s="649"/>
      <c r="NGO108" s="649"/>
      <c r="NGP108" s="649"/>
      <c r="NGQ108" s="649"/>
      <c r="NGR108" s="649"/>
      <c r="NGS108" s="649"/>
      <c r="NGT108" s="649"/>
      <c r="NGU108" s="649"/>
      <c r="NGV108" s="649"/>
      <c r="NGW108" s="649"/>
      <c r="NGX108" s="649"/>
      <c r="NGY108" s="649"/>
      <c r="NGZ108" s="649"/>
      <c r="NHA108" s="649"/>
      <c r="NHB108" s="649"/>
      <c r="NHC108" s="649"/>
      <c r="NHD108" s="649"/>
      <c r="NHE108" s="649"/>
      <c r="NHF108" s="649"/>
      <c r="NHG108" s="649"/>
      <c r="NHH108" s="649"/>
      <c r="NHI108" s="649"/>
      <c r="NHJ108" s="649"/>
      <c r="NHK108" s="649"/>
      <c r="NHL108" s="649"/>
      <c r="NHM108" s="649"/>
      <c r="NHN108" s="649"/>
      <c r="NHO108" s="649"/>
      <c r="NHP108" s="649"/>
      <c r="NHQ108" s="649"/>
      <c r="NHR108" s="649"/>
      <c r="NHS108" s="649"/>
      <c r="NHT108" s="649"/>
      <c r="NHU108" s="649"/>
      <c r="NHV108" s="649"/>
      <c r="NHW108" s="649"/>
      <c r="NHX108" s="649"/>
      <c r="NHY108" s="649"/>
      <c r="NHZ108" s="649"/>
      <c r="NIA108" s="649"/>
      <c r="NIB108" s="649"/>
      <c r="NIC108" s="649"/>
      <c r="NID108" s="649"/>
      <c r="NIE108" s="649"/>
      <c r="NIF108" s="649"/>
      <c r="NIG108" s="649"/>
      <c r="NIH108" s="649"/>
      <c r="NII108" s="649"/>
      <c r="NIJ108" s="649"/>
      <c r="NIK108" s="649"/>
      <c r="NIL108" s="649"/>
      <c r="NIM108" s="649"/>
      <c r="NIN108" s="649"/>
      <c r="NIO108" s="649"/>
      <c r="NIP108" s="649"/>
      <c r="NIQ108" s="649"/>
      <c r="NIR108" s="649"/>
      <c r="NIS108" s="649"/>
      <c r="NIT108" s="649"/>
      <c r="NIU108" s="649"/>
      <c r="NIV108" s="649"/>
      <c r="NIW108" s="649"/>
      <c r="NIX108" s="649"/>
      <c r="NIY108" s="649"/>
      <c r="NIZ108" s="649"/>
      <c r="NJA108" s="649"/>
      <c r="NJB108" s="649"/>
      <c r="NJC108" s="649"/>
      <c r="NJD108" s="649"/>
      <c r="NJE108" s="649"/>
      <c r="NJF108" s="649"/>
      <c r="NJG108" s="649"/>
      <c r="NJH108" s="649"/>
      <c r="NJI108" s="649"/>
      <c r="NJJ108" s="649"/>
      <c r="NJK108" s="649"/>
      <c r="NJL108" s="649"/>
      <c r="NJM108" s="649"/>
      <c r="NJN108" s="649"/>
      <c r="NJO108" s="649"/>
      <c r="NJP108" s="649"/>
      <c r="NJQ108" s="649"/>
      <c r="NJR108" s="649"/>
      <c r="NJS108" s="649"/>
      <c r="NJT108" s="649"/>
      <c r="NJU108" s="649"/>
      <c r="NJV108" s="649"/>
      <c r="NJW108" s="649"/>
      <c r="NJX108" s="649"/>
      <c r="NJY108" s="649"/>
      <c r="NJZ108" s="649"/>
      <c r="NKA108" s="649"/>
      <c r="NKB108" s="649"/>
      <c r="NKC108" s="649"/>
      <c r="NKD108" s="649"/>
      <c r="NKE108" s="649"/>
      <c r="NKF108" s="649"/>
      <c r="NKG108" s="649"/>
      <c r="NKH108" s="649"/>
      <c r="NKI108" s="649"/>
      <c r="NKJ108" s="649"/>
      <c r="NKK108" s="649"/>
      <c r="NKL108" s="649"/>
      <c r="NKM108" s="649"/>
      <c r="NKN108" s="649"/>
      <c r="NKO108" s="649"/>
      <c r="NKP108" s="649"/>
      <c r="NKQ108" s="649"/>
      <c r="NKR108" s="649"/>
      <c r="NKS108" s="649"/>
      <c r="NKT108" s="649"/>
      <c r="NKU108" s="649"/>
      <c r="NKV108" s="649"/>
      <c r="NKW108" s="649"/>
      <c r="NKX108" s="649"/>
      <c r="NKY108" s="649"/>
      <c r="NKZ108" s="649"/>
      <c r="NLA108" s="649"/>
      <c r="NLB108" s="649"/>
      <c r="NLC108" s="649"/>
      <c r="NLD108" s="649"/>
      <c r="NLE108" s="649"/>
      <c r="NLF108" s="649"/>
      <c r="NLG108" s="649"/>
      <c r="NLH108" s="649"/>
      <c r="NLI108" s="649"/>
      <c r="NLJ108" s="649"/>
      <c r="NLK108" s="649"/>
      <c r="NLL108" s="649"/>
      <c r="NLM108" s="649"/>
      <c r="NLN108" s="649"/>
      <c r="NLO108" s="649"/>
      <c r="NLP108" s="649"/>
      <c r="NLQ108" s="649"/>
      <c r="NLR108" s="649"/>
      <c r="NLS108" s="649"/>
      <c r="NLT108" s="649"/>
      <c r="NLU108" s="649"/>
      <c r="NLV108" s="649"/>
      <c r="NLW108" s="649"/>
      <c r="NLX108" s="649"/>
      <c r="NLY108" s="649"/>
      <c r="NLZ108" s="649"/>
      <c r="NMA108" s="649"/>
      <c r="NMB108" s="649"/>
      <c r="NMC108" s="649"/>
      <c r="NMD108" s="649"/>
      <c r="NME108" s="649"/>
      <c r="NMF108" s="649"/>
      <c r="NMG108" s="649"/>
      <c r="NMH108" s="649"/>
      <c r="NMI108" s="649"/>
      <c r="NMJ108" s="649"/>
      <c r="NMK108" s="649"/>
      <c r="NML108" s="649"/>
      <c r="NMM108" s="649"/>
      <c r="NMN108" s="649"/>
      <c r="NMO108" s="649"/>
      <c r="NMP108" s="649"/>
      <c r="NMQ108" s="649"/>
      <c r="NMR108" s="649"/>
      <c r="NMS108" s="649"/>
      <c r="NMT108" s="649"/>
      <c r="NMU108" s="649"/>
      <c r="NMV108" s="649"/>
      <c r="NMW108" s="649"/>
      <c r="NMX108" s="649"/>
      <c r="NMY108" s="649"/>
      <c r="NMZ108" s="649"/>
      <c r="NNA108" s="649"/>
      <c r="NNB108" s="649"/>
      <c r="NNC108" s="649"/>
      <c r="NND108" s="649"/>
      <c r="NNE108" s="649"/>
      <c r="NNF108" s="649"/>
      <c r="NNG108" s="649"/>
      <c r="NNH108" s="649"/>
      <c r="NNI108" s="649"/>
      <c r="NNJ108" s="649"/>
      <c r="NNK108" s="649"/>
      <c r="NNL108" s="649"/>
      <c r="NNM108" s="649"/>
      <c r="NNN108" s="649"/>
      <c r="NNO108" s="649"/>
      <c r="NNP108" s="649"/>
      <c r="NNQ108" s="649"/>
      <c r="NNR108" s="649"/>
      <c r="NNS108" s="649"/>
      <c r="NNT108" s="649"/>
      <c r="NNU108" s="649"/>
      <c r="NNV108" s="649"/>
      <c r="NNW108" s="649"/>
      <c r="NNX108" s="649"/>
      <c r="NNY108" s="649"/>
      <c r="NNZ108" s="649"/>
      <c r="NOA108" s="649"/>
      <c r="NOB108" s="649"/>
      <c r="NOC108" s="649"/>
      <c r="NOD108" s="649"/>
      <c r="NOE108" s="649"/>
      <c r="NOF108" s="649"/>
      <c r="NOG108" s="649"/>
      <c r="NOH108" s="649"/>
      <c r="NOI108" s="649"/>
      <c r="NOJ108" s="649"/>
      <c r="NOK108" s="649"/>
      <c r="NOL108" s="649"/>
      <c r="NOM108" s="649"/>
      <c r="NON108" s="649"/>
      <c r="NOO108" s="649"/>
      <c r="NOP108" s="649"/>
      <c r="NOQ108" s="649"/>
      <c r="NOR108" s="649"/>
      <c r="NOS108" s="649"/>
      <c r="NOT108" s="649"/>
      <c r="NOU108" s="649"/>
      <c r="NOV108" s="649"/>
      <c r="NOW108" s="649"/>
      <c r="NOX108" s="649"/>
      <c r="NOY108" s="649"/>
      <c r="NOZ108" s="649"/>
      <c r="NPA108" s="649"/>
      <c r="NPB108" s="649"/>
      <c r="NPC108" s="649"/>
      <c r="NPD108" s="649"/>
      <c r="NPE108" s="649"/>
      <c r="NPF108" s="649"/>
      <c r="NPG108" s="649"/>
      <c r="NPH108" s="649"/>
      <c r="NPI108" s="649"/>
      <c r="NPJ108" s="649"/>
      <c r="NPK108" s="649"/>
      <c r="NPL108" s="649"/>
      <c r="NPM108" s="649"/>
      <c r="NPN108" s="649"/>
      <c r="NPO108" s="649"/>
      <c r="NPP108" s="649"/>
      <c r="NPQ108" s="649"/>
      <c r="NPR108" s="649"/>
      <c r="NPS108" s="649"/>
      <c r="NPT108" s="649"/>
      <c r="NPU108" s="649"/>
      <c r="NPV108" s="649"/>
      <c r="NPW108" s="649"/>
      <c r="NPX108" s="649"/>
      <c r="NPY108" s="649"/>
      <c r="NPZ108" s="649"/>
      <c r="NQA108" s="649"/>
      <c r="NQB108" s="649"/>
      <c r="NQC108" s="649"/>
      <c r="NQD108" s="649"/>
      <c r="NQE108" s="649"/>
      <c r="NQF108" s="649"/>
      <c r="NQG108" s="649"/>
      <c r="NQH108" s="649"/>
      <c r="NQI108" s="649"/>
      <c r="NQJ108" s="649"/>
      <c r="NQK108" s="649"/>
      <c r="NQL108" s="649"/>
      <c r="NQM108" s="649"/>
      <c r="NQN108" s="649"/>
      <c r="NQO108" s="649"/>
      <c r="NQP108" s="649"/>
      <c r="NQQ108" s="649"/>
      <c r="NQR108" s="649"/>
      <c r="NQS108" s="649"/>
      <c r="NQT108" s="649"/>
      <c r="NQU108" s="649"/>
      <c r="NQV108" s="649"/>
      <c r="NQW108" s="649"/>
      <c r="NQX108" s="649"/>
      <c r="NQY108" s="649"/>
      <c r="NQZ108" s="649"/>
      <c r="NRA108" s="649"/>
      <c r="NRB108" s="649"/>
      <c r="NRC108" s="649"/>
      <c r="NRD108" s="649"/>
      <c r="NRE108" s="649"/>
      <c r="NRF108" s="649"/>
      <c r="NRG108" s="649"/>
      <c r="NRH108" s="649"/>
      <c r="NRI108" s="649"/>
      <c r="NRJ108" s="649"/>
      <c r="NRK108" s="649"/>
      <c r="NRL108" s="649"/>
      <c r="NRM108" s="649"/>
      <c r="NRN108" s="649"/>
      <c r="NRO108" s="649"/>
      <c r="NRP108" s="649"/>
      <c r="NRQ108" s="649"/>
      <c r="NRR108" s="649"/>
      <c r="NRS108" s="649"/>
      <c r="NRT108" s="649"/>
      <c r="NRU108" s="649"/>
      <c r="NRV108" s="649"/>
      <c r="NRW108" s="649"/>
      <c r="NRX108" s="649"/>
      <c r="NRY108" s="649"/>
      <c r="NRZ108" s="649"/>
      <c r="NSA108" s="649"/>
      <c r="NSB108" s="649"/>
      <c r="NSC108" s="649"/>
      <c r="NSD108" s="649"/>
      <c r="NSE108" s="649"/>
      <c r="NSF108" s="649"/>
      <c r="NSG108" s="649"/>
      <c r="NSH108" s="649"/>
      <c r="NSI108" s="649"/>
      <c r="NSJ108" s="649"/>
      <c r="NSK108" s="649"/>
      <c r="NSL108" s="649"/>
      <c r="NSM108" s="649"/>
      <c r="NSN108" s="649"/>
      <c r="NSO108" s="649"/>
      <c r="NSP108" s="649"/>
      <c r="NSQ108" s="649"/>
      <c r="NSR108" s="649"/>
      <c r="NSS108" s="649"/>
      <c r="NST108" s="649"/>
      <c r="NSU108" s="649"/>
      <c r="NSV108" s="649"/>
      <c r="NSW108" s="649"/>
      <c r="NSX108" s="649"/>
      <c r="NSY108" s="649"/>
      <c r="NSZ108" s="649"/>
      <c r="NTA108" s="649"/>
      <c r="NTB108" s="649"/>
      <c r="NTC108" s="649"/>
      <c r="NTD108" s="649"/>
      <c r="NTE108" s="649"/>
      <c r="NTF108" s="649"/>
      <c r="NTG108" s="649"/>
      <c r="NTH108" s="649"/>
      <c r="NTI108" s="649"/>
      <c r="NTJ108" s="649"/>
      <c r="NTK108" s="649"/>
      <c r="NTL108" s="649"/>
      <c r="NTM108" s="649"/>
      <c r="NTN108" s="649"/>
      <c r="NTO108" s="649"/>
      <c r="NTP108" s="649"/>
      <c r="NTQ108" s="649"/>
      <c r="NTR108" s="649"/>
      <c r="NTS108" s="649"/>
      <c r="NTT108" s="649"/>
      <c r="NTU108" s="649"/>
      <c r="NTV108" s="649"/>
      <c r="NTW108" s="649"/>
      <c r="NTX108" s="649"/>
      <c r="NTY108" s="649"/>
      <c r="NTZ108" s="649"/>
      <c r="NUA108" s="649"/>
      <c r="NUB108" s="649"/>
      <c r="NUC108" s="649"/>
      <c r="NUD108" s="649"/>
      <c r="NUE108" s="649"/>
      <c r="NUF108" s="649"/>
      <c r="NUG108" s="649"/>
      <c r="NUH108" s="649"/>
      <c r="NUI108" s="649"/>
      <c r="NUJ108" s="649"/>
      <c r="NUK108" s="649"/>
      <c r="NUL108" s="649"/>
      <c r="NUM108" s="649"/>
      <c r="NUN108" s="649"/>
      <c r="NUO108" s="649"/>
      <c r="NUP108" s="649"/>
      <c r="NUQ108" s="649"/>
      <c r="NUR108" s="649"/>
      <c r="NUS108" s="649"/>
      <c r="NUT108" s="649"/>
      <c r="NUU108" s="649"/>
      <c r="NUV108" s="649"/>
      <c r="NUW108" s="649"/>
      <c r="NUX108" s="649"/>
      <c r="NUY108" s="649"/>
      <c r="NUZ108" s="649"/>
      <c r="NVA108" s="649"/>
      <c r="NVB108" s="649"/>
      <c r="NVC108" s="649"/>
      <c r="NVD108" s="649"/>
      <c r="NVE108" s="649"/>
      <c r="NVF108" s="649"/>
      <c r="NVG108" s="649"/>
      <c r="NVH108" s="649"/>
      <c r="NVI108" s="649"/>
      <c r="NVJ108" s="649"/>
      <c r="NVK108" s="649"/>
      <c r="NVL108" s="649"/>
      <c r="NVM108" s="649"/>
      <c r="NVN108" s="649"/>
      <c r="NVO108" s="649"/>
      <c r="NVP108" s="649"/>
      <c r="NVQ108" s="649"/>
      <c r="NVR108" s="649"/>
      <c r="NVS108" s="649"/>
      <c r="NVT108" s="649"/>
      <c r="NVU108" s="649"/>
      <c r="NVV108" s="649"/>
      <c r="NVW108" s="649"/>
      <c r="NVX108" s="649"/>
      <c r="NVY108" s="649"/>
      <c r="NVZ108" s="649"/>
      <c r="NWA108" s="649"/>
      <c r="NWB108" s="649"/>
      <c r="NWC108" s="649"/>
      <c r="NWD108" s="649"/>
      <c r="NWE108" s="649"/>
      <c r="NWF108" s="649"/>
      <c r="NWG108" s="649"/>
      <c r="NWH108" s="649"/>
      <c r="NWI108" s="649"/>
      <c r="NWJ108" s="649"/>
      <c r="NWK108" s="649"/>
      <c r="NWL108" s="649"/>
      <c r="NWM108" s="649"/>
      <c r="NWN108" s="649"/>
      <c r="NWO108" s="649"/>
      <c r="NWP108" s="649"/>
      <c r="NWQ108" s="649"/>
      <c r="NWR108" s="649"/>
      <c r="NWS108" s="649"/>
      <c r="NWT108" s="649"/>
      <c r="NWU108" s="649"/>
      <c r="NWV108" s="649"/>
      <c r="NWW108" s="649"/>
      <c r="NWX108" s="649"/>
      <c r="NWY108" s="649"/>
      <c r="NWZ108" s="649"/>
      <c r="NXA108" s="649"/>
      <c r="NXB108" s="649"/>
      <c r="NXC108" s="649"/>
      <c r="NXD108" s="649"/>
      <c r="NXE108" s="649"/>
      <c r="NXF108" s="649"/>
      <c r="NXG108" s="649"/>
      <c r="NXH108" s="649"/>
      <c r="NXI108" s="649"/>
      <c r="NXJ108" s="649"/>
      <c r="NXK108" s="649"/>
      <c r="NXL108" s="649"/>
      <c r="NXM108" s="649"/>
      <c r="NXN108" s="649"/>
      <c r="NXO108" s="649"/>
      <c r="NXP108" s="649"/>
      <c r="NXQ108" s="649"/>
      <c r="NXR108" s="649"/>
      <c r="NXS108" s="649"/>
      <c r="NXT108" s="649"/>
      <c r="NXU108" s="649"/>
      <c r="NXV108" s="649"/>
      <c r="NXW108" s="649"/>
      <c r="NXX108" s="649"/>
      <c r="NXY108" s="649"/>
      <c r="NXZ108" s="649"/>
      <c r="NYA108" s="649"/>
      <c r="NYB108" s="649"/>
      <c r="NYC108" s="649"/>
      <c r="NYD108" s="649"/>
      <c r="NYE108" s="649"/>
      <c r="NYF108" s="649"/>
      <c r="NYG108" s="649"/>
      <c r="NYH108" s="649"/>
      <c r="NYI108" s="649"/>
      <c r="NYJ108" s="649"/>
      <c r="NYK108" s="649"/>
      <c r="NYL108" s="649"/>
      <c r="NYM108" s="649"/>
      <c r="NYN108" s="649"/>
      <c r="NYO108" s="649"/>
      <c r="NYP108" s="649"/>
      <c r="NYQ108" s="649"/>
      <c r="NYR108" s="649"/>
      <c r="NYS108" s="649"/>
      <c r="NYT108" s="649"/>
      <c r="NYU108" s="649"/>
      <c r="NYV108" s="649"/>
      <c r="NYW108" s="649"/>
      <c r="NYX108" s="649"/>
      <c r="NYY108" s="649"/>
      <c r="NYZ108" s="649"/>
      <c r="NZA108" s="649"/>
      <c r="NZB108" s="649"/>
      <c r="NZC108" s="649"/>
      <c r="NZD108" s="649"/>
      <c r="NZE108" s="649"/>
      <c r="NZF108" s="649"/>
      <c r="NZG108" s="649"/>
      <c r="NZH108" s="649"/>
      <c r="NZI108" s="649"/>
      <c r="NZJ108" s="649"/>
      <c r="NZK108" s="649"/>
      <c r="NZL108" s="649"/>
      <c r="NZM108" s="649"/>
      <c r="NZN108" s="649"/>
      <c r="NZO108" s="649"/>
      <c r="NZP108" s="649"/>
      <c r="NZQ108" s="649"/>
      <c r="NZR108" s="649"/>
      <c r="NZS108" s="649"/>
      <c r="NZT108" s="649"/>
      <c r="NZU108" s="649"/>
      <c r="NZV108" s="649"/>
      <c r="NZW108" s="649"/>
      <c r="NZX108" s="649"/>
      <c r="NZY108" s="649"/>
      <c r="NZZ108" s="649"/>
      <c r="OAA108" s="649"/>
      <c r="OAB108" s="649"/>
      <c r="OAC108" s="649"/>
      <c r="OAD108" s="649"/>
      <c r="OAE108" s="649"/>
      <c r="OAF108" s="649"/>
      <c r="OAG108" s="649"/>
      <c r="OAH108" s="649"/>
      <c r="OAI108" s="649"/>
      <c r="OAJ108" s="649"/>
      <c r="OAK108" s="649"/>
      <c r="OAL108" s="649"/>
      <c r="OAM108" s="649"/>
      <c r="OAN108" s="649"/>
      <c r="OAO108" s="649"/>
      <c r="OAP108" s="649"/>
      <c r="OAQ108" s="649"/>
      <c r="OAR108" s="649"/>
      <c r="OAS108" s="649"/>
      <c r="OAT108" s="649"/>
      <c r="OAU108" s="649"/>
      <c r="OAV108" s="649"/>
      <c r="OAW108" s="649"/>
      <c r="OAX108" s="649"/>
      <c r="OAY108" s="649"/>
      <c r="OAZ108" s="649"/>
      <c r="OBA108" s="649"/>
      <c r="OBB108" s="649"/>
      <c r="OBC108" s="649"/>
      <c r="OBD108" s="649"/>
      <c r="OBE108" s="649"/>
      <c r="OBF108" s="649"/>
      <c r="OBG108" s="649"/>
      <c r="OBH108" s="649"/>
      <c r="OBI108" s="649"/>
      <c r="OBJ108" s="649"/>
      <c r="OBK108" s="649"/>
      <c r="OBL108" s="649"/>
      <c r="OBM108" s="649"/>
      <c r="OBN108" s="649"/>
      <c r="OBO108" s="649"/>
      <c r="OBP108" s="649"/>
      <c r="OBQ108" s="649"/>
      <c r="OBR108" s="649"/>
      <c r="OBS108" s="649"/>
      <c r="OBT108" s="649"/>
      <c r="OBU108" s="649"/>
      <c r="OBV108" s="649"/>
      <c r="OBW108" s="649"/>
      <c r="OBX108" s="649"/>
      <c r="OBY108" s="649"/>
      <c r="OBZ108" s="649"/>
      <c r="OCA108" s="649"/>
      <c r="OCB108" s="649"/>
      <c r="OCC108" s="649"/>
      <c r="OCD108" s="649"/>
      <c r="OCE108" s="649"/>
      <c r="OCF108" s="649"/>
      <c r="OCG108" s="649"/>
      <c r="OCH108" s="649"/>
      <c r="OCI108" s="649"/>
      <c r="OCJ108" s="649"/>
      <c r="OCK108" s="649"/>
      <c r="OCL108" s="649"/>
      <c r="OCM108" s="649"/>
      <c r="OCN108" s="649"/>
      <c r="OCO108" s="649"/>
      <c r="OCP108" s="649"/>
      <c r="OCQ108" s="649"/>
      <c r="OCR108" s="649"/>
      <c r="OCS108" s="649"/>
      <c r="OCT108" s="649"/>
      <c r="OCU108" s="649"/>
      <c r="OCV108" s="649"/>
      <c r="OCW108" s="649"/>
      <c r="OCX108" s="649"/>
      <c r="OCY108" s="649"/>
      <c r="OCZ108" s="649"/>
      <c r="ODA108" s="649"/>
      <c r="ODB108" s="649"/>
      <c r="ODC108" s="649"/>
      <c r="ODD108" s="649"/>
      <c r="ODE108" s="649"/>
      <c r="ODF108" s="649"/>
      <c r="ODG108" s="649"/>
      <c r="ODH108" s="649"/>
      <c r="ODI108" s="649"/>
      <c r="ODJ108" s="649"/>
      <c r="ODK108" s="649"/>
      <c r="ODL108" s="649"/>
      <c r="ODM108" s="649"/>
      <c r="ODN108" s="649"/>
      <c r="ODO108" s="649"/>
      <c r="ODP108" s="649"/>
      <c r="ODQ108" s="649"/>
      <c r="ODR108" s="649"/>
      <c r="ODS108" s="649"/>
      <c r="ODT108" s="649"/>
      <c r="ODU108" s="649"/>
      <c r="ODV108" s="649"/>
      <c r="ODW108" s="649"/>
      <c r="ODX108" s="649"/>
      <c r="ODY108" s="649"/>
      <c r="ODZ108" s="649"/>
      <c r="OEA108" s="649"/>
      <c r="OEB108" s="649"/>
      <c r="OEC108" s="649"/>
      <c r="OED108" s="649"/>
      <c r="OEE108" s="649"/>
      <c r="OEF108" s="649"/>
      <c r="OEG108" s="649"/>
      <c r="OEH108" s="649"/>
      <c r="OEI108" s="649"/>
      <c r="OEJ108" s="649"/>
      <c r="OEK108" s="649"/>
      <c r="OEL108" s="649"/>
      <c r="OEM108" s="649"/>
      <c r="OEN108" s="649"/>
      <c r="OEO108" s="649"/>
      <c r="OEP108" s="649"/>
      <c r="OEQ108" s="649"/>
      <c r="OER108" s="649"/>
      <c r="OES108" s="649"/>
      <c r="OET108" s="649"/>
      <c r="OEU108" s="649"/>
      <c r="OEV108" s="649"/>
      <c r="OEW108" s="649"/>
      <c r="OEX108" s="649"/>
      <c r="OEY108" s="649"/>
      <c r="OEZ108" s="649"/>
      <c r="OFA108" s="649"/>
      <c r="OFB108" s="649"/>
      <c r="OFC108" s="649"/>
      <c r="OFD108" s="649"/>
      <c r="OFE108" s="649"/>
      <c r="OFF108" s="649"/>
      <c r="OFG108" s="649"/>
      <c r="OFH108" s="649"/>
      <c r="OFI108" s="649"/>
      <c r="OFJ108" s="649"/>
      <c r="OFK108" s="649"/>
      <c r="OFL108" s="649"/>
      <c r="OFM108" s="649"/>
      <c r="OFN108" s="649"/>
      <c r="OFO108" s="649"/>
      <c r="OFP108" s="649"/>
      <c r="OFQ108" s="649"/>
      <c r="OFR108" s="649"/>
      <c r="OFS108" s="649"/>
      <c r="OFT108" s="649"/>
      <c r="OFU108" s="649"/>
      <c r="OFV108" s="649"/>
      <c r="OFW108" s="649"/>
      <c r="OFX108" s="649"/>
      <c r="OFY108" s="649"/>
      <c r="OFZ108" s="649"/>
      <c r="OGA108" s="649"/>
      <c r="OGB108" s="649"/>
      <c r="OGC108" s="649"/>
      <c r="OGD108" s="649"/>
      <c r="OGE108" s="649"/>
      <c r="OGF108" s="649"/>
      <c r="OGG108" s="649"/>
      <c r="OGH108" s="649"/>
      <c r="OGI108" s="649"/>
      <c r="OGJ108" s="649"/>
      <c r="OGK108" s="649"/>
      <c r="OGL108" s="649"/>
      <c r="OGM108" s="649"/>
      <c r="OGN108" s="649"/>
      <c r="OGO108" s="649"/>
      <c r="OGP108" s="649"/>
      <c r="OGQ108" s="649"/>
      <c r="OGR108" s="649"/>
      <c r="OGS108" s="649"/>
      <c r="OGT108" s="649"/>
      <c r="OGU108" s="649"/>
      <c r="OGV108" s="649"/>
      <c r="OGW108" s="649"/>
      <c r="OGX108" s="649"/>
      <c r="OGY108" s="649"/>
      <c r="OGZ108" s="649"/>
      <c r="OHA108" s="649"/>
      <c r="OHB108" s="649"/>
      <c r="OHC108" s="649"/>
      <c r="OHD108" s="649"/>
      <c r="OHE108" s="649"/>
      <c r="OHF108" s="649"/>
      <c r="OHG108" s="649"/>
      <c r="OHH108" s="649"/>
      <c r="OHI108" s="649"/>
      <c r="OHJ108" s="649"/>
      <c r="OHK108" s="649"/>
      <c r="OHL108" s="649"/>
      <c r="OHM108" s="649"/>
      <c r="OHN108" s="649"/>
      <c r="OHO108" s="649"/>
      <c r="OHP108" s="649"/>
      <c r="OHQ108" s="649"/>
      <c r="OHR108" s="649"/>
      <c r="OHS108" s="649"/>
      <c r="OHT108" s="649"/>
      <c r="OHU108" s="649"/>
      <c r="OHV108" s="649"/>
      <c r="OHW108" s="649"/>
      <c r="OHX108" s="649"/>
      <c r="OHY108" s="649"/>
      <c r="OHZ108" s="649"/>
      <c r="OIA108" s="649"/>
      <c r="OIB108" s="649"/>
      <c r="OIC108" s="649"/>
      <c r="OID108" s="649"/>
      <c r="OIE108" s="649"/>
      <c r="OIF108" s="649"/>
      <c r="OIG108" s="649"/>
      <c r="OIH108" s="649"/>
      <c r="OII108" s="649"/>
      <c r="OIJ108" s="649"/>
      <c r="OIK108" s="649"/>
      <c r="OIL108" s="649"/>
      <c r="OIM108" s="649"/>
      <c r="OIN108" s="649"/>
      <c r="OIO108" s="649"/>
      <c r="OIP108" s="649"/>
      <c r="OIQ108" s="649"/>
      <c r="OIR108" s="649"/>
      <c r="OIS108" s="649"/>
      <c r="OIT108" s="649"/>
      <c r="OIU108" s="649"/>
      <c r="OIV108" s="649"/>
      <c r="OIW108" s="649"/>
      <c r="OIX108" s="649"/>
      <c r="OIY108" s="649"/>
      <c r="OIZ108" s="649"/>
      <c r="OJA108" s="649"/>
      <c r="OJB108" s="649"/>
      <c r="OJC108" s="649"/>
      <c r="OJD108" s="649"/>
      <c r="OJE108" s="649"/>
      <c r="OJF108" s="649"/>
      <c r="OJG108" s="649"/>
      <c r="OJH108" s="649"/>
      <c r="OJI108" s="649"/>
      <c r="OJJ108" s="649"/>
      <c r="OJK108" s="649"/>
      <c r="OJL108" s="649"/>
      <c r="OJM108" s="649"/>
      <c r="OJN108" s="649"/>
      <c r="OJO108" s="649"/>
      <c r="OJP108" s="649"/>
      <c r="OJQ108" s="649"/>
      <c r="OJR108" s="649"/>
      <c r="OJS108" s="649"/>
      <c r="OJT108" s="649"/>
      <c r="OJU108" s="649"/>
      <c r="OJV108" s="649"/>
      <c r="OJW108" s="649"/>
      <c r="OJX108" s="649"/>
      <c r="OJY108" s="649"/>
      <c r="OJZ108" s="649"/>
      <c r="OKA108" s="649"/>
      <c r="OKB108" s="649"/>
      <c r="OKC108" s="649"/>
      <c r="OKD108" s="649"/>
      <c r="OKE108" s="649"/>
      <c r="OKF108" s="649"/>
      <c r="OKG108" s="649"/>
      <c r="OKH108" s="649"/>
      <c r="OKI108" s="649"/>
      <c r="OKJ108" s="649"/>
      <c r="OKK108" s="649"/>
      <c r="OKL108" s="649"/>
      <c r="OKM108" s="649"/>
      <c r="OKN108" s="649"/>
      <c r="OKO108" s="649"/>
      <c r="OKP108" s="649"/>
      <c r="OKQ108" s="649"/>
      <c r="OKR108" s="649"/>
      <c r="OKS108" s="649"/>
      <c r="OKT108" s="649"/>
      <c r="OKU108" s="649"/>
      <c r="OKV108" s="649"/>
      <c r="OKW108" s="649"/>
      <c r="OKX108" s="649"/>
      <c r="OKY108" s="649"/>
      <c r="OKZ108" s="649"/>
      <c r="OLA108" s="649"/>
      <c r="OLB108" s="649"/>
      <c r="OLC108" s="649"/>
      <c r="OLD108" s="649"/>
      <c r="OLE108" s="649"/>
      <c r="OLF108" s="649"/>
      <c r="OLG108" s="649"/>
      <c r="OLH108" s="649"/>
      <c r="OLI108" s="649"/>
      <c r="OLJ108" s="649"/>
      <c r="OLK108" s="649"/>
      <c r="OLL108" s="649"/>
      <c r="OLM108" s="649"/>
      <c r="OLN108" s="649"/>
      <c r="OLO108" s="649"/>
      <c r="OLP108" s="649"/>
      <c r="OLQ108" s="649"/>
      <c r="OLR108" s="649"/>
      <c r="OLS108" s="649"/>
      <c r="OLT108" s="649"/>
      <c r="OLU108" s="649"/>
      <c r="OLV108" s="649"/>
      <c r="OLW108" s="649"/>
      <c r="OLX108" s="649"/>
      <c r="OLY108" s="649"/>
      <c r="OLZ108" s="649"/>
      <c r="OMA108" s="649"/>
      <c r="OMB108" s="649"/>
      <c r="OMC108" s="649"/>
      <c r="OMD108" s="649"/>
      <c r="OME108" s="649"/>
      <c r="OMF108" s="649"/>
      <c r="OMG108" s="649"/>
      <c r="OMH108" s="649"/>
      <c r="OMI108" s="649"/>
      <c r="OMJ108" s="649"/>
      <c r="OMK108" s="649"/>
      <c r="OML108" s="649"/>
      <c r="OMM108" s="649"/>
      <c r="OMN108" s="649"/>
      <c r="OMO108" s="649"/>
      <c r="OMP108" s="649"/>
      <c r="OMQ108" s="649"/>
      <c r="OMR108" s="649"/>
      <c r="OMS108" s="649"/>
      <c r="OMT108" s="649"/>
      <c r="OMU108" s="649"/>
      <c r="OMV108" s="649"/>
      <c r="OMW108" s="649"/>
      <c r="OMX108" s="649"/>
      <c r="OMY108" s="649"/>
      <c r="OMZ108" s="649"/>
      <c r="ONA108" s="649"/>
      <c r="ONB108" s="649"/>
      <c r="ONC108" s="649"/>
      <c r="OND108" s="649"/>
      <c r="ONE108" s="649"/>
      <c r="ONF108" s="649"/>
      <c r="ONG108" s="649"/>
      <c r="ONH108" s="649"/>
      <c r="ONI108" s="649"/>
      <c r="ONJ108" s="649"/>
      <c r="ONK108" s="649"/>
      <c r="ONL108" s="649"/>
      <c r="ONM108" s="649"/>
      <c r="ONN108" s="649"/>
      <c r="ONO108" s="649"/>
      <c r="ONP108" s="649"/>
      <c r="ONQ108" s="649"/>
      <c r="ONR108" s="649"/>
      <c r="ONS108" s="649"/>
      <c r="ONT108" s="649"/>
      <c r="ONU108" s="649"/>
      <c r="ONV108" s="649"/>
      <c r="ONW108" s="649"/>
      <c r="ONX108" s="649"/>
      <c r="ONY108" s="649"/>
      <c r="ONZ108" s="649"/>
      <c r="OOA108" s="649"/>
      <c r="OOB108" s="649"/>
      <c r="OOC108" s="649"/>
      <c r="OOD108" s="649"/>
      <c r="OOE108" s="649"/>
      <c r="OOF108" s="649"/>
      <c r="OOG108" s="649"/>
      <c r="OOH108" s="649"/>
      <c r="OOI108" s="649"/>
      <c r="OOJ108" s="649"/>
      <c r="OOK108" s="649"/>
      <c r="OOL108" s="649"/>
      <c r="OOM108" s="649"/>
      <c r="OON108" s="649"/>
      <c r="OOO108" s="649"/>
      <c r="OOP108" s="649"/>
      <c r="OOQ108" s="649"/>
      <c r="OOR108" s="649"/>
      <c r="OOS108" s="649"/>
      <c r="OOT108" s="649"/>
      <c r="OOU108" s="649"/>
      <c r="OOV108" s="649"/>
      <c r="OOW108" s="649"/>
      <c r="OOX108" s="649"/>
      <c r="OOY108" s="649"/>
      <c r="OOZ108" s="649"/>
      <c r="OPA108" s="649"/>
      <c r="OPB108" s="649"/>
      <c r="OPC108" s="649"/>
      <c r="OPD108" s="649"/>
      <c r="OPE108" s="649"/>
      <c r="OPF108" s="649"/>
      <c r="OPG108" s="649"/>
      <c r="OPH108" s="649"/>
      <c r="OPI108" s="649"/>
      <c r="OPJ108" s="649"/>
      <c r="OPK108" s="649"/>
      <c r="OPL108" s="649"/>
      <c r="OPM108" s="649"/>
      <c r="OPN108" s="649"/>
      <c r="OPO108" s="649"/>
      <c r="OPP108" s="649"/>
      <c r="OPQ108" s="649"/>
      <c r="OPR108" s="649"/>
      <c r="OPS108" s="649"/>
      <c r="OPT108" s="649"/>
      <c r="OPU108" s="649"/>
      <c r="OPV108" s="649"/>
      <c r="OPW108" s="649"/>
      <c r="OPX108" s="649"/>
      <c r="OPY108" s="649"/>
      <c r="OPZ108" s="649"/>
      <c r="OQA108" s="649"/>
      <c r="OQB108" s="649"/>
      <c r="OQC108" s="649"/>
      <c r="OQD108" s="649"/>
      <c r="OQE108" s="649"/>
      <c r="OQF108" s="649"/>
      <c r="OQG108" s="649"/>
      <c r="OQH108" s="649"/>
      <c r="OQI108" s="649"/>
      <c r="OQJ108" s="649"/>
      <c r="OQK108" s="649"/>
      <c r="OQL108" s="649"/>
      <c r="OQM108" s="649"/>
      <c r="OQN108" s="649"/>
      <c r="OQO108" s="649"/>
      <c r="OQP108" s="649"/>
      <c r="OQQ108" s="649"/>
      <c r="OQR108" s="649"/>
      <c r="OQS108" s="649"/>
      <c r="OQT108" s="649"/>
      <c r="OQU108" s="649"/>
      <c r="OQV108" s="649"/>
      <c r="OQW108" s="649"/>
      <c r="OQX108" s="649"/>
      <c r="OQY108" s="649"/>
      <c r="OQZ108" s="649"/>
      <c r="ORA108" s="649"/>
      <c r="ORB108" s="649"/>
      <c r="ORC108" s="649"/>
      <c r="ORD108" s="649"/>
      <c r="ORE108" s="649"/>
      <c r="ORF108" s="649"/>
      <c r="ORG108" s="649"/>
      <c r="ORH108" s="649"/>
      <c r="ORI108" s="649"/>
      <c r="ORJ108" s="649"/>
      <c r="ORK108" s="649"/>
      <c r="ORL108" s="649"/>
      <c r="ORM108" s="649"/>
      <c r="ORN108" s="649"/>
      <c r="ORO108" s="649"/>
      <c r="ORP108" s="649"/>
      <c r="ORQ108" s="649"/>
      <c r="ORR108" s="649"/>
      <c r="ORS108" s="649"/>
      <c r="ORT108" s="649"/>
      <c r="ORU108" s="649"/>
      <c r="ORV108" s="649"/>
      <c r="ORW108" s="649"/>
      <c r="ORX108" s="649"/>
      <c r="ORY108" s="649"/>
      <c r="ORZ108" s="649"/>
      <c r="OSA108" s="649"/>
      <c r="OSB108" s="649"/>
      <c r="OSC108" s="649"/>
      <c r="OSD108" s="649"/>
      <c r="OSE108" s="649"/>
      <c r="OSF108" s="649"/>
      <c r="OSG108" s="649"/>
      <c r="OSH108" s="649"/>
      <c r="OSI108" s="649"/>
      <c r="OSJ108" s="649"/>
      <c r="OSK108" s="649"/>
      <c r="OSL108" s="649"/>
      <c r="OSM108" s="649"/>
      <c r="OSN108" s="649"/>
      <c r="OSO108" s="649"/>
      <c r="OSP108" s="649"/>
      <c r="OSQ108" s="649"/>
      <c r="OSR108" s="649"/>
      <c r="OSS108" s="649"/>
      <c r="OST108" s="649"/>
      <c r="OSU108" s="649"/>
      <c r="OSV108" s="649"/>
      <c r="OSW108" s="649"/>
      <c r="OSX108" s="649"/>
      <c r="OSY108" s="649"/>
      <c r="OSZ108" s="649"/>
      <c r="OTA108" s="649"/>
      <c r="OTB108" s="649"/>
      <c r="OTC108" s="649"/>
      <c r="OTD108" s="649"/>
      <c r="OTE108" s="649"/>
      <c r="OTF108" s="649"/>
      <c r="OTG108" s="649"/>
      <c r="OTH108" s="649"/>
      <c r="OTI108" s="649"/>
      <c r="OTJ108" s="649"/>
      <c r="OTK108" s="649"/>
      <c r="OTL108" s="649"/>
      <c r="OTM108" s="649"/>
      <c r="OTN108" s="649"/>
      <c r="OTO108" s="649"/>
      <c r="OTP108" s="649"/>
      <c r="OTQ108" s="649"/>
      <c r="OTR108" s="649"/>
      <c r="OTS108" s="649"/>
      <c r="OTT108" s="649"/>
      <c r="OTU108" s="649"/>
      <c r="OTV108" s="649"/>
      <c r="OTW108" s="649"/>
      <c r="OTX108" s="649"/>
      <c r="OTY108" s="649"/>
      <c r="OTZ108" s="649"/>
      <c r="OUA108" s="649"/>
      <c r="OUB108" s="649"/>
      <c r="OUC108" s="649"/>
      <c r="OUD108" s="649"/>
      <c r="OUE108" s="649"/>
      <c r="OUF108" s="649"/>
      <c r="OUG108" s="649"/>
      <c r="OUH108" s="649"/>
      <c r="OUI108" s="649"/>
      <c r="OUJ108" s="649"/>
      <c r="OUK108" s="649"/>
      <c r="OUL108" s="649"/>
      <c r="OUM108" s="649"/>
      <c r="OUN108" s="649"/>
      <c r="OUO108" s="649"/>
      <c r="OUP108" s="649"/>
      <c r="OUQ108" s="649"/>
      <c r="OUR108" s="649"/>
      <c r="OUS108" s="649"/>
      <c r="OUT108" s="649"/>
      <c r="OUU108" s="649"/>
      <c r="OUV108" s="649"/>
      <c r="OUW108" s="649"/>
      <c r="OUX108" s="649"/>
      <c r="OUY108" s="649"/>
      <c r="OUZ108" s="649"/>
      <c r="OVA108" s="649"/>
      <c r="OVB108" s="649"/>
      <c r="OVC108" s="649"/>
      <c r="OVD108" s="649"/>
      <c r="OVE108" s="649"/>
      <c r="OVF108" s="649"/>
      <c r="OVG108" s="649"/>
      <c r="OVH108" s="649"/>
      <c r="OVI108" s="649"/>
      <c r="OVJ108" s="649"/>
      <c r="OVK108" s="649"/>
      <c r="OVL108" s="649"/>
      <c r="OVM108" s="649"/>
      <c r="OVN108" s="649"/>
      <c r="OVO108" s="649"/>
      <c r="OVP108" s="649"/>
      <c r="OVQ108" s="649"/>
      <c r="OVR108" s="649"/>
      <c r="OVS108" s="649"/>
      <c r="OVT108" s="649"/>
      <c r="OVU108" s="649"/>
      <c r="OVV108" s="649"/>
      <c r="OVW108" s="649"/>
      <c r="OVX108" s="649"/>
      <c r="OVY108" s="649"/>
      <c r="OVZ108" s="649"/>
      <c r="OWA108" s="649"/>
      <c r="OWB108" s="649"/>
      <c r="OWC108" s="649"/>
      <c r="OWD108" s="649"/>
      <c r="OWE108" s="649"/>
      <c r="OWF108" s="649"/>
      <c r="OWG108" s="649"/>
      <c r="OWH108" s="649"/>
      <c r="OWI108" s="649"/>
      <c r="OWJ108" s="649"/>
      <c r="OWK108" s="649"/>
      <c r="OWL108" s="649"/>
      <c r="OWM108" s="649"/>
      <c r="OWN108" s="649"/>
      <c r="OWO108" s="649"/>
      <c r="OWP108" s="649"/>
      <c r="OWQ108" s="649"/>
      <c r="OWR108" s="649"/>
      <c r="OWS108" s="649"/>
      <c r="OWT108" s="649"/>
      <c r="OWU108" s="649"/>
      <c r="OWV108" s="649"/>
      <c r="OWW108" s="649"/>
      <c r="OWX108" s="649"/>
      <c r="OWY108" s="649"/>
      <c r="OWZ108" s="649"/>
      <c r="OXA108" s="649"/>
      <c r="OXB108" s="649"/>
      <c r="OXC108" s="649"/>
      <c r="OXD108" s="649"/>
      <c r="OXE108" s="649"/>
      <c r="OXF108" s="649"/>
      <c r="OXG108" s="649"/>
      <c r="OXH108" s="649"/>
      <c r="OXI108" s="649"/>
      <c r="OXJ108" s="649"/>
      <c r="OXK108" s="649"/>
      <c r="OXL108" s="649"/>
      <c r="OXM108" s="649"/>
      <c r="OXN108" s="649"/>
      <c r="OXO108" s="649"/>
      <c r="OXP108" s="649"/>
      <c r="OXQ108" s="649"/>
      <c r="OXR108" s="649"/>
      <c r="OXS108" s="649"/>
      <c r="OXT108" s="649"/>
      <c r="OXU108" s="649"/>
      <c r="OXV108" s="649"/>
      <c r="OXW108" s="649"/>
      <c r="OXX108" s="649"/>
      <c r="OXY108" s="649"/>
      <c r="OXZ108" s="649"/>
      <c r="OYA108" s="649"/>
      <c r="OYB108" s="649"/>
      <c r="OYC108" s="649"/>
      <c r="OYD108" s="649"/>
      <c r="OYE108" s="649"/>
      <c r="OYF108" s="649"/>
      <c r="OYG108" s="649"/>
      <c r="OYH108" s="649"/>
      <c r="OYI108" s="649"/>
      <c r="OYJ108" s="649"/>
      <c r="OYK108" s="649"/>
      <c r="OYL108" s="649"/>
      <c r="OYM108" s="649"/>
      <c r="OYN108" s="649"/>
      <c r="OYO108" s="649"/>
      <c r="OYP108" s="649"/>
      <c r="OYQ108" s="649"/>
      <c r="OYR108" s="649"/>
      <c r="OYS108" s="649"/>
      <c r="OYT108" s="649"/>
      <c r="OYU108" s="649"/>
      <c r="OYV108" s="649"/>
      <c r="OYW108" s="649"/>
      <c r="OYX108" s="649"/>
      <c r="OYY108" s="649"/>
      <c r="OYZ108" s="649"/>
      <c r="OZA108" s="649"/>
      <c r="OZB108" s="649"/>
      <c r="OZC108" s="649"/>
      <c r="OZD108" s="649"/>
      <c r="OZE108" s="649"/>
      <c r="OZF108" s="649"/>
      <c r="OZG108" s="649"/>
      <c r="OZH108" s="649"/>
      <c r="OZI108" s="649"/>
      <c r="OZJ108" s="649"/>
      <c r="OZK108" s="649"/>
      <c r="OZL108" s="649"/>
      <c r="OZM108" s="649"/>
      <c r="OZN108" s="649"/>
      <c r="OZO108" s="649"/>
      <c r="OZP108" s="649"/>
      <c r="OZQ108" s="649"/>
      <c r="OZR108" s="649"/>
      <c r="OZS108" s="649"/>
      <c r="OZT108" s="649"/>
      <c r="OZU108" s="649"/>
      <c r="OZV108" s="649"/>
      <c r="OZW108" s="649"/>
      <c r="OZX108" s="649"/>
      <c r="OZY108" s="649"/>
      <c r="OZZ108" s="649"/>
      <c r="PAA108" s="649"/>
      <c r="PAB108" s="649"/>
      <c r="PAC108" s="649"/>
      <c r="PAD108" s="649"/>
      <c r="PAE108" s="649"/>
      <c r="PAF108" s="649"/>
      <c r="PAG108" s="649"/>
      <c r="PAH108" s="649"/>
      <c r="PAI108" s="649"/>
      <c r="PAJ108" s="649"/>
      <c r="PAK108" s="649"/>
      <c r="PAL108" s="649"/>
      <c r="PAM108" s="649"/>
      <c r="PAN108" s="649"/>
      <c r="PAO108" s="649"/>
      <c r="PAP108" s="649"/>
      <c r="PAQ108" s="649"/>
      <c r="PAR108" s="649"/>
      <c r="PAS108" s="649"/>
      <c r="PAT108" s="649"/>
      <c r="PAU108" s="649"/>
      <c r="PAV108" s="649"/>
      <c r="PAW108" s="649"/>
      <c r="PAX108" s="649"/>
      <c r="PAY108" s="649"/>
      <c r="PAZ108" s="649"/>
      <c r="PBA108" s="649"/>
      <c r="PBB108" s="649"/>
      <c r="PBC108" s="649"/>
      <c r="PBD108" s="649"/>
      <c r="PBE108" s="649"/>
      <c r="PBF108" s="649"/>
      <c r="PBG108" s="649"/>
      <c r="PBH108" s="649"/>
      <c r="PBI108" s="649"/>
      <c r="PBJ108" s="649"/>
      <c r="PBK108" s="649"/>
      <c r="PBL108" s="649"/>
      <c r="PBM108" s="649"/>
      <c r="PBN108" s="649"/>
      <c r="PBO108" s="649"/>
      <c r="PBP108" s="649"/>
      <c r="PBQ108" s="649"/>
      <c r="PBR108" s="649"/>
      <c r="PBS108" s="649"/>
      <c r="PBT108" s="649"/>
      <c r="PBU108" s="649"/>
      <c r="PBV108" s="649"/>
      <c r="PBW108" s="649"/>
      <c r="PBX108" s="649"/>
      <c r="PBY108" s="649"/>
      <c r="PBZ108" s="649"/>
      <c r="PCA108" s="649"/>
      <c r="PCB108" s="649"/>
      <c r="PCC108" s="649"/>
      <c r="PCD108" s="649"/>
      <c r="PCE108" s="649"/>
      <c r="PCF108" s="649"/>
      <c r="PCG108" s="649"/>
      <c r="PCH108" s="649"/>
      <c r="PCI108" s="649"/>
      <c r="PCJ108" s="649"/>
      <c r="PCK108" s="649"/>
      <c r="PCL108" s="649"/>
      <c r="PCM108" s="649"/>
      <c r="PCN108" s="649"/>
      <c r="PCO108" s="649"/>
      <c r="PCP108" s="649"/>
      <c r="PCQ108" s="649"/>
      <c r="PCR108" s="649"/>
      <c r="PCS108" s="649"/>
      <c r="PCT108" s="649"/>
      <c r="PCU108" s="649"/>
      <c r="PCV108" s="649"/>
      <c r="PCW108" s="649"/>
      <c r="PCX108" s="649"/>
      <c r="PCY108" s="649"/>
      <c r="PCZ108" s="649"/>
      <c r="PDA108" s="649"/>
      <c r="PDB108" s="649"/>
      <c r="PDC108" s="649"/>
      <c r="PDD108" s="649"/>
      <c r="PDE108" s="649"/>
      <c r="PDF108" s="649"/>
      <c r="PDG108" s="649"/>
      <c r="PDH108" s="649"/>
      <c r="PDI108" s="649"/>
      <c r="PDJ108" s="649"/>
      <c r="PDK108" s="649"/>
      <c r="PDL108" s="649"/>
      <c r="PDM108" s="649"/>
      <c r="PDN108" s="649"/>
      <c r="PDO108" s="649"/>
      <c r="PDP108" s="649"/>
      <c r="PDQ108" s="649"/>
      <c r="PDR108" s="649"/>
      <c r="PDS108" s="649"/>
      <c r="PDT108" s="649"/>
      <c r="PDU108" s="649"/>
      <c r="PDV108" s="649"/>
      <c r="PDW108" s="649"/>
      <c r="PDX108" s="649"/>
      <c r="PDY108" s="649"/>
      <c r="PDZ108" s="649"/>
      <c r="PEA108" s="649"/>
      <c r="PEB108" s="649"/>
      <c r="PEC108" s="649"/>
      <c r="PED108" s="649"/>
      <c r="PEE108" s="649"/>
      <c r="PEF108" s="649"/>
      <c r="PEG108" s="649"/>
      <c r="PEH108" s="649"/>
      <c r="PEI108" s="649"/>
      <c r="PEJ108" s="649"/>
      <c r="PEK108" s="649"/>
      <c r="PEL108" s="649"/>
      <c r="PEM108" s="649"/>
      <c r="PEN108" s="649"/>
      <c r="PEO108" s="649"/>
      <c r="PEP108" s="649"/>
      <c r="PEQ108" s="649"/>
      <c r="PER108" s="649"/>
      <c r="PES108" s="649"/>
      <c r="PET108" s="649"/>
      <c r="PEU108" s="649"/>
      <c r="PEV108" s="649"/>
      <c r="PEW108" s="649"/>
      <c r="PEX108" s="649"/>
      <c r="PEY108" s="649"/>
      <c r="PEZ108" s="649"/>
      <c r="PFA108" s="649"/>
      <c r="PFB108" s="649"/>
      <c r="PFC108" s="649"/>
      <c r="PFD108" s="649"/>
      <c r="PFE108" s="649"/>
      <c r="PFF108" s="649"/>
      <c r="PFG108" s="649"/>
      <c r="PFH108" s="649"/>
      <c r="PFI108" s="649"/>
      <c r="PFJ108" s="649"/>
      <c r="PFK108" s="649"/>
      <c r="PFL108" s="649"/>
      <c r="PFM108" s="649"/>
      <c r="PFN108" s="649"/>
      <c r="PFO108" s="649"/>
      <c r="PFP108" s="649"/>
      <c r="PFQ108" s="649"/>
      <c r="PFR108" s="649"/>
      <c r="PFS108" s="649"/>
      <c r="PFT108" s="649"/>
      <c r="PFU108" s="649"/>
      <c r="PFV108" s="649"/>
      <c r="PFW108" s="649"/>
      <c r="PFX108" s="649"/>
      <c r="PFY108" s="649"/>
      <c r="PFZ108" s="649"/>
      <c r="PGA108" s="649"/>
      <c r="PGB108" s="649"/>
      <c r="PGC108" s="649"/>
      <c r="PGD108" s="649"/>
      <c r="PGE108" s="649"/>
      <c r="PGF108" s="649"/>
      <c r="PGG108" s="649"/>
      <c r="PGH108" s="649"/>
      <c r="PGI108" s="649"/>
      <c r="PGJ108" s="649"/>
      <c r="PGK108" s="649"/>
      <c r="PGL108" s="649"/>
      <c r="PGM108" s="649"/>
      <c r="PGN108" s="649"/>
      <c r="PGO108" s="649"/>
      <c r="PGP108" s="649"/>
      <c r="PGQ108" s="649"/>
      <c r="PGR108" s="649"/>
      <c r="PGS108" s="649"/>
      <c r="PGT108" s="649"/>
      <c r="PGU108" s="649"/>
      <c r="PGV108" s="649"/>
      <c r="PGW108" s="649"/>
      <c r="PGX108" s="649"/>
      <c r="PGY108" s="649"/>
      <c r="PGZ108" s="649"/>
      <c r="PHA108" s="649"/>
      <c r="PHB108" s="649"/>
      <c r="PHC108" s="649"/>
      <c r="PHD108" s="649"/>
      <c r="PHE108" s="649"/>
      <c r="PHF108" s="649"/>
      <c r="PHG108" s="649"/>
      <c r="PHH108" s="649"/>
      <c r="PHI108" s="649"/>
      <c r="PHJ108" s="649"/>
      <c r="PHK108" s="649"/>
      <c r="PHL108" s="649"/>
      <c r="PHM108" s="649"/>
      <c r="PHN108" s="649"/>
      <c r="PHO108" s="649"/>
      <c r="PHP108" s="649"/>
      <c r="PHQ108" s="649"/>
      <c r="PHR108" s="649"/>
      <c r="PHS108" s="649"/>
      <c r="PHT108" s="649"/>
      <c r="PHU108" s="649"/>
      <c r="PHV108" s="649"/>
      <c r="PHW108" s="649"/>
      <c r="PHX108" s="649"/>
      <c r="PHY108" s="649"/>
      <c r="PHZ108" s="649"/>
      <c r="PIA108" s="649"/>
      <c r="PIB108" s="649"/>
      <c r="PIC108" s="649"/>
      <c r="PID108" s="649"/>
      <c r="PIE108" s="649"/>
      <c r="PIF108" s="649"/>
      <c r="PIG108" s="649"/>
      <c r="PIH108" s="649"/>
      <c r="PII108" s="649"/>
      <c r="PIJ108" s="649"/>
      <c r="PIK108" s="649"/>
      <c r="PIL108" s="649"/>
      <c r="PIM108" s="649"/>
      <c r="PIN108" s="649"/>
      <c r="PIO108" s="649"/>
      <c r="PIP108" s="649"/>
      <c r="PIQ108" s="649"/>
      <c r="PIR108" s="649"/>
      <c r="PIS108" s="649"/>
      <c r="PIT108" s="649"/>
      <c r="PIU108" s="649"/>
      <c r="PIV108" s="649"/>
      <c r="PIW108" s="649"/>
      <c r="PIX108" s="649"/>
      <c r="PIY108" s="649"/>
      <c r="PIZ108" s="649"/>
      <c r="PJA108" s="649"/>
      <c r="PJB108" s="649"/>
      <c r="PJC108" s="649"/>
      <c r="PJD108" s="649"/>
      <c r="PJE108" s="649"/>
      <c r="PJF108" s="649"/>
      <c r="PJG108" s="649"/>
      <c r="PJH108" s="649"/>
      <c r="PJI108" s="649"/>
      <c r="PJJ108" s="649"/>
      <c r="PJK108" s="649"/>
      <c r="PJL108" s="649"/>
      <c r="PJM108" s="649"/>
      <c r="PJN108" s="649"/>
      <c r="PJO108" s="649"/>
      <c r="PJP108" s="649"/>
      <c r="PJQ108" s="649"/>
      <c r="PJR108" s="649"/>
      <c r="PJS108" s="649"/>
      <c r="PJT108" s="649"/>
      <c r="PJU108" s="649"/>
      <c r="PJV108" s="649"/>
      <c r="PJW108" s="649"/>
      <c r="PJX108" s="649"/>
      <c r="PJY108" s="649"/>
      <c r="PJZ108" s="649"/>
      <c r="PKA108" s="649"/>
      <c r="PKB108" s="649"/>
      <c r="PKC108" s="649"/>
      <c r="PKD108" s="649"/>
      <c r="PKE108" s="649"/>
      <c r="PKF108" s="649"/>
      <c r="PKG108" s="649"/>
      <c r="PKH108" s="649"/>
      <c r="PKI108" s="649"/>
      <c r="PKJ108" s="649"/>
      <c r="PKK108" s="649"/>
      <c r="PKL108" s="649"/>
      <c r="PKM108" s="649"/>
      <c r="PKN108" s="649"/>
      <c r="PKO108" s="649"/>
      <c r="PKP108" s="649"/>
      <c r="PKQ108" s="649"/>
      <c r="PKR108" s="649"/>
      <c r="PKS108" s="649"/>
      <c r="PKT108" s="649"/>
      <c r="PKU108" s="649"/>
      <c r="PKV108" s="649"/>
      <c r="PKW108" s="649"/>
      <c r="PKX108" s="649"/>
      <c r="PKY108" s="649"/>
      <c r="PKZ108" s="649"/>
      <c r="PLA108" s="649"/>
      <c r="PLB108" s="649"/>
      <c r="PLC108" s="649"/>
      <c r="PLD108" s="649"/>
      <c r="PLE108" s="649"/>
      <c r="PLF108" s="649"/>
      <c r="PLG108" s="649"/>
      <c r="PLH108" s="649"/>
      <c r="PLI108" s="649"/>
      <c r="PLJ108" s="649"/>
      <c r="PLK108" s="649"/>
      <c r="PLL108" s="649"/>
      <c r="PLM108" s="649"/>
      <c r="PLN108" s="649"/>
      <c r="PLO108" s="649"/>
      <c r="PLP108" s="649"/>
      <c r="PLQ108" s="649"/>
      <c r="PLR108" s="649"/>
      <c r="PLS108" s="649"/>
      <c r="PLT108" s="649"/>
      <c r="PLU108" s="649"/>
      <c r="PLV108" s="649"/>
      <c r="PLW108" s="649"/>
      <c r="PLX108" s="649"/>
      <c r="PLY108" s="649"/>
      <c r="PLZ108" s="649"/>
      <c r="PMA108" s="649"/>
      <c r="PMB108" s="649"/>
      <c r="PMC108" s="649"/>
      <c r="PMD108" s="649"/>
      <c r="PME108" s="649"/>
      <c r="PMF108" s="649"/>
      <c r="PMG108" s="649"/>
      <c r="PMH108" s="649"/>
      <c r="PMI108" s="649"/>
      <c r="PMJ108" s="649"/>
      <c r="PMK108" s="649"/>
      <c r="PML108" s="649"/>
      <c r="PMM108" s="649"/>
      <c r="PMN108" s="649"/>
      <c r="PMO108" s="649"/>
      <c r="PMP108" s="649"/>
      <c r="PMQ108" s="649"/>
      <c r="PMR108" s="649"/>
      <c r="PMS108" s="649"/>
      <c r="PMT108" s="649"/>
      <c r="PMU108" s="649"/>
      <c r="PMV108" s="649"/>
      <c r="PMW108" s="649"/>
      <c r="PMX108" s="649"/>
      <c r="PMY108" s="649"/>
      <c r="PMZ108" s="649"/>
      <c r="PNA108" s="649"/>
      <c r="PNB108" s="649"/>
      <c r="PNC108" s="649"/>
      <c r="PND108" s="649"/>
      <c r="PNE108" s="649"/>
      <c r="PNF108" s="649"/>
      <c r="PNG108" s="649"/>
      <c r="PNH108" s="649"/>
      <c r="PNI108" s="649"/>
      <c r="PNJ108" s="649"/>
      <c r="PNK108" s="649"/>
      <c r="PNL108" s="649"/>
      <c r="PNM108" s="649"/>
      <c r="PNN108" s="649"/>
      <c r="PNO108" s="649"/>
      <c r="PNP108" s="649"/>
      <c r="PNQ108" s="649"/>
      <c r="PNR108" s="649"/>
      <c r="PNS108" s="649"/>
      <c r="PNT108" s="649"/>
      <c r="PNU108" s="649"/>
      <c r="PNV108" s="649"/>
      <c r="PNW108" s="649"/>
      <c r="PNX108" s="649"/>
      <c r="PNY108" s="649"/>
      <c r="PNZ108" s="649"/>
      <c r="POA108" s="649"/>
      <c r="POB108" s="649"/>
      <c r="POC108" s="649"/>
      <c r="POD108" s="649"/>
      <c r="POE108" s="649"/>
      <c r="POF108" s="649"/>
      <c r="POG108" s="649"/>
      <c r="POH108" s="649"/>
      <c r="POI108" s="649"/>
      <c r="POJ108" s="649"/>
      <c r="POK108" s="649"/>
      <c r="POL108" s="649"/>
      <c r="POM108" s="649"/>
      <c r="PON108" s="649"/>
      <c r="POO108" s="649"/>
      <c r="POP108" s="649"/>
      <c r="POQ108" s="649"/>
      <c r="POR108" s="649"/>
      <c r="POS108" s="649"/>
      <c r="POT108" s="649"/>
      <c r="POU108" s="649"/>
      <c r="POV108" s="649"/>
      <c r="POW108" s="649"/>
      <c r="POX108" s="649"/>
      <c r="POY108" s="649"/>
      <c r="POZ108" s="649"/>
      <c r="PPA108" s="649"/>
      <c r="PPB108" s="649"/>
      <c r="PPC108" s="649"/>
      <c r="PPD108" s="649"/>
      <c r="PPE108" s="649"/>
      <c r="PPF108" s="649"/>
      <c r="PPG108" s="649"/>
      <c r="PPH108" s="649"/>
      <c r="PPI108" s="649"/>
      <c r="PPJ108" s="649"/>
      <c r="PPK108" s="649"/>
      <c r="PPL108" s="649"/>
      <c r="PPM108" s="649"/>
      <c r="PPN108" s="649"/>
      <c r="PPO108" s="649"/>
      <c r="PPP108" s="649"/>
      <c r="PPQ108" s="649"/>
      <c r="PPR108" s="649"/>
      <c r="PPS108" s="649"/>
      <c r="PPT108" s="649"/>
      <c r="PPU108" s="649"/>
      <c r="PPV108" s="649"/>
      <c r="PPW108" s="649"/>
      <c r="PPX108" s="649"/>
      <c r="PPY108" s="649"/>
      <c r="PPZ108" s="649"/>
      <c r="PQA108" s="649"/>
      <c r="PQB108" s="649"/>
      <c r="PQC108" s="649"/>
      <c r="PQD108" s="649"/>
      <c r="PQE108" s="649"/>
      <c r="PQF108" s="649"/>
      <c r="PQG108" s="649"/>
      <c r="PQH108" s="649"/>
      <c r="PQI108" s="649"/>
      <c r="PQJ108" s="649"/>
      <c r="PQK108" s="649"/>
      <c r="PQL108" s="649"/>
      <c r="PQM108" s="649"/>
      <c r="PQN108" s="649"/>
      <c r="PQO108" s="649"/>
      <c r="PQP108" s="649"/>
      <c r="PQQ108" s="649"/>
      <c r="PQR108" s="649"/>
      <c r="PQS108" s="649"/>
      <c r="PQT108" s="649"/>
      <c r="PQU108" s="649"/>
      <c r="PQV108" s="649"/>
      <c r="PQW108" s="649"/>
      <c r="PQX108" s="649"/>
      <c r="PQY108" s="649"/>
      <c r="PQZ108" s="649"/>
      <c r="PRA108" s="649"/>
      <c r="PRB108" s="649"/>
      <c r="PRC108" s="649"/>
      <c r="PRD108" s="649"/>
      <c r="PRE108" s="649"/>
      <c r="PRF108" s="649"/>
      <c r="PRG108" s="649"/>
      <c r="PRH108" s="649"/>
      <c r="PRI108" s="649"/>
      <c r="PRJ108" s="649"/>
      <c r="PRK108" s="649"/>
      <c r="PRL108" s="649"/>
      <c r="PRM108" s="649"/>
      <c r="PRN108" s="649"/>
      <c r="PRO108" s="649"/>
      <c r="PRP108" s="649"/>
      <c r="PRQ108" s="649"/>
      <c r="PRR108" s="649"/>
      <c r="PRS108" s="649"/>
      <c r="PRT108" s="649"/>
      <c r="PRU108" s="649"/>
      <c r="PRV108" s="649"/>
      <c r="PRW108" s="649"/>
      <c r="PRX108" s="649"/>
      <c r="PRY108" s="649"/>
      <c r="PRZ108" s="649"/>
      <c r="PSA108" s="649"/>
      <c r="PSB108" s="649"/>
      <c r="PSC108" s="649"/>
      <c r="PSD108" s="649"/>
      <c r="PSE108" s="649"/>
      <c r="PSF108" s="649"/>
      <c r="PSG108" s="649"/>
      <c r="PSH108" s="649"/>
      <c r="PSI108" s="649"/>
      <c r="PSJ108" s="649"/>
      <c r="PSK108" s="649"/>
      <c r="PSL108" s="649"/>
      <c r="PSM108" s="649"/>
      <c r="PSN108" s="649"/>
      <c r="PSO108" s="649"/>
      <c r="PSP108" s="649"/>
      <c r="PSQ108" s="649"/>
      <c r="PSR108" s="649"/>
      <c r="PSS108" s="649"/>
      <c r="PST108" s="649"/>
      <c r="PSU108" s="649"/>
      <c r="PSV108" s="649"/>
      <c r="PSW108" s="649"/>
      <c r="PSX108" s="649"/>
      <c r="PSY108" s="649"/>
      <c r="PSZ108" s="649"/>
      <c r="PTA108" s="649"/>
      <c r="PTB108" s="649"/>
      <c r="PTC108" s="649"/>
      <c r="PTD108" s="649"/>
      <c r="PTE108" s="649"/>
      <c r="PTF108" s="649"/>
      <c r="PTG108" s="649"/>
      <c r="PTH108" s="649"/>
      <c r="PTI108" s="649"/>
      <c r="PTJ108" s="649"/>
      <c r="PTK108" s="649"/>
      <c r="PTL108" s="649"/>
      <c r="PTM108" s="649"/>
      <c r="PTN108" s="649"/>
      <c r="PTO108" s="649"/>
      <c r="PTP108" s="649"/>
      <c r="PTQ108" s="649"/>
      <c r="PTR108" s="649"/>
      <c r="PTS108" s="649"/>
      <c r="PTT108" s="649"/>
      <c r="PTU108" s="649"/>
      <c r="PTV108" s="649"/>
      <c r="PTW108" s="649"/>
      <c r="PTX108" s="649"/>
      <c r="PTY108" s="649"/>
      <c r="PTZ108" s="649"/>
      <c r="PUA108" s="649"/>
      <c r="PUB108" s="649"/>
      <c r="PUC108" s="649"/>
      <c r="PUD108" s="649"/>
      <c r="PUE108" s="649"/>
      <c r="PUF108" s="649"/>
      <c r="PUG108" s="649"/>
      <c r="PUH108" s="649"/>
      <c r="PUI108" s="649"/>
      <c r="PUJ108" s="649"/>
      <c r="PUK108" s="649"/>
      <c r="PUL108" s="649"/>
      <c r="PUM108" s="649"/>
      <c r="PUN108" s="649"/>
      <c r="PUO108" s="649"/>
      <c r="PUP108" s="649"/>
      <c r="PUQ108" s="649"/>
      <c r="PUR108" s="649"/>
      <c r="PUS108" s="649"/>
      <c r="PUT108" s="649"/>
      <c r="PUU108" s="649"/>
      <c r="PUV108" s="649"/>
      <c r="PUW108" s="649"/>
      <c r="PUX108" s="649"/>
      <c r="PUY108" s="649"/>
      <c r="PUZ108" s="649"/>
      <c r="PVA108" s="649"/>
      <c r="PVB108" s="649"/>
      <c r="PVC108" s="649"/>
      <c r="PVD108" s="649"/>
      <c r="PVE108" s="649"/>
      <c r="PVF108" s="649"/>
      <c r="PVG108" s="649"/>
      <c r="PVH108" s="649"/>
      <c r="PVI108" s="649"/>
      <c r="PVJ108" s="649"/>
      <c r="PVK108" s="649"/>
      <c r="PVL108" s="649"/>
      <c r="PVM108" s="649"/>
      <c r="PVN108" s="649"/>
      <c r="PVO108" s="649"/>
      <c r="PVP108" s="649"/>
      <c r="PVQ108" s="649"/>
      <c r="PVR108" s="649"/>
      <c r="PVS108" s="649"/>
      <c r="PVT108" s="649"/>
      <c r="PVU108" s="649"/>
      <c r="PVV108" s="649"/>
      <c r="PVW108" s="649"/>
      <c r="PVX108" s="649"/>
      <c r="PVY108" s="649"/>
      <c r="PVZ108" s="649"/>
      <c r="PWA108" s="649"/>
      <c r="PWB108" s="649"/>
      <c r="PWC108" s="649"/>
      <c r="PWD108" s="649"/>
      <c r="PWE108" s="649"/>
      <c r="PWF108" s="649"/>
      <c r="PWG108" s="649"/>
      <c r="PWH108" s="649"/>
      <c r="PWI108" s="649"/>
      <c r="PWJ108" s="649"/>
      <c r="PWK108" s="649"/>
      <c r="PWL108" s="649"/>
      <c r="PWM108" s="649"/>
      <c r="PWN108" s="649"/>
      <c r="PWO108" s="649"/>
      <c r="PWP108" s="649"/>
      <c r="PWQ108" s="649"/>
      <c r="PWR108" s="649"/>
      <c r="PWS108" s="649"/>
      <c r="PWT108" s="649"/>
      <c r="PWU108" s="649"/>
      <c r="PWV108" s="649"/>
      <c r="PWW108" s="649"/>
      <c r="PWX108" s="649"/>
      <c r="PWY108" s="649"/>
      <c r="PWZ108" s="649"/>
      <c r="PXA108" s="649"/>
      <c r="PXB108" s="649"/>
      <c r="PXC108" s="649"/>
      <c r="PXD108" s="649"/>
      <c r="PXE108" s="649"/>
      <c r="PXF108" s="649"/>
      <c r="PXG108" s="649"/>
      <c r="PXH108" s="649"/>
      <c r="PXI108" s="649"/>
      <c r="PXJ108" s="649"/>
      <c r="PXK108" s="649"/>
      <c r="PXL108" s="649"/>
      <c r="PXM108" s="649"/>
      <c r="PXN108" s="649"/>
      <c r="PXO108" s="649"/>
      <c r="PXP108" s="649"/>
      <c r="PXQ108" s="649"/>
      <c r="PXR108" s="649"/>
      <c r="PXS108" s="649"/>
      <c r="PXT108" s="649"/>
      <c r="PXU108" s="649"/>
      <c r="PXV108" s="649"/>
      <c r="PXW108" s="649"/>
      <c r="PXX108" s="649"/>
      <c r="PXY108" s="649"/>
      <c r="PXZ108" s="649"/>
      <c r="PYA108" s="649"/>
      <c r="PYB108" s="649"/>
      <c r="PYC108" s="649"/>
      <c r="PYD108" s="649"/>
      <c r="PYE108" s="649"/>
      <c r="PYF108" s="649"/>
      <c r="PYG108" s="649"/>
      <c r="PYH108" s="649"/>
      <c r="PYI108" s="649"/>
      <c r="PYJ108" s="649"/>
      <c r="PYK108" s="649"/>
      <c r="PYL108" s="649"/>
      <c r="PYM108" s="649"/>
      <c r="PYN108" s="649"/>
      <c r="PYO108" s="649"/>
      <c r="PYP108" s="649"/>
      <c r="PYQ108" s="649"/>
      <c r="PYR108" s="649"/>
      <c r="PYS108" s="649"/>
      <c r="PYT108" s="649"/>
      <c r="PYU108" s="649"/>
      <c r="PYV108" s="649"/>
      <c r="PYW108" s="649"/>
      <c r="PYX108" s="649"/>
      <c r="PYY108" s="649"/>
      <c r="PYZ108" s="649"/>
      <c r="PZA108" s="649"/>
      <c r="PZB108" s="649"/>
      <c r="PZC108" s="649"/>
      <c r="PZD108" s="649"/>
      <c r="PZE108" s="649"/>
      <c r="PZF108" s="649"/>
      <c r="PZG108" s="649"/>
      <c r="PZH108" s="649"/>
      <c r="PZI108" s="649"/>
      <c r="PZJ108" s="649"/>
      <c r="PZK108" s="649"/>
      <c r="PZL108" s="649"/>
      <c r="PZM108" s="649"/>
      <c r="PZN108" s="649"/>
      <c r="PZO108" s="649"/>
      <c r="PZP108" s="649"/>
      <c r="PZQ108" s="649"/>
      <c r="PZR108" s="649"/>
      <c r="PZS108" s="649"/>
      <c r="PZT108" s="649"/>
      <c r="PZU108" s="649"/>
      <c r="PZV108" s="649"/>
      <c r="PZW108" s="649"/>
      <c r="PZX108" s="649"/>
      <c r="PZY108" s="649"/>
      <c r="PZZ108" s="649"/>
      <c r="QAA108" s="649"/>
      <c r="QAB108" s="649"/>
      <c r="QAC108" s="649"/>
      <c r="QAD108" s="649"/>
      <c r="QAE108" s="649"/>
      <c r="QAF108" s="649"/>
      <c r="QAG108" s="649"/>
      <c r="QAH108" s="649"/>
      <c r="QAI108" s="649"/>
      <c r="QAJ108" s="649"/>
      <c r="QAK108" s="649"/>
      <c r="QAL108" s="649"/>
      <c r="QAM108" s="649"/>
      <c r="QAN108" s="649"/>
      <c r="QAO108" s="649"/>
      <c r="QAP108" s="649"/>
      <c r="QAQ108" s="649"/>
      <c r="QAR108" s="649"/>
      <c r="QAS108" s="649"/>
      <c r="QAT108" s="649"/>
      <c r="QAU108" s="649"/>
      <c r="QAV108" s="649"/>
      <c r="QAW108" s="649"/>
      <c r="QAX108" s="649"/>
      <c r="QAY108" s="649"/>
      <c r="QAZ108" s="649"/>
      <c r="QBA108" s="649"/>
      <c r="QBB108" s="649"/>
      <c r="QBC108" s="649"/>
      <c r="QBD108" s="649"/>
      <c r="QBE108" s="649"/>
      <c r="QBF108" s="649"/>
      <c r="QBG108" s="649"/>
      <c r="QBH108" s="649"/>
      <c r="QBI108" s="649"/>
      <c r="QBJ108" s="649"/>
      <c r="QBK108" s="649"/>
      <c r="QBL108" s="649"/>
      <c r="QBM108" s="649"/>
      <c r="QBN108" s="649"/>
      <c r="QBO108" s="649"/>
      <c r="QBP108" s="649"/>
      <c r="QBQ108" s="649"/>
      <c r="QBR108" s="649"/>
      <c r="QBS108" s="649"/>
      <c r="QBT108" s="649"/>
      <c r="QBU108" s="649"/>
      <c r="QBV108" s="649"/>
      <c r="QBW108" s="649"/>
      <c r="QBX108" s="649"/>
      <c r="QBY108" s="649"/>
      <c r="QBZ108" s="649"/>
      <c r="QCA108" s="649"/>
      <c r="QCB108" s="649"/>
      <c r="QCC108" s="649"/>
      <c r="QCD108" s="649"/>
      <c r="QCE108" s="649"/>
      <c r="QCF108" s="649"/>
      <c r="QCG108" s="649"/>
      <c r="QCH108" s="649"/>
      <c r="QCI108" s="649"/>
      <c r="QCJ108" s="649"/>
      <c r="QCK108" s="649"/>
      <c r="QCL108" s="649"/>
      <c r="QCM108" s="649"/>
      <c r="QCN108" s="649"/>
      <c r="QCO108" s="649"/>
      <c r="QCP108" s="649"/>
      <c r="QCQ108" s="649"/>
      <c r="QCR108" s="649"/>
      <c r="QCS108" s="649"/>
      <c r="QCT108" s="649"/>
      <c r="QCU108" s="649"/>
      <c r="QCV108" s="649"/>
      <c r="QCW108" s="649"/>
      <c r="QCX108" s="649"/>
      <c r="QCY108" s="649"/>
      <c r="QCZ108" s="649"/>
      <c r="QDA108" s="649"/>
      <c r="QDB108" s="649"/>
      <c r="QDC108" s="649"/>
      <c r="QDD108" s="649"/>
      <c r="QDE108" s="649"/>
      <c r="QDF108" s="649"/>
      <c r="QDG108" s="649"/>
      <c r="QDH108" s="649"/>
      <c r="QDI108" s="649"/>
      <c r="QDJ108" s="649"/>
      <c r="QDK108" s="649"/>
      <c r="QDL108" s="649"/>
      <c r="QDM108" s="649"/>
      <c r="QDN108" s="649"/>
      <c r="QDO108" s="649"/>
      <c r="QDP108" s="649"/>
      <c r="QDQ108" s="649"/>
      <c r="QDR108" s="649"/>
      <c r="QDS108" s="649"/>
      <c r="QDT108" s="649"/>
      <c r="QDU108" s="649"/>
      <c r="QDV108" s="649"/>
      <c r="QDW108" s="649"/>
      <c r="QDX108" s="649"/>
      <c r="QDY108" s="649"/>
      <c r="QDZ108" s="649"/>
      <c r="QEA108" s="649"/>
      <c r="QEB108" s="649"/>
      <c r="QEC108" s="649"/>
      <c r="QED108" s="649"/>
      <c r="QEE108" s="649"/>
      <c r="QEF108" s="649"/>
      <c r="QEG108" s="649"/>
      <c r="QEH108" s="649"/>
      <c r="QEI108" s="649"/>
      <c r="QEJ108" s="649"/>
      <c r="QEK108" s="649"/>
      <c r="QEL108" s="649"/>
      <c r="QEM108" s="649"/>
      <c r="QEN108" s="649"/>
      <c r="QEO108" s="649"/>
      <c r="QEP108" s="649"/>
      <c r="QEQ108" s="649"/>
      <c r="QER108" s="649"/>
      <c r="QES108" s="649"/>
      <c r="QET108" s="649"/>
      <c r="QEU108" s="649"/>
      <c r="QEV108" s="649"/>
      <c r="QEW108" s="649"/>
      <c r="QEX108" s="649"/>
      <c r="QEY108" s="649"/>
      <c r="QEZ108" s="649"/>
      <c r="QFA108" s="649"/>
      <c r="QFB108" s="649"/>
      <c r="QFC108" s="649"/>
      <c r="QFD108" s="649"/>
      <c r="QFE108" s="649"/>
      <c r="QFF108" s="649"/>
      <c r="QFG108" s="649"/>
      <c r="QFH108" s="649"/>
      <c r="QFI108" s="649"/>
      <c r="QFJ108" s="649"/>
      <c r="QFK108" s="649"/>
      <c r="QFL108" s="649"/>
      <c r="QFM108" s="649"/>
      <c r="QFN108" s="649"/>
      <c r="QFO108" s="649"/>
      <c r="QFP108" s="649"/>
      <c r="QFQ108" s="649"/>
      <c r="QFR108" s="649"/>
      <c r="QFS108" s="649"/>
      <c r="QFT108" s="649"/>
      <c r="QFU108" s="649"/>
      <c r="QFV108" s="649"/>
      <c r="QFW108" s="649"/>
      <c r="QFX108" s="649"/>
      <c r="QFY108" s="649"/>
      <c r="QFZ108" s="649"/>
      <c r="QGA108" s="649"/>
      <c r="QGB108" s="649"/>
      <c r="QGC108" s="649"/>
      <c r="QGD108" s="649"/>
      <c r="QGE108" s="649"/>
      <c r="QGF108" s="649"/>
      <c r="QGG108" s="649"/>
      <c r="QGH108" s="649"/>
      <c r="QGI108" s="649"/>
      <c r="QGJ108" s="649"/>
      <c r="QGK108" s="649"/>
      <c r="QGL108" s="649"/>
      <c r="QGM108" s="649"/>
      <c r="QGN108" s="649"/>
      <c r="QGO108" s="649"/>
      <c r="QGP108" s="649"/>
      <c r="QGQ108" s="649"/>
      <c r="QGR108" s="649"/>
      <c r="QGS108" s="649"/>
      <c r="QGT108" s="649"/>
      <c r="QGU108" s="649"/>
      <c r="QGV108" s="649"/>
      <c r="QGW108" s="649"/>
      <c r="QGX108" s="649"/>
      <c r="QGY108" s="649"/>
      <c r="QGZ108" s="649"/>
      <c r="QHA108" s="649"/>
      <c r="QHB108" s="649"/>
      <c r="QHC108" s="649"/>
      <c r="QHD108" s="649"/>
      <c r="QHE108" s="649"/>
      <c r="QHF108" s="649"/>
      <c r="QHG108" s="649"/>
      <c r="QHH108" s="649"/>
      <c r="QHI108" s="649"/>
      <c r="QHJ108" s="649"/>
      <c r="QHK108" s="649"/>
      <c r="QHL108" s="649"/>
      <c r="QHM108" s="649"/>
      <c r="QHN108" s="649"/>
      <c r="QHO108" s="649"/>
      <c r="QHP108" s="649"/>
      <c r="QHQ108" s="649"/>
      <c r="QHR108" s="649"/>
      <c r="QHS108" s="649"/>
      <c r="QHT108" s="649"/>
      <c r="QHU108" s="649"/>
      <c r="QHV108" s="649"/>
      <c r="QHW108" s="649"/>
      <c r="QHX108" s="649"/>
      <c r="QHY108" s="649"/>
      <c r="QHZ108" s="649"/>
      <c r="QIA108" s="649"/>
      <c r="QIB108" s="649"/>
      <c r="QIC108" s="649"/>
      <c r="QID108" s="649"/>
      <c r="QIE108" s="649"/>
      <c r="QIF108" s="649"/>
      <c r="QIG108" s="649"/>
      <c r="QIH108" s="649"/>
      <c r="QII108" s="649"/>
      <c r="QIJ108" s="649"/>
      <c r="QIK108" s="649"/>
      <c r="QIL108" s="649"/>
      <c r="QIM108" s="649"/>
      <c r="QIN108" s="649"/>
      <c r="QIO108" s="649"/>
      <c r="QIP108" s="649"/>
      <c r="QIQ108" s="649"/>
      <c r="QIR108" s="649"/>
      <c r="QIS108" s="649"/>
      <c r="QIT108" s="649"/>
      <c r="QIU108" s="649"/>
      <c r="QIV108" s="649"/>
      <c r="QIW108" s="649"/>
      <c r="QIX108" s="649"/>
      <c r="QIY108" s="649"/>
      <c r="QIZ108" s="649"/>
      <c r="QJA108" s="649"/>
      <c r="QJB108" s="649"/>
      <c r="QJC108" s="649"/>
      <c r="QJD108" s="649"/>
      <c r="QJE108" s="649"/>
      <c r="QJF108" s="649"/>
      <c r="QJG108" s="649"/>
      <c r="QJH108" s="649"/>
      <c r="QJI108" s="649"/>
      <c r="QJJ108" s="649"/>
      <c r="QJK108" s="649"/>
      <c r="QJL108" s="649"/>
      <c r="QJM108" s="649"/>
      <c r="QJN108" s="649"/>
      <c r="QJO108" s="649"/>
      <c r="QJP108" s="649"/>
      <c r="QJQ108" s="649"/>
      <c r="QJR108" s="649"/>
      <c r="QJS108" s="649"/>
      <c r="QJT108" s="649"/>
      <c r="QJU108" s="649"/>
      <c r="QJV108" s="649"/>
      <c r="QJW108" s="649"/>
      <c r="QJX108" s="649"/>
      <c r="QJY108" s="649"/>
      <c r="QJZ108" s="649"/>
      <c r="QKA108" s="649"/>
      <c r="QKB108" s="649"/>
      <c r="QKC108" s="649"/>
      <c r="QKD108" s="649"/>
      <c r="QKE108" s="649"/>
      <c r="QKF108" s="649"/>
      <c r="QKG108" s="649"/>
      <c r="QKH108" s="649"/>
      <c r="QKI108" s="649"/>
      <c r="QKJ108" s="649"/>
      <c r="QKK108" s="649"/>
      <c r="QKL108" s="649"/>
      <c r="QKM108" s="649"/>
      <c r="QKN108" s="649"/>
      <c r="QKO108" s="649"/>
      <c r="QKP108" s="649"/>
      <c r="QKQ108" s="649"/>
      <c r="QKR108" s="649"/>
      <c r="QKS108" s="649"/>
      <c r="QKT108" s="649"/>
      <c r="QKU108" s="649"/>
      <c r="QKV108" s="649"/>
      <c r="QKW108" s="649"/>
      <c r="QKX108" s="649"/>
      <c r="QKY108" s="649"/>
      <c r="QKZ108" s="649"/>
      <c r="QLA108" s="649"/>
      <c r="QLB108" s="649"/>
      <c r="QLC108" s="649"/>
      <c r="QLD108" s="649"/>
      <c r="QLE108" s="649"/>
      <c r="QLF108" s="649"/>
      <c r="QLG108" s="649"/>
      <c r="QLH108" s="649"/>
      <c r="QLI108" s="649"/>
      <c r="QLJ108" s="649"/>
      <c r="QLK108" s="649"/>
      <c r="QLL108" s="649"/>
      <c r="QLM108" s="649"/>
      <c r="QLN108" s="649"/>
      <c r="QLO108" s="649"/>
      <c r="QLP108" s="649"/>
      <c r="QLQ108" s="649"/>
      <c r="QLR108" s="649"/>
      <c r="QLS108" s="649"/>
      <c r="QLT108" s="649"/>
      <c r="QLU108" s="649"/>
      <c r="QLV108" s="649"/>
      <c r="QLW108" s="649"/>
      <c r="QLX108" s="649"/>
      <c r="QLY108" s="649"/>
      <c r="QLZ108" s="649"/>
      <c r="QMA108" s="649"/>
      <c r="QMB108" s="649"/>
      <c r="QMC108" s="649"/>
      <c r="QMD108" s="649"/>
      <c r="QME108" s="649"/>
      <c r="QMF108" s="649"/>
      <c r="QMG108" s="649"/>
      <c r="QMH108" s="649"/>
      <c r="QMI108" s="649"/>
      <c r="QMJ108" s="649"/>
      <c r="QMK108" s="649"/>
      <c r="QML108" s="649"/>
      <c r="QMM108" s="649"/>
      <c r="QMN108" s="649"/>
      <c r="QMO108" s="649"/>
      <c r="QMP108" s="649"/>
      <c r="QMQ108" s="649"/>
      <c r="QMR108" s="649"/>
      <c r="QMS108" s="649"/>
      <c r="QMT108" s="649"/>
      <c r="QMU108" s="649"/>
      <c r="QMV108" s="649"/>
      <c r="QMW108" s="649"/>
      <c r="QMX108" s="649"/>
      <c r="QMY108" s="649"/>
      <c r="QMZ108" s="649"/>
      <c r="QNA108" s="649"/>
      <c r="QNB108" s="649"/>
      <c r="QNC108" s="649"/>
      <c r="QND108" s="649"/>
      <c r="QNE108" s="649"/>
      <c r="QNF108" s="649"/>
      <c r="QNG108" s="649"/>
      <c r="QNH108" s="649"/>
      <c r="QNI108" s="649"/>
      <c r="QNJ108" s="649"/>
      <c r="QNK108" s="649"/>
      <c r="QNL108" s="649"/>
      <c r="QNM108" s="649"/>
      <c r="QNN108" s="649"/>
      <c r="QNO108" s="649"/>
      <c r="QNP108" s="649"/>
      <c r="QNQ108" s="649"/>
      <c r="QNR108" s="649"/>
      <c r="QNS108" s="649"/>
      <c r="QNT108" s="649"/>
      <c r="QNU108" s="649"/>
      <c r="QNV108" s="649"/>
      <c r="QNW108" s="649"/>
      <c r="QNX108" s="649"/>
      <c r="QNY108" s="649"/>
      <c r="QNZ108" s="649"/>
      <c r="QOA108" s="649"/>
      <c r="QOB108" s="649"/>
      <c r="QOC108" s="649"/>
      <c r="QOD108" s="649"/>
      <c r="QOE108" s="649"/>
      <c r="QOF108" s="649"/>
      <c r="QOG108" s="649"/>
      <c r="QOH108" s="649"/>
      <c r="QOI108" s="649"/>
      <c r="QOJ108" s="649"/>
      <c r="QOK108" s="649"/>
      <c r="QOL108" s="649"/>
      <c r="QOM108" s="649"/>
      <c r="QON108" s="649"/>
      <c r="QOO108" s="649"/>
      <c r="QOP108" s="649"/>
      <c r="QOQ108" s="649"/>
      <c r="QOR108" s="649"/>
      <c r="QOS108" s="649"/>
      <c r="QOT108" s="649"/>
      <c r="QOU108" s="649"/>
      <c r="QOV108" s="649"/>
      <c r="QOW108" s="649"/>
      <c r="QOX108" s="649"/>
      <c r="QOY108" s="649"/>
      <c r="QOZ108" s="649"/>
      <c r="QPA108" s="649"/>
      <c r="QPB108" s="649"/>
      <c r="QPC108" s="649"/>
      <c r="QPD108" s="649"/>
      <c r="QPE108" s="649"/>
      <c r="QPF108" s="649"/>
      <c r="QPG108" s="649"/>
      <c r="QPH108" s="649"/>
      <c r="QPI108" s="649"/>
      <c r="QPJ108" s="649"/>
      <c r="QPK108" s="649"/>
      <c r="QPL108" s="649"/>
      <c r="QPM108" s="649"/>
      <c r="QPN108" s="649"/>
      <c r="QPO108" s="649"/>
      <c r="QPP108" s="649"/>
      <c r="QPQ108" s="649"/>
      <c r="QPR108" s="649"/>
      <c r="QPS108" s="649"/>
      <c r="QPT108" s="649"/>
      <c r="QPU108" s="649"/>
      <c r="QPV108" s="649"/>
      <c r="QPW108" s="649"/>
      <c r="QPX108" s="649"/>
      <c r="QPY108" s="649"/>
      <c r="QPZ108" s="649"/>
      <c r="QQA108" s="649"/>
      <c r="QQB108" s="649"/>
      <c r="QQC108" s="649"/>
      <c r="QQD108" s="649"/>
      <c r="QQE108" s="649"/>
      <c r="QQF108" s="649"/>
      <c r="QQG108" s="649"/>
      <c r="QQH108" s="649"/>
      <c r="QQI108" s="649"/>
      <c r="QQJ108" s="649"/>
      <c r="QQK108" s="649"/>
      <c r="QQL108" s="649"/>
      <c r="QQM108" s="649"/>
      <c r="QQN108" s="649"/>
      <c r="QQO108" s="649"/>
      <c r="QQP108" s="649"/>
      <c r="QQQ108" s="649"/>
      <c r="QQR108" s="649"/>
      <c r="QQS108" s="649"/>
      <c r="QQT108" s="649"/>
      <c r="QQU108" s="649"/>
      <c r="QQV108" s="649"/>
      <c r="QQW108" s="649"/>
      <c r="QQX108" s="649"/>
      <c r="QQY108" s="649"/>
      <c r="QQZ108" s="649"/>
      <c r="QRA108" s="649"/>
      <c r="QRB108" s="649"/>
      <c r="QRC108" s="649"/>
      <c r="QRD108" s="649"/>
      <c r="QRE108" s="649"/>
      <c r="QRF108" s="649"/>
      <c r="QRG108" s="649"/>
      <c r="QRH108" s="649"/>
      <c r="QRI108" s="649"/>
      <c r="QRJ108" s="649"/>
      <c r="QRK108" s="649"/>
      <c r="QRL108" s="649"/>
      <c r="QRM108" s="649"/>
      <c r="QRN108" s="649"/>
      <c r="QRO108" s="649"/>
      <c r="QRP108" s="649"/>
      <c r="QRQ108" s="649"/>
      <c r="QRR108" s="649"/>
      <c r="QRS108" s="649"/>
      <c r="QRT108" s="649"/>
      <c r="QRU108" s="649"/>
      <c r="QRV108" s="649"/>
      <c r="QRW108" s="649"/>
      <c r="QRX108" s="649"/>
      <c r="QRY108" s="649"/>
      <c r="QRZ108" s="649"/>
      <c r="QSA108" s="649"/>
      <c r="QSB108" s="649"/>
      <c r="QSC108" s="649"/>
      <c r="QSD108" s="649"/>
      <c r="QSE108" s="649"/>
      <c r="QSF108" s="649"/>
      <c r="QSG108" s="649"/>
      <c r="QSH108" s="649"/>
      <c r="QSI108" s="649"/>
      <c r="QSJ108" s="649"/>
      <c r="QSK108" s="649"/>
      <c r="QSL108" s="649"/>
      <c r="QSM108" s="649"/>
      <c r="QSN108" s="649"/>
      <c r="QSO108" s="649"/>
      <c r="QSP108" s="649"/>
      <c r="QSQ108" s="649"/>
      <c r="QSR108" s="649"/>
      <c r="QSS108" s="649"/>
      <c r="QST108" s="649"/>
      <c r="QSU108" s="649"/>
      <c r="QSV108" s="649"/>
      <c r="QSW108" s="649"/>
      <c r="QSX108" s="649"/>
      <c r="QSY108" s="649"/>
      <c r="QSZ108" s="649"/>
      <c r="QTA108" s="649"/>
      <c r="QTB108" s="649"/>
      <c r="QTC108" s="649"/>
      <c r="QTD108" s="649"/>
      <c r="QTE108" s="649"/>
      <c r="QTF108" s="649"/>
      <c r="QTG108" s="649"/>
      <c r="QTH108" s="649"/>
      <c r="QTI108" s="649"/>
      <c r="QTJ108" s="649"/>
      <c r="QTK108" s="649"/>
      <c r="QTL108" s="649"/>
      <c r="QTM108" s="649"/>
      <c r="QTN108" s="649"/>
      <c r="QTO108" s="649"/>
      <c r="QTP108" s="649"/>
      <c r="QTQ108" s="649"/>
      <c r="QTR108" s="649"/>
      <c r="QTS108" s="649"/>
      <c r="QTT108" s="649"/>
      <c r="QTU108" s="649"/>
      <c r="QTV108" s="649"/>
      <c r="QTW108" s="649"/>
      <c r="QTX108" s="649"/>
      <c r="QTY108" s="649"/>
      <c r="QTZ108" s="649"/>
      <c r="QUA108" s="649"/>
      <c r="QUB108" s="649"/>
      <c r="QUC108" s="649"/>
      <c r="QUD108" s="649"/>
      <c r="QUE108" s="649"/>
      <c r="QUF108" s="649"/>
      <c r="QUG108" s="649"/>
      <c r="QUH108" s="649"/>
      <c r="QUI108" s="649"/>
      <c r="QUJ108" s="649"/>
      <c r="QUK108" s="649"/>
      <c r="QUL108" s="649"/>
      <c r="QUM108" s="649"/>
      <c r="QUN108" s="649"/>
      <c r="QUO108" s="649"/>
      <c r="QUP108" s="649"/>
      <c r="QUQ108" s="649"/>
      <c r="QUR108" s="649"/>
      <c r="QUS108" s="649"/>
      <c r="QUT108" s="649"/>
      <c r="QUU108" s="649"/>
      <c r="QUV108" s="649"/>
      <c r="QUW108" s="649"/>
      <c r="QUX108" s="649"/>
      <c r="QUY108" s="649"/>
      <c r="QUZ108" s="649"/>
      <c r="QVA108" s="649"/>
      <c r="QVB108" s="649"/>
      <c r="QVC108" s="649"/>
      <c r="QVD108" s="649"/>
      <c r="QVE108" s="649"/>
      <c r="QVF108" s="649"/>
      <c r="QVG108" s="649"/>
      <c r="QVH108" s="649"/>
      <c r="QVI108" s="649"/>
      <c r="QVJ108" s="649"/>
      <c r="QVK108" s="649"/>
      <c r="QVL108" s="649"/>
      <c r="QVM108" s="649"/>
      <c r="QVN108" s="649"/>
      <c r="QVO108" s="649"/>
      <c r="QVP108" s="649"/>
      <c r="QVQ108" s="649"/>
      <c r="QVR108" s="649"/>
      <c r="QVS108" s="649"/>
      <c r="QVT108" s="649"/>
      <c r="QVU108" s="649"/>
      <c r="QVV108" s="649"/>
      <c r="QVW108" s="649"/>
      <c r="QVX108" s="649"/>
      <c r="QVY108" s="649"/>
      <c r="QVZ108" s="649"/>
      <c r="QWA108" s="649"/>
      <c r="QWB108" s="649"/>
      <c r="QWC108" s="649"/>
      <c r="QWD108" s="649"/>
      <c r="QWE108" s="649"/>
      <c r="QWF108" s="649"/>
      <c r="QWG108" s="649"/>
      <c r="QWH108" s="649"/>
      <c r="QWI108" s="649"/>
      <c r="QWJ108" s="649"/>
      <c r="QWK108" s="649"/>
      <c r="QWL108" s="649"/>
      <c r="QWM108" s="649"/>
      <c r="QWN108" s="649"/>
      <c r="QWO108" s="649"/>
      <c r="QWP108" s="649"/>
      <c r="QWQ108" s="649"/>
      <c r="QWR108" s="649"/>
      <c r="QWS108" s="649"/>
      <c r="QWT108" s="649"/>
      <c r="QWU108" s="649"/>
      <c r="QWV108" s="649"/>
      <c r="QWW108" s="649"/>
      <c r="QWX108" s="649"/>
      <c r="QWY108" s="649"/>
      <c r="QWZ108" s="649"/>
      <c r="QXA108" s="649"/>
      <c r="QXB108" s="649"/>
      <c r="QXC108" s="649"/>
      <c r="QXD108" s="649"/>
      <c r="QXE108" s="649"/>
      <c r="QXF108" s="649"/>
      <c r="QXG108" s="649"/>
      <c r="QXH108" s="649"/>
      <c r="QXI108" s="649"/>
      <c r="QXJ108" s="649"/>
      <c r="QXK108" s="649"/>
      <c r="QXL108" s="649"/>
      <c r="QXM108" s="649"/>
      <c r="QXN108" s="649"/>
      <c r="QXO108" s="649"/>
      <c r="QXP108" s="649"/>
      <c r="QXQ108" s="649"/>
      <c r="QXR108" s="649"/>
      <c r="QXS108" s="649"/>
      <c r="QXT108" s="649"/>
      <c r="QXU108" s="649"/>
      <c r="QXV108" s="649"/>
      <c r="QXW108" s="649"/>
      <c r="QXX108" s="649"/>
      <c r="QXY108" s="649"/>
      <c r="QXZ108" s="649"/>
      <c r="QYA108" s="649"/>
      <c r="QYB108" s="649"/>
      <c r="QYC108" s="649"/>
      <c r="QYD108" s="649"/>
      <c r="QYE108" s="649"/>
      <c r="QYF108" s="649"/>
      <c r="QYG108" s="649"/>
      <c r="QYH108" s="649"/>
      <c r="QYI108" s="649"/>
      <c r="QYJ108" s="649"/>
      <c r="QYK108" s="649"/>
      <c r="QYL108" s="649"/>
      <c r="QYM108" s="649"/>
      <c r="QYN108" s="649"/>
      <c r="QYO108" s="649"/>
      <c r="QYP108" s="649"/>
      <c r="QYQ108" s="649"/>
      <c r="QYR108" s="649"/>
      <c r="QYS108" s="649"/>
      <c r="QYT108" s="649"/>
      <c r="QYU108" s="649"/>
      <c r="QYV108" s="649"/>
      <c r="QYW108" s="649"/>
      <c r="QYX108" s="649"/>
      <c r="QYY108" s="649"/>
      <c r="QYZ108" s="649"/>
      <c r="QZA108" s="649"/>
      <c r="QZB108" s="649"/>
      <c r="QZC108" s="649"/>
      <c r="QZD108" s="649"/>
      <c r="QZE108" s="649"/>
      <c r="QZF108" s="649"/>
      <c r="QZG108" s="649"/>
      <c r="QZH108" s="649"/>
      <c r="QZI108" s="649"/>
      <c r="QZJ108" s="649"/>
      <c r="QZK108" s="649"/>
      <c r="QZL108" s="649"/>
      <c r="QZM108" s="649"/>
      <c r="QZN108" s="649"/>
      <c r="QZO108" s="649"/>
      <c r="QZP108" s="649"/>
      <c r="QZQ108" s="649"/>
      <c r="QZR108" s="649"/>
      <c r="QZS108" s="649"/>
      <c r="QZT108" s="649"/>
      <c r="QZU108" s="649"/>
      <c r="QZV108" s="649"/>
      <c r="QZW108" s="649"/>
      <c r="QZX108" s="649"/>
      <c r="QZY108" s="649"/>
      <c r="QZZ108" s="649"/>
      <c r="RAA108" s="649"/>
      <c r="RAB108" s="649"/>
      <c r="RAC108" s="649"/>
      <c r="RAD108" s="649"/>
      <c r="RAE108" s="649"/>
      <c r="RAF108" s="649"/>
      <c r="RAG108" s="649"/>
      <c r="RAH108" s="649"/>
      <c r="RAI108" s="649"/>
      <c r="RAJ108" s="649"/>
      <c r="RAK108" s="649"/>
      <c r="RAL108" s="649"/>
      <c r="RAM108" s="649"/>
      <c r="RAN108" s="649"/>
      <c r="RAO108" s="649"/>
      <c r="RAP108" s="649"/>
      <c r="RAQ108" s="649"/>
      <c r="RAR108" s="649"/>
      <c r="RAS108" s="649"/>
      <c r="RAT108" s="649"/>
      <c r="RAU108" s="649"/>
      <c r="RAV108" s="649"/>
      <c r="RAW108" s="649"/>
      <c r="RAX108" s="649"/>
      <c r="RAY108" s="649"/>
      <c r="RAZ108" s="649"/>
      <c r="RBA108" s="649"/>
      <c r="RBB108" s="649"/>
      <c r="RBC108" s="649"/>
      <c r="RBD108" s="649"/>
      <c r="RBE108" s="649"/>
      <c r="RBF108" s="649"/>
      <c r="RBG108" s="649"/>
      <c r="RBH108" s="649"/>
      <c r="RBI108" s="649"/>
      <c r="RBJ108" s="649"/>
      <c r="RBK108" s="649"/>
      <c r="RBL108" s="649"/>
      <c r="RBM108" s="649"/>
      <c r="RBN108" s="649"/>
      <c r="RBO108" s="649"/>
      <c r="RBP108" s="649"/>
      <c r="RBQ108" s="649"/>
      <c r="RBR108" s="649"/>
      <c r="RBS108" s="649"/>
      <c r="RBT108" s="649"/>
      <c r="RBU108" s="649"/>
      <c r="RBV108" s="649"/>
      <c r="RBW108" s="649"/>
      <c r="RBX108" s="649"/>
      <c r="RBY108" s="649"/>
      <c r="RBZ108" s="649"/>
      <c r="RCA108" s="649"/>
      <c r="RCB108" s="649"/>
      <c r="RCC108" s="649"/>
      <c r="RCD108" s="649"/>
      <c r="RCE108" s="649"/>
      <c r="RCF108" s="649"/>
      <c r="RCG108" s="649"/>
      <c r="RCH108" s="649"/>
      <c r="RCI108" s="649"/>
      <c r="RCJ108" s="649"/>
      <c r="RCK108" s="649"/>
      <c r="RCL108" s="649"/>
      <c r="RCM108" s="649"/>
      <c r="RCN108" s="649"/>
      <c r="RCO108" s="649"/>
      <c r="RCP108" s="649"/>
      <c r="RCQ108" s="649"/>
      <c r="RCR108" s="649"/>
      <c r="RCS108" s="649"/>
      <c r="RCT108" s="649"/>
      <c r="RCU108" s="649"/>
      <c r="RCV108" s="649"/>
      <c r="RCW108" s="649"/>
      <c r="RCX108" s="649"/>
      <c r="RCY108" s="649"/>
      <c r="RCZ108" s="649"/>
      <c r="RDA108" s="649"/>
      <c r="RDB108" s="649"/>
      <c r="RDC108" s="649"/>
      <c r="RDD108" s="649"/>
      <c r="RDE108" s="649"/>
      <c r="RDF108" s="649"/>
      <c r="RDG108" s="649"/>
      <c r="RDH108" s="649"/>
      <c r="RDI108" s="649"/>
      <c r="RDJ108" s="649"/>
      <c r="RDK108" s="649"/>
      <c r="RDL108" s="649"/>
      <c r="RDM108" s="649"/>
      <c r="RDN108" s="649"/>
      <c r="RDO108" s="649"/>
      <c r="RDP108" s="649"/>
      <c r="RDQ108" s="649"/>
      <c r="RDR108" s="649"/>
      <c r="RDS108" s="649"/>
      <c r="RDT108" s="649"/>
      <c r="RDU108" s="649"/>
      <c r="RDV108" s="649"/>
      <c r="RDW108" s="649"/>
      <c r="RDX108" s="649"/>
      <c r="RDY108" s="649"/>
      <c r="RDZ108" s="649"/>
      <c r="REA108" s="649"/>
      <c r="REB108" s="649"/>
      <c r="REC108" s="649"/>
      <c r="RED108" s="649"/>
      <c r="REE108" s="649"/>
      <c r="REF108" s="649"/>
      <c r="REG108" s="649"/>
      <c r="REH108" s="649"/>
      <c r="REI108" s="649"/>
      <c r="REJ108" s="649"/>
      <c r="REK108" s="649"/>
      <c r="REL108" s="649"/>
      <c r="REM108" s="649"/>
      <c r="REN108" s="649"/>
      <c r="REO108" s="649"/>
      <c r="REP108" s="649"/>
      <c r="REQ108" s="649"/>
      <c r="RER108" s="649"/>
      <c r="RES108" s="649"/>
      <c r="RET108" s="649"/>
      <c r="REU108" s="649"/>
      <c r="REV108" s="649"/>
      <c r="REW108" s="649"/>
      <c r="REX108" s="649"/>
      <c r="REY108" s="649"/>
      <c r="REZ108" s="649"/>
      <c r="RFA108" s="649"/>
      <c r="RFB108" s="649"/>
      <c r="RFC108" s="649"/>
      <c r="RFD108" s="649"/>
      <c r="RFE108" s="649"/>
      <c r="RFF108" s="649"/>
      <c r="RFG108" s="649"/>
      <c r="RFH108" s="649"/>
      <c r="RFI108" s="649"/>
      <c r="RFJ108" s="649"/>
      <c r="RFK108" s="649"/>
      <c r="RFL108" s="649"/>
      <c r="RFM108" s="649"/>
      <c r="RFN108" s="649"/>
      <c r="RFO108" s="649"/>
      <c r="RFP108" s="649"/>
      <c r="RFQ108" s="649"/>
      <c r="RFR108" s="649"/>
      <c r="RFS108" s="649"/>
      <c r="RFT108" s="649"/>
      <c r="RFU108" s="649"/>
      <c r="RFV108" s="649"/>
      <c r="RFW108" s="649"/>
      <c r="RFX108" s="649"/>
      <c r="RFY108" s="649"/>
      <c r="RFZ108" s="649"/>
      <c r="RGA108" s="649"/>
      <c r="RGB108" s="649"/>
      <c r="RGC108" s="649"/>
      <c r="RGD108" s="649"/>
      <c r="RGE108" s="649"/>
      <c r="RGF108" s="649"/>
      <c r="RGG108" s="649"/>
      <c r="RGH108" s="649"/>
      <c r="RGI108" s="649"/>
      <c r="RGJ108" s="649"/>
      <c r="RGK108" s="649"/>
      <c r="RGL108" s="649"/>
      <c r="RGM108" s="649"/>
      <c r="RGN108" s="649"/>
      <c r="RGO108" s="649"/>
      <c r="RGP108" s="649"/>
      <c r="RGQ108" s="649"/>
      <c r="RGR108" s="649"/>
      <c r="RGS108" s="649"/>
      <c r="RGT108" s="649"/>
      <c r="RGU108" s="649"/>
      <c r="RGV108" s="649"/>
      <c r="RGW108" s="649"/>
      <c r="RGX108" s="649"/>
      <c r="RGY108" s="649"/>
      <c r="RGZ108" s="649"/>
      <c r="RHA108" s="649"/>
      <c r="RHB108" s="649"/>
      <c r="RHC108" s="649"/>
      <c r="RHD108" s="649"/>
      <c r="RHE108" s="649"/>
      <c r="RHF108" s="649"/>
      <c r="RHG108" s="649"/>
      <c r="RHH108" s="649"/>
      <c r="RHI108" s="649"/>
      <c r="RHJ108" s="649"/>
      <c r="RHK108" s="649"/>
      <c r="RHL108" s="649"/>
      <c r="RHM108" s="649"/>
      <c r="RHN108" s="649"/>
      <c r="RHO108" s="649"/>
      <c r="RHP108" s="649"/>
      <c r="RHQ108" s="649"/>
      <c r="RHR108" s="649"/>
      <c r="RHS108" s="649"/>
      <c r="RHT108" s="649"/>
      <c r="RHU108" s="649"/>
      <c r="RHV108" s="649"/>
      <c r="RHW108" s="649"/>
      <c r="RHX108" s="649"/>
      <c r="RHY108" s="649"/>
      <c r="RHZ108" s="649"/>
      <c r="RIA108" s="649"/>
      <c r="RIB108" s="649"/>
      <c r="RIC108" s="649"/>
      <c r="RID108" s="649"/>
      <c r="RIE108" s="649"/>
      <c r="RIF108" s="649"/>
      <c r="RIG108" s="649"/>
      <c r="RIH108" s="649"/>
      <c r="RII108" s="649"/>
      <c r="RIJ108" s="649"/>
      <c r="RIK108" s="649"/>
      <c r="RIL108" s="649"/>
      <c r="RIM108" s="649"/>
      <c r="RIN108" s="649"/>
      <c r="RIO108" s="649"/>
      <c r="RIP108" s="649"/>
      <c r="RIQ108" s="649"/>
      <c r="RIR108" s="649"/>
      <c r="RIS108" s="649"/>
      <c r="RIT108" s="649"/>
      <c r="RIU108" s="649"/>
      <c r="RIV108" s="649"/>
      <c r="RIW108" s="649"/>
      <c r="RIX108" s="649"/>
      <c r="RIY108" s="649"/>
      <c r="RIZ108" s="649"/>
      <c r="RJA108" s="649"/>
      <c r="RJB108" s="649"/>
      <c r="RJC108" s="649"/>
      <c r="RJD108" s="649"/>
      <c r="RJE108" s="649"/>
      <c r="RJF108" s="649"/>
      <c r="RJG108" s="649"/>
      <c r="RJH108" s="649"/>
      <c r="RJI108" s="649"/>
      <c r="RJJ108" s="649"/>
      <c r="RJK108" s="649"/>
      <c r="RJL108" s="649"/>
      <c r="RJM108" s="649"/>
      <c r="RJN108" s="649"/>
      <c r="RJO108" s="649"/>
      <c r="RJP108" s="649"/>
      <c r="RJQ108" s="649"/>
      <c r="RJR108" s="649"/>
      <c r="RJS108" s="649"/>
      <c r="RJT108" s="649"/>
      <c r="RJU108" s="649"/>
      <c r="RJV108" s="649"/>
      <c r="RJW108" s="649"/>
      <c r="RJX108" s="649"/>
      <c r="RJY108" s="649"/>
      <c r="RJZ108" s="649"/>
      <c r="RKA108" s="649"/>
      <c r="RKB108" s="649"/>
      <c r="RKC108" s="649"/>
      <c r="RKD108" s="649"/>
      <c r="RKE108" s="649"/>
      <c r="RKF108" s="649"/>
      <c r="RKG108" s="649"/>
      <c r="RKH108" s="649"/>
      <c r="RKI108" s="649"/>
      <c r="RKJ108" s="649"/>
      <c r="RKK108" s="649"/>
      <c r="RKL108" s="649"/>
      <c r="RKM108" s="649"/>
      <c r="RKN108" s="649"/>
      <c r="RKO108" s="649"/>
      <c r="RKP108" s="649"/>
      <c r="RKQ108" s="649"/>
      <c r="RKR108" s="649"/>
      <c r="RKS108" s="649"/>
      <c r="RKT108" s="649"/>
      <c r="RKU108" s="649"/>
      <c r="RKV108" s="649"/>
      <c r="RKW108" s="649"/>
      <c r="RKX108" s="649"/>
      <c r="RKY108" s="649"/>
      <c r="RKZ108" s="649"/>
      <c r="RLA108" s="649"/>
      <c r="RLB108" s="649"/>
      <c r="RLC108" s="649"/>
      <c r="RLD108" s="649"/>
      <c r="RLE108" s="649"/>
      <c r="RLF108" s="649"/>
      <c r="RLG108" s="649"/>
      <c r="RLH108" s="649"/>
      <c r="RLI108" s="649"/>
      <c r="RLJ108" s="649"/>
      <c r="RLK108" s="649"/>
      <c r="RLL108" s="649"/>
      <c r="RLM108" s="649"/>
      <c r="RLN108" s="649"/>
      <c r="RLO108" s="649"/>
      <c r="RLP108" s="649"/>
      <c r="RLQ108" s="649"/>
      <c r="RLR108" s="649"/>
      <c r="RLS108" s="649"/>
      <c r="RLT108" s="649"/>
      <c r="RLU108" s="649"/>
      <c r="RLV108" s="649"/>
      <c r="RLW108" s="649"/>
      <c r="RLX108" s="649"/>
      <c r="RLY108" s="649"/>
      <c r="RLZ108" s="649"/>
      <c r="RMA108" s="649"/>
      <c r="RMB108" s="649"/>
      <c r="RMC108" s="649"/>
      <c r="RMD108" s="649"/>
      <c r="RME108" s="649"/>
      <c r="RMF108" s="649"/>
      <c r="RMG108" s="649"/>
      <c r="RMH108" s="649"/>
      <c r="RMI108" s="649"/>
      <c r="RMJ108" s="649"/>
      <c r="RMK108" s="649"/>
      <c r="RML108" s="649"/>
      <c r="RMM108" s="649"/>
      <c r="RMN108" s="649"/>
      <c r="RMO108" s="649"/>
      <c r="RMP108" s="649"/>
      <c r="RMQ108" s="649"/>
      <c r="RMR108" s="649"/>
      <c r="RMS108" s="649"/>
      <c r="RMT108" s="649"/>
      <c r="RMU108" s="649"/>
      <c r="RMV108" s="649"/>
      <c r="RMW108" s="649"/>
      <c r="RMX108" s="649"/>
      <c r="RMY108" s="649"/>
      <c r="RMZ108" s="649"/>
      <c r="RNA108" s="649"/>
      <c r="RNB108" s="649"/>
      <c r="RNC108" s="649"/>
      <c r="RND108" s="649"/>
      <c r="RNE108" s="649"/>
      <c r="RNF108" s="649"/>
      <c r="RNG108" s="649"/>
      <c r="RNH108" s="649"/>
      <c r="RNI108" s="649"/>
      <c r="RNJ108" s="649"/>
      <c r="RNK108" s="649"/>
      <c r="RNL108" s="649"/>
      <c r="RNM108" s="649"/>
      <c r="RNN108" s="649"/>
      <c r="RNO108" s="649"/>
      <c r="RNP108" s="649"/>
      <c r="RNQ108" s="649"/>
      <c r="RNR108" s="649"/>
      <c r="RNS108" s="649"/>
      <c r="RNT108" s="649"/>
      <c r="RNU108" s="649"/>
      <c r="RNV108" s="649"/>
      <c r="RNW108" s="649"/>
      <c r="RNX108" s="649"/>
      <c r="RNY108" s="649"/>
      <c r="RNZ108" s="649"/>
      <c r="ROA108" s="649"/>
      <c r="ROB108" s="649"/>
      <c r="ROC108" s="649"/>
      <c r="ROD108" s="649"/>
      <c r="ROE108" s="649"/>
      <c r="ROF108" s="649"/>
      <c r="ROG108" s="649"/>
      <c r="ROH108" s="649"/>
      <c r="ROI108" s="649"/>
      <c r="ROJ108" s="649"/>
      <c r="ROK108" s="649"/>
      <c r="ROL108" s="649"/>
      <c r="ROM108" s="649"/>
      <c r="RON108" s="649"/>
      <c r="ROO108" s="649"/>
      <c r="ROP108" s="649"/>
      <c r="ROQ108" s="649"/>
      <c r="ROR108" s="649"/>
      <c r="ROS108" s="649"/>
      <c r="ROT108" s="649"/>
      <c r="ROU108" s="649"/>
      <c r="ROV108" s="649"/>
      <c r="ROW108" s="649"/>
      <c r="ROX108" s="649"/>
      <c r="ROY108" s="649"/>
      <c r="ROZ108" s="649"/>
      <c r="RPA108" s="649"/>
      <c r="RPB108" s="649"/>
      <c r="RPC108" s="649"/>
      <c r="RPD108" s="649"/>
      <c r="RPE108" s="649"/>
      <c r="RPF108" s="649"/>
      <c r="RPG108" s="649"/>
      <c r="RPH108" s="649"/>
      <c r="RPI108" s="649"/>
      <c r="RPJ108" s="649"/>
      <c r="RPK108" s="649"/>
      <c r="RPL108" s="649"/>
      <c r="RPM108" s="649"/>
      <c r="RPN108" s="649"/>
      <c r="RPO108" s="649"/>
      <c r="RPP108" s="649"/>
      <c r="RPQ108" s="649"/>
      <c r="RPR108" s="649"/>
      <c r="RPS108" s="649"/>
      <c r="RPT108" s="649"/>
      <c r="RPU108" s="649"/>
      <c r="RPV108" s="649"/>
      <c r="RPW108" s="649"/>
      <c r="RPX108" s="649"/>
      <c r="RPY108" s="649"/>
      <c r="RPZ108" s="649"/>
      <c r="RQA108" s="649"/>
      <c r="RQB108" s="649"/>
      <c r="RQC108" s="649"/>
      <c r="RQD108" s="649"/>
      <c r="RQE108" s="649"/>
      <c r="RQF108" s="649"/>
      <c r="RQG108" s="649"/>
      <c r="RQH108" s="649"/>
      <c r="RQI108" s="649"/>
      <c r="RQJ108" s="649"/>
      <c r="RQK108" s="649"/>
      <c r="RQL108" s="649"/>
      <c r="RQM108" s="649"/>
      <c r="RQN108" s="649"/>
      <c r="RQO108" s="649"/>
      <c r="RQP108" s="649"/>
      <c r="RQQ108" s="649"/>
      <c r="RQR108" s="649"/>
      <c r="RQS108" s="649"/>
      <c r="RQT108" s="649"/>
      <c r="RQU108" s="649"/>
      <c r="RQV108" s="649"/>
      <c r="RQW108" s="649"/>
      <c r="RQX108" s="649"/>
      <c r="RQY108" s="649"/>
      <c r="RQZ108" s="649"/>
      <c r="RRA108" s="649"/>
      <c r="RRB108" s="649"/>
      <c r="RRC108" s="649"/>
      <c r="RRD108" s="649"/>
      <c r="RRE108" s="649"/>
      <c r="RRF108" s="649"/>
      <c r="RRG108" s="649"/>
      <c r="RRH108" s="649"/>
      <c r="RRI108" s="649"/>
      <c r="RRJ108" s="649"/>
      <c r="RRK108" s="649"/>
      <c r="RRL108" s="649"/>
      <c r="RRM108" s="649"/>
      <c r="RRN108" s="649"/>
      <c r="RRO108" s="649"/>
      <c r="RRP108" s="649"/>
      <c r="RRQ108" s="649"/>
      <c r="RRR108" s="649"/>
      <c r="RRS108" s="649"/>
      <c r="RRT108" s="649"/>
      <c r="RRU108" s="649"/>
      <c r="RRV108" s="649"/>
      <c r="RRW108" s="649"/>
      <c r="RRX108" s="649"/>
      <c r="RRY108" s="649"/>
      <c r="RRZ108" s="649"/>
      <c r="RSA108" s="649"/>
      <c r="RSB108" s="649"/>
      <c r="RSC108" s="649"/>
      <c r="RSD108" s="649"/>
      <c r="RSE108" s="649"/>
      <c r="RSF108" s="649"/>
      <c r="RSG108" s="649"/>
      <c r="RSH108" s="649"/>
      <c r="RSI108" s="649"/>
      <c r="RSJ108" s="649"/>
      <c r="RSK108" s="649"/>
      <c r="RSL108" s="649"/>
      <c r="RSM108" s="649"/>
      <c r="RSN108" s="649"/>
      <c r="RSO108" s="649"/>
      <c r="RSP108" s="649"/>
      <c r="RSQ108" s="649"/>
      <c r="RSR108" s="649"/>
      <c r="RSS108" s="649"/>
      <c r="RST108" s="649"/>
      <c r="RSU108" s="649"/>
      <c r="RSV108" s="649"/>
      <c r="RSW108" s="649"/>
      <c r="RSX108" s="649"/>
      <c r="RSY108" s="649"/>
      <c r="RSZ108" s="649"/>
      <c r="RTA108" s="649"/>
      <c r="RTB108" s="649"/>
      <c r="RTC108" s="649"/>
      <c r="RTD108" s="649"/>
      <c r="RTE108" s="649"/>
      <c r="RTF108" s="649"/>
      <c r="RTG108" s="649"/>
      <c r="RTH108" s="649"/>
      <c r="RTI108" s="649"/>
      <c r="RTJ108" s="649"/>
      <c r="RTK108" s="649"/>
      <c r="RTL108" s="649"/>
      <c r="RTM108" s="649"/>
      <c r="RTN108" s="649"/>
      <c r="RTO108" s="649"/>
      <c r="RTP108" s="649"/>
      <c r="RTQ108" s="649"/>
      <c r="RTR108" s="649"/>
      <c r="RTS108" s="649"/>
      <c r="RTT108" s="649"/>
      <c r="RTU108" s="649"/>
      <c r="RTV108" s="649"/>
      <c r="RTW108" s="649"/>
      <c r="RTX108" s="649"/>
      <c r="RTY108" s="649"/>
      <c r="RTZ108" s="649"/>
      <c r="RUA108" s="649"/>
      <c r="RUB108" s="649"/>
      <c r="RUC108" s="649"/>
      <c r="RUD108" s="649"/>
      <c r="RUE108" s="649"/>
      <c r="RUF108" s="649"/>
      <c r="RUG108" s="649"/>
      <c r="RUH108" s="649"/>
      <c r="RUI108" s="649"/>
      <c r="RUJ108" s="649"/>
      <c r="RUK108" s="649"/>
      <c r="RUL108" s="649"/>
      <c r="RUM108" s="649"/>
      <c r="RUN108" s="649"/>
      <c r="RUO108" s="649"/>
      <c r="RUP108" s="649"/>
      <c r="RUQ108" s="649"/>
      <c r="RUR108" s="649"/>
      <c r="RUS108" s="649"/>
      <c r="RUT108" s="649"/>
      <c r="RUU108" s="649"/>
      <c r="RUV108" s="649"/>
      <c r="RUW108" s="649"/>
      <c r="RUX108" s="649"/>
      <c r="RUY108" s="649"/>
      <c r="RUZ108" s="649"/>
      <c r="RVA108" s="649"/>
      <c r="RVB108" s="649"/>
      <c r="RVC108" s="649"/>
      <c r="RVD108" s="649"/>
      <c r="RVE108" s="649"/>
      <c r="RVF108" s="649"/>
      <c r="RVG108" s="649"/>
      <c r="RVH108" s="649"/>
      <c r="RVI108" s="649"/>
      <c r="RVJ108" s="649"/>
      <c r="RVK108" s="649"/>
      <c r="RVL108" s="649"/>
      <c r="RVM108" s="649"/>
      <c r="RVN108" s="649"/>
      <c r="RVO108" s="649"/>
      <c r="RVP108" s="649"/>
      <c r="RVQ108" s="649"/>
      <c r="RVR108" s="649"/>
      <c r="RVS108" s="649"/>
      <c r="RVT108" s="649"/>
      <c r="RVU108" s="649"/>
      <c r="RVV108" s="649"/>
      <c r="RVW108" s="649"/>
      <c r="RVX108" s="649"/>
      <c r="RVY108" s="649"/>
      <c r="RVZ108" s="649"/>
      <c r="RWA108" s="649"/>
      <c r="RWB108" s="649"/>
      <c r="RWC108" s="649"/>
      <c r="RWD108" s="649"/>
      <c r="RWE108" s="649"/>
      <c r="RWF108" s="649"/>
      <c r="RWG108" s="649"/>
      <c r="RWH108" s="649"/>
      <c r="RWI108" s="649"/>
      <c r="RWJ108" s="649"/>
      <c r="RWK108" s="649"/>
      <c r="RWL108" s="649"/>
      <c r="RWM108" s="649"/>
      <c r="RWN108" s="649"/>
      <c r="RWO108" s="649"/>
      <c r="RWP108" s="649"/>
      <c r="RWQ108" s="649"/>
      <c r="RWR108" s="649"/>
      <c r="RWS108" s="649"/>
      <c r="RWT108" s="649"/>
      <c r="RWU108" s="649"/>
      <c r="RWV108" s="649"/>
      <c r="RWW108" s="649"/>
      <c r="RWX108" s="649"/>
      <c r="RWY108" s="649"/>
      <c r="RWZ108" s="649"/>
      <c r="RXA108" s="649"/>
      <c r="RXB108" s="649"/>
      <c r="RXC108" s="649"/>
      <c r="RXD108" s="649"/>
      <c r="RXE108" s="649"/>
      <c r="RXF108" s="649"/>
      <c r="RXG108" s="649"/>
      <c r="RXH108" s="649"/>
      <c r="RXI108" s="649"/>
      <c r="RXJ108" s="649"/>
      <c r="RXK108" s="649"/>
      <c r="RXL108" s="649"/>
      <c r="RXM108" s="649"/>
      <c r="RXN108" s="649"/>
      <c r="RXO108" s="649"/>
      <c r="RXP108" s="649"/>
      <c r="RXQ108" s="649"/>
      <c r="RXR108" s="649"/>
      <c r="RXS108" s="649"/>
      <c r="RXT108" s="649"/>
      <c r="RXU108" s="649"/>
      <c r="RXV108" s="649"/>
      <c r="RXW108" s="649"/>
      <c r="RXX108" s="649"/>
      <c r="RXY108" s="649"/>
      <c r="RXZ108" s="649"/>
      <c r="RYA108" s="649"/>
      <c r="RYB108" s="649"/>
      <c r="RYC108" s="649"/>
      <c r="RYD108" s="649"/>
      <c r="RYE108" s="649"/>
      <c r="RYF108" s="649"/>
      <c r="RYG108" s="649"/>
      <c r="RYH108" s="649"/>
      <c r="RYI108" s="649"/>
      <c r="RYJ108" s="649"/>
      <c r="RYK108" s="649"/>
      <c r="RYL108" s="649"/>
      <c r="RYM108" s="649"/>
      <c r="RYN108" s="649"/>
      <c r="RYO108" s="649"/>
      <c r="RYP108" s="649"/>
      <c r="RYQ108" s="649"/>
      <c r="RYR108" s="649"/>
      <c r="RYS108" s="649"/>
      <c r="RYT108" s="649"/>
      <c r="RYU108" s="649"/>
      <c r="RYV108" s="649"/>
      <c r="RYW108" s="649"/>
      <c r="RYX108" s="649"/>
      <c r="RYY108" s="649"/>
      <c r="RYZ108" s="649"/>
      <c r="RZA108" s="649"/>
      <c r="RZB108" s="649"/>
      <c r="RZC108" s="649"/>
      <c r="RZD108" s="649"/>
      <c r="RZE108" s="649"/>
      <c r="RZF108" s="649"/>
      <c r="RZG108" s="649"/>
      <c r="RZH108" s="649"/>
      <c r="RZI108" s="649"/>
      <c r="RZJ108" s="649"/>
      <c r="RZK108" s="649"/>
      <c r="RZL108" s="649"/>
      <c r="RZM108" s="649"/>
      <c r="RZN108" s="649"/>
      <c r="RZO108" s="649"/>
      <c r="RZP108" s="649"/>
      <c r="RZQ108" s="649"/>
      <c r="RZR108" s="649"/>
      <c r="RZS108" s="649"/>
      <c r="RZT108" s="649"/>
      <c r="RZU108" s="649"/>
      <c r="RZV108" s="649"/>
      <c r="RZW108" s="649"/>
      <c r="RZX108" s="649"/>
      <c r="RZY108" s="649"/>
      <c r="RZZ108" s="649"/>
      <c r="SAA108" s="649"/>
      <c r="SAB108" s="649"/>
      <c r="SAC108" s="649"/>
      <c r="SAD108" s="649"/>
      <c r="SAE108" s="649"/>
      <c r="SAF108" s="649"/>
      <c r="SAG108" s="649"/>
      <c r="SAH108" s="649"/>
      <c r="SAI108" s="649"/>
      <c r="SAJ108" s="649"/>
      <c r="SAK108" s="649"/>
      <c r="SAL108" s="649"/>
      <c r="SAM108" s="649"/>
      <c r="SAN108" s="649"/>
      <c r="SAO108" s="649"/>
      <c r="SAP108" s="649"/>
      <c r="SAQ108" s="649"/>
      <c r="SAR108" s="649"/>
      <c r="SAS108" s="649"/>
      <c r="SAT108" s="649"/>
      <c r="SAU108" s="649"/>
      <c r="SAV108" s="649"/>
      <c r="SAW108" s="649"/>
      <c r="SAX108" s="649"/>
      <c r="SAY108" s="649"/>
      <c r="SAZ108" s="649"/>
      <c r="SBA108" s="649"/>
      <c r="SBB108" s="649"/>
      <c r="SBC108" s="649"/>
      <c r="SBD108" s="649"/>
      <c r="SBE108" s="649"/>
      <c r="SBF108" s="649"/>
      <c r="SBG108" s="649"/>
      <c r="SBH108" s="649"/>
      <c r="SBI108" s="649"/>
      <c r="SBJ108" s="649"/>
      <c r="SBK108" s="649"/>
      <c r="SBL108" s="649"/>
      <c r="SBM108" s="649"/>
      <c r="SBN108" s="649"/>
      <c r="SBO108" s="649"/>
      <c r="SBP108" s="649"/>
      <c r="SBQ108" s="649"/>
      <c r="SBR108" s="649"/>
      <c r="SBS108" s="649"/>
      <c r="SBT108" s="649"/>
      <c r="SBU108" s="649"/>
      <c r="SBV108" s="649"/>
      <c r="SBW108" s="649"/>
      <c r="SBX108" s="649"/>
      <c r="SBY108" s="649"/>
      <c r="SBZ108" s="649"/>
      <c r="SCA108" s="649"/>
      <c r="SCB108" s="649"/>
      <c r="SCC108" s="649"/>
      <c r="SCD108" s="649"/>
      <c r="SCE108" s="649"/>
      <c r="SCF108" s="649"/>
      <c r="SCG108" s="649"/>
      <c r="SCH108" s="649"/>
      <c r="SCI108" s="649"/>
      <c r="SCJ108" s="649"/>
      <c r="SCK108" s="649"/>
      <c r="SCL108" s="649"/>
      <c r="SCM108" s="649"/>
      <c r="SCN108" s="649"/>
      <c r="SCO108" s="649"/>
      <c r="SCP108" s="649"/>
      <c r="SCQ108" s="649"/>
      <c r="SCR108" s="649"/>
      <c r="SCS108" s="649"/>
      <c r="SCT108" s="649"/>
      <c r="SCU108" s="649"/>
      <c r="SCV108" s="649"/>
      <c r="SCW108" s="649"/>
      <c r="SCX108" s="649"/>
      <c r="SCY108" s="649"/>
      <c r="SCZ108" s="649"/>
      <c r="SDA108" s="649"/>
      <c r="SDB108" s="649"/>
      <c r="SDC108" s="649"/>
      <c r="SDD108" s="649"/>
      <c r="SDE108" s="649"/>
      <c r="SDF108" s="649"/>
      <c r="SDG108" s="649"/>
      <c r="SDH108" s="649"/>
      <c r="SDI108" s="649"/>
      <c r="SDJ108" s="649"/>
      <c r="SDK108" s="649"/>
      <c r="SDL108" s="649"/>
      <c r="SDM108" s="649"/>
      <c r="SDN108" s="649"/>
      <c r="SDO108" s="649"/>
      <c r="SDP108" s="649"/>
      <c r="SDQ108" s="649"/>
      <c r="SDR108" s="649"/>
      <c r="SDS108" s="649"/>
      <c r="SDT108" s="649"/>
      <c r="SDU108" s="649"/>
      <c r="SDV108" s="649"/>
      <c r="SDW108" s="649"/>
      <c r="SDX108" s="649"/>
      <c r="SDY108" s="649"/>
      <c r="SDZ108" s="649"/>
      <c r="SEA108" s="649"/>
      <c r="SEB108" s="649"/>
      <c r="SEC108" s="649"/>
      <c r="SED108" s="649"/>
      <c r="SEE108" s="649"/>
      <c r="SEF108" s="649"/>
      <c r="SEG108" s="649"/>
      <c r="SEH108" s="649"/>
      <c r="SEI108" s="649"/>
      <c r="SEJ108" s="649"/>
      <c r="SEK108" s="649"/>
      <c r="SEL108" s="649"/>
      <c r="SEM108" s="649"/>
      <c r="SEN108" s="649"/>
      <c r="SEO108" s="649"/>
      <c r="SEP108" s="649"/>
      <c r="SEQ108" s="649"/>
      <c r="SER108" s="649"/>
      <c r="SES108" s="649"/>
      <c r="SET108" s="649"/>
      <c r="SEU108" s="649"/>
      <c r="SEV108" s="649"/>
      <c r="SEW108" s="649"/>
      <c r="SEX108" s="649"/>
      <c r="SEY108" s="649"/>
      <c r="SEZ108" s="649"/>
      <c r="SFA108" s="649"/>
      <c r="SFB108" s="649"/>
      <c r="SFC108" s="649"/>
      <c r="SFD108" s="649"/>
      <c r="SFE108" s="649"/>
      <c r="SFF108" s="649"/>
      <c r="SFG108" s="649"/>
      <c r="SFH108" s="649"/>
      <c r="SFI108" s="649"/>
      <c r="SFJ108" s="649"/>
      <c r="SFK108" s="649"/>
      <c r="SFL108" s="649"/>
      <c r="SFM108" s="649"/>
      <c r="SFN108" s="649"/>
      <c r="SFO108" s="649"/>
      <c r="SFP108" s="649"/>
      <c r="SFQ108" s="649"/>
      <c r="SFR108" s="649"/>
      <c r="SFS108" s="649"/>
      <c r="SFT108" s="649"/>
      <c r="SFU108" s="649"/>
      <c r="SFV108" s="649"/>
      <c r="SFW108" s="649"/>
      <c r="SFX108" s="649"/>
      <c r="SFY108" s="649"/>
      <c r="SFZ108" s="649"/>
      <c r="SGA108" s="649"/>
      <c r="SGB108" s="649"/>
      <c r="SGC108" s="649"/>
      <c r="SGD108" s="649"/>
      <c r="SGE108" s="649"/>
      <c r="SGF108" s="649"/>
      <c r="SGG108" s="649"/>
      <c r="SGH108" s="649"/>
      <c r="SGI108" s="649"/>
      <c r="SGJ108" s="649"/>
      <c r="SGK108" s="649"/>
      <c r="SGL108" s="649"/>
      <c r="SGM108" s="649"/>
      <c r="SGN108" s="649"/>
      <c r="SGO108" s="649"/>
      <c r="SGP108" s="649"/>
      <c r="SGQ108" s="649"/>
      <c r="SGR108" s="649"/>
      <c r="SGS108" s="649"/>
      <c r="SGT108" s="649"/>
      <c r="SGU108" s="649"/>
      <c r="SGV108" s="649"/>
      <c r="SGW108" s="649"/>
      <c r="SGX108" s="649"/>
      <c r="SGY108" s="649"/>
      <c r="SGZ108" s="649"/>
      <c r="SHA108" s="649"/>
      <c r="SHB108" s="649"/>
      <c r="SHC108" s="649"/>
      <c r="SHD108" s="649"/>
      <c r="SHE108" s="649"/>
      <c r="SHF108" s="649"/>
      <c r="SHG108" s="649"/>
      <c r="SHH108" s="649"/>
      <c r="SHI108" s="649"/>
      <c r="SHJ108" s="649"/>
      <c r="SHK108" s="649"/>
      <c r="SHL108" s="649"/>
      <c r="SHM108" s="649"/>
      <c r="SHN108" s="649"/>
      <c r="SHO108" s="649"/>
      <c r="SHP108" s="649"/>
      <c r="SHQ108" s="649"/>
      <c r="SHR108" s="649"/>
      <c r="SHS108" s="649"/>
      <c r="SHT108" s="649"/>
      <c r="SHU108" s="649"/>
      <c r="SHV108" s="649"/>
      <c r="SHW108" s="649"/>
      <c r="SHX108" s="649"/>
      <c r="SHY108" s="649"/>
      <c r="SHZ108" s="649"/>
      <c r="SIA108" s="649"/>
      <c r="SIB108" s="649"/>
      <c r="SIC108" s="649"/>
      <c r="SID108" s="649"/>
      <c r="SIE108" s="649"/>
      <c r="SIF108" s="649"/>
      <c r="SIG108" s="649"/>
      <c r="SIH108" s="649"/>
      <c r="SII108" s="649"/>
      <c r="SIJ108" s="649"/>
      <c r="SIK108" s="649"/>
      <c r="SIL108" s="649"/>
      <c r="SIM108" s="649"/>
      <c r="SIN108" s="649"/>
      <c r="SIO108" s="649"/>
      <c r="SIP108" s="649"/>
      <c r="SIQ108" s="649"/>
      <c r="SIR108" s="649"/>
      <c r="SIS108" s="649"/>
      <c r="SIT108" s="649"/>
      <c r="SIU108" s="649"/>
      <c r="SIV108" s="649"/>
      <c r="SIW108" s="649"/>
      <c r="SIX108" s="649"/>
      <c r="SIY108" s="649"/>
      <c r="SIZ108" s="649"/>
      <c r="SJA108" s="649"/>
      <c r="SJB108" s="649"/>
      <c r="SJC108" s="649"/>
      <c r="SJD108" s="649"/>
      <c r="SJE108" s="649"/>
      <c r="SJF108" s="649"/>
      <c r="SJG108" s="649"/>
      <c r="SJH108" s="649"/>
      <c r="SJI108" s="649"/>
      <c r="SJJ108" s="649"/>
      <c r="SJK108" s="649"/>
      <c r="SJL108" s="649"/>
      <c r="SJM108" s="649"/>
      <c r="SJN108" s="649"/>
      <c r="SJO108" s="649"/>
      <c r="SJP108" s="649"/>
      <c r="SJQ108" s="649"/>
      <c r="SJR108" s="649"/>
      <c r="SJS108" s="649"/>
      <c r="SJT108" s="649"/>
      <c r="SJU108" s="649"/>
      <c r="SJV108" s="649"/>
      <c r="SJW108" s="649"/>
      <c r="SJX108" s="649"/>
      <c r="SJY108" s="649"/>
      <c r="SJZ108" s="649"/>
      <c r="SKA108" s="649"/>
      <c r="SKB108" s="649"/>
      <c r="SKC108" s="649"/>
      <c r="SKD108" s="649"/>
      <c r="SKE108" s="649"/>
      <c r="SKF108" s="649"/>
      <c r="SKG108" s="649"/>
      <c r="SKH108" s="649"/>
      <c r="SKI108" s="649"/>
      <c r="SKJ108" s="649"/>
      <c r="SKK108" s="649"/>
      <c r="SKL108" s="649"/>
      <c r="SKM108" s="649"/>
      <c r="SKN108" s="649"/>
      <c r="SKO108" s="649"/>
      <c r="SKP108" s="649"/>
      <c r="SKQ108" s="649"/>
      <c r="SKR108" s="649"/>
      <c r="SKS108" s="649"/>
      <c r="SKT108" s="649"/>
      <c r="SKU108" s="649"/>
      <c r="SKV108" s="649"/>
      <c r="SKW108" s="649"/>
      <c r="SKX108" s="649"/>
      <c r="SKY108" s="649"/>
      <c r="SKZ108" s="649"/>
      <c r="SLA108" s="649"/>
      <c r="SLB108" s="649"/>
      <c r="SLC108" s="649"/>
      <c r="SLD108" s="649"/>
      <c r="SLE108" s="649"/>
      <c r="SLF108" s="649"/>
      <c r="SLG108" s="649"/>
      <c r="SLH108" s="649"/>
      <c r="SLI108" s="649"/>
      <c r="SLJ108" s="649"/>
      <c r="SLK108" s="649"/>
      <c r="SLL108" s="649"/>
      <c r="SLM108" s="649"/>
      <c r="SLN108" s="649"/>
      <c r="SLO108" s="649"/>
      <c r="SLP108" s="649"/>
      <c r="SLQ108" s="649"/>
      <c r="SLR108" s="649"/>
      <c r="SLS108" s="649"/>
      <c r="SLT108" s="649"/>
      <c r="SLU108" s="649"/>
      <c r="SLV108" s="649"/>
      <c r="SLW108" s="649"/>
      <c r="SLX108" s="649"/>
      <c r="SLY108" s="649"/>
      <c r="SLZ108" s="649"/>
      <c r="SMA108" s="649"/>
      <c r="SMB108" s="649"/>
      <c r="SMC108" s="649"/>
      <c r="SMD108" s="649"/>
      <c r="SME108" s="649"/>
      <c r="SMF108" s="649"/>
      <c r="SMG108" s="649"/>
      <c r="SMH108" s="649"/>
      <c r="SMI108" s="649"/>
      <c r="SMJ108" s="649"/>
      <c r="SMK108" s="649"/>
      <c r="SML108" s="649"/>
      <c r="SMM108" s="649"/>
      <c r="SMN108" s="649"/>
      <c r="SMO108" s="649"/>
      <c r="SMP108" s="649"/>
      <c r="SMQ108" s="649"/>
      <c r="SMR108" s="649"/>
      <c r="SMS108" s="649"/>
      <c r="SMT108" s="649"/>
      <c r="SMU108" s="649"/>
      <c r="SMV108" s="649"/>
      <c r="SMW108" s="649"/>
      <c r="SMX108" s="649"/>
      <c r="SMY108" s="649"/>
      <c r="SMZ108" s="649"/>
      <c r="SNA108" s="649"/>
      <c r="SNB108" s="649"/>
      <c r="SNC108" s="649"/>
      <c r="SND108" s="649"/>
      <c r="SNE108" s="649"/>
      <c r="SNF108" s="649"/>
      <c r="SNG108" s="649"/>
      <c r="SNH108" s="649"/>
      <c r="SNI108" s="649"/>
      <c r="SNJ108" s="649"/>
      <c r="SNK108" s="649"/>
      <c r="SNL108" s="649"/>
      <c r="SNM108" s="649"/>
      <c r="SNN108" s="649"/>
      <c r="SNO108" s="649"/>
      <c r="SNP108" s="649"/>
      <c r="SNQ108" s="649"/>
      <c r="SNR108" s="649"/>
      <c r="SNS108" s="649"/>
      <c r="SNT108" s="649"/>
      <c r="SNU108" s="649"/>
      <c r="SNV108" s="649"/>
      <c r="SNW108" s="649"/>
      <c r="SNX108" s="649"/>
      <c r="SNY108" s="649"/>
      <c r="SNZ108" s="649"/>
      <c r="SOA108" s="649"/>
      <c r="SOB108" s="649"/>
      <c r="SOC108" s="649"/>
      <c r="SOD108" s="649"/>
      <c r="SOE108" s="649"/>
      <c r="SOF108" s="649"/>
      <c r="SOG108" s="649"/>
      <c r="SOH108" s="649"/>
      <c r="SOI108" s="649"/>
      <c r="SOJ108" s="649"/>
      <c r="SOK108" s="649"/>
      <c r="SOL108" s="649"/>
      <c r="SOM108" s="649"/>
      <c r="SON108" s="649"/>
      <c r="SOO108" s="649"/>
      <c r="SOP108" s="649"/>
      <c r="SOQ108" s="649"/>
      <c r="SOR108" s="649"/>
      <c r="SOS108" s="649"/>
      <c r="SOT108" s="649"/>
      <c r="SOU108" s="649"/>
      <c r="SOV108" s="649"/>
      <c r="SOW108" s="649"/>
      <c r="SOX108" s="649"/>
      <c r="SOY108" s="649"/>
      <c r="SOZ108" s="649"/>
      <c r="SPA108" s="649"/>
      <c r="SPB108" s="649"/>
      <c r="SPC108" s="649"/>
      <c r="SPD108" s="649"/>
      <c r="SPE108" s="649"/>
      <c r="SPF108" s="649"/>
      <c r="SPG108" s="649"/>
      <c r="SPH108" s="649"/>
      <c r="SPI108" s="649"/>
      <c r="SPJ108" s="649"/>
      <c r="SPK108" s="649"/>
      <c r="SPL108" s="649"/>
      <c r="SPM108" s="649"/>
      <c r="SPN108" s="649"/>
      <c r="SPO108" s="649"/>
      <c r="SPP108" s="649"/>
      <c r="SPQ108" s="649"/>
      <c r="SPR108" s="649"/>
      <c r="SPS108" s="649"/>
      <c r="SPT108" s="649"/>
      <c r="SPU108" s="649"/>
      <c r="SPV108" s="649"/>
      <c r="SPW108" s="649"/>
      <c r="SPX108" s="649"/>
      <c r="SPY108" s="649"/>
      <c r="SPZ108" s="649"/>
      <c r="SQA108" s="649"/>
      <c r="SQB108" s="649"/>
      <c r="SQC108" s="649"/>
      <c r="SQD108" s="649"/>
      <c r="SQE108" s="649"/>
      <c r="SQF108" s="649"/>
      <c r="SQG108" s="649"/>
      <c r="SQH108" s="649"/>
      <c r="SQI108" s="649"/>
      <c r="SQJ108" s="649"/>
      <c r="SQK108" s="649"/>
      <c r="SQL108" s="649"/>
      <c r="SQM108" s="649"/>
      <c r="SQN108" s="649"/>
      <c r="SQO108" s="649"/>
      <c r="SQP108" s="649"/>
      <c r="SQQ108" s="649"/>
      <c r="SQR108" s="649"/>
      <c r="SQS108" s="649"/>
      <c r="SQT108" s="649"/>
      <c r="SQU108" s="649"/>
      <c r="SQV108" s="649"/>
      <c r="SQW108" s="649"/>
      <c r="SQX108" s="649"/>
      <c r="SQY108" s="649"/>
      <c r="SQZ108" s="649"/>
      <c r="SRA108" s="649"/>
      <c r="SRB108" s="649"/>
      <c r="SRC108" s="649"/>
      <c r="SRD108" s="649"/>
      <c r="SRE108" s="649"/>
      <c r="SRF108" s="649"/>
      <c r="SRG108" s="649"/>
      <c r="SRH108" s="649"/>
      <c r="SRI108" s="649"/>
      <c r="SRJ108" s="649"/>
      <c r="SRK108" s="649"/>
      <c r="SRL108" s="649"/>
      <c r="SRM108" s="649"/>
      <c r="SRN108" s="649"/>
      <c r="SRO108" s="649"/>
      <c r="SRP108" s="649"/>
      <c r="SRQ108" s="649"/>
      <c r="SRR108" s="649"/>
      <c r="SRS108" s="649"/>
      <c r="SRT108" s="649"/>
      <c r="SRU108" s="649"/>
      <c r="SRV108" s="649"/>
      <c r="SRW108" s="649"/>
      <c r="SRX108" s="649"/>
      <c r="SRY108" s="649"/>
      <c r="SRZ108" s="649"/>
      <c r="SSA108" s="649"/>
      <c r="SSB108" s="649"/>
      <c r="SSC108" s="649"/>
      <c r="SSD108" s="649"/>
      <c r="SSE108" s="649"/>
      <c r="SSF108" s="649"/>
      <c r="SSG108" s="649"/>
      <c r="SSH108" s="649"/>
      <c r="SSI108" s="649"/>
      <c r="SSJ108" s="649"/>
      <c r="SSK108" s="649"/>
      <c r="SSL108" s="649"/>
      <c r="SSM108" s="649"/>
      <c r="SSN108" s="649"/>
      <c r="SSO108" s="649"/>
      <c r="SSP108" s="649"/>
      <c r="SSQ108" s="649"/>
      <c r="SSR108" s="649"/>
      <c r="SSS108" s="649"/>
      <c r="SST108" s="649"/>
      <c r="SSU108" s="649"/>
      <c r="SSV108" s="649"/>
      <c r="SSW108" s="649"/>
      <c r="SSX108" s="649"/>
      <c r="SSY108" s="649"/>
      <c r="SSZ108" s="649"/>
      <c r="STA108" s="649"/>
      <c r="STB108" s="649"/>
      <c r="STC108" s="649"/>
      <c r="STD108" s="649"/>
      <c r="STE108" s="649"/>
      <c r="STF108" s="649"/>
      <c r="STG108" s="649"/>
      <c r="STH108" s="649"/>
      <c r="STI108" s="649"/>
      <c r="STJ108" s="649"/>
      <c r="STK108" s="649"/>
      <c r="STL108" s="649"/>
      <c r="STM108" s="649"/>
      <c r="STN108" s="649"/>
      <c r="STO108" s="649"/>
      <c r="STP108" s="649"/>
      <c r="STQ108" s="649"/>
      <c r="STR108" s="649"/>
      <c r="STS108" s="649"/>
      <c r="STT108" s="649"/>
      <c r="STU108" s="649"/>
      <c r="STV108" s="649"/>
      <c r="STW108" s="649"/>
      <c r="STX108" s="649"/>
      <c r="STY108" s="649"/>
      <c r="STZ108" s="649"/>
      <c r="SUA108" s="649"/>
      <c r="SUB108" s="649"/>
      <c r="SUC108" s="649"/>
      <c r="SUD108" s="649"/>
      <c r="SUE108" s="649"/>
      <c r="SUF108" s="649"/>
      <c r="SUG108" s="649"/>
      <c r="SUH108" s="649"/>
      <c r="SUI108" s="649"/>
      <c r="SUJ108" s="649"/>
      <c r="SUK108" s="649"/>
      <c r="SUL108" s="649"/>
      <c r="SUM108" s="649"/>
      <c r="SUN108" s="649"/>
      <c r="SUO108" s="649"/>
      <c r="SUP108" s="649"/>
      <c r="SUQ108" s="649"/>
      <c r="SUR108" s="649"/>
      <c r="SUS108" s="649"/>
      <c r="SUT108" s="649"/>
      <c r="SUU108" s="649"/>
      <c r="SUV108" s="649"/>
      <c r="SUW108" s="649"/>
      <c r="SUX108" s="649"/>
      <c r="SUY108" s="649"/>
      <c r="SUZ108" s="649"/>
      <c r="SVA108" s="649"/>
      <c r="SVB108" s="649"/>
      <c r="SVC108" s="649"/>
      <c r="SVD108" s="649"/>
      <c r="SVE108" s="649"/>
      <c r="SVF108" s="649"/>
      <c r="SVG108" s="649"/>
      <c r="SVH108" s="649"/>
      <c r="SVI108" s="649"/>
      <c r="SVJ108" s="649"/>
      <c r="SVK108" s="649"/>
      <c r="SVL108" s="649"/>
      <c r="SVM108" s="649"/>
      <c r="SVN108" s="649"/>
      <c r="SVO108" s="649"/>
      <c r="SVP108" s="649"/>
      <c r="SVQ108" s="649"/>
      <c r="SVR108" s="649"/>
      <c r="SVS108" s="649"/>
      <c r="SVT108" s="649"/>
      <c r="SVU108" s="649"/>
      <c r="SVV108" s="649"/>
      <c r="SVW108" s="649"/>
      <c r="SVX108" s="649"/>
      <c r="SVY108" s="649"/>
      <c r="SVZ108" s="649"/>
      <c r="SWA108" s="649"/>
      <c r="SWB108" s="649"/>
      <c r="SWC108" s="649"/>
      <c r="SWD108" s="649"/>
      <c r="SWE108" s="649"/>
      <c r="SWF108" s="649"/>
      <c r="SWG108" s="649"/>
      <c r="SWH108" s="649"/>
      <c r="SWI108" s="649"/>
      <c r="SWJ108" s="649"/>
      <c r="SWK108" s="649"/>
      <c r="SWL108" s="649"/>
      <c r="SWM108" s="649"/>
      <c r="SWN108" s="649"/>
      <c r="SWO108" s="649"/>
      <c r="SWP108" s="649"/>
      <c r="SWQ108" s="649"/>
      <c r="SWR108" s="649"/>
      <c r="SWS108" s="649"/>
      <c r="SWT108" s="649"/>
      <c r="SWU108" s="649"/>
      <c r="SWV108" s="649"/>
      <c r="SWW108" s="649"/>
      <c r="SWX108" s="649"/>
      <c r="SWY108" s="649"/>
      <c r="SWZ108" s="649"/>
      <c r="SXA108" s="649"/>
      <c r="SXB108" s="649"/>
      <c r="SXC108" s="649"/>
      <c r="SXD108" s="649"/>
      <c r="SXE108" s="649"/>
      <c r="SXF108" s="649"/>
      <c r="SXG108" s="649"/>
      <c r="SXH108" s="649"/>
      <c r="SXI108" s="649"/>
      <c r="SXJ108" s="649"/>
      <c r="SXK108" s="649"/>
      <c r="SXL108" s="649"/>
      <c r="SXM108" s="649"/>
      <c r="SXN108" s="649"/>
      <c r="SXO108" s="649"/>
      <c r="SXP108" s="649"/>
      <c r="SXQ108" s="649"/>
      <c r="SXR108" s="649"/>
      <c r="SXS108" s="649"/>
      <c r="SXT108" s="649"/>
      <c r="SXU108" s="649"/>
      <c r="SXV108" s="649"/>
      <c r="SXW108" s="649"/>
      <c r="SXX108" s="649"/>
      <c r="SXY108" s="649"/>
      <c r="SXZ108" s="649"/>
      <c r="SYA108" s="649"/>
      <c r="SYB108" s="649"/>
      <c r="SYC108" s="649"/>
      <c r="SYD108" s="649"/>
      <c r="SYE108" s="649"/>
      <c r="SYF108" s="649"/>
      <c r="SYG108" s="649"/>
      <c r="SYH108" s="649"/>
      <c r="SYI108" s="649"/>
      <c r="SYJ108" s="649"/>
      <c r="SYK108" s="649"/>
      <c r="SYL108" s="649"/>
      <c r="SYM108" s="649"/>
      <c r="SYN108" s="649"/>
      <c r="SYO108" s="649"/>
      <c r="SYP108" s="649"/>
      <c r="SYQ108" s="649"/>
      <c r="SYR108" s="649"/>
      <c r="SYS108" s="649"/>
      <c r="SYT108" s="649"/>
      <c r="SYU108" s="649"/>
      <c r="SYV108" s="649"/>
      <c r="SYW108" s="649"/>
      <c r="SYX108" s="649"/>
      <c r="SYY108" s="649"/>
      <c r="SYZ108" s="649"/>
      <c r="SZA108" s="649"/>
      <c r="SZB108" s="649"/>
      <c r="SZC108" s="649"/>
      <c r="SZD108" s="649"/>
      <c r="SZE108" s="649"/>
      <c r="SZF108" s="649"/>
      <c r="SZG108" s="649"/>
      <c r="SZH108" s="649"/>
      <c r="SZI108" s="649"/>
      <c r="SZJ108" s="649"/>
      <c r="SZK108" s="649"/>
      <c r="SZL108" s="649"/>
      <c r="SZM108" s="649"/>
      <c r="SZN108" s="649"/>
      <c r="SZO108" s="649"/>
      <c r="SZP108" s="649"/>
      <c r="SZQ108" s="649"/>
      <c r="SZR108" s="649"/>
      <c r="SZS108" s="649"/>
      <c r="SZT108" s="649"/>
      <c r="SZU108" s="649"/>
      <c r="SZV108" s="649"/>
      <c r="SZW108" s="649"/>
      <c r="SZX108" s="649"/>
      <c r="SZY108" s="649"/>
      <c r="SZZ108" s="649"/>
      <c r="TAA108" s="649"/>
      <c r="TAB108" s="649"/>
      <c r="TAC108" s="649"/>
      <c r="TAD108" s="649"/>
      <c r="TAE108" s="649"/>
      <c r="TAF108" s="649"/>
      <c r="TAG108" s="649"/>
      <c r="TAH108" s="649"/>
      <c r="TAI108" s="649"/>
      <c r="TAJ108" s="649"/>
      <c r="TAK108" s="649"/>
      <c r="TAL108" s="649"/>
      <c r="TAM108" s="649"/>
      <c r="TAN108" s="649"/>
      <c r="TAO108" s="649"/>
      <c r="TAP108" s="649"/>
      <c r="TAQ108" s="649"/>
      <c r="TAR108" s="649"/>
      <c r="TAS108" s="649"/>
      <c r="TAT108" s="649"/>
      <c r="TAU108" s="649"/>
      <c r="TAV108" s="649"/>
      <c r="TAW108" s="649"/>
      <c r="TAX108" s="649"/>
      <c r="TAY108" s="649"/>
      <c r="TAZ108" s="649"/>
      <c r="TBA108" s="649"/>
      <c r="TBB108" s="649"/>
      <c r="TBC108" s="649"/>
      <c r="TBD108" s="649"/>
      <c r="TBE108" s="649"/>
      <c r="TBF108" s="649"/>
      <c r="TBG108" s="649"/>
      <c r="TBH108" s="649"/>
      <c r="TBI108" s="649"/>
      <c r="TBJ108" s="649"/>
      <c r="TBK108" s="649"/>
      <c r="TBL108" s="649"/>
      <c r="TBM108" s="649"/>
      <c r="TBN108" s="649"/>
      <c r="TBO108" s="649"/>
      <c r="TBP108" s="649"/>
      <c r="TBQ108" s="649"/>
      <c r="TBR108" s="649"/>
      <c r="TBS108" s="649"/>
      <c r="TBT108" s="649"/>
      <c r="TBU108" s="649"/>
      <c r="TBV108" s="649"/>
      <c r="TBW108" s="649"/>
      <c r="TBX108" s="649"/>
      <c r="TBY108" s="649"/>
      <c r="TBZ108" s="649"/>
      <c r="TCA108" s="649"/>
      <c r="TCB108" s="649"/>
      <c r="TCC108" s="649"/>
      <c r="TCD108" s="649"/>
      <c r="TCE108" s="649"/>
      <c r="TCF108" s="649"/>
      <c r="TCG108" s="649"/>
      <c r="TCH108" s="649"/>
      <c r="TCI108" s="649"/>
      <c r="TCJ108" s="649"/>
      <c r="TCK108" s="649"/>
      <c r="TCL108" s="649"/>
      <c r="TCM108" s="649"/>
      <c r="TCN108" s="649"/>
      <c r="TCO108" s="649"/>
      <c r="TCP108" s="649"/>
      <c r="TCQ108" s="649"/>
      <c r="TCR108" s="649"/>
      <c r="TCS108" s="649"/>
      <c r="TCT108" s="649"/>
      <c r="TCU108" s="649"/>
      <c r="TCV108" s="649"/>
      <c r="TCW108" s="649"/>
      <c r="TCX108" s="649"/>
      <c r="TCY108" s="649"/>
      <c r="TCZ108" s="649"/>
      <c r="TDA108" s="649"/>
      <c r="TDB108" s="649"/>
      <c r="TDC108" s="649"/>
      <c r="TDD108" s="649"/>
      <c r="TDE108" s="649"/>
      <c r="TDF108" s="649"/>
      <c r="TDG108" s="649"/>
      <c r="TDH108" s="649"/>
      <c r="TDI108" s="649"/>
      <c r="TDJ108" s="649"/>
      <c r="TDK108" s="649"/>
      <c r="TDL108" s="649"/>
      <c r="TDM108" s="649"/>
      <c r="TDN108" s="649"/>
      <c r="TDO108" s="649"/>
      <c r="TDP108" s="649"/>
      <c r="TDQ108" s="649"/>
      <c r="TDR108" s="649"/>
      <c r="TDS108" s="649"/>
      <c r="TDT108" s="649"/>
      <c r="TDU108" s="649"/>
      <c r="TDV108" s="649"/>
      <c r="TDW108" s="649"/>
      <c r="TDX108" s="649"/>
      <c r="TDY108" s="649"/>
      <c r="TDZ108" s="649"/>
      <c r="TEA108" s="649"/>
      <c r="TEB108" s="649"/>
      <c r="TEC108" s="649"/>
      <c r="TED108" s="649"/>
      <c r="TEE108" s="649"/>
      <c r="TEF108" s="649"/>
      <c r="TEG108" s="649"/>
      <c r="TEH108" s="649"/>
      <c r="TEI108" s="649"/>
      <c r="TEJ108" s="649"/>
      <c r="TEK108" s="649"/>
      <c r="TEL108" s="649"/>
      <c r="TEM108" s="649"/>
      <c r="TEN108" s="649"/>
      <c r="TEO108" s="649"/>
      <c r="TEP108" s="649"/>
      <c r="TEQ108" s="649"/>
      <c r="TER108" s="649"/>
      <c r="TES108" s="649"/>
      <c r="TET108" s="649"/>
      <c r="TEU108" s="649"/>
      <c r="TEV108" s="649"/>
      <c r="TEW108" s="649"/>
      <c r="TEX108" s="649"/>
      <c r="TEY108" s="649"/>
      <c r="TEZ108" s="649"/>
      <c r="TFA108" s="649"/>
      <c r="TFB108" s="649"/>
      <c r="TFC108" s="649"/>
      <c r="TFD108" s="649"/>
      <c r="TFE108" s="649"/>
      <c r="TFF108" s="649"/>
      <c r="TFG108" s="649"/>
      <c r="TFH108" s="649"/>
      <c r="TFI108" s="649"/>
      <c r="TFJ108" s="649"/>
      <c r="TFK108" s="649"/>
      <c r="TFL108" s="649"/>
      <c r="TFM108" s="649"/>
      <c r="TFN108" s="649"/>
      <c r="TFO108" s="649"/>
      <c r="TFP108" s="649"/>
      <c r="TFQ108" s="649"/>
      <c r="TFR108" s="649"/>
      <c r="TFS108" s="649"/>
      <c r="TFT108" s="649"/>
      <c r="TFU108" s="649"/>
      <c r="TFV108" s="649"/>
      <c r="TFW108" s="649"/>
      <c r="TFX108" s="649"/>
      <c r="TFY108" s="649"/>
      <c r="TFZ108" s="649"/>
      <c r="TGA108" s="649"/>
      <c r="TGB108" s="649"/>
      <c r="TGC108" s="649"/>
      <c r="TGD108" s="649"/>
      <c r="TGE108" s="649"/>
      <c r="TGF108" s="649"/>
      <c r="TGG108" s="649"/>
      <c r="TGH108" s="649"/>
      <c r="TGI108" s="649"/>
      <c r="TGJ108" s="649"/>
      <c r="TGK108" s="649"/>
      <c r="TGL108" s="649"/>
      <c r="TGM108" s="649"/>
      <c r="TGN108" s="649"/>
      <c r="TGO108" s="649"/>
      <c r="TGP108" s="649"/>
      <c r="TGQ108" s="649"/>
      <c r="TGR108" s="649"/>
      <c r="TGS108" s="649"/>
      <c r="TGT108" s="649"/>
      <c r="TGU108" s="649"/>
      <c r="TGV108" s="649"/>
      <c r="TGW108" s="649"/>
      <c r="TGX108" s="649"/>
      <c r="TGY108" s="649"/>
      <c r="TGZ108" s="649"/>
      <c r="THA108" s="649"/>
      <c r="THB108" s="649"/>
      <c r="THC108" s="649"/>
      <c r="THD108" s="649"/>
      <c r="THE108" s="649"/>
      <c r="THF108" s="649"/>
      <c r="THG108" s="649"/>
      <c r="THH108" s="649"/>
      <c r="THI108" s="649"/>
      <c r="THJ108" s="649"/>
      <c r="THK108" s="649"/>
      <c r="THL108" s="649"/>
      <c r="THM108" s="649"/>
      <c r="THN108" s="649"/>
      <c r="THO108" s="649"/>
      <c r="THP108" s="649"/>
      <c r="THQ108" s="649"/>
      <c r="THR108" s="649"/>
      <c r="THS108" s="649"/>
      <c r="THT108" s="649"/>
      <c r="THU108" s="649"/>
      <c r="THV108" s="649"/>
      <c r="THW108" s="649"/>
      <c r="THX108" s="649"/>
      <c r="THY108" s="649"/>
      <c r="THZ108" s="649"/>
      <c r="TIA108" s="649"/>
      <c r="TIB108" s="649"/>
      <c r="TIC108" s="649"/>
      <c r="TID108" s="649"/>
      <c r="TIE108" s="649"/>
      <c r="TIF108" s="649"/>
      <c r="TIG108" s="649"/>
      <c r="TIH108" s="649"/>
      <c r="TII108" s="649"/>
      <c r="TIJ108" s="649"/>
      <c r="TIK108" s="649"/>
      <c r="TIL108" s="649"/>
      <c r="TIM108" s="649"/>
      <c r="TIN108" s="649"/>
      <c r="TIO108" s="649"/>
      <c r="TIP108" s="649"/>
      <c r="TIQ108" s="649"/>
      <c r="TIR108" s="649"/>
      <c r="TIS108" s="649"/>
      <c r="TIT108" s="649"/>
      <c r="TIU108" s="649"/>
      <c r="TIV108" s="649"/>
      <c r="TIW108" s="649"/>
      <c r="TIX108" s="649"/>
      <c r="TIY108" s="649"/>
      <c r="TIZ108" s="649"/>
      <c r="TJA108" s="649"/>
      <c r="TJB108" s="649"/>
      <c r="TJC108" s="649"/>
      <c r="TJD108" s="649"/>
      <c r="TJE108" s="649"/>
      <c r="TJF108" s="649"/>
      <c r="TJG108" s="649"/>
      <c r="TJH108" s="649"/>
      <c r="TJI108" s="649"/>
      <c r="TJJ108" s="649"/>
      <c r="TJK108" s="649"/>
      <c r="TJL108" s="649"/>
      <c r="TJM108" s="649"/>
      <c r="TJN108" s="649"/>
      <c r="TJO108" s="649"/>
      <c r="TJP108" s="649"/>
      <c r="TJQ108" s="649"/>
      <c r="TJR108" s="649"/>
      <c r="TJS108" s="649"/>
      <c r="TJT108" s="649"/>
      <c r="TJU108" s="649"/>
      <c r="TJV108" s="649"/>
      <c r="TJW108" s="649"/>
      <c r="TJX108" s="649"/>
      <c r="TJY108" s="649"/>
      <c r="TJZ108" s="649"/>
      <c r="TKA108" s="649"/>
      <c r="TKB108" s="649"/>
      <c r="TKC108" s="649"/>
      <c r="TKD108" s="649"/>
      <c r="TKE108" s="649"/>
      <c r="TKF108" s="649"/>
      <c r="TKG108" s="649"/>
      <c r="TKH108" s="649"/>
      <c r="TKI108" s="649"/>
      <c r="TKJ108" s="649"/>
      <c r="TKK108" s="649"/>
      <c r="TKL108" s="649"/>
      <c r="TKM108" s="649"/>
      <c r="TKN108" s="649"/>
      <c r="TKO108" s="649"/>
      <c r="TKP108" s="649"/>
      <c r="TKQ108" s="649"/>
      <c r="TKR108" s="649"/>
      <c r="TKS108" s="649"/>
      <c r="TKT108" s="649"/>
      <c r="TKU108" s="649"/>
      <c r="TKV108" s="649"/>
      <c r="TKW108" s="649"/>
      <c r="TKX108" s="649"/>
      <c r="TKY108" s="649"/>
      <c r="TKZ108" s="649"/>
      <c r="TLA108" s="649"/>
      <c r="TLB108" s="649"/>
      <c r="TLC108" s="649"/>
      <c r="TLD108" s="649"/>
      <c r="TLE108" s="649"/>
      <c r="TLF108" s="649"/>
      <c r="TLG108" s="649"/>
      <c r="TLH108" s="649"/>
      <c r="TLI108" s="649"/>
      <c r="TLJ108" s="649"/>
      <c r="TLK108" s="649"/>
      <c r="TLL108" s="649"/>
      <c r="TLM108" s="649"/>
      <c r="TLN108" s="649"/>
      <c r="TLO108" s="649"/>
      <c r="TLP108" s="649"/>
      <c r="TLQ108" s="649"/>
      <c r="TLR108" s="649"/>
      <c r="TLS108" s="649"/>
      <c r="TLT108" s="649"/>
      <c r="TLU108" s="649"/>
      <c r="TLV108" s="649"/>
      <c r="TLW108" s="649"/>
      <c r="TLX108" s="649"/>
      <c r="TLY108" s="649"/>
      <c r="TLZ108" s="649"/>
      <c r="TMA108" s="649"/>
      <c r="TMB108" s="649"/>
      <c r="TMC108" s="649"/>
      <c r="TMD108" s="649"/>
      <c r="TME108" s="649"/>
      <c r="TMF108" s="649"/>
      <c r="TMG108" s="649"/>
      <c r="TMH108" s="649"/>
      <c r="TMI108" s="649"/>
      <c r="TMJ108" s="649"/>
      <c r="TMK108" s="649"/>
      <c r="TML108" s="649"/>
      <c r="TMM108" s="649"/>
      <c r="TMN108" s="649"/>
      <c r="TMO108" s="649"/>
      <c r="TMP108" s="649"/>
      <c r="TMQ108" s="649"/>
      <c r="TMR108" s="649"/>
      <c r="TMS108" s="649"/>
      <c r="TMT108" s="649"/>
      <c r="TMU108" s="649"/>
      <c r="TMV108" s="649"/>
      <c r="TMW108" s="649"/>
      <c r="TMX108" s="649"/>
      <c r="TMY108" s="649"/>
      <c r="TMZ108" s="649"/>
      <c r="TNA108" s="649"/>
      <c r="TNB108" s="649"/>
      <c r="TNC108" s="649"/>
      <c r="TND108" s="649"/>
      <c r="TNE108" s="649"/>
      <c r="TNF108" s="649"/>
      <c r="TNG108" s="649"/>
      <c r="TNH108" s="649"/>
      <c r="TNI108" s="649"/>
      <c r="TNJ108" s="649"/>
      <c r="TNK108" s="649"/>
      <c r="TNL108" s="649"/>
      <c r="TNM108" s="649"/>
      <c r="TNN108" s="649"/>
      <c r="TNO108" s="649"/>
      <c r="TNP108" s="649"/>
      <c r="TNQ108" s="649"/>
      <c r="TNR108" s="649"/>
      <c r="TNS108" s="649"/>
      <c r="TNT108" s="649"/>
      <c r="TNU108" s="649"/>
      <c r="TNV108" s="649"/>
      <c r="TNW108" s="649"/>
      <c r="TNX108" s="649"/>
      <c r="TNY108" s="649"/>
      <c r="TNZ108" s="649"/>
      <c r="TOA108" s="649"/>
      <c r="TOB108" s="649"/>
      <c r="TOC108" s="649"/>
      <c r="TOD108" s="649"/>
      <c r="TOE108" s="649"/>
      <c r="TOF108" s="649"/>
      <c r="TOG108" s="649"/>
      <c r="TOH108" s="649"/>
      <c r="TOI108" s="649"/>
      <c r="TOJ108" s="649"/>
      <c r="TOK108" s="649"/>
      <c r="TOL108" s="649"/>
      <c r="TOM108" s="649"/>
      <c r="TON108" s="649"/>
      <c r="TOO108" s="649"/>
      <c r="TOP108" s="649"/>
      <c r="TOQ108" s="649"/>
      <c r="TOR108" s="649"/>
      <c r="TOS108" s="649"/>
      <c r="TOT108" s="649"/>
      <c r="TOU108" s="649"/>
      <c r="TOV108" s="649"/>
      <c r="TOW108" s="649"/>
      <c r="TOX108" s="649"/>
      <c r="TOY108" s="649"/>
      <c r="TOZ108" s="649"/>
      <c r="TPA108" s="649"/>
      <c r="TPB108" s="649"/>
      <c r="TPC108" s="649"/>
      <c r="TPD108" s="649"/>
      <c r="TPE108" s="649"/>
      <c r="TPF108" s="649"/>
      <c r="TPG108" s="649"/>
      <c r="TPH108" s="649"/>
      <c r="TPI108" s="649"/>
      <c r="TPJ108" s="649"/>
      <c r="TPK108" s="649"/>
      <c r="TPL108" s="649"/>
      <c r="TPM108" s="649"/>
      <c r="TPN108" s="649"/>
      <c r="TPO108" s="649"/>
      <c r="TPP108" s="649"/>
      <c r="TPQ108" s="649"/>
      <c r="TPR108" s="649"/>
      <c r="TPS108" s="649"/>
      <c r="TPT108" s="649"/>
      <c r="TPU108" s="649"/>
      <c r="TPV108" s="649"/>
      <c r="TPW108" s="649"/>
      <c r="TPX108" s="649"/>
      <c r="TPY108" s="649"/>
      <c r="TPZ108" s="649"/>
      <c r="TQA108" s="649"/>
      <c r="TQB108" s="649"/>
      <c r="TQC108" s="649"/>
      <c r="TQD108" s="649"/>
      <c r="TQE108" s="649"/>
      <c r="TQF108" s="649"/>
      <c r="TQG108" s="649"/>
      <c r="TQH108" s="649"/>
      <c r="TQI108" s="649"/>
      <c r="TQJ108" s="649"/>
      <c r="TQK108" s="649"/>
      <c r="TQL108" s="649"/>
      <c r="TQM108" s="649"/>
      <c r="TQN108" s="649"/>
      <c r="TQO108" s="649"/>
      <c r="TQP108" s="649"/>
      <c r="TQQ108" s="649"/>
      <c r="TQR108" s="649"/>
      <c r="TQS108" s="649"/>
      <c r="TQT108" s="649"/>
      <c r="TQU108" s="649"/>
      <c r="TQV108" s="649"/>
      <c r="TQW108" s="649"/>
      <c r="TQX108" s="649"/>
      <c r="TQY108" s="649"/>
      <c r="TQZ108" s="649"/>
      <c r="TRA108" s="649"/>
      <c r="TRB108" s="649"/>
      <c r="TRC108" s="649"/>
      <c r="TRD108" s="649"/>
      <c r="TRE108" s="649"/>
      <c r="TRF108" s="649"/>
      <c r="TRG108" s="649"/>
      <c r="TRH108" s="649"/>
      <c r="TRI108" s="649"/>
      <c r="TRJ108" s="649"/>
      <c r="TRK108" s="649"/>
      <c r="TRL108" s="649"/>
      <c r="TRM108" s="649"/>
      <c r="TRN108" s="649"/>
      <c r="TRO108" s="649"/>
      <c r="TRP108" s="649"/>
      <c r="TRQ108" s="649"/>
      <c r="TRR108" s="649"/>
      <c r="TRS108" s="649"/>
      <c r="TRT108" s="649"/>
      <c r="TRU108" s="649"/>
      <c r="TRV108" s="649"/>
      <c r="TRW108" s="649"/>
      <c r="TRX108" s="649"/>
      <c r="TRY108" s="649"/>
      <c r="TRZ108" s="649"/>
      <c r="TSA108" s="649"/>
      <c r="TSB108" s="649"/>
      <c r="TSC108" s="649"/>
      <c r="TSD108" s="649"/>
      <c r="TSE108" s="649"/>
      <c r="TSF108" s="649"/>
      <c r="TSG108" s="649"/>
      <c r="TSH108" s="649"/>
      <c r="TSI108" s="649"/>
      <c r="TSJ108" s="649"/>
      <c r="TSK108" s="649"/>
      <c r="TSL108" s="649"/>
      <c r="TSM108" s="649"/>
      <c r="TSN108" s="649"/>
      <c r="TSO108" s="649"/>
      <c r="TSP108" s="649"/>
      <c r="TSQ108" s="649"/>
      <c r="TSR108" s="649"/>
      <c r="TSS108" s="649"/>
      <c r="TST108" s="649"/>
      <c r="TSU108" s="649"/>
      <c r="TSV108" s="649"/>
      <c r="TSW108" s="649"/>
      <c r="TSX108" s="649"/>
      <c r="TSY108" s="649"/>
      <c r="TSZ108" s="649"/>
      <c r="TTA108" s="649"/>
      <c r="TTB108" s="649"/>
      <c r="TTC108" s="649"/>
      <c r="TTD108" s="649"/>
      <c r="TTE108" s="649"/>
      <c r="TTF108" s="649"/>
      <c r="TTG108" s="649"/>
      <c r="TTH108" s="649"/>
      <c r="TTI108" s="649"/>
      <c r="TTJ108" s="649"/>
      <c r="TTK108" s="649"/>
      <c r="TTL108" s="649"/>
      <c r="TTM108" s="649"/>
      <c r="TTN108" s="649"/>
      <c r="TTO108" s="649"/>
      <c r="TTP108" s="649"/>
      <c r="TTQ108" s="649"/>
      <c r="TTR108" s="649"/>
      <c r="TTS108" s="649"/>
      <c r="TTT108" s="649"/>
      <c r="TTU108" s="649"/>
      <c r="TTV108" s="649"/>
      <c r="TTW108" s="649"/>
      <c r="TTX108" s="649"/>
      <c r="TTY108" s="649"/>
      <c r="TTZ108" s="649"/>
      <c r="TUA108" s="649"/>
      <c r="TUB108" s="649"/>
      <c r="TUC108" s="649"/>
      <c r="TUD108" s="649"/>
      <c r="TUE108" s="649"/>
      <c r="TUF108" s="649"/>
      <c r="TUG108" s="649"/>
      <c r="TUH108" s="649"/>
      <c r="TUI108" s="649"/>
      <c r="TUJ108" s="649"/>
      <c r="TUK108" s="649"/>
      <c r="TUL108" s="649"/>
      <c r="TUM108" s="649"/>
      <c r="TUN108" s="649"/>
      <c r="TUO108" s="649"/>
      <c r="TUP108" s="649"/>
      <c r="TUQ108" s="649"/>
      <c r="TUR108" s="649"/>
      <c r="TUS108" s="649"/>
      <c r="TUT108" s="649"/>
      <c r="TUU108" s="649"/>
      <c r="TUV108" s="649"/>
      <c r="TUW108" s="649"/>
      <c r="TUX108" s="649"/>
      <c r="TUY108" s="649"/>
      <c r="TUZ108" s="649"/>
      <c r="TVA108" s="649"/>
      <c r="TVB108" s="649"/>
      <c r="TVC108" s="649"/>
      <c r="TVD108" s="649"/>
      <c r="TVE108" s="649"/>
      <c r="TVF108" s="649"/>
      <c r="TVG108" s="649"/>
      <c r="TVH108" s="649"/>
      <c r="TVI108" s="649"/>
      <c r="TVJ108" s="649"/>
      <c r="TVK108" s="649"/>
      <c r="TVL108" s="649"/>
      <c r="TVM108" s="649"/>
      <c r="TVN108" s="649"/>
      <c r="TVO108" s="649"/>
      <c r="TVP108" s="649"/>
      <c r="TVQ108" s="649"/>
      <c r="TVR108" s="649"/>
      <c r="TVS108" s="649"/>
      <c r="TVT108" s="649"/>
      <c r="TVU108" s="649"/>
      <c r="TVV108" s="649"/>
      <c r="TVW108" s="649"/>
      <c r="TVX108" s="649"/>
      <c r="TVY108" s="649"/>
      <c r="TVZ108" s="649"/>
      <c r="TWA108" s="649"/>
      <c r="TWB108" s="649"/>
      <c r="TWC108" s="649"/>
      <c r="TWD108" s="649"/>
      <c r="TWE108" s="649"/>
      <c r="TWF108" s="649"/>
      <c r="TWG108" s="649"/>
      <c r="TWH108" s="649"/>
      <c r="TWI108" s="649"/>
      <c r="TWJ108" s="649"/>
      <c r="TWK108" s="649"/>
      <c r="TWL108" s="649"/>
      <c r="TWM108" s="649"/>
      <c r="TWN108" s="649"/>
      <c r="TWO108" s="649"/>
      <c r="TWP108" s="649"/>
      <c r="TWQ108" s="649"/>
      <c r="TWR108" s="649"/>
      <c r="TWS108" s="649"/>
      <c r="TWT108" s="649"/>
      <c r="TWU108" s="649"/>
      <c r="TWV108" s="649"/>
      <c r="TWW108" s="649"/>
      <c r="TWX108" s="649"/>
      <c r="TWY108" s="649"/>
      <c r="TWZ108" s="649"/>
      <c r="TXA108" s="649"/>
      <c r="TXB108" s="649"/>
      <c r="TXC108" s="649"/>
      <c r="TXD108" s="649"/>
      <c r="TXE108" s="649"/>
      <c r="TXF108" s="649"/>
      <c r="TXG108" s="649"/>
      <c r="TXH108" s="649"/>
      <c r="TXI108" s="649"/>
      <c r="TXJ108" s="649"/>
      <c r="TXK108" s="649"/>
      <c r="TXL108" s="649"/>
      <c r="TXM108" s="649"/>
      <c r="TXN108" s="649"/>
      <c r="TXO108" s="649"/>
      <c r="TXP108" s="649"/>
      <c r="TXQ108" s="649"/>
      <c r="TXR108" s="649"/>
      <c r="TXS108" s="649"/>
      <c r="TXT108" s="649"/>
      <c r="TXU108" s="649"/>
      <c r="TXV108" s="649"/>
      <c r="TXW108" s="649"/>
      <c r="TXX108" s="649"/>
      <c r="TXY108" s="649"/>
      <c r="TXZ108" s="649"/>
      <c r="TYA108" s="649"/>
      <c r="TYB108" s="649"/>
      <c r="TYC108" s="649"/>
      <c r="TYD108" s="649"/>
      <c r="TYE108" s="649"/>
      <c r="TYF108" s="649"/>
      <c r="TYG108" s="649"/>
      <c r="TYH108" s="649"/>
      <c r="TYI108" s="649"/>
      <c r="TYJ108" s="649"/>
      <c r="TYK108" s="649"/>
      <c r="TYL108" s="649"/>
      <c r="TYM108" s="649"/>
      <c r="TYN108" s="649"/>
      <c r="TYO108" s="649"/>
      <c r="TYP108" s="649"/>
      <c r="TYQ108" s="649"/>
      <c r="TYR108" s="649"/>
      <c r="TYS108" s="649"/>
      <c r="TYT108" s="649"/>
      <c r="TYU108" s="649"/>
      <c r="TYV108" s="649"/>
      <c r="TYW108" s="649"/>
      <c r="TYX108" s="649"/>
      <c r="TYY108" s="649"/>
      <c r="TYZ108" s="649"/>
      <c r="TZA108" s="649"/>
      <c r="TZB108" s="649"/>
      <c r="TZC108" s="649"/>
      <c r="TZD108" s="649"/>
      <c r="TZE108" s="649"/>
      <c r="TZF108" s="649"/>
      <c r="TZG108" s="649"/>
      <c r="TZH108" s="649"/>
      <c r="TZI108" s="649"/>
      <c r="TZJ108" s="649"/>
      <c r="TZK108" s="649"/>
      <c r="TZL108" s="649"/>
      <c r="TZM108" s="649"/>
      <c r="TZN108" s="649"/>
      <c r="TZO108" s="649"/>
      <c r="TZP108" s="649"/>
      <c r="TZQ108" s="649"/>
      <c r="TZR108" s="649"/>
      <c r="TZS108" s="649"/>
      <c r="TZT108" s="649"/>
      <c r="TZU108" s="649"/>
      <c r="TZV108" s="649"/>
      <c r="TZW108" s="649"/>
      <c r="TZX108" s="649"/>
      <c r="TZY108" s="649"/>
      <c r="TZZ108" s="649"/>
      <c r="UAA108" s="649"/>
      <c r="UAB108" s="649"/>
      <c r="UAC108" s="649"/>
      <c r="UAD108" s="649"/>
      <c r="UAE108" s="649"/>
      <c r="UAF108" s="649"/>
      <c r="UAG108" s="649"/>
      <c r="UAH108" s="649"/>
      <c r="UAI108" s="649"/>
      <c r="UAJ108" s="649"/>
      <c r="UAK108" s="649"/>
      <c r="UAL108" s="649"/>
      <c r="UAM108" s="649"/>
      <c r="UAN108" s="649"/>
      <c r="UAO108" s="649"/>
      <c r="UAP108" s="649"/>
      <c r="UAQ108" s="649"/>
      <c r="UAR108" s="649"/>
      <c r="UAS108" s="649"/>
      <c r="UAT108" s="649"/>
      <c r="UAU108" s="649"/>
      <c r="UAV108" s="649"/>
      <c r="UAW108" s="649"/>
      <c r="UAX108" s="649"/>
      <c r="UAY108" s="649"/>
      <c r="UAZ108" s="649"/>
      <c r="UBA108" s="649"/>
      <c r="UBB108" s="649"/>
      <c r="UBC108" s="649"/>
      <c r="UBD108" s="649"/>
      <c r="UBE108" s="649"/>
      <c r="UBF108" s="649"/>
      <c r="UBG108" s="649"/>
      <c r="UBH108" s="649"/>
      <c r="UBI108" s="649"/>
      <c r="UBJ108" s="649"/>
      <c r="UBK108" s="649"/>
      <c r="UBL108" s="649"/>
      <c r="UBM108" s="649"/>
      <c r="UBN108" s="649"/>
      <c r="UBO108" s="649"/>
      <c r="UBP108" s="649"/>
      <c r="UBQ108" s="649"/>
      <c r="UBR108" s="649"/>
      <c r="UBS108" s="649"/>
      <c r="UBT108" s="649"/>
      <c r="UBU108" s="649"/>
      <c r="UBV108" s="649"/>
      <c r="UBW108" s="649"/>
      <c r="UBX108" s="649"/>
      <c r="UBY108" s="649"/>
      <c r="UBZ108" s="649"/>
      <c r="UCA108" s="649"/>
      <c r="UCB108" s="649"/>
      <c r="UCC108" s="649"/>
      <c r="UCD108" s="649"/>
      <c r="UCE108" s="649"/>
      <c r="UCF108" s="649"/>
      <c r="UCG108" s="649"/>
      <c r="UCH108" s="649"/>
      <c r="UCI108" s="649"/>
      <c r="UCJ108" s="649"/>
      <c r="UCK108" s="649"/>
      <c r="UCL108" s="649"/>
      <c r="UCM108" s="649"/>
      <c r="UCN108" s="649"/>
      <c r="UCO108" s="649"/>
      <c r="UCP108" s="649"/>
      <c r="UCQ108" s="649"/>
      <c r="UCR108" s="649"/>
      <c r="UCS108" s="649"/>
      <c r="UCT108" s="649"/>
      <c r="UCU108" s="649"/>
      <c r="UCV108" s="649"/>
      <c r="UCW108" s="649"/>
      <c r="UCX108" s="649"/>
      <c r="UCY108" s="649"/>
      <c r="UCZ108" s="649"/>
      <c r="UDA108" s="649"/>
      <c r="UDB108" s="649"/>
      <c r="UDC108" s="649"/>
      <c r="UDD108" s="649"/>
      <c r="UDE108" s="649"/>
      <c r="UDF108" s="649"/>
      <c r="UDG108" s="649"/>
      <c r="UDH108" s="649"/>
      <c r="UDI108" s="649"/>
      <c r="UDJ108" s="649"/>
      <c r="UDK108" s="649"/>
      <c r="UDL108" s="649"/>
      <c r="UDM108" s="649"/>
      <c r="UDN108" s="649"/>
      <c r="UDO108" s="649"/>
      <c r="UDP108" s="649"/>
      <c r="UDQ108" s="649"/>
      <c r="UDR108" s="649"/>
      <c r="UDS108" s="649"/>
      <c r="UDT108" s="649"/>
      <c r="UDU108" s="649"/>
      <c r="UDV108" s="649"/>
      <c r="UDW108" s="649"/>
      <c r="UDX108" s="649"/>
      <c r="UDY108" s="649"/>
      <c r="UDZ108" s="649"/>
      <c r="UEA108" s="649"/>
      <c r="UEB108" s="649"/>
      <c r="UEC108" s="649"/>
      <c r="UED108" s="649"/>
      <c r="UEE108" s="649"/>
      <c r="UEF108" s="649"/>
      <c r="UEG108" s="649"/>
      <c r="UEH108" s="649"/>
      <c r="UEI108" s="649"/>
      <c r="UEJ108" s="649"/>
      <c r="UEK108" s="649"/>
      <c r="UEL108" s="649"/>
      <c r="UEM108" s="649"/>
      <c r="UEN108" s="649"/>
      <c r="UEO108" s="649"/>
      <c r="UEP108" s="649"/>
      <c r="UEQ108" s="649"/>
      <c r="UER108" s="649"/>
      <c r="UES108" s="649"/>
      <c r="UET108" s="649"/>
      <c r="UEU108" s="649"/>
      <c r="UEV108" s="649"/>
      <c r="UEW108" s="649"/>
      <c r="UEX108" s="649"/>
      <c r="UEY108" s="649"/>
      <c r="UEZ108" s="649"/>
      <c r="UFA108" s="649"/>
      <c r="UFB108" s="649"/>
      <c r="UFC108" s="649"/>
      <c r="UFD108" s="649"/>
      <c r="UFE108" s="649"/>
      <c r="UFF108" s="649"/>
      <c r="UFG108" s="649"/>
      <c r="UFH108" s="649"/>
      <c r="UFI108" s="649"/>
      <c r="UFJ108" s="649"/>
      <c r="UFK108" s="649"/>
      <c r="UFL108" s="649"/>
      <c r="UFM108" s="649"/>
      <c r="UFN108" s="649"/>
      <c r="UFO108" s="649"/>
      <c r="UFP108" s="649"/>
      <c r="UFQ108" s="649"/>
      <c r="UFR108" s="649"/>
      <c r="UFS108" s="649"/>
      <c r="UFT108" s="649"/>
      <c r="UFU108" s="649"/>
      <c r="UFV108" s="649"/>
      <c r="UFW108" s="649"/>
      <c r="UFX108" s="649"/>
      <c r="UFY108" s="649"/>
      <c r="UFZ108" s="649"/>
      <c r="UGA108" s="649"/>
      <c r="UGB108" s="649"/>
      <c r="UGC108" s="649"/>
      <c r="UGD108" s="649"/>
      <c r="UGE108" s="649"/>
      <c r="UGF108" s="649"/>
      <c r="UGG108" s="649"/>
      <c r="UGH108" s="649"/>
      <c r="UGI108" s="649"/>
      <c r="UGJ108" s="649"/>
      <c r="UGK108" s="649"/>
      <c r="UGL108" s="649"/>
      <c r="UGM108" s="649"/>
      <c r="UGN108" s="649"/>
      <c r="UGO108" s="649"/>
      <c r="UGP108" s="649"/>
      <c r="UGQ108" s="649"/>
      <c r="UGR108" s="649"/>
      <c r="UGS108" s="649"/>
      <c r="UGT108" s="649"/>
      <c r="UGU108" s="649"/>
      <c r="UGV108" s="649"/>
      <c r="UGW108" s="649"/>
      <c r="UGX108" s="649"/>
      <c r="UGY108" s="649"/>
      <c r="UGZ108" s="649"/>
      <c r="UHA108" s="649"/>
      <c r="UHB108" s="649"/>
      <c r="UHC108" s="649"/>
      <c r="UHD108" s="649"/>
      <c r="UHE108" s="649"/>
      <c r="UHF108" s="649"/>
      <c r="UHG108" s="649"/>
      <c r="UHH108" s="649"/>
      <c r="UHI108" s="649"/>
      <c r="UHJ108" s="649"/>
      <c r="UHK108" s="649"/>
      <c r="UHL108" s="649"/>
      <c r="UHM108" s="649"/>
      <c r="UHN108" s="649"/>
      <c r="UHO108" s="649"/>
      <c r="UHP108" s="649"/>
      <c r="UHQ108" s="649"/>
      <c r="UHR108" s="649"/>
      <c r="UHS108" s="649"/>
      <c r="UHT108" s="649"/>
      <c r="UHU108" s="649"/>
      <c r="UHV108" s="649"/>
      <c r="UHW108" s="649"/>
      <c r="UHX108" s="649"/>
      <c r="UHY108" s="649"/>
      <c r="UHZ108" s="649"/>
      <c r="UIA108" s="649"/>
      <c r="UIB108" s="649"/>
      <c r="UIC108" s="649"/>
      <c r="UID108" s="649"/>
      <c r="UIE108" s="649"/>
      <c r="UIF108" s="649"/>
      <c r="UIG108" s="649"/>
      <c r="UIH108" s="649"/>
      <c r="UII108" s="649"/>
      <c r="UIJ108" s="649"/>
      <c r="UIK108" s="649"/>
      <c r="UIL108" s="649"/>
      <c r="UIM108" s="649"/>
      <c r="UIN108" s="649"/>
      <c r="UIO108" s="649"/>
      <c r="UIP108" s="649"/>
      <c r="UIQ108" s="649"/>
      <c r="UIR108" s="649"/>
      <c r="UIS108" s="649"/>
      <c r="UIT108" s="649"/>
      <c r="UIU108" s="649"/>
      <c r="UIV108" s="649"/>
      <c r="UIW108" s="649"/>
      <c r="UIX108" s="649"/>
      <c r="UIY108" s="649"/>
      <c r="UIZ108" s="649"/>
      <c r="UJA108" s="649"/>
      <c r="UJB108" s="649"/>
      <c r="UJC108" s="649"/>
      <c r="UJD108" s="649"/>
      <c r="UJE108" s="649"/>
      <c r="UJF108" s="649"/>
      <c r="UJG108" s="649"/>
      <c r="UJH108" s="649"/>
      <c r="UJI108" s="649"/>
      <c r="UJJ108" s="649"/>
      <c r="UJK108" s="649"/>
      <c r="UJL108" s="649"/>
      <c r="UJM108" s="649"/>
      <c r="UJN108" s="649"/>
      <c r="UJO108" s="649"/>
      <c r="UJP108" s="649"/>
      <c r="UJQ108" s="649"/>
      <c r="UJR108" s="649"/>
      <c r="UJS108" s="649"/>
      <c r="UJT108" s="649"/>
      <c r="UJU108" s="649"/>
      <c r="UJV108" s="649"/>
      <c r="UJW108" s="649"/>
      <c r="UJX108" s="649"/>
      <c r="UJY108" s="649"/>
      <c r="UJZ108" s="649"/>
      <c r="UKA108" s="649"/>
      <c r="UKB108" s="649"/>
      <c r="UKC108" s="649"/>
      <c r="UKD108" s="649"/>
      <c r="UKE108" s="649"/>
      <c r="UKF108" s="649"/>
      <c r="UKG108" s="649"/>
      <c r="UKH108" s="649"/>
      <c r="UKI108" s="649"/>
      <c r="UKJ108" s="649"/>
      <c r="UKK108" s="649"/>
      <c r="UKL108" s="649"/>
      <c r="UKM108" s="649"/>
      <c r="UKN108" s="649"/>
      <c r="UKO108" s="649"/>
      <c r="UKP108" s="649"/>
      <c r="UKQ108" s="649"/>
      <c r="UKR108" s="649"/>
      <c r="UKS108" s="649"/>
      <c r="UKT108" s="649"/>
      <c r="UKU108" s="649"/>
      <c r="UKV108" s="649"/>
      <c r="UKW108" s="649"/>
      <c r="UKX108" s="649"/>
      <c r="UKY108" s="649"/>
      <c r="UKZ108" s="649"/>
      <c r="ULA108" s="649"/>
      <c r="ULB108" s="649"/>
      <c r="ULC108" s="649"/>
      <c r="ULD108" s="649"/>
      <c r="ULE108" s="649"/>
      <c r="ULF108" s="649"/>
      <c r="ULG108" s="649"/>
      <c r="ULH108" s="649"/>
      <c r="ULI108" s="649"/>
      <c r="ULJ108" s="649"/>
      <c r="ULK108" s="649"/>
      <c r="ULL108" s="649"/>
      <c r="ULM108" s="649"/>
      <c r="ULN108" s="649"/>
      <c r="ULO108" s="649"/>
      <c r="ULP108" s="649"/>
      <c r="ULQ108" s="649"/>
      <c r="ULR108" s="649"/>
      <c r="ULS108" s="649"/>
      <c r="ULT108" s="649"/>
      <c r="ULU108" s="649"/>
      <c r="ULV108" s="649"/>
      <c r="ULW108" s="649"/>
      <c r="ULX108" s="649"/>
      <c r="ULY108" s="649"/>
      <c r="ULZ108" s="649"/>
      <c r="UMA108" s="649"/>
      <c r="UMB108" s="649"/>
      <c r="UMC108" s="649"/>
      <c r="UMD108" s="649"/>
      <c r="UME108" s="649"/>
      <c r="UMF108" s="649"/>
      <c r="UMG108" s="649"/>
      <c r="UMH108" s="649"/>
      <c r="UMI108" s="649"/>
      <c r="UMJ108" s="649"/>
      <c r="UMK108" s="649"/>
      <c r="UML108" s="649"/>
      <c r="UMM108" s="649"/>
      <c r="UMN108" s="649"/>
      <c r="UMO108" s="649"/>
      <c r="UMP108" s="649"/>
      <c r="UMQ108" s="649"/>
      <c r="UMR108" s="649"/>
      <c r="UMS108" s="649"/>
      <c r="UMT108" s="649"/>
      <c r="UMU108" s="649"/>
      <c r="UMV108" s="649"/>
      <c r="UMW108" s="649"/>
      <c r="UMX108" s="649"/>
      <c r="UMY108" s="649"/>
      <c r="UMZ108" s="649"/>
      <c r="UNA108" s="649"/>
      <c r="UNB108" s="649"/>
      <c r="UNC108" s="649"/>
      <c r="UND108" s="649"/>
      <c r="UNE108" s="649"/>
      <c r="UNF108" s="649"/>
      <c r="UNG108" s="649"/>
      <c r="UNH108" s="649"/>
      <c r="UNI108" s="649"/>
      <c r="UNJ108" s="649"/>
      <c r="UNK108" s="649"/>
      <c r="UNL108" s="649"/>
      <c r="UNM108" s="649"/>
      <c r="UNN108" s="649"/>
      <c r="UNO108" s="649"/>
      <c r="UNP108" s="649"/>
      <c r="UNQ108" s="649"/>
      <c r="UNR108" s="649"/>
      <c r="UNS108" s="649"/>
      <c r="UNT108" s="649"/>
      <c r="UNU108" s="649"/>
      <c r="UNV108" s="649"/>
      <c r="UNW108" s="649"/>
      <c r="UNX108" s="649"/>
      <c r="UNY108" s="649"/>
      <c r="UNZ108" s="649"/>
      <c r="UOA108" s="649"/>
      <c r="UOB108" s="649"/>
      <c r="UOC108" s="649"/>
      <c r="UOD108" s="649"/>
      <c r="UOE108" s="649"/>
      <c r="UOF108" s="649"/>
      <c r="UOG108" s="649"/>
      <c r="UOH108" s="649"/>
      <c r="UOI108" s="649"/>
      <c r="UOJ108" s="649"/>
      <c r="UOK108" s="649"/>
      <c r="UOL108" s="649"/>
      <c r="UOM108" s="649"/>
      <c r="UON108" s="649"/>
      <c r="UOO108" s="649"/>
      <c r="UOP108" s="649"/>
      <c r="UOQ108" s="649"/>
      <c r="UOR108" s="649"/>
      <c r="UOS108" s="649"/>
      <c r="UOT108" s="649"/>
      <c r="UOU108" s="649"/>
      <c r="UOV108" s="649"/>
      <c r="UOW108" s="649"/>
      <c r="UOX108" s="649"/>
      <c r="UOY108" s="649"/>
      <c r="UOZ108" s="649"/>
      <c r="UPA108" s="649"/>
      <c r="UPB108" s="649"/>
      <c r="UPC108" s="649"/>
      <c r="UPD108" s="649"/>
      <c r="UPE108" s="649"/>
      <c r="UPF108" s="649"/>
      <c r="UPG108" s="649"/>
      <c r="UPH108" s="649"/>
      <c r="UPI108" s="649"/>
      <c r="UPJ108" s="649"/>
      <c r="UPK108" s="649"/>
      <c r="UPL108" s="649"/>
      <c r="UPM108" s="649"/>
      <c r="UPN108" s="649"/>
      <c r="UPO108" s="649"/>
      <c r="UPP108" s="649"/>
      <c r="UPQ108" s="649"/>
      <c r="UPR108" s="649"/>
      <c r="UPS108" s="649"/>
      <c r="UPT108" s="649"/>
      <c r="UPU108" s="649"/>
      <c r="UPV108" s="649"/>
      <c r="UPW108" s="649"/>
      <c r="UPX108" s="649"/>
      <c r="UPY108" s="649"/>
      <c r="UPZ108" s="649"/>
      <c r="UQA108" s="649"/>
      <c r="UQB108" s="649"/>
      <c r="UQC108" s="649"/>
      <c r="UQD108" s="649"/>
      <c r="UQE108" s="649"/>
      <c r="UQF108" s="649"/>
      <c r="UQG108" s="649"/>
      <c r="UQH108" s="649"/>
      <c r="UQI108" s="649"/>
      <c r="UQJ108" s="649"/>
      <c r="UQK108" s="649"/>
      <c r="UQL108" s="649"/>
      <c r="UQM108" s="649"/>
      <c r="UQN108" s="649"/>
      <c r="UQO108" s="649"/>
      <c r="UQP108" s="649"/>
      <c r="UQQ108" s="649"/>
      <c r="UQR108" s="649"/>
      <c r="UQS108" s="649"/>
      <c r="UQT108" s="649"/>
      <c r="UQU108" s="649"/>
      <c r="UQV108" s="649"/>
      <c r="UQW108" s="649"/>
      <c r="UQX108" s="649"/>
      <c r="UQY108" s="649"/>
      <c r="UQZ108" s="649"/>
      <c r="URA108" s="649"/>
      <c r="URB108" s="649"/>
      <c r="URC108" s="649"/>
      <c r="URD108" s="649"/>
      <c r="URE108" s="649"/>
      <c r="URF108" s="649"/>
      <c r="URG108" s="649"/>
      <c r="URH108" s="649"/>
      <c r="URI108" s="649"/>
      <c r="URJ108" s="649"/>
      <c r="URK108" s="649"/>
      <c r="URL108" s="649"/>
      <c r="URM108" s="649"/>
      <c r="URN108" s="649"/>
      <c r="URO108" s="649"/>
      <c r="URP108" s="649"/>
      <c r="URQ108" s="649"/>
      <c r="URR108" s="649"/>
      <c r="URS108" s="649"/>
      <c r="URT108" s="649"/>
      <c r="URU108" s="649"/>
      <c r="URV108" s="649"/>
      <c r="URW108" s="649"/>
      <c r="URX108" s="649"/>
      <c r="URY108" s="649"/>
      <c r="URZ108" s="649"/>
      <c r="USA108" s="649"/>
      <c r="USB108" s="649"/>
      <c r="USC108" s="649"/>
      <c r="USD108" s="649"/>
      <c r="USE108" s="649"/>
      <c r="USF108" s="649"/>
      <c r="USG108" s="649"/>
      <c r="USH108" s="649"/>
      <c r="USI108" s="649"/>
      <c r="USJ108" s="649"/>
      <c r="USK108" s="649"/>
      <c r="USL108" s="649"/>
      <c r="USM108" s="649"/>
      <c r="USN108" s="649"/>
      <c r="USO108" s="649"/>
      <c r="USP108" s="649"/>
      <c r="USQ108" s="649"/>
      <c r="USR108" s="649"/>
      <c r="USS108" s="649"/>
      <c r="UST108" s="649"/>
      <c r="USU108" s="649"/>
      <c r="USV108" s="649"/>
      <c r="USW108" s="649"/>
      <c r="USX108" s="649"/>
      <c r="USY108" s="649"/>
      <c r="USZ108" s="649"/>
      <c r="UTA108" s="649"/>
      <c r="UTB108" s="649"/>
      <c r="UTC108" s="649"/>
      <c r="UTD108" s="649"/>
      <c r="UTE108" s="649"/>
      <c r="UTF108" s="649"/>
      <c r="UTG108" s="649"/>
      <c r="UTH108" s="649"/>
      <c r="UTI108" s="649"/>
      <c r="UTJ108" s="649"/>
      <c r="UTK108" s="649"/>
      <c r="UTL108" s="649"/>
      <c r="UTM108" s="649"/>
      <c r="UTN108" s="649"/>
      <c r="UTO108" s="649"/>
      <c r="UTP108" s="649"/>
      <c r="UTQ108" s="649"/>
      <c r="UTR108" s="649"/>
      <c r="UTS108" s="649"/>
      <c r="UTT108" s="649"/>
      <c r="UTU108" s="649"/>
      <c r="UTV108" s="649"/>
      <c r="UTW108" s="649"/>
      <c r="UTX108" s="649"/>
      <c r="UTY108" s="649"/>
      <c r="UTZ108" s="649"/>
      <c r="UUA108" s="649"/>
      <c r="UUB108" s="649"/>
      <c r="UUC108" s="649"/>
      <c r="UUD108" s="649"/>
      <c r="UUE108" s="649"/>
      <c r="UUF108" s="649"/>
      <c r="UUG108" s="649"/>
      <c r="UUH108" s="649"/>
      <c r="UUI108" s="649"/>
      <c r="UUJ108" s="649"/>
      <c r="UUK108" s="649"/>
      <c r="UUL108" s="649"/>
      <c r="UUM108" s="649"/>
      <c r="UUN108" s="649"/>
      <c r="UUO108" s="649"/>
      <c r="UUP108" s="649"/>
      <c r="UUQ108" s="649"/>
      <c r="UUR108" s="649"/>
      <c r="UUS108" s="649"/>
      <c r="UUT108" s="649"/>
      <c r="UUU108" s="649"/>
      <c r="UUV108" s="649"/>
      <c r="UUW108" s="649"/>
      <c r="UUX108" s="649"/>
      <c r="UUY108" s="649"/>
      <c r="UUZ108" s="649"/>
      <c r="UVA108" s="649"/>
      <c r="UVB108" s="649"/>
      <c r="UVC108" s="649"/>
      <c r="UVD108" s="649"/>
      <c r="UVE108" s="649"/>
      <c r="UVF108" s="649"/>
      <c r="UVG108" s="649"/>
      <c r="UVH108" s="649"/>
      <c r="UVI108" s="649"/>
      <c r="UVJ108" s="649"/>
      <c r="UVK108" s="649"/>
      <c r="UVL108" s="649"/>
      <c r="UVM108" s="649"/>
      <c r="UVN108" s="649"/>
      <c r="UVO108" s="649"/>
      <c r="UVP108" s="649"/>
      <c r="UVQ108" s="649"/>
      <c r="UVR108" s="649"/>
      <c r="UVS108" s="649"/>
      <c r="UVT108" s="649"/>
      <c r="UVU108" s="649"/>
      <c r="UVV108" s="649"/>
      <c r="UVW108" s="649"/>
      <c r="UVX108" s="649"/>
      <c r="UVY108" s="649"/>
      <c r="UVZ108" s="649"/>
      <c r="UWA108" s="649"/>
      <c r="UWB108" s="649"/>
      <c r="UWC108" s="649"/>
      <c r="UWD108" s="649"/>
      <c r="UWE108" s="649"/>
      <c r="UWF108" s="649"/>
      <c r="UWG108" s="649"/>
      <c r="UWH108" s="649"/>
      <c r="UWI108" s="649"/>
      <c r="UWJ108" s="649"/>
      <c r="UWK108" s="649"/>
      <c r="UWL108" s="649"/>
      <c r="UWM108" s="649"/>
      <c r="UWN108" s="649"/>
      <c r="UWO108" s="649"/>
      <c r="UWP108" s="649"/>
      <c r="UWQ108" s="649"/>
      <c r="UWR108" s="649"/>
      <c r="UWS108" s="649"/>
      <c r="UWT108" s="649"/>
      <c r="UWU108" s="649"/>
      <c r="UWV108" s="649"/>
      <c r="UWW108" s="649"/>
      <c r="UWX108" s="649"/>
      <c r="UWY108" s="649"/>
      <c r="UWZ108" s="649"/>
      <c r="UXA108" s="649"/>
      <c r="UXB108" s="649"/>
      <c r="UXC108" s="649"/>
      <c r="UXD108" s="649"/>
      <c r="UXE108" s="649"/>
      <c r="UXF108" s="649"/>
      <c r="UXG108" s="649"/>
      <c r="UXH108" s="649"/>
      <c r="UXI108" s="649"/>
      <c r="UXJ108" s="649"/>
      <c r="UXK108" s="649"/>
      <c r="UXL108" s="649"/>
      <c r="UXM108" s="649"/>
      <c r="UXN108" s="649"/>
      <c r="UXO108" s="649"/>
      <c r="UXP108" s="649"/>
      <c r="UXQ108" s="649"/>
      <c r="UXR108" s="649"/>
      <c r="UXS108" s="649"/>
      <c r="UXT108" s="649"/>
      <c r="UXU108" s="649"/>
      <c r="UXV108" s="649"/>
      <c r="UXW108" s="649"/>
      <c r="UXX108" s="649"/>
      <c r="UXY108" s="649"/>
      <c r="UXZ108" s="649"/>
      <c r="UYA108" s="649"/>
      <c r="UYB108" s="649"/>
      <c r="UYC108" s="649"/>
      <c r="UYD108" s="649"/>
      <c r="UYE108" s="649"/>
      <c r="UYF108" s="649"/>
      <c r="UYG108" s="649"/>
      <c r="UYH108" s="649"/>
      <c r="UYI108" s="649"/>
      <c r="UYJ108" s="649"/>
      <c r="UYK108" s="649"/>
      <c r="UYL108" s="649"/>
      <c r="UYM108" s="649"/>
      <c r="UYN108" s="649"/>
      <c r="UYO108" s="649"/>
      <c r="UYP108" s="649"/>
      <c r="UYQ108" s="649"/>
      <c r="UYR108" s="649"/>
      <c r="UYS108" s="649"/>
      <c r="UYT108" s="649"/>
      <c r="UYU108" s="649"/>
      <c r="UYV108" s="649"/>
      <c r="UYW108" s="649"/>
      <c r="UYX108" s="649"/>
      <c r="UYY108" s="649"/>
      <c r="UYZ108" s="649"/>
      <c r="UZA108" s="649"/>
      <c r="UZB108" s="649"/>
      <c r="UZC108" s="649"/>
      <c r="UZD108" s="649"/>
      <c r="UZE108" s="649"/>
      <c r="UZF108" s="649"/>
      <c r="UZG108" s="649"/>
      <c r="UZH108" s="649"/>
      <c r="UZI108" s="649"/>
      <c r="UZJ108" s="649"/>
      <c r="UZK108" s="649"/>
      <c r="UZL108" s="649"/>
      <c r="UZM108" s="649"/>
      <c r="UZN108" s="649"/>
      <c r="UZO108" s="649"/>
      <c r="UZP108" s="649"/>
      <c r="UZQ108" s="649"/>
      <c r="UZR108" s="649"/>
      <c r="UZS108" s="649"/>
      <c r="UZT108" s="649"/>
      <c r="UZU108" s="649"/>
      <c r="UZV108" s="649"/>
      <c r="UZW108" s="649"/>
      <c r="UZX108" s="649"/>
      <c r="UZY108" s="649"/>
      <c r="UZZ108" s="649"/>
      <c r="VAA108" s="649"/>
      <c r="VAB108" s="649"/>
      <c r="VAC108" s="649"/>
      <c r="VAD108" s="649"/>
      <c r="VAE108" s="649"/>
      <c r="VAF108" s="649"/>
      <c r="VAG108" s="649"/>
      <c r="VAH108" s="649"/>
      <c r="VAI108" s="649"/>
      <c r="VAJ108" s="649"/>
      <c r="VAK108" s="649"/>
      <c r="VAL108" s="649"/>
      <c r="VAM108" s="649"/>
      <c r="VAN108" s="649"/>
      <c r="VAO108" s="649"/>
      <c r="VAP108" s="649"/>
      <c r="VAQ108" s="649"/>
      <c r="VAR108" s="649"/>
      <c r="VAS108" s="649"/>
      <c r="VAT108" s="649"/>
      <c r="VAU108" s="649"/>
      <c r="VAV108" s="649"/>
      <c r="VAW108" s="649"/>
      <c r="VAX108" s="649"/>
      <c r="VAY108" s="649"/>
      <c r="VAZ108" s="649"/>
      <c r="VBA108" s="649"/>
      <c r="VBB108" s="649"/>
      <c r="VBC108" s="649"/>
      <c r="VBD108" s="649"/>
      <c r="VBE108" s="649"/>
      <c r="VBF108" s="649"/>
      <c r="VBG108" s="649"/>
      <c r="VBH108" s="649"/>
      <c r="VBI108" s="649"/>
      <c r="VBJ108" s="649"/>
      <c r="VBK108" s="649"/>
      <c r="VBL108" s="649"/>
      <c r="VBM108" s="649"/>
      <c r="VBN108" s="649"/>
      <c r="VBO108" s="649"/>
      <c r="VBP108" s="649"/>
      <c r="VBQ108" s="649"/>
      <c r="VBR108" s="649"/>
      <c r="VBS108" s="649"/>
      <c r="VBT108" s="649"/>
      <c r="VBU108" s="649"/>
      <c r="VBV108" s="649"/>
      <c r="VBW108" s="649"/>
      <c r="VBX108" s="649"/>
      <c r="VBY108" s="649"/>
      <c r="VBZ108" s="649"/>
      <c r="VCA108" s="649"/>
      <c r="VCB108" s="649"/>
      <c r="VCC108" s="649"/>
      <c r="VCD108" s="649"/>
      <c r="VCE108" s="649"/>
      <c r="VCF108" s="649"/>
      <c r="VCG108" s="649"/>
      <c r="VCH108" s="649"/>
      <c r="VCI108" s="649"/>
      <c r="VCJ108" s="649"/>
      <c r="VCK108" s="649"/>
      <c r="VCL108" s="649"/>
      <c r="VCM108" s="649"/>
      <c r="VCN108" s="649"/>
      <c r="VCO108" s="649"/>
      <c r="VCP108" s="649"/>
      <c r="VCQ108" s="649"/>
      <c r="VCR108" s="649"/>
      <c r="VCS108" s="649"/>
      <c r="VCT108" s="649"/>
      <c r="VCU108" s="649"/>
      <c r="VCV108" s="649"/>
      <c r="VCW108" s="649"/>
      <c r="VCX108" s="649"/>
      <c r="VCY108" s="649"/>
      <c r="VCZ108" s="649"/>
      <c r="VDA108" s="649"/>
      <c r="VDB108" s="649"/>
      <c r="VDC108" s="649"/>
      <c r="VDD108" s="649"/>
      <c r="VDE108" s="649"/>
      <c r="VDF108" s="649"/>
      <c r="VDG108" s="649"/>
      <c r="VDH108" s="649"/>
      <c r="VDI108" s="649"/>
      <c r="VDJ108" s="649"/>
      <c r="VDK108" s="649"/>
      <c r="VDL108" s="649"/>
      <c r="VDM108" s="649"/>
      <c r="VDN108" s="649"/>
      <c r="VDO108" s="649"/>
      <c r="VDP108" s="649"/>
      <c r="VDQ108" s="649"/>
      <c r="VDR108" s="649"/>
      <c r="VDS108" s="649"/>
      <c r="VDT108" s="649"/>
      <c r="VDU108" s="649"/>
      <c r="VDV108" s="649"/>
      <c r="VDW108" s="649"/>
      <c r="VDX108" s="649"/>
      <c r="VDY108" s="649"/>
      <c r="VDZ108" s="649"/>
      <c r="VEA108" s="649"/>
      <c r="VEB108" s="649"/>
      <c r="VEC108" s="649"/>
      <c r="VED108" s="649"/>
      <c r="VEE108" s="649"/>
      <c r="VEF108" s="649"/>
      <c r="VEG108" s="649"/>
      <c r="VEH108" s="649"/>
      <c r="VEI108" s="649"/>
      <c r="VEJ108" s="649"/>
      <c r="VEK108" s="649"/>
      <c r="VEL108" s="649"/>
      <c r="VEM108" s="649"/>
      <c r="VEN108" s="649"/>
      <c r="VEO108" s="649"/>
      <c r="VEP108" s="649"/>
      <c r="VEQ108" s="649"/>
      <c r="VER108" s="649"/>
      <c r="VES108" s="649"/>
      <c r="VET108" s="649"/>
      <c r="VEU108" s="649"/>
      <c r="VEV108" s="649"/>
      <c r="VEW108" s="649"/>
      <c r="VEX108" s="649"/>
      <c r="VEY108" s="649"/>
      <c r="VEZ108" s="649"/>
      <c r="VFA108" s="649"/>
      <c r="VFB108" s="649"/>
      <c r="VFC108" s="649"/>
      <c r="VFD108" s="649"/>
      <c r="VFE108" s="649"/>
      <c r="VFF108" s="649"/>
      <c r="VFG108" s="649"/>
      <c r="VFH108" s="649"/>
      <c r="VFI108" s="649"/>
      <c r="VFJ108" s="649"/>
      <c r="VFK108" s="649"/>
      <c r="VFL108" s="649"/>
      <c r="VFM108" s="649"/>
      <c r="VFN108" s="649"/>
      <c r="VFO108" s="649"/>
      <c r="VFP108" s="649"/>
      <c r="VFQ108" s="649"/>
      <c r="VFR108" s="649"/>
      <c r="VFS108" s="649"/>
      <c r="VFT108" s="649"/>
      <c r="VFU108" s="649"/>
      <c r="VFV108" s="649"/>
      <c r="VFW108" s="649"/>
      <c r="VFX108" s="649"/>
      <c r="VFY108" s="649"/>
      <c r="VFZ108" s="649"/>
      <c r="VGA108" s="649"/>
      <c r="VGB108" s="649"/>
      <c r="VGC108" s="649"/>
      <c r="VGD108" s="649"/>
      <c r="VGE108" s="649"/>
      <c r="VGF108" s="649"/>
      <c r="VGG108" s="649"/>
      <c r="VGH108" s="649"/>
      <c r="VGI108" s="649"/>
      <c r="VGJ108" s="649"/>
      <c r="VGK108" s="649"/>
      <c r="VGL108" s="649"/>
      <c r="VGM108" s="649"/>
      <c r="VGN108" s="649"/>
      <c r="VGO108" s="649"/>
      <c r="VGP108" s="649"/>
      <c r="VGQ108" s="649"/>
      <c r="VGR108" s="649"/>
      <c r="VGS108" s="649"/>
      <c r="VGT108" s="649"/>
      <c r="VGU108" s="649"/>
      <c r="VGV108" s="649"/>
      <c r="VGW108" s="649"/>
      <c r="VGX108" s="649"/>
      <c r="VGY108" s="649"/>
      <c r="VGZ108" s="649"/>
      <c r="VHA108" s="649"/>
      <c r="VHB108" s="649"/>
      <c r="VHC108" s="649"/>
      <c r="VHD108" s="649"/>
      <c r="VHE108" s="649"/>
      <c r="VHF108" s="649"/>
      <c r="VHG108" s="649"/>
      <c r="VHH108" s="649"/>
      <c r="VHI108" s="649"/>
      <c r="VHJ108" s="649"/>
      <c r="VHK108" s="649"/>
      <c r="VHL108" s="649"/>
      <c r="VHM108" s="649"/>
      <c r="VHN108" s="649"/>
      <c r="VHO108" s="649"/>
      <c r="VHP108" s="649"/>
      <c r="VHQ108" s="649"/>
      <c r="VHR108" s="649"/>
      <c r="VHS108" s="649"/>
      <c r="VHT108" s="649"/>
      <c r="VHU108" s="649"/>
      <c r="VHV108" s="649"/>
      <c r="VHW108" s="649"/>
      <c r="VHX108" s="649"/>
      <c r="VHY108" s="649"/>
      <c r="VHZ108" s="649"/>
      <c r="VIA108" s="649"/>
      <c r="VIB108" s="649"/>
      <c r="VIC108" s="649"/>
      <c r="VID108" s="649"/>
      <c r="VIE108" s="649"/>
      <c r="VIF108" s="649"/>
      <c r="VIG108" s="649"/>
      <c r="VIH108" s="649"/>
      <c r="VII108" s="649"/>
      <c r="VIJ108" s="649"/>
      <c r="VIK108" s="649"/>
      <c r="VIL108" s="649"/>
      <c r="VIM108" s="649"/>
      <c r="VIN108" s="649"/>
      <c r="VIO108" s="649"/>
      <c r="VIP108" s="649"/>
      <c r="VIQ108" s="649"/>
      <c r="VIR108" s="649"/>
      <c r="VIS108" s="649"/>
      <c r="VIT108" s="649"/>
      <c r="VIU108" s="649"/>
      <c r="VIV108" s="649"/>
      <c r="VIW108" s="649"/>
      <c r="VIX108" s="649"/>
      <c r="VIY108" s="649"/>
      <c r="VIZ108" s="649"/>
      <c r="VJA108" s="649"/>
      <c r="VJB108" s="649"/>
      <c r="VJC108" s="649"/>
      <c r="VJD108" s="649"/>
      <c r="VJE108" s="649"/>
      <c r="VJF108" s="649"/>
      <c r="VJG108" s="649"/>
      <c r="VJH108" s="649"/>
      <c r="VJI108" s="649"/>
      <c r="VJJ108" s="649"/>
      <c r="VJK108" s="649"/>
      <c r="VJL108" s="649"/>
      <c r="VJM108" s="649"/>
      <c r="VJN108" s="649"/>
      <c r="VJO108" s="649"/>
      <c r="VJP108" s="649"/>
      <c r="VJQ108" s="649"/>
      <c r="VJR108" s="649"/>
      <c r="VJS108" s="649"/>
      <c r="VJT108" s="649"/>
      <c r="VJU108" s="649"/>
      <c r="VJV108" s="649"/>
      <c r="VJW108" s="649"/>
      <c r="VJX108" s="649"/>
      <c r="VJY108" s="649"/>
      <c r="VJZ108" s="649"/>
      <c r="VKA108" s="649"/>
      <c r="VKB108" s="649"/>
      <c r="VKC108" s="649"/>
      <c r="VKD108" s="649"/>
      <c r="VKE108" s="649"/>
      <c r="VKF108" s="649"/>
      <c r="VKG108" s="649"/>
      <c r="VKH108" s="649"/>
      <c r="VKI108" s="649"/>
      <c r="VKJ108" s="649"/>
      <c r="VKK108" s="649"/>
      <c r="VKL108" s="649"/>
      <c r="VKM108" s="649"/>
      <c r="VKN108" s="649"/>
      <c r="VKO108" s="649"/>
      <c r="VKP108" s="649"/>
      <c r="VKQ108" s="649"/>
      <c r="VKR108" s="649"/>
      <c r="VKS108" s="649"/>
      <c r="VKT108" s="649"/>
      <c r="VKU108" s="649"/>
      <c r="VKV108" s="649"/>
      <c r="VKW108" s="649"/>
      <c r="VKX108" s="649"/>
      <c r="VKY108" s="649"/>
      <c r="VKZ108" s="649"/>
      <c r="VLA108" s="649"/>
      <c r="VLB108" s="649"/>
      <c r="VLC108" s="649"/>
      <c r="VLD108" s="649"/>
      <c r="VLE108" s="649"/>
      <c r="VLF108" s="649"/>
      <c r="VLG108" s="649"/>
      <c r="VLH108" s="649"/>
      <c r="VLI108" s="649"/>
      <c r="VLJ108" s="649"/>
      <c r="VLK108" s="649"/>
      <c r="VLL108" s="649"/>
      <c r="VLM108" s="649"/>
      <c r="VLN108" s="649"/>
      <c r="VLO108" s="649"/>
      <c r="VLP108" s="649"/>
      <c r="VLQ108" s="649"/>
      <c r="VLR108" s="649"/>
      <c r="VLS108" s="649"/>
      <c r="VLT108" s="649"/>
      <c r="VLU108" s="649"/>
      <c r="VLV108" s="649"/>
      <c r="VLW108" s="649"/>
      <c r="VLX108" s="649"/>
      <c r="VLY108" s="649"/>
      <c r="VLZ108" s="649"/>
      <c r="VMA108" s="649"/>
      <c r="VMB108" s="649"/>
      <c r="VMC108" s="649"/>
      <c r="VMD108" s="649"/>
      <c r="VME108" s="649"/>
      <c r="VMF108" s="649"/>
      <c r="VMG108" s="649"/>
      <c r="VMH108" s="649"/>
      <c r="VMI108" s="649"/>
      <c r="VMJ108" s="649"/>
      <c r="VMK108" s="649"/>
      <c r="VML108" s="649"/>
      <c r="VMM108" s="649"/>
      <c r="VMN108" s="649"/>
      <c r="VMO108" s="649"/>
      <c r="VMP108" s="649"/>
      <c r="VMQ108" s="649"/>
      <c r="VMR108" s="649"/>
      <c r="VMS108" s="649"/>
      <c r="VMT108" s="649"/>
      <c r="VMU108" s="649"/>
      <c r="VMV108" s="649"/>
      <c r="VMW108" s="649"/>
      <c r="VMX108" s="649"/>
      <c r="VMY108" s="649"/>
      <c r="VMZ108" s="649"/>
      <c r="VNA108" s="649"/>
      <c r="VNB108" s="649"/>
      <c r="VNC108" s="649"/>
      <c r="VND108" s="649"/>
      <c r="VNE108" s="649"/>
      <c r="VNF108" s="649"/>
      <c r="VNG108" s="649"/>
      <c r="VNH108" s="649"/>
      <c r="VNI108" s="649"/>
      <c r="VNJ108" s="649"/>
      <c r="VNK108" s="649"/>
      <c r="VNL108" s="649"/>
      <c r="VNM108" s="649"/>
      <c r="VNN108" s="649"/>
      <c r="VNO108" s="649"/>
      <c r="VNP108" s="649"/>
      <c r="VNQ108" s="649"/>
      <c r="VNR108" s="649"/>
      <c r="VNS108" s="649"/>
      <c r="VNT108" s="649"/>
      <c r="VNU108" s="649"/>
      <c r="VNV108" s="649"/>
      <c r="VNW108" s="649"/>
      <c r="VNX108" s="649"/>
      <c r="VNY108" s="649"/>
      <c r="VNZ108" s="649"/>
      <c r="VOA108" s="649"/>
      <c r="VOB108" s="649"/>
      <c r="VOC108" s="649"/>
      <c r="VOD108" s="649"/>
      <c r="VOE108" s="649"/>
      <c r="VOF108" s="649"/>
      <c r="VOG108" s="649"/>
      <c r="VOH108" s="649"/>
      <c r="VOI108" s="649"/>
      <c r="VOJ108" s="649"/>
      <c r="VOK108" s="649"/>
      <c r="VOL108" s="649"/>
      <c r="VOM108" s="649"/>
      <c r="VON108" s="649"/>
      <c r="VOO108" s="649"/>
      <c r="VOP108" s="649"/>
      <c r="VOQ108" s="649"/>
      <c r="VOR108" s="649"/>
      <c r="VOS108" s="649"/>
      <c r="VOT108" s="649"/>
      <c r="VOU108" s="649"/>
      <c r="VOV108" s="649"/>
      <c r="VOW108" s="649"/>
      <c r="VOX108" s="649"/>
      <c r="VOY108" s="649"/>
      <c r="VOZ108" s="649"/>
      <c r="VPA108" s="649"/>
      <c r="VPB108" s="649"/>
      <c r="VPC108" s="649"/>
      <c r="VPD108" s="649"/>
      <c r="VPE108" s="649"/>
      <c r="VPF108" s="649"/>
      <c r="VPG108" s="649"/>
      <c r="VPH108" s="649"/>
      <c r="VPI108" s="649"/>
      <c r="VPJ108" s="649"/>
      <c r="VPK108" s="649"/>
      <c r="VPL108" s="649"/>
      <c r="VPM108" s="649"/>
      <c r="VPN108" s="649"/>
      <c r="VPO108" s="649"/>
      <c r="VPP108" s="649"/>
      <c r="VPQ108" s="649"/>
      <c r="VPR108" s="649"/>
      <c r="VPS108" s="649"/>
      <c r="VPT108" s="649"/>
      <c r="VPU108" s="649"/>
      <c r="VPV108" s="649"/>
      <c r="VPW108" s="649"/>
      <c r="VPX108" s="649"/>
      <c r="VPY108" s="649"/>
      <c r="VPZ108" s="649"/>
      <c r="VQA108" s="649"/>
      <c r="VQB108" s="649"/>
      <c r="VQC108" s="649"/>
      <c r="VQD108" s="649"/>
      <c r="VQE108" s="649"/>
      <c r="VQF108" s="649"/>
      <c r="VQG108" s="649"/>
      <c r="VQH108" s="649"/>
      <c r="VQI108" s="649"/>
      <c r="VQJ108" s="649"/>
      <c r="VQK108" s="649"/>
      <c r="VQL108" s="649"/>
      <c r="VQM108" s="649"/>
      <c r="VQN108" s="649"/>
      <c r="VQO108" s="649"/>
      <c r="VQP108" s="649"/>
      <c r="VQQ108" s="649"/>
      <c r="VQR108" s="649"/>
      <c r="VQS108" s="649"/>
      <c r="VQT108" s="649"/>
      <c r="VQU108" s="649"/>
      <c r="VQV108" s="649"/>
      <c r="VQW108" s="649"/>
      <c r="VQX108" s="649"/>
      <c r="VQY108" s="649"/>
      <c r="VQZ108" s="649"/>
      <c r="VRA108" s="649"/>
      <c r="VRB108" s="649"/>
      <c r="VRC108" s="649"/>
      <c r="VRD108" s="649"/>
      <c r="VRE108" s="649"/>
      <c r="VRF108" s="649"/>
      <c r="VRG108" s="649"/>
      <c r="VRH108" s="649"/>
      <c r="VRI108" s="649"/>
      <c r="VRJ108" s="649"/>
      <c r="VRK108" s="649"/>
      <c r="VRL108" s="649"/>
      <c r="VRM108" s="649"/>
      <c r="VRN108" s="649"/>
      <c r="VRO108" s="649"/>
      <c r="VRP108" s="649"/>
      <c r="VRQ108" s="649"/>
      <c r="VRR108" s="649"/>
      <c r="VRS108" s="649"/>
      <c r="VRT108" s="649"/>
      <c r="VRU108" s="649"/>
      <c r="VRV108" s="649"/>
      <c r="VRW108" s="649"/>
      <c r="VRX108" s="649"/>
      <c r="VRY108" s="649"/>
      <c r="VRZ108" s="649"/>
      <c r="VSA108" s="649"/>
      <c r="VSB108" s="649"/>
      <c r="VSC108" s="649"/>
      <c r="VSD108" s="649"/>
      <c r="VSE108" s="649"/>
      <c r="VSF108" s="649"/>
      <c r="VSG108" s="649"/>
      <c r="VSH108" s="649"/>
      <c r="VSI108" s="649"/>
      <c r="VSJ108" s="649"/>
      <c r="VSK108" s="649"/>
      <c r="VSL108" s="649"/>
      <c r="VSM108" s="649"/>
      <c r="VSN108" s="649"/>
      <c r="VSO108" s="649"/>
      <c r="VSP108" s="649"/>
      <c r="VSQ108" s="649"/>
      <c r="VSR108" s="649"/>
      <c r="VSS108" s="649"/>
      <c r="VST108" s="649"/>
      <c r="VSU108" s="649"/>
      <c r="VSV108" s="649"/>
      <c r="VSW108" s="649"/>
      <c r="VSX108" s="649"/>
      <c r="VSY108" s="649"/>
      <c r="VSZ108" s="649"/>
      <c r="VTA108" s="649"/>
      <c r="VTB108" s="649"/>
      <c r="VTC108" s="649"/>
      <c r="VTD108" s="649"/>
      <c r="VTE108" s="649"/>
      <c r="VTF108" s="649"/>
      <c r="VTG108" s="649"/>
      <c r="VTH108" s="649"/>
      <c r="VTI108" s="649"/>
      <c r="VTJ108" s="649"/>
      <c r="VTK108" s="649"/>
      <c r="VTL108" s="649"/>
      <c r="VTM108" s="649"/>
      <c r="VTN108" s="649"/>
      <c r="VTO108" s="649"/>
      <c r="VTP108" s="649"/>
      <c r="VTQ108" s="649"/>
      <c r="VTR108" s="649"/>
      <c r="VTS108" s="649"/>
      <c r="VTT108" s="649"/>
      <c r="VTU108" s="649"/>
      <c r="VTV108" s="649"/>
      <c r="VTW108" s="649"/>
      <c r="VTX108" s="649"/>
      <c r="VTY108" s="649"/>
      <c r="VTZ108" s="649"/>
      <c r="VUA108" s="649"/>
      <c r="VUB108" s="649"/>
      <c r="VUC108" s="649"/>
      <c r="VUD108" s="649"/>
      <c r="VUE108" s="649"/>
      <c r="VUF108" s="649"/>
      <c r="VUG108" s="649"/>
      <c r="VUH108" s="649"/>
      <c r="VUI108" s="649"/>
      <c r="VUJ108" s="649"/>
      <c r="VUK108" s="649"/>
      <c r="VUL108" s="649"/>
      <c r="VUM108" s="649"/>
      <c r="VUN108" s="649"/>
      <c r="VUO108" s="649"/>
      <c r="VUP108" s="649"/>
      <c r="VUQ108" s="649"/>
      <c r="VUR108" s="649"/>
      <c r="VUS108" s="649"/>
      <c r="VUT108" s="649"/>
      <c r="VUU108" s="649"/>
      <c r="VUV108" s="649"/>
      <c r="VUW108" s="649"/>
      <c r="VUX108" s="649"/>
      <c r="VUY108" s="649"/>
      <c r="VUZ108" s="649"/>
      <c r="VVA108" s="649"/>
      <c r="VVB108" s="649"/>
      <c r="VVC108" s="649"/>
      <c r="VVD108" s="649"/>
      <c r="VVE108" s="649"/>
      <c r="VVF108" s="649"/>
      <c r="VVG108" s="649"/>
      <c r="VVH108" s="649"/>
      <c r="VVI108" s="649"/>
      <c r="VVJ108" s="649"/>
      <c r="VVK108" s="649"/>
      <c r="VVL108" s="649"/>
      <c r="VVM108" s="649"/>
      <c r="VVN108" s="649"/>
      <c r="VVO108" s="649"/>
      <c r="VVP108" s="649"/>
      <c r="VVQ108" s="649"/>
      <c r="VVR108" s="649"/>
      <c r="VVS108" s="649"/>
      <c r="VVT108" s="649"/>
      <c r="VVU108" s="649"/>
      <c r="VVV108" s="649"/>
      <c r="VVW108" s="649"/>
      <c r="VVX108" s="649"/>
      <c r="VVY108" s="649"/>
      <c r="VVZ108" s="649"/>
      <c r="VWA108" s="649"/>
      <c r="VWB108" s="649"/>
      <c r="VWC108" s="649"/>
      <c r="VWD108" s="649"/>
      <c r="VWE108" s="649"/>
      <c r="VWF108" s="649"/>
      <c r="VWG108" s="649"/>
      <c r="VWH108" s="649"/>
      <c r="VWI108" s="649"/>
      <c r="VWJ108" s="649"/>
      <c r="VWK108" s="649"/>
      <c r="VWL108" s="649"/>
      <c r="VWM108" s="649"/>
      <c r="VWN108" s="649"/>
      <c r="VWO108" s="649"/>
      <c r="VWP108" s="649"/>
      <c r="VWQ108" s="649"/>
      <c r="VWR108" s="649"/>
      <c r="VWS108" s="649"/>
      <c r="VWT108" s="649"/>
      <c r="VWU108" s="649"/>
      <c r="VWV108" s="649"/>
      <c r="VWW108" s="649"/>
      <c r="VWX108" s="649"/>
      <c r="VWY108" s="649"/>
      <c r="VWZ108" s="649"/>
      <c r="VXA108" s="649"/>
      <c r="VXB108" s="649"/>
      <c r="VXC108" s="649"/>
      <c r="VXD108" s="649"/>
      <c r="VXE108" s="649"/>
      <c r="VXF108" s="649"/>
      <c r="VXG108" s="649"/>
      <c r="VXH108" s="649"/>
      <c r="VXI108" s="649"/>
      <c r="VXJ108" s="649"/>
      <c r="VXK108" s="649"/>
      <c r="VXL108" s="649"/>
      <c r="VXM108" s="649"/>
      <c r="VXN108" s="649"/>
      <c r="VXO108" s="649"/>
      <c r="VXP108" s="649"/>
      <c r="VXQ108" s="649"/>
      <c r="VXR108" s="649"/>
      <c r="VXS108" s="649"/>
      <c r="VXT108" s="649"/>
      <c r="VXU108" s="649"/>
      <c r="VXV108" s="649"/>
      <c r="VXW108" s="649"/>
      <c r="VXX108" s="649"/>
      <c r="VXY108" s="649"/>
      <c r="VXZ108" s="649"/>
      <c r="VYA108" s="649"/>
      <c r="VYB108" s="649"/>
      <c r="VYC108" s="649"/>
      <c r="VYD108" s="649"/>
      <c r="VYE108" s="649"/>
      <c r="VYF108" s="649"/>
      <c r="VYG108" s="649"/>
      <c r="VYH108" s="649"/>
      <c r="VYI108" s="649"/>
      <c r="VYJ108" s="649"/>
      <c r="VYK108" s="649"/>
      <c r="VYL108" s="649"/>
      <c r="VYM108" s="649"/>
      <c r="VYN108" s="649"/>
      <c r="VYO108" s="649"/>
      <c r="VYP108" s="649"/>
      <c r="VYQ108" s="649"/>
      <c r="VYR108" s="649"/>
      <c r="VYS108" s="649"/>
      <c r="VYT108" s="649"/>
      <c r="VYU108" s="649"/>
      <c r="VYV108" s="649"/>
      <c r="VYW108" s="649"/>
      <c r="VYX108" s="649"/>
      <c r="VYY108" s="649"/>
      <c r="VYZ108" s="649"/>
      <c r="VZA108" s="649"/>
      <c r="VZB108" s="649"/>
      <c r="VZC108" s="649"/>
      <c r="VZD108" s="649"/>
      <c r="VZE108" s="649"/>
      <c r="VZF108" s="649"/>
      <c r="VZG108" s="649"/>
      <c r="VZH108" s="649"/>
      <c r="VZI108" s="649"/>
      <c r="VZJ108" s="649"/>
      <c r="VZK108" s="649"/>
      <c r="VZL108" s="649"/>
      <c r="VZM108" s="649"/>
      <c r="VZN108" s="649"/>
      <c r="VZO108" s="649"/>
      <c r="VZP108" s="649"/>
      <c r="VZQ108" s="649"/>
      <c r="VZR108" s="649"/>
      <c r="VZS108" s="649"/>
      <c r="VZT108" s="649"/>
      <c r="VZU108" s="649"/>
      <c r="VZV108" s="649"/>
      <c r="VZW108" s="649"/>
      <c r="VZX108" s="649"/>
      <c r="VZY108" s="649"/>
      <c r="VZZ108" s="649"/>
      <c r="WAA108" s="649"/>
      <c r="WAB108" s="649"/>
      <c r="WAC108" s="649"/>
      <c r="WAD108" s="649"/>
      <c r="WAE108" s="649"/>
      <c r="WAF108" s="649"/>
      <c r="WAG108" s="649"/>
      <c r="WAH108" s="649"/>
      <c r="WAI108" s="649"/>
      <c r="WAJ108" s="649"/>
      <c r="WAK108" s="649"/>
      <c r="WAL108" s="649"/>
      <c r="WAM108" s="649"/>
      <c r="WAN108" s="649"/>
      <c r="WAO108" s="649"/>
      <c r="WAP108" s="649"/>
      <c r="WAQ108" s="649"/>
      <c r="WAR108" s="649"/>
      <c r="WAS108" s="649"/>
      <c r="WAT108" s="649"/>
      <c r="WAU108" s="649"/>
      <c r="WAV108" s="649"/>
      <c r="WAW108" s="649"/>
      <c r="WAX108" s="649"/>
      <c r="WAY108" s="649"/>
      <c r="WAZ108" s="649"/>
      <c r="WBA108" s="649"/>
      <c r="WBB108" s="649"/>
      <c r="WBC108" s="649"/>
      <c r="WBD108" s="649"/>
      <c r="WBE108" s="649"/>
      <c r="WBF108" s="649"/>
      <c r="WBG108" s="649"/>
      <c r="WBH108" s="649"/>
      <c r="WBI108" s="649"/>
      <c r="WBJ108" s="649"/>
      <c r="WBK108" s="649"/>
      <c r="WBL108" s="649"/>
      <c r="WBM108" s="649"/>
      <c r="WBN108" s="649"/>
      <c r="WBO108" s="649"/>
      <c r="WBP108" s="649"/>
      <c r="WBQ108" s="649"/>
      <c r="WBR108" s="649"/>
      <c r="WBS108" s="649"/>
      <c r="WBT108" s="649"/>
      <c r="WBU108" s="649"/>
      <c r="WBV108" s="649"/>
      <c r="WBW108" s="649"/>
      <c r="WBX108" s="649"/>
      <c r="WBY108" s="649"/>
      <c r="WBZ108" s="649"/>
      <c r="WCA108" s="649"/>
      <c r="WCB108" s="649"/>
      <c r="WCC108" s="649"/>
      <c r="WCD108" s="649"/>
      <c r="WCE108" s="649"/>
      <c r="WCF108" s="649"/>
      <c r="WCG108" s="649"/>
      <c r="WCH108" s="649"/>
      <c r="WCI108" s="649"/>
      <c r="WCJ108" s="649"/>
      <c r="WCK108" s="649"/>
      <c r="WCL108" s="649"/>
      <c r="WCM108" s="649"/>
      <c r="WCN108" s="649"/>
      <c r="WCO108" s="649"/>
      <c r="WCP108" s="649"/>
      <c r="WCQ108" s="649"/>
      <c r="WCR108" s="649"/>
      <c r="WCS108" s="649"/>
      <c r="WCT108" s="649"/>
      <c r="WCU108" s="649"/>
      <c r="WCV108" s="649"/>
      <c r="WCW108" s="649"/>
      <c r="WCX108" s="649"/>
      <c r="WCY108" s="649"/>
      <c r="WCZ108" s="649"/>
      <c r="WDA108" s="649"/>
      <c r="WDB108" s="649"/>
      <c r="WDC108" s="649"/>
      <c r="WDD108" s="649"/>
      <c r="WDE108" s="649"/>
      <c r="WDF108" s="649"/>
      <c r="WDG108" s="649"/>
      <c r="WDH108" s="649"/>
      <c r="WDI108" s="649"/>
      <c r="WDJ108" s="649"/>
      <c r="WDK108" s="649"/>
      <c r="WDL108" s="649"/>
      <c r="WDM108" s="649"/>
      <c r="WDN108" s="649"/>
      <c r="WDO108" s="649"/>
      <c r="WDP108" s="649"/>
      <c r="WDQ108" s="649"/>
      <c r="WDR108" s="649"/>
      <c r="WDS108" s="649"/>
      <c r="WDT108" s="649"/>
      <c r="WDU108" s="649"/>
      <c r="WDV108" s="649"/>
      <c r="WDW108" s="649"/>
      <c r="WDX108" s="649"/>
      <c r="WDY108" s="649"/>
      <c r="WDZ108" s="649"/>
      <c r="WEA108" s="649"/>
      <c r="WEB108" s="649"/>
      <c r="WEC108" s="649"/>
      <c r="WED108" s="649"/>
      <c r="WEE108" s="649"/>
      <c r="WEF108" s="649"/>
      <c r="WEG108" s="649"/>
      <c r="WEH108" s="649"/>
      <c r="WEI108" s="649"/>
      <c r="WEJ108" s="649"/>
      <c r="WEK108" s="649"/>
      <c r="WEL108" s="649"/>
      <c r="WEM108" s="649"/>
      <c r="WEN108" s="649"/>
      <c r="WEO108" s="649"/>
      <c r="WEP108" s="649"/>
      <c r="WEQ108" s="649"/>
      <c r="WER108" s="649"/>
      <c r="WES108" s="649"/>
      <c r="WET108" s="649"/>
      <c r="WEU108" s="649"/>
      <c r="WEV108" s="649"/>
      <c r="WEW108" s="649"/>
      <c r="WEX108" s="649"/>
      <c r="WEY108" s="649"/>
      <c r="WEZ108" s="649"/>
      <c r="WFA108" s="649"/>
      <c r="WFB108" s="649"/>
      <c r="WFC108" s="649"/>
      <c r="WFD108" s="649"/>
      <c r="WFE108" s="649"/>
      <c r="WFF108" s="649"/>
      <c r="WFG108" s="649"/>
      <c r="WFH108" s="649"/>
      <c r="WFI108" s="649"/>
      <c r="WFJ108" s="649"/>
      <c r="WFK108" s="649"/>
      <c r="WFL108" s="649"/>
      <c r="WFM108" s="649"/>
      <c r="WFN108" s="649"/>
      <c r="WFO108" s="649"/>
      <c r="WFP108" s="649"/>
      <c r="WFQ108" s="649"/>
      <c r="WFR108" s="649"/>
      <c r="WFS108" s="649"/>
      <c r="WFT108" s="649"/>
      <c r="WFU108" s="649"/>
      <c r="WFV108" s="649"/>
      <c r="WFW108" s="649"/>
      <c r="WFX108" s="649"/>
      <c r="WFY108" s="649"/>
      <c r="WFZ108" s="649"/>
      <c r="WGA108" s="649"/>
      <c r="WGB108" s="649"/>
      <c r="WGC108" s="649"/>
      <c r="WGD108" s="649"/>
      <c r="WGE108" s="649"/>
      <c r="WGF108" s="649"/>
      <c r="WGG108" s="649"/>
      <c r="WGH108" s="649"/>
      <c r="WGI108" s="649"/>
      <c r="WGJ108" s="649"/>
      <c r="WGK108" s="649"/>
      <c r="WGL108" s="649"/>
      <c r="WGM108" s="649"/>
      <c r="WGN108" s="649"/>
      <c r="WGO108" s="649"/>
      <c r="WGP108" s="649"/>
      <c r="WGQ108" s="649"/>
      <c r="WGR108" s="649"/>
      <c r="WGS108" s="649"/>
      <c r="WGT108" s="649"/>
      <c r="WGU108" s="649"/>
      <c r="WGV108" s="649"/>
      <c r="WGW108" s="649"/>
      <c r="WGX108" s="649"/>
      <c r="WGY108" s="649"/>
      <c r="WGZ108" s="649"/>
      <c r="WHA108" s="649"/>
      <c r="WHB108" s="649"/>
      <c r="WHC108" s="649"/>
      <c r="WHD108" s="649"/>
      <c r="WHE108" s="649"/>
      <c r="WHF108" s="649"/>
      <c r="WHG108" s="649"/>
      <c r="WHH108" s="649"/>
      <c r="WHI108" s="649"/>
      <c r="WHJ108" s="649"/>
      <c r="WHK108" s="649"/>
      <c r="WHL108" s="649"/>
      <c r="WHM108" s="649"/>
      <c r="WHN108" s="649"/>
      <c r="WHO108" s="649"/>
      <c r="WHP108" s="649"/>
      <c r="WHQ108" s="649"/>
      <c r="WHR108" s="649"/>
      <c r="WHS108" s="649"/>
      <c r="WHT108" s="649"/>
      <c r="WHU108" s="649"/>
      <c r="WHV108" s="649"/>
      <c r="WHW108" s="649"/>
      <c r="WHX108" s="649"/>
      <c r="WHY108" s="649"/>
      <c r="WHZ108" s="649"/>
      <c r="WIA108" s="649"/>
      <c r="WIB108" s="649"/>
      <c r="WIC108" s="649"/>
      <c r="WID108" s="649"/>
      <c r="WIE108" s="649"/>
      <c r="WIF108" s="649"/>
      <c r="WIG108" s="649"/>
      <c r="WIH108" s="649"/>
      <c r="WII108" s="649"/>
      <c r="WIJ108" s="649"/>
      <c r="WIK108" s="649"/>
      <c r="WIL108" s="649"/>
      <c r="WIM108" s="649"/>
      <c r="WIN108" s="649"/>
      <c r="WIO108" s="649"/>
      <c r="WIP108" s="649"/>
      <c r="WIQ108" s="649"/>
      <c r="WIR108" s="649"/>
      <c r="WIS108" s="649"/>
      <c r="WIT108" s="649"/>
      <c r="WIU108" s="649"/>
      <c r="WIV108" s="649"/>
      <c r="WIW108" s="649"/>
      <c r="WIX108" s="649"/>
      <c r="WIY108" s="649"/>
      <c r="WIZ108" s="649"/>
      <c r="WJA108" s="649"/>
      <c r="WJB108" s="649"/>
      <c r="WJC108" s="649"/>
      <c r="WJD108" s="649"/>
      <c r="WJE108" s="649"/>
      <c r="WJF108" s="649"/>
      <c r="WJG108" s="649"/>
      <c r="WJH108" s="649"/>
      <c r="WJI108" s="649"/>
      <c r="WJJ108" s="649"/>
      <c r="WJK108" s="649"/>
      <c r="WJL108" s="649"/>
      <c r="WJM108" s="649"/>
      <c r="WJN108" s="649"/>
      <c r="WJO108" s="649"/>
      <c r="WJP108" s="649"/>
      <c r="WJQ108" s="649"/>
      <c r="WJR108" s="649"/>
      <c r="WJS108" s="649"/>
      <c r="WJT108" s="649"/>
      <c r="WJU108" s="649"/>
      <c r="WJV108" s="649"/>
      <c r="WJW108" s="649"/>
      <c r="WJX108" s="649"/>
      <c r="WJY108" s="649"/>
      <c r="WJZ108" s="649"/>
      <c r="WKA108" s="649"/>
      <c r="WKB108" s="649"/>
      <c r="WKC108" s="649"/>
      <c r="WKD108" s="649"/>
      <c r="WKE108" s="649"/>
      <c r="WKF108" s="649"/>
      <c r="WKG108" s="649"/>
      <c r="WKH108" s="649"/>
      <c r="WKI108" s="649"/>
      <c r="WKJ108" s="649"/>
      <c r="WKK108" s="649"/>
      <c r="WKL108" s="649"/>
      <c r="WKM108" s="649"/>
      <c r="WKN108" s="649"/>
      <c r="WKO108" s="649"/>
      <c r="WKP108" s="649"/>
      <c r="WKQ108" s="649"/>
      <c r="WKR108" s="649"/>
      <c r="WKS108" s="649"/>
      <c r="WKT108" s="649"/>
      <c r="WKU108" s="649"/>
      <c r="WKV108" s="649"/>
      <c r="WKW108" s="649"/>
      <c r="WKX108" s="649"/>
      <c r="WKY108" s="649"/>
      <c r="WKZ108" s="649"/>
      <c r="WLA108" s="649"/>
      <c r="WLB108" s="649"/>
      <c r="WLC108" s="649"/>
      <c r="WLD108" s="649"/>
      <c r="WLE108" s="649"/>
      <c r="WLF108" s="649"/>
      <c r="WLG108" s="649"/>
      <c r="WLH108" s="649"/>
      <c r="WLI108" s="649"/>
      <c r="WLJ108" s="649"/>
      <c r="WLK108" s="649"/>
      <c r="WLL108" s="649"/>
      <c r="WLM108" s="649"/>
      <c r="WLN108" s="649"/>
      <c r="WLO108" s="649"/>
      <c r="WLP108" s="649"/>
      <c r="WLQ108" s="649"/>
      <c r="WLR108" s="649"/>
      <c r="WLS108" s="649"/>
      <c r="WLT108" s="649"/>
      <c r="WLU108" s="649"/>
      <c r="WLV108" s="649"/>
      <c r="WLW108" s="649"/>
      <c r="WLX108" s="649"/>
      <c r="WLY108" s="649"/>
      <c r="WLZ108" s="649"/>
      <c r="WMA108" s="649"/>
      <c r="WMB108" s="649"/>
      <c r="WMC108" s="649"/>
      <c r="WMD108" s="649"/>
      <c r="WME108" s="649"/>
      <c r="WMF108" s="649"/>
      <c r="WMG108" s="649"/>
      <c r="WMH108" s="649"/>
      <c r="WMI108" s="649"/>
      <c r="WMJ108" s="649"/>
      <c r="WMK108" s="649"/>
      <c r="WML108" s="649"/>
      <c r="WMM108" s="649"/>
      <c r="WMN108" s="649"/>
      <c r="WMO108" s="649"/>
      <c r="WMP108" s="649"/>
      <c r="WMQ108" s="649"/>
      <c r="WMR108" s="649"/>
      <c r="WMS108" s="649"/>
      <c r="WMT108" s="649"/>
      <c r="WMU108" s="649"/>
      <c r="WMV108" s="649"/>
      <c r="WMW108" s="649"/>
      <c r="WMX108" s="649"/>
      <c r="WMY108" s="649"/>
      <c r="WMZ108" s="649"/>
      <c r="WNA108" s="649"/>
      <c r="WNB108" s="649"/>
      <c r="WNC108" s="649"/>
      <c r="WND108" s="649"/>
      <c r="WNE108" s="649"/>
      <c r="WNF108" s="649"/>
      <c r="WNG108" s="649"/>
      <c r="WNH108" s="649"/>
      <c r="WNI108" s="649"/>
      <c r="WNJ108" s="649"/>
      <c r="WNK108" s="649"/>
      <c r="WNL108" s="649"/>
      <c r="WNM108" s="649"/>
      <c r="WNN108" s="649"/>
      <c r="WNO108" s="649"/>
      <c r="WNP108" s="649"/>
      <c r="WNQ108" s="649"/>
      <c r="WNR108" s="649"/>
      <c r="WNS108" s="649"/>
      <c r="WNT108" s="649"/>
      <c r="WNU108" s="649"/>
      <c r="WNV108" s="649"/>
      <c r="WNW108" s="649"/>
      <c r="WNX108" s="649"/>
      <c r="WNY108" s="649"/>
      <c r="WNZ108" s="649"/>
      <c r="WOA108" s="649"/>
      <c r="WOB108" s="649"/>
      <c r="WOC108" s="649"/>
      <c r="WOD108" s="649"/>
      <c r="WOE108" s="649"/>
      <c r="WOF108" s="649"/>
      <c r="WOG108" s="649"/>
      <c r="WOH108" s="649"/>
      <c r="WOI108" s="649"/>
      <c r="WOJ108" s="649"/>
      <c r="WOK108" s="649"/>
      <c r="WOL108" s="649"/>
      <c r="WOM108" s="649"/>
      <c r="WON108" s="649"/>
      <c r="WOO108" s="649"/>
      <c r="WOP108" s="649"/>
      <c r="WOQ108" s="649"/>
      <c r="WOR108" s="649"/>
      <c r="WOS108" s="649"/>
      <c r="WOT108" s="649"/>
      <c r="WOU108" s="649"/>
      <c r="WOV108" s="649"/>
      <c r="WOW108" s="649"/>
      <c r="WOX108" s="649"/>
      <c r="WOY108" s="649"/>
      <c r="WOZ108" s="649"/>
      <c r="WPA108" s="649"/>
      <c r="WPB108" s="649"/>
      <c r="WPC108" s="649"/>
      <c r="WPD108" s="649"/>
      <c r="WPE108" s="649"/>
      <c r="WPF108" s="649"/>
      <c r="WPG108" s="649"/>
      <c r="WPH108" s="649"/>
      <c r="WPI108" s="649"/>
      <c r="WPJ108" s="649"/>
      <c r="WPK108" s="649"/>
      <c r="WPL108" s="649"/>
      <c r="WPM108" s="649"/>
      <c r="WPN108" s="649"/>
      <c r="WPO108" s="649"/>
      <c r="WPP108" s="649"/>
      <c r="WPQ108" s="649"/>
      <c r="WPR108" s="649"/>
      <c r="WPS108" s="649"/>
      <c r="WPT108" s="649"/>
      <c r="WPU108" s="649"/>
      <c r="WPV108" s="649"/>
      <c r="WPW108" s="649"/>
      <c r="WPX108" s="649"/>
      <c r="WPY108" s="649"/>
      <c r="WPZ108" s="649"/>
      <c r="WQA108" s="649"/>
      <c r="WQB108" s="649"/>
      <c r="WQC108" s="649"/>
      <c r="WQD108" s="649"/>
      <c r="WQE108" s="649"/>
      <c r="WQF108" s="649"/>
      <c r="WQG108" s="649"/>
      <c r="WQH108" s="649"/>
      <c r="WQI108" s="649"/>
      <c r="WQJ108" s="649"/>
      <c r="WQK108" s="649"/>
      <c r="WQL108" s="649"/>
      <c r="WQM108" s="649"/>
      <c r="WQN108" s="649"/>
      <c r="WQO108" s="649"/>
      <c r="WQP108" s="649"/>
      <c r="WQQ108" s="649"/>
      <c r="WQR108" s="649"/>
      <c r="WQS108" s="649"/>
      <c r="WQT108" s="649"/>
      <c r="WQU108" s="649"/>
      <c r="WQV108" s="649"/>
      <c r="WQW108" s="649"/>
      <c r="WQX108" s="649"/>
      <c r="WQY108" s="649"/>
      <c r="WQZ108" s="649"/>
      <c r="WRA108" s="649"/>
      <c r="WRB108" s="649"/>
      <c r="WRC108" s="649"/>
      <c r="WRD108" s="649"/>
      <c r="WRE108" s="649"/>
      <c r="WRF108" s="649"/>
      <c r="WRG108" s="649"/>
      <c r="WRH108" s="649"/>
      <c r="WRI108" s="649"/>
      <c r="WRJ108" s="649"/>
      <c r="WRK108" s="649"/>
      <c r="WRL108" s="649"/>
      <c r="WRM108" s="649"/>
      <c r="WRN108" s="649"/>
      <c r="WRO108" s="649"/>
      <c r="WRP108" s="649"/>
      <c r="WRQ108" s="649"/>
      <c r="WRR108" s="649"/>
      <c r="WRS108" s="649"/>
      <c r="WRT108" s="649"/>
      <c r="WRU108" s="649"/>
      <c r="WRV108" s="649"/>
      <c r="WRW108" s="649"/>
      <c r="WRX108" s="649"/>
      <c r="WRY108" s="649"/>
      <c r="WRZ108" s="649"/>
      <c r="WSA108" s="649"/>
      <c r="WSB108" s="649"/>
      <c r="WSC108" s="649"/>
      <c r="WSD108" s="649"/>
      <c r="WSE108" s="649"/>
      <c r="WSF108" s="649"/>
      <c r="WSG108" s="649"/>
      <c r="WSH108" s="649"/>
      <c r="WSI108" s="649"/>
      <c r="WSJ108" s="649"/>
      <c r="WSK108" s="649"/>
      <c r="WSL108" s="649"/>
      <c r="WSM108" s="649"/>
      <c r="WSN108" s="649"/>
      <c r="WSO108" s="649"/>
      <c r="WSP108" s="649"/>
      <c r="WSQ108" s="649"/>
      <c r="WSR108" s="649"/>
      <c r="WSS108" s="649"/>
      <c r="WST108" s="649"/>
      <c r="WSU108" s="649"/>
      <c r="WSV108" s="649"/>
      <c r="WSW108" s="649"/>
      <c r="WSX108" s="649"/>
      <c r="WSY108" s="649"/>
      <c r="WSZ108" s="649"/>
      <c r="WTA108" s="649"/>
      <c r="WTB108" s="649"/>
      <c r="WTC108" s="649"/>
      <c r="WTD108" s="649"/>
      <c r="WTE108" s="649"/>
      <c r="WTF108" s="649"/>
      <c r="WTG108" s="649"/>
      <c r="WTH108" s="649"/>
      <c r="WTI108" s="649"/>
    </row>
    <row r="109" spans="1:16077" s="564" customFormat="1" ht="30.75" customHeight="1" x14ac:dyDescent="0.25">
      <c r="A109" s="672" t="s">
        <v>2685</v>
      </c>
      <c r="B109" s="672">
        <f>SUM(B107:B108)</f>
        <v>68525</v>
      </c>
      <c r="C109" s="672">
        <f t="shared" ref="C109:D109" si="17">SUM(C107:C108)</f>
        <v>74182</v>
      </c>
      <c r="D109" s="672">
        <f t="shared" si="17"/>
        <v>142707</v>
      </c>
      <c r="E109" s="613"/>
      <c r="F109" s="613"/>
      <c r="G109" s="613"/>
      <c r="H109" s="613"/>
      <c r="I109" s="613"/>
      <c r="J109" s="613"/>
      <c r="K109" s="613"/>
      <c r="L109" s="613"/>
      <c r="M109" s="613"/>
      <c r="N109" s="613"/>
      <c r="O109" s="613"/>
      <c r="T109" s="649"/>
      <c r="U109" s="649"/>
      <c r="V109" s="649"/>
      <c r="W109" s="649"/>
      <c r="X109" s="649"/>
      <c r="Y109" s="649"/>
      <c r="Z109" s="649"/>
      <c r="AA109" s="649"/>
      <c r="AB109" s="649"/>
      <c r="AC109" s="649"/>
      <c r="AD109" s="649"/>
      <c r="AE109" s="649"/>
      <c r="AF109" s="649"/>
      <c r="AG109" s="649"/>
      <c r="AH109" s="649"/>
      <c r="AI109" s="649"/>
      <c r="AJ109" s="649"/>
      <c r="AK109" s="649"/>
      <c r="AL109" s="649"/>
      <c r="AM109" s="649"/>
      <c r="AN109" s="649"/>
      <c r="AO109" s="649"/>
      <c r="AP109" s="649"/>
      <c r="AQ109" s="649"/>
      <c r="AR109" s="649"/>
      <c r="AS109" s="649"/>
      <c r="AT109" s="649"/>
      <c r="AU109" s="649"/>
      <c r="AV109" s="649"/>
      <c r="AW109" s="649"/>
      <c r="AX109" s="649"/>
      <c r="AY109" s="649"/>
      <c r="AZ109" s="649"/>
      <c r="BA109" s="649"/>
      <c r="BB109" s="649"/>
      <c r="BC109" s="649"/>
      <c r="BD109" s="649"/>
      <c r="BE109" s="649"/>
      <c r="BF109" s="649"/>
      <c r="BG109" s="649"/>
      <c r="BH109" s="649"/>
      <c r="BI109" s="649"/>
      <c r="BJ109" s="649"/>
      <c r="BK109" s="649"/>
      <c r="BL109" s="649"/>
      <c r="BM109" s="649"/>
      <c r="BN109" s="649"/>
      <c r="BO109" s="649"/>
      <c r="BP109" s="649"/>
      <c r="BQ109" s="649"/>
      <c r="BR109" s="649"/>
      <c r="BS109" s="649"/>
      <c r="BT109" s="649"/>
      <c r="BU109" s="649"/>
      <c r="BV109" s="649"/>
      <c r="BW109" s="649"/>
      <c r="BX109" s="649"/>
      <c r="BY109" s="649"/>
      <c r="BZ109" s="649"/>
      <c r="CA109" s="649"/>
      <c r="CB109" s="649"/>
      <c r="CC109" s="649"/>
      <c r="CD109" s="649"/>
      <c r="CE109" s="649"/>
      <c r="CF109" s="649"/>
      <c r="CG109" s="649"/>
      <c r="CH109" s="649"/>
      <c r="CI109" s="649"/>
      <c r="CJ109" s="649"/>
      <c r="CK109" s="649"/>
      <c r="CL109" s="649"/>
      <c r="CM109" s="649"/>
      <c r="CN109" s="649"/>
      <c r="CO109" s="649"/>
      <c r="CP109" s="649"/>
      <c r="CQ109" s="649"/>
      <c r="CR109" s="649"/>
      <c r="CS109" s="649"/>
      <c r="CT109" s="649"/>
      <c r="CU109" s="649"/>
      <c r="CV109" s="649"/>
      <c r="CW109" s="649"/>
      <c r="CX109" s="649"/>
      <c r="CY109" s="649"/>
      <c r="CZ109" s="649"/>
      <c r="DA109" s="649"/>
      <c r="DB109" s="649"/>
      <c r="DC109" s="649"/>
      <c r="DD109" s="649"/>
      <c r="DE109" s="649"/>
      <c r="DF109" s="649"/>
      <c r="DG109" s="649"/>
      <c r="DH109" s="649"/>
      <c r="DI109" s="649"/>
      <c r="DJ109" s="649"/>
      <c r="DK109" s="649"/>
      <c r="DL109" s="649"/>
      <c r="DM109" s="649"/>
      <c r="DN109" s="649"/>
      <c r="DO109" s="649"/>
      <c r="DP109" s="649"/>
      <c r="DQ109" s="649"/>
      <c r="DR109" s="649"/>
      <c r="DS109" s="649"/>
      <c r="DT109" s="649"/>
      <c r="DU109" s="649"/>
      <c r="DV109" s="649"/>
      <c r="DW109" s="649"/>
      <c r="DX109" s="649"/>
      <c r="DY109" s="649"/>
      <c r="DZ109" s="649"/>
      <c r="EA109" s="649"/>
      <c r="EB109" s="649"/>
      <c r="EC109" s="649"/>
      <c r="ED109" s="649"/>
      <c r="EE109" s="649"/>
      <c r="EF109" s="649"/>
      <c r="EG109" s="649"/>
      <c r="EH109" s="649"/>
      <c r="EI109" s="649"/>
      <c r="EJ109" s="649"/>
      <c r="EK109" s="649"/>
      <c r="EL109" s="649"/>
      <c r="EM109" s="649"/>
      <c r="EN109" s="649"/>
      <c r="EO109" s="649"/>
      <c r="EP109" s="649"/>
      <c r="EQ109" s="649"/>
      <c r="ER109" s="649"/>
      <c r="ES109" s="649"/>
      <c r="ET109" s="649"/>
      <c r="EU109" s="649"/>
      <c r="EV109" s="649"/>
      <c r="EW109" s="649"/>
      <c r="EX109" s="649"/>
      <c r="EY109" s="649"/>
      <c r="EZ109" s="649"/>
      <c r="FA109" s="649"/>
      <c r="FB109" s="649"/>
      <c r="FC109" s="649"/>
      <c r="FD109" s="649"/>
      <c r="FE109" s="649"/>
      <c r="FF109" s="649"/>
      <c r="FG109" s="649"/>
      <c r="FH109" s="649"/>
      <c r="FI109" s="649"/>
      <c r="FJ109" s="649"/>
      <c r="FK109" s="649"/>
      <c r="FL109" s="649"/>
      <c r="FM109" s="649"/>
      <c r="FN109" s="649"/>
      <c r="FO109" s="649"/>
      <c r="FP109" s="649"/>
      <c r="FQ109" s="649"/>
      <c r="FR109" s="649"/>
      <c r="FS109" s="649"/>
      <c r="FT109" s="649"/>
      <c r="FU109" s="649"/>
      <c r="FV109" s="649"/>
      <c r="FW109" s="649"/>
      <c r="FX109" s="649"/>
      <c r="FY109" s="649"/>
      <c r="FZ109" s="649"/>
      <c r="GA109" s="649"/>
      <c r="GB109" s="649"/>
      <c r="GC109" s="649"/>
      <c r="GD109" s="649"/>
      <c r="GE109" s="649"/>
      <c r="GF109" s="649"/>
      <c r="GG109" s="649"/>
      <c r="GH109" s="649"/>
      <c r="GI109" s="649"/>
      <c r="GJ109" s="649"/>
      <c r="GK109" s="649"/>
      <c r="GL109" s="649"/>
      <c r="GM109" s="649"/>
      <c r="GN109" s="649"/>
      <c r="GO109" s="649"/>
      <c r="GP109" s="649"/>
      <c r="GQ109" s="649"/>
      <c r="GR109" s="649"/>
      <c r="GS109" s="649"/>
      <c r="GT109" s="649"/>
      <c r="GU109" s="649"/>
      <c r="GV109" s="649"/>
      <c r="GW109" s="649"/>
      <c r="GX109" s="649"/>
      <c r="GY109" s="649"/>
      <c r="GZ109" s="649"/>
      <c r="HA109" s="649"/>
      <c r="HB109" s="649"/>
      <c r="HC109" s="649"/>
      <c r="HD109" s="649"/>
      <c r="HE109" s="649"/>
      <c r="HF109" s="649"/>
      <c r="HG109" s="649"/>
      <c r="HH109" s="649"/>
      <c r="HI109" s="649"/>
      <c r="HJ109" s="649"/>
      <c r="HK109" s="649"/>
      <c r="HL109" s="649"/>
      <c r="HM109" s="649"/>
      <c r="HN109" s="649"/>
      <c r="HO109" s="649"/>
      <c r="HP109" s="649"/>
      <c r="HQ109" s="649"/>
      <c r="HR109" s="649"/>
      <c r="HS109" s="649"/>
      <c r="HT109" s="649"/>
      <c r="HU109" s="649"/>
      <c r="HV109" s="649"/>
      <c r="HW109" s="649"/>
      <c r="HX109" s="649"/>
      <c r="HY109" s="649"/>
      <c r="HZ109" s="649"/>
      <c r="IA109" s="649"/>
      <c r="IB109" s="649"/>
      <c r="IC109" s="649"/>
      <c r="ID109" s="649"/>
      <c r="IE109" s="649"/>
      <c r="IF109" s="649"/>
      <c r="IG109" s="649"/>
      <c r="IH109" s="649"/>
      <c r="II109" s="649"/>
      <c r="IJ109" s="649"/>
      <c r="IK109" s="649"/>
      <c r="IL109" s="649"/>
      <c r="IM109" s="649"/>
      <c r="IN109" s="649"/>
      <c r="IO109" s="649"/>
      <c r="IP109" s="649"/>
      <c r="IQ109" s="649"/>
      <c r="IR109" s="649"/>
      <c r="IS109" s="649"/>
      <c r="IT109" s="649"/>
      <c r="IU109" s="649"/>
      <c r="IV109" s="649"/>
      <c r="IW109" s="649"/>
      <c r="IX109" s="649"/>
      <c r="IY109" s="649"/>
      <c r="IZ109" s="649"/>
      <c r="JA109" s="649"/>
      <c r="JB109" s="649"/>
      <c r="JC109" s="649"/>
      <c r="JD109" s="649"/>
      <c r="JE109" s="649"/>
      <c r="JF109" s="649"/>
      <c r="JG109" s="649"/>
      <c r="JH109" s="649"/>
      <c r="JI109" s="649"/>
      <c r="JJ109" s="649"/>
      <c r="JK109" s="649"/>
      <c r="JL109" s="649"/>
      <c r="JM109" s="649"/>
      <c r="JN109" s="649"/>
      <c r="JO109" s="649"/>
      <c r="JP109" s="649"/>
      <c r="JQ109" s="649"/>
      <c r="JR109" s="649"/>
      <c r="JS109" s="649"/>
      <c r="JT109" s="649"/>
      <c r="JU109" s="649"/>
      <c r="JV109" s="649"/>
      <c r="JW109" s="649"/>
      <c r="JX109" s="649"/>
      <c r="JY109" s="649"/>
      <c r="JZ109" s="649"/>
      <c r="KA109" s="649"/>
      <c r="KB109" s="649"/>
      <c r="KC109" s="649"/>
      <c r="KD109" s="649"/>
      <c r="KE109" s="649"/>
      <c r="KF109" s="649"/>
      <c r="KG109" s="649"/>
      <c r="KH109" s="649"/>
      <c r="KI109" s="649"/>
      <c r="KJ109" s="649"/>
      <c r="KK109" s="649"/>
      <c r="KL109" s="649"/>
      <c r="KM109" s="649"/>
      <c r="KN109" s="649"/>
      <c r="KO109" s="649"/>
      <c r="KP109" s="649"/>
      <c r="KQ109" s="649"/>
      <c r="KR109" s="649"/>
      <c r="KS109" s="649"/>
      <c r="KT109" s="649"/>
      <c r="KU109" s="649"/>
      <c r="KV109" s="649"/>
      <c r="KW109" s="649"/>
      <c r="KX109" s="649"/>
      <c r="KY109" s="649"/>
      <c r="KZ109" s="649"/>
      <c r="LA109" s="649"/>
      <c r="LB109" s="649"/>
      <c r="LC109" s="649"/>
      <c r="LD109" s="649"/>
      <c r="LE109" s="649"/>
      <c r="LF109" s="649"/>
      <c r="LG109" s="649"/>
      <c r="LH109" s="649"/>
      <c r="LI109" s="649"/>
      <c r="LJ109" s="649"/>
      <c r="LK109" s="649"/>
      <c r="LL109" s="649"/>
      <c r="LM109" s="649"/>
      <c r="LN109" s="649"/>
      <c r="LO109" s="649"/>
      <c r="LP109" s="649"/>
      <c r="LQ109" s="649"/>
      <c r="LR109" s="649"/>
      <c r="LS109" s="649"/>
      <c r="LT109" s="649"/>
      <c r="LU109" s="649"/>
      <c r="LV109" s="649"/>
      <c r="LW109" s="649"/>
      <c r="LX109" s="649"/>
      <c r="LY109" s="649"/>
      <c r="LZ109" s="649"/>
      <c r="MA109" s="649"/>
      <c r="MB109" s="649"/>
      <c r="MC109" s="649"/>
      <c r="MD109" s="649"/>
      <c r="ME109" s="649"/>
      <c r="MF109" s="649"/>
      <c r="MG109" s="649"/>
      <c r="MH109" s="649"/>
      <c r="MI109" s="649"/>
      <c r="MJ109" s="649"/>
      <c r="MK109" s="649"/>
      <c r="ML109" s="649"/>
      <c r="MM109" s="649"/>
      <c r="MN109" s="649"/>
      <c r="MO109" s="649"/>
      <c r="MP109" s="649"/>
      <c r="MQ109" s="649"/>
      <c r="MR109" s="649"/>
      <c r="MS109" s="649"/>
      <c r="MT109" s="649"/>
      <c r="MU109" s="649"/>
      <c r="MV109" s="649"/>
      <c r="MW109" s="649"/>
      <c r="MX109" s="649"/>
      <c r="MY109" s="649"/>
      <c r="MZ109" s="649"/>
      <c r="NA109" s="649"/>
      <c r="NB109" s="649"/>
      <c r="NC109" s="649"/>
      <c r="ND109" s="649"/>
      <c r="NE109" s="649"/>
      <c r="NF109" s="649"/>
      <c r="NG109" s="649"/>
      <c r="NH109" s="649"/>
      <c r="NI109" s="649"/>
      <c r="NJ109" s="649"/>
      <c r="NK109" s="649"/>
      <c r="NL109" s="649"/>
      <c r="NM109" s="649"/>
      <c r="NN109" s="649"/>
      <c r="NO109" s="649"/>
      <c r="NP109" s="649"/>
      <c r="NQ109" s="649"/>
      <c r="NR109" s="649"/>
      <c r="NS109" s="649"/>
      <c r="NT109" s="649"/>
      <c r="NU109" s="649"/>
      <c r="NV109" s="649"/>
      <c r="NW109" s="649"/>
      <c r="NX109" s="649"/>
      <c r="NY109" s="649"/>
      <c r="NZ109" s="649"/>
      <c r="OA109" s="649"/>
      <c r="OB109" s="649"/>
      <c r="OC109" s="649"/>
      <c r="OD109" s="649"/>
      <c r="OE109" s="649"/>
      <c r="OF109" s="649"/>
      <c r="OG109" s="649"/>
      <c r="OH109" s="649"/>
      <c r="OI109" s="649"/>
      <c r="OJ109" s="649"/>
      <c r="OK109" s="649"/>
      <c r="OL109" s="649"/>
      <c r="OM109" s="649"/>
      <c r="ON109" s="649"/>
      <c r="OO109" s="649"/>
      <c r="OP109" s="649"/>
      <c r="OQ109" s="649"/>
      <c r="OR109" s="649"/>
      <c r="OS109" s="649"/>
      <c r="OT109" s="649"/>
      <c r="OU109" s="649"/>
      <c r="OV109" s="649"/>
      <c r="OW109" s="649"/>
      <c r="OX109" s="649"/>
      <c r="OY109" s="649"/>
      <c r="OZ109" s="649"/>
      <c r="PA109" s="649"/>
      <c r="PB109" s="649"/>
      <c r="PC109" s="649"/>
      <c r="PD109" s="649"/>
      <c r="PE109" s="649"/>
      <c r="PF109" s="649"/>
      <c r="PG109" s="649"/>
      <c r="PH109" s="649"/>
      <c r="PI109" s="649"/>
      <c r="PJ109" s="649"/>
      <c r="PK109" s="649"/>
      <c r="PL109" s="649"/>
      <c r="PM109" s="649"/>
      <c r="PN109" s="649"/>
      <c r="PO109" s="649"/>
      <c r="PP109" s="649"/>
      <c r="PQ109" s="649"/>
      <c r="PR109" s="649"/>
      <c r="PS109" s="649"/>
      <c r="PT109" s="649"/>
      <c r="PU109" s="649"/>
      <c r="PV109" s="649"/>
      <c r="PW109" s="649"/>
      <c r="PX109" s="649"/>
      <c r="PY109" s="649"/>
      <c r="PZ109" s="649"/>
      <c r="QA109" s="649"/>
      <c r="QB109" s="649"/>
      <c r="QC109" s="649"/>
      <c r="QD109" s="649"/>
      <c r="QE109" s="649"/>
      <c r="QF109" s="649"/>
      <c r="QG109" s="649"/>
      <c r="QH109" s="649"/>
      <c r="QI109" s="649"/>
      <c r="QJ109" s="649"/>
      <c r="QK109" s="649"/>
      <c r="QL109" s="649"/>
      <c r="QM109" s="649"/>
      <c r="QN109" s="649"/>
      <c r="QO109" s="649"/>
      <c r="QP109" s="649"/>
      <c r="QQ109" s="649"/>
      <c r="QR109" s="649"/>
      <c r="QS109" s="649"/>
      <c r="QT109" s="649"/>
      <c r="QU109" s="649"/>
      <c r="QV109" s="649"/>
      <c r="QW109" s="649"/>
      <c r="QX109" s="649"/>
      <c r="QY109" s="649"/>
      <c r="QZ109" s="649"/>
      <c r="RA109" s="649"/>
      <c r="RB109" s="649"/>
      <c r="RC109" s="649"/>
      <c r="RD109" s="649"/>
      <c r="RE109" s="649"/>
      <c r="RF109" s="649"/>
      <c r="RG109" s="649"/>
      <c r="RH109" s="649"/>
      <c r="RI109" s="649"/>
      <c r="RJ109" s="649"/>
      <c r="RK109" s="649"/>
      <c r="RL109" s="649"/>
      <c r="RM109" s="649"/>
      <c r="RN109" s="649"/>
      <c r="RO109" s="649"/>
      <c r="RP109" s="649"/>
      <c r="RQ109" s="649"/>
      <c r="RR109" s="649"/>
      <c r="RS109" s="649"/>
      <c r="RT109" s="649"/>
      <c r="RU109" s="649"/>
      <c r="RV109" s="649"/>
      <c r="RW109" s="649"/>
      <c r="RX109" s="649"/>
      <c r="RY109" s="649"/>
      <c r="RZ109" s="649"/>
      <c r="SA109" s="649"/>
      <c r="SB109" s="649"/>
      <c r="SC109" s="649"/>
      <c r="SD109" s="649"/>
      <c r="SE109" s="649"/>
      <c r="SF109" s="649"/>
      <c r="SG109" s="649"/>
      <c r="SH109" s="649"/>
      <c r="SI109" s="649"/>
      <c r="SJ109" s="649"/>
      <c r="SK109" s="649"/>
      <c r="SL109" s="649"/>
      <c r="SM109" s="649"/>
      <c r="SN109" s="649"/>
      <c r="SO109" s="649"/>
      <c r="SP109" s="649"/>
      <c r="SQ109" s="649"/>
      <c r="SR109" s="649"/>
      <c r="SS109" s="649"/>
      <c r="ST109" s="649"/>
      <c r="SU109" s="649"/>
      <c r="SV109" s="649"/>
      <c r="SW109" s="649"/>
      <c r="SX109" s="649"/>
      <c r="SY109" s="649"/>
      <c r="SZ109" s="649"/>
      <c r="TA109" s="649"/>
      <c r="TB109" s="649"/>
      <c r="TC109" s="649"/>
      <c r="TD109" s="649"/>
      <c r="TE109" s="649"/>
      <c r="TF109" s="649"/>
      <c r="TG109" s="649"/>
      <c r="TH109" s="649"/>
      <c r="TI109" s="649"/>
      <c r="TJ109" s="649"/>
      <c r="TK109" s="649"/>
      <c r="TL109" s="649"/>
      <c r="TM109" s="649"/>
      <c r="TN109" s="649"/>
      <c r="TO109" s="649"/>
      <c r="TP109" s="649"/>
      <c r="TQ109" s="649"/>
      <c r="TR109" s="649"/>
      <c r="TS109" s="649"/>
      <c r="TT109" s="649"/>
      <c r="TU109" s="649"/>
      <c r="TV109" s="649"/>
      <c r="TW109" s="649"/>
      <c r="TX109" s="649"/>
      <c r="TY109" s="649"/>
      <c r="TZ109" s="649"/>
      <c r="UA109" s="649"/>
      <c r="UB109" s="649"/>
      <c r="UC109" s="649"/>
      <c r="UD109" s="649"/>
      <c r="UE109" s="649"/>
      <c r="UF109" s="649"/>
      <c r="UG109" s="649"/>
      <c r="UH109" s="649"/>
      <c r="UI109" s="649"/>
      <c r="UJ109" s="649"/>
      <c r="UK109" s="649"/>
      <c r="UL109" s="649"/>
      <c r="UM109" s="649"/>
      <c r="UN109" s="649"/>
      <c r="UO109" s="649"/>
      <c r="UP109" s="649"/>
      <c r="UQ109" s="649"/>
      <c r="UR109" s="649"/>
      <c r="US109" s="649"/>
      <c r="UT109" s="649"/>
      <c r="UU109" s="649"/>
      <c r="UV109" s="649"/>
      <c r="UW109" s="649"/>
      <c r="UX109" s="649"/>
      <c r="UY109" s="649"/>
      <c r="UZ109" s="649"/>
      <c r="VA109" s="649"/>
      <c r="VB109" s="649"/>
      <c r="VC109" s="649"/>
      <c r="VD109" s="649"/>
      <c r="VE109" s="649"/>
      <c r="VF109" s="649"/>
      <c r="VG109" s="649"/>
      <c r="VH109" s="649"/>
      <c r="VI109" s="649"/>
      <c r="VJ109" s="649"/>
      <c r="VK109" s="649"/>
      <c r="VL109" s="649"/>
      <c r="VM109" s="649"/>
      <c r="VN109" s="649"/>
      <c r="VO109" s="649"/>
      <c r="VP109" s="649"/>
      <c r="VQ109" s="649"/>
      <c r="VR109" s="649"/>
      <c r="VS109" s="649"/>
      <c r="VT109" s="649"/>
      <c r="VU109" s="649"/>
      <c r="VV109" s="649"/>
      <c r="VW109" s="649"/>
      <c r="VX109" s="649"/>
      <c r="VY109" s="649"/>
      <c r="VZ109" s="649"/>
      <c r="WA109" s="649"/>
      <c r="WB109" s="649"/>
      <c r="WC109" s="649"/>
      <c r="WD109" s="649"/>
      <c r="WE109" s="649"/>
      <c r="WF109" s="649"/>
      <c r="WG109" s="649"/>
      <c r="WH109" s="649"/>
      <c r="WI109" s="649"/>
      <c r="WJ109" s="649"/>
      <c r="WK109" s="649"/>
      <c r="WL109" s="649"/>
      <c r="WM109" s="649"/>
      <c r="WN109" s="649"/>
      <c r="WO109" s="649"/>
      <c r="WP109" s="649"/>
      <c r="WQ109" s="649"/>
      <c r="WR109" s="649"/>
      <c r="WS109" s="649"/>
      <c r="WT109" s="649"/>
      <c r="WU109" s="649"/>
      <c r="WV109" s="649"/>
      <c r="WW109" s="649"/>
      <c r="WX109" s="649"/>
      <c r="WY109" s="649"/>
      <c r="WZ109" s="649"/>
      <c r="XA109" s="649"/>
      <c r="XB109" s="649"/>
      <c r="XC109" s="649"/>
      <c r="XD109" s="649"/>
      <c r="XE109" s="649"/>
      <c r="XF109" s="649"/>
      <c r="XG109" s="649"/>
      <c r="XH109" s="649"/>
      <c r="XI109" s="649"/>
      <c r="XJ109" s="649"/>
      <c r="XK109" s="649"/>
      <c r="XL109" s="649"/>
      <c r="XM109" s="649"/>
      <c r="XN109" s="649"/>
      <c r="XO109" s="649"/>
      <c r="XP109" s="649"/>
      <c r="XQ109" s="649"/>
      <c r="XR109" s="649"/>
      <c r="XS109" s="649"/>
      <c r="XT109" s="649"/>
      <c r="XU109" s="649"/>
      <c r="XV109" s="649"/>
      <c r="XW109" s="649"/>
      <c r="XX109" s="649"/>
      <c r="XY109" s="649"/>
      <c r="XZ109" s="649"/>
      <c r="YA109" s="649"/>
      <c r="YB109" s="649"/>
      <c r="YC109" s="649"/>
      <c r="YD109" s="649"/>
      <c r="YE109" s="649"/>
      <c r="YF109" s="649"/>
      <c r="YG109" s="649"/>
      <c r="YH109" s="649"/>
      <c r="YI109" s="649"/>
      <c r="YJ109" s="649"/>
      <c r="YK109" s="649"/>
      <c r="YL109" s="649"/>
      <c r="YM109" s="649"/>
      <c r="YN109" s="649"/>
      <c r="YO109" s="649"/>
      <c r="YP109" s="649"/>
      <c r="YQ109" s="649"/>
      <c r="YR109" s="649"/>
      <c r="YS109" s="649"/>
      <c r="YT109" s="649"/>
      <c r="YU109" s="649"/>
      <c r="YV109" s="649"/>
      <c r="YW109" s="649"/>
      <c r="YX109" s="649"/>
      <c r="YY109" s="649"/>
      <c r="YZ109" s="649"/>
      <c r="ZA109" s="649"/>
      <c r="ZB109" s="649"/>
      <c r="ZC109" s="649"/>
      <c r="ZD109" s="649"/>
      <c r="ZE109" s="649"/>
      <c r="ZF109" s="649"/>
      <c r="ZG109" s="649"/>
      <c r="ZH109" s="649"/>
      <c r="ZI109" s="649"/>
      <c r="ZJ109" s="649"/>
      <c r="ZK109" s="649"/>
      <c r="ZL109" s="649"/>
      <c r="ZM109" s="649"/>
      <c r="ZN109" s="649"/>
      <c r="ZO109" s="649"/>
      <c r="ZP109" s="649"/>
      <c r="ZQ109" s="649"/>
      <c r="ZR109" s="649"/>
      <c r="ZS109" s="649"/>
      <c r="ZT109" s="649"/>
      <c r="ZU109" s="649"/>
      <c r="ZV109" s="649"/>
      <c r="ZW109" s="649"/>
      <c r="ZX109" s="649"/>
      <c r="ZY109" s="649"/>
      <c r="ZZ109" s="649"/>
      <c r="AAA109" s="649"/>
      <c r="AAB109" s="649"/>
      <c r="AAC109" s="649"/>
      <c r="AAD109" s="649"/>
      <c r="AAE109" s="649"/>
      <c r="AAF109" s="649"/>
      <c r="AAG109" s="649"/>
      <c r="AAH109" s="649"/>
      <c r="AAI109" s="649"/>
      <c r="AAJ109" s="649"/>
      <c r="AAK109" s="649"/>
      <c r="AAL109" s="649"/>
      <c r="AAM109" s="649"/>
      <c r="AAN109" s="649"/>
      <c r="AAO109" s="649"/>
      <c r="AAP109" s="649"/>
      <c r="AAQ109" s="649"/>
      <c r="AAR109" s="649"/>
      <c r="AAS109" s="649"/>
      <c r="AAT109" s="649"/>
      <c r="AAU109" s="649"/>
      <c r="AAV109" s="649"/>
      <c r="AAW109" s="649"/>
      <c r="AAX109" s="649"/>
      <c r="AAY109" s="649"/>
      <c r="AAZ109" s="649"/>
      <c r="ABA109" s="649"/>
      <c r="ABB109" s="649"/>
      <c r="ABC109" s="649"/>
      <c r="ABD109" s="649"/>
      <c r="ABE109" s="649"/>
      <c r="ABF109" s="649"/>
      <c r="ABG109" s="649"/>
      <c r="ABH109" s="649"/>
      <c r="ABI109" s="649"/>
      <c r="ABJ109" s="649"/>
      <c r="ABK109" s="649"/>
      <c r="ABL109" s="649"/>
      <c r="ABM109" s="649"/>
      <c r="ABN109" s="649"/>
      <c r="ABO109" s="649"/>
      <c r="ABP109" s="649"/>
      <c r="ABQ109" s="649"/>
      <c r="ABR109" s="649"/>
      <c r="ABS109" s="649"/>
      <c r="ABT109" s="649"/>
      <c r="ABU109" s="649"/>
      <c r="ABV109" s="649"/>
      <c r="ABW109" s="649"/>
      <c r="ABX109" s="649"/>
      <c r="ABY109" s="649"/>
      <c r="ABZ109" s="649"/>
      <c r="ACA109" s="649"/>
      <c r="ACB109" s="649"/>
      <c r="ACC109" s="649"/>
      <c r="ACD109" s="649"/>
      <c r="ACE109" s="649"/>
      <c r="ACF109" s="649"/>
      <c r="ACG109" s="649"/>
      <c r="ACH109" s="649"/>
      <c r="ACI109" s="649"/>
      <c r="ACJ109" s="649"/>
      <c r="ACK109" s="649"/>
      <c r="ACL109" s="649"/>
      <c r="ACM109" s="649"/>
      <c r="ACN109" s="649"/>
      <c r="ACO109" s="649"/>
      <c r="ACP109" s="649"/>
      <c r="ACQ109" s="649"/>
      <c r="ACR109" s="649"/>
      <c r="ACS109" s="649"/>
      <c r="ACT109" s="649"/>
      <c r="ACU109" s="649"/>
      <c r="ACV109" s="649"/>
      <c r="ACW109" s="649"/>
      <c r="ACX109" s="649"/>
      <c r="ACY109" s="649"/>
      <c r="ACZ109" s="649"/>
      <c r="ADA109" s="649"/>
      <c r="ADB109" s="649"/>
      <c r="ADC109" s="649"/>
      <c r="ADD109" s="649"/>
      <c r="ADE109" s="649"/>
      <c r="ADF109" s="649"/>
      <c r="ADG109" s="649"/>
      <c r="ADH109" s="649"/>
      <c r="ADI109" s="649"/>
      <c r="ADJ109" s="649"/>
      <c r="ADK109" s="649"/>
      <c r="ADL109" s="649"/>
      <c r="ADM109" s="649"/>
      <c r="ADN109" s="649"/>
      <c r="ADO109" s="649"/>
      <c r="ADP109" s="649"/>
      <c r="ADQ109" s="649"/>
      <c r="ADR109" s="649"/>
      <c r="ADS109" s="649"/>
      <c r="ADT109" s="649"/>
      <c r="ADU109" s="649"/>
      <c r="ADV109" s="649"/>
      <c r="ADW109" s="649"/>
      <c r="ADX109" s="649"/>
      <c r="ADY109" s="649"/>
      <c r="ADZ109" s="649"/>
      <c r="AEA109" s="649"/>
      <c r="AEB109" s="649"/>
      <c r="AEC109" s="649"/>
      <c r="AED109" s="649"/>
      <c r="AEE109" s="649"/>
      <c r="AEF109" s="649"/>
      <c r="AEG109" s="649"/>
      <c r="AEH109" s="649"/>
      <c r="AEI109" s="649"/>
      <c r="AEJ109" s="649"/>
      <c r="AEK109" s="649"/>
      <c r="AEL109" s="649"/>
      <c r="AEM109" s="649"/>
      <c r="AEN109" s="649"/>
      <c r="AEO109" s="649"/>
      <c r="AEP109" s="649"/>
      <c r="AEQ109" s="649"/>
      <c r="AER109" s="649"/>
      <c r="AES109" s="649"/>
      <c r="AET109" s="649"/>
      <c r="AEU109" s="649"/>
      <c r="AEV109" s="649"/>
      <c r="AEW109" s="649"/>
      <c r="AEX109" s="649"/>
      <c r="AEY109" s="649"/>
      <c r="AEZ109" s="649"/>
      <c r="AFA109" s="649"/>
      <c r="AFB109" s="649"/>
      <c r="AFC109" s="649"/>
      <c r="AFD109" s="649"/>
      <c r="AFE109" s="649"/>
      <c r="AFF109" s="649"/>
      <c r="AFG109" s="649"/>
      <c r="AFH109" s="649"/>
      <c r="AFI109" s="649"/>
      <c r="AFJ109" s="649"/>
      <c r="AFK109" s="649"/>
      <c r="AFL109" s="649"/>
      <c r="AFM109" s="649"/>
      <c r="AFN109" s="649"/>
      <c r="AFO109" s="649"/>
      <c r="AFP109" s="649"/>
      <c r="AFQ109" s="649"/>
      <c r="AFR109" s="649"/>
      <c r="AFS109" s="649"/>
      <c r="AFT109" s="649"/>
      <c r="AFU109" s="649"/>
      <c r="AFV109" s="649"/>
      <c r="AFW109" s="649"/>
      <c r="AFX109" s="649"/>
      <c r="AFY109" s="649"/>
      <c r="AFZ109" s="649"/>
      <c r="AGA109" s="649"/>
      <c r="AGB109" s="649"/>
      <c r="AGC109" s="649"/>
      <c r="AGD109" s="649"/>
      <c r="AGE109" s="649"/>
      <c r="AGF109" s="649"/>
      <c r="AGG109" s="649"/>
      <c r="AGH109" s="649"/>
      <c r="AGI109" s="649"/>
      <c r="AGJ109" s="649"/>
      <c r="AGK109" s="649"/>
      <c r="AGL109" s="649"/>
      <c r="AGM109" s="649"/>
      <c r="AGN109" s="649"/>
      <c r="AGO109" s="649"/>
      <c r="AGP109" s="649"/>
      <c r="AGQ109" s="649"/>
      <c r="AGR109" s="649"/>
      <c r="AGS109" s="649"/>
      <c r="AGT109" s="649"/>
      <c r="AGU109" s="649"/>
      <c r="AGV109" s="649"/>
      <c r="AGW109" s="649"/>
      <c r="AGX109" s="649"/>
      <c r="AGY109" s="649"/>
      <c r="AGZ109" s="649"/>
      <c r="AHA109" s="649"/>
      <c r="AHB109" s="649"/>
      <c r="AHC109" s="649"/>
      <c r="AHD109" s="649"/>
      <c r="AHE109" s="649"/>
      <c r="AHF109" s="649"/>
      <c r="AHG109" s="649"/>
      <c r="AHH109" s="649"/>
      <c r="AHI109" s="649"/>
      <c r="AHJ109" s="649"/>
      <c r="AHK109" s="649"/>
      <c r="AHL109" s="649"/>
      <c r="AHM109" s="649"/>
      <c r="AHN109" s="649"/>
      <c r="AHO109" s="649"/>
      <c r="AHP109" s="649"/>
      <c r="AHQ109" s="649"/>
      <c r="AHR109" s="649"/>
      <c r="AHS109" s="649"/>
      <c r="AHT109" s="649"/>
      <c r="AHU109" s="649"/>
      <c r="AHV109" s="649"/>
      <c r="AHW109" s="649"/>
      <c r="AHX109" s="649"/>
      <c r="AHY109" s="649"/>
      <c r="AHZ109" s="649"/>
      <c r="AIA109" s="649"/>
      <c r="AIB109" s="649"/>
      <c r="AIC109" s="649"/>
      <c r="AID109" s="649"/>
      <c r="AIE109" s="649"/>
      <c r="AIF109" s="649"/>
      <c r="AIG109" s="649"/>
      <c r="AIH109" s="649"/>
      <c r="AII109" s="649"/>
      <c r="AIJ109" s="649"/>
      <c r="AIK109" s="649"/>
      <c r="AIL109" s="649"/>
      <c r="AIM109" s="649"/>
      <c r="AIN109" s="649"/>
      <c r="AIO109" s="649"/>
      <c r="AIP109" s="649"/>
      <c r="AIQ109" s="649"/>
      <c r="AIR109" s="649"/>
      <c r="AIS109" s="649"/>
      <c r="AIT109" s="649"/>
      <c r="AIU109" s="649"/>
      <c r="AIV109" s="649"/>
      <c r="AIW109" s="649"/>
      <c r="AIX109" s="649"/>
      <c r="AIY109" s="649"/>
      <c r="AIZ109" s="649"/>
      <c r="AJA109" s="649"/>
      <c r="AJB109" s="649"/>
      <c r="AJC109" s="649"/>
      <c r="AJD109" s="649"/>
      <c r="AJE109" s="649"/>
      <c r="AJF109" s="649"/>
      <c r="AJG109" s="649"/>
      <c r="AJH109" s="649"/>
      <c r="AJI109" s="649"/>
      <c r="AJJ109" s="649"/>
      <c r="AJK109" s="649"/>
      <c r="AJL109" s="649"/>
      <c r="AJM109" s="649"/>
      <c r="AJN109" s="649"/>
      <c r="AJO109" s="649"/>
      <c r="AJP109" s="649"/>
      <c r="AJQ109" s="649"/>
      <c r="AJR109" s="649"/>
      <c r="AJS109" s="649"/>
      <c r="AJT109" s="649"/>
      <c r="AJU109" s="649"/>
      <c r="AJV109" s="649"/>
      <c r="AJW109" s="649"/>
      <c r="AJX109" s="649"/>
      <c r="AJY109" s="649"/>
      <c r="AJZ109" s="649"/>
      <c r="AKA109" s="649"/>
      <c r="AKB109" s="649"/>
      <c r="AKC109" s="649"/>
      <c r="AKD109" s="649"/>
      <c r="AKE109" s="649"/>
      <c r="AKF109" s="649"/>
      <c r="AKG109" s="649"/>
      <c r="AKH109" s="649"/>
      <c r="AKI109" s="649"/>
      <c r="AKJ109" s="649"/>
      <c r="AKK109" s="649"/>
      <c r="AKL109" s="649"/>
      <c r="AKM109" s="649"/>
      <c r="AKN109" s="649"/>
      <c r="AKO109" s="649"/>
      <c r="AKP109" s="649"/>
      <c r="AKQ109" s="649"/>
      <c r="AKR109" s="649"/>
      <c r="AKS109" s="649"/>
      <c r="AKT109" s="649"/>
      <c r="AKU109" s="649"/>
      <c r="AKV109" s="649"/>
      <c r="AKW109" s="649"/>
      <c r="AKX109" s="649"/>
      <c r="AKY109" s="649"/>
      <c r="AKZ109" s="649"/>
      <c r="ALA109" s="649"/>
      <c r="ALB109" s="649"/>
      <c r="ALC109" s="649"/>
      <c r="ALD109" s="649"/>
      <c r="ALE109" s="649"/>
      <c r="ALF109" s="649"/>
      <c r="ALG109" s="649"/>
      <c r="ALH109" s="649"/>
      <c r="ALI109" s="649"/>
      <c r="ALJ109" s="649"/>
      <c r="ALK109" s="649"/>
      <c r="ALL109" s="649"/>
      <c r="ALM109" s="649"/>
      <c r="ALN109" s="649"/>
      <c r="ALO109" s="649"/>
      <c r="ALP109" s="649"/>
      <c r="ALQ109" s="649"/>
      <c r="ALR109" s="649"/>
      <c r="ALS109" s="649"/>
      <c r="ALT109" s="649"/>
      <c r="ALU109" s="649"/>
      <c r="ALV109" s="649"/>
      <c r="ALW109" s="649"/>
      <c r="ALX109" s="649"/>
      <c r="ALY109" s="649"/>
      <c r="ALZ109" s="649"/>
      <c r="AMA109" s="649"/>
      <c r="AMB109" s="649"/>
      <c r="AMC109" s="649"/>
      <c r="AMD109" s="649"/>
      <c r="AME109" s="649"/>
      <c r="AMF109" s="649"/>
      <c r="AMG109" s="649"/>
      <c r="AMH109" s="649"/>
      <c r="AMI109" s="649"/>
      <c r="AMJ109" s="649"/>
      <c r="AMK109" s="649"/>
      <c r="AML109" s="649"/>
      <c r="AMM109" s="649"/>
      <c r="AMN109" s="649"/>
      <c r="AMO109" s="649"/>
      <c r="AMP109" s="649"/>
      <c r="AMQ109" s="649"/>
      <c r="AMR109" s="649"/>
      <c r="AMS109" s="649"/>
      <c r="AMT109" s="649"/>
      <c r="AMU109" s="649"/>
      <c r="AMV109" s="649"/>
      <c r="AMW109" s="649"/>
      <c r="AMX109" s="649"/>
      <c r="AMY109" s="649"/>
      <c r="AMZ109" s="649"/>
      <c r="ANA109" s="649"/>
      <c r="ANB109" s="649"/>
      <c r="ANC109" s="649"/>
      <c r="AND109" s="649"/>
      <c r="ANE109" s="649"/>
      <c r="ANF109" s="649"/>
      <c r="ANG109" s="649"/>
      <c r="ANH109" s="649"/>
      <c r="ANI109" s="649"/>
      <c r="ANJ109" s="649"/>
      <c r="ANK109" s="649"/>
      <c r="ANL109" s="649"/>
      <c r="ANM109" s="649"/>
      <c r="ANN109" s="649"/>
      <c r="ANO109" s="649"/>
      <c r="ANP109" s="649"/>
      <c r="ANQ109" s="649"/>
      <c r="ANR109" s="649"/>
      <c r="ANS109" s="649"/>
      <c r="ANT109" s="649"/>
      <c r="ANU109" s="649"/>
      <c r="ANV109" s="649"/>
      <c r="ANW109" s="649"/>
      <c r="ANX109" s="649"/>
      <c r="ANY109" s="649"/>
      <c r="ANZ109" s="649"/>
      <c r="AOA109" s="649"/>
      <c r="AOB109" s="649"/>
      <c r="AOC109" s="649"/>
      <c r="AOD109" s="649"/>
      <c r="AOE109" s="649"/>
      <c r="AOF109" s="649"/>
      <c r="AOG109" s="649"/>
      <c r="AOH109" s="649"/>
      <c r="AOI109" s="649"/>
      <c r="AOJ109" s="649"/>
      <c r="AOK109" s="649"/>
      <c r="AOL109" s="649"/>
      <c r="AOM109" s="649"/>
      <c r="AON109" s="649"/>
      <c r="AOO109" s="649"/>
      <c r="AOP109" s="649"/>
      <c r="AOQ109" s="649"/>
      <c r="AOR109" s="649"/>
      <c r="AOS109" s="649"/>
      <c r="AOT109" s="649"/>
      <c r="AOU109" s="649"/>
      <c r="AOV109" s="649"/>
      <c r="AOW109" s="649"/>
      <c r="AOX109" s="649"/>
      <c r="AOY109" s="649"/>
      <c r="AOZ109" s="649"/>
      <c r="APA109" s="649"/>
      <c r="APB109" s="649"/>
      <c r="APC109" s="649"/>
      <c r="APD109" s="649"/>
      <c r="APE109" s="649"/>
      <c r="APF109" s="649"/>
      <c r="APG109" s="649"/>
      <c r="APH109" s="649"/>
      <c r="API109" s="649"/>
      <c r="APJ109" s="649"/>
      <c r="APK109" s="649"/>
      <c r="APL109" s="649"/>
      <c r="APM109" s="649"/>
      <c r="APN109" s="649"/>
      <c r="APO109" s="649"/>
      <c r="APP109" s="649"/>
      <c r="APQ109" s="649"/>
      <c r="APR109" s="649"/>
      <c r="APS109" s="649"/>
      <c r="APT109" s="649"/>
      <c r="APU109" s="649"/>
      <c r="APV109" s="649"/>
      <c r="APW109" s="649"/>
      <c r="APX109" s="649"/>
      <c r="APY109" s="649"/>
      <c r="APZ109" s="649"/>
      <c r="AQA109" s="649"/>
      <c r="AQB109" s="649"/>
      <c r="AQC109" s="649"/>
      <c r="AQD109" s="649"/>
      <c r="AQE109" s="649"/>
      <c r="AQF109" s="649"/>
      <c r="AQG109" s="649"/>
      <c r="AQH109" s="649"/>
      <c r="AQI109" s="649"/>
      <c r="AQJ109" s="649"/>
      <c r="AQK109" s="649"/>
      <c r="AQL109" s="649"/>
      <c r="AQM109" s="649"/>
      <c r="AQN109" s="649"/>
      <c r="AQO109" s="649"/>
      <c r="AQP109" s="649"/>
      <c r="AQQ109" s="649"/>
      <c r="AQR109" s="649"/>
      <c r="AQS109" s="649"/>
      <c r="AQT109" s="649"/>
      <c r="AQU109" s="649"/>
      <c r="AQV109" s="649"/>
      <c r="AQW109" s="649"/>
      <c r="AQX109" s="649"/>
      <c r="AQY109" s="649"/>
      <c r="AQZ109" s="649"/>
      <c r="ARA109" s="649"/>
      <c r="ARB109" s="649"/>
      <c r="ARC109" s="649"/>
      <c r="ARD109" s="649"/>
      <c r="ARE109" s="649"/>
      <c r="ARF109" s="649"/>
      <c r="ARG109" s="649"/>
      <c r="ARH109" s="649"/>
      <c r="ARI109" s="649"/>
      <c r="ARJ109" s="649"/>
      <c r="ARK109" s="649"/>
      <c r="ARL109" s="649"/>
      <c r="ARM109" s="649"/>
      <c r="ARN109" s="649"/>
      <c r="ARO109" s="649"/>
      <c r="ARP109" s="649"/>
      <c r="ARQ109" s="649"/>
      <c r="ARR109" s="649"/>
      <c r="ARS109" s="649"/>
      <c r="ART109" s="649"/>
      <c r="ARU109" s="649"/>
      <c r="ARV109" s="649"/>
      <c r="ARW109" s="649"/>
      <c r="ARX109" s="649"/>
      <c r="ARY109" s="649"/>
      <c r="ARZ109" s="649"/>
      <c r="ASA109" s="649"/>
      <c r="ASB109" s="649"/>
      <c r="ASC109" s="649"/>
      <c r="ASD109" s="649"/>
      <c r="ASE109" s="649"/>
      <c r="ASF109" s="649"/>
      <c r="ASG109" s="649"/>
      <c r="ASH109" s="649"/>
      <c r="ASI109" s="649"/>
      <c r="ASJ109" s="649"/>
      <c r="ASK109" s="649"/>
      <c r="ASL109" s="649"/>
      <c r="ASM109" s="649"/>
      <c r="ASN109" s="649"/>
      <c r="ASO109" s="649"/>
      <c r="ASP109" s="649"/>
      <c r="ASQ109" s="649"/>
      <c r="ASR109" s="649"/>
      <c r="ASS109" s="649"/>
      <c r="AST109" s="649"/>
      <c r="ASU109" s="649"/>
      <c r="ASV109" s="649"/>
      <c r="ASW109" s="649"/>
      <c r="ASX109" s="649"/>
      <c r="ASY109" s="649"/>
      <c r="ASZ109" s="649"/>
      <c r="ATA109" s="649"/>
      <c r="ATB109" s="649"/>
      <c r="ATC109" s="649"/>
      <c r="ATD109" s="649"/>
      <c r="ATE109" s="649"/>
      <c r="ATF109" s="649"/>
      <c r="ATG109" s="649"/>
      <c r="ATH109" s="649"/>
      <c r="ATI109" s="649"/>
      <c r="ATJ109" s="649"/>
      <c r="ATK109" s="649"/>
      <c r="ATL109" s="649"/>
      <c r="ATM109" s="649"/>
      <c r="ATN109" s="649"/>
      <c r="ATO109" s="649"/>
      <c r="ATP109" s="649"/>
      <c r="ATQ109" s="649"/>
      <c r="ATR109" s="649"/>
      <c r="ATS109" s="649"/>
      <c r="ATT109" s="649"/>
      <c r="ATU109" s="649"/>
      <c r="ATV109" s="649"/>
      <c r="ATW109" s="649"/>
      <c r="ATX109" s="649"/>
      <c r="ATY109" s="649"/>
      <c r="ATZ109" s="649"/>
      <c r="AUA109" s="649"/>
      <c r="AUB109" s="649"/>
      <c r="AUC109" s="649"/>
      <c r="AUD109" s="649"/>
      <c r="AUE109" s="649"/>
      <c r="AUF109" s="649"/>
      <c r="AUG109" s="649"/>
      <c r="AUH109" s="649"/>
      <c r="AUI109" s="649"/>
      <c r="AUJ109" s="649"/>
      <c r="AUK109" s="649"/>
      <c r="AUL109" s="649"/>
      <c r="AUM109" s="649"/>
      <c r="AUN109" s="649"/>
      <c r="AUO109" s="649"/>
      <c r="AUP109" s="649"/>
      <c r="AUQ109" s="649"/>
      <c r="AUR109" s="649"/>
      <c r="AUS109" s="649"/>
      <c r="AUT109" s="649"/>
      <c r="AUU109" s="649"/>
      <c r="AUV109" s="649"/>
      <c r="AUW109" s="649"/>
      <c r="AUX109" s="649"/>
      <c r="AUY109" s="649"/>
      <c r="AUZ109" s="649"/>
      <c r="AVA109" s="649"/>
      <c r="AVB109" s="649"/>
      <c r="AVC109" s="649"/>
      <c r="AVD109" s="649"/>
      <c r="AVE109" s="649"/>
      <c r="AVF109" s="649"/>
      <c r="AVG109" s="649"/>
      <c r="AVH109" s="649"/>
      <c r="AVI109" s="649"/>
      <c r="AVJ109" s="649"/>
      <c r="AVK109" s="649"/>
      <c r="AVL109" s="649"/>
      <c r="AVM109" s="649"/>
      <c r="AVN109" s="649"/>
      <c r="AVO109" s="649"/>
      <c r="AVP109" s="649"/>
      <c r="AVQ109" s="649"/>
      <c r="AVR109" s="649"/>
      <c r="AVS109" s="649"/>
      <c r="AVT109" s="649"/>
      <c r="AVU109" s="649"/>
      <c r="AVV109" s="649"/>
      <c r="AVW109" s="649"/>
      <c r="AVX109" s="649"/>
      <c r="AVY109" s="649"/>
      <c r="AVZ109" s="649"/>
      <c r="AWA109" s="649"/>
      <c r="AWB109" s="649"/>
      <c r="AWC109" s="649"/>
      <c r="AWD109" s="649"/>
      <c r="AWE109" s="649"/>
      <c r="AWF109" s="649"/>
      <c r="AWG109" s="649"/>
      <c r="AWH109" s="649"/>
      <c r="AWI109" s="649"/>
      <c r="AWJ109" s="649"/>
      <c r="AWK109" s="649"/>
      <c r="AWL109" s="649"/>
      <c r="AWM109" s="649"/>
      <c r="AWN109" s="649"/>
      <c r="AWO109" s="649"/>
      <c r="AWP109" s="649"/>
      <c r="AWQ109" s="649"/>
      <c r="AWR109" s="649"/>
      <c r="AWS109" s="649"/>
      <c r="AWT109" s="649"/>
      <c r="AWU109" s="649"/>
      <c r="AWV109" s="649"/>
      <c r="AWW109" s="649"/>
      <c r="AWX109" s="649"/>
      <c r="AWY109" s="649"/>
      <c r="AWZ109" s="649"/>
      <c r="AXA109" s="649"/>
      <c r="AXB109" s="649"/>
      <c r="AXC109" s="649"/>
      <c r="AXD109" s="649"/>
      <c r="AXE109" s="649"/>
      <c r="AXF109" s="649"/>
      <c r="AXG109" s="649"/>
      <c r="AXH109" s="649"/>
      <c r="AXI109" s="649"/>
      <c r="AXJ109" s="649"/>
      <c r="AXK109" s="649"/>
      <c r="AXL109" s="649"/>
      <c r="AXM109" s="649"/>
      <c r="AXN109" s="649"/>
      <c r="AXO109" s="649"/>
      <c r="AXP109" s="649"/>
      <c r="AXQ109" s="649"/>
      <c r="AXR109" s="649"/>
      <c r="AXS109" s="649"/>
      <c r="AXT109" s="649"/>
      <c r="AXU109" s="649"/>
      <c r="AXV109" s="649"/>
      <c r="AXW109" s="649"/>
      <c r="AXX109" s="649"/>
      <c r="AXY109" s="649"/>
      <c r="AXZ109" s="649"/>
      <c r="AYA109" s="649"/>
      <c r="AYB109" s="649"/>
      <c r="AYC109" s="649"/>
      <c r="AYD109" s="649"/>
      <c r="AYE109" s="649"/>
      <c r="AYF109" s="649"/>
      <c r="AYG109" s="649"/>
      <c r="AYH109" s="649"/>
      <c r="AYI109" s="649"/>
      <c r="AYJ109" s="649"/>
      <c r="AYK109" s="649"/>
      <c r="AYL109" s="649"/>
      <c r="AYM109" s="649"/>
      <c r="AYN109" s="649"/>
      <c r="AYO109" s="649"/>
      <c r="AYP109" s="649"/>
      <c r="AYQ109" s="649"/>
      <c r="AYR109" s="649"/>
      <c r="AYS109" s="649"/>
      <c r="AYT109" s="649"/>
      <c r="AYU109" s="649"/>
      <c r="AYV109" s="649"/>
      <c r="AYW109" s="649"/>
      <c r="AYX109" s="649"/>
      <c r="AYY109" s="649"/>
      <c r="AYZ109" s="649"/>
      <c r="AZA109" s="649"/>
      <c r="AZB109" s="649"/>
      <c r="AZC109" s="649"/>
      <c r="AZD109" s="649"/>
      <c r="AZE109" s="649"/>
      <c r="AZF109" s="649"/>
      <c r="AZG109" s="649"/>
      <c r="AZH109" s="649"/>
      <c r="AZI109" s="649"/>
      <c r="AZJ109" s="649"/>
      <c r="AZK109" s="649"/>
      <c r="AZL109" s="649"/>
      <c r="AZM109" s="649"/>
      <c r="AZN109" s="649"/>
      <c r="AZO109" s="649"/>
      <c r="AZP109" s="649"/>
      <c r="AZQ109" s="649"/>
      <c r="AZR109" s="649"/>
      <c r="AZS109" s="649"/>
      <c r="AZT109" s="649"/>
      <c r="AZU109" s="649"/>
      <c r="AZV109" s="649"/>
      <c r="AZW109" s="649"/>
      <c r="AZX109" s="649"/>
      <c r="AZY109" s="649"/>
      <c r="AZZ109" s="649"/>
      <c r="BAA109" s="649"/>
      <c r="BAB109" s="649"/>
      <c r="BAC109" s="649"/>
      <c r="BAD109" s="649"/>
      <c r="BAE109" s="649"/>
      <c r="BAF109" s="649"/>
      <c r="BAG109" s="649"/>
      <c r="BAH109" s="649"/>
      <c r="BAI109" s="649"/>
      <c r="BAJ109" s="649"/>
      <c r="BAK109" s="649"/>
      <c r="BAL109" s="649"/>
      <c r="BAM109" s="649"/>
      <c r="BAN109" s="649"/>
      <c r="BAO109" s="649"/>
      <c r="BAP109" s="649"/>
      <c r="BAQ109" s="649"/>
      <c r="BAR109" s="649"/>
      <c r="BAS109" s="649"/>
      <c r="BAT109" s="649"/>
      <c r="BAU109" s="649"/>
      <c r="BAV109" s="649"/>
      <c r="BAW109" s="649"/>
      <c r="BAX109" s="649"/>
      <c r="BAY109" s="649"/>
      <c r="BAZ109" s="649"/>
      <c r="BBA109" s="649"/>
      <c r="BBB109" s="649"/>
      <c r="BBC109" s="649"/>
      <c r="BBD109" s="649"/>
      <c r="BBE109" s="649"/>
      <c r="BBF109" s="649"/>
      <c r="BBG109" s="649"/>
      <c r="BBH109" s="649"/>
      <c r="BBI109" s="649"/>
      <c r="BBJ109" s="649"/>
      <c r="BBK109" s="649"/>
      <c r="BBL109" s="649"/>
      <c r="BBM109" s="649"/>
      <c r="BBN109" s="649"/>
      <c r="BBO109" s="649"/>
      <c r="BBP109" s="649"/>
      <c r="BBQ109" s="649"/>
      <c r="BBR109" s="649"/>
      <c r="BBS109" s="649"/>
      <c r="BBT109" s="649"/>
      <c r="BBU109" s="649"/>
      <c r="BBV109" s="649"/>
      <c r="BBW109" s="649"/>
      <c r="BBX109" s="649"/>
      <c r="BBY109" s="649"/>
      <c r="BBZ109" s="649"/>
      <c r="BCA109" s="649"/>
      <c r="BCB109" s="649"/>
      <c r="BCC109" s="649"/>
      <c r="BCD109" s="649"/>
      <c r="BCE109" s="649"/>
      <c r="BCF109" s="649"/>
      <c r="BCG109" s="649"/>
      <c r="BCH109" s="649"/>
      <c r="BCI109" s="649"/>
      <c r="BCJ109" s="649"/>
      <c r="BCK109" s="649"/>
      <c r="BCL109" s="649"/>
      <c r="BCM109" s="649"/>
      <c r="BCN109" s="649"/>
      <c r="BCO109" s="649"/>
      <c r="BCP109" s="649"/>
      <c r="BCQ109" s="649"/>
      <c r="BCR109" s="649"/>
      <c r="BCS109" s="649"/>
      <c r="BCT109" s="649"/>
      <c r="BCU109" s="649"/>
      <c r="BCV109" s="649"/>
      <c r="BCW109" s="649"/>
      <c r="BCX109" s="649"/>
      <c r="BCY109" s="649"/>
      <c r="BCZ109" s="649"/>
      <c r="BDA109" s="649"/>
      <c r="BDB109" s="649"/>
      <c r="BDC109" s="649"/>
      <c r="BDD109" s="649"/>
      <c r="BDE109" s="649"/>
      <c r="BDF109" s="649"/>
      <c r="BDG109" s="649"/>
      <c r="BDH109" s="649"/>
      <c r="BDI109" s="649"/>
      <c r="BDJ109" s="649"/>
      <c r="BDK109" s="649"/>
      <c r="BDL109" s="649"/>
      <c r="BDM109" s="649"/>
      <c r="BDN109" s="649"/>
      <c r="BDO109" s="649"/>
      <c r="BDP109" s="649"/>
      <c r="BDQ109" s="649"/>
      <c r="BDR109" s="649"/>
      <c r="BDS109" s="649"/>
      <c r="BDT109" s="649"/>
      <c r="BDU109" s="649"/>
      <c r="BDV109" s="649"/>
      <c r="BDW109" s="649"/>
      <c r="BDX109" s="649"/>
      <c r="BDY109" s="649"/>
      <c r="BDZ109" s="649"/>
      <c r="BEA109" s="649"/>
      <c r="BEB109" s="649"/>
      <c r="BEC109" s="649"/>
      <c r="BED109" s="649"/>
      <c r="BEE109" s="649"/>
      <c r="BEF109" s="649"/>
      <c r="BEG109" s="649"/>
      <c r="BEH109" s="649"/>
      <c r="BEI109" s="649"/>
      <c r="BEJ109" s="649"/>
      <c r="BEK109" s="649"/>
      <c r="BEL109" s="649"/>
      <c r="BEM109" s="649"/>
      <c r="BEN109" s="649"/>
      <c r="BEO109" s="649"/>
      <c r="BEP109" s="649"/>
      <c r="BEQ109" s="649"/>
      <c r="BER109" s="649"/>
      <c r="BES109" s="649"/>
      <c r="BET109" s="649"/>
      <c r="BEU109" s="649"/>
      <c r="BEV109" s="649"/>
      <c r="BEW109" s="649"/>
      <c r="BEX109" s="649"/>
      <c r="BEY109" s="649"/>
      <c r="BEZ109" s="649"/>
      <c r="BFA109" s="649"/>
      <c r="BFB109" s="649"/>
      <c r="BFC109" s="649"/>
      <c r="BFD109" s="649"/>
      <c r="BFE109" s="649"/>
      <c r="BFF109" s="649"/>
      <c r="BFG109" s="649"/>
      <c r="BFH109" s="649"/>
      <c r="BFI109" s="649"/>
      <c r="BFJ109" s="649"/>
      <c r="BFK109" s="649"/>
      <c r="BFL109" s="649"/>
      <c r="BFM109" s="649"/>
      <c r="BFN109" s="649"/>
      <c r="BFO109" s="649"/>
      <c r="BFP109" s="649"/>
      <c r="BFQ109" s="649"/>
      <c r="BFR109" s="649"/>
      <c r="BFS109" s="649"/>
      <c r="BFT109" s="649"/>
      <c r="BFU109" s="649"/>
      <c r="BFV109" s="649"/>
      <c r="BFW109" s="649"/>
      <c r="BFX109" s="649"/>
      <c r="BFY109" s="649"/>
      <c r="BFZ109" s="649"/>
      <c r="BGA109" s="649"/>
      <c r="BGB109" s="649"/>
      <c r="BGC109" s="649"/>
      <c r="BGD109" s="649"/>
      <c r="BGE109" s="649"/>
      <c r="BGF109" s="649"/>
      <c r="BGG109" s="649"/>
      <c r="BGH109" s="649"/>
      <c r="BGI109" s="649"/>
      <c r="BGJ109" s="649"/>
      <c r="BGK109" s="649"/>
      <c r="BGL109" s="649"/>
      <c r="BGM109" s="649"/>
      <c r="BGN109" s="649"/>
      <c r="BGO109" s="649"/>
      <c r="BGP109" s="649"/>
      <c r="BGQ109" s="649"/>
      <c r="BGR109" s="649"/>
      <c r="BGS109" s="649"/>
      <c r="BGT109" s="649"/>
      <c r="BGU109" s="649"/>
      <c r="BGV109" s="649"/>
      <c r="BGW109" s="649"/>
      <c r="BGX109" s="649"/>
      <c r="BGY109" s="649"/>
      <c r="BGZ109" s="649"/>
      <c r="BHA109" s="649"/>
      <c r="BHB109" s="649"/>
      <c r="BHC109" s="649"/>
      <c r="BHD109" s="649"/>
      <c r="BHE109" s="649"/>
      <c r="BHF109" s="649"/>
      <c r="BHG109" s="649"/>
      <c r="BHH109" s="649"/>
      <c r="BHI109" s="649"/>
      <c r="BHJ109" s="649"/>
      <c r="BHK109" s="649"/>
      <c r="BHL109" s="649"/>
      <c r="BHM109" s="649"/>
      <c r="BHN109" s="649"/>
      <c r="BHO109" s="649"/>
      <c r="BHP109" s="649"/>
      <c r="BHQ109" s="649"/>
      <c r="BHR109" s="649"/>
      <c r="BHS109" s="649"/>
      <c r="BHT109" s="649"/>
      <c r="BHU109" s="649"/>
      <c r="BHV109" s="649"/>
      <c r="BHW109" s="649"/>
      <c r="BHX109" s="649"/>
      <c r="BHY109" s="649"/>
      <c r="BHZ109" s="649"/>
      <c r="BIA109" s="649"/>
      <c r="BIB109" s="649"/>
      <c r="BIC109" s="649"/>
      <c r="BID109" s="649"/>
      <c r="BIE109" s="649"/>
      <c r="BIF109" s="649"/>
      <c r="BIG109" s="649"/>
      <c r="BIH109" s="649"/>
      <c r="BII109" s="649"/>
      <c r="BIJ109" s="649"/>
      <c r="BIK109" s="649"/>
      <c r="BIL109" s="649"/>
      <c r="BIM109" s="649"/>
      <c r="BIN109" s="649"/>
      <c r="BIO109" s="649"/>
      <c r="BIP109" s="649"/>
      <c r="BIQ109" s="649"/>
      <c r="BIR109" s="649"/>
      <c r="BIS109" s="649"/>
      <c r="BIT109" s="649"/>
      <c r="BIU109" s="649"/>
      <c r="BIV109" s="649"/>
      <c r="BIW109" s="649"/>
      <c r="BIX109" s="649"/>
      <c r="BIY109" s="649"/>
      <c r="BIZ109" s="649"/>
      <c r="BJA109" s="649"/>
      <c r="BJB109" s="649"/>
      <c r="BJC109" s="649"/>
      <c r="BJD109" s="649"/>
      <c r="BJE109" s="649"/>
      <c r="BJF109" s="649"/>
      <c r="BJG109" s="649"/>
      <c r="BJH109" s="649"/>
      <c r="BJI109" s="649"/>
      <c r="BJJ109" s="649"/>
      <c r="BJK109" s="649"/>
      <c r="BJL109" s="649"/>
      <c r="BJM109" s="649"/>
      <c r="BJN109" s="649"/>
      <c r="BJO109" s="649"/>
      <c r="BJP109" s="649"/>
      <c r="BJQ109" s="649"/>
      <c r="BJR109" s="649"/>
      <c r="BJS109" s="649"/>
      <c r="BJT109" s="649"/>
      <c r="BJU109" s="649"/>
      <c r="BJV109" s="649"/>
      <c r="BJW109" s="649"/>
      <c r="BJX109" s="649"/>
      <c r="BJY109" s="649"/>
      <c r="BJZ109" s="649"/>
      <c r="BKA109" s="649"/>
      <c r="BKB109" s="649"/>
      <c r="BKC109" s="649"/>
      <c r="BKD109" s="649"/>
      <c r="BKE109" s="649"/>
      <c r="BKF109" s="649"/>
      <c r="BKG109" s="649"/>
      <c r="BKH109" s="649"/>
      <c r="BKI109" s="649"/>
      <c r="BKJ109" s="649"/>
      <c r="BKK109" s="649"/>
      <c r="BKL109" s="649"/>
      <c r="BKM109" s="649"/>
      <c r="BKN109" s="649"/>
      <c r="BKO109" s="649"/>
      <c r="BKP109" s="649"/>
      <c r="BKQ109" s="649"/>
      <c r="BKR109" s="649"/>
      <c r="BKS109" s="649"/>
      <c r="BKT109" s="649"/>
      <c r="BKU109" s="649"/>
      <c r="BKV109" s="649"/>
      <c r="BKW109" s="649"/>
      <c r="BKX109" s="649"/>
      <c r="BKY109" s="649"/>
      <c r="BKZ109" s="649"/>
      <c r="BLA109" s="649"/>
      <c r="BLB109" s="649"/>
      <c r="BLC109" s="649"/>
      <c r="BLD109" s="649"/>
      <c r="BLE109" s="649"/>
      <c r="BLF109" s="649"/>
      <c r="BLG109" s="649"/>
      <c r="BLH109" s="649"/>
      <c r="BLI109" s="649"/>
      <c r="BLJ109" s="649"/>
      <c r="BLK109" s="649"/>
      <c r="BLL109" s="649"/>
      <c r="BLM109" s="649"/>
      <c r="BLN109" s="649"/>
      <c r="BLO109" s="649"/>
      <c r="BLP109" s="649"/>
      <c r="BLQ109" s="649"/>
      <c r="BLR109" s="649"/>
      <c r="BLS109" s="649"/>
      <c r="BLT109" s="649"/>
      <c r="BLU109" s="649"/>
      <c r="BLV109" s="649"/>
      <c r="BLW109" s="649"/>
      <c r="BLX109" s="649"/>
      <c r="BLY109" s="649"/>
      <c r="BLZ109" s="649"/>
      <c r="BMA109" s="649"/>
      <c r="BMB109" s="649"/>
      <c r="BMC109" s="649"/>
      <c r="BMD109" s="649"/>
      <c r="BME109" s="649"/>
      <c r="BMF109" s="649"/>
      <c r="BMG109" s="649"/>
      <c r="BMH109" s="649"/>
      <c r="BMI109" s="649"/>
      <c r="BMJ109" s="649"/>
      <c r="BMK109" s="649"/>
      <c r="BML109" s="649"/>
      <c r="BMM109" s="649"/>
      <c r="BMN109" s="649"/>
      <c r="BMO109" s="649"/>
      <c r="BMP109" s="649"/>
      <c r="BMQ109" s="649"/>
      <c r="BMR109" s="649"/>
      <c r="BMS109" s="649"/>
      <c r="BMT109" s="649"/>
      <c r="BMU109" s="649"/>
      <c r="BMV109" s="649"/>
      <c r="BMW109" s="649"/>
      <c r="BMX109" s="649"/>
      <c r="BMY109" s="649"/>
      <c r="BMZ109" s="649"/>
      <c r="BNA109" s="649"/>
      <c r="BNB109" s="649"/>
      <c r="BNC109" s="649"/>
      <c r="BND109" s="649"/>
      <c r="BNE109" s="649"/>
      <c r="BNF109" s="649"/>
      <c r="BNG109" s="649"/>
      <c r="BNH109" s="649"/>
      <c r="BNI109" s="649"/>
      <c r="BNJ109" s="649"/>
      <c r="BNK109" s="649"/>
      <c r="BNL109" s="649"/>
      <c r="BNM109" s="649"/>
      <c r="BNN109" s="649"/>
      <c r="BNO109" s="649"/>
      <c r="BNP109" s="649"/>
      <c r="BNQ109" s="649"/>
      <c r="BNR109" s="649"/>
      <c r="BNS109" s="649"/>
      <c r="BNT109" s="649"/>
      <c r="BNU109" s="649"/>
      <c r="BNV109" s="649"/>
      <c r="BNW109" s="649"/>
      <c r="BNX109" s="649"/>
      <c r="BNY109" s="649"/>
      <c r="BNZ109" s="649"/>
      <c r="BOA109" s="649"/>
      <c r="BOB109" s="649"/>
      <c r="BOC109" s="649"/>
      <c r="BOD109" s="649"/>
      <c r="BOE109" s="649"/>
      <c r="BOF109" s="649"/>
      <c r="BOG109" s="649"/>
      <c r="BOH109" s="649"/>
      <c r="BOI109" s="649"/>
      <c r="BOJ109" s="649"/>
      <c r="BOK109" s="649"/>
      <c r="BOL109" s="649"/>
      <c r="BOM109" s="649"/>
      <c r="BON109" s="649"/>
      <c r="BOO109" s="649"/>
      <c r="BOP109" s="649"/>
      <c r="BOQ109" s="649"/>
      <c r="BOR109" s="649"/>
      <c r="BOS109" s="649"/>
      <c r="BOT109" s="649"/>
      <c r="BOU109" s="649"/>
      <c r="BOV109" s="649"/>
      <c r="BOW109" s="649"/>
      <c r="BOX109" s="649"/>
      <c r="BOY109" s="649"/>
      <c r="BOZ109" s="649"/>
      <c r="BPA109" s="649"/>
      <c r="BPB109" s="649"/>
      <c r="BPC109" s="649"/>
      <c r="BPD109" s="649"/>
      <c r="BPE109" s="649"/>
      <c r="BPF109" s="649"/>
      <c r="BPG109" s="649"/>
      <c r="BPH109" s="649"/>
      <c r="BPI109" s="649"/>
      <c r="BPJ109" s="649"/>
      <c r="BPK109" s="649"/>
      <c r="BPL109" s="649"/>
      <c r="BPM109" s="649"/>
      <c r="BPN109" s="649"/>
      <c r="BPO109" s="649"/>
      <c r="BPP109" s="649"/>
      <c r="BPQ109" s="649"/>
      <c r="BPR109" s="649"/>
      <c r="BPS109" s="649"/>
      <c r="BPT109" s="649"/>
      <c r="BPU109" s="649"/>
      <c r="BPV109" s="649"/>
      <c r="BPW109" s="649"/>
      <c r="BPX109" s="649"/>
      <c r="BPY109" s="649"/>
      <c r="BPZ109" s="649"/>
      <c r="BQA109" s="649"/>
      <c r="BQB109" s="649"/>
      <c r="BQC109" s="649"/>
      <c r="BQD109" s="649"/>
      <c r="BQE109" s="649"/>
      <c r="BQF109" s="649"/>
      <c r="BQG109" s="649"/>
      <c r="BQH109" s="649"/>
      <c r="BQI109" s="649"/>
      <c r="BQJ109" s="649"/>
      <c r="BQK109" s="649"/>
      <c r="BQL109" s="649"/>
      <c r="BQM109" s="649"/>
      <c r="BQN109" s="649"/>
      <c r="BQO109" s="649"/>
      <c r="BQP109" s="649"/>
      <c r="BQQ109" s="649"/>
      <c r="BQR109" s="649"/>
      <c r="BQS109" s="649"/>
      <c r="BQT109" s="649"/>
      <c r="BQU109" s="649"/>
      <c r="BQV109" s="649"/>
      <c r="BQW109" s="649"/>
      <c r="BQX109" s="649"/>
      <c r="BQY109" s="649"/>
      <c r="BQZ109" s="649"/>
      <c r="BRA109" s="649"/>
      <c r="BRB109" s="649"/>
      <c r="BRC109" s="649"/>
      <c r="BRD109" s="649"/>
      <c r="BRE109" s="649"/>
      <c r="BRF109" s="649"/>
      <c r="BRG109" s="649"/>
      <c r="BRH109" s="649"/>
      <c r="BRI109" s="649"/>
      <c r="BRJ109" s="649"/>
      <c r="BRK109" s="649"/>
      <c r="BRL109" s="649"/>
      <c r="BRM109" s="649"/>
      <c r="BRN109" s="649"/>
      <c r="BRO109" s="649"/>
      <c r="BRP109" s="649"/>
      <c r="BRQ109" s="649"/>
      <c r="BRR109" s="649"/>
      <c r="BRS109" s="649"/>
      <c r="BRT109" s="649"/>
      <c r="BRU109" s="649"/>
      <c r="BRV109" s="649"/>
      <c r="BRW109" s="649"/>
      <c r="BRX109" s="649"/>
      <c r="BRY109" s="649"/>
      <c r="BRZ109" s="649"/>
      <c r="BSA109" s="649"/>
      <c r="BSB109" s="649"/>
      <c r="BSC109" s="649"/>
      <c r="BSD109" s="649"/>
      <c r="BSE109" s="649"/>
      <c r="BSF109" s="649"/>
      <c r="BSG109" s="649"/>
      <c r="BSH109" s="649"/>
      <c r="BSI109" s="649"/>
      <c r="BSJ109" s="649"/>
      <c r="BSK109" s="649"/>
      <c r="BSL109" s="649"/>
      <c r="BSM109" s="649"/>
      <c r="BSN109" s="649"/>
      <c r="BSO109" s="649"/>
      <c r="BSP109" s="649"/>
      <c r="BSQ109" s="649"/>
      <c r="BSR109" s="649"/>
      <c r="BSS109" s="649"/>
      <c r="BST109" s="649"/>
      <c r="BSU109" s="649"/>
      <c r="BSV109" s="649"/>
      <c r="BSW109" s="649"/>
      <c r="BSX109" s="649"/>
      <c r="BSY109" s="649"/>
      <c r="BSZ109" s="649"/>
      <c r="BTA109" s="649"/>
      <c r="BTB109" s="649"/>
      <c r="BTC109" s="649"/>
      <c r="BTD109" s="649"/>
      <c r="BTE109" s="649"/>
      <c r="BTF109" s="649"/>
      <c r="BTG109" s="649"/>
      <c r="BTH109" s="649"/>
      <c r="BTI109" s="649"/>
      <c r="BTJ109" s="649"/>
      <c r="BTK109" s="649"/>
      <c r="BTL109" s="649"/>
      <c r="BTM109" s="649"/>
      <c r="BTN109" s="649"/>
      <c r="BTO109" s="649"/>
      <c r="BTP109" s="649"/>
      <c r="BTQ109" s="649"/>
      <c r="BTR109" s="649"/>
      <c r="BTS109" s="649"/>
      <c r="BTT109" s="649"/>
      <c r="BTU109" s="649"/>
      <c r="BTV109" s="649"/>
      <c r="BTW109" s="649"/>
      <c r="BTX109" s="649"/>
      <c r="BTY109" s="649"/>
      <c r="BTZ109" s="649"/>
      <c r="BUA109" s="649"/>
      <c r="BUB109" s="649"/>
      <c r="BUC109" s="649"/>
      <c r="BUD109" s="649"/>
      <c r="BUE109" s="649"/>
      <c r="BUF109" s="649"/>
      <c r="BUG109" s="649"/>
      <c r="BUH109" s="649"/>
      <c r="BUI109" s="649"/>
      <c r="BUJ109" s="649"/>
      <c r="BUK109" s="649"/>
      <c r="BUL109" s="649"/>
      <c r="BUM109" s="649"/>
      <c r="BUN109" s="649"/>
      <c r="BUO109" s="649"/>
      <c r="BUP109" s="649"/>
      <c r="BUQ109" s="649"/>
      <c r="BUR109" s="649"/>
      <c r="BUS109" s="649"/>
      <c r="BUT109" s="649"/>
      <c r="BUU109" s="649"/>
      <c r="BUV109" s="649"/>
      <c r="BUW109" s="649"/>
      <c r="BUX109" s="649"/>
      <c r="BUY109" s="649"/>
      <c r="BUZ109" s="649"/>
      <c r="BVA109" s="649"/>
      <c r="BVB109" s="649"/>
      <c r="BVC109" s="649"/>
      <c r="BVD109" s="649"/>
      <c r="BVE109" s="649"/>
      <c r="BVF109" s="649"/>
      <c r="BVG109" s="649"/>
      <c r="BVH109" s="649"/>
      <c r="BVI109" s="649"/>
      <c r="BVJ109" s="649"/>
      <c r="BVK109" s="649"/>
      <c r="BVL109" s="649"/>
      <c r="BVM109" s="649"/>
      <c r="BVN109" s="649"/>
      <c r="BVO109" s="649"/>
      <c r="BVP109" s="649"/>
      <c r="BVQ109" s="649"/>
      <c r="BVR109" s="649"/>
      <c r="BVS109" s="649"/>
      <c r="BVT109" s="649"/>
      <c r="BVU109" s="649"/>
      <c r="BVV109" s="649"/>
      <c r="BVW109" s="649"/>
      <c r="BVX109" s="649"/>
      <c r="BVY109" s="649"/>
      <c r="BVZ109" s="649"/>
      <c r="BWA109" s="649"/>
      <c r="BWB109" s="649"/>
      <c r="BWC109" s="649"/>
      <c r="BWD109" s="649"/>
      <c r="BWE109" s="649"/>
      <c r="BWF109" s="649"/>
      <c r="BWG109" s="649"/>
      <c r="BWH109" s="649"/>
      <c r="BWI109" s="649"/>
      <c r="BWJ109" s="649"/>
      <c r="BWK109" s="649"/>
      <c r="BWL109" s="649"/>
      <c r="BWM109" s="649"/>
      <c r="BWN109" s="649"/>
      <c r="BWO109" s="649"/>
      <c r="BWP109" s="649"/>
      <c r="BWQ109" s="649"/>
      <c r="BWR109" s="649"/>
      <c r="BWS109" s="649"/>
      <c r="BWT109" s="649"/>
      <c r="BWU109" s="649"/>
      <c r="BWV109" s="649"/>
      <c r="BWW109" s="649"/>
      <c r="BWX109" s="649"/>
      <c r="BWY109" s="649"/>
      <c r="BWZ109" s="649"/>
      <c r="BXA109" s="649"/>
      <c r="BXB109" s="649"/>
      <c r="BXC109" s="649"/>
      <c r="BXD109" s="649"/>
      <c r="BXE109" s="649"/>
      <c r="BXF109" s="649"/>
      <c r="BXG109" s="649"/>
      <c r="BXH109" s="649"/>
      <c r="BXI109" s="649"/>
      <c r="BXJ109" s="649"/>
      <c r="BXK109" s="649"/>
      <c r="BXL109" s="649"/>
      <c r="BXM109" s="649"/>
      <c r="BXN109" s="649"/>
      <c r="BXO109" s="649"/>
      <c r="BXP109" s="649"/>
      <c r="BXQ109" s="649"/>
      <c r="BXR109" s="649"/>
      <c r="BXS109" s="649"/>
      <c r="BXT109" s="649"/>
      <c r="BXU109" s="649"/>
      <c r="BXV109" s="649"/>
      <c r="BXW109" s="649"/>
      <c r="BXX109" s="649"/>
      <c r="BXY109" s="649"/>
      <c r="BXZ109" s="649"/>
      <c r="BYA109" s="649"/>
      <c r="BYB109" s="649"/>
      <c r="BYC109" s="649"/>
      <c r="BYD109" s="649"/>
      <c r="BYE109" s="649"/>
      <c r="BYF109" s="649"/>
      <c r="BYG109" s="649"/>
      <c r="BYH109" s="649"/>
      <c r="BYI109" s="649"/>
      <c r="BYJ109" s="649"/>
      <c r="BYK109" s="649"/>
      <c r="BYL109" s="649"/>
      <c r="BYM109" s="649"/>
      <c r="BYN109" s="649"/>
      <c r="BYO109" s="649"/>
      <c r="BYP109" s="649"/>
      <c r="BYQ109" s="649"/>
      <c r="BYR109" s="649"/>
      <c r="BYS109" s="649"/>
      <c r="BYT109" s="649"/>
      <c r="BYU109" s="649"/>
      <c r="BYV109" s="649"/>
      <c r="BYW109" s="649"/>
      <c r="BYX109" s="649"/>
      <c r="BYY109" s="649"/>
      <c r="BYZ109" s="649"/>
      <c r="BZA109" s="649"/>
      <c r="BZB109" s="649"/>
      <c r="BZC109" s="649"/>
      <c r="BZD109" s="649"/>
      <c r="BZE109" s="649"/>
      <c r="BZF109" s="649"/>
      <c r="BZG109" s="649"/>
      <c r="BZH109" s="649"/>
      <c r="BZI109" s="649"/>
      <c r="BZJ109" s="649"/>
      <c r="BZK109" s="649"/>
      <c r="BZL109" s="649"/>
      <c r="BZM109" s="649"/>
      <c r="BZN109" s="649"/>
      <c r="BZO109" s="649"/>
      <c r="BZP109" s="649"/>
      <c r="BZQ109" s="649"/>
      <c r="BZR109" s="649"/>
      <c r="BZS109" s="649"/>
      <c r="BZT109" s="649"/>
      <c r="BZU109" s="649"/>
      <c r="BZV109" s="649"/>
      <c r="BZW109" s="649"/>
      <c r="BZX109" s="649"/>
      <c r="BZY109" s="649"/>
      <c r="BZZ109" s="649"/>
      <c r="CAA109" s="649"/>
      <c r="CAB109" s="649"/>
      <c r="CAC109" s="649"/>
      <c r="CAD109" s="649"/>
      <c r="CAE109" s="649"/>
      <c r="CAF109" s="649"/>
      <c r="CAG109" s="649"/>
      <c r="CAH109" s="649"/>
      <c r="CAI109" s="649"/>
      <c r="CAJ109" s="649"/>
      <c r="CAK109" s="649"/>
      <c r="CAL109" s="649"/>
      <c r="CAM109" s="649"/>
      <c r="CAN109" s="649"/>
      <c r="CAO109" s="649"/>
      <c r="CAP109" s="649"/>
      <c r="CAQ109" s="649"/>
      <c r="CAR109" s="649"/>
      <c r="CAS109" s="649"/>
      <c r="CAT109" s="649"/>
      <c r="CAU109" s="649"/>
      <c r="CAV109" s="649"/>
      <c r="CAW109" s="649"/>
      <c r="CAX109" s="649"/>
      <c r="CAY109" s="649"/>
      <c r="CAZ109" s="649"/>
      <c r="CBA109" s="649"/>
      <c r="CBB109" s="649"/>
      <c r="CBC109" s="649"/>
      <c r="CBD109" s="649"/>
      <c r="CBE109" s="649"/>
      <c r="CBF109" s="649"/>
      <c r="CBG109" s="649"/>
      <c r="CBH109" s="649"/>
      <c r="CBI109" s="649"/>
      <c r="CBJ109" s="649"/>
      <c r="CBK109" s="649"/>
      <c r="CBL109" s="649"/>
      <c r="CBM109" s="649"/>
      <c r="CBN109" s="649"/>
      <c r="CBO109" s="649"/>
      <c r="CBP109" s="649"/>
      <c r="CBQ109" s="649"/>
      <c r="CBR109" s="649"/>
      <c r="CBS109" s="649"/>
      <c r="CBT109" s="649"/>
      <c r="CBU109" s="649"/>
      <c r="CBV109" s="649"/>
      <c r="CBW109" s="649"/>
      <c r="CBX109" s="649"/>
      <c r="CBY109" s="649"/>
      <c r="CBZ109" s="649"/>
      <c r="CCA109" s="649"/>
      <c r="CCB109" s="649"/>
      <c r="CCC109" s="649"/>
      <c r="CCD109" s="649"/>
      <c r="CCE109" s="649"/>
      <c r="CCF109" s="649"/>
      <c r="CCG109" s="649"/>
      <c r="CCH109" s="649"/>
      <c r="CCI109" s="649"/>
      <c r="CCJ109" s="649"/>
      <c r="CCK109" s="649"/>
      <c r="CCL109" s="649"/>
      <c r="CCM109" s="649"/>
      <c r="CCN109" s="649"/>
      <c r="CCO109" s="649"/>
      <c r="CCP109" s="649"/>
      <c r="CCQ109" s="649"/>
      <c r="CCR109" s="649"/>
      <c r="CCS109" s="649"/>
      <c r="CCT109" s="649"/>
      <c r="CCU109" s="649"/>
      <c r="CCV109" s="649"/>
      <c r="CCW109" s="649"/>
      <c r="CCX109" s="649"/>
      <c r="CCY109" s="649"/>
      <c r="CCZ109" s="649"/>
      <c r="CDA109" s="649"/>
      <c r="CDB109" s="649"/>
      <c r="CDC109" s="649"/>
      <c r="CDD109" s="649"/>
      <c r="CDE109" s="649"/>
      <c r="CDF109" s="649"/>
      <c r="CDG109" s="649"/>
      <c r="CDH109" s="649"/>
      <c r="CDI109" s="649"/>
      <c r="CDJ109" s="649"/>
      <c r="CDK109" s="649"/>
      <c r="CDL109" s="649"/>
      <c r="CDM109" s="649"/>
      <c r="CDN109" s="649"/>
      <c r="CDO109" s="649"/>
      <c r="CDP109" s="649"/>
      <c r="CDQ109" s="649"/>
      <c r="CDR109" s="649"/>
      <c r="CDS109" s="649"/>
      <c r="CDT109" s="649"/>
      <c r="CDU109" s="649"/>
      <c r="CDV109" s="649"/>
      <c r="CDW109" s="649"/>
      <c r="CDX109" s="649"/>
      <c r="CDY109" s="649"/>
      <c r="CDZ109" s="649"/>
      <c r="CEA109" s="649"/>
      <c r="CEB109" s="649"/>
      <c r="CEC109" s="649"/>
      <c r="CED109" s="649"/>
      <c r="CEE109" s="649"/>
      <c r="CEF109" s="649"/>
      <c r="CEG109" s="649"/>
      <c r="CEH109" s="649"/>
      <c r="CEI109" s="649"/>
      <c r="CEJ109" s="649"/>
      <c r="CEK109" s="649"/>
      <c r="CEL109" s="649"/>
      <c r="CEM109" s="649"/>
      <c r="CEN109" s="649"/>
      <c r="CEO109" s="649"/>
      <c r="CEP109" s="649"/>
      <c r="CEQ109" s="649"/>
      <c r="CER109" s="649"/>
      <c r="CES109" s="649"/>
      <c r="CET109" s="649"/>
      <c r="CEU109" s="649"/>
      <c r="CEV109" s="649"/>
      <c r="CEW109" s="649"/>
      <c r="CEX109" s="649"/>
      <c r="CEY109" s="649"/>
      <c r="CEZ109" s="649"/>
      <c r="CFA109" s="649"/>
      <c r="CFB109" s="649"/>
      <c r="CFC109" s="649"/>
      <c r="CFD109" s="649"/>
      <c r="CFE109" s="649"/>
      <c r="CFF109" s="649"/>
      <c r="CFG109" s="649"/>
      <c r="CFH109" s="649"/>
      <c r="CFI109" s="649"/>
      <c r="CFJ109" s="649"/>
      <c r="CFK109" s="649"/>
      <c r="CFL109" s="649"/>
      <c r="CFM109" s="649"/>
      <c r="CFN109" s="649"/>
      <c r="CFO109" s="649"/>
      <c r="CFP109" s="649"/>
      <c r="CFQ109" s="649"/>
      <c r="CFR109" s="649"/>
      <c r="CFS109" s="649"/>
      <c r="CFT109" s="649"/>
      <c r="CFU109" s="649"/>
      <c r="CFV109" s="649"/>
      <c r="CFW109" s="649"/>
      <c r="CFX109" s="649"/>
      <c r="CFY109" s="649"/>
      <c r="CFZ109" s="649"/>
      <c r="CGA109" s="649"/>
      <c r="CGB109" s="649"/>
      <c r="CGC109" s="649"/>
      <c r="CGD109" s="649"/>
      <c r="CGE109" s="649"/>
      <c r="CGF109" s="649"/>
      <c r="CGG109" s="649"/>
      <c r="CGH109" s="649"/>
      <c r="CGI109" s="649"/>
      <c r="CGJ109" s="649"/>
      <c r="CGK109" s="649"/>
      <c r="CGL109" s="649"/>
      <c r="CGM109" s="649"/>
      <c r="CGN109" s="649"/>
      <c r="CGO109" s="649"/>
      <c r="CGP109" s="649"/>
      <c r="CGQ109" s="649"/>
      <c r="CGR109" s="649"/>
      <c r="CGS109" s="649"/>
      <c r="CGT109" s="649"/>
      <c r="CGU109" s="649"/>
      <c r="CGV109" s="649"/>
      <c r="CGW109" s="649"/>
      <c r="CGX109" s="649"/>
      <c r="CGY109" s="649"/>
      <c r="CGZ109" s="649"/>
      <c r="CHA109" s="649"/>
      <c r="CHB109" s="649"/>
      <c r="CHC109" s="649"/>
      <c r="CHD109" s="649"/>
      <c r="CHE109" s="649"/>
      <c r="CHF109" s="649"/>
      <c r="CHG109" s="649"/>
      <c r="CHH109" s="649"/>
      <c r="CHI109" s="649"/>
      <c r="CHJ109" s="649"/>
      <c r="CHK109" s="649"/>
      <c r="CHL109" s="649"/>
      <c r="CHM109" s="649"/>
      <c r="CHN109" s="649"/>
      <c r="CHO109" s="649"/>
      <c r="CHP109" s="649"/>
      <c r="CHQ109" s="649"/>
      <c r="CHR109" s="649"/>
      <c r="CHS109" s="649"/>
      <c r="CHT109" s="649"/>
      <c r="CHU109" s="649"/>
      <c r="CHV109" s="649"/>
      <c r="CHW109" s="649"/>
      <c r="CHX109" s="649"/>
      <c r="CHY109" s="649"/>
      <c r="CHZ109" s="649"/>
      <c r="CIA109" s="649"/>
      <c r="CIB109" s="649"/>
      <c r="CIC109" s="649"/>
      <c r="CID109" s="649"/>
      <c r="CIE109" s="649"/>
      <c r="CIF109" s="649"/>
      <c r="CIG109" s="649"/>
      <c r="CIH109" s="649"/>
      <c r="CII109" s="649"/>
      <c r="CIJ109" s="649"/>
      <c r="CIK109" s="649"/>
      <c r="CIL109" s="649"/>
      <c r="CIM109" s="649"/>
      <c r="CIN109" s="649"/>
      <c r="CIO109" s="649"/>
      <c r="CIP109" s="649"/>
      <c r="CIQ109" s="649"/>
      <c r="CIR109" s="649"/>
      <c r="CIS109" s="649"/>
      <c r="CIT109" s="649"/>
      <c r="CIU109" s="649"/>
      <c r="CIV109" s="649"/>
      <c r="CIW109" s="649"/>
      <c r="CIX109" s="649"/>
      <c r="CIY109" s="649"/>
      <c r="CIZ109" s="649"/>
      <c r="CJA109" s="649"/>
      <c r="CJB109" s="649"/>
      <c r="CJC109" s="649"/>
      <c r="CJD109" s="649"/>
      <c r="CJE109" s="649"/>
      <c r="CJF109" s="649"/>
      <c r="CJG109" s="649"/>
      <c r="CJH109" s="649"/>
      <c r="CJI109" s="649"/>
      <c r="CJJ109" s="649"/>
      <c r="CJK109" s="649"/>
      <c r="CJL109" s="649"/>
      <c r="CJM109" s="649"/>
      <c r="CJN109" s="649"/>
      <c r="CJO109" s="649"/>
      <c r="CJP109" s="649"/>
      <c r="CJQ109" s="649"/>
      <c r="CJR109" s="649"/>
      <c r="CJS109" s="649"/>
      <c r="CJT109" s="649"/>
      <c r="CJU109" s="649"/>
      <c r="CJV109" s="649"/>
      <c r="CJW109" s="649"/>
      <c r="CJX109" s="649"/>
      <c r="CJY109" s="649"/>
      <c r="CJZ109" s="649"/>
      <c r="CKA109" s="649"/>
      <c r="CKB109" s="649"/>
      <c r="CKC109" s="649"/>
      <c r="CKD109" s="649"/>
      <c r="CKE109" s="649"/>
      <c r="CKF109" s="649"/>
      <c r="CKG109" s="649"/>
      <c r="CKH109" s="649"/>
      <c r="CKI109" s="649"/>
      <c r="CKJ109" s="649"/>
      <c r="CKK109" s="649"/>
      <c r="CKL109" s="649"/>
      <c r="CKM109" s="649"/>
      <c r="CKN109" s="649"/>
      <c r="CKO109" s="649"/>
      <c r="CKP109" s="649"/>
      <c r="CKQ109" s="649"/>
      <c r="CKR109" s="649"/>
      <c r="CKS109" s="649"/>
      <c r="CKT109" s="649"/>
      <c r="CKU109" s="649"/>
      <c r="CKV109" s="649"/>
      <c r="CKW109" s="649"/>
      <c r="CKX109" s="649"/>
      <c r="CKY109" s="649"/>
      <c r="CKZ109" s="649"/>
      <c r="CLA109" s="649"/>
      <c r="CLB109" s="649"/>
      <c r="CLC109" s="649"/>
      <c r="CLD109" s="649"/>
      <c r="CLE109" s="649"/>
      <c r="CLF109" s="649"/>
      <c r="CLG109" s="649"/>
      <c r="CLH109" s="649"/>
      <c r="CLI109" s="649"/>
      <c r="CLJ109" s="649"/>
      <c r="CLK109" s="649"/>
      <c r="CLL109" s="649"/>
      <c r="CLM109" s="649"/>
      <c r="CLN109" s="649"/>
      <c r="CLO109" s="649"/>
      <c r="CLP109" s="649"/>
      <c r="CLQ109" s="649"/>
      <c r="CLR109" s="649"/>
      <c r="CLS109" s="649"/>
      <c r="CLT109" s="649"/>
      <c r="CLU109" s="649"/>
      <c r="CLV109" s="649"/>
      <c r="CLW109" s="649"/>
      <c r="CLX109" s="649"/>
      <c r="CLY109" s="649"/>
      <c r="CLZ109" s="649"/>
      <c r="CMA109" s="649"/>
      <c r="CMB109" s="649"/>
      <c r="CMC109" s="649"/>
      <c r="CMD109" s="649"/>
      <c r="CME109" s="649"/>
      <c r="CMF109" s="649"/>
      <c r="CMG109" s="649"/>
      <c r="CMH109" s="649"/>
      <c r="CMI109" s="649"/>
      <c r="CMJ109" s="649"/>
      <c r="CMK109" s="649"/>
      <c r="CML109" s="649"/>
      <c r="CMM109" s="649"/>
      <c r="CMN109" s="649"/>
      <c r="CMO109" s="649"/>
      <c r="CMP109" s="649"/>
      <c r="CMQ109" s="649"/>
      <c r="CMR109" s="649"/>
      <c r="CMS109" s="649"/>
      <c r="CMT109" s="649"/>
      <c r="CMU109" s="649"/>
      <c r="CMV109" s="649"/>
      <c r="CMW109" s="649"/>
      <c r="CMX109" s="649"/>
      <c r="CMY109" s="649"/>
      <c r="CMZ109" s="649"/>
      <c r="CNA109" s="649"/>
      <c r="CNB109" s="649"/>
      <c r="CNC109" s="649"/>
      <c r="CND109" s="649"/>
      <c r="CNE109" s="649"/>
      <c r="CNF109" s="649"/>
      <c r="CNG109" s="649"/>
      <c r="CNH109" s="649"/>
      <c r="CNI109" s="649"/>
      <c r="CNJ109" s="649"/>
      <c r="CNK109" s="649"/>
      <c r="CNL109" s="649"/>
      <c r="CNM109" s="649"/>
      <c r="CNN109" s="649"/>
      <c r="CNO109" s="649"/>
      <c r="CNP109" s="649"/>
      <c r="CNQ109" s="649"/>
      <c r="CNR109" s="649"/>
      <c r="CNS109" s="649"/>
      <c r="CNT109" s="649"/>
      <c r="CNU109" s="649"/>
      <c r="CNV109" s="649"/>
      <c r="CNW109" s="649"/>
      <c r="CNX109" s="649"/>
      <c r="CNY109" s="649"/>
      <c r="CNZ109" s="649"/>
      <c r="COA109" s="649"/>
      <c r="COB109" s="649"/>
      <c r="COC109" s="649"/>
      <c r="COD109" s="649"/>
      <c r="COE109" s="649"/>
      <c r="COF109" s="649"/>
      <c r="COG109" s="649"/>
      <c r="COH109" s="649"/>
      <c r="COI109" s="649"/>
      <c r="COJ109" s="649"/>
      <c r="COK109" s="649"/>
      <c r="COL109" s="649"/>
      <c r="COM109" s="649"/>
      <c r="CON109" s="649"/>
      <c r="COO109" s="649"/>
      <c r="COP109" s="649"/>
      <c r="COQ109" s="649"/>
      <c r="COR109" s="649"/>
      <c r="COS109" s="649"/>
      <c r="COT109" s="649"/>
      <c r="COU109" s="649"/>
      <c r="COV109" s="649"/>
      <c r="COW109" s="649"/>
      <c r="COX109" s="649"/>
      <c r="COY109" s="649"/>
      <c r="COZ109" s="649"/>
      <c r="CPA109" s="649"/>
      <c r="CPB109" s="649"/>
      <c r="CPC109" s="649"/>
      <c r="CPD109" s="649"/>
      <c r="CPE109" s="649"/>
      <c r="CPF109" s="649"/>
      <c r="CPG109" s="649"/>
      <c r="CPH109" s="649"/>
      <c r="CPI109" s="649"/>
      <c r="CPJ109" s="649"/>
      <c r="CPK109" s="649"/>
      <c r="CPL109" s="649"/>
      <c r="CPM109" s="649"/>
      <c r="CPN109" s="649"/>
      <c r="CPO109" s="649"/>
      <c r="CPP109" s="649"/>
      <c r="CPQ109" s="649"/>
      <c r="CPR109" s="649"/>
      <c r="CPS109" s="649"/>
      <c r="CPT109" s="649"/>
      <c r="CPU109" s="649"/>
      <c r="CPV109" s="649"/>
      <c r="CPW109" s="649"/>
      <c r="CPX109" s="649"/>
      <c r="CPY109" s="649"/>
      <c r="CPZ109" s="649"/>
      <c r="CQA109" s="649"/>
      <c r="CQB109" s="649"/>
      <c r="CQC109" s="649"/>
      <c r="CQD109" s="649"/>
      <c r="CQE109" s="649"/>
      <c r="CQF109" s="649"/>
      <c r="CQG109" s="649"/>
      <c r="CQH109" s="649"/>
      <c r="CQI109" s="649"/>
      <c r="CQJ109" s="649"/>
      <c r="CQK109" s="649"/>
      <c r="CQL109" s="649"/>
      <c r="CQM109" s="649"/>
      <c r="CQN109" s="649"/>
      <c r="CQO109" s="649"/>
      <c r="CQP109" s="649"/>
      <c r="CQQ109" s="649"/>
      <c r="CQR109" s="649"/>
      <c r="CQS109" s="649"/>
      <c r="CQT109" s="649"/>
      <c r="CQU109" s="649"/>
      <c r="CQV109" s="649"/>
      <c r="CQW109" s="649"/>
      <c r="CQX109" s="649"/>
      <c r="CQY109" s="649"/>
      <c r="CQZ109" s="649"/>
      <c r="CRA109" s="649"/>
      <c r="CRB109" s="649"/>
      <c r="CRC109" s="649"/>
      <c r="CRD109" s="649"/>
      <c r="CRE109" s="649"/>
      <c r="CRF109" s="649"/>
      <c r="CRG109" s="649"/>
      <c r="CRH109" s="649"/>
      <c r="CRI109" s="649"/>
      <c r="CRJ109" s="649"/>
      <c r="CRK109" s="649"/>
      <c r="CRL109" s="649"/>
      <c r="CRM109" s="649"/>
      <c r="CRN109" s="649"/>
      <c r="CRO109" s="649"/>
      <c r="CRP109" s="649"/>
      <c r="CRQ109" s="649"/>
      <c r="CRR109" s="649"/>
      <c r="CRS109" s="649"/>
      <c r="CRT109" s="649"/>
      <c r="CRU109" s="649"/>
      <c r="CRV109" s="649"/>
      <c r="CRW109" s="649"/>
      <c r="CRX109" s="649"/>
      <c r="CRY109" s="649"/>
      <c r="CRZ109" s="649"/>
      <c r="CSA109" s="649"/>
      <c r="CSB109" s="649"/>
      <c r="CSC109" s="649"/>
      <c r="CSD109" s="649"/>
      <c r="CSE109" s="649"/>
      <c r="CSF109" s="649"/>
      <c r="CSG109" s="649"/>
      <c r="CSH109" s="649"/>
      <c r="CSI109" s="649"/>
      <c r="CSJ109" s="649"/>
      <c r="CSK109" s="649"/>
      <c r="CSL109" s="649"/>
      <c r="CSM109" s="649"/>
      <c r="CSN109" s="649"/>
      <c r="CSO109" s="649"/>
      <c r="CSP109" s="649"/>
      <c r="CSQ109" s="649"/>
      <c r="CSR109" s="649"/>
      <c r="CSS109" s="649"/>
      <c r="CST109" s="649"/>
      <c r="CSU109" s="649"/>
      <c r="CSV109" s="649"/>
      <c r="CSW109" s="649"/>
      <c r="CSX109" s="649"/>
      <c r="CSY109" s="649"/>
      <c r="CSZ109" s="649"/>
      <c r="CTA109" s="649"/>
      <c r="CTB109" s="649"/>
      <c r="CTC109" s="649"/>
      <c r="CTD109" s="649"/>
      <c r="CTE109" s="649"/>
      <c r="CTF109" s="649"/>
      <c r="CTG109" s="649"/>
      <c r="CTH109" s="649"/>
      <c r="CTI109" s="649"/>
      <c r="CTJ109" s="649"/>
      <c r="CTK109" s="649"/>
      <c r="CTL109" s="649"/>
      <c r="CTM109" s="649"/>
      <c r="CTN109" s="649"/>
      <c r="CTO109" s="649"/>
      <c r="CTP109" s="649"/>
      <c r="CTQ109" s="649"/>
      <c r="CTR109" s="649"/>
      <c r="CTS109" s="649"/>
      <c r="CTT109" s="649"/>
      <c r="CTU109" s="649"/>
      <c r="CTV109" s="649"/>
      <c r="CTW109" s="649"/>
      <c r="CTX109" s="649"/>
      <c r="CTY109" s="649"/>
      <c r="CTZ109" s="649"/>
      <c r="CUA109" s="649"/>
      <c r="CUB109" s="649"/>
      <c r="CUC109" s="649"/>
      <c r="CUD109" s="649"/>
      <c r="CUE109" s="649"/>
      <c r="CUF109" s="649"/>
      <c r="CUG109" s="649"/>
      <c r="CUH109" s="649"/>
      <c r="CUI109" s="649"/>
      <c r="CUJ109" s="649"/>
      <c r="CUK109" s="649"/>
      <c r="CUL109" s="649"/>
      <c r="CUM109" s="649"/>
      <c r="CUN109" s="649"/>
      <c r="CUO109" s="649"/>
      <c r="CUP109" s="649"/>
      <c r="CUQ109" s="649"/>
      <c r="CUR109" s="649"/>
      <c r="CUS109" s="649"/>
      <c r="CUT109" s="649"/>
      <c r="CUU109" s="649"/>
      <c r="CUV109" s="649"/>
      <c r="CUW109" s="649"/>
      <c r="CUX109" s="649"/>
      <c r="CUY109" s="649"/>
      <c r="CUZ109" s="649"/>
      <c r="CVA109" s="649"/>
      <c r="CVB109" s="649"/>
      <c r="CVC109" s="649"/>
      <c r="CVD109" s="649"/>
      <c r="CVE109" s="649"/>
      <c r="CVF109" s="649"/>
      <c r="CVG109" s="649"/>
      <c r="CVH109" s="649"/>
      <c r="CVI109" s="649"/>
      <c r="CVJ109" s="649"/>
      <c r="CVK109" s="649"/>
      <c r="CVL109" s="649"/>
      <c r="CVM109" s="649"/>
      <c r="CVN109" s="649"/>
      <c r="CVO109" s="649"/>
      <c r="CVP109" s="649"/>
      <c r="CVQ109" s="649"/>
      <c r="CVR109" s="649"/>
      <c r="CVS109" s="649"/>
      <c r="CVT109" s="649"/>
      <c r="CVU109" s="649"/>
      <c r="CVV109" s="649"/>
      <c r="CVW109" s="649"/>
      <c r="CVX109" s="649"/>
      <c r="CVY109" s="649"/>
      <c r="CVZ109" s="649"/>
      <c r="CWA109" s="649"/>
      <c r="CWB109" s="649"/>
      <c r="CWC109" s="649"/>
      <c r="CWD109" s="649"/>
      <c r="CWE109" s="649"/>
      <c r="CWF109" s="649"/>
      <c r="CWG109" s="649"/>
      <c r="CWH109" s="649"/>
      <c r="CWI109" s="649"/>
      <c r="CWJ109" s="649"/>
      <c r="CWK109" s="649"/>
      <c r="CWL109" s="649"/>
      <c r="CWM109" s="649"/>
      <c r="CWN109" s="649"/>
      <c r="CWO109" s="649"/>
      <c r="CWP109" s="649"/>
      <c r="CWQ109" s="649"/>
      <c r="CWR109" s="649"/>
      <c r="CWS109" s="649"/>
      <c r="CWT109" s="649"/>
      <c r="CWU109" s="649"/>
      <c r="CWV109" s="649"/>
      <c r="CWW109" s="649"/>
      <c r="CWX109" s="649"/>
      <c r="CWY109" s="649"/>
      <c r="CWZ109" s="649"/>
      <c r="CXA109" s="649"/>
      <c r="CXB109" s="649"/>
      <c r="CXC109" s="649"/>
      <c r="CXD109" s="649"/>
      <c r="CXE109" s="649"/>
      <c r="CXF109" s="649"/>
      <c r="CXG109" s="649"/>
      <c r="CXH109" s="649"/>
      <c r="CXI109" s="649"/>
      <c r="CXJ109" s="649"/>
      <c r="CXK109" s="649"/>
      <c r="CXL109" s="649"/>
      <c r="CXM109" s="649"/>
      <c r="CXN109" s="649"/>
      <c r="CXO109" s="649"/>
      <c r="CXP109" s="649"/>
      <c r="CXQ109" s="649"/>
      <c r="CXR109" s="649"/>
      <c r="CXS109" s="649"/>
      <c r="CXT109" s="649"/>
      <c r="CXU109" s="649"/>
      <c r="CXV109" s="649"/>
      <c r="CXW109" s="649"/>
      <c r="CXX109" s="649"/>
      <c r="CXY109" s="649"/>
      <c r="CXZ109" s="649"/>
      <c r="CYA109" s="649"/>
      <c r="CYB109" s="649"/>
      <c r="CYC109" s="649"/>
      <c r="CYD109" s="649"/>
      <c r="CYE109" s="649"/>
      <c r="CYF109" s="649"/>
      <c r="CYG109" s="649"/>
      <c r="CYH109" s="649"/>
      <c r="CYI109" s="649"/>
      <c r="CYJ109" s="649"/>
      <c r="CYK109" s="649"/>
      <c r="CYL109" s="649"/>
      <c r="CYM109" s="649"/>
      <c r="CYN109" s="649"/>
      <c r="CYO109" s="649"/>
      <c r="CYP109" s="649"/>
      <c r="CYQ109" s="649"/>
      <c r="CYR109" s="649"/>
      <c r="CYS109" s="649"/>
      <c r="CYT109" s="649"/>
      <c r="CYU109" s="649"/>
      <c r="CYV109" s="649"/>
      <c r="CYW109" s="649"/>
      <c r="CYX109" s="649"/>
      <c r="CYY109" s="649"/>
      <c r="CYZ109" s="649"/>
      <c r="CZA109" s="649"/>
      <c r="CZB109" s="649"/>
      <c r="CZC109" s="649"/>
      <c r="CZD109" s="649"/>
      <c r="CZE109" s="649"/>
      <c r="CZF109" s="649"/>
      <c r="CZG109" s="649"/>
      <c r="CZH109" s="649"/>
      <c r="CZI109" s="649"/>
      <c r="CZJ109" s="649"/>
      <c r="CZK109" s="649"/>
      <c r="CZL109" s="649"/>
      <c r="CZM109" s="649"/>
      <c r="CZN109" s="649"/>
      <c r="CZO109" s="649"/>
      <c r="CZP109" s="649"/>
      <c r="CZQ109" s="649"/>
      <c r="CZR109" s="649"/>
      <c r="CZS109" s="649"/>
      <c r="CZT109" s="649"/>
      <c r="CZU109" s="649"/>
      <c r="CZV109" s="649"/>
      <c r="CZW109" s="649"/>
      <c r="CZX109" s="649"/>
      <c r="CZY109" s="649"/>
      <c r="CZZ109" s="649"/>
      <c r="DAA109" s="649"/>
      <c r="DAB109" s="649"/>
      <c r="DAC109" s="649"/>
      <c r="DAD109" s="649"/>
      <c r="DAE109" s="649"/>
      <c r="DAF109" s="649"/>
      <c r="DAG109" s="649"/>
      <c r="DAH109" s="649"/>
      <c r="DAI109" s="649"/>
      <c r="DAJ109" s="649"/>
      <c r="DAK109" s="649"/>
      <c r="DAL109" s="649"/>
      <c r="DAM109" s="649"/>
      <c r="DAN109" s="649"/>
      <c r="DAO109" s="649"/>
      <c r="DAP109" s="649"/>
      <c r="DAQ109" s="649"/>
      <c r="DAR109" s="649"/>
      <c r="DAS109" s="649"/>
      <c r="DAT109" s="649"/>
      <c r="DAU109" s="649"/>
      <c r="DAV109" s="649"/>
      <c r="DAW109" s="649"/>
      <c r="DAX109" s="649"/>
      <c r="DAY109" s="649"/>
      <c r="DAZ109" s="649"/>
      <c r="DBA109" s="649"/>
      <c r="DBB109" s="649"/>
      <c r="DBC109" s="649"/>
      <c r="DBD109" s="649"/>
      <c r="DBE109" s="649"/>
      <c r="DBF109" s="649"/>
      <c r="DBG109" s="649"/>
      <c r="DBH109" s="649"/>
      <c r="DBI109" s="649"/>
      <c r="DBJ109" s="649"/>
      <c r="DBK109" s="649"/>
      <c r="DBL109" s="649"/>
      <c r="DBM109" s="649"/>
      <c r="DBN109" s="649"/>
      <c r="DBO109" s="649"/>
      <c r="DBP109" s="649"/>
      <c r="DBQ109" s="649"/>
      <c r="DBR109" s="649"/>
      <c r="DBS109" s="649"/>
      <c r="DBT109" s="649"/>
      <c r="DBU109" s="649"/>
      <c r="DBV109" s="649"/>
      <c r="DBW109" s="649"/>
      <c r="DBX109" s="649"/>
      <c r="DBY109" s="649"/>
      <c r="DBZ109" s="649"/>
      <c r="DCA109" s="649"/>
      <c r="DCB109" s="649"/>
      <c r="DCC109" s="649"/>
      <c r="DCD109" s="649"/>
      <c r="DCE109" s="649"/>
      <c r="DCF109" s="649"/>
      <c r="DCG109" s="649"/>
      <c r="DCH109" s="649"/>
      <c r="DCI109" s="649"/>
      <c r="DCJ109" s="649"/>
      <c r="DCK109" s="649"/>
      <c r="DCL109" s="649"/>
      <c r="DCM109" s="649"/>
      <c r="DCN109" s="649"/>
      <c r="DCO109" s="649"/>
      <c r="DCP109" s="649"/>
      <c r="DCQ109" s="649"/>
      <c r="DCR109" s="649"/>
      <c r="DCS109" s="649"/>
      <c r="DCT109" s="649"/>
      <c r="DCU109" s="649"/>
      <c r="DCV109" s="649"/>
      <c r="DCW109" s="649"/>
      <c r="DCX109" s="649"/>
      <c r="DCY109" s="649"/>
      <c r="DCZ109" s="649"/>
      <c r="DDA109" s="649"/>
      <c r="DDB109" s="649"/>
      <c r="DDC109" s="649"/>
      <c r="DDD109" s="649"/>
      <c r="DDE109" s="649"/>
      <c r="DDF109" s="649"/>
      <c r="DDG109" s="649"/>
      <c r="DDH109" s="649"/>
      <c r="DDI109" s="649"/>
      <c r="DDJ109" s="649"/>
      <c r="DDK109" s="649"/>
      <c r="DDL109" s="649"/>
      <c r="DDM109" s="649"/>
      <c r="DDN109" s="649"/>
      <c r="DDO109" s="649"/>
      <c r="DDP109" s="649"/>
      <c r="DDQ109" s="649"/>
      <c r="DDR109" s="649"/>
      <c r="DDS109" s="649"/>
      <c r="DDT109" s="649"/>
      <c r="DDU109" s="649"/>
      <c r="DDV109" s="649"/>
      <c r="DDW109" s="649"/>
      <c r="DDX109" s="649"/>
      <c r="DDY109" s="649"/>
      <c r="DDZ109" s="649"/>
      <c r="DEA109" s="649"/>
      <c r="DEB109" s="649"/>
      <c r="DEC109" s="649"/>
      <c r="DED109" s="649"/>
      <c r="DEE109" s="649"/>
      <c r="DEF109" s="649"/>
      <c r="DEG109" s="649"/>
      <c r="DEH109" s="649"/>
      <c r="DEI109" s="649"/>
      <c r="DEJ109" s="649"/>
      <c r="DEK109" s="649"/>
      <c r="DEL109" s="649"/>
      <c r="DEM109" s="649"/>
      <c r="DEN109" s="649"/>
      <c r="DEO109" s="649"/>
      <c r="DEP109" s="649"/>
      <c r="DEQ109" s="649"/>
      <c r="DER109" s="649"/>
      <c r="DES109" s="649"/>
      <c r="DET109" s="649"/>
      <c r="DEU109" s="649"/>
      <c r="DEV109" s="649"/>
      <c r="DEW109" s="649"/>
      <c r="DEX109" s="649"/>
      <c r="DEY109" s="649"/>
      <c r="DEZ109" s="649"/>
      <c r="DFA109" s="649"/>
      <c r="DFB109" s="649"/>
      <c r="DFC109" s="649"/>
      <c r="DFD109" s="649"/>
      <c r="DFE109" s="649"/>
      <c r="DFF109" s="649"/>
      <c r="DFG109" s="649"/>
      <c r="DFH109" s="649"/>
      <c r="DFI109" s="649"/>
      <c r="DFJ109" s="649"/>
      <c r="DFK109" s="649"/>
      <c r="DFL109" s="649"/>
      <c r="DFM109" s="649"/>
      <c r="DFN109" s="649"/>
      <c r="DFO109" s="649"/>
      <c r="DFP109" s="649"/>
      <c r="DFQ109" s="649"/>
      <c r="DFR109" s="649"/>
      <c r="DFS109" s="649"/>
      <c r="DFT109" s="649"/>
      <c r="DFU109" s="649"/>
      <c r="DFV109" s="649"/>
      <c r="DFW109" s="649"/>
      <c r="DFX109" s="649"/>
      <c r="DFY109" s="649"/>
      <c r="DFZ109" s="649"/>
      <c r="DGA109" s="649"/>
      <c r="DGB109" s="649"/>
      <c r="DGC109" s="649"/>
      <c r="DGD109" s="649"/>
      <c r="DGE109" s="649"/>
      <c r="DGF109" s="649"/>
      <c r="DGG109" s="649"/>
      <c r="DGH109" s="649"/>
      <c r="DGI109" s="649"/>
      <c r="DGJ109" s="649"/>
      <c r="DGK109" s="649"/>
      <c r="DGL109" s="649"/>
      <c r="DGM109" s="649"/>
      <c r="DGN109" s="649"/>
      <c r="DGO109" s="649"/>
      <c r="DGP109" s="649"/>
      <c r="DGQ109" s="649"/>
      <c r="DGR109" s="649"/>
      <c r="DGS109" s="649"/>
      <c r="DGT109" s="649"/>
      <c r="DGU109" s="649"/>
      <c r="DGV109" s="649"/>
      <c r="DGW109" s="649"/>
      <c r="DGX109" s="649"/>
      <c r="DGY109" s="649"/>
      <c r="DGZ109" s="649"/>
      <c r="DHA109" s="649"/>
      <c r="DHB109" s="649"/>
      <c r="DHC109" s="649"/>
      <c r="DHD109" s="649"/>
      <c r="DHE109" s="649"/>
      <c r="DHF109" s="649"/>
      <c r="DHG109" s="649"/>
      <c r="DHH109" s="649"/>
      <c r="DHI109" s="649"/>
      <c r="DHJ109" s="649"/>
      <c r="DHK109" s="649"/>
      <c r="DHL109" s="649"/>
      <c r="DHM109" s="649"/>
      <c r="DHN109" s="649"/>
      <c r="DHO109" s="649"/>
      <c r="DHP109" s="649"/>
      <c r="DHQ109" s="649"/>
      <c r="DHR109" s="649"/>
      <c r="DHS109" s="649"/>
      <c r="DHT109" s="649"/>
      <c r="DHU109" s="649"/>
      <c r="DHV109" s="649"/>
      <c r="DHW109" s="649"/>
      <c r="DHX109" s="649"/>
      <c r="DHY109" s="649"/>
      <c r="DHZ109" s="649"/>
      <c r="DIA109" s="649"/>
      <c r="DIB109" s="649"/>
      <c r="DIC109" s="649"/>
      <c r="DID109" s="649"/>
      <c r="DIE109" s="649"/>
      <c r="DIF109" s="649"/>
      <c r="DIG109" s="649"/>
      <c r="DIH109" s="649"/>
      <c r="DII109" s="649"/>
      <c r="DIJ109" s="649"/>
      <c r="DIK109" s="649"/>
      <c r="DIL109" s="649"/>
      <c r="DIM109" s="649"/>
      <c r="DIN109" s="649"/>
      <c r="DIO109" s="649"/>
      <c r="DIP109" s="649"/>
      <c r="DIQ109" s="649"/>
      <c r="DIR109" s="649"/>
      <c r="DIS109" s="649"/>
      <c r="DIT109" s="649"/>
      <c r="DIU109" s="649"/>
      <c r="DIV109" s="649"/>
      <c r="DIW109" s="649"/>
      <c r="DIX109" s="649"/>
      <c r="DIY109" s="649"/>
      <c r="DIZ109" s="649"/>
      <c r="DJA109" s="649"/>
      <c r="DJB109" s="649"/>
      <c r="DJC109" s="649"/>
      <c r="DJD109" s="649"/>
      <c r="DJE109" s="649"/>
      <c r="DJF109" s="649"/>
      <c r="DJG109" s="649"/>
      <c r="DJH109" s="649"/>
      <c r="DJI109" s="649"/>
      <c r="DJJ109" s="649"/>
      <c r="DJK109" s="649"/>
      <c r="DJL109" s="649"/>
      <c r="DJM109" s="649"/>
      <c r="DJN109" s="649"/>
      <c r="DJO109" s="649"/>
      <c r="DJP109" s="649"/>
      <c r="DJQ109" s="649"/>
      <c r="DJR109" s="649"/>
      <c r="DJS109" s="649"/>
      <c r="DJT109" s="649"/>
      <c r="DJU109" s="649"/>
      <c r="DJV109" s="649"/>
      <c r="DJW109" s="649"/>
      <c r="DJX109" s="649"/>
      <c r="DJY109" s="649"/>
      <c r="DJZ109" s="649"/>
      <c r="DKA109" s="649"/>
      <c r="DKB109" s="649"/>
      <c r="DKC109" s="649"/>
      <c r="DKD109" s="649"/>
      <c r="DKE109" s="649"/>
      <c r="DKF109" s="649"/>
      <c r="DKG109" s="649"/>
      <c r="DKH109" s="649"/>
      <c r="DKI109" s="649"/>
      <c r="DKJ109" s="649"/>
      <c r="DKK109" s="649"/>
      <c r="DKL109" s="649"/>
      <c r="DKM109" s="649"/>
      <c r="DKN109" s="649"/>
      <c r="DKO109" s="649"/>
      <c r="DKP109" s="649"/>
      <c r="DKQ109" s="649"/>
      <c r="DKR109" s="649"/>
      <c r="DKS109" s="649"/>
      <c r="DKT109" s="649"/>
      <c r="DKU109" s="649"/>
      <c r="DKV109" s="649"/>
      <c r="DKW109" s="649"/>
      <c r="DKX109" s="649"/>
      <c r="DKY109" s="649"/>
      <c r="DKZ109" s="649"/>
      <c r="DLA109" s="649"/>
      <c r="DLB109" s="649"/>
      <c r="DLC109" s="649"/>
      <c r="DLD109" s="649"/>
      <c r="DLE109" s="649"/>
      <c r="DLF109" s="649"/>
      <c r="DLG109" s="649"/>
      <c r="DLH109" s="649"/>
      <c r="DLI109" s="649"/>
      <c r="DLJ109" s="649"/>
      <c r="DLK109" s="649"/>
      <c r="DLL109" s="649"/>
      <c r="DLM109" s="649"/>
      <c r="DLN109" s="649"/>
      <c r="DLO109" s="649"/>
      <c r="DLP109" s="649"/>
      <c r="DLQ109" s="649"/>
      <c r="DLR109" s="649"/>
      <c r="DLS109" s="649"/>
      <c r="DLT109" s="649"/>
      <c r="DLU109" s="649"/>
      <c r="DLV109" s="649"/>
      <c r="DLW109" s="649"/>
      <c r="DLX109" s="649"/>
      <c r="DLY109" s="649"/>
      <c r="DLZ109" s="649"/>
      <c r="DMA109" s="649"/>
      <c r="DMB109" s="649"/>
      <c r="DMC109" s="649"/>
      <c r="DMD109" s="649"/>
      <c r="DME109" s="649"/>
      <c r="DMF109" s="649"/>
      <c r="DMG109" s="649"/>
      <c r="DMH109" s="649"/>
      <c r="DMI109" s="649"/>
      <c r="DMJ109" s="649"/>
      <c r="DMK109" s="649"/>
      <c r="DML109" s="649"/>
      <c r="DMM109" s="649"/>
      <c r="DMN109" s="649"/>
      <c r="DMO109" s="649"/>
      <c r="DMP109" s="649"/>
      <c r="DMQ109" s="649"/>
      <c r="DMR109" s="649"/>
      <c r="DMS109" s="649"/>
      <c r="DMT109" s="649"/>
      <c r="DMU109" s="649"/>
      <c r="DMV109" s="649"/>
      <c r="DMW109" s="649"/>
      <c r="DMX109" s="649"/>
      <c r="DMY109" s="649"/>
      <c r="DMZ109" s="649"/>
      <c r="DNA109" s="649"/>
      <c r="DNB109" s="649"/>
      <c r="DNC109" s="649"/>
      <c r="DND109" s="649"/>
      <c r="DNE109" s="649"/>
      <c r="DNF109" s="649"/>
      <c r="DNG109" s="649"/>
      <c r="DNH109" s="649"/>
      <c r="DNI109" s="649"/>
      <c r="DNJ109" s="649"/>
      <c r="DNK109" s="649"/>
      <c r="DNL109" s="649"/>
      <c r="DNM109" s="649"/>
      <c r="DNN109" s="649"/>
      <c r="DNO109" s="649"/>
      <c r="DNP109" s="649"/>
      <c r="DNQ109" s="649"/>
      <c r="DNR109" s="649"/>
      <c r="DNS109" s="649"/>
      <c r="DNT109" s="649"/>
      <c r="DNU109" s="649"/>
      <c r="DNV109" s="649"/>
      <c r="DNW109" s="649"/>
      <c r="DNX109" s="649"/>
      <c r="DNY109" s="649"/>
      <c r="DNZ109" s="649"/>
      <c r="DOA109" s="649"/>
      <c r="DOB109" s="649"/>
      <c r="DOC109" s="649"/>
      <c r="DOD109" s="649"/>
      <c r="DOE109" s="649"/>
      <c r="DOF109" s="649"/>
      <c r="DOG109" s="649"/>
      <c r="DOH109" s="649"/>
      <c r="DOI109" s="649"/>
      <c r="DOJ109" s="649"/>
      <c r="DOK109" s="649"/>
      <c r="DOL109" s="649"/>
      <c r="DOM109" s="649"/>
      <c r="DON109" s="649"/>
      <c r="DOO109" s="649"/>
      <c r="DOP109" s="649"/>
      <c r="DOQ109" s="649"/>
      <c r="DOR109" s="649"/>
      <c r="DOS109" s="649"/>
      <c r="DOT109" s="649"/>
      <c r="DOU109" s="649"/>
      <c r="DOV109" s="649"/>
      <c r="DOW109" s="649"/>
      <c r="DOX109" s="649"/>
      <c r="DOY109" s="649"/>
      <c r="DOZ109" s="649"/>
      <c r="DPA109" s="649"/>
      <c r="DPB109" s="649"/>
      <c r="DPC109" s="649"/>
      <c r="DPD109" s="649"/>
      <c r="DPE109" s="649"/>
      <c r="DPF109" s="649"/>
      <c r="DPG109" s="649"/>
      <c r="DPH109" s="649"/>
      <c r="DPI109" s="649"/>
      <c r="DPJ109" s="649"/>
      <c r="DPK109" s="649"/>
      <c r="DPL109" s="649"/>
      <c r="DPM109" s="649"/>
      <c r="DPN109" s="649"/>
      <c r="DPO109" s="649"/>
      <c r="DPP109" s="649"/>
      <c r="DPQ109" s="649"/>
      <c r="DPR109" s="649"/>
      <c r="DPS109" s="649"/>
      <c r="DPT109" s="649"/>
      <c r="DPU109" s="649"/>
      <c r="DPV109" s="649"/>
      <c r="DPW109" s="649"/>
      <c r="DPX109" s="649"/>
      <c r="DPY109" s="649"/>
      <c r="DPZ109" s="649"/>
      <c r="DQA109" s="649"/>
      <c r="DQB109" s="649"/>
      <c r="DQC109" s="649"/>
      <c r="DQD109" s="649"/>
      <c r="DQE109" s="649"/>
      <c r="DQF109" s="649"/>
      <c r="DQG109" s="649"/>
      <c r="DQH109" s="649"/>
      <c r="DQI109" s="649"/>
      <c r="DQJ109" s="649"/>
      <c r="DQK109" s="649"/>
      <c r="DQL109" s="649"/>
      <c r="DQM109" s="649"/>
      <c r="DQN109" s="649"/>
      <c r="DQO109" s="649"/>
      <c r="DQP109" s="649"/>
      <c r="DQQ109" s="649"/>
      <c r="DQR109" s="649"/>
      <c r="DQS109" s="649"/>
      <c r="DQT109" s="649"/>
      <c r="DQU109" s="649"/>
      <c r="DQV109" s="649"/>
      <c r="DQW109" s="649"/>
      <c r="DQX109" s="649"/>
      <c r="DQY109" s="649"/>
      <c r="DQZ109" s="649"/>
      <c r="DRA109" s="649"/>
      <c r="DRB109" s="649"/>
      <c r="DRC109" s="649"/>
      <c r="DRD109" s="649"/>
      <c r="DRE109" s="649"/>
      <c r="DRF109" s="649"/>
      <c r="DRG109" s="649"/>
      <c r="DRH109" s="649"/>
      <c r="DRI109" s="649"/>
      <c r="DRJ109" s="649"/>
      <c r="DRK109" s="649"/>
      <c r="DRL109" s="649"/>
      <c r="DRM109" s="649"/>
      <c r="DRN109" s="649"/>
      <c r="DRO109" s="649"/>
      <c r="DRP109" s="649"/>
      <c r="DRQ109" s="649"/>
      <c r="DRR109" s="649"/>
      <c r="DRS109" s="649"/>
      <c r="DRT109" s="649"/>
      <c r="DRU109" s="649"/>
      <c r="DRV109" s="649"/>
      <c r="DRW109" s="649"/>
      <c r="DRX109" s="649"/>
      <c r="DRY109" s="649"/>
      <c r="DRZ109" s="649"/>
      <c r="DSA109" s="649"/>
      <c r="DSB109" s="649"/>
      <c r="DSC109" s="649"/>
      <c r="DSD109" s="649"/>
      <c r="DSE109" s="649"/>
      <c r="DSF109" s="649"/>
      <c r="DSG109" s="649"/>
      <c r="DSH109" s="649"/>
      <c r="DSI109" s="649"/>
      <c r="DSJ109" s="649"/>
      <c r="DSK109" s="649"/>
      <c r="DSL109" s="649"/>
      <c r="DSM109" s="649"/>
      <c r="DSN109" s="649"/>
      <c r="DSO109" s="649"/>
      <c r="DSP109" s="649"/>
      <c r="DSQ109" s="649"/>
      <c r="DSR109" s="649"/>
      <c r="DSS109" s="649"/>
      <c r="DST109" s="649"/>
      <c r="DSU109" s="649"/>
      <c r="DSV109" s="649"/>
      <c r="DSW109" s="649"/>
      <c r="DSX109" s="649"/>
      <c r="DSY109" s="649"/>
      <c r="DSZ109" s="649"/>
      <c r="DTA109" s="649"/>
      <c r="DTB109" s="649"/>
      <c r="DTC109" s="649"/>
      <c r="DTD109" s="649"/>
      <c r="DTE109" s="649"/>
      <c r="DTF109" s="649"/>
      <c r="DTG109" s="649"/>
      <c r="DTH109" s="649"/>
      <c r="DTI109" s="649"/>
      <c r="DTJ109" s="649"/>
      <c r="DTK109" s="649"/>
      <c r="DTL109" s="649"/>
      <c r="DTM109" s="649"/>
      <c r="DTN109" s="649"/>
      <c r="DTO109" s="649"/>
      <c r="DTP109" s="649"/>
      <c r="DTQ109" s="649"/>
      <c r="DTR109" s="649"/>
      <c r="DTS109" s="649"/>
      <c r="DTT109" s="649"/>
      <c r="DTU109" s="649"/>
      <c r="DTV109" s="649"/>
      <c r="DTW109" s="649"/>
      <c r="DTX109" s="649"/>
      <c r="DTY109" s="649"/>
      <c r="DTZ109" s="649"/>
      <c r="DUA109" s="649"/>
      <c r="DUB109" s="649"/>
      <c r="DUC109" s="649"/>
      <c r="DUD109" s="649"/>
      <c r="DUE109" s="649"/>
      <c r="DUF109" s="649"/>
      <c r="DUG109" s="649"/>
      <c r="DUH109" s="649"/>
      <c r="DUI109" s="649"/>
      <c r="DUJ109" s="649"/>
      <c r="DUK109" s="649"/>
      <c r="DUL109" s="649"/>
      <c r="DUM109" s="649"/>
      <c r="DUN109" s="649"/>
      <c r="DUO109" s="649"/>
      <c r="DUP109" s="649"/>
      <c r="DUQ109" s="649"/>
      <c r="DUR109" s="649"/>
      <c r="DUS109" s="649"/>
      <c r="DUT109" s="649"/>
      <c r="DUU109" s="649"/>
      <c r="DUV109" s="649"/>
      <c r="DUW109" s="649"/>
      <c r="DUX109" s="649"/>
      <c r="DUY109" s="649"/>
      <c r="DUZ109" s="649"/>
      <c r="DVA109" s="649"/>
      <c r="DVB109" s="649"/>
      <c r="DVC109" s="649"/>
      <c r="DVD109" s="649"/>
      <c r="DVE109" s="649"/>
      <c r="DVF109" s="649"/>
      <c r="DVG109" s="649"/>
      <c r="DVH109" s="649"/>
      <c r="DVI109" s="649"/>
      <c r="DVJ109" s="649"/>
      <c r="DVK109" s="649"/>
      <c r="DVL109" s="649"/>
      <c r="DVM109" s="649"/>
      <c r="DVN109" s="649"/>
      <c r="DVO109" s="649"/>
      <c r="DVP109" s="649"/>
      <c r="DVQ109" s="649"/>
      <c r="DVR109" s="649"/>
      <c r="DVS109" s="649"/>
      <c r="DVT109" s="649"/>
      <c r="DVU109" s="649"/>
      <c r="DVV109" s="649"/>
      <c r="DVW109" s="649"/>
      <c r="DVX109" s="649"/>
      <c r="DVY109" s="649"/>
      <c r="DVZ109" s="649"/>
      <c r="DWA109" s="649"/>
      <c r="DWB109" s="649"/>
      <c r="DWC109" s="649"/>
      <c r="DWD109" s="649"/>
      <c r="DWE109" s="649"/>
      <c r="DWF109" s="649"/>
      <c r="DWG109" s="649"/>
      <c r="DWH109" s="649"/>
      <c r="DWI109" s="649"/>
      <c r="DWJ109" s="649"/>
      <c r="DWK109" s="649"/>
      <c r="DWL109" s="649"/>
      <c r="DWM109" s="649"/>
      <c r="DWN109" s="649"/>
      <c r="DWO109" s="649"/>
      <c r="DWP109" s="649"/>
      <c r="DWQ109" s="649"/>
      <c r="DWR109" s="649"/>
      <c r="DWS109" s="649"/>
      <c r="DWT109" s="649"/>
      <c r="DWU109" s="649"/>
      <c r="DWV109" s="649"/>
      <c r="DWW109" s="649"/>
      <c r="DWX109" s="649"/>
      <c r="DWY109" s="649"/>
      <c r="DWZ109" s="649"/>
      <c r="DXA109" s="649"/>
      <c r="DXB109" s="649"/>
      <c r="DXC109" s="649"/>
      <c r="DXD109" s="649"/>
      <c r="DXE109" s="649"/>
      <c r="DXF109" s="649"/>
      <c r="DXG109" s="649"/>
      <c r="DXH109" s="649"/>
      <c r="DXI109" s="649"/>
      <c r="DXJ109" s="649"/>
      <c r="DXK109" s="649"/>
      <c r="DXL109" s="649"/>
      <c r="DXM109" s="649"/>
      <c r="DXN109" s="649"/>
      <c r="DXO109" s="649"/>
      <c r="DXP109" s="649"/>
      <c r="DXQ109" s="649"/>
      <c r="DXR109" s="649"/>
      <c r="DXS109" s="649"/>
      <c r="DXT109" s="649"/>
      <c r="DXU109" s="649"/>
      <c r="DXV109" s="649"/>
      <c r="DXW109" s="649"/>
      <c r="DXX109" s="649"/>
      <c r="DXY109" s="649"/>
      <c r="DXZ109" s="649"/>
      <c r="DYA109" s="649"/>
      <c r="DYB109" s="649"/>
      <c r="DYC109" s="649"/>
      <c r="DYD109" s="649"/>
      <c r="DYE109" s="649"/>
      <c r="DYF109" s="649"/>
      <c r="DYG109" s="649"/>
      <c r="DYH109" s="649"/>
      <c r="DYI109" s="649"/>
      <c r="DYJ109" s="649"/>
      <c r="DYK109" s="649"/>
      <c r="DYL109" s="649"/>
      <c r="DYM109" s="649"/>
      <c r="DYN109" s="649"/>
      <c r="DYO109" s="649"/>
      <c r="DYP109" s="649"/>
      <c r="DYQ109" s="649"/>
      <c r="DYR109" s="649"/>
      <c r="DYS109" s="649"/>
      <c r="DYT109" s="649"/>
      <c r="DYU109" s="649"/>
      <c r="DYV109" s="649"/>
      <c r="DYW109" s="649"/>
      <c r="DYX109" s="649"/>
      <c r="DYY109" s="649"/>
      <c r="DYZ109" s="649"/>
      <c r="DZA109" s="649"/>
      <c r="DZB109" s="649"/>
      <c r="DZC109" s="649"/>
      <c r="DZD109" s="649"/>
      <c r="DZE109" s="649"/>
      <c r="DZF109" s="649"/>
      <c r="DZG109" s="649"/>
      <c r="DZH109" s="649"/>
      <c r="DZI109" s="649"/>
      <c r="DZJ109" s="649"/>
      <c r="DZK109" s="649"/>
      <c r="DZL109" s="649"/>
      <c r="DZM109" s="649"/>
      <c r="DZN109" s="649"/>
      <c r="DZO109" s="649"/>
      <c r="DZP109" s="649"/>
      <c r="DZQ109" s="649"/>
      <c r="DZR109" s="649"/>
      <c r="DZS109" s="649"/>
      <c r="DZT109" s="649"/>
      <c r="DZU109" s="649"/>
      <c r="DZV109" s="649"/>
      <c r="DZW109" s="649"/>
      <c r="DZX109" s="649"/>
      <c r="DZY109" s="649"/>
      <c r="DZZ109" s="649"/>
      <c r="EAA109" s="649"/>
      <c r="EAB109" s="649"/>
      <c r="EAC109" s="649"/>
      <c r="EAD109" s="649"/>
      <c r="EAE109" s="649"/>
      <c r="EAF109" s="649"/>
      <c r="EAG109" s="649"/>
      <c r="EAH109" s="649"/>
      <c r="EAI109" s="649"/>
      <c r="EAJ109" s="649"/>
      <c r="EAK109" s="649"/>
      <c r="EAL109" s="649"/>
      <c r="EAM109" s="649"/>
      <c r="EAN109" s="649"/>
      <c r="EAO109" s="649"/>
      <c r="EAP109" s="649"/>
      <c r="EAQ109" s="649"/>
      <c r="EAR109" s="649"/>
      <c r="EAS109" s="649"/>
      <c r="EAT109" s="649"/>
      <c r="EAU109" s="649"/>
      <c r="EAV109" s="649"/>
      <c r="EAW109" s="649"/>
      <c r="EAX109" s="649"/>
      <c r="EAY109" s="649"/>
      <c r="EAZ109" s="649"/>
      <c r="EBA109" s="649"/>
      <c r="EBB109" s="649"/>
      <c r="EBC109" s="649"/>
      <c r="EBD109" s="649"/>
      <c r="EBE109" s="649"/>
      <c r="EBF109" s="649"/>
      <c r="EBG109" s="649"/>
      <c r="EBH109" s="649"/>
      <c r="EBI109" s="649"/>
      <c r="EBJ109" s="649"/>
      <c r="EBK109" s="649"/>
      <c r="EBL109" s="649"/>
      <c r="EBM109" s="649"/>
      <c r="EBN109" s="649"/>
      <c r="EBO109" s="649"/>
      <c r="EBP109" s="649"/>
      <c r="EBQ109" s="649"/>
      <c r="EBR109" s="649"/>
      <c r="EBS109" s="649"/>
      <c r="EBT109" s="649"/>
      <c r="EBU109" s="649"/>
      <c r="EBV109" s="649"/>
      <c r="EBW109" s="649"/>
      <c r="EBX109" s="649"/>
      <c r="EBY109" s="649"/>
      <c r="EBZ109" s="649"/>
      <c r="ECA109" s="649"/>
      <c r="ECB109" s="649"/>
      <c r="ECC109" s="649"/>
      <c r="ECD109" s="649"/>
      <c r="ECE109" s="649"/>
      <c r="ECF109" s="649"/>
      <c r="ECG109" s="649"/>
      <c r="ECH109" s="649"/>
      <c r="ECI109" s="649"/>
      <c r="ECJ109" s="649"/>
      <c r="ECK109" s="649"/>
      <c r="ECL109" s="649"/>
      <c r="ECM109" s="649"/>
      <c r="ECN109" s="649"/>
      <c r="ECO109" s="649"/>
      <c r="ECP109" s="649"/>
      <c r="ECQ109" s="649"/>
      <c r="ECR109" s="649"/>
      <c r="ECS109" s="649"/>
      <c r="ECT109" s="649"/>
      <c r="ECU109" s="649"/>
      <c r="ECV109" s="649"/>
      <c r="ECW109" s="649"/>
      <c r="ECX109" s="649"/>
      <c r="ECY109" s="649"/>
      <c r="ECZ109" s="649"/>
      <c r="EDA109" s="649"/>
      <c r="EDB109" s="649"/>
      <c r="EDC109" s="649"/>
      <c r="EDD109" s="649"/>
      <c r="EDE109" s="649"/>
      <c r="EDF109" s="649"/>
      <c r="EDG109" s="649"/>
      <c r="EDH109" s="649"/>
      <c r="EDI109" s="649"/>
      <c r="EDJ109" s="649"/>
      <c r="EDK109" s="649"/>
      <c r="EDL109" s="649"/>
      <c r="EDM109" s="649"/>
      <c r="EDN109" s="649"/>
      <c r="EDO109" s="649"/>
      <c r="EDP109" s="649"/>
      <c r="EDQ109" s="649"/>
      <c r="EDR109" s="649"/>
      <c r="EDS109" s="649"/>
      <c r="EDT109" s="649"/>
      <c r="EDU109" s="649"/>
      <c r="EDV109" s="649"/>
      <c r="EDW109" s="649"/>
      <c r="EDX109" s="649"/>
      <c r="EDY109" s="649"/>
      <c r="EDZ109" s="649"/>
      <c r="EEA109" s="649"/>
      <c r="EEB109" s="649"/>
      <c r="EEC109" s="649"/>
      <c r="EED109" s="649"/>
      <c r="EEE109" s="649"/>
      <c r="EEF109" s="649"/>
      <c r="EEG109" s="649"/>
      <c r="EEH109" s="649"/>
      <c r="EEI109" s="649"/>
      <c r="EEJ109" s="649"/>
      <c r="EEK109" s="649"/>
      <c r="EEL109" s="649"/>
      <c r="EEM109" s="649"/>
      <c r="EEN109" s="649"/>
      <c r="EEO109" s="649"/>
      <c r="EEP109" s="649"/>
      <c r="EEQ109" s="649"/>
      <c r="EER109" s="649"/>
      <c r="EES109" s="649"/>
      <c r="EET109" s="649"/>
      <c r="EEU109" s="649"/>
      <c r="EEV109" s="649"/>
      <c r="EEW109" s="649"/>
      <c r="EEX109" s="649"/>
      <c r="EEY109" s="649"/>
      <c r="EEZ109" s="649"/>
      <c r="EFA109" s="649"/>
      <c r="EFB109" s="649"/>
      <c r="EFC109" s="649"/>
      <c r="EFD109" s="649"/>
      <c r="EFE109" s="649"/>
      <c r="EFF109" s="649"/>
      <c r="EFG109" s="649"/>
      <c r="EFH109" s="649"/>
      <c r="EFI109" s="649"/>
      <c r="EFJ109" s="649"/>
      <c r="EFK109" s="649"/>
      <c r="EFL109" s="649"/>
      <c r="EFM109" s="649"/>
      <c r="EFN109" s="649"/>
      <c r="EFO109" s="649"/>
      <c r="EFP109" s="649"/>
      <c r="EFQ109" s="649"/>
      <c r="EFR109" s="649"/>
      <c r="EFS109" s="649"/>
      <c r="EFT109" s="649"/>
      <c r="EFU109" s="649"/>
      <c r="EFV109" s="649"/>
      <c r="EFW109" s="649"/>
      <c r="EFX109" s="649"/>
      <c r="EFY109" s="649"/>
      <c r="EFZ109" s="649"/>
      <c r="EGA109" s="649"/>
      <c r="EGB109" s="649"/>
      <c r="EGC109" s="649"/>
      <c r="EGD109" s="649"/>
      <c r="EGE109" s="649"/>
      <c r="EGF109" s="649"/>
      <c r="EGG109" s="649"/>
      <c r="EGH109" s="649"/>
      <c r="EGI109" s="649"/>
      <c r="EGJ109" s="649"/>
      <c r="EGK109" s="649"/>
      <c r="EGL109" s="649"/>
      <c r="EGM109" s="649"/>
      <c r="EGN109" s="649"/>
      <c r="EGO109" s="649"/>
      <c r="EGP109" s="649"/>
      <c r="EGQ109" s="649"/>
      <c r="EGR109" s="649"/>
      <c r="EGS109" s="649"/>
      <c r="EGT109" s="649"/>
      <c r="EGU109" s="649"/>
      <c r="EGV109" s="649"/>
      <c r="EGW109" s="649"/>
      <c r="EGX109" s="649"/>
      <c r="EGY109" s="649"/>
      <c r="EGZ109" s="649"/>
      <c r="EHA109" s="649"/>
      <c r="EHB109" s="649"/>
      <c r="EHC109" s="649"/>
      <c r="EHD109" s="649"/>
      <c r="EHE109" s="649"/>
      <c r="EHF109" s="649"/>
      <c r="EHG109" s="649"/>
      <c r="EHH109" s="649"/>
      <c r="EHI109" s="649"/>
      <c r="EHJ109" s="649"/>
      <c r="EHK109" s="649"/>
      <c r="EHL109" s="649"/>
      <c r="EHM109" s="649"/>
      <c r="EHN109" s="649"/>
      <c r="EHO109" s="649"/>
      <c r="EHP109" s="649"/>
      <c r="EHQ109" s="649"/>
      <c r="EHR109" s="649"/>
      <c r="EHS109" s="649"/>
      <c r="EHT109" s="649"/>
      <c r="EHU109" s="649"/>
      <c r="EHV109" s="649"/>
      <c r="EHW109" s="649"/>
      <c r="EHX109" s="649"/>
      <c r="EHY109" s="649"/>
      <c r="EHZ109" s="649"/>
      <c r="EIA109" s="649"/>
      <c r="EIB109" s="649"/>
      <c r="EIC109" s="649"/>
      <c r="EID109" s="649"/>
      <c r="EIE109" s="649"/>
      <c r="EIF109" s="649"/>
      <c r="EIG109" s="649"/>
      <c r="EIH109" s="649"/>
      <c r="EII109" s="649"/>
      <c r="EIJ109" s="649"/>
      <c r="EIK109" s="649"/>
      <c r="EIL109" s="649"/>
      <c r="EIM109" s="649"/>
      <c r="EIN109" s="649"/>
      <c r="EIO109" s="649"/>
      <c r="EIP109" s="649"/>
      <c r="EIQ109" s="649"/>
      <c r="EIR109" s="649"/>
      <c r="EIS109" s="649"/>
      <c r="EIT109" s="649"/>
      <c r="EIU109" s="649"/>
      <c r="EIV109" s="649"/>
      <c r="EIW109" s="649"/>
      <c r="EIX109" s="649"/>
      <c r="EIY109" s="649"/>
      <c r="EIZ109" s="649"/>
      <c r="EJA109" s="649"/>
      <c r="EJB109" s="649"/>
      <c r="EJC109" s="649"/>
      <c r="EJD109" s="649"/>
      <c r="EJE109" s="649"/>
      <c r="EJF109" s="649"/>
      <c r="EJG109" s="649"/>
      <c r="EJH109" s="649"/>
      <c r="EJI109" s="649"/>
      <c r="EJJ109" s="649"/>
      <c r="EJK109" s="649"/>
      <c r="EJL109" s="649"/>
      <c r="EJM109" s="649"/>
      <c r="EJN109" s="649"/>
      <c r="EJO109" s="649"/>
      <c r="EJP109" s="649"/>
      <c r="EJQ109" s="649"/>
      <c r="EJR109" s="649"/>
      <c r="EJS109" s="649"/>
      <c r="EJT109" s="649"/>
      <c r="EJU109" s="649"/>
      <c r="EJV109" s="649"/>
      <c r="EJW109" s="649"/>
      <c r="EJX109" s="649"/>
      <c r="EJY109" s="649"/>
      <c r="EJZ109" s="649"/>
      <c r="EKA109" s="649"/>
      <c r="EKB109" s="649"/>
      <c r="EKC109" s="649"/>
      <c r="EKD109" s="649"/>
      <c r="EKE109" s="649"/>
      <c r="EKF109" s="649"/>
      <c r="EKG109" s="649"/>
      <c r="EKH109" s="649"/>
      <c r="EKI109" s="649"/>
      <c r="EKJ109" s="649"/>
      <c r="EKK109" s="649"/>
      <c r="EKL109" s="649"/>
      <c r="EKM109" s="649"/>
      <c r="EKN109" s="649"/>
      <c r="EKO109" s="649"/>
      <c r="EKP109" s="649"/>
      <c r="EKQ109" s="649"/>
      <c r="EKR109" s="649"/>
      <c r="EKS109" s="649"/>
      <c r="EKT109" s="649"/>
      <c r="EKU109" s="649"/>
      <c r="EKV109" s="649"/>
      <c r="EKW109" s="649"/>
      <c r="EKX109" s="649"/>
      <c r="EKY109" s="649"/>
      <c r="EKZ109" s="649"/>
      <c r="ELA109" s="649"/>
      <c r="ELB109" s="649"/>
      <c r="ELC109" s="649"/>
      <c r="ELD109" s="649"/>
      <c r="ELE109" s="649"/>
      <c r="ELF109" s="649"/>
      <c r="ELG109" s="649"/>
      <c r="ELH109" s="649"/>
      <c r="ELI109" s="649"/>
      <c r="ELJ109" s="649"/>
      <c r="ELK109" s="649"/>
      <c r="ELL109" s="649"/>
      <c r="ELM109" s="649"/>
      <c r="ELN109" s="649"/>
      <c r="ELO109" s="649"/>
      <c r="ELP109" s="649"/>
      <c r="ELQ109" s="649"/>
      <c r="ELR109" s="649"/>
      <c r="ELS109" s="649"/>
      <c r="ELT109" s="649"/>
      <c r="ELU109" s="649"/>
      <c r="ELV109" s="649"/>
      <c r="ELW109" s="649"/>
      <c r="ELX109" s="649"/>
      <c r="ELY109" s="649"/>
      <c r="ELZ109" s="649"/>
      <c r="EMA109" s="649"/>
      <c r="EMB109" s="649"/>
      <c r="EMC109" s="649"/>
      <c r="EMD109" s="649"/>
      <c r="EME109" s="649"/>
      <c r="EMF109" s="649"/>
      <c r="EMG109" s="649"/>
      <c r="EMH109" s="649"/>
      <c r="EMI109" s="649"/>
      <c r="EMJ109" s="649"/>
      <c r="EMK109" s="649"/>
      <c r="EML109" s="649"/>
      <c r="EMM109" s="649"/>
      <c r="EMN109" s="649"/>
      <c r="EMO109" s="649"/>
      <c r="EMP109" s="649"/>
      <c r="EMQ109" s="649"/>
      <c r="EMR109" s="649"/>
      <c r="EMS109" s="649"/>
      <c r="EMT109" s="649"/>
      <c r="EMU109" s="649"/>
      <c r="EMV109" s="649"/>
      <c r="EMW109" s="649"/>
      <c r="EMX109" s="649"/>
      <c r="EMY109" s="649"/>
      <c r="EMZ109" s="649"/>
      <c r="ENA109" s="649"/>
      <c r="ENB109" s="649"/>
      <c r="ENC109" s="649"/>
      <c r="END109" s="649"/>
      <c r="ENE109" s="649"/>
      <c r="ENF109" s="649"/>
      <c r="ENG109" s="649"/>
      <c r="ENH109" s="649"/>
      <c r="ENI109" s="649"/>
      <c r="ENJ109" s="649"/>
      <c r="ENK109" s="649"/>
      <c r="ENL109" s="649"/>
      <c r="ENM109" s="649"/>
      <c r="ENN109" s="649"/>
      <c r="ENO109" s="649"/>
      <c r="ENP109" s="649"/>
      <c r="ENQ109" s="649"/>
      <c r="ENR109" s="649"/>
      <c r="ENS109" s="649"/>
      <c r="ENT109" s="649"/>
      <c r="ENU109" s="649"/>
      <c r="ENV109" s="649"/>
      <c r="ENW109" s="649"/>
      <c r="ENX109" s="649"/>
      <c r="ENY109" s="649"/>
      <c r="ENZ109" s="649"/>
      <c r="EOA109" s="649"/>
      <c r="EOB109" s="649"/>
      <c r="EOC109" s="649"/>
      <c r="EOD109" s="649"/>
      <c r="EOE109" s="649"/>
      <c r="EOF109" s="649"/>
      <c r="EOG109" s="649"/>
      <c r="EOH109" s="649"/>
      <c r="EOI109" s="649"/>
      <c r="EOJ109" s="649"/>
      <c r="EOK109" s="649"/>
      <c r="EOL109" s="649"/>
      <c r="EOM109" s="649"/>
      <c r="EON109" s="649"/>
      <c r="EOO109" s="649"/>
      <c r="EOP109" s="649"/>
      <c r="EOQ109" s="649"/>
      <c r="EOR109" s="649"/>
      <c r="EOS109" s="649"/>
      <c r="EOT109" s="649"/>
      <c r="EOU109" s="649"/>
      <c r="EOV109" s="649"/>
      <c r="EOW109" s="649"/>
      <c r="EOX109" s="649"/>
      <c r="EOY109" s="649"/>
      <c r="EOZ109" s="649"/>
      <c r="EPA109" s="649"/>
      <c r="EPB109" s="649"/>
      <c r="EPC109" s="649"/>
      <c r="EPD109" s="649"/>
      <c r="EPE109" s="649"/>
      <c r="EPF109" s="649"/>
      <c r="EPG109" s="649"/>
      <c r="EPH109" s="649"/>
      <c r="EPI109" s="649"/>
      <c r="EPJ109" s="649"/>
      <c r="EPK109" s="649"/>
      <c r="EPL109" s="649"/>
      <c r="EPM109" s="649"/>
      <c r="EPN109" s="649"/>
      <c r="EPO109" s="649"/>
      <c r="EPP109" s="649"/>
      <c r="EPQ109" s="649"/>
      <c r="EPR109" s="649"/>
      <c r="EPS109" s="649"/>
      <c r="EPT109" s="649"/>
      <c r="EPU109" s="649"/>
      <c r="EPV109" s="649"/>
      <c r="EPW109" s="649"/>
      <c r="EPX109" s="649"/>
      <c r="EPY109" s="649"/>
      <c r="EPZ109" s="649"/>
      <c r="EQA109" s="649"/>
      <c r="EQB109" s="649"/>
      <c r="EQC109" s="649"/>
      <c r="EQD109" s="649"/>
      <c r="EQE109" s="649"/>
      <c r="EQF109" s="649"/>
      <c r="EQG109" s="649"/>
      <c r="EQH109" s="649"/>
      <c r="EQI109" s="649"/>
      <c r="EQJ109" s="649"/>
      <c r="EQK109" s="649"/>
      <c r="EQL109" s="649"/>
      <c r="EQM109" s="649"/>
      <c r="EQN109" s="649"/>
      <c r="EQO109" s="649"/>
      <c r="EQP109" s="649"/>
      <c r="EQQ109" s="649"/>
      <c r="EQR109" s="649"/>
      <c r="EQS109" s="649"/>
      <c r="EQT109" s="649"/>
      <c r="EQU109" s="649"/>
      <c r="EQV109" s="649"/>
      <c r="EQW109" s="649"/>
      <c r="EQX109" s="649"/>
      <c r="EQY109" s="649"/>
      <c r="EQZ109" s="649"/>
      <c r="ERA109" s="649"/>
      <c r="ERB109" s="649"/>
      <c r="ERC109" s="649"/>
      <c r="ERD109" s="649"/>
      <c r="ERE109" s="649"/>
      <c r="ERF109" s="649"/>
      <c r="ERG109" s="649"/>
      <c r="ERH109" s="649"/>
      <c r="ERI109" s="649"/>
      <c r="ERJ109" s="649"/>
      <c r="ERK109" s="649"/>
      <c r="ERL109" s="649"/>
      <c r="ERM109" s="649"/>
      <c r="ERN109" s="649"/>
      <c r="ERO109" s="649"/>
      <c r="ERP109" s="649"/>
      <c r="ERQ109" s="649"/>
      <c r="ERR109" s="649"/>
      <c r="ERS109" s="649"/>
      <c r="ERT109" s="649"/>
      <c r="ERU109" s="649"/>
      <c r="ERV109" s="649"/>
      <c r="ERW109" s="649"/>
      <c r="ERX109" s="649"/>
      <c r="ERY109" s="649"/>
      <c r="ERZ109" s="649"/>
      <c r="ESA109" s="649"/>
      <c r="ESB109" s="649"/>
      <c r="ESC109" s="649"/>
      <c r="ESD109" s="649"/>
      <c r="ESE109" s="649"/>
      <c r="ESF109" s="649"/>
      <c r="ESG109" s="649"/>
      <c r="ESH109" s="649"/>
      <c r="ESI109" s="649"/>
      <c r="ESJ109" s="649"/>
      <c r="ESK109" s="649"/>
      <c r="ESL109" s="649"/>
      <c r="ESM109" s="649"/>
      <c r="ESN109" s="649"/>
      <c r="ESO109" s="649"/>
      <c r="ESP109" s="649"/>
      <c r="ESQ109" s="649"/>
      <c r="ESR109" s="649"/>
      <c r="ESS109" s="649"/>
      <c r="EST109" s="649"/>
      <c r="ESU109" s="649"/>
      <c r="ESV109" s="649"/>
      <c r="ESW109" s="649"/>
      <c r="ESX109" s="649"/>
      <c r="ESY109" s="649"/>
      <c r="ESZ109" s="649"/>
      <c r="ETA109" s="649"/>
      <c r="ETB109" s="649"/>
      <c r="ETC109" s="649"/>
      <c r="ETD109" s="649"/>
      <c r="ETE109" s="649"/>
      <c r="ETF109" s="649"/>
      <c r="ETG109" s="649"/>
      <c r="ETH109" s="649"/>
      <c r="ETI109" s="649"/>
      <c r="ETJ109" s="649"/>
      <c r="ETK109" s="649"/>
      <c r="ETL109" s="649"/>
      <c r="ETM109" s="649"/>
      <c r="ETN109" s="649"/>
      <c r="ETO109" s="649"/>
      <c r="ETP109" s="649"/>
      <c r="ETQ109" s="649"/>
      <c r="ETR109" s="649"/>
      <c r="ETS109" s="649"/>
      <c r="ETT109" s="649"/>
      <c r="ETU109" s="649"/>
      <c r="ETV109" s="649"/>
      <c r="ETW109" s="649"/>
      <c r="ETX109" s="649"/>
      <c r="ETY109" s="649"/>
      <c r="ETZ109" s="649"/>
      <c r="EUA109" s="649"/>
      <c r="EUB109" s="649"/>
      <c r="EUC109" s="649"/>
      <c r="EUD109" s="649"/>
      <c r="EUE109" s="649"/>
      <c r="EUF109" s="649"/>
      <c r="EUG109" s="649"/>
      <c r="EUH109" s="649"/>
      <c r="EUI109" s="649"/>
      <c r="EUJ109" s="649"/>
      <c r="EUK109" s="649"/>
      <c r="EUL109" s="649"/>
      <c r="EUM109" s="649"/>
      <c r="EUN109" s="649"/>
      <c r="EUO109" s="649"/>
      <c r="EUP109" s="649"/>
      <c r="EUQ109" s="649"/>
      <c r="EUR109" s="649"/>
      <c r="EUS109" s="649"/>
      <c r="EUT109" s="649"/>
      <c r="EUU109" s="649"/>
      <c r="EUV109" s="649"/>
      <c r="EUW109" s="649"/>
      <c r="EUX109" s="649"/>
      <c r="EUY109" s="649"/>
      <c r="EUZ109" s="649"/>
      <c r="EVA109" s="649"/>
      <c r="EVB109" s="649"/>
      <c r="EVC109" s="649"/>
      <c r="EVD109" s="649"/>
      <c r="EVE109" s="649"/>
      <c r="EVF109" s="649"/>
      <c r="EVG109" s="649"/>
      <c r="EVH109" s="649"/>
      <c r="EVI109" s="649"/>
      <c r="EVJ109" s="649"/>
      <c r="EVK109" s="649"/>
      <c r="EVL109" s="649"/>
      <c r="EVM109" s="649"/>
      <c r="EVN109" s="649"/>
      <c r="EVO109" s="649"/>
      <c r="EVP109" s="649"/>
      <c r="EVQ109" s="649"/>
      <c r="EVR109" s="649"/>
      <c r="EVS109" s="649"/>
      <c r="EVT109" s="649"/>
      <c r="EVU109" s="649"/>
      <c r="EVV109" s="649"/>
      <c r="EVW109" s="649"/>
      <c r="EVX109" s="649"/>
      <c r="EVY109" s="649"/>
      <c r="EVZ109" s="649"/>
      <c r="EWA109" s="649"/>
      <c r="EWB109" s="649"/>
      <c r="EWC109" s="649"/>
      <c r="EWD109" s="649"/>
      <c r="EWE109" s="649"/>
      <c r="EWF109" s="649"/>
      <c r="EWG109" s="649"/>
      <c r="EWH109" s="649"/>
      <c r="EWI109" s="649"/>
      <c r="EWJ109" s="649"/>
      <c r="EWK109" s="649"/>
      <c r="EWL109" s="649"/>
      <c r="EWM109" s="649"/>
      <c r="EWN109" s="649"/>
      <c r="EWO109" s="649"/>
      <c r="EWP109" s="649"/>
      <c r="EWQ109" s="649"/>
      <c r="EWR109" s="649"/>
      <c r="EWS109" s="649"/>
      <c r="EWT109" s="649"/>
      <c r="EWU109" s="649"/>
      <c r="EWV109" s="649"/>
      <c r="EWW109" s="649"/>
      <c r="EWX109" s="649"/>
      <c r="EWY109" s="649"/>
      <c r="EWZ109" s="649"/>
      <c r="EXA109" s="649"/>
      <c r="EXB109" s="649"/>
      <c r="EXC109" s="649"/>
      <c r="EXD109" s="649"/>
      <c r="EXE109" s="649"/>
      <c r="EXF109" s="649"/>
      <c r="EXG109" s="649"/>
      <c r="EXH109" s="649"/>
      <c r="EXI109" s="649"/>
      <c r="EXJ109" s="649"/>
      <c r="EXK109" s="649"/>
      <c r="EXL109" s="649"/>
      <c r="EXM109" s="649"/>
      <c r="EXN109" s="649"/>
      <c r="EXO109" s="649"/>
      <c r="EXP109" s="649"/>
      <c r="EXQ109" s="649"/>
      <c r="EXR109" s="649"/>
      <c r="EXS109" s="649"/>
      <c r="EXT109" s="649"/>
      <c r="EXU109" s="649"/>
      <c r="EXV109" s="649"/>
      <c r="EXW109" s="649"/>
      <c r="EXX109" s="649"/>
      <c r="EXY109" s="649"/>
      <c r="EXZ109" s="649"/>
      <c r="EYA109" s="649"/>
      <c r="EYB109" s="649"/>
      <c r="EYC109" s="649"/>
      <c r="EYD109" s="649"/>
      <c r="EYE109" s="649"/>
      <c r="EYF109" s="649"/>
      <c r="EYG109" s="649"/>
      <c r="EYH109" s="649"/>
      <c r="EYI109" s="649"/>
      <c r="EYJ109" s="649"/>
      <c r="EYK109" s="649"/>
      <c r="EYL109" s="649"/>
      <c r="EYM109" s="649"/>
      <c r="EYN109" s="649"/>
      <c r="EYO109" s="649"/>
      <c r="EYP109" s="649"/>
      <c r="EYQ109" s="649"/>
      <c r="EYR109" s="649"/>
      <c r="EYS109" s="649"/>
      <c r="EYT109" s="649"/>
      <c r="EYU109" s="649"/>
      <c r="EYV109" s="649"/>
      <c r="EYW109" s="649"/>
      <c r="EYX109" s="649"/>
      <c r="EYY109" s="649"/>
      <c r="EYZ109" s="649"/>
      <c r="EZA109" s="649"/>
      <c r="EZB109" s="649"/>
      <c r="EZC109" s="649"/>
      <c r="EZD109" s="649"/>
      <c r="EZE109" s="649"/>
      <c r="EZF109" s="649"/>
      <c r="EZG109" s="649"/>
      <c r="EZH109" s="649"/>
      <c r="EZI109" s="649"/>
      <c r="EZJ109" s="649"/>
      <c r="EZK109" s="649"/>
      <c r="EZL109" s="649"/>
      <c r="EZM109" s="649"/>
      <c r="EZN109" s="649"/>
      <c r="EZO109" s="649"/>
      <c r="EZP109" s="649"/>
      <c r="EZQ109" s="649"/>
      <c r="EZR109" s="649"/>
      <c r="EZS109" s="649"/>
      <c r="EZT109" s="649"/>
      <c r="EZU109" s="649"/>
      <c r="EZV109" s="649"/>
      <c r="EZW109" s="649"/>
      <c r="EZX109" s="649"/>
      <c r="EZY109" s="649"/>
      <c r="EZZ109" s="649"/>
      <c r="FAA109" s="649"/>
      <c r="FAB109" s="649"/>
      <c r="FAC109" s="649"/>
      <c r="FAD109" s="649"/>
      <c r="FAE109" s="649"/>
      <c r="FAF109" s="649"/>
      <c r="FAG109" s="649"/>
      <c r="FAH109" s="649"/>
      <c r="FAI109" s="649"/>
      <c r="FAJ109" s="649"/>
      <c r="FAK109" s="649"/>
      <c r="FAL109" s="649"/>
      <c r="FAM109" s="649"/>
      <c r="FAN109" s="649"/>
      <c r="FAO109" s="649"/>
      <c r="FAP109" s="649"/>
      <c r="FAQ109" s="649"/>
      <c r="FAR109" s="649"/>
      <c r="FAS109" s="649"/>
      <c r="FAT109" s="649"/>
      <c r="FAU109" s="649"/>
      <c r="FAV109" s="649"/>
      <c r="FAW109" s="649"/>
      <c r="FAX109" s="649"/>
      <c r="FAY109" s="649"/>
      <c r="FAZ109" s="649"/>
      <c r="FBA109" s="649"/>
      <c r="FBB109" s="649"/>
      <c r="FBC109" s="649"/>
      <c r="FBD109" s="649"/>
      <c r="FBE109" s="649"/>
      <c r="FBF109" s="649"/>
      <c r="FBG109" s="649"/>
      <c r="FBH109" s="649"/>
      <c r="FBI109" s="649"/>
      <c r="FBJ109" s="649"/>
      <c r="FBK109" s="649"/>
      <c r="FBL109" s="649"/>
      <c r="FBM109" s="649"/>
      <c r="FBN109" s="649"/>
      <c r="FBO109" s="649"/>
      <c r="FBP109" s="649"/>
      <c r="FBQ109" s="649"/>
      <c r="FBR109" s="649"/>
      <c r="FBS109" s="649"/>
      <c r="FBT109" s="649"/>
      <c r="FBU109" s="649"/>
      <c r="FBV109" s="649"/>
      <c r="FBW109" s="649"/>
      <c r="FBX109" s="649"/>
      <c r="FBY109" s="649"/>
      <c r="FBZ109" s="649"/>
      <c r="FCA109" s="649"/>
      <c r="FCB109" s="649"/>
      <c r="FCC109" s="649"/>
      <c r="FCD109" s="649"/>
      <c r="FCE109" s="649"/>
      <c r="FCF109" s="649"/>
      <c r="FCG109" s="649"/>
      <c r="FCH109" s="649"/>
      <c r="FCI109" s="649"/>
      <c r="FCJ109" s="649"/>
      <c r="FCK109" s="649"/>
      <c r="FCL109" s="649"/>
      <c r="FCM109" s="649"/>
      <c r="FCN109" s="649"/>
      <c r="FCO109" s="649"/>
      <c r="FCP109" s="649"/>
      <c r="FCQ109" s="649"/>
      <c r="FCR109" s="649"/>
      <c r="FCS109" s="649"/>
      <c r="FCT109" s="649"/>
      <c r="FCU109" s="649"/>
      <c r="FCV109" s="649"/>
      <c r="FCW109" s="649"/>
      <c r="FCX109" s="649"/>
      <c r="FCY109" s="649"/>
      <c r="FCZ109" s="649"/>
      <c r="FDA109" s="649"/>
      <c r="FDB109" s="649"/>
      <c r="FDC109" s="649"/>
      <c r="FDD109" s="649"/>
      <c r="FDE109" s="649"/>
      <c r="FDF109" s="649"/>
      <c r="FDG109" s="649"/>
      <c r="FDH109" s="649"/>
      <c r="FDI109" s="649"/>
      <c r="FDJ109" s="649"/>
      <c r="FDK109" s="649"/>
      <c r="FDL109" s="649"/>
      <c r="FDM109" s="649"/>
      <c r="FDN109" s="649"/>
      <c r="FDO109" s="649"/>
      <c r="FDP109" s="649"/>
      <c r="FDQ109" s="649"/>
      <c r="FDR109" s="649"/>
      <c r="FDS109" s="649"/>
      <c r="FDT109" s="649"/>
      <c r="FDU109" s="649"/>
      <c r="FDV109" s="649"/>
      <c r="FDW109" s="649"/>
      <c r="FDX109" s="649"/>
      <c r="FDY109" s="649"/>
      <c r="FDZ109" s="649"/>
      <c r="FEA109" s="649"/>
      <c r="FEB109" s="649"/>
      <c r="FEC109" s="649"/>
      <c r="FED109" s="649"/>
      <c r="FEE109" s="649"/>
      <c r="FEF109" s="649"/>
      <c r="FEG109" s="649"/>
      <c r="FEH109" s="649"/>
      <c r="FEI109" s="649"/>
      <c r="FEJ109" s="649"/>
      <c r="FEK109" s="649"/>
      <c r="FEL109" s="649"/>
      <c r="FEM109" s="649"/>
      <c r="FEN109" s="649"/>
      <c r="FEO109" s="649"/>
      <c r="FEP109" s="649"/>
      <c r="FEQ109" s="649"/>
      <c r="FER109" s="649"/>
      <c r="FES109" s="649"/>
      <c r="FET109" s="649"/>
      <c r="FEU109" s="649"/>
      <c r="FEV109" s="649"/>
      <c r="FEW109" s="649"/>
      <c r="FEX109" s="649"/>
      <c r="FEY109" s="649"/>
      <c r="FEZ109" s="649"/>
      <c r="FFA109" s="649"/>
      <c r="FFB109" s="649"/>
      <c r="FFC109" s="649"/>
      <c r="FFD109" s="649"/>
      <c r="FFE109" s="649"/>
      <c r="FFF109" s="649"/>
      <c r="FFG109" s="649"/>
      <c r="FFH109" s="649"/>
      <c r="FFI109" s="649"/>
      <c r="FFJ109" s="649"/>
      <c r="FFK109" s="649"/>
      <c r="FFL109" s="649"/>
      <c r="FFM109" s="649"/>
      <c r="FFN109" s="649"/>
      <c r="FFO109" s="649"/>
      <c r="FFP109" s="649"/>
      <c r="FFQ109" s="649"/>
      <c r="FFR109" s="649"/>
      <c r="FFS109" s="649"/>
      <c r="FFT109" s="649"/>
      <c r="FFU109" s="649"/>
      <c r="FFV109" s="649"/>
      <c r="FFW109" s="649"/>
      <c r="FFX109" s="649"/>
      <c r="FFY109" s="649"/>
      <c r="FFZ109" s="649"/>
      <c r="FGA109" s="649"/>
      <c r="FGB109" s="649"/>
      <c r="FGC109" s="649"/>
      <c r="FGD109" s="649"/>
      <c r="FGE109" s="649"/>
      <c r="FGF109" s="649"/>
      <c r="FGG109" s="649"/>
      <c r="FGH109" s="649"/>
      <c r="FGI109" s="649"/>
      <c r="FGJ109" s="649"/>
      <c r="FGK109" s="649"/>
      <c r="FGL109" s="649"/>
      <c r="FGM109" s="649"/>
      <c r="FGN109" s="649"/>
      <c r="FGO109" s="649"/>
      <c r="FGP109" s="649"/>
      <c r="FGQ109" s="649"/>
      <c r="FGR109" s="649"/>
      <c r="FGS109" s="649"/>
      <c r="FGT109" s="649"/>
      <c r="FGU109" s="649"/>
      <c r="FGV109" s="649"/>
      <c r="FGW109" s="649"/>
      <c r="FGX109" s="649"/>
      <c r="FGY109" s="649"/>
      <c r="FGZ109" s="649"/>
      <c r="FHA109" s="649"/>
      <c r="FHB109" s="649"/>
      <c r="FHC109" s="649"/>
      <c r="FHD109" s="649"/>
      <c r="FHE109" s="649"/>
      <c r="FHF109" s="649"/>
      <c r="FHG109" s="649"/>
      <c r="FHH109" s="649"/>
      <c r="FHI109" s="649"/>
      <c r="FHJ109" s="649"/>
      <c r="FHK109" s="649"/>
      <c r="FHL109" s="649"/>
      <c r="FHM109" s="649"/>
      <c r="FHN109" s="649"/>
      <c r="FHO109" s="649"/>
      <c r="FHP109" s="649"/>
      <c r="FHQ109" s="649"/>
      <c r="FHR109" s="649"/>
      <c r="FHS109" s="649"/>
      <c r="FHT109" s="649"/>
      <c r="FHU109" s="649"/>
      <c r="FHV109" s="649"/>
      <c r="FHW109" s="649"/>
      <c r="FHX109" s="649"/>
      <c r="FHY109" s="649"/>
      <c r="FHZ109" s="649"/>
      <c r="FIA109" s="649"/>
      <c r="FIB109" s="649"/>
      <c r="FIC109" s="649"/>
      <c r="FID109" s="649"/>
      <c r="FIE109" s="649"/>
      <c r="FIF109" s="649"/>
      <c r="FIG109" s="649"/>
      <c r="FIH109" s="649"/>
      <c r="FII109" s="649"/>
      <c r="FIJ109" s="649"/>
      <c r="FIK109" s="649"/>
      <c r="FIL109" s="649"/>
      <c r="FIM109" s="649"/>
      <c r="FIN109" s="649"/>
      <c r="FIO109" s="649"/>
      <c r="FIP109" s="649"/>
      <c r="FIQ109" s="649"/>
      <c r="FIR109" s="649"/>
      <c r="FIS109" s="649"/>
      <c r="FIT109" s="649"/>
      <c r="FIU109" s="649"/>
      <c r="FIV109" s="649"/>
      <c r="FIW109" s="649"/>
      <c r="FIX109" s="649"/>
      <c r="FIY109" s="649"/>
      <c r="FIZ109" s="649"/>
      <c r="FJA109" s="649"/>
      <c r="FJB109" s="649"/>
      <c r="FJC109" s="649"/>
      <c r="FJD109" s="649"/>
      <c r="FJE109" s="649"/>
      <c r="FJF109" s="649"/>
      <c r="FJG109" s="649"/>
      <c r="FJH109" s="649"/>
      <c r="FJI109" s="649"/>
      <c r="FJJ109" s="649"/>
      <c r="FJK109" s="649"/>
      <c r="FJL109" s="649"/>
      <c r="FJM109" s="649"/>
      <c r="FJN109" s="649"/>
      <c r="FJO109" s="649"/>
      <c r="FJP109" s="649"/>
      <c r="FJQ109" s="649"/>
      <c r="FJR109" s="649"/>
      <c r="FJS109" s="649"/>
      <c r="FJT109" s="649"/>
      <c r="FJU109" s="649"/>
      <c r="FJV109" s="649"/>
      <c r="FJW109" s="649"/>
      <c r="FJX109" s="649"/>
      <c r="FJY109" s="649"/>
      <c r="FJZ109" s="649"/>
      <c r="FKA109" s="649"/>
      <c r="FKB109" s="649"/>
      <c r="FKC109" s="649"/>
      <c r="FKD109" s="649"/>
      <c r="FKE109" s="649"/>
      <c r="FKF109" s="649"/>
      <c r="FKG109" s="649"/>
      <c r="FKH109" s="649"/>
      <c r="FKI109" s="649"/>
      <c r="FKJ109" s="649"/>
      <c r="FKK109" s="649"/>
      <c r="FKL109" s="649"/>
      <c r="FKM109" s="649"/>
      <c r="FKN109" s="649"/>
      <c r="FKO109" s="649"/>
      <c r="FKP109" s="649"/>
      <c r="FKQ109" s="649"/>
      <c r="FKR109" s="649"/>
      <c r="FKS109" s="649"/>
      <c r="FKT109" s="649"/>
      <c r="FKU109" s="649"/>
      <c r="FKV109" s="649"/>
      <c r="FKW109" s="649"/>
      <c r="FKX109" s="649"/>
      <c r="FKY109" s="649"/>
      <c r="FKZ109" s="649"/>
      <c r="FLA109" s="649"/>
      <c r="FLB109" s="649"/>
      <c r="FLC109" s="649"/>
      <c r="FLD109" s="649"/>
      <c r="FLE109" s="649"/>
      <c r="FLF109" s="649"/>
      <c r="FLG109" s="649"/>
      <c r="FLH109" s="649"/>
      <c r="FLI109" s="649"/>
      <c r="FLJ109" s="649"/>
      <c r="FLK109" s="649"/>
      <c r="FLL109" s="649"/>
      <c r="FLM109" s="649"/>
      <c r="FLN109" s="649"/>
      <c r="FLO109" s="649"/>
      <c r="FLP109" s="649"/>
      <c r="FLQ109" s="649"/>
      <c r="FLR109" s="649"/>
      <c r="FLS109" s="649"/>
      <c r="FLT109" s="649"/>
      <c r="FLU109" s="649"/>
      <c r="FLV109" s="649"/>
      <c r="FLW109" s="649"/>
      <c r="FLX109" s="649"/>
      <c r="FLY109" s="649"/>
      <c r="FLZ109" s="649"/>
      <c r="FMA109" s="649"/>
      <c r="FMB109" s="649"/>
      <c r="FMC109" s="649"/>
      <c r="FMD109" s="649"/>
      <c r="FME109" s="649"/>
      <c r="FMF109" s="649"/>
      <c r="FMG109" s="649"/>
      <c r="FMH109" s="649"/>
      <c r="FMI109" s="649"/>
      <c r="FMJ109" s="649"/>
      <c r="FMK109" s="649"/>
      <c r="FML109" s="649"/>
      <c r="FMM109" s="649"/>
      <c r="FMN109" s="649"/>
      <c r="FMO109" s="649"/>
      <c r="FMP109" s="649"/>
      <c r="FMQ109" s="649"/>
      <c r="FMR109" s="649"/>
      <c r="FMS109" s="649"/>
      <c r="FMT109" s="649"/>
      <c r="FMU109" s="649"/>
      <c r="FMV109" s="649"/>
      <c r="FMW109" s="649"/>
      <c r="FMX109" s="649"/>
      <c r="FMY109" s="649"/>
      <c r="FMZ109" s="649"/>
      <c r="FNA109" s="649"/>
      <c r="FNB109" s="649"/>
      <c r="FNC109" s="649"/>
      <c r="FND109" s="649"/>
      <c r="FNE109" s="649"/>
      <c r="FNF109" s="649"/>
      <c r="FNG109" s="649"/>
      <c r="FNH109" s="649"/>
      <c r="FNI109" s="649"/>
      <c r="FNJ109" s="649"/>
      <c r="FNK109" s="649"/>
      <c r="FNL109" s="649"/>
      <c r="FNM109" s="649"/>
      <c r="FNN109" s="649"/>
      <c r="FNO109" s="649"/>
      <c r="FNP109" s="649"/>
      <c r="FNQ109" s="649"/>
      <c r="FNR109" s="649"/>
      <c r="FNS109" s="649"/>
      <c r="FNT109" s="649"/>
      <c r="FNU109" s="649"/>
      <c r="FNV109" s="649"/>
      <c r="FNW109" s="649"/>
      <c r="FNX109" s="649"/>
      <c r="FNY109" s="649"/>
      <c r="FNZ109" s="649"/>
      <c r="FOA109" s="649"/>
      <c r="FOB109" s="649"/>
      <c r="FOC109" s="649"/>
      <c r="FOD109" s="649"/>
      <c r="FOE109" s="649"/>
      <c r="FOF109" s="649"/>
      <c r="FOG109" s="649"/>
      <c r="FOH109" s="649"/>
      <c r="FOI109" s="649"/>
      <c r="FOJ109" s="649"/>
      <c r="FOK109" s="649"/>
      <c r="FOL109" s="649"/>
      <c r="FOM109" s="649"/>
      <c r="FON109" s="649"/>
      <c r="FOO109" s="649"/>
      <c r="FOP109" s="649"/>
      <c r="FOQ109" s="649"/>
      <c r="FOR109" s="649"/>
      <c r="FOS109" s="649"/>
      <c r="FOT109" s="649"/>
      <c r="FOU109" s="649"/>
      <c r="FOV109" s="649"/>
      <c r="FOW109" s="649"/>
      <c r="FOX109" s="649"/>
      <c r="FOY109" s="649"/>
      <c r="FOZ109" s="649"/>
      <c r="FPA109" s="649"/>
      <c r="FPB109" s="649"/>
      <c r="FPC109" s="649"/>
      <c r="FPD109" s="649"/>
      <c r="FPE109" s="649"/>
      <c r="FPF109" s="649"/>
      <c r="FPG109" s="649"/>
      <c r="FPH109" s="649"/>
      <c r="FPI109" s="649"/>
      <c r="FPJ109" s="649"/>
      <c r="FPK109" s="649"/>
      <c r="FPL109" s="649"/>
      <c r="FPM109" s="649"/>
      <c r="FPN109" s="649"/>
      <c r="FPO109" s="649"/>
      <c r="FPP109" s="649"/>
      <c r="FPQ109" s="649"/>
      <c r="FPR109" s="649"/>
      <c r="FPS109" s="649"/>
      <c r="FPT109" s="649"/>
      <c r="FPU109" s="649"/>
      <c r="FPV109" s="649"/>
      <c r="FPW109" s="649"/>
      <c r="FPX109" s="649"/>
      <c r="FPY109" s="649"/>
      <c r="FPZ109" s="649"/>
      <c r="FQA109" s="649"/>
      <c r="FQB109" s="649"/>
      <c r="FQC109" s="649"/>
      <c r="FQD109" s="649"/>
      <c r="FQE109" s="649"/>
      <c r="FQF109" s="649"/>
      <c r="FQG109" s="649"/>
      <c r="FQH109" s="649"/>
      <c r="FQI109" s="649"/>
      <c r="FQJ109" s="649"/>
      <c r="FQK109" s="649"/>
      <c r="FQL109" s="649"/>
      <c r="FQM109" s="649"/>
      <c r="FQN109" s="649"/>
      <c r="FQO109" s="649"/>
      <c r="FQP109" s="649"/>
      <c r="FQQ109" s="649"/>
      <c r="FQR109" s="649"/>
      <c r="FQS109" s="649"/>
      <c r="FQT109" s="649"/>
      <c r="FQU109" s="649"/>
      <c r="FQV109" s="649"/>
      <c r="FQW109" s="649"/>
      <c r="FQX109" s="649"/>
      <c r="FQY109" s="649"/>
      <c r="FQZ109" s="649"/>
      <c r="FRA109" s="649"/>
      <c r="FRB109" s="649"/>
      <c r="FRC109" s="649"/>
      <c r="FRD109" s="649"/>
      <c r="FRE109" s="649"/>
      <c r="FRF109" s="649"/>
      <c r="FRG109" s="649"/>
      <c r="FRH109" s="649"/>
      <c r="FRI109" s="649"/>
      <c r="FRJ109" s="649"/>
      <c r="FRK109" s="649"/>
      <c r="FRL109" s="649"/>
      <c r="FRM109" s="649"/>
      <c r="FRN109" s="649"/>
      <c r="FRO109" s="649"/>
      <c r="FRP109" s="649"/>
      <c r="FRQ109" s="649"/>
      <c r="FRR109" s="649"/>
      <c r="FRS109" s="649"/>
      <c r="FRT109" s="649"/>
      <c r="FRU109" s="649"/>
      <c r="FRV109" s="649"/>
      <c r="FRW109" s="649"/>
      <c r="FRX109" s="649"/>
      <c r="FRY109" s="649"/>
      <c r="FRZ109" s="649"/>
      <c r="FSA109" s="649"/>
      <c r="FSB109" s="649"/>
      <c r="FSC109" s="649"/>
      <c r="FSD109" s="649"/>
      <c r="FSE109" s="649"/>
      <c r="FSF109" s="649"/>
      <c r="FSG109" s="649"/>
      <c r="FSH109" s="649"/>
      <c r="FSI109" s="649"/>
      <c r="FSJ109" s="649"/>
      <c r="FSK109" s="649"/>
      <c r="FSL109" s="649"/>
      <c r="FSM109" s="649"/>
      <c r="FSN109" s="649"/>
      <c r="FSO109" s="649"/>
      <c r="FSP109" s="649"/>
      <c r="FSQ109" s="649"/>
      <c r="FSR109" s="649"/>
      <c r="FSS109" s="649"/>
      <c r="FST109" s="649"/>
      <c r="FSU109" s="649"/>
      <c r="FSV109" s="649"/>
      <c r="FSW109" s="649"/>
      <c r="FSX109" s="649"/>
      <c r="FSY109" s="649"/>
      <c r="FSZ109" s="649"/>
      <c r="FTA109" s="649"/>
      <c r="FTB109" s="649"/>
      <c r="FTC109" s="649"/>
      <c r="FTD109" s="649"/>
      <c r="FTE109" s="649"/>
      <c r="FTF109" s="649"/>
      <c r="FTG109" s="649"/>
      <c r="FTH109" s="649"/>
      <c r="FTI109" s="649"/>
      <c r="FTJ109" s="649"/>
      <c r="FTK109" s="649"/>
      <c r="FTL109" s="649"/>
      <c r="FTM109" s="649"/>
      <c r="FTN109" s="649"/>
      <c r="FTO109" s="649"/>
      <c r="FTP109" s="649"/>
      <c r="FTQ109" s="649"/>
      <c r="FTR109" s="649"/>
      <c r="FTS109" s="649"/>
      <c r="FTT109" s="649"/>
      <c r="FTU109" s="649"/>
      <c r="FTV109" s="649"/>
      <c r="FTW109" s="649"/>
      <c r="FTX109" s="649"/>
      <c r="FTY109" s="649"/>
      <c r="FTZ109" s="649"/>
      <c r="FUA109" s="649"/>
      <c r="FUB109" s="649"/>
      <c r="FUC109" s="649"/>
      <c r="FUD109" s="649"/>
      <c r="FUE109" s="649"/>
      <c r="FUF109" s="649"/>
      <c r="FUG109" s="649"/>
      <c r="FUH109" s="649"/>
      <c r="FUI109" s="649"/>
      <c r="FUJ109" s="649"/>
      <c r="FUK109" s="649"/>
      <c r="FUL109" s="649"/>
      <c r="FUM109" s="649"/>
      <c r="FUN109" s="649"/>
      <c r="FUO109" s="649"/>
      <c r="FUP109" s="649"/>
      <c r="FUQ109" s="649"/>
      <c r="FUR109" s="649"/>
      <c r="FUS109" s="649"/>
      <c r="FUT109" s="649"/>
      <c r="FUU109" s="649"/>
      <c r="FUV109" s="649"/>
      <c r="FUW109" s="649"/>
      <c r="FUX109" s="649"/>
      <c r="FUY109" s="649"/>
      <c r="FUZ109" s="649"/>
      <c r="FVA109" s="649"/>
      <c r="FVB109" s="649"/>
      <c r="FVC109" s="649"/>
      <c r="FVD109" s="649"/>
      <c r="FVE109" s="649"/>
      <c r="FVF109" s="649"/>
      <c r="FVG109" s="649"/>
      <c r="FVH109" s="649"/>
      <c r="FVI109" s="649"/>
      <c r="FVJ109" s="649"/>
      <c r="FVK109" s="649"/>
      <c r="FVL109" s="649"/>
      <c r="FVM109" s="649"/>
      <c r="FVN109" s="649"/>
      <c r="FVO109" s="649"/>
      <c r="FVP109" s="649"/>
      <c r="FVQ109" s="649"/>
      <c r="FVR109" s="649"/>
      <c r="FVS109" s="649"/>
      <c r="FVT109" s="649"/>
      <c r="FVU109" s="649"/>
      <c r="FVV109" s="649"/>
      <c r="FVW109" s="649"/>
      <c r="FVX109" s="649"/>
      <c r="FVY109" s="649"/>
      <c r="FVZ109" s="649"/>
      <c r="FWA109" s="649"/>
      <c r="FWB109" s="649"/>
      <c r="FWC109" s="649"/>
      <c r="FWD109" s="649"/>
      <c r="FWE109" s="649"/>
      <c r="FWF109" s="649"/>
      <c r="FWG109" s="649"/>
      <c r="FWH109" s="649"/>
      <c r="FWI109" s="649"/>
      <c r="FWJ109" s="649"/>
      <c r="FWK109" s="649"/>
      <c r="FWL109" s="649"/>
      <c r="FWM109" s="649"/>
      <c r="FWN109" s="649"/>
      <c r="FWO109" s="649"/>
      <c r="FWP109" s="649"/>
      <c r="FWQ109" s="649"/>
      <c r="FWR109" s="649"/>
      <c r="FWS109" s="649"/>
      <c r="FWT109" s="649"/>
      <c r="FWU109" s="649"/>
      <c r="FWV109" s="649"/>
      <c r="FWW109" s="649"/>
      <c r="FWX109" s="649"/>
      <c r="FWY109" s="649"/>
      <c r="FWZ109" s="649"/>
      <c r="FXA109" s="649"/>
      <c r="FXB109" s="649"/>
      <c r="FXC109" s="649"/>
      <c r="FXD109" s="649"/>
      <c r="FXE109" s="649"/>
      <c r="FXF109" s="649"/>
      <c r="FXG109" s="649"/>
      <c r="FXH109" s="649"/>
      <c r="FXI109" s="649"/>
      <c r="FXJ109" s="649"/>
      <c r="FXK109" s="649"/>
      <c r="FXL109" s="649"/>
      <c r="FXM109" s="649"/>
      <c r="FXN109" s="649"/>
      <c r="FXO109" s="649"/>
      <c r="FXP109" s="649"/>
      <c r="FXQ109" s="649"/>
      <c r="FXR109" s="649"/>
      <c r="FXS109" s="649"/>
      <c r="FXT109" s="649"/>
      <c r="FXU109" s="649"/>
      <c r="FXV109" s="649"/>
      <c r="FXW109" s="649"/>
      <c r="FXX109" s="649"/>
      <c r="FXY109" s="649"/>
      <c r="FXZ109" s="649"/>
      <c r="FYA109" s="649"/>
      <c r="FYB109" s="649"/>
      <c r="FYC109" s="649"/>
      <c r="FYD109" s="649"/>
      <c r="FYE109" s="649"/>
      <c r="FYF109" s="649"/>
      <c r="FYG109" s="649"/>
      <c r="FYH109" s="649"/>
      <c r="FYI109" s="649"/>
      <c r="FYJ109" s="649"/>
      <c r="FYK109" s="649"/>
      <c r="FYL109" s="649"/>
      <c r="FYM109" s="649"/>
      <c r="FYN109" s="649"/>
      <c r="FYO109" s="649"/>
      <c r="FYP109" s="649"/>
      <c r="FYQ109" s="649"/>
      <c r="FYR109" s="649"/>
      <c r="FYS109" s="649"/>
      <c r="FYT109" s="649"/>
      <c r="FYU109" s="649"/>
      <c r="FYV109" s="649"/>
      <c r="FYW109" s="649"/>
      <c r="FYX109" s="649"/>
      <c r="FYY109" s="649"/>
      <c r="FYZ109" s="649"/>
      <c r="FZA109" s="649"/>
      <c r="FZB109" s="649"/>
      <c r="FZC109" s="649"/>
      <c r="FZD109" s="649"/>
      <c r="FZE109" s="649"/>
      <c r="FZF109" s="649"/>
      <c r="FZG109" s="649"/>
      <c r="FZH109" s="649"/>
      <c r="FZI109" s="649"/>
      <c r="FZJ109" s="649"/>
      <c r="FZK109" s="649"/>
      <c r="FZL109" s="649"/>
      <c r="FZM109" s="649"/>
      <c r="FZN109" s="649"/>
      <c r="FZO109" s="649"/>
      <c r="FZP109" s="649"/>
      <c r="FZQ109" s="649"/>
      <c r="FZR109" s="649"/>
      <c r="FZS109" s="649"/>
      <c r="FZT109" s="649"/>
      <c r="FZU109" s="649"/>
      <c r="FZV109" s="649"/>
      <c r="FZW109" s="649"/>
      <c r="FZX109" s="649"/>
      <c r="FZY109" s="649"/>
      <c r="FZZ109" s="649"/>
      <c r="GAA109" s="649"/>
      <c r="GAB109" s="649"/>
      <c r="GAC109" s="649"/>
      <c r="GAD109" s="649"/>
      <c r="GAE109" s="649"/>
      <c r="GAF109" s="649"/>
      <c r="GAG109" s="649"/>
      <c r="GAH109" s="649"/>
      <c r="GAI109" s="649"/>
      <c r="GAJ109" s="649"/>
      <c r="GAK109" s="649"/>
      <c r="GAL109" s="649"/>
      <c r="GAM109" s="649"/>
      <c r="GAN109" s="649"/>
      <c r="GAO109" s="649"/>
      <c r="GAP109" s="649"/>
      <c r="GAQ109" s="649"/>
      <c r="GAR109" s="649"/>
      <c r="GAS109" s="649"/>
      <c r="GAT109" s="649"/>
      <c r="GAU109" s="649"/>
      <c r="GAV109" s="649"/>
      <c r="GAW109" s="649"/>
      <c r="GAX109" s="649"/>
      <c r="GAY109" s="649"/>
      <c r="GAZ109" s="649"/>
      <c r="GBA109" s="649"/>
      <c r="GBB109" s="649"/>
      <c r="GBC109" s="649"/>
      <c r="GBD109" s="649"/>
      <c r="GBE109" s="649"/>
      <c r="GBF109" s="649"/>
      <c r="GBG109" s="649"/>
      <c r="GBH109" s="649"/>
      <c r="GBI109" s="649"/>
      <c r="GBJ109" s="649"/>
      <c r="GBK109" s="649"/>
      <c r="GBL109" s="649"/>
      <c r="GBM109" s="649"/>
      <c r="GBN109" s="649"/>
      <c r="GBO109" s="649"/>
      <c r="GBP109" s="649"/>
      <c r="GBQ109" s="649"/>
      <c r="GBR109" s="649"/>
      <c r="GBS109" s="649"/>
      <c r="GBT109" s="649"/>
      <c r="GBU109" s="649"/>
      <c r="GBV109" s="649"/>
      <c r="GBW109" s="649"/>
      <c r="GBX109" s="649"/>
      <c r="GBY109" s="649"/>
      <c r="GBZ109" s="649"/>
      <c r="GCA109" s="649"/>
      <c r="GCB109" s="649"/>
      <c r="GCC109" s="649"/>
      <c r="GCD109" s="649"/>
      <c r="GCE109" s="649"/>
      <c r="GCF109" s="649"/>
      <c r="GCG109" s="649"/>
      <c r="GCH109" s="649"/>
      <c r="GCI109" s="649"/>
      <c r="GCJ109" s="649"/>
      <c r="GCK109" s="649"/>
      <c r="GCL109" s="649"/>
      <c r="GCM109" s="649"/>
      <c r="GCN109" s="649"/>
      <c r="GCO109" s="649"/>
      <c r="GCP109" s="649"/>
      <c r="GCQ109" s="649"/>
      <c r="GCR109" s="649"/>
      <c r="GCS109" s="649"/>
      <c r="GCT109" s="649"/>
      <c r="GCU109" s="649"/>
      <c r="GCV109" s="649"/>
      <c r="GCW109" s="649"/>
      <c r="GCX109" s="649"/>
      <c r="GCY109" s="649"/>
      <c r="GCZ109" s="649"/>
      <c r="GDA109" s="649"/>
      <c r="GDB109" s="649"/>
      <c r="GDC109" s="649"/>
      <c r="GDD109" s="649"/>
      <c r="GDE109" s="649"/>
      <c r="GDF109" s="649"/>
      <c r="GDG109" s="649"/>
      <c r="GDH109" s="649"/>
      <c r="GDI109" s="649"/>
      <c r="GDJ109" s="649"/>
      <c r="GDK109" s="649"/>
      <c r="GDL109" s="649"/>
      <c r="GDM109" s="649"/>
      <c r="GDN109" s="649"/>
      <c r="GDO109" s="649"/>
      <c r="GDP109" s="649"/>
      <c r="GDQ109" s="649"/>
      <c r="GDR109" s="649"/>
      <c r="GDS109" s="649"/>
      <c r="GDT109" s="649"/>
      <c r="GDU109" s="649"/>
      <c r="GDV109" s="649"/>
      <c r="GDW109" s="649"/>
      <c r="GDX109" s="649"/>
      <c r="GDY109" s="649"/>
      <c r="GDZ109" s="649"/>
      <c r="GEA109" s="649"/>
      <c r="GEB109" s="649"/>
      <c r="GEC109" s="649"/>
      <c r="GED109" s="649"/>
      <c r="GEE109" s="649"/>
      <c r="GEF109" s="649"/>
      <c r="GEG109" s="649"/>
      <c r="GEH109" s="649"/>
      <c r="GEI109" s="649"/>
      <c r="GEJ109" s="649"/>
      <c r="GEK109" s="649"/>
      <c r="GEL109" s="649"/>
      <c r="GEM109" s="649"/>
      <c r="GEN109" s="649"/>
      <c r="GEO109" s="649"/>
      <c r="GEP109" s="649"/>
      <c r="GEQ109" s="649"/>
      <c r="GER109" s="649"/>
      <c r="GES109" s="649"/>
      <c r="GET109" s="649"/>
      <c r="GEU109" s="649"/>
      <c r="GEV109" s="649"/>
      <c r="GEW109" s="649"/>
      <c r="GEX109" s="649"/>
      <c r="GEY109" s="649"/>
      <c r="GEZ109" s="649"/>
      <c r="GFA109" s="649"/>
      <c r="GFB109" s="649"/>
      <c r="GFC109" s="649"/>
      <c r="GFD109" s="649"/>
      <c r="GFE109" s="649"/>
      <c r="GFF109" s="649"/>
      <c r="GFG109" s="649"/>
      <c r="GFH109" s="649"/>
      <c r="GFI109" s="649"/>
      <c r="GFJ109" s="649"/>
      <c r="GFK109" s="649"/>
      <c r="GFL109" s="649"/>
      <c r="GFM109" s="649"/>
      <c r="GFN109" s="649"/>
      <c r="GFO109" s="649"/>
      <c r="GFP109" s="649"/>
      <c r="GFQ109" s="649"/>
      <c r="GFR109" s="649"/>
      <c r="GFS109" s="649"/>
      <c r="GFT109" s="649"/>
      <c r="GFU109" s="649"/>
      <c r="GFV109" s="649"/>
      <c r="GFW109" s="649"/>
      <c r="GFX109" s="649"/>
      <c r="GFY109" s="649"/>
      <c r="GFZ109" s="649"/>
      <c r="GGA109" s="649"/>
      <c r="GGB109" s="649"/>
      <c r="GGC109" s="649"/>
      <c r="GGD109" s="649"/>
      <c r="GGE109" s="649"/>
      <c r="GGF109" s="649"/>
      <c r="GGG109" s="649"/>
      <c r="GGH109" s="649"/>
      <c r="GGI109" s="649"/>
      <c r="GGJ109" s="649"/>
      <c r="GGK109" s="649"/>
      <c r="GGL109" s="649"/>
      <c r="GGM109" s="649"/>
      <c r="GGN109" s="649"/>
      <c r="GGO109" s="649"/>
      <c r="GGP109" s="649"/>
      <c r="GGQ109" s="649"/>
      <c r="GGR109" s="649"/>
      <c r="GGS109" s="649"/>
      <c r="GGT109" s="649"/>
      <c r="GGU109" s="649"/>
      <c r="GGV109" s="649"/>
      <c r="GGW109" s="649"/>
      <c r="GGX109" s="649"/>
      <c r="GGY109" s="649"/>
      <c r="GGZ109" s="649"/>
      <c r="GHA109" s="649"/>
      <c r="GHB109" s="649"/>
      <c r="GHC109" s="649"/>
      <c r="GHD109" s="649"/>
      <c r="GHE109" s="649"/>
      <c r="GHF109" s="649"/>
      <c r="GHG109" s="649"/>
      <c r="GHH109" s="649"/>
      <c r="GHI109" s="649"/>
      <c r="GHJ109" s="649"/>
      <c r="GHK109" s="649"/>
      <c r="GHL109" s="649"/>
      <c r="GHM109" s="649"/>
      <c r="GHN109" s="649"/>
      <c r="GHO109" s="649"/>
      <c r="GHP109" s="649"/>
      <c r="GHQ109" s="649"/>
      <c r="GHR109" s="649"/>
      <c r="GHS109" s="649"/>
      <c r="GHT109" s="649"/>
      <c r="GHU109" s="649"/>
      <c r="GHV109" s="649"/>
      <c r="GHW109" s="649"/>
      <c r="GHX109" s="649"/>
      <c r="GHY109" s="649"/>
      <c r="GHZ109" s="649"/>
      <c r="GIA109" s="649"/>
      <c r="GIB109" s="649"/>
      <c r="GIC109" s="649"/>
      <c r="GID109" s="649"/>
      <c r="GIE109" s="649"/>
      <c r="GIF109" s="649"/>
      <c r="GIG109" s="649"/>
      <c r="GIH109" s="649"/>
      <c r="GII109" s="649"/>
      <c r="GIJ109" s="649"/>
      <c r="GIK109" s="649"/>
      <c r="GIL109" s="649"/>
      <c r="GIM109" s="649"/>
      <c r="GIN109" s="649"/>
      <c r="GIO109" s="649"/>
      <c r="GIP109" s="649"/>
      <c r="GIQ109" s="649"/>
      <c r="GIR109" s="649"/>
      <c r="GIS109" s="649"/>
      <c r="GIT109" s="649"/>
      <c r="GIU109" s="649"/>
      <c r="GIV109" s="649"/>
      <c r="GIW109" s="649"/>
      <c r="GIX109" s="649"/>
      <c r="GIY109" s="649"/>
      <c r="GIZ109" s="649"/>
      <c r="GJA109" s="649"/>
      <c r="GJB109" s="649"/>
      <c r="GJC109" s="649"/>
      <c r="GJD109" s="649"/>
      <c r="GJE109" s="649"/>
      <c r="GJF109" s="649"/>
      <c r="GJG109" s="649"/>
      <c r="GJH109" s="649"/>
      <c r="GJI109" s="649"/>
      <c r="GJJ109" s="649"/>
      <c r="GJK109" s="649"/>
      <c r="GJL109" s="649"/>
      <c r="GJM109" s="649"/>
      <c r="GJN109" s="649"/>
      <c r="GJO109" s="649"/>
      <c r="GJP109" s="649"/>
      <c r="GJQ109" s="649"/>
      <c r="GJR109" s="649"/>
      <c r="GJS109" s="649"/>
      <c r="GJT109" s="649"/>
      <c r="GJU109" s="649"/>
      <c r="GJV109" s="649"/>
      <c r="GJW109" s="649"/>
      <c r="GJX109" s="649"/>
      <c r="GJY109" s="649"/>
      <c r="GJZ109" s="649"/>
      <c r="GKA109" s="649"/>
      <c r="GKB109" s="649"/>
      <c r="GKC109" s="649"/>
      <c r="GKD109" s="649"/>
      <c r="GKE109" s="649"/>
      <c r="GKF109" s="649"/>
      <c r="GKG109" s="649"/>
      <c r="GKH109" s="649"/>
      <c r="GKI109" s="649"/>
      <c r="GKJ109" s="649"/>
      <c r="GKK109" s="649"/>
      <c r="GKL109" s="649"/>
      <c r="GKM109" s="649"/>
      <c r="GKN109" s="649"/>
      <c r="GKO109" s="649"/>
      <c r="GKP109" s="649"/>
      <c r="GKQ109" s="649"/>
      <c r="GKR109" s="649"/>
      <c r="GKS109" s="649"/>
      <c r="GKT109" s="649"/>
      <c r="GKU109" s="649"/>
      <c r="GKV109" s="649"/>
      <c r="GKW109" s="649"/>
      <c r="GKX109" s="649"/>
      <c r="GKY109" s="649"/>
      <c r="GKZ109" s="649"/>
      <c r="GLA109" s="649"/>
      <c r="GLB109" s="649"/>
      <c r="GLC109" s="649"/>
      <c r="GLD109" s="649"/>
      <c r="GLE109" s="649"/>
      <c r="GLF109" s="649"/>
      <c r="GLG109" s="649"/>
      <c r="GLH109" s="649"/>
      <c r="GLI109" s="649"/>
      <c r="GLJ109" s="649"/>
      <c r="GLK109" s="649"/>
      <c r="GLL109" s="649"/>
      <c r="GLM109" s="649"/>
      <c r="GLN109" s="649"/>
      <c r="GLO109" s="649"/>
      <c r="GLP109" s="649"/>
      <c r="GLQ109" s="649"/>
      <c r="GLR109" s="649"/>
      <c r="GLS109" s="649"/>
      <c r="GLT109" s="649"/>
      <c r="GLU109" s="649"/>
      <c r="GLV109" s="649"/>
      <c r="GLW109" s="649"/>
      <c r="GLX109" s="649"/>
      <c r="GLY109" s="649"/>
      <c r="GLZ109" s="649"/>
      <c r="GMA109" s="649"/>
      <c r="GMB109" s="649"/>
      <c r="GMC109" s="649"/>
      <c r="GMD109" s="649"/>
      <c r="GME109" s="649"/>
      <c r="GMF109" s="649"/>
      <c r="GMG109" s="649"/>
      <c r="GMH109" s="649"/>
      <c r="GMI109" s="649"/>
      <c r="GMJ109" s="649"/>
      <c r="GMK109" s="649"/>
      <c r="GML109" s="649"/>
      <c r="GMM109" s="649"/>
      <c r="GMN109" s="649"/>
      <c r="GMO109" s="649"/>
      <c r="GMP109" s="649"/>
      <c r="GMQ109" s="649"/>
      <c r="GMR109" s="649"/>
      <c r="GMS109" s="649"/>
      <c r="GMT109" s="649"/>
      <c r="GMU109" s="649"/>
      <c r="GMV109" s="649"/>
      <c r="GMW109" s="649"/>
      <c r="GMX109" s="649"/>
      <c r="GMY109" s="649"/>
      <c r="GMZ109" s="649"/>
      <c r="GNA109" s="649"/>
      <c r="GNB109" s="649"/>
      <c r="GNC109" s="649"/>
      <c r="GND109" s="649"/>
      <c r="GNE109" s="649"/>
      <c r="GNF109" s="649"/>
      <c r="GNG109" s="649"/>
      <c r="GNH109" s="649"/>
      <c r="GNI109" s="649"/>
      <c r="GNJ109" s="649"/>
      <c r="GNK109" s="649"/>
      <c r="GNL109" s="649"/>
      <c r="GNM109" s="649"/>
      <c r="GNN109" s="649"/>
      <c r="GNO109" s="649"/>
      <c r="GNP109" s="649"/>
      <c r="GNQ109" s="649"/>
      <c r="GNR109" s="649"/>
      <c r="GNS109" s="649"/>
      <c r="GNT109" s="649"/>
      <c r="GNU109" s="649"/>
      <c r="GNV109" s="649"/>
      <c r="GNW109" s="649"/>
      <c r="GNX109" s="649"/>
      <c r="GNY109" s="649"/>
      <c r="GNZ109" s="649"/>
      <c r="GOA109" s="649"/>
      <c r="GOB109" s="649"/>
      <c r="GOC109" s="649"/>
      <c r="GOD109" s="649"/>
      <c r="GOE109" s="649"/>
      <c r="GOF109" s="649"/>
      <c r="GOG109" s="649"/>
      <c r="GOH109" s="649"/>
      <c r="GOI109" s="649"/>
      <c r="GOJ109" s="649"/>
      <c r="GOK109" s="649"/>
      <c r="GOL109" s="649"/>
      <c r="GOM109" s="649"/>
      <c r="GON109" s="649"/>
      <c r="GOO109" s="649"/>
      <c r="GOP109" s="649"/>
      <c r="GOQ109" s="649"/>
      <c r="GOR109" s="649"/>
      <c r="GOS109" s="649"/>
      <c r="GOT109" s="649"/>
      <c r="GOU109" s="649"/>
      <c r="GOV109" s="649"/>
      <c r="GOW109" s="649"/>
      <c r="GOX109" s="649"/>
      <c r="GOY109" s="649"/>
      <c r="GOZ109" s="649"/>
      <c r="GPA109" s="649"/>
      <c r="GPB109" s="649"/>
      <c r="GPC109" s="649"/>
      <c r="GPD109" s="649"/>
      <c r="GPE109" s="649"/>
      <c r="GPF109" s="649"/>
      <c r="GPG109" s="649"/>
      <c r="GPH109" s="649"/>
      <c r="GPI109" s="649"/>
      <c r="GPJ109" s="649"/>
      <c r="GPK109" s="649"/>
      <c r="GPL109" s="649"/>
      <c r="GPM109" s="649"/>
      <c r="GPN109" s="649"/>
      <c r="GPO109" s="649"/>
      <c r="GPP109" s="649"/>
      <c r="GPQ109" s="649"/>
      <c r="GPR109" s="649"/>
      <c r="GPS109" s="649"/>
      <c r="GPT109" s="649"/>
      <c r="GPU109" s="649"/>
      <c r="GPV109" s="649"/>
      <c r="GPW109" s="649"/>
      <c r="GPX109" s="649"/>
      <c r="GPY109" s="649"/>
      <c r="GPZ109" s="649"/>
      <c r="GQA109" s="649"/>
      <c r="GQB109" s="649"/>
      <c r="GQC109" s="649"/>
      <c r="GQD109" s="649"/>
      <c r="GQE109" s="649"/>
      <c r="GQF109" s="649"/>
      <c r="GQG109" s="649"/>
      <c r="GQH109" s="649"/>
      <c r="GQI109" s="649"/>
      <c r="GQJ109" s="649"/>
      <c r="GQK109" s="649"/>
      <c r="GQL109" s="649"/>
      <c r="GQM109" s="649"/>
      <c r="GQN109" s="649"/>
      <c r="GQO109" s="649"/>
      <c r="GQP109" s="649"/>
      <c r="GQQ109" s="649"/>
      <c r="GQR109" s="649"/>
      <c r="GQS109" s="649"/>
      <c r="GQT109" s="649"/>
      <c r="GQU109" s="649"/>
      <c r="GQV109" s="649"/>
      <c r="GQW109" s="649"/>
      <c r="GQX109" s="649"/>
      <c r="GQY109" s="649"/>
      <c r="GQZ109" s="649"/>
      <c r="GRA109" s="649"/>
      <c r="GRB109" s="649"/>
      <c r="GRC109" s="649"/>
      <c r="GRD109" s="649"/>
      <c r="GRE109" s="649"/>
      <c r="GRF109" s="649"/>
      <c r="GRG109" s="649"/>
      <c r="GRH109" s="649"/>
      <c r="GRI109" s="649"/>
      <c r="GRJ109" s="649"/>
      <c r="GRK109" s="649"/>
      <c r="GRL109" s="649"/>
      <c r="GRM109" s="649"/>
      <c r="GRN109" s="649"/>
      <c r="GRO109" s="649"/>
      <c r="GRP109" s="649"/>
      <c r="GRQ109" s="649"/>
      <c r="GRR109" s="649"/>
      <c r="GRS109" s="649"/>
      <c r="GRT109" s="649"/>
      <c r="GRU109" s="649"/>
      <c r="GRV109" s="649"/>
      <c r="GRW109" s="649"/>
      <c r="GRX109" s="649"/>
      <c r="GRY109" s="649"/>
      <c r="GRZ109" s="649"/>
      <c r="GSA109" s="649"/>
      <c r="GSB109" s="649"/>
      <c r="GSC109" s="649"/>
      <c r="GSD109" s="649"/>
      <c r="GSE109" s="649"/>
      <c r="GSF109" s="649"/>
      <c r="GSG109" s="649"/>
      <c r="GSH109" s="649"/>
      <c r="GSI109" s="649"/>
      <c r="GSJ109" s="649"/>
      <c r="GSK109" s="649"/>
      <c r="GSL109" s="649"/>
      <c r="GSM109" s="649"/>
      <c r="GSN109" s="649"/>
      <c r="GSO109" s="649"/>
      <c r="GSP109" s="649"/>
      <c r="GSQ109" s="649"/>
      <c r="GSR109" s="649"/>
      <c r="GSS109" s="649"/>
      <c r="GST109" s="649"/>
      <c r="GSU109" s="649"/>
      <c r="GSV109" s="649"/>
      <c r="GSW109" s="649"/>
      <c r="GSX109" s="649"/>
      <c r="GSY109" s="649"/>
      <c r="GSZ109" s="649"/>
      <c r="GTA109" s="649"/>
      <c r="GTB109" s="649"/>
      <c r="GTC109" s="649"/>
      <c r="GTD109" s="649"/>
      <c r="GTE109" s="649"/>
      <c r="GTF109" s="649"/>
      <c r="GTG109" s="649"/>
      <c r="GTH109" s="649"/>
      <c r="GTI109" s="649"/>
      <c r="GTJ109" s="649"/>
      <c r="GTK109" s="649"/>
      <c r="GTL109" s="649"/>
      <c r="GTM109" s="649"/>
      <c r="GTN109" s="649"/>
      <c r="GTO109" s="649"/>
      <c r="GTP109" s="649"/>
      <c r="GTQ109" s="649"/>
      <c r="GTR109" s="649"/>
      <c r="GTS109" s="649"/>
      <c r="GTT109" s="649"/>
      <c r="GTU109" s="649"/>
      <c r="GTV109" s="649"/>
      <c r="GTW109" s="649"/>
      <c r="GTX109" s="649"/>
      <c r="GTY109" s="649"/>
      <c r="GTZ109" s="649"/>
      <c r="GUA109" s="649"/>
      <c r="GUB109" s="649"/>
      <c r="GUC109" s="649"/>
      <c r="GUD109" s="649"/>
      <c r="GUE109" s="649"/>
      <c r="GUF109" s="649"/>
      <c r="GUG109" s="649"/>
      <c r="GUH109" s="649"/>
      <c r="GUI109" s="649"/>
      <c r="GUJ109" s="649"/>
      <c r="GUK109" s="649"/>
      <c r="GUL109" s="649"/>
      <c r="GUM109" s="649"/>
      <c r="GUN109" s="649"/>
      <c r="GUO109" s="649"/>
      <c r="GUP109" s="649"/>
      <c r="GUQ109" s="649"/>
      <c r="GUR109" s="649"/>
      <c r="GUS109" s="649"/>
      <c r="GUT109" s="649"/>
      <c r="GUU109" s="649"/>
      <c r="GUV109" s="649"/>
      <c r="GUW109" s="649"/>
      <c r="GUX109" s="649"/>
      <c r="GUY109" s="649"/>
      <c r="GUZ109" s="649"/>
      <c r="GVA109" s="649"/>
      <c r="GVB109" s="649"/>
      <c r="GVC109" s="649"/>
      <c r="GVD109" s="649"/>
      <c r="GVE109" s="649"/>
      <c r="GVF109" s="649"/>
      <c r="GVG109" s="649"/>
      <c r="GVH109" s="649"/>
      <c r="GVI109" s="649"/>
      <c r="GVJ109" s="649"/>
      <c r="GVK109" s="649"/>
      <c r="GVL109" s="649"/>
      <c r="GVM109" s="649"/>
      <c r="GVN109" s="649"/>
      <c r="GVO109" s="649"/>
      <c r="GVP109" s="649"/>
      <c r="GVQ109" s="649"/>
      <c r="GVR109" s="649"/>
      <c r="GVS109" s="649"/>
      <c r="GVT109" s="649"/>
      <c r="GVU109" s="649"/>
      <c r="GVV109" s="649"/>
      <c r="GVW109" s="649"/>
      <c r="GVX109" s="649"/>
      <c r="GVY109" s="649"/>
      <c r="GVZ109" s="649"/>
      <c r="GWA109" s="649"/>
      <c r="GWB109" s="649"/>
      <c r="GWC109" s="649"/>
      <c r="GWD109" s="649"/>
      <c r="GWE109" s="649"/>
      <c r="GWF109" s="649"/>
      <c r="GWG109" s="649"/>
      <c r="GWH109" s="649"/>
      <c r="GWI109" s="649"/>
      <c r="GWJ109" s="649"/>
      <c r="GWK109" s="649"/>
      <c r="GWL109" s="649"/>
      <c r="GWM109" s="649"/>
      <c r="GWN109" s="649"/>
      <c r="GWO109" s="649"/>
      <c r="GWP109" s="649"/>
      <c r="GWQ109" s="649"/>
      <c r="GWR109" s="649"/>
      <c r="GWS109" s="649"/>
      <c r="GWT109" s="649"/>
      <c r="GWU109" s="649"/>
      <c r="GWV109" s="649"/>
      <c r="GWW109" s="649"/>
      <c r="GWX109" s="649"/>
      <c r="GWY109" s="649"/>
      <c r="GWZ109" s="649"/>
      <c r="GXA109" s="649"/>
      <c r="GXB109" s="649"/>
      <c r="GXC109" s="649"/>
      <c r="GXD109" s="649"/>
      <c r="GXE109" s="649"/>
      <c r="GXF109" s="649"/>
      <c r="GXG109" s="649"/>
      <c r="GXH109" s="649"/>
      <c r="GXI109" s="649"/>
      <c r="GXJ109" s="649"/>
      <c r="GXK109" s="649"/>
      <c r="GXL109" s="649"/>
      <c r="GXM109" s="649"/>
      <c r="GXN109" s="649"/>
      <c r="GXO109" s="649"/>
      <c r="GXP109" s="649"/>
      <c r="GXQ109" s="649"/>
      <c r="GXR109" s="649"/>
      <c r="GXS109" s="649"/>
      <c r="GXT109" s="649"/>
      <c r="GXU109" s="649"/>
      <c r="GXV109" s="649"/>
      <c r="GXW109" s="649"/>
      <c r="GXX109" s="649"/>
      <c r="GXY109" s="649"/>
      <c r="GXZ109" s="649"/>
      <c r="GYA109" s="649"/>
      <c r="GYB109" s="649"/>
      <c r="GYC109" s="649"/>
      <c r="GYD109" s="649"/>
      <c r="GYE109" s="649"/>
      <c r="GYF109" s="649"/>
      <c r="GYG109" s="649"/>
      <c r="GYH109" s="649"/>
      <c r="GYI109" s="649"/>
      <c r="GYJ109" s="649"/>
      <c r="GYK109" s="649"/>
      <c r="GYL109" s="649"/>
      <c r="GYM109" s="649"/>
      <c r="GYN109" s="649"/>
      <c r="GYO109" s="649"/>
      <c r="GYP109" s="649"/>
      <c r="GYQ109" s="649"/>
      <c r="GYR109" s="649"/>
      <c r="GYS109" s="649"/>
      <c r="GYT109" s="649"/>
      <c r="GYU109" s="649"/>
      <c r="GYV109" s="649"/>
      <c r="GYW109" s="649"/>
      <c r="GYX109" s="649"/>
      <c r="GYY109" s="649"/>
      <c r="GYZ109" s="649"/>
      <c r="GZA109" s="649"/>
      <c r="GZB109" s="649"/>
      <c r="GZC109" s="649"/>
      <c r="GZD109" s="649"/>
      <c r="GZE109" s="649"/>
      <c r="GZF109" s="649"/>
      <c r="GZG109" s="649"/>
      <c r="GZH109" s="649"/>
      <c r="GZI109" s="649"/>
      <c r="GZJ109" s="649"/>
      <c r="GZK109" s="649"/>
      <c r="GZL109" s="649"/>
      <c r="GZM109" s="649"/>
      <c r="GZN109" s="649"/>
      <c r="GZO109" s="649"/>
      <c r="GZP109" s="649"/>
      <c r="GZQ109" s="649"/>
      <c r="GZR109" s="649"/>
      <c r="GZS109" s="649"/>
      <c r="GZT109" s="649"/>
      <c r="GZU109" s="649"/>
      <c r="GZV109" s="649"/>
      <c r="GZW109" s="649"/>
      <c r="GZX109" s="649"/>
      <c r="GZY109" s="649"/>
      <c r="GZZ109" s="649"/>
      <c r="HAA109" s="649"/>
      <c r="HAB109" s="649"/>
      <c r="HAC109" s="649"/>
      <c r="HAD109" s="649"/>
      <c r="HAE109" s="649"/>
      <c r="HAF109" s="649"/>
      <c r="HAG109" s="649"/>
      <c r="HAH109" s="649"/>
      <c r="HAI109" s="649"/>
      <c r="HAJ109" s="649"/>
      <c r="HAK109" s="649"/>
      <c r="HAL109" s="649"/>
      <c r="HAM109" s="649"/>
      <c r="HAN109" s="649"/>
      <c r="HAO109" s="649"/>
      <c r="HAP109" s="649"/>
      <c r="HAQ109" s="649"/>
      <c r="HAR109" s="649"/>
      <c r="HAS109" s="649"/>
      <c r="HAT109" s="649"/>
      <c r="HAU109" s="649"/>
      <c r="HAV109" s="649"/>
      <c r="HAW109" s="649"/>
      <c r="HAX109" s="649"/>
      <c r="HAY109" s="649"/>
      <c r="HAZ109" s="649"/>
      <c r="HBA109" s="649"/>
      <c r="HBB109" s="649"/>
      <c r="HBC109" s="649"/>
      <c r="HBD109" s="649"/>
      <c r="HBE109" s="649"/>
      <c r="HBF109" s="649"/>
      <c r="HBG109" s="649"/>
      <c r="HBH109" s="649"/>
      <c r="HBI109" s="649"/>
      <c r="HBJ109" s="649"/>
      <c r="HBK109" s="649"/>
      <c r="HBL109" s="649"/>
      <c r="HBM109" s="649"/>
      <c r="HBN109" s="649"/>
      <c r="HBO109" s="649"/>
      <c r="HBP109" s="649"/>
      <c r="HBQ109" s="649"/>
      <c r="HBR109" s="649"/>
      <c r="HBS109" s="649"/>
      <c r="HBT109" s="649"/>
      <c r="HBU109" s="649"/>
      <c r="HBV109" s="649"/>
      <c r="HBW109" s="649"/>
      <c r="HBX109" s="649"/>
      <c r="HBY109" s="649"/>
      <c r="HBZ109" s="649"/>
      <c r="HCA109" s="649"/>
      <c r="HCB109" s="649"/>
      <c r="HCC109" s="649"/>
      <c r="HCD109" s="649"/>
      <c r="HCE109" s="649"/>
      <c r="HCF109" s="649"/>
      <c r="HCG109" s="649"/>
      <c r="HCH109" s="649"/>
      <c r="HCI109" s="649"/>
      <c r="HCJ109" s="649"/>
      <c r="HCK109" s="649"/>
      <c r="HCL109" s="649"/>
      <c r="HCM109" s="649"/>
      <c r="HCN109" s="649"/>
      <c r="HCO109" s="649"/>
      <c r="HCP109" s="649"/>
      <c r="HCQ109" s="649"/>
      <c r="HCR109" s="649"/>
      <c r="HCS109" s="649"/>
      <c r="HCT109" s="649"/>
      <c r="HCU109" s="649"/>
      <c r="HCV109" s="649"/>
      <c r="HCW109" s="649"/>
      <c r="HCX109" s="649"/>
      <c r="HCY109" s="649"/>
      <c r="HCZ109" s="649"/>
      <c r="HDA109" s="649"/>
      <c r="HDB109" s="649"/>
      <c r="HDC109" s="649"/>
      <c r="HDD109" s="649"/>
      <c r="HDE109" s="649"/>
      <c r="HDF109" s="649"/>
      <c r="HDG109" s="649"/>
      <c r="HDH109" s="649"/>
      <c r="HDI109" s="649"/>
      <c r="HDJ109" s="649"/>
      <c r="HDK109" s="649"/>
      <c r="HDL109" s="649"/>
      <c r="HDM109" s="649"/>
      <c r="HDN109" s="649"/>
      <c r="HDO109" s="649"/>
      <c r="HDP109" s="649"/>
      <c r="HDQ109" s="649"/>
      <c r="HDR109" s="649"/>
      <c r="HDS109" s="649"/>
      <c r="HDT109" s="649"/>
      <c r="HDU109" s="649"/>
      <c r="HDV109" s="649"/>
      <c r="HDW109" s="649"/>
      <c r="HDX109" s="649"/>
      <c r="HDY109" s="649"/>
      <c r="HDZ109" s="649"/>
      <c r="HEA109" s="649"/>
      <c r="HEB109" s="649"/>
      <c r="HEC109" s="649"/>
      <c r="HED109" s="649"/>
      <c r="HEE109" s="649"/>
      <c r="HEF109" s="649"/>
      <c r="HEG109" s="649"/>
      <c r="HEH109" s="649"/>
      <c r="HEI109" s="649"/>
      <c r="HEJ109" s="649"/>
      <c r="HEK109" s="649"/>
      <c r="HEL109" s="649"/>
      <c r="HEM109" s="649"/>
      <c r="HEN109" s="649"/>
      <c r="HEO109" s="649"/>
      <c r="HEP109" s="649"/>
      <c r="HEQ109" s="649"/>
      <c r="HER109" s="649"/>
      <c r="HES109" s="649"/>
      <c r="HET109" s="649"/>
      <c r="HEU109" s="649"/>
      <c r="HEV109" s="649"/>
      <c r="HEW109" s="649"/>
      <c r="HEX109" s="649"/>
      <c r="HEY109" s="649"/>
      <c r="HEZ109" s="649"/>
      <c r="HFA109" s="649"/>
      <c r="HFB109" s="649"/>
      <c r="HFC109" s="649"/>
      <c r="HFD109" s="649"/>
      <c r="HFE109" s="649"/>
      <c r="HFF109" s="649"/>
      <c r="HFG109" s="649"/>
      <c r="HFH109" s="649"/>
      <c r="HFI109" s="649"/>
      <c r="HFJ109" s="649"/>
      <c r="HFK109" s="649"/>
      <c r="HFL109" s="649"/>
      <c r="HFM109" s="649"/>
      <c r="HFN109" s="649"/>
      <c r="HFO109" s="649"/>
      <c r="HFP109" s="649"/>
      <c r="HFQ109" s="649"/>
      <c r="HFR109" s="649"/>
      <c r="HFS109" s="649"/>
      <c r="HFT109" s="649"/>
      <c r="HFU109" s="649"/>
      <c r="HFV109" s="649"/>
      <c r="HFW109" s="649"/>
      <c r="HFX109" s="649"/>
      <c r="HFY109" s="649"/>
      <c r="HFZ109" s="649"/>
      <c r="HGA109" s="649"/>
      <c r="HGB109" s="649"/>
      <c r="HGC109" s="649"/>
      <c r="HGD109" s="649"/>
      <c r="HGE109" s="649"/>
      <c r="HGF109" s="649"/>
      <c r="HGG109" s="649"/>
      <c r="HGH109" s="649"/>
      <c r="HGI109" s="649"/>
      <c r="HGJ109" s="649"/>
      <c r="HGK109" s="649"/>
      <c r="HGL109" s="649"/>
      <c r="HGM109" s="649"/>
      <c r="HGN109" s="649"/>
      <c r="HGO109" s="649"/>
      <c r="HGP109" s="649"/>
      <c r="HGQ109" s="649"/>
      <c r="HGR109" s="649"/>
      <c r="HGS109" s="649"/>
      <c r="HGT109" s="649"/>
      <c r="HGU109" s="649"/>
      <c r="HGV109" s="649"/>
      <c r="HGW109" s="649"/>
      <c r="HGX109" s="649"/>
      <c r="HGY109" s="649"/>
      <c r="HGZ109" s="649"/>
      <c r="HHA109" s="649"/>
      <c r="HHB109" s="649"/>
      <c r="HHC109" s="649"/>
      <c r="HHD109" s="649"/>
      <c r="HHE109" s="649"/>
      <c r="HHF109" s="649"/>
      <c r="HHG109" s="649"/>
      <c r="HHH109" s="649"/>
      <c r="HHI109" s="649"/>
      <c r="HHJ109" s="649"/>
      <c r="HHK109" s="649"/>
      <c r="HHL109" s="649"/>
      <c r="HHM109" s="649"/>
      <c r="HHN109" s="649"/>
      <c r="HHO109" s="649"/>
      <c r="HHP109" s="649"/>
      <c r="HHQ109" s="649"/>
      <c r="HHR109" s="649"/>
      <c r="HHS109" s="649"/>
      <c r="HHT109" s="649"/>
      <c r="HHU109" s="649"/>
      <c r="HHV109" s="649"/>
      <c r="HHW109" s="649"/>
      <c r="HHX109" s="649"/>
      <c r="HHY109" s="649"/>
      <c r="HHZ109" s="649"/>
      <c r="HIA109" s="649"/>
      <c r="HIB109" s="649"/>
      <c r="HIC109" s="649"/>
      <c r="HID109" s="649"/>
      <c r="HIE109" s="649"/>
      <c r="HIF109" s="649"/>
      <c r="HIG109" s="649"/>
      <c r="HIH109" s="649"/>
      <c r="HII109" s="649"/>
      <c r="HIJ109" s="649"/>
      <c r="HIK109" s="649"/>
      <c r="HIL109" s="649"/>
      <c r="HIM109" s="649"/>
      <c r="HIN109" s="649"/>
      <c r="HIO109" s="649"/>
      <c r="HIP109" s="649"/>
      <c r="HIQ109" s="649"/>
      <c r="HIR109" s="649"/>
      <c r="HIS109" s="649"/>
      <c r="HIT109" s="649"/>
      <c r="HIU109" s="649"/>
      <c r="HIV109" s="649"/>
      <c r="HIW109" s="649"/>
      <c r="HIX109" s="649"/>
      <c r="HIY109" s="649"/>
      <c r="HIZ109" s="649"/>
      <c r="HJA109" s="649"/>
      <c r="HJB109" s="649"/>
      <c r="HJC109" s="649"/>
      <c r="HJD109" s="649"/>
      <c r="HJE109" s="649"/>
      <c r="HJF109" s="649"/>
      <c r="HJG109" s="649"/>
      <c r="HJH109" s="649"/>
      <c r="HJI109" s="649"/>
      <c r="HJJ109" s="649"/>
      <c r="HJK109" s="649"/>
      <c r="HJL109" s="649"/>
      <c r="HJM109" s="649"/>
      <c r="HJN109" s="649"/>
      <c r="HJO109" s="649"/>
      <c r="HJP109" s="649"/>
      <c r="HJQ109" s="649"/>
      <c r="HJR109" s="649"/>
      <c r="HJS109" s="649"/>
      <c r="HJT109" s="649"/>
      <c r="HJU109" s="649"/>
      <c r="HJV109" s="649"/>
      <c r="HJW109" s="649"/>
      <c r="HJX109" s="649"/>
      <c r="HJY109" s="649"/>
      <c r="HJZ109" s="649"/>
      <c r="HKA109" s="649"/>
      <c r="HKB109" s="649"/>
      <c r="HKC109" s="649"/>
      <c r="HKD109" s="649"/>
      <c r="HKE109" s="649"/>
      <c r="HKF109" s="649"/>
      <c r="HKG109" s="649"/>
      <c r="HKH109" s="649"/>
      <c r="HKI109" s="649"/>
      <c r="HKJ109" s="649"/>
      <c r="HKK109" s="649"/>
      <c r="HKL109" s="649"/>
      <c r="HKM109" s="649"/>
      <c r="HKN109" s="649"/>
      <c r="HKO109" s="649"/>
      <c r="HKP109" s="649"/>
      <c r="HKQ109" s="649"/>
      <c r="HKR109" s="649"/>
      <c r="HKS109" s="649"/>
      <c r="HKT109" s="649"/>
      <c r="HKU109" s="649"/>
      <c r="HKV109" s="649"/>
      <c r="HKW109" s="649"/>
      <c r="HKX109" s="649"/>
      <c r="HKY109" s="649"/>
      <c r="HKZ109" s="649"/>
      <c r="HLA109" s="649"/>
      <c r="HLB109" s="649"/>
      <c r="HLC109" s="649"/>
      <c r="HLD109" s="649"/>
      <c r="HLE109" s="649"/>
      <c r="HLF109" s="649"/>
      <c r="HLG109" s="649"/>
      <c r="HLH109" s="649"/>
      <c r="HLI109" s="649"/>
      <c r="HLJ109" s="649"/>
      <c r="HLK109" s="649"/>
      <c r="HLL109" s="649"/>
      <c r="HLM109" s="649"/>
      <c r="HLN109" s="649"/>
      <c r="HLO109" s="649"/>
      <c r="HLP109" s="649"/>
      <c r="HLQ109" s="649"/>
      <c r="HLR109" s="649"/>
      <c r="HLS109" s="649"/>
      <c r="HLT109" s="649"/>
      <c r="HLU109" s="649"/>
      <c r="HLV109" s="649"/>
      <c r="HLW109" s="649"/>
      <c r="HLX109" s="649"/>
      <c r="HLY109" s="649"/>
      <c r="HLZ109" s="649"/>
      <c r="HMA109" s="649"/>
      <c r="HMB109" s="649"/>
      <c r="HMC109" s="649"/>
      <c r="HMD109" s="649"/>
      <c r="HME109" s="649"/>
      <c r="HMF109" s="649"/>
      <c r="HMG109" s="649"/>
      <c r="HMH109" s="649"/>
      <c r="HMI109" s="649"/>
      <c r="HMJ109" s="649"/>
      <c r="HMK109" s="649"/>
      <c r="HML109" s="649"/>
      <c r="HMM109" s="649"/>
      <c r="HMN109" s="649"/>
      <c r="HMO109" s="649"/>
      <c r="HMP109" s="649"/>
      <c r="HMQ109" s="649"/>
      <c r="HMR109" s="649"/>
      <c r="HMS109" s="649"/>
      <c r="HMT109" s="649"/>
      <c r="HMU109" s="649"/>
      <c r="HMV109" s="649"/>
      <c r="HMW109" s="649"/>
      <c r="HMX109" s="649"/>
      <c r="HMY109" s="649"/>
      <c r="HMZ109" s="649"/>
      <c r="HNA109" s="649"/>
      <c r="HNB109" s="649"/>
      <c r="HNC109" s="649"/>
      <c r="HND109" s="649"/>
      <c r="HNE109" s="649"/>
      <c r="HNF109" s="649"/>
      <c r="HNG109" s="649"/>
      <c r="HNH109" s="649"/>
      <c r="HNI109" s="649"/>
      <c r="HNJ109" s="649"/>
      <c r="HNK109" s="649"/>
      <c r="HNL109" s="649"/>
      <c r="HNM109" s="649"/>
      <c r="HNN109" s="649"/>
      <c r="HNO109" s="649"/>
      <c r="HNP109" s="649"/>
      <c r="HNQ109" s="649"/>
      <c r="HNR109" s="649"/>
      <c r="HNS109" s="649"/>
      <c r="HNT109" s="649"/>
      <c r="HNU109" s="649"/>
      <c r="HNV109" s="649"/>
      <c r="HNW109" s="649"/>
      <c r="HNX109" s="649"/>
      <c r="HNY109" s="649"/>
      <c r="HNZ109" s="649"/>
      <c r="HOA109" s="649"/>
      <c r="HOB109" s="649"/>
      <c r="HOC109" s="649"/>
      <c r="HOD109" s="649"/>
      <c r="HOE109" s="649"/>
      <c r="HOF109" s="649"/>
      <c r="HOG109" s="649"/>
      <c r="HOH109" s="649"/>
      <c r="HOI109" s="649"/>
      <c r="HOJ109" s="649"/>
      <c r="HOK109" s="649"/>
      <c r="HOL109" s="649"/>
      <c r="HOM109" s="649"/>
      <c r="HON109" s="649"/>
      <c r="HOO109" s="649"/>
      <c r="HOP109" s="649"/>
      <c r="HOQ109" s="649"/>
      <c r="HOR109" s="649"/>
      <c r="HOS109" s="649"/>
      <c r="HOT109" s="649"/>
      <c r="HOU109" s="649"/>
      <c r="HOV109" s="649"/>
      <c r="HOW109" s="649"/>
      <c r="HOX109" s="649"/>
      <c r="HOY109" s="649"/>
      <c r="HOZ109" s="649"/>
      <c r="HPA109" s="649"/>
      <c r="HPB109" s="649"/>
      <c r="HPC109" s="649"/>
      <c r="HPD109" s="649"/>
      <c r="HPE109" s="649"/>
      <c r="HPF109" s="649"/>
      <c r="HPG109" s="649"/>
      <c r="HPH109" s="649"/>
      <c r="HPI109" s="649"/>
      <c r="HPJ109" s="649"/>
      <c r="HPK109" s="649"/>
      <c r="HPL109" s="649"/>
      <c r="HPM109" s="649"/>
      <c r="HPN109" s="649"/>
      <c r="HPO109" s="649"/>
      <c r="HPP109" s="649"/>
      <c r="HPQ109" s="649"/>
      <c r="HPR109" s="649"/>
      <c r="HPS109" s="649"/>
      <c r="HPT109" s="649"/>
      <c r="HPU109" s="649"/>
      <c r="HPV109" s="649"/>
      <c r="HPW109" s="649"/>
      <c r="HPX109" s="649"/>
      <c r="HPY109" s="649"/>
      <c r="HPZ109" s="649"/>
      <c r="HQA109" s="649"/>
      <c r="HQB109" s="649"/>
      <c r="HQC109" s="649"/>
      <c r="HQD109" s="649"/>
      <c r="HQE109" s="649"/>
      <c r="HQF109" s="649"/>
      <c r="HQG109" s="649"/>
      <c r="HQH109" s="649"/>
      <c r="HQI109" s="649"/>
      <c r="HQJ109" s="649"/>
      <c r="HQK109" s="649"/>
      <c r="HQL109" s="649"/>
      <c r="HQM109" s="649"/>
      <c r="HQN109" s="649"/>
      <c r="HQO109" s="649"/>
      <c r="HQP109" s="649"/>
      <c r="HQQ109" s="649"/>
      <c r="HQR109" s="649"/>
      <c r="HQS109" s="649"/>
      <c r="HQT109" s="649"/>
      <c r="HQU109" s="649"/>
      <c r="HQV109" s="649"/>
      <c r="HQW109" s="649"/>
      <c r="HQX109" s="649"/>
      <c r="HQY109" s="649"/>
      <c r="HQZ109" s="649"/>
      <c r="HRA109" s="649"/>
      <c r="HRB109" s="649"/>
      <c r="HRC109" s="649"/>
      <c r="HRD109" s="649"/>
      <c r="HRE109" s="649"/>
      <c r="HRF109" s="649"/>
      <c r="HRG109" s="649"/>
      <c r="HRH109" s="649"/>
      <c r="HRI109" s="649"/>
      <c r="HRJ109" s="649"/>
      <c r="HRK109" s="649"/>
      <c r="HRL109" s="649"/>
      <c r="HRM109" s="649"/>
      <c r="HRN109" s="649"/>
      <c r="HRO109" s="649"/>
      <c r="HRP109" s="649"/>
      <c r="HRQ109" s="649"/>
      <c r="HRR109" s="649"/>
      <c r="HRS109" s="649"/>
      <c r="HRT109" s="649"/>
      <c r="HRU109" s="649"/>
      <c r="HRV109" s="649"/>
      <c r="HRW109" s="649"/>
      <c r="HRX109" s="649"/>
      <c r="HRY109" s="649"/>
      <c r="HRZ109" s="649"/>
      <c r="HSA109" s="649"/>
      <c r="HSB109" s="649"/>
      <c r="HSC109" s="649"/>
      <c r="HSD109" s="649"/>
      <c r="HSE109" s="649"/>
      <c r="HSF109" s="649"/>
      <c r="HSG109" s="649"/>
      <c r="HSH109" s="649"/>
      <c r="HSI109" s="649"/>
      <c r="HSJ109" s="649"/>
      <c r="HSK109" s="649"/>
      <c r="HSL109" s="649"/>
      <c r="HSM109" s="649"/>
      <c r="HSN109" s="649"/>
      <c r="HSO109" s="649"/>
      <c r="HSP109" s="649"/>
      <c r="HSQ109" s="649"/>
      <c r="HSR109" s="649"/>
      <c r="HSS109" s="649"/>
      <c r="HST109" s="649"/>
      <c r="HSU109" s="649"/>
      <c r="HSV109" s="649"/>
      <c r="HSW109" s="649"/>
      <c r="HSX109" s="649"/>
      <c r="HSY109" s="649"/>
      <c r="HSZ109" s="649"/>
      <c r="HTA109" s="649"/>
      <c r="HTB109" s="649"/>
      <c r="HTC109" s="649"/>
      <c r="HTD109" s="649"/>
      <c r="HTE109" s="649"/>
      <c r="HTF109" s="649"/>
      <c r="HTG109" s="649"/>
      <c r="HTH109" s="649"/>
      <c r="HTI109" s="649"/>
      <c r="HTJ109" s="649"/>
      <c r="HTK109" s="649"/>
      <c r="HTL109" s="649"/>
      <c r="HTM109" s="649"/>
      <c r="HTN109" s="649"/>
      <c r="HTO109" s="649"/>
      <c r="HTP109" s="649"/>
      <c r="HTQ109" s="649"/>
      <c r="HTR109" s="649"/>
      <c r="HTS109" s="649"/>
      <c r="HTT109" s="649"/>
      <c r="HTU109" s="649"/>
      <c r="HTV109" s="649"/>
      <c r="HTW109" s="649"/>
      <c r="HTX109" s="649"/>
      <c r="HTY109" s="649"/>
      <c r="HTZ109" s="649"/>
      <c r="HUA109" s="649"/>
      <c r="HUB109" s="649"/>
      <c r="HUC109" s="649"/>
      <c r="HUD109" s="649"/>
      <c r="HUE109" s="649"/>
      <c r="HUF109" s="649"/>
      <c r="HUG109" s="649"/>
      <c r="HUH109" s="649"/>
      <c r="HUI109" s="649"/>
      <c r="HUJ109" s="649"/>
      <c r="HUK109" s="649"/>
      <c r="HUL109" s="649"/>
      <c r="HUM109" s="649"/>
      <c r="HUN109" s="649"/>
      <c r="HUO109" s="649"/>
      <c r="HUP109" s="649"/>
      <c r="HUQ109" s="649"/>
      <c r="HUR109" s="649"/>
      <c r="HUS109" s="649"/>
      <c r="HUT109" s="649"/>
      <c r="HUU109" s="649"/>
      <c r="HUV109" s="649"/>
      <c r="HUW109" s="649"/>
      <c r="HUX109" s="649"/>
      <c r="HUY109" s="649"/>
      <c r="HUZ109" s="649"/>
      <c r="HVA109" s="649"/>
      <c r="HVB109" s="649"/>
      <c r="HVC109" s="649"/>
      <c r="HVD109" s="649"/>
      <c r="HVE109" s="649"/>
      <c r="HVF109" s="649"/>
      <c r="HVG109" s="649"/>
      <c r="HVH109" s="649"/>
      <c r="HVI109" s="649"/>
      <c r="HVJ109" s="649"/>
      <c r="HVK109" s="649"/>
      <c r="HVL109" s="649"/>
      <c r="HVM109" s="649"/>
      <c r="HVN109" s="649"/>
      <c r="HVO109" s="649"/>
      <c r="HVP109" s="649"/>
      <c r="HVQ109" s="649"/>
      <c r="HVR109" s="649"/>
      <c r="HVS109" s="649"/>
      <c r="HVT109" s="649"/>
      <c r="HVU109" s="649"/>
      <c r="HVV109" s="649"/>
      <c r="HVW109" s="649"/>
      <c r="HVX109" s="649"/>
      <c r="HVY109" s="649"/>
      <c r="HVZ109" s="649"/>
      <c r="HWA109" s="649"/>
      <c r="HWB109" s="649"/>
      <c r="HWC109" s="649"/>
      <c r="HWD109" s="649"/>
      <c r="HWE109" s="649"/>
      <c r="HWF109" s="649"/>
      <c r="HWG109" s="649"/>
      <c r="HWH109" s="649"/>
      <c r="HWI109" s="649"/>
      <c r="HWJ109" s="649"/>
      <c r="HWK109" s="649"/>
      <c r="HWL109" s="649"/>
      <c r="HWM109" s="649"/>
      <c r="HWN109" s="649"/>
      <c r="HWO109" s="649"/>
      <c r="HWP109" s="649"/>
      <c r="HWQ109" s="649"/>
      <c r="HWR109" s="649"/>
      <c r="HWS109" s="649"/>
      <c r="HWT109" s="649"/>
      <c r="HWU109" s="649"/>
      <c r="HWV109" s="649"/>
      <c r="HWW109" s="649"/>
      <c r="HWX109" s="649"/>
      <c r="HWY109" s="649"/>
      <c r="HWZ109" s="649"/>
      <c r="HXA109" s="649"/>
      <c r="HXB109" s="649"/>
      <c r="HXC109" s="649"/>
      <c r="HXD109" s="649"/>
      <c r="HXE109" s="649"/>
      <c r="HXF109" s="649"/>
      <c r="HXG109" s="649"/>
      <c r="HXH109" s="649"/>
      <c r="HXI109" s="649"/>
      <c r="HXJ109" s="649"/>
      <c r="HXK109" s="649"/>
      <c r="HXL109" s="649"/>
      <c r="HXM109" s="649"/>
      <c r="HXN109" s="649"/>
      <c r="HXO109" s="649"/>
      <c r="HXP109" s="649"/>
      <c r="HXQ109" s="649"/>
      <c r="HXR109" s="649"/>
      <c r="HXS109" s="649"/>
      <c r="HXT109" s="649"/>
      <c r="HXU109" s="649"/>
      <c r="HXV109" s="649"/>
      <c r="HXW109" s="649"/>
      <c r="HXX109" s="649"/>
      <c r="HXY109" s="649"/>
      <c r="HXZ109" s="649"/>
      <c r="HYA109" s="649"/>
      <c r="HYB109" s="649"/>
      <c r="HYC109" s="649"/>
      <c r="HYD109" s="649"/>
      <c r="HYE109" s="649"/>
      <c r="HYF109" s="649"/>
      <c r="HYG109" s="649"/>
      <c r="HYH109" s="649"/>
      <c r="HYI109" s="649"/>
      <c r="HYJ109" s="649"/>
      <c r="HYK109" s="649"/>
      <c r="HYL109" s="649"/>
      <c r="HYM109" s="649"/>
      <c r="HYN109" s="649"/>
      <c r="HYO109" s="649"/>
      <c r="HYP109" s="649"/>
      <c r="HYQ109" s="649"/>
      <c r="HYR109" s="649"/>
      <c r="HYS109" s="649"/>
      <c r="HYT109" s="649"/>
      <c r="HYU109" s="649"/>
      <c r="HYV109" s="649"/>
      <c r="HYW109" s="649"/>
      <c r="HYX109" s="649"/>
      <c r="HYY109" s="649"/>
      <c r="HYZ109" s="649"/>
      <c r="HZA109" s="649"/>
      <c r="HZB109" s="649"/>
      <c r="HZC109" s="649"/>
      <c r="HZD109" s="649"/>
      <c r="HZE109" s="649"/>
      <c r="HZF109" s="649"/>
      <c r="HZG109" s="649"/>
      <c r="HZH109" s="649"/>
      <c r="HZI109" s="649"/>
      <c r="HZJ109" s="649"/>
      <c r="HZK109" s="649"/>
      <c r="HZL109" s="649"/>
      <c r="HZM109" s="649"/>
      <c r="HZN109" s="649"/>
      <c r="HZO109" s="649"/>
      <c r="HZP109" s="649"/>
      <c r="HZQ109" s="649"/>
      <c r="HZR109" s="649"/>
      <c r="HZS109" s="649"/>
      <c r="HZT109" s="649"/>
      <c r="HZU109" s="649"/>
      <c r="HZV109" s="649"/>
      <c r="HZW109" s="649"/>
      <c r="HZX109" s="649"/>
      <c r="HZY109" s="649"/>
      <c r="HZZ109" s="649"/>
      <c r="IAA109" s="649"/>
      <c r="IAB109" s="649"/>
      <c r="IAC109" s="649"/>
      <c r="IAD109" s="649"/>
      <c r="IAE109" s="649"/>
      <c r="IAF109" s="649"/>
      <c r="IAG109" s="649"/>
      <c r="IAH109" s="649"/>
      <c r="IAI109" s="649"/>
      <c r="IAJ109" s="649"/>
      <c r="IAK109" s="649"/>
      <c r="IAL109" s="649"/>
      <c r="IAM109" s="649"/>
      <c r="IAN109" s="649"/>
      <c r="IAO109" s="649"/>
      <c r="IAP109" s="649"/>
      <c r="IAQ109" s="649"/>
      <c r="IAR109" s="649"/>
      <c r="IAS109" s="649"/>
      <c r="IAT109" s="649"/>
      <c r="IAU109" s="649"/>
      <c r="IAV109" s="649"/>
      <c r="IAW109" s="649"/>
      <c r="IAX109" s="649"/>
      <c r="IAY109" s="649"/>
      <c r="IAZ109" s="649"/>
      <c r="IBA109" s="649"/>
      <c r="IBB109" s="649"/>
      <c r="IBC109" s="649"/>
      <c r="IBD109" s="649"/>
      <c r="IBE109" s="649"/>
      <c r="IBF109" s="649"/>
      <c r="IBG109" s="649"/>
      <c r="IBH109" s="649"/>
      <c r="IBI109" s="649"/>
      <c r="IBJ109" s="649"/>
      <c r="IBK109" s="649"/>
      <c r="IBL109" s="649"/>
      <c r="IBM109" s="649"/>
      <c r="IBN109" s="649"/>
      <c r="IBO109" s="649"/>
      <c r="IBP109" s="649"/>
      <c r="IBQ109" s="649"/>
      <c r="IBR109" s="649"/>
      <c r="IBS109" s="649"/>
      <c r="IBT109" s="649"/>
      <c r="IBU109" s="649"/>
      <c r="IBV109" s="649"/>
      <c r="IBW109" s="649"/>
      <c r="IBX109" s="649"/>
      <c r="IBY109" s="649"/>
      <c r="IBZ109" s="649"/>
      <c r="ICA109" s="649"/>
      <c r="ICB109" s="649"/>
      <c r="ICC109" s="649"/>
      <c r="ICD109" s="649"/>
      <c r="ICE109" s="649"/>
      <c r="ICF109" s="649"/>
      <c r="ICG109" s="649"/>
      <c r="ICH109" s="649"/>
      <c r="ICI109" s="649"/>
      <c r="ICJ109" s="649"/>
      <c r="ICK109" s="649"/>
      <c r="ICL109" s="649"/>
      <c r="ICM109" s="649"/>
      <c r="ICN109" s="649"/>
      <c r="ICO109" s="649"/>
      <c r="ICP109" s="649"/>
      <c r="ICQ109" s="649"/>
      <c r="ICR109" s="649"/>
      <c r="ICS109" s="649"/>
      <c r="ICT109" s="649"/>
      <c r="ICU109" s="649"/>
      <c r="ICV109" s="649"/>
      <c r="ICW109" s="649"/>
      <c r="ICX109" s="649"/>
      <c r="ICY109" s="649"/>
      <c r="ICZ109" s="649"/>
      <c r="IDA109" s="649"/>
      <c r="IDB109" s="649"/>
      <c r="IDC109" s="649"/>
      <c r="IDD109" s="649"/>
      <c r="IDE109" s="649"/>
      <c r="IDF109" s="649"/>
      <c r="IDG109" s="649"/>
      <c r="IDH109" s="649"/>
      <c r="IDI109" s="649"/>
      <c r="IDJ109" s="649"/>
      <c r="IDK109" s="649"/>
      <c r="IDL109" s="649"/>
      <c r="IDM109" s="649"/>
      <c r="IDN109" s="649"/>
      <c r="IDO109" s="649"/>
      <c r="IDP109" s="649"/>
      <c r="IDQ109" s="649"/>
      <c r="IDR109" s="649"/>
      <c r="IDS109" s="649"/>
      <c r="IDT109" s="649"/>
      <c r="IDU109" s="649"/>
      <c r="IDV109" s="649"/>
      <c r="IDW109" s="649"/>
      <c r="IDX109" s="649"/>
      <c r="IDY109" s="649"/>
      <c r="IDZ109" s="649"/>
      <c r="IEA109" s="649"/>
      <c r="IEB109" s="649"/>
      <c r="IEC109" s="649"/>
      <c r="IED109" s="649"/>
      <c r="IEE109" s="649"/>
      <c r="IEF109" s="649"/>
      <c r="IEG109" s="649"/>
      <c r="IEH109" s="649"/>
      <c r="IEI109" s="649"/>
      <c r="IEJ109" s="649"/>
      <c r="IEK109" s="649"/>
      <c r="IEL109" s="649"/>
      <c r="IEM109" s="649"/>
      <c r="IEN109" s="649"/>
      <c r="IEO109" s="649"/>
      <c r="IEP109" s="649"/>
      <c r="IEQ109" s="649"/>
      <c r="IER109" s="649"/>
      <c r="IES109" s="649"/>
      <c r="IET109" s="649"/>
      <c r="IEU109" s="649"/>
      <c r="IEV109" s="649"/>
      <c r="IEW109" s="649"/>
      <c r="IEX109" s="649"/>
      <c r="IEY109" s="649"/>
      <c r="IEZ109" s="649"/>
      <c r="IFA109" s="649"/>
      <c r="IFB109" s="649"/>
      <c r="IFC109" s="649"/>
      <c r="IFD109" s="649"/>
      <c r="IFE109" s="649"/>
      <c r="IFF109" s="649"/>
      <c r="IFG109" s="649"/>
      <c r="IFH109" s="649"/>
      <c r="IFI109" s="649"/>
      <c r="IFJ109" s="649"/>
      <c r="IFK109" s="649"/>
      <c r="IFL109" s="649"/>
      <c r="IFM109" s="649"/>
      <c r="IFN109" s="649"/>
      <c r="IFO109" s="649"/>
      <c r="IFP109" s="649"/>
      <c r="IFQ109" s="649"/>
      <c r="IFR109" s="649"/>
      <c r="IFS109" s="649"/>
      <c r="IFT109" s="649"/>
      <c r="IFU109" s="649"/>
      <c r="IFV109" s="649"/>
      <c r="IFW109" s="649"/>
      <c r="IFX109" s="649"/>
      <c r="IFY109" s="649"/>
      <c r="IFZ109" s="649"/>
      <c r="IGA109" s="649"/>
      <c r="IGB109" s="649"/>
      <c r="IGC109" s="649"/>
      <c r="IGD109" s="649"/>
      <c r="IGE109" s="649"/>
      <c r="IGF109" s="649"/>
      <c r="IGG109" s="649"/>
      <c r="IGH109" s="649"/>
      <c r="IGI109" s="649"/>
      <c r="IGJ109" s="649"/>
      <c r="IGK109" s="649"/>
      <c r="IGL109" s="649"/>
      <c r="IGM109" s="649"/>
      <c r="IGN109" s="649"/>
      <c r="IGO109" s="649"/>
      <c r="IGP109" s="649"/>
      <c r="IGQ109" s="649"/>
      <c r="IGR109" s="649"/>
      <c r="IGS109" s="649"/>
      <c r="IGT109" s="649"/>
      <c r="IGU109" s="649"/>
      <c r="IGV109" s="649"/>
      <c r="IGW109" s="649"/>
      <c r="IGX109" s="649"/>
      <c r="IGY109" s="649"/>
      <c r="IGZ109" s="649"/>
      <c r="IHA109" s="649"/>
      <c r="IHB109" s="649"/>
      <c r="IHC109" s="649"/>
      <c r="IHD109" s="649"/>
      <c r="IHE109" s="649"/>
      <c r="IHF109" s="649"/>
      <c r="IHG109" s="649"/>
      <c r="IHH109" s="649"/>
      <c r="IHI109" s="649"/>
      <c r="IHJ109" s="649"/>
      <c r="IHK109" s="649"/>
      <c r="IHL109" s="649"/>
      <c r="IHM109" s="649"/>
      <c r="IHN109" s="649"/>
      <c r="IHO109" s="649"/>
      <c r="IHP109" s="649"/>
      <c r="IHQ109" s="649"/>
      <c r="IHR109" s="649"/>
      <c r="IHS109" s="649"/>
      <c r="IHT109" s="649"/>
      <c r="IHU109" s="649"/>
      <c r="IHV109" s="649"/>
      <c r="IHW109" s="649"/>
      <c r="IHX109" s="649"/>
      <c r="IHY109" s="649"/>
      <c r="IHZ109" s="649"/>
      <c r="IIA109" s="649"/>
      <c r="IIB109" s="649"/>
      <c r="IIC109" s="649"/>
      <c r="IID109" s="649"/>
      <c r="IIE109" s="649"/>
      <c r="IIF109" s="649"/>
      <c r="IIG109" s="649"/>
      <c r="IIH109" s="649"/>
      <c r="III109" s="649"/>
      <c r="IIJ109" s="649"/>
      <c r="IIK109" s="649"/>
      <c r="IIL109" s="649"/>
      <c r="IIM109" s="649"/>
      <c r="IIN109" s="649"/>
      <c r="IIO109" s="649"/>
      <c r="IIP109" s="649"/>
      <c r="IIQ109" s="649"/>
      <c r="IIR109" s="649"/>
      <c r="IIS109" s="649"/>
      <c r="IIT109" s="649"/>
      <c r="IIU109" s="649"/>
      <c r="IIV109" s="649"/>
      <c r="IIW109" s="649"/>
      <c r="IIX109" s="649"/>
      <c r="IIY109" s="649"/>
      <c r="IIZ109" s="649"/>
      <c r="IJA109" s="649"/>
      <c r="IJB109" s="649"/>
      <c r="IJC109" s="649"/>
      <c r="IJD109" s="649"/>
      <c r="IJE109" s="649"/>
      <c r="IJF109" s="649"/>
      <c r="IJG109" s="649"/>
      <c r="IJH109" s="649"/>
      <c r="IJI109" s="649"/>
      <c r="IJJ109" s="649"/>
      <c r="IJK109" s="649"/>
      <c r="IJL109" s="649"/>
      <c r="IJM109" s="649"/>
      <c r="IJN109" s="649"/>
      <c r="IJO109" s="649"/>
      <c r="IJP109" s="649"/>
      <c r="IJQ109" s="649"/>
      <c r="IJR109" s="649"/>
      <c r="IJS109" s="649"/>
      <c r="IJT109" s="649"/>
      <c r="IJU109" s="649"/>
      <c r="IJV109" s="649"/>
      <c r="IJW109" s="649"/>
      <c r="IJX109" s="649"/>
      <c r="IJY109" s="649"/>
      <c r="IJZ109" s="649"/>
      <c r="IKA109" s="649"/>
      <c r="IKB109" s="649"/>
      <c r="IKC109" s="649"/>
      <c r="IKD109" s="649"/>
      <c r="IKE109" s="649"/>
      <c r="IKF109" s="649"/>
      <c r="IKG109" s="649"/>
      <c r="IKH109" s="649"/>
      <c r="IKI109" s="649"/>
      <c r="IKJ109" s="649"/>
      <c r="IKK109" s="649"/>
      <c r="IKL109" s="649"/>
      <c r="IKM109" s="649"/>
      <c r="IKN109" s="649"/>
      <c r="IKO109" s="649"/>
      <c r="IKP109" s="649"/>
      <c r="IKQ109" s="649"/>
      <c r="IKR109" s="649"/>
      <c r="IKS109" s="649"/>
      <c r="IKT109" s="649"/>
      <c r="IKU109" s="649"/>
      <c r="IKV109" s="649"/>
      <c r="IKW109" s="649"/>
      <c r="IKX109" s="649"/>
      <c r="IKY109" s="649"/>
      <c r="IKZ109" s="649"/>
      <c r="ILA109" s="649"/>
      <c r="ILB109" s="649"/>
      <c r="ILC109" s="649"/>
      <c r="ILD109" s="649"/>
      <c r="ILE109" s="649"/>
      <c r="ILF109" s="649"/>
      <c r="ILG109" s="649"/>
      <c r="ILH109" s="649"/>
      <c r="ILI109" s="649"/>
      <c r="ILJ109" s="649"/>
      <c r="ILK109" s="649"/>
      <c r="ILL109" s="649"/>
      <c r="ILM109" s="649"/>
      <c r="ILN109" s="649"/>
      <c r="ILO109" s="649"/>
      <c r="ILP109" s="649"/>
      <c r="ILQ109" s="649"/>
      <c r="ILR109" s="649"/>
      <c r="ILS109" s="649"/>
      <c r="ILT109" s="649"/>
      <c r="ILU109" s="649"/>
      <c r="ILV109" s="649"/>
      <c r="ILW109" s="649"/>
      <c r="ILX109" s="649"/>
      <c r="ILY109" s="649"/>
      <c r="ILZ109" s="649"/>
      <c r="IMA109" s="649"/>
      <c r="IMB109" s="649"/>
      <c r="IMC109" s="649"/>
      <c r="IMD109" s="649"/>
      <c r="IME109" s="649"/>
      <c r="IMF109" s="649"/>
      <c r="IMG109" s="649"/>
      <c r="IMH109" s="649"/>
      <c r="IMI109" s="649"/>
      <c r="IMJ109" s="649"/>
      <c r="IMK109" s="649"/>
      <c r="IML109" s="649"/>
      <c r="IMM109" s="649"/>
      <c r="IMN109" s="649"/>
      <c r="IMO109" s="649"/>
      <c r="IMP109" s="649"/>
      <c r="IMQ109" s="649"/>
      <c r="IMR109" s="649"/>
      <c r="IMS109" s="649"/>
      <c r="IMT109" s="649"/>
      <c r="IMU109" s="649"/>
      <c r="IMV109" s="649"/>
      <c r="IMW109" s="649"/>
      <c r="IMX109" s="649"/>
      <c r="IMY109" s="649"/>
      <c r="IMZ109" s="649"/>
      <c r="INA109" s="649"/>
      <c r="INB109" s="649"/>
      <c r="INC109" s="649"/>
      <c r="IND109" s="649"/>
      <c r="INE109" s="649"/>
      <c r="INF109" s="649"/>
      <c r="ING109" s="649"/>
      <c r="INH109" s="649"/>
      <c r="INI109" s="649"/>
      <c r="INJ109" s="649"/>
      <c r="INK109" s="649"/>
      <c r="INL109" s="649"/>
      <c r="INM109" s="649"/>
      <c r="INN109" s="649"/>
      <c r="INO109" s="649"/>
      <c r="INP109" s="649"/>
      <c r="INQ109" s="649"/>
      <c r="INR109" s="649"/>
      <c r="INS109" s="649"/>
      <c r="INT109" s="649"/>
      <c r="INU109" s="649"/>
      <c r="INV109" s="649"/>
      <c r="INW109" s="649"/>
      <c r="INX109" s="649"/>
      <c r="INY109" s="649"/>
      <c r="INZ109" s="649"/>
      <c r="IOA109" s="649"/>
      <c r="IOB109" s="649"/>
      <c r="IOC109" s="649"/>
      <c r="IOD109" s="649"/>
      <c r="IOE109" s="649"/>
      <c r="IOF109" s="649"/>
      <c r="IOG109" s="649"/>
      <c r="IOH109" s="649"/>
      <c r="IOI109" s="649"/>
      <c r="IOJ109" s="649"/>
      <c r="IOK109" s="649"/>
      <c r="IOL109" s="649"/>
      <c r="IOM109" s="649"/>
      <c r="ION109" s="649"/>
      <c r="IOO109" s="649"/>
      <c r="IOP109" s="649"/>
      <c r="IOQ109" s="649"/>
      <c r="IOR109" s="649"/>
      <c r="IOS109" s="649"/>
      <c r="IOT109" s="649"/>
      <c r="IOU109" s="649"/>
      <c r="IOV109" s="649"/>
      <c r="IOW109" s="649"/>
      <c r="IOX109" s="649"/>
      <c r="IOY109" s="649"/>
      <c r="IOZ109" s="649"/>
      <c r="IPA109" s="649"/>
      <c r="IPB109" s="649"/>
      <c r="IPC109" s="649"/>
      <c r="IPD109" s="649"/>
      <c r="IPE109" s="649"/>
      <c r="IPF109" s="649"/>
      <c r="IPG109" s="649"/>
      <c r="IPH109" s="649"/>
      <c r="IPI109" s="649"/>
      <c r="IPJ109" s="649"/>
      <c r="IPK109" s="649"/>
      <c r="IPL109" s="649"/>
      <c r="IPM109" s="649"/>
      <c r="IPN109" s="649"/>
      <c r="IPO109" s="649"/>
      <c r="IPP109" s="649"/>
      <c r="IPQ109" s="649"/>
      <c r="IPR109" s="649"/>
      <c r="IPS109" s="649"/>
      <c r="IPT109" s="649"/>
      <c r="IPU109" s="649"/>
      <c r="IPV109" s="649"/>
      <c r="IPW109" s="649"/>
      <c r="IPX109" s="649"/>
      <c r="IPY109" s="649"/>
      <c r="IPZ109" s="649"/>
      <c r="IQA109" s="649"/>
      <c r="IQB109" s="649"/>
      <c r="IQC109" s="649"/>
      <c r="IQD109" s="649"/>
      <c r="IQE109" s="649"/>
      <c r="IQF109" s="649"/>
      <c r="IQG109" s="649"/>
      <c r="IQH109" s="649"/>
      <c r="IQI109" s="649"/>
      <c r="IQJ109" s="649"/>
      <c r="IQK109" s="649"/>
      <c r="IQL109" s="649"/>
      <c r="IQM109" s="649"/>
      <c r="IQN109" s="649"/>
      <c r="IQO109" s="649"/>
      <c r="IQP109" s="649"/>
      <c r="IQQ109" s="649"/>
      <c r="IQR109" s="649"/>
      <c r="IQS109" s="649"/>
      <c r="IQT109" s="649"/>
      <c r="IQU109" s="649"/>
      <c r="IQV109" s="649"/>
      <c r="IQW109" s="649"/>
      <c r="IQX109" s="649"/>
      <c r="IQY109" s="649"/>
      <c r="IQZ109" s="649"/>
      <c r="IRA109" s="649"/>
      <c r="IRB109" s="649"/>
      <c r="IRC109" s="649"/>
      <c r="IRD109" s="649"/>
      <c r="IRE109" s="649"/>
      <c r="IRF109" s="649"/>
      <c r="IRG109" s="649"/>
      <c r="IRH109" s="649"/>
      <c r="IRI109" s="649"/>
      <c r="IRJ109" s="649"/>
      <c r="IRK109" s="649"/>
      <c r="IRL109" s="649"/>
      <c r="IRM109" s="649"/>
      <c r="IRN109" s="649"/>
      <c r="IRO109" s="649"/>
      <c r="IRP109" s="649"/>
      <c r="IRQ109" s="649"/>
      <c r="IRR109" s="649"/>
      <c r="IRS109" s="649"/>
      <c r="IRT109" s="649"/>
      <c r="IRU109" s="649"/>
      <c r="IRV109" s="649"/>
      <c r="IRW109" s="649"/>
      <c r="IRX109" s="649"/>
      <c r="IRY109" s="649"/>
      <c r="IRZ109" s="649"/>
      <c r="ISA109" s="649"/>
      <c r="ISB109" s="649"/>
      <c r="ISC109" s="649"/>
      <c r="ISD109" s="649"/>
      <c r="ISE109" s="649"/>
      <c r="ISF109" s="649"/>
      <c r="ISG109" s="649"/>
      <c r="ISH109" s="649"/>
      <c r="ISI109" s="649"/>
      <c r="ISJ109" s="649"/>
      <c r="ISK109" s="649"/>
      <c r="ISL109" s="649"/>
      <c r="ISM109" s="649"/>
      <c r="ISN109" s="649"/>
      <c r="ISO109" s="649"/>
      <c r="ISP109" s="649"/>
      <c r="ISQ109" s="649"/>
      <c r="ISR109" s="649"/>
      <c r="ISS109" s="649"/>
      <c r="IST109" s="649"/>
      <c r="ISU109" s="649"/>
      <c r="ISV109" s="649"/>
      <c r="ISW109" s="649"/>
      <c r="ISX109" s="649"/>
      <c r="ISY109" s="649"/>
      <c r="ISZ109" s="649"/>
      <c r="ITA109" s="649"/>
      <c r="ITB109" s="649"/>
      <c r="ITC109" s="649"/>
      <c r="ITD109" s="649"/>
      <c r="ITE109" s="649"/>
      <c r="ITF109" s="649"/>
      <c r="ITG109" s="649"/>
      <c r="ITH109" s="649"/>
      <c r="ITI109" s="649"/>
      <c r="ITJ109" s="649"/>
      <c r="ITK109" s="649"/>
      <c r="ITL109" s="649"/>
      <c r="ITM109" s="649"/>
      <c r="ITN109" s="649"/>
      <c r="ITO109" s="649"/>
      <c r="ITP109" s="649"/>
      <c r="ITQ109" s="649"/>
      <c r="ITR109" s="649"/>
      <c r="ITS109" s="649"/>
      <c r="ITT109" s="649"/>
      <c r="ITU109" s="649"/>
      <c r="ITV109" s="649"/>
      <c r="ITW109" s="649"/>
      <c r="ITX109" s="649"/>
      <c r="ITY109" s="649"/>
      <c r="ITZ109" s="649"/>
      <c r="IUA109" s="649"/>
      <c r="IUB109" s="649"/>
      <c r="IUC109" s="649"/>
      <c r="IUD109" s="649"/>
      <c r="IUE109" s="649"/>
      <c r="IUF109" s="649"/>
      <c r="IUG109" s="649"/>
      <c r="IUH109" s="649"/>
      <c r="IUI109" s="649"/>
      <c r="IUJ109" s="649"/>
      <c r="IUK109" s="649"/>
      <c r="IUL109" s="649"/>
      <c r="IUM109" s="649"/>
      <c r="IUN109" s="649"/>
      <c r="IUO109" s="649"/>
      <c r="IUP109" s="649"/>
      <c r="IUQ109" s="649"/>
      <c r="IUR109" s="649"/>
      <c r="IUS109" s="649"/>
      <c r="IUT109" s="649"/>
      <c r="IUU109" s="649"/>
      <c r="IUV109" s="649"/>
      <c r="IUW109" s="649"/>
      <c r="IUX109" s="649"/>
      <c r="IUY109" s="649"/>
      <c r="IUZ109" s="649"/>
      <c r="IVA109" s="649"/>
      <c r="IVB109" s="649"/>
      <c r="IVC109" s="649"/>
      <c r="IVD109" s="649"/>
      <c r="IVE109" s="649"/>
      <c r="IVF109" s="649"/>
      <c r="IVG109" s="649"/>
      <c r="IVH109" s="649"/>
      <c r="IVI109" s="649"/>
      <c r="IVJ109" s="649"/>
      <c r="IVK109" s="649"/>
      <c r="IVL109" s="649"/>
      <c r="IVM109" s="649"/>
      <c r="IVN109" s="649"/>
      <c r="IVO109" s="649"/>
      <c r="IVP109" s="649"/>
      <c r="IVQ109" s="649"/>
      <c r="IVR109" s="649"/>
      <c r="IVS109" s="649"/>
      <c r="IVT109" s="649"/>
      <c r="IVU109" s="649"/>
      <c r="IVV109" s="649"/>
      <c r="IVW109" s="649"/>
      <c r="IVX109" s="649"/>
      <c r="IVY109" s="649"/>
      <c r="IVZ109" s="649"/>
      <c r="IWA109" s="649"/>
      <c r="IWB109" s="649"/>
      <c r="IWC109" s="649"/>
      <c r="IWD109" s="649"/>
      <c r="IWE109" s="649"/>
      <c r="IWF109" s="649"/>
      <c r="IWG109" s="649"/>
      <c r="IWH109" s="649"/>
      <c r="IWI109" s="649"/>
      <c r="IWJ109" s="649"/>
      <c r="IWK109" s="649"/>
      <c r="IWL109" s="649"/>
      <c r="IWM109" s="649"/>
      <c r="IWN109" s="649"/>
      <c r="IWO109" s="649"/>
      <c r="IWP109" s="649"/>
      <c r="IWQ109" s="649"/>
      <c r="IWR109" s="649"/>
      <c r="IWS109" s="649"/>
      <c r="IWT109" s="649"/>
      <c r="IWU109" s="649"/>
      <c r="IWV109" s="649"/>
      <c r="IWW109" s="649"/>
      <c r="IWX109" s="649"/>
      <c r="IWY109" s="649"/>
      <c r="IWZ109" s="649"/>
      <c r="IXA109" s="649"/>
      <c r="IXB109" s="649"/>
      <c r="IXC109" s="649"/>
      <c r="IXD109" s="649"/>
      <c r="IXE109" s="649"/>
      <c r="IXF109" s="649"/>
      <c r="IXG109" s="649"/>
      <c r="IXH109" s="649"/>
      <c r="IXI109" s="649"/>
      <c r="IXJ109" s="649"/>
      <c r="IXK109" s="649"/>
      <c r="IXL109" s="649"/>
      <c r="IXM109" s="649"/>
      <c r="IXN109" s="649"/>
      <c r="IXO109" s="649"/>
      <c r="IXP109" s="649"/>
      <c r="IXQ109" s="649"/>
      <c r="IXR109" s="649"/>
      <c r="IXS109" s="649"/>
      <c r="IXT109" s="649"/>
      <c r="IXU109" s="649"/>
      <c r="IXV109" s="649"/>
      <c r="IXW109" s="649"/>
      <c r="IXX109" s="649"/>
      <c r="IXY109" s="649"/>
      <c r="IXZ109" s="649"/>
      <c r="IYA109" s="649"/>
      <c r="IYB109" s="649"/>
      <c r="IYC109" s="649"/>
      <c r="IYD109" s="649"/>
      <c r="IYE109" s="649"/>
      <c r="IYF109" s="649"/>
      <c r="IYG109" s="649"/>
      <c r="IYH109" s="649"/>
      <c r="IYI109" s="649"/>
      <c r="IYJ109" s="649"/>
      <c r="IYK109" s="649"/>
      <c r="IYL109" s="649"/>
      <c r="IYM109" s="649"/>
      <c r="IYN109" s="649"/>
      <c r="IYO109" s="649"/>
      <c r="IYP109" s="649"/>
      <c r="IYQ109" s="649"/>
      <c r="IYR109" s="649"/>
      <c r="IYS109" s="649"/>
      <c r="IYT109" s="649"/>
      <c r="IYU109" s="649"/>
      <c r="IYV109" s="649"/>
      <c r="IYW109" s="649"/>
      <c r="IYX109" s="649"/>
      <c r="IYY109" s="649"/>
      <c r="IYZ109" s="649"/>
      <c r="IZA109" s="649"/>
      <c r="IZB109" s="649"/>
      <c r="IZC109" s="649"/>
      <c r="IZD109" s="649"/>
      <c r="IZE109" s="649"/>
      <c r="IZF109" s="649"/>
      <c r="IZG109" s="649"/>
      <c r="IZH109" s="649"/>
      <c r="IZI109" s="649"/>
      <c r="IZJ109" s="649"/>
      <c r="IZK109" s="649"/>
      <c r="IZL109" s="649"/>
      <c r="IZM109" s="649"/>
      <c r="IZN109" s="649"/>
      <c r="IZO109" s="649"/>
      <c r="IZP109" s="649"/>
      <c r="IZQ109" s="649"/>
      <c r="IZR109" s="649"/>
      <c r="IZS109" s="649"/>
      <c r="IZT109" s="649"/>
      <c r="IZU109" s="649"/>
      <c r="IZV109" s="649"/>
      <c r="IZW109" s="649"/>
      <c r="IZX109" s="649"/>
      <c r="IZY109" s="649"/>
      <c r="IZZ109" s="649"/>
      <c r="JAA109" s="649"/>
      <c r="JAB109" s="649"/>
      <c r="JAC109" s="649"/>
      <c r="JAD109" s="649"/>
      <c r="JAE109" s="649"/>
      <c r="JAF109" s="649"/>
      <c r="JAG109" s="649"/>
      <c r="JAH109" s="649"/>
      <c r="JAI109" s="649"/>
      <c r="JAJ109" s="649"/>
      <c r="JAK109" s="649"/>
      <c r="JAL109" s="649"/>
      <c r="JAM109" s="649"/>
      <c r="JAN109" s="649"/>
      <c r="JAO109" s="649"/>
      <c r="JAP109" s="649"/>
      <c r="JAQ109" s="649"/>
      <c r="JAR109" s="649"/>
      <c r="JAS109" s="649"/>
      <c r="JAT109" s="649"/>
      <c r="JAU109" s="649"/>
      <c r="JAV109" s="649"/>
      <c r="JAW109" s="649"/>
      <c r="JAX109" s="649"/>
      <c r="JAY109" s="649"/>
      <c r="JAZ109" s="649"/>
      <c r="JBA109" s="649"/>
      <c r="JBB109" s="649"/>
      <c r="JBC109" s="649"/>
      <c r="JBD109" s="649"/>
      <c r="JBE109" s="649"/>
      <c r="JBF109" s="649"/>
      <c r="JBG109" s="649"/>
      <c r="JBH109" s="649"/>
      <c r="JBI109" s="649"/>
      <c r="JBJ109" s="649"/>
      <c r="JBK109" s="649"/>
      <c r="JBL109" s="649"/>
      <c r="JBM109" s="649"/>
      <c r="JBN109" s="649"/>
      <c r="JBO109" s="649"/>
      <c r="JBP109" s="649"/>
      <c r="JBQ109" s="649"/>
      <c r="JBR109" s="649"/>
      <c r="JBS109" s="649"/>
      <c r="JBT109" s="649"/>
      <c r="JBU109" s="649"/>
      <c r="JBV109" s="649"/>
      <c r="JBW109" s="649"/>
      <c r="JBX109" s="649"/>
      <c r="JBY109" s="649"/>
      <c r="JBZ109" s="649"/>
      <c r="JCA109" s="649"/>
      <c r="JCB109" s="649"/>
      <c r="JCC109" s="649"/>
      <c r="JCD109" s="649"/>
      <c r="JCE109" s="649"/>
      <c r="JCF109" s="649"/>
      <c r="JCG109" s="649"/>
      <c r="JCH109" s="649"/>
      <c r="JCI109" s="649"/>
      <c r="JCJ109" s="649"/>
      <c r="JCK109" s="649"/>
      <c r="JCL109" s="649"/>
      <c r="JCM109" s="649"/>
      <c r="JCN109" s="649"/>
      <c r="JCO109" s="649"/>
      <c r="JCP109" s="649"/>
      <c r="JCQ109" s="649"/>
      <c r="JCR109" s="649"/>
      <c r="JCS109" s="649"/>
      <c r="JCT109" s="649"/>
      <c r="JCU109" s="649"/>
      <c r="JCV109" s="649"/>
      <c r="JCW109" s="649"/>
      <c r="JCX109" s="649"/>
      <c r="JCY109" s="649"/>
      <c r="JCZ109" s="649"/>
      <c r="JDA109" s="649"/>
      <c r="JDB109" s="649"/>
      <c r="JDC109" s="649"/>
      <c r="JDD109" s="649"/>
      <c r="JDE109" s="649"/>
      <c r="JDF109" s="649"/>
      <c r="JDG109" s="649"/>
      <c r="JDH109" s="649"/>
      <c r="JDI109" s="649"/>
      <c r="JDJ109" s="649"/>
      <c r="JDK109" s="649"/>
      <c r="JDL109" s="649"/>
      <c r="JDM109" s="649"/>
      <c r="JDN109" s="649"/>
      <c r="JDO109" s="649"/>
      <c r="JDP109" s="649"/>
      <c r="JDQ109" s="649"/>
      <c r="JDR109" s="649"/>
      <c r="JDS109" s="649"/>
      <c r="JDT109" s="649"/>
      <c r="JDU109" s="649"/>
      <c r="JDV109" s="649"/>
      <c r="JDW109" s="649"/>
      <c r="JDX109" s="649"/>
      <c r="JDY109" s="649"/>
      <c r="JDZ109" s="649"/>
      <c r="JEA109" s="649"/>
      <c r="JEB109" s="649"/>
      <c r="JEC109" s="649"/>
      <c r="JED109" s="649"/>
      <c r="JEE109" s="649"/>
      <c r="JEF109" s="649"/>
      <c r="JEG109" s="649"/>
      <c r="JEH109" s="649"/>
      <c r="JEI109" s="649"/>
      <c r="JEJ109" s="649"/>
      <c r="JEK109" s="649"/>
      <c r="JEL109" s="649"/>
      <c r="JEM109" s="649"/>
      <c r="JEN109" s="649"/>
      <c r="JEO109" s="649"/>
      <c r="JEP109" s="649"/>
      <c r="JEQ109" s="649"/>
      <c r="JER109" s="649"/>
      <c r="JES109" s="649"/>
      <c r="JET109" s="649"/>
      <c r="JEU109" s="649"/>
      <c r="JEV109" s="649"/>
      <c r="JEW109" s="649"/>
      <c r="JEX109" s="649"/>
      <c r="JEY109" s="649"/>
      <c r="JEZ109" s="649"/>
      <c r="JFA109" s="649"/>
      <c r="JFB109" s="649"/>
      <c r="JFC109" s="649"/>
      <c r="JFD109" s="649"/>
      <c r="JFE109" s="649"/>
      <c r="JFF109" s="649"/>
      <c r="JFG109" s="649"/>
      <c r="JFH109" s="649"/>
      <c r="JFI109" s="649"/>
      <c r="JFJ109" s="649"/>
      <c r="JFK109" s="649"/>
      <c r="JFL109" s="649"/>
      <c r="JFM109" s="649"/>
      <c r="JFN109" s="649"/>
      <c r="JFO109" s="649"/>
      <c r="JFP109" s="649"/>
      <c r="JFQ109" s="649"/>
      <c r="JFR109" s="649"/>
      <c r="JFS109" s="649"/>
      <c r="JFT109" s="649"/>
      <c r="JFU109" s="649"/>
      <c r="JFV109" s="649"/>
      <c r="JFW109" s="649"/>
      <c r="JFX109" s="649"/>
      <c r="JFY109" s="649"/>
      <c r="JFZ109" s="649"/>
      <c r="JGA109" s="649"/>
      <c r="JGB109" s="649"/>
      <c r="JGC109" s="649"/>
      <c r="JGD109" s="649"/>
      <c r="JGE109" s="649"/>
      <c r="JGF109" s="649"/>
      <c r="JGG109" s="649"/>
      <c r="JGH109" s="649"/>
      <c r="JGI109" s="649"/>
      <c r="JGJ109" s="649"/>
      <c r="JGK109" s="649"/>
      <c r="JGL109" s="649"/>
      <c r="JGM109" s="649"/>
      <c r="JGN109" s="649"/>
      <c r="JGO109" s="649"/>
      <c r="JGP109" s="649"/>
      <c r="JGQ109" s="649"/>
      <c r="JGR109" s="649"/>
      <c r="JGS109" s="649"/>
      <c r="JGT109" s="649"/>
      <c r="JGU109" s="649"/>
      <c r="JGV109" s="649"/>
      <c r="JGW109" s="649"/>
      <c r="JGX109" s="649"/>
      <c r="JGY109" s="649"/>
      <c r="JGZ109" s="649"/>
      <c r="JHA109" s="649"/>
      <c r="JHB109" s="649"/>
      <c r="JHC109" s="649"/>
      <c r="JHD109" s="649"/>
      <c r="JHE109" s="649"/>
      <c r="JHF109" s="649"/>
      <c r="JHG109" s="649"/>
      <c r="JHH109" s="649"/>
      <c r="JHI109" s="649"/>
      <c r="JHJ109" s="649"/>
      <c r="JHK109" s="649"/>
      <c r="JHL109" s="649"/>
      <c r="JHM109" s="649"/>
      <c r="JHN109" s="649"/>
      <c r="JHO109" s="649"/>
      <c r="JHP109" s="649"/>
      <c r="JHQ109" s="649"/>
      <c r="JHR109" s="649"/>
      <c r="JHS109" s="649"/>
      <c r="JHT109" s="649"/>
      <c r="JHU109" s="649"/>
      <c r="JHV109" s="649"/>
      <c r="JHW109" s="649"/>
      <c r="JHX109" s="649"/>
      <c r="JHY109" s="649"/>
      <c r="JHZ109" s="649"/>
      <c r="JIA109" s="649"/>
      <c r="JIB109" s="649"/>
      <c r="JIC109" s="649"/>
      <c r="JID109" s="649"/>
      <c r="JIE109" s="649"/>
      <c r="JIF109" s="649"/>
      <c r="JIG109" s="649"/>
      <c r="JIH109" s="649"/>
      <c r="JII109" s="649"/>
      <c r="JIJ109" s="649"/>
      <c r="JIK109" s="649"/>
      <c r="JIL109" s="649"/>
      <c r="JIM109" s="649"/>
      <c r="JIN109" s="649"/>
      <c r="JIO109" s="649"/>
      <c r="JIP109" s="649"/>
      <c r="JIQ109" s="649"/>
      <c r="JIR109" s="649"/>
      <c r="JIS109" s="649"/>
      <c r="JIT109" s="649"/>
      <c r="JIU109" s="649"/>
      <c r="JIV109" s="649"/>
      <c r="JIW109" s="649"/>
      <c r="JIX109" s="649"/>
      <c r="JIY109" s="649"/>
      <c r="JIZ109" s="649"/>
      <c r="JJA109" s="649"/>
      <c r="JJB109" s="649"/>
      <c r="JJC109" s="649"/>
      <c r="JJD109" s="649"/>
      <c r="JJE109" s="649"/>
      <c r="JJF109" s="649"/>
      <c r="JJG109" s="649"/>
      <c r="JJH109" s="649"/>
      <c r="JJI109" s="649"/>
      <c r="JJJ109" s="649"/>
      <c r="JJK109" s="649"/>
      <c r="JJL109" s="649"/>
      <c r="JJM109" s="649"/>
      <c r="JJN109" s="649"/>
      <c r="JJO109" s="649"/>
      <c r="JJP109" s="649"/>
      <c r="JJQ109" s="649"/>
      <c r="JJR109" s="649"/>
      <c r="JJS109" s="649"/>
      <c r="JJT109" s="649"/>
      <c r="JJU109" s="649"/>
      <c r="JJV109" s="649"/>
      <c r="JJW109" s="649"/>
      <c r="JJX109" s="649"/>
      <c r="JJY109" s="649"/>
      <c r="JJZ109" s="649"/>
      <c r="JKA109" s="649"/>
      <c r="JKB109" s="649"/>
      <c r="JKC109" s="649"/>
      <c r="JKD109" s="649"/>
      <c r="JKE109" s="649"/>
      <c r="JKF109" s="649"/>
      <c r="JKG109" s="649"/>
      <c r="JKH109" s="649"/>
      <c r="JKI109" s="649"/>
      <c r="JKJ109" s="649"/>
      <c r="JKK109" s="649"/>
      <c r="JKL109" s="649"/>
      <c r="JKM109" s="649"/>
      <c r="JKN109" s="649"/>
      <c r="JKO109" s="649"/>
      <c r="JKP109" s="649"/>
      <c r="JKQ109" s="649"/>
      <c r="JKR109" s="649"/>
      <c r="JKS109" s="649"/>
      <c r="JKT109" s="649"/>
      <c r="JKU109" s="649"/>
      <c r="JKV109" s="649"/>
      <c r="JKW109" s="649"/>
      <c r="JKX109" s="649"/>
      <c r="JKY109" s="649"/>
      <c r="JKZ109" s="649"/>
      <c r="JLA109" s="649"/>
      <c r="JLB109" s="649"/>
      <c r="JLC109" s="649"/>
      <c r="JLD109" s="649"/>
      <c r="JLE109" s="649"/>
      <c r="JLF109" s="649"/>
      <c r="JLG109" s="649"/>
      <c r="JLH109" s="649"/>
      <c r="JLI109" s="649"/>
      <c r="JLJ109" s="649"/>
      <c r="JLK109" s="649"/>
      <c r="JLL109" s="649"/>
      <c r="JLM109" s="649"/>
      <c r="JLN109" s="649"/>
      <c r="JLO109" s="649"/>
      <c r="JLP109" s="649"/>
      <c r="JLQ109" s="649"/>
      <c r="JLR109" s="649"/>
      <c r="JLS109" s="649"/>
      <c r="JLT109" s="649"/>
      <c r="JLU109" s="649"/>
      <c r="JLV109" s="649"/>
      <c r="JLW109" s="649"/>
      <c r="JLX109" s="649"/>
      <c r="JLY109" s="649"/>
      <c r="JLZ109" s="649"/>
      <c r="JMA109" s="649"/>
      <c r="JMB109" s="649"/>
      <c r="JMC109" s="649"/>
      <c r="JMD109" s="649"/>
      <c r="JME109" s="649"/>
      <c r="JMF109" s="649"/>
      <c r="JMG109" s="649"/>
      <c r="JMH109" s="649"/>
      <c r="JMI109" s="649"/>
      <c r="JMJ109" s="649"/>
      <c r="JMK109" s="649"/>
      <c r="JML109" s="649"/>
      <c r="JMM109" s="649"/>
      <c r="JMN109" s="649"/>
      <c r="JMO109" s="649"/>
      <c r="JMP109" s="649"/>
      <c r="JMQ109" s="649"/>
      <c r="JMR109" s="649"/>
      <c r="JMS109" s="649"/>
      <c r="JMT109" s="649"/>
      <c r="JMU109" s="649"/>
      <c r="JMV109" s="649"/>
      <c r="JMW109" s="649"/>
      <c r="JMX109" s="649"/>
      <c r="JMY109" s="649"/>
      <c r="JMZ109" s="649"/>
      <c r="JNA109" s="649"/>
      <c r="JNB109" s="649"/>
      <c r="JNC109" s="649"/>
      <c r="JND109" s="649"/>
      <c r="JNE109" s="649"/>
      <c r="JNF109" s="649"/>
      <c r="JNG109" s="649"/>
      <c r="JNH109" s="649"/>
      <c r="JNI109" s="649"/>
      <c r="JNJ109" s="649"/>
      <c r="JNK109" s="649"/>
      <c r="JNL109" s="649"/>
      <c r="JNM109" s="649"/>
      <c r="JNN109" s="649"/>
      <c r="JNO109" s="649"/>
      <c r="JNP109" s="649"/>
      <c r="JNQ109" s="649"/>
      <c r="JNR109" s="649"/>
      <c r="JNS109" s="649"/>
      <c r="JNT109" s="649"/>
      <c r="JNU109" s="649"/>
      <c r="JNV109" s="649"/>
      <c r="JNW109" s="649"/>
      <c r="JNX109" s="649"/>
      <c r="JNY109" s="649"/>
      <c r="JNZ109" s="649"/>
      <c r="JOA109" s="649"/>
      <c r="JOB109" s="649"/>
      <c r="JOC109" s="649"/>
      <c r="JOD109" s="649"/>
      <c r="JOE109" s="649"/>
      <c r="JOF109" s="649"/>
      <c r="JOG109" s="649"/>
      <c r="JOH109" s="649"/>
      <c r="JOI109" s="649"/>
      <c r="JOJ109" s="649"/>
      <c r="JOK109" s="649"/>
      <c r="JOL109" s="649"/>
      <c r="JOM109" s="649"/>
      <c r="JON109" s="649"/>
      <c r="JOO109" s="649"/>
      <c r="JOP109" s="649"/>
      <c r="JOQ109" s="649"/>
      <c r="JOR109" s="649"/>
      <c r="JOS109" s="649"/>
      <c r="JOT109" s="649"/>
      <c r="JOU109" s="649"/>
      <c r="JOV109" s="649"/>
      <c r="JOW109" s="649"/>
      <c r="JOX109" s="649"/>
      <c r="JOY109" s="649"/>
      <c r="JOZ109" s="649"/>
      <c r="JPA109" s="649"/>
      <c r="JPB109" s="649"/>
      <c r="JPC109" s="649"/>
      <c r="JPD109" s="649"/>
      <c r="JPE109" s="649"/>
      <c r="JPF109" s="649"/>
      <c r="JPG109" s="649"/>
      <c r="JPH109" s="649"/>
      <c r="JPI109" s="649"/>
      <c r="JPJ109" s="649"/>
      <c r="JPK109" s="649"/>
      <c r="JPL109" s="649"/>
      <c r="JPM109" s="649"/>
      <c r="JPN109" s="649"/>
      <c r="JPO109" s="649"/>
      <c r="JPP109" s="649"/>
      <c r="JPQ109" s="649"/>
      <c r="JPR109" s="649"/>
      <c r="JPS109" s="649"/>
      <c r="JPT109" s="649"/>
      <c r="JPU109" s="649"/>
      <c r="JPV109" s="649"/>
      <c r="JPW109" s="649"/>
      <c r="JPX109" s="649"/>
      <c r="JPY109" s="649"/>
      <c r="JPZ109" s="649"/>
      <c r="JQA109" s="649"/>
      <c r="JQB109" s="649"/>
      <c r="JQC109" s="649"/>
      <c r="JQD109" s="649"/>
      <c r="JQE109" s="649"/>
      <c r="JQF109" s="649"/>
      <c r="JQG109" s="649"/>
      <c r="JQH109" s="649"/>
      <c r="JQI109" s="649"/>
      <c r="JQJ109" s="649"/>
      <c r="JQK109" s="649"/>
      <c r="JQL109" s="649"/>
      <c r="JQM109" s="649"/>
      <c r="JQN109" s="649"/>
      <c r="JQO109" s="649"/>
      <c r="JQP109" s="649"/>
      <c r="JQQ109" s="649"/>
      <c r="JQR109" s="649"/>
      <c r="JQS109" s="649"/>
      <c r="JQT109" s="649"/>
      <c r="JQU109" s="649"/>
      <c r="JQV109" s="649"/>
      <c r="JQW109" s="649"/>
      <c r="JQX109" s="649"/>
      <c r="JQY109" s="649"/>
      <c r="JQZ109" s="649"/>
      <c r="JRA109" s="649"/>
      <c r="JRB109" s="649"/>
      <c r="JRC109" s="649"/>
      <c r="JRD109" s="649"/>
      <c r="JRE109" s="649"/>
      <c r="JRF109" s="649"/>
      <c r="JRG109" s="649"/>
      <c r="JRH109" s="649"/>
      <c r="JRI109" s="649"/>
      <c r="JRJ109" s="649"/>
      <c r="JRK109" s="649"/>
      <c r="JRL109" s="649"/>
      <c r="JRM109" s="649"/>
      <c r="JRN109" s="649"/>
      <c r="JRO109" s="649"/>
      <c r="JRP109" s="649"/>
      <c r="JRQ109" s="649"/>
      <c r="JRR109" s="649"/>
      <c r="JRS109" s="649"/>
      <c r="JRT109" s="649"/>
      <c r="JRU109" s="649"/>
      <c r="JRV109" s="649"/>
      <c r="JRW109" s="649"/>
      <c r="JRX109" s="649"/>
      <c r="JRY109" s="649"/>
      <c r="JRZ109" s="649"/>
      <c r="JSA109" s="649"/>
      <c r="JSB109" s="649"/>
      <c r="JSC109" s="649"/>
      <c r="JSD109" s="649"/>
      <c r="JSE109" s="649"/>
      <c r="JSF109" s="649"/>
      <c r="JSG109" s="649"/>
      <c r="JSH109" s="649"/>
      <c r="JSI109" s="649"/>
      <c r="JSJ109" s="649"/>
      <c r="JSK109" s="649"/>
      <c r="JSL109" s="649"/>
      <c r="JSM109" s="649"/>
      <c r="JSN109" s="649"/>
      <c r="JSO109" s="649"/>
      <c r="JSP109" s="649"/>
      <c r="JSQ109" s="649"/>
      <c r="JSR109" s="649"/>
      <c r="JSS109" s="649"/>
      <c r="JST109" s="649"/>
      <c r="JSU109" s="649"/>
      <c r="JSV109" s="649"/>
      <c r="JSW109" s="649"/>
      <c r="JSX109" s="649"/>
      <c r="JSY109" s="649"/>
      <c r="JSZ109" s="649"/>
      <c r="JTA109" s="649"/>
      <c r="JTB109" s="649"/>
      <c r="JTC109" s="649"/>
      <c r="JTD109" s="649"/>
      <c r="JTE109" s="649"/>
      <c r="JTF109" s="649"/>
      <c r="JTG109" s="649"/>
      <c r="JTH109" s="649"/>
      <c r="JTI109" s="649"/>
      <c r="JTJ109" s="649"/>
      <c r="JTK109" s="649"/>
      <c r="JTL109" s="649"/>
      <c r="JTM109" s="649"/>
      <c r="JTN109" s="649"/>
      <c r="JTO109" s="649"/>
      <c r="JTP109" s="649"/>
      <c r="JTQ109" s="649"/>
      <c r="JTR109" s="649"/>
      <c r="JTS109" s="649"/>
      <c r="JTT109" s="649"/>
      <c r="JTU109" s="649"/>
      <c r="JTV109" s="649"/>
      <c r="JTW109" s="649"/>
      <c r="JTX109" s="649"/>
      <c r="JTY109" s="649"/>
      <c r="JTZ109" s="649"/>
      <c r="JUA109" s="649"/>
      <c r="JUB109" s="649"/>
      <c r="JUC109" s="649"/>
      <c r="JUD109" s="649"/>
      <c r="JUE109" s="649"/>
      <c r="JUF109" s="649"/>
      <c r="JUG109" s="649"/>
      <c r="JUH109" s="649"/>
      <c r="JUI109" s="649"/>
      <c r="JUJ109" s="649"/>
      <c r="JUK109" s="649"/>
      <c r="JUL109" s="649"/>
      <c r="JUM109" s="649"/>
      <c r="JUN109" s="649"/>
      <c r="JUO109" s="649"/>
      <c r="JUP109" s="649"/>
      <c r="JUQ109" s="649"/>
      <c r="JUR109" s="649"/>
      <c r="JUS109" s="649"/>
      <c r="JUT109" s="649"/>
      <c r="JUU109" s="649"/>
      <c r="JUV109" s="649"/>
      <c r="JUW109" s="649"/>
      <c r="JUX109" s="649"/>
      <c r="JUY109" s="649"/>
      <c r="JUZ109" s="649"/>
      <c r="JVA109" s="649"/>
      <c r="JVB109" s="649"/>
      <c r="JVC109" s="649"/>
      <c r="JVD109" s="649"/>
      <c r="JVE109" s="649"/>
      <c r="JVF109" s="649"/>
      <c r="JVG109" s="649"/>
      <c r="JVH109" s="649"/>
      <c r="JVI109" s="649"/>
      <c r="JVJ109" s="649"/>
      <c r="JVK109" s="649"/>
      <c r="JVL109" s="649"/>
      <c r="JVM109" s="649"/>
      <c r="JVN109" s="649"/>
      <c r="JVO109" s="649"/>
      <c r="JVP109" s="649"/>
      <c r="JVQ109" s="649"/>
      <c r="JVR109" s="649"/>
      <c r="JVS109" s="649"/>
      <c r="JVT109" s="649"/>
      <c r="JVU109" s="649"/>
      <c r="JVV109" s="649"/>
      <c r="JVW109" s="649"/>
      <c r="JVX109" s="649"/>
      <c r="JVY109" s="649"/>
      <c r="JVZ109" s="649"/>
      <c r="JWA109" s="649"/>
      <c r="JWB109" s="649"/>
      <c r="JWC109" s="649"/>
      <c r="JWD109" s="649"/>
      <c r="JWE109" s="649"/>
      <c r="JWF109" s="649"/>
      <c r="JWG109" s="649"/>
      <c r="JWH109" s="649"/>
      <c r="JWI109" s="649"/>
      <c r="JWJ109" s="649"/>
      <c r="JWK109" s="649"/>
      <c r="JWL109" s="649"/>
      <c r="JWM109" s="649"/>
      <c r="JWN109" s="649"/>
      <c r="JWO109" s="649"/>
      <c r="JWP109" s="649"/>
      <c r="JWQ109" s="649"/>
      <c r="JWR109" s="649"/>
      <c r="JWS109" s="649"/>
      <c r="JWT109" s="649"/>
      <c r="JWU109" s="649"/>
      <c r="JWV109" s="649"/>
      <c r="JWW109" s="649"/>
      <c r="JWX109" s="649"/>
      <c r="JWY109" s="649"/>
      <c r="JWZ109" s="649"/>
      <c r="JXA109" s="649"/>
      <c r="JXB109" s="649"/>
      <c r="JXC109" s="649"/>
      <c r="JXD109" s="649"/>
      <c r="JXE109" s="649"/>
      <c r="JXF109" s="649"/>
      <c r="JXG109" s="649"/>
      <c r="JXH109" s="649"/>
      <c r="JXI109" s="649"/>
      <c r="JXJ109" s="649"/>
      <c r="JXK109" s="649"/>
      <c r="JXL109" s="649"/>
      <c r="JXM109" s="649"/>
      <c r="JXN109" s="649"/>
      <c r="JXO109" s="649"/>
      <c r="JXP109" s="649"/>
      <c r="JXQ109" s="649"/>
      <c r="JXR109" s="649"/>
      <c r="JXS109" s="649"/>
      <c r="JXT109" s="649"/>
      <c r="JXU109" s="649"/>
      <c r="JXV109" s="649"/>
      <c r="JXW109" s="649"/>
      <c r="JXX109" s="649"/>
      <c r="JXY109" s="649"/>
      <c r="JXZ109" s="649"/>
      <c r="JYA109" s="649"/>
      <c r="JYB109" s="649"/>
      <c r="JYC109" s="649"/>
      <c r="JYD109" s="649"/>
      <c r="JYE109" s="649"/>
      <c r="JYF109" s="649"/>
      <c r="JYG109" s="649"/>
      <c r="JYH109" s="649"/>
      <c r="JYI109" s="649"/>
      <c r="JYJ109" s="649"/>
      <c r="JYK109" s="649"/>
      <c r="JYL109" s="649"/>
      <c r="JYM109" s="649"/>
      <c r="JYN109" s="649"/>
      <c r="JYO109" s="649"/>
      <c r="JYP109" s="649"/>
      <c r="JYQ109" s="649"/>
      <c r="JYR109" s="649"/>
      <c r="JYS109" s="649"/>
      <c r="JYT109" s="649"/>
      <c r="JYU109" s="649"/>
      <c r="JYV109" s="649"/>
      <c r="JYW109" s="649"/>
      <c r="JYX109" s="649"/>
      <c r="JYY109" s="649"/>
      <c r="JYZ109" s="649"/>
      <c r="JZA109" s="649"/>
      <c r="JZB109" s="649"/>
      <c r="JZC109" s="649"/>
      <c r="JZD109" s="649"/>
      <c r="JZE109" s="649"/>
      <c r="JZF109" s="649"/>
      <c r="JZG109" s="649"/>
      <c r="JZH109" s="649"/>
      <c r="JZI109" s="649"/>
      <c r="JZJ109" s="649"/>
      <c r="JZK109" s="649"/>
      <c r="JZL109" s="649"/>
      <c r="JZM109" s="649"/>
      <c r="JZN109" s="649"/>
      <c r="JZO109" s="649"/>
      <c r="JZP109" s="649"/>
      <c r="JZQ109" s="649"/>
      <c r="JZR109" s="649"/>
      <c r="JZS109" s="649"/>
      <c r="JZT109" s="649"/>
      <c r="JZU109" s="649"/>
      <c r="JZV109" s="649"/>
      <c r="JZW109" s="649"/>
      <c r="JZX109" s="649"/>
      <c r="JZY109" s="649"/>
      <c r="JZZ109" s="649"/>
      <c r="KAA109" s="649"/>
      <c r="KAB109" s="649"/>
      <c r="KAC109" s="649"/>
      <c r="KAD109" s="649"/>
      <c r="KAE109" s="649"/>
      <c r="KAF109" s="649"/>
      <c r="KAG109" s="649"/>
      <c r="KAH109" s="649"/>
      <c r="KAI109" s="649"/>
      <c r="KAJ109" s="649"/>
      <c r="KAK109" s="649"/>
      <c r="KAL109" s="649"/>
      <c r="KAM109" s="649"/>
      <c r="KAN109" s="649"/>
      <c r="KAO109" s="649"/>
      <c r="KAP109" s="649"/>
      <c r="KAQ109" s="649"/>
      <c r="KAR109" s="649"/>
      <c r="KAS109" s="649"/>
      <c r="KAT109" s="649"/>
      <c r="KAU109" s="649"/>
      <c r="KAV109" s="649"/>
      <c r="KAW109" s="649"/>
      <c r="KAX109" s="649"/>
      <c r="KAY109" s="649"/>
      <c r="KAZ109" s="649"/>
      <c r="KBA109" s="649"/>
      <c r="KBB109" s="649"/>
      <c r="KBC109" s="649"/>
      <c r="KBD109" s="649"/>
      <c r="KBE109" s="649"/>
      <c r="KBF109" s="649"/>
      <c r="KBG109" s="649"/>
      <c r="KBH109" s="649"/>
      <c r="KBI109" s="649"/>
      <c r="KBJ109" s="649"/>
      <c r="KBK109" s="649"/>
      <c r="KBL109" s="649"/>
      <c r="KBM109" s="649"/>
      <c r="KBN109" s="649"/>
      <c r="KBO109" s="649"/>
      <c r="KBP109" s="649"/>
      <c r="KBQ109" s="649"/>
      <c r="KBR109" s="649"/>
      <c r="KBS109" s="649"/>
      <c r="KBT109" s="649"/>
      <c r="KBU109" s="649"/>
      <c r="KBV109" s="649"/>
      <c r="KBW109" s="649"/>
      <c r="KBX109" s="649"/>
      <c r="KBY109" s="649"/>
      <c r="KBZ109" s="649"/>
      <c r="KCA109" s="649"/>
      <c r="KCB109" s="649"/>
      <c r="KCC109" s="649"/>
      <c r="KCD109" s="649"/>
      <c r="KCE109" s="649"/>
      <c r="KCF109" s="649"/>
      <c r="KCG109" s="649"/>
      <c r="KCH109" s="649"/>
      <c r="KCI109" s="649"/>
      <c r="KCJ109" s="649"/>
      <c r="KCK109" s="649"/>
      <c r="KCL109" s="649"/>
      <c r="KCM109" s="649"/>
      <c r="KCN109" s="649"/>
      <c r="KCO109" s="649"/>
      <c r="KCP109" s="649"/>
      <c r="KCQ109" s="649"/>
      <c r="KCR109" s="649"/>
      <c r="KCS109" s="649"/>
      <c r="KCT109" s="649"/>
      <c r="KCU109" s="649"/>
      <c r="KCV109" s="649"/>
      <c r="KCW109" s="649"/>
      <c r="KCX109" s="649"/>
      <c r="KCY109" s="649"/>
      <c r="KCZ109" s="649"/>
      <c r="KDA109" s="649"/>
      <c r="KDB109" s="649"/>
      <c r="KDC109" s="649"/>
      <c r="KDD109" s="649"/>
      <c r="KDE109" s="649"/>
      <c r="KDF109" s="649"/>
      <c r="KDG109" s="649"/>
      <c r="KDH109" s="649"/>
      <c r="KDI109" s="649"/>
      <c r="KDJ109" s="649"/>
      <c r="KDK109" s="649"/>
      <c r="KDL109" s="649"/>
      <c r="KDM109" s="649"/>
      <c r="KDN109" s="649"/>
      <c r="KDO109" s="649"/>
      <c r="KDP109" s="649"/>
      <c r="KDQ109" s="649"/>
      <c r="KDR109" s="649"/>
      <c r="KDS109" s="649"/>
      <c r="KDT109" s="649"/>
      <c r="KDU109" s="649"/>
      <c r="KDV109" s="649"/>
      <c r="KDW109" s="649"/>
      <c r="KDX109" s="649"/>
      <c r="KDY109" s="649"/>
      <c r="KDZ109" s="649"/>
      <c r="KEA109" s="649"/>
      <c r="KEB109" s="649"/>
      <c r="KEC109" s="649"/>
      <c r="KED109" s="649"/>
      <c r="KEE109" s="649"/>
      <c r="KEF109" s="649"/>
      <c r="KEG109" s="649"/>
      <c r="KEH109" s="649"/>
      <c r="KEI109" s="649"/>
      <c r="KEJ109" s="649"/>
      <c r="KEK109" s="649"/>
      <c r="KEL109" s="649"/>
      <c r="KEM109" s="649"/>
      <c r="KEN109" s="649"/>
      <c r="KEO109" s="649"/>
      <c r="KEP109" s="649"/>
      <c r="KEQ109" s="649"/>
      <c r="KER109" s="649"/>
      <c r="KES109" s="649"/>
      <c r="KET109" s="649"/>
      <c r="KEU109" s="649"/>
      <c r="KEV109" s="649"/>
      <c r="KEW109" s="649"/>
      <c r="KEX109" s="649"/>
      <c r="KEY109" s="649"/>
      <c r="KEZ109" s="649"/>
      <c r="KFA109" s="649"/>
      <c r="KFB109" s="649"/>
      <c r="KFC109" s="649"/>
      <c r="KFD109" s="649"/>
      <c r="KFE109" s="649"/>
      <c r="KFF109" s="649"/>
      <c r="KFG109" s="649"/>
      <c r="KFH109" s="649"/>
      <c r="KFI109" s="649"/>
      <c r="KFJ109" s="649"/>
      <c r="KFK109" s="649"/>
      <c r="KFL109" s="649"/>
      <c r="KFM109" s="649"/>
      <c r="KFN109" s="649"/>
      <c r="KFO109" s="649"/>
      <c r="KFP109" s="649"/>
      <c r="KFQ109" s="649"/>
      <c r="KFR109" s="649"/>
      <c r="KFS109" s="649"/>
      <c r="KFT109" s="649"/>
      <c r="KFU109" s="649"/>
      <c r="KFV109" s="649"/>
      <c r="KFW109" s="649"/>
      <c r="KFX109" s="649"/>
      <c r="KFY109" s="649"/>
      <c r="KFZ109" s="649"/>
      <c r="KGA109" s="649"/>
      <c r="KGB109" s="649"/>
      <c r="KGC109" s="649"/>
      <c r="KGD109" s="649"/>
      <c r="KGE109" s="649"/>
      <c r="KGF109" s="649"/>
      <c r="KGG109" s="649"/>
      <c r="KGH109" s="649"/>
      <c r="KGI109" s="649"/>
      <c r="KGJ109" s="649"/>
      <c r="KGK109" s="649"/>
      <c r="KGL109" s="649"/>
      <c r="KGM109" s="649"/>
      <c r="KGN109" s="649"/>
      <c r="KGO109" s="649"/>
      <c r="KGP109" s="649"/>
      <c r="KGQ109" s="649"/>
      <c r="KGR109" s="649"/>
      <c r="KGS109" s="649"/>
      <c r="KGT109" s="649"/>
      <c r="KGU109" s="649"/>
      <c r="KGV109" s="649"/>
      <c r="KGW109" s="649"/>
      <c r="KGX109" s="649"/>
      <c r="KGY109" s="649"/>
      <c r="KGZ109" s="649"/>
      <c r="KHA109" s="649"/>
      <c r="KHB109" s="649"/>
      <c r="KHC109" s="649"/>
      <c r="KHD109" s="649"/>
      <c r="KHE109" s="649"/>
      <c r="KHF109" s="649"/>
      <c r="KHG109" s="649"/>
      <c r="KHH109" s="649"/>
      <c r="KHI109" s="649"/>
      <c r="KHJ109" s="649"/>
      <c r="KHK109" s="649"/>
      <c r="KHL109" s="649"/>
      <c r="KHM109" s="649"/>
      <c r="KHN109" s="649"/>
      <c r="KHO109" s="649"/>
      <c r="KHP109" s="649"/>
      <c r="KHQ109" s="649"/>
      <c r="KHR109" s="649"/>
      <c r="KHS109" s="649"/>
      <c r="KHT109" s="649"/>
      <c r="KHU109" s="649"/>
      <c r="KHV109" s="649"/>
      <c r="KHW109" s="649"/>
      <c r="KHX109" s="649"/>
      <c r="KHY109" s="649"/>
      <c r="KHZ109" s="649"/>
      <c r="KIA109" s="649"/>
      <c r="KIB109" s="649"/>
      <c r="KIC109" s="649"/>
      <c r="KID109" s="649"/>
      <c r="KIE109" s="649"/>
      <c r="KIF109" s="649"/>
      <c r="KIG109" s="649"/>
      <c r="KIH109" s="649"/>
      <c r="KII109" s="649"/>
      <c r="KIJ109" s="649"/>
      <c r="KIK109" s="649"/>
      <c r="KIL109" s="649"/>
      <c r="KIM109" s="649"/>
      <c r="KIN109" s="649"/>
      <c r="KIO109" s="649"/>
      <c r="KIP109" s="649"/>
      <c r="KIQ109" s="649"/>
      <c r="KIR109" s="649"/>
      <c r="KIS109" s="649"/>
      <c r="KIT109" s="649"/>
      <c r="KIU109" s="649"/>
      <c r="KIV109" s="649"/>
      <c r="KIW109" s="649"/>
      <c r="KIX109" s="649"/>
      <c r="KIY109" s="649"/>
      <c r="KIZ109" s="649"/>
      <c r="KJA109" s="649"/>
      <c r="KJB109" s="649"/>
      <c r="KJC109" s="649"/>
      <c r="KJD109" s="649"/>
      <c r="KJE109" s="649"/>
      <c r="KJF109" s="649"/>
      <c r="KJG109" s="649"/>
      <c r="KJH109" s="649"/>
      <c r="KJI109" s="649"/>
      <c r="KJJ109" s="649"/>
      <c r="KJK109" s="649"/>
      <c r="KJL109" s="649"/>
      <c r="KJM109" s="649"/>
      <c r="KJN109" s="649"/>
      <c r="KJO109" s="649"/>
      <c r="KJP109" s="649"/>
      <c r="KJQ109" s="649"/>
      <c r="KJR109" s="649"/>
      <c r="KJS109" s="649"/>
      <c r="KJT109" s="649"/>
      <c r="KJU109" s="649"/>
      <c r="KJV109" s="649"/>
      <c r="KJW109" s="649"/>
      <c r="KJX109" s="649"/>
      <c r="KJY109" s="649"/>
      <c r="KJZ109" s="649"/>
      <c r="KKA109" s="649"/>
      <c r="KKB109" s="649"/>
      <c r="KKC109" s="649"/>
      <c r="KKD109" s="649"/>
      <c r="KKE109" s="649"/>
      <c r="KKF109" s="649"/>
      <c r="KKG109" s="649"/>
      <c r="KKH109" s="649"/>
      <c r="KKI109" s="649"/>
      <c r="KKJ109" s="649"/>
      <c r="KKK109" s="649"/>
      <c r="KKL109" s="649"/>
      <c r="KKM109" s="649"/>
      <c r="KKN109" s="649"/>
      <c r="KKO109" s="649"/>
      <c r="KKP109" s="649"/>
      <c r="KKQ109" s="649"/>
      <c r="KKR109" s="649"/>
      <c r="KKS109" s="649"/>
      <c r="KKT109" s="649"/>
      <c r="KKU109" s="649"/>
      <c r="KKV109" s="649"/>
      <c r="KKW109" s="649"/>
      <c r="KKX109" s="649"/>
      <c r="KKY109" s="649"/>
      <c r="KKZ109" s="649"/>
      <c r="KLA109" s="649"/>
      <c r="KLB109" s="649"/>
      <c r="KLC109" s="649"/>
      <c r="KLD109" s="649"/>
      <c r="KLE109" s="649"/>
      <c r="KLF109" s="649"/>
      <c r="KLG109" s="649"/>
      <c r="KLH109" s="649"/>
      <c r="KLI109" s="649"/>
      <c r="KLJ109" s="649"/>
      <c r="KLK109" s="649"/>
      <c r="KLL109" s="649"/>
      <c r="KLM109" s="649"/>
      <c r="KLN109" s="649"/>
      <c r="KLO109" s="649"/>
      <c r="KLP109" s="649"/>
      <c r="KLQ109" s="649"/>
      <c r="KLR109" s="649"/>
      <c r="KLS109" s="649"/>
      <c r="KLT109" s="649"/>
      <c r="KLU109" s="649"/>
      <c r="KLV109" s="649"/>
      <c r="KLW109" s="649"/>
      <c r="KLX109" s="649"/>
      <c r="KLY109" s="649"/>
      <c r="KLZ109" s="649"/>
      <c r="KMA109" s="649"/>
      <c r="KMB109" s="649"/>
      <c r="KMC109" s="649"/>
      <c r="KMD109" s="649"/>
      <c r="KME109" s="649"/>
      <c r="KMF109" s="649"/>
      <c r="KMG109" s="649"/>
      <c r="KMH109" s="649"/>
      <c r="KMI109" s="649"/>
      <c r="KMJ109" s="649"/>
      <c r="KMK109" s="649"/>
      <c r="KML109" s="649"/>
      <c r="KMM109" s="649"/>
      <c r="KMN109" s="649"/>
      <c r="KMO109" s="649"/>
      <c r="KMP109" s="649"/>
      <c r="KMQ109" s="649"/>
      <c r="KMR109" s="649"/>
      <c r="KMS109" s="649"/>
      <c r="KMT109" s="649"/>
      <c r="KMU109" s="649"/>
      <c r="KMV109" s="649"/>
      <c r="KMW109" s="649"/>
      <c r="KMX109" s="649"/>
      <c r="KMY109" s="649"/>
      <c r="KMZ109" s="649"/>
      <c r="KNA109" s="649"/>
      <c r="KNB109" s="649"/>
      <c r="KNC109" s="649"/>
      <c r="KND109" s="649"/>
      <c r="KNE109" s="649"/>
      <c r="KNF109" s="649"/>
      <c r="KNG109" s="649"/>
      <c r="KNH109" s="649"/>
      <c r="KNI109" s="649"/>
      <c r="KNJ109" s="649"/>
      <c r="KNK109" s="649"/>
      <c r="KNL109" s="649"/>
      <c r="KNM109" s="649"/>
      <c r="KNN109" s="649"/>
      <c r="KNO109" s="649"/>
      <c r="KNP109" s="649"/>
      <c r="KNQ109" s="649"/>
      <c r="KNR109" s="649"/>
      <c r="KNS109" s="649"/>
      <c r="KNT109" s="649"/>
      <c r="KNU109" s="649"/>
      <c r="KNV109" s="649"/>
      <c r="KNW109" s="649"/>
      <c r="KNX109" s="649"/>
      <c r="KNY109" s="649"/>
      <c r="KNZ109" s="649"/>
      <c r="KOA109" s="649"/>
      <c r="KOB109" s="649"/>
      <c r="KOC109" s="649"/>
      <c r="KOD109" s="649"/>
      <c r="KOE109" s="649"/>
      <c r="KOF109" s="649"/>
      <c r="KOG109" s="649"/>
      <c r="KOH109" s="649"/>
      <c r="KOI109" s="649"/>
      <c r="KOJ109" s="649"/>
      <c r="KOK109" s="649"/>
      <c r="KOL109" s="649"/>
      <c r="KOM109" s="649"/>
      <c r="KON109" s="649"/>
      <c r="KOO109" s="649"/>
      <c r="KOP109" s="649"/>
      <c r="KOQ109" s="649"/>
      <c r="KOR109" s="649"/>
      <c r="KOS109" s="649"/>
      <c r="KOT109" s="649"/>
      <c r="KOU109" s="649"/>
      <c r="KOV109" s="649"/>
      <c r="KOW109" s="649"/>
      <c r="KOX109" s="649"/>
      <c r="KOY109" s="649"/>
      <c r="KOZ109" s="649"/>
      <c r="KPA109" s="649"/>
      <c r="KPB109" s="649"/>
      <c r="KPC109" s="649"/>
      <c r="KPD109" s="649"/>
      <c r="KPE109" s="649"/>
      <c r="KPF109" s="649"/>
      <c r="KPG109" s="649"/>
      <c r="KPH109" s="649"/>
      <c r="KPI109" s="649"/>
      <c r="KPJ109" s="649"/>
      <c r="KPK109" s="649"/>
      <c r="KPL109" s="649"/>
      <c r="KPM109" s="649"/>
      <c r="KPN109" s="649"/>
      <c r="KPO109" s="649"/>
      <c r="KPP109" s="649"/>
      <c r="KPQ109" s="649"/>
      <c r="KPR109" s="649"/>
      <c r="KPS109" s="649"/>
      <c r="KPT109" s="649"/>
      <c r="KPU109" s="649"/>
      <c r="KPV109" s="649"/>
      <c r="KPW109" s="649"/>
      <c r="KPX109" s="649"/>
      <c r="KPY109" s="649"/>
      <c r="KPZ109" s="649"/>
      <c r="KQA109" s="649"/>
      <c r="KQB109" s="649"/>
      <c r="KQC109" s="649"/>
      <c r="KQD109" s="649"/>
      <c r="KQE109" s="649"/>
      <c r="KQF109" s="649"/>
      <c r="KQG109" s="649"/>
      <c r="KQH109" s="649"/>
      <c r="KQI109" s="649"/>
      <c r="KQJ109" s="649"/>
      <c r="KQK109" s="649"/>
      <c r="KQL109" s="649"/>
      <c r="KQM109" s="649"/>
      <c r="KQN109" s="649"/>
      <c r="KQO109" s="649"/>
      <c r="KQP109" s="649"/>
      <c r="KQQ109" s="649"/>
      <c r="KQR109" s="649"/>
      <c r="KQS109" s="649"/>
      <c r="KQT109" s="649"/>
      <c r="KQU109" s="649"/>
      <c r="KQV109" s="649"/>
      <c r="KQW109" s="649"/>
      <c r="KQX109" s="649"/>
      <c r="KQY109" s="649"/>
      <c r="KQZ109" s="649"/>
      <c r="KRA109" s="649"/>
      <c r="KRB109" s="649"/>
      <c r="KRC109" s="649"/>
      <c r="KRD109" s="649"/>
      <c r="KRE109" s="649"/>
      <c r="KRF109" s="649"/>
      <c r="KRG109" s="649"/>
      <c r="KRH109" s="649"/>
      <c r="KRI109" s="649"/>
      <c r="KRJ109" s="649"/>
      <c r="KRK109" s="649"/>
      <c r="KRL109" s="649"/>
      <c r="KRM109" s="649"/>
      <c r="KRN109" s="649"/>
      <c r="KRO109" s="649"/>
      <c r="KRP109" s="649"/>
      <c r="KRQ109" s="649"/>
      <c r="KRR109" s="649"/>
      <c r="KRS109" s="649"/>
      <c r="KRT109" s="649"/>
      <c r="KRU109" s="649"/>
      <c r="KRV109" s="649"/>
      <c r="KRW109" s="649"/>
      <c r="KRX109" s="649"/>
      <c r="KRY109" s="649"/>
      <c r="KRZ109" s="649"/>
      <c r="KSA109" s="649"/>
      <c r="KSB109" s="649"/>
      <c r="KSC109" s="649"/>
      <c r="KSD109" s="649"/>
      <c r="KSE109" s="649"/>
      <c r="KSF109" s="649"/>
      <c r="KSG109" s="649"/>
      <c r="KSH109" s="649"/>
      <c r="KSI109" s="649"/>
      <c r="KSJ109" s="649"/>
      <c r="KSK109" s="649"/>
      <c r="KSL109" s="649"/>
      <c r="KSM109" s="649"/>
      <c r="KSN109" s="649"/>
      <c r="KSO109" s="649"/>
      <c r="KSP109" s="649"/>
      <c r="KSQ109" s="649"/>
      <c r="KSR109" s="649"/>
      <c r="KSS109" s="649"/>
      <c r="KST109" s="649"/>
      <c r="KSU109" s="649"/>
      <c r="KSV109" s="649"/>
      <c r="KSW109" s="649"/>
      <c r="KSX109" s="649"/>
      <c r="KSY109" s="649"/>
      <c r="KSZ109" s="649"/>
      <c r="KTA109" s="649"/>
      <c r="KTB109" s="649"/>
      <c r="KTC109" s="649"/>
      <c r="KTD109" s="649"/>
      <c r="KTE109" s="649"/>
      <c r="KTF109" s="649"/>
      <c r="KTG109" s="649"/>
      <c r="KTH109" s="649"/>
      <c r="KTI109" s="649"/>
      <c r="KTJ109" s="649"/>
      <c r="KTK109" s="649"/>
      <c r="KTL109" s="649"/>
      <c r="KTM109" s="649"/>
      <c r="KTN109" s="649"/>
      <c r="KTO109" s="649"/>
      <c r="KTP109" s="649"/>
      <c r="KTQ109" s="649"/>
      <c r="KTR109" s="649"/>
      <c r="KTS109" s="649"/>
      <c r="KTT109" s="649"/>
      <c r="KTU109" s="649"/>
      <c r="KTV109" s="649"/>
      <c r="KTW109" s="649"/>
      <c r="KTX109" s="649"/>
      <c r="KTY109" s="649"/>
      <c r="KTZ109" s="649"/>
      <c r="KUA109" s="649"/>
      <c r="KUB109" s="649"/>
      <c r="KUC109" s="649"/>
      <c r="KUD109" s="649"/>
      <c r="KUE109" s="649"/>
      <c r="KUF109" s="649"/>
      <c r="KUG109" s="649"/>
      <c r="KUH109" s="649"/>
      <c r="KUI109" s="649"/>
      <c r="KUJ109" s="649"/>
      <c r="KUK109" s="649"/>
      <c r="KUL109" s="649"/>
      <c r="KUM109" s="649"/>
      <c r="KUN109" s="649"/>
      <c r="KUO109" s="649"/>
      <c r="KUP109" s="649"/>
      <c r="KUQ109" s="649"/>
      <c r="KUR109" s="649"/>
      <c r="KUS109" s="649"/>
      <c r="KUT109" s="649"/>
      <c r="KUU109" s="649"/>
      <c r="KUV109" s="649"/>
      <c r="KUW109" s="649"/>
      <c r="KUX109" s="649"/>
      <c r="KUY109" s="649"/>
      <c r="KUZ109" s="649"/>
      <c r="KVA109" s="649"/>
      <c r="KVB109" s="649"/>
      <c r="KVC109" s="649"/>
      <c r="KVD109" s="649"/>
      <c r="KVE109" s="649"/>
      <c r="KVF109" s="649"/>
      <c r="KVG109" s="649"/>
      <c r="KVH109" s="649"/>
      <c r="KVI109" s="649"/>
      <c r="KVJ109" s="649"/>
      <c r="KVK109" s="649"/>
      <c r="KVL109" s="649"/>
      <c r="KVM109" s="649"/>
      <c r="KVN109" s="649"/>
      <c r="KVO109" s="649"/>
      <c r="KVP109" s="649"/>
      <c r="KVQ109" s="649"/>
      <c r="KVR109" s="649"/>
      <c r="KVS109" s="649"/>
      <c r="KVT109" s="649"/>
      <c r="KVU109" s="649"/>
      <c r="KVV109" s="649"/>
      <c r="KVW109" s="649"/>
      <c r="KVX109" s="649"/>
      <c r="KVY109" s="649"/>
      <c r="KVZ109" s="649"/>
      <c r="KWA109" s="649"/>
      <c r="KWB109" s="649"/>
      <c r="KWC109" s="649"/>
      <c r="KWD109" s="649"/>
      <c r="KWE109" s="649"/>
      <c r="KWF109" s="649"/>
      <c r="KWG109" s="649"/>
      <c r="KWH109" s="649"/>
      <c r="KWI109" s="649"/>
      <c r="KWJ109" s="649"/>
      <c r="KWK109" s="649"/>
      <c r="KWL109" s="649"/>
      <c r="KWM109" s="649"/>
      <c r="KWN109" s="649"/>
      <c r="KWO109" s="649"/>
      <c r="KWP109" s="649"/>
      <c r="KWQ109" s="649"/>
      <c r="KWR109" s="649"/>
      <c r="KWS109" s="649"/>
      <c r="KWT109" s="649"/>
      <c r="KWU109" s="649"/>
      <c r="KWV109" s="649"/>
      <c r="KWW109" s="649"/>
      <c r="KWX109" s="649"/>
      <c r="KWY109" s="649"/>
      <c r="KWZ109" s="649"/>
      <c r="KXA109" s="649"/>
      <c r="KXB109" s="649"/>
      <c r="KXC109" s="649"/>
      <c r="KXD109" s="649"/>
      <c r="KXE109" s="649"/>
      <c r="KXF109" s="649"/>
      <c r="KXG109" s="649"/>
      <c r="KXH109" s="649"/>
      <c r="KXI109" s="649"/>
      <c r="KXJ109" s="649"/>
      <c r="KXK109" s="649"/>
      <c r="KXL109" s="649"/>
      <c r="KXM109" s="649"/>
      <c r="KXN109" s="649"/>
      <c r="KXO109" s="649"/>
      <c r="KXP109" s="649"/>
      <c r="KXQ109" s="649"/>
      <c r="KXR109" s="649"/>
      <c r="KXS109" s="649"/>
      <c r="KXT109" s="649"/>
      <c r="KXU109" s="649"/>
      <c r="KXV109" s="649"/>
      <c r="KXW109" s="649"/>
      <c r="KXX109" s="649"/>
      <c r="KXY109" s="649"/>
      <c r="KXZ109" s="649"/>
      <c r="KYA109" s="649"/>
      <c r="KYB109" s="649"/>
      <c r="KYC109" s="649"/>
      <c r="KYD109" s="649"/>
      <c r="KYE109" s="649"/>
      <c r="KYF109" s="649"/>
      <c r="KYG109" s="649"/>
      <c r="KYH109" s="649"/>
      <c r="KYI109" s="649"/>
      <c r="KYJ109" s="649"/>
      <c r="KYK109" s="649"/>
      <c r="KYL109" s="649"/>
      <c r="KYM109" s="649"/>
      <c r="KYN109" s="649"/>
      <c r="KYO109" s="649"/>
      <c r="KYP109" s="649"/>
      <c r="KYQ109" s="649"/>
      <c r="KYR109" s="649"/>
      <c r="KYS109" s="649"/>
      <c r="KYT109" s="649"/>
      <c r="KYU109" s="649"/>
      <c r="KYV109" s="649"/>
      <c r="KYW109" s="649"/>
      <c r="KYX109" s="649"/>
      <c r="KYY109" s="649"/>
      <c r="KYZ109" s="649"/>
      <c r="KZA109" s="649"/>
      <c r="KZB109" s="649"/>
      <c r="KZC109" s="649"/>
      <c r="KZD109" s="649"/>
      <c r="KZE109" s="649"/>
      <c r="KZF109" s="649"/>
      <c r="KZG109" s="649"/>
      <c r="KZH109" s="649"/>
      <c r="KZI109" s="649"/>
      <c r="KZJ109" s="649"/>
      <c r="KZK109" s="649"/>
      <c r="KZL109" s="649"/>
      <c r="KZM109" s="649"/>
      <c r="KZN109" s="649"/>
      <c r="KZO109" s="649"/>
      <c r="KZP109" s="649"/>
      <c r="KZQ109" s="649"/>
      <c r="KZR109" s="649"/>
      <c r="KZS109" s="649"/>
      <c r="KZT109" s="649"/>
      <c r="KZU109" s="649"/>
      <c r="KZV109" s="649"/>
      <c r="KZW109" s="649"/>
      <c r="KZX109" s="649"/>
      <c r="KZY109" s="649"/>
      <c r="KZZ109" s="649"/>
      <c r="LAA109" s="649"/>
      <c r="LAB109" s="649"/>
      <c r="LAC109" s="649"/>
      <c r="LAD109" s="649"/>
      <c r="LAE109" s="649"/>
      <c r="LAF109" s="649"/>
      <c r="LAG109" s="649"/>
      <c r="LAH109" s="649"/>
      <c r="LAI109" s="649"/>
      <c r="LAJ109" s="649"/>
      <c r="LAK109" s="649"/>
      <c r="LAL109" s="649"/>
      <c r="LAM109" s="649"/>
      <c r="LAN109" s="649"/>
      <c r="LAO109" s="649"/>
      <c r="LAP109" s="649"/>
      <c r="LAQ109" s="649"/>
      <c r="LAR109" s="649"/>
      <c r="LAS109" s="649"/>
      <c r="LAT109" s="649"/>
      <c r="LAU109" s="649"/>
      <c r="LAV109" s="649"/>
      <c r="LAW109" s="649"/>
      <c r="LAX109" s="649"/>
      <c r="LAY109" s="649"/>
      <c r="LAZ109" s="649"/>
      <c r="LBA109" s="649"/>
      <c r="LBB109" s="649"/>
      <c r="LBC109" s="649"/>
      <c r="LBD109" s="649"/>
      <c r="LBE109" s="649"/>
      <c r="LBF109" s="649"/>
      <c r="LBG109" s="649"/>
      <c r="LBH109" s="649"/>
      <c r="LBI109" s="649"/>
      <c r="LBJ109" s="649"/>
      <c r="LBK109" s="649"/>
      <c r="LBL109" s="649"/>
      <c r="LBM109" s="649"/>
      <c r="LBN109" s="649"/>
      <c r="LBO109" s="649"/>
      <c r="LBP109" s="649"/>
      <c r="LBQ109" s="649"/>
      <c r="LBR109" s="649"/>
      <c r="LBS109" s="649"/>
      <c r="LBT109" s="649"/>
      <c r="LBU109" s="649"/>
      <c r="LBV109" s="649"/>
      <c r="LBW109" s="649"/>
      <c r="LBX109" s="649"/>
      <c r="LBY109" s="649"/>
      <c r="LBZ109" s="649"/>
      <c r="LCA109" s="649"/>
      <c r="LCB109" s="649"/>
      <c r="LCC109" s="649"/>
      <c r="LCD109" s="649"/>
      <c r="LCE109" s="649"/>
      <c r="LCF109" s="649"/>
      <c r="LCG109" s="649"/>
      <c r="LCH109" s="649"/>
      <c r="LCI109" s="649"/>
      <c r="LCJ109" s="649"/>
      <c r="LCK109" s="649"/>
      <c r="LCL109" s="649"/>
      <c r="LCM109" s="649"/>
      <c r="LCN109" s="649"/>
      <c r="LCO109" s="649"/>
      <c r="LCP109" s="649"/>
      <c r="LCQ109" s="649"/>
      <c r="LCR109" s="649"/>
      <c r="LCS109" s="649"/>
      <c r="LCT109" s="649"/>
      <c r="LCU109" s="649"/>
      <c r="LCV109" s="649"/>
      <c r="LCW109" s="649"/>
      <c r="LCX109" s="649"/>
      <c r="LCY109" s="649"/>
      <c r="LCZ109" s="649"/>
      <c r="LDA109" s="649"/>
      <c r="LDB109" s="649"/>
      <c r="LDC109" s="649"/>
      <c r="LDD109" s="649"/>
      <c r="LDE109" s="649"/>
      <c r="LDF109" s="649"/>
      <c r="LDG109" s="649"/>
      <c r="LDH109" s="649"/>
      <c r="LDI109" s="649"/>
      <c r="LDJ109" s="649"/>
      <c r="LDK109" s="649"/>
      <c r="LDL109" s="649"/>
      <c r="LDM109" s="649"/>
      <c r="LDN109" s="649"/>
      <c r="LDO109" s="649"/>
      <c r="LDP109" s="649"/>
      <c r="LDQ109" s="649"/>
      <c r="LDR109" s="649"/>
      <c r="LDS109" s="649"/>
      <c r="LDT109" s="649"/>
      <c r="LDU109" s="649"/>
      <c r="LDV109" s="649"/>
      <c r="LDW109" s="649"/>
      <c r="LDX109" s="649"/>
      <c r="LDY109" s="649"/>
      <c r="LDZ109" s="649"/>
      <c r="LEA109" s="649"/>
      <c r="LEB109" s="649"/>
      <c r="LEC109" s="649"/>
      <c r="LED109" s="649"/>
      <c r="LEE109" s="649"/>
      <c r="LEF109" s="649"/>
      <c r="LEG109" s="649"/>
      <c r="LEH109" s="649"/>
      <c r="LEI109" s="649"/>
      <c r="LEJ109" s="649"/>
      <c r="LEK109" s="649"/>
      <c r="LEL109" s="649"/>
      <c r="LEM109" s="649"/>
      <c r="LEN109" s="649"/>
      <c r="LEO109" s="649"/>
      <c r="LEP109" s="649"/>
      <c r="LEQ109" s="649"/>
      <c r="LER109" s="649"/>
      <c r="LES109" s="649"/>
      <c r="LET109" s="649"/>
      <c r="LEU109" s="649"/>
      <c r="LEV109" s="649"/>
      <c r="LEW109" s="649"/>
      <c r="LEX109" s="649"/>
      <c r="LEY109" s="649"/>
      <c r="LEZ109" s="649"/>
      <c r="LFA109" s="649"/>
      <c r="LFB109" s="649"/>
      <c r="LFC109" s="649"/>
      <c r="LFD109" s="649"/>
      <c r="LFE109" s="649"/>
      <c r="LFF109" s="649"/>
      <c r="LFG109" s="649"/>
      <c r="LFH109" s="649"/>
      <c r="LFI109" s="649"/>
      <c r="LFJ109" s="649"/>
      <c r="LFK109" s="649"/>
      <c r="LFL109" s="649"/>
      <c r="LFM109" s="649"/>
      <c r="LFN109" s="649"/>
      <c r="LFO109" s="649"/>
      <c r="LFP109" s="649"/>
      <c r="LFQ109" s="649"/>
      <c r="LFR109" s="649"/>
      <c r="LFS109" s="649"/>
      <c r="LFT109" s="649"/>
      <c r="LFU109" s="649"/>
      <c r="LFV109" s="649"/>
      <c r="LFW109" s="649"/>
      <c r="LFX109" s="649"/>
      <c r="LFY109" s="649"/>
      <c r="LFZ109" s="649"/>
      <c r="LGA109" s="649"/>
      <c r="LGB109" s="649"/>
      <c r="LGC109" s="649"/>
      <c r="LGD109" s="649"/>
      <c r="LGE109" s="649"/>
      <c r="LGF109" s="649"/>
      <c r="LGG109" s="649"/>
      <c r="LGH109" s="649"/>
      <c r="LGI109" s="649"/>
      <c r="LGJ109" s="649"/>
      <c r="LGK109" s="649"/>
      <c r="LGL109" s="649"/>
      <c r="LGM109" s="649"/>
      <c r="LGN109" s="649"/>
      <c r="LGO109" s="649"/>
      <c r="LGP109" s="649"/>
      <c r="LGQ109" s="649"/>
      <c r="LGR109" s="649"/>
      <c r="LGS109" s="649"/>
      <c r="LGT109" s="649"/>
      <c r="LGU109" s="649"/>
      <c r="LGV109" s="649"/>
      <c r="LGW109" s="649"/>
      <c r="LGX109" s="649"/>
      <c r="LGY109" s="649"/>
      <c r="LGZ109" s="649"/>
      <c r="LHA109" s="649"/>
      <c r="LHB109" s="649"/>
      <c r="LHC109" s="649"/>
      <c r="LHD109" s="649"/>
      <c r="LHE109" s="649"/>
      <c r="LHF109" s="649"/>
      <c r="LHG109" s="649"/>
      <c r="LHH109" s="649"/>
      <c r="LHI109" s="649"/>
      <c r="LHJ109" s="649"/>
      <c r="LHK109" s="649"/>
      <c r="LHL109" s="649"/>
      <c r="LHM109" s="649"/>
      <c r="LHN109" s="649"/>
      <c r="LHO109" s="649"/>
      <c r="LHP109" s="649"/>
      <c r="LHQ109" s="649"/>
      <c r="LHR109" s="649"/>
      <c r="LHS109" s="649"/>
      <c r="LHT109" s="649"/>
      <c r="LHU109" s="649"/>
      <c r="LHV109" s="649"/>
      <c r="LHW109" s="649"/>
      <c r="LHX109" s="649"/>
      <c r="LHY109" s="649"/>
      <c r="LHZ109" s="649"/>
      <c r="LIA109" s="649"/>
      <c r="LIB109" s="649"/>
      <c r="LIC109" s="649"/>
      <c r="LID109" s="649"/>
      <c r="LIE109" s="649"/>
      <c r="LIF109" s="649"/>
      <c r="LIG109" s="649"/>
      <c r="LIH109" s="649"/>
      <c r="LII109" s="649"/>
      <c r="LIJ109" s="649"/>
      <c r="LIK109" s="649"/>
      <c r="LIL109" s="649"/>
      <c r="LIM109" s="649"/>
      <c r="LIN109" s="649"/>
      <c r="LIO109" s="649"/>
      <c r="LIP109" s="649"/>
      <c r="LIQ109" s="649"/>
      <c r="LIR109" s="649"/>
      <c r="LIS109" s="649"/>
      <c r="LIT109" s="649"/>
      <c r="LIU109" s="649"/>
      <c r="LIV109" s="649"/>
      <c r="LIW109" s="649"/>
      <c r="LIX109" s="649"/>
      <c r="LIY109" s="649"/>
      <c r="LIZ109" s="649"/>
      <c r="LJA109" s="649"/>
      <c r="LJB109" s="649"/>
      <c r="LJC109" s="649"/>
      <c r="LJD109" s="649"/>
      <c r="LJE109" s="649"/>
      <c r="LJF109" s="649"/>
      <c r="LJG109" s="649"/>
      <c r="LJH109" s="649"/>
      <c r="LJI109" s="649"/>
      <c r="LJJ109" s="649"/>
      <c r="LJK109" s="649"/>
      <c r="LJL109" s="649"/>
      <c r="LJM109" s="649"/>
      <c r="LJN109" s="649"/>
      <c r="LJO109" s="649"/>
      <c r="LJP109" s="649"/>
      <c r="LJQ109" s="649"/>
      <c r="LJR109" s="649"/>
      <c r="LJS109" s="649"/>
      <c r="LJT109" s="649"/>
      <c r="LJU109" s="649"/>
      <c r="LJV109" s="649"/>
      <c r="LJW109" s="649"/>
      <c r="LJX109" s="649"/>
      <c r="LJY109" s="649"/>
      <c r="LJZ109" s="649"/>
      <c r="LKA109" s="649"/>
      <c r="LKB109" s="649"/>
      <c r="LKC109" s="649"/>
      <c r="LKD109" s="649"/>
      <c r="LKE109" s="649"/>
      <c r="LKF109" s="649"/>
      <c r="LKG109" s="649"/>
      <c r="LKH109" s="649"/>
      <c r="LKI109" s="649"/>
      <c r="LKJ109" s="649"/>
      <c r="LKK109" s="649"/>
      <c r="LKL109" s="649"/>
      <c r="LKM109" s="649"/>
      <c r="LKN109" s="649"/>
      <c r="LKO109" s="649"/>
      <c r="LKP109" s="649"/>
      <c r="LKQ109" s="649"/>
      <c r="LKR109" s="649"/>
      <c r="LKS109" s="649"/>
      <c r="LKT109" s="649"/>
      <c r="LKU109" s="649"/>
      <c r="LKV109" s="649"/>
      <c r="LKW109" s="649"/>
      <c r="LKX109" s="649"/>
      <c r="LKY109" s="649"/>
      <c r="LKZ109" s="649"/>
      <c r="LLA109" s="649"/>
      <c r="LLB109" s="649"/>
      <c r="LLC109" s="649"/>
      <c r="LLD109" s="649"/>
      <c r="LLE109" s="649"/>
      <c r="LLF109" s="649"/>
      <c r="LLG109" s="649"/>
      <c r="LLH109" s="649"/>
      <c r="LLI109" s="649"/>
      <c r="LLJ109" s="649"/>
      <c r="LLK109" s="649"/>
      <c r="LLL109" s="649"/>
      <c r="LLM109" s="649"/>
      <c r="LLN109" s="649"/>
      <c r="LLO109" s="649"/>
      <c r="LLP109" s="649"/>
      <c r="LLQ109" s="649"/>
      <c r="LLR109" s="649"/>
      <c r="LLS109" s="649"/>
      <c r="LLT109" s="649"/>
      <c r="LLU109" s="649"/>
      <c r="LLV109" s="649"/>
      <c r="LLW109" s="649"/>
      <c r="LLX109" s="649"/>
      <c r="LLY109" s="649"/>
      <c r="LLZ109" s="649"/>
      <c r="LMA109" s="649"/>
      <c r="LMB109" s="649"/>
      <c r="LMC109" s="649"/>
      <c r="LMD109" s="649"/>
      <c r="LME109" s="649"/>
      <c r="LMF109" s="649"/>
      <c r="LMG109" s="649"/>
      <c r="LMH109" s="649"/>
      <c r="LMI109" s="649"/>
      <c r="LMJ109" s="649"/>
      <c r="LMK109" s="649"/>
      <c r="LML109" s="649"/>
      <c r="LMM109" s="649"/>
      <c r="LMN109" s="649"/>
      <c r="LMO109" s="649"/>
      <c r="LMP109" s="649"/>
      <c r="LMQ109" s="649"/>
      <c r="LMR109" s="649"/>
      <c r="LMS109" s="649"/>
      <c r="LMT109" s="649"/>
      <c r="LMU109" s="649"/>
      <c r="LMV109" s="649"/>
      <c r="LMW109" s="649"/>
      <c r="LMX109" s="649"/>
      <c r="LMY109" s="649"/>
      <c r="LMZ109" s="649"/>
      <c r="LNA109" s="649"/>
      <c r="LNB109" s="649"/>
      <c r="LNC109" s="649"/>
      <c r="LND109" s="649"/>
      <c r="LNE109" s="649"/>
      <c r="LNF109" s="649"/>
      <c r="LNG109" s="649"/>
      <c r="LNH109" s="649"/>
      <c r="LNI109" s="649"/>
      <c r="LNJ109" s="649"/>
      <c r="LNK109" s="649"/>
      <c r="LNL109" s="649"/>
      <c r="LNM109" s="649"/>
      <c r="LNN109" s="649"/>
      <c r="LNO109" s="649"/>
      <c r="LNP109" s="649"/>
      <c r="LNQ109" s="649"/>
      <c r="LNR109" s="649"/>
      <c r="LNS109" s="649"/>
      <c r="LNT109" s="649"/>
      <c r="LNU109" s="649"/>
      <c r="LNV109" s="649"/>
      <c r="LNW109" s="649"/>
      <c r="LNX109" s="649"/>
      <c r="LNY109" s="649"/>
      <c r="LNZ109" s="649"/>
      <c r="LOA109" s="649"/>
      <c r="LOB109" s="649"/>
      <c r="LOC109" s="649"/>
      <c r="LOD109" s="649"/>
      <c r="LOE109" s="649"/>
      <c r="LOF109" s="649"/>
      <c r="LOG109" s="649"/>
      <c r="LOH109" s="649"/>
      <c r="LOI109" s="649"/>
      <c r="LOJ109" s="649"/>
      <c r="LOK109" s="649"/>
      <c r="LOL109" s="649"/>
      <c r="LOM109" s="649"/>
      <c r="LON109" s="649"/>
      <c r="LOO109" s="649"/>
      <c r="LOP109" s="649"/>
      <c r="LOQ109" s="649"/>
      <c r="LOR109" s="649"/>
      <c r="LOS109" s="649"/>
      <c r="LOT109" s="649"/>
      <c r="LOU109" s="649"/>
      <c r="LOV109" s="649"/>
      <c r="LOW109" s="649"/>
      <c r="LOX109" s="649"/>
      <c r="LOY109" s="649"/>
      <c r="LOZ109" s="649"/>
      <c r="LPA109" s="649"/>
      <c r="LPB109" s="649"/>
      <c r="LPC109" s="649"/>
      <c r="LPD109" s="649"/>
      <c r="LPE109" s="649"/>
      <c r="LPF109" s="649"/>
      <c r="LPG109" s="649"/>
      <c r="LPH109" s="649"/>
      <c r="LPI109" s="649"/>
      <c r="LPJ109" s="649"/>
      <c r="LPK109" s="649"/>
      <c r="LPL109" s="649"/>
      <c r="LPM109" s="649"/>
      <c r="LPN109" s="649"/>
      <c r="LPO109" s="649"/>
      <c r="LPP109" s="649"/>
      <c r="LPQ109" s="649"/>
      <c r="LPR109" s="649"/>
      <c r="LPS109" s="649"/>
      <c r="LPT109" s="649"/>
      <c r="LPU109" s="649"/>
      <c r="LPV109" s="649"/>
      <c r="LPW109" s="649"/>
      <c r="LPX109" s="649"/>
      <c r="LPY109" s="649"/>
      <c r="LPZ109" s="649"/>
      <c r="LQA109" s="649"/>
      <c r="LQB109" s="649"/>
      <c r="LQC109" s="649"/>
      <c r="LQD109" s="649"/>
      <c r="LQE109" s="649"/>
      <c r="LQF109" s="649"/>
      <c r="LQG109" s="649"/>
      <c r="LQH109" s="649"/>
      <c r="LQI109" s="649"/>
      <c r="LQJ109" s="649"/>
      <c r="LQK109" s="649"/>
      <c r="LQL109" s="649"/>
      <c r="LQM109" s="649"/>
      <c r="LQN109" s="649"/>
      <c r="LQO109" s="649"/>
      <c r="LQP109" s="649"/>
      <c r="LQQ109" s="649"/>
      <c r="LQR109" s="649"/>
      <c r="LQS109" s="649"/>
      <c r="LQT109" s="649"/>
      <c r="LQU109" s="649"/>
      <c r="LQV109" s="649"/>
      <c r="LQW109" s="649"/>
      <c r="LQX109" s="649"/>
      <c r="LQY109" s="649"/>
      <c r="LQZ109" s="649"/>
      <c r="LRA109" s="649"/>
      <c r="LRB109" s="649"/>
      <c r="LRC109" s="649"/>
      <c r="LRD109" s="649"/>
      <c r="LRE109" s="649"/>
      <c r="LRF109" s="649"/>
      <c r="LRG109" s="649"/>
      <c r="LRH109" s="649"/>
      <c r="LRI109" s="649"/>
      <c r="LRJ109" s="649"/>
      <c r="LRK109" s="649"/>
      <c r="LRL109" s="649"/>
      <c r="LRM109" s="649"/>
      <c r="LRN109" s="649"/>
      <c r="LRO109" s="649"/>
      <c r="LRP109" s="649"/>
      <c r="LRQ109" s="649"/>
      <c r="LRR109" s="649"/>
      <c r="LRS109" s="649"/>
      <c r="LRT109" s="649"/>
      <c r="LRU109" s="649"/>
      <c r="LRV109" s="649"/>
      <c r="LRW109" s="649"/>
      <c r="LRX109" s="649"/>
      <c r="LRY109" s="649"/>
      <c r="LRZ109" s="649"/>
      <c r="LSA109" s="649"/>
      <c r="LSB109" s="649"/>
      <c r="LSC109" s="649"/>
      <c r="LSD109" s="649"/>
      <c r="LSE109" s="649"/>
      <c r="LSF109" s="649"/>
      <c r="LSG109" s="649"/>
      <c r="LSH109" s="649"/>
      <c r="LSI109" s="649"/>
      <c r="LSJ109" s="649"/>
      <c r="LSK109" s="649"/>
      <c r="LSL109" s="649"/>
      <c r="LSM109" s="649"/>
      <c r="LSN109" s="649"/>
      <c r="LSO109" s="649"/>
      <c r="LSP109" s="649"/>
      <c r="LSQ109" s="649"/>
      <c r="LSR109" s="649"/>
      <c r="LSS109" s="649"/>
      <c r="LST109" s="649"/>
      <c r="LSU109" s="649"/>
      <c r="LSV109" s="649"/>
      <c r="LSW109" s="649"/>
      <c r="LSX109" s="649"/>
      <c r="LSY109" s="649"/>
      <c r="LSZ109" s="649"/>
      <c r="LTA109" s="649"/>
      <c r="LTB109" s="649"/>
      <c r="LTC109" s="649"/>
      <c r="LTD109" s="649"/>
      <c r="LTE109" s="649"/>
      <c r="LTF109" s="649"/>
      <c r="LTG109" s="649"/>
      <c r="LTH109" s="649"/>
      <c r="LTI109" s="649"/>
      <c r="LTJ109" s="649"/>
      <c r="LTK109" s="649"/>
      <c r="LTL109" s="649"/>
      <c r="LTM109" s="649"/>
      <c r="LTN109" s="649"/>
      <c r="LTO109" s="649"/>
      <c r="LTP109" s="649"/>
      <c r="LTQ109" s="649"/>
      <c r="LTR109" s="649"/>
      <c r="LTS109" s="649"/>
      <c r="LTT109" s="649"/>
      <c r="LTU109" s="649"/>
      <c r="LTV109" s="649"/>
      <c r="LTW109" s="649"/>
      <c r="LTX109" s="649"/>
      <c r="LTY109" s="649"/>
      <c r="LTZ109" s="649"/>
      <c r="LUA109" s="649"/>
      <c r="LUB109" s="649"/>
      <c r="LUC109" s="649"/>
      <c r="LUD109" s="649"/>
      <c r="LUE109" s="649"/>
      <c r="LUF109" s="649"/>
      <c r="LUG109" s="649"/>
      <c r="LUH109" s="649"/>
      <c r="LUI109" s="649"/>
      <c r="LUJ109" s="649"/>
      <c r="LUK109" s="649"/>
      <c r="LUL109" s="649"/>
      <c r="LUM109" s="649"/>
      <c r="LUN109" s="649"/>
      <c r="LUO109" s="649"/>
      <c r="LUP109" s="649"/>
      <c r="LUQ109" s="649"/>
      <c r="LUR109" s="649"/>
      <c r="LUS109" s="649"/>
      <c r="LUT109" s="649"/>
      <c r="LUU109" s="649"/>
      <c r="LUV109" s="649"/>
      <c r="LUW109" s="649"/>
      <c r="LUX109" s="649"/>
      <c r="LUY109" s="649"/>
      <c r="LUZ109" s="649"/>
      <c r="LVA109" s="649"/>
      <c r="LVB109" s="649"/>
      <c r="LVC109" s="649"/>
      <c r="LVD109" s="649"/>
      <c r="LVE109" s="649"/>
      <c r="LVF109" s="649"/>
      <c r="LVG109" s="649"/>
      <c r="LVH109" s="649"/>
      <c r="LVI109" s="649"/>
      <c r="LVJ109" s="649"/>
      <c r="LVK109" s="649"/>
      <c r="LVL109" s="649"/>
      <c r="LVM109" s="649"/>
      <c r="LVN109" s="649"/>
      <c r="LVO109" s="649"/>
      <c r="LVP109" s="649"/>
      <c r="LVQ109" s="649"/>
      <c r="LVR109" s="649"/>
      <c r="LVS109" s="649"/>
      <c r="LVT109" s="649"/>
      <c r="LVU109" s="649"/>
      <c r="LVV109" s="649"/>
      <c r="LVW109" s="649"/>
      <c r="LVX109" s="649"/>
      <c r="LVY109" s="649"/>
      <c r="LVZ109" s="649"/>
      <c r="LWA109" s="649"/>
      <c r="LWB109" s="649"/>
      <c r="LWC109" s="649"/>
      <c r="LWD109" s="649"/>
      <c r="LWE109" s="649"/>
      <c r="LWF109" s="649"/>
      <c r="LWG109" s="649"/>
      <c r="LWH109" s="649"/>
      <c r="LWI109" s="649"/>
      <c r="LWJ109" s="649"/>
      <c r="LWK109" s="649"/>
      <c r="LWL109" s="649"/>
      <c r="LWM109" s="649"/>
      <c r="LWN109" s="649"/>
      <c r="LWO109" s="649"/>
      <c r="LWP109" s="649"/>
      <c r="LWQ109" s="649"/>
      <c r="LWR109" s="649"/>
      <c r="LWS109" s="649"/>
      <c r="LWT109" s="649"/>
      <c r="LWU109" s="649"/>
      <c r="LWV109" s="649"/>
      <c r="LWW109" s="649"/>
      <c r="LWX109" s="649"/>
      <c r="LWY109" s="649"/>
      <c r="LWZ109" s="649"/>
      <c r="LXA109" s="649"/>
      <c r="LXB109" s="649"/>
      <c r="LXC109" s="649"/>
      <c r="LXD109" s="649"/>
      <c r="LXE109" s="649"/>
      <c r="LXF109" s="649"/>
      <c r="LXG109" s="649"/>
      <c r="LXH109" s="649"/>
      <c r="LXI109" s="649"/>
      <c r="LXJ109" s="649"/>
      <c r="LXK109" s="649"/>
      <c r="LXL109" s="649"/>
      <c r="LXM109" s="649"/>
      <c r="LXN109" s="649"/>
      <c r="LXO109" s="649"/>
      <c r="LXP109" s="649"/>
      <c r="LXQ109" s="649"/>
      <c r="LXR109" s="649"/>
      <c r="LXS109" s="649"/>
      <c r="LXT109" s="649"/>
      <c r="LXU109" s="649"/>
      <c r="LXV109" s="649"/>
      <c r="LXW109" s="649"/>
      <c r="LXX109" s="649"/>
      <c r="LXY109" s="649"/>
      <c r="LXZ109" s="649"/>
      <c r="LYA109" s="649"/>
      <c r="LYB109" s="649"/>
      <c r="LYC109" s="649"/>
      <c r="LYD109" s="649"/>
      <c r="LYE109" s="649"/>
      <c r="LYF109" s="649"/>
      <c r="LYG109" s="649"/>
      <c r="LYH109" s="649"/>
      <c r="LYI109" s="649"/>
      <c r="LYJ109" s="649"/>
      <c r="LYK109" s="649"/>
      <c r="LYL109" s="649"/>
      <c r="LYM109" s="649"/>
      <c r="LYN109" s="649"/>
      <c r="LYO109" s="649"/>
      <c r="LYP109" s="649"/>
      <c r="LYQ109" s="649"/>
      <c r="LYR109" s="649"/>
      <c r="LYS109" s="649"/>
      <c r="LYT109" s="649"/>
      <c r="LYU109" s="649"/>
      <c r="LYV109" s="649"/>
      <c r="LYW109" s="649"/>
      <c r="LYX109" s="649"/>
      <c r="LYY109" s="649"/>
      <c r="LYZ109" s="649"/>
      <c r="LZA109" s="649"/>
      <c r="LZB109" s="649"/>
      <c r="LZC109" s="649"/>
      <c r="LZD109" s="649"/>
      <c r="LZE109" s="649"/>
      <c r="LZF109" s="649"/>
      <c r="LZG109" s="649"/>
      <c r="LZH109" s="649"/>
      <c r="LZI109" s="649"/>
      <c r="LZJ109" s="649"/>
      <c r="LZK109" s="649"/>
      <c r="LZL109" s="649"/>
      <c r="LZM109" s="649"/>
      <c r="LZN109" s="649"/>
      <c r="LZO109" s="649"/>
      <c r="LZP109" s="649"/>
      <c r="LZQ109" s="649"/>
      <c r="LZR109" s="649"/>
      <c r="LZS109" s="649"/>
      <c r="LZT109" s="649"/>
      <c r="LZU109" s="649"/>
      <c r="LZV109" s="649"/>
      <c r="LZW109" s="649"/>
      <c r="LZX109" s="649"/>
      <c r="LZY109" s="649"/>
      <c r="LZZ109" s="649"/>
      <c r="MAA109" s="649"/>
      <c r="MAB109" s="649"/>
      <c r="MAC109" s="649"/>
      <c r="MAD109" s="649"/>
      <c r="MAE109" s="649"/>
      <c r="MAF109" s="649"/>
      <c r="MAG109" s="649"/>
      <c r="MAH109" s="649"/>
      <c r="MAI109" s="649"/>
      <c r="MAJ109" s="649"/>
      <c r="MAK109" s="649"/>
      <c r="MAL109" s="649"/>
      <c r="MAM109" s="649"/>
      <c r="MAN109" s="649"/>
      <c r="MAO109" s="649"/>
      <c r="MAP109" s="649"/>
      <c r="MAQ109" s="649"/>
      <c r="MAR109" s="649"/>
      <c r="MAS109" s="649"/>
      <c r="MAT109" s="649"/>
      <c r="MAU109" s="649"/>
      <c r="MAV109" s="649"/>
      <c r="MAW109" s="649"/>
      <c r="MAX109" s="649"/>
      <c r="MAY109" s="649"/>
      <c r="MAZ109" s="649"/>
      <c r="MBA109" s="649"/>
      <c r="MBB109" s="649"/>
      <c r="MBC109" s="649"/>
      <c r="MBD109" s="649"/>
      <c r="MBE109" s="649"/>
      <c r="MBF109" s="649"/>
      <c r="MBG109" s="649"/>
      <c r="MBH109" s="649"/>
      <c r="MBI109" s="649"/>
      <c r="MBJ109" s="649"/>
      <c r="MBK109" s="649"/>
      <c r="MBL109" s="649"/>
      <c r="MBM109" s="649"/>
      <c r="MBN109" s="649"/>
      <c r="MBO109" s="649"/>
      <c r="MBP109" s="649"/>
      <c r="MBQ109" s="649"/>
      <c r="MBR109" s="649"/>
      <c r="MBS109" s="649"/>
      <c r="MBT109" s="649"/>
      <c r="MBU109" s="649"/>
      <c r="MBV109" s="649"/>
      <c r="MBW109" s="649"/>
      <c r="MBX109" s="649"/>
      <c r="MBY109" s="649"/>
      <c r="MBZ109" s="649"/>
      <c r="MCA109" s="649"/>
      <c r="MCB109" s="649"/>
      <c r="MCC109" s="649"/>
      <c r="MCD109" s="649"/>
      <c r="MCE109" s="649"/>
      <c r="MCF109" s="649"/>
      <c r="MCG109" s="649"/>
      <c r="MCH109" s="649"/>
      <c r="MCI109" s="649"/>
      <c r="MCJ109" s="649"/>
      <c r="MCK109" s="649"/>
      <c r="MCL109" s="649"/>
      <c r="MCM109" s="649"/>
      <c r="MCN109" s="649"/>
      <c r="MCO109" s="649"/>
      <c r="MCP109" s="649"/>
      <c r="MCQ109" s="649"/>
      <c r="MCR109" s="649"/>
      <c r="MCS109" s="649"/>
      <c r="MCT109" s="649"/>
      <c r="MCU109" s="649"/>
      <c r="MCV109" s="649"/>
      <c r="MCW109" s="649"/>
      <c r="MCX109" s="649"/>
      <c r="MCY109" s="649"/>
      <c r="MCZ109" s="649"/>
      <c r="MDA109" s="649"/>
      <c r="MDB109" s="649"/>
      <c r="MDC109" s="649"/>
      <c r="MDD109" s="649"/>
      <c r="MDE109" s="649"/>
      <c r="MDF109" s="649"/>
      <c r="MDG109" s="649"/>
      <c r="MDH109" s="649"/>
      <c r="MDI109" s="649"/>
      <c r="MDJ109" s="649"/>
      <c r="MDK109" s="649"/>
      <c r="MDL109" s="649"/>
      <c r="MDM109" s="649"/>
      <c r="MDN109" s="649"/>
      <c r="MDO109" s="649"/>
      <c r="MDP109" s="649"/>
      <c r="MDQ109" s="649"/>
      <c r="MDR109" s="649"/>
      <c r="MDS109" s="649"/>
      <c r="MDT109" s="649"/>
      <c r="MDU109" s="649"/>
      <c r="MDV109" s="649"/>
      <c r="MDW109" s="649"/>
      <c r="MDX109" s="649"/>
      <c r="MDY109" s="649"/>
      <c r="MDZ109" s="649"/>
      <c r="MEA109" s="649"/>
      <c r="MEB109" s="649"/>
      <c r="MEC109" s="649"/>
      <c r="MED109" s="649"/>
      <c r="MEE109" s="649"/>
      <c r="MEF109" s="649"/>
      <c r="MEG109" s="649"/>
      <c r="MEH109" s="649"/>
      <c r="MEI109" s="649"/>
      <c r="MEJ109" s="649"/>
      <c r="MEK109" s="649"/>
      <c r="MEL109" s="649"/>
      <c r="MEM109" s="649"/>
      <c r="MEN109" s="649"/>
      <c r="MEO109" s="649"/>
      <c r="MEP109" s="649"/>
      <c r="MEQ109" s="649"/>
      <c r="MER109" s="649"/>
      <c r="MES109" s="649"/>
      <c r="MET109" s="649"/>
      <c r="MEU109" s="649"/>
      <c r="MEV109" s="649"/>
      <c r="MEW109" s="649"/>
      <c r="MEX109" s="649"/>
      <c r="MEY109" s="649"/>
      <c r="MEZ109" s="649"/>
      <c r="MFA109" s="649"/>
      <c r="MFB109" s="649"/>
      <c r="MFC109" s="649"/>
      <c r="MFD109" s="649"/>
      <c r="MFE109" s="649"/>
      <c r="MFF109" s="649"/>
      <c r="MFG109" s="649"/>
      <c r="MFH109" s="649"/>
      <c r="MFI109" s="649"/>
      <c r="MFJ109" s="649"/>
      <c r="MFK109" s="649"/>
      <c r="MFL109" s="649"/>
      <c r="MFM109" s="649"/>
      <c r="MFN109" s="649"/>
      <c r="MFO109" s="649"/>
      <c r="MFP109" s="649"/>
      <c r="MFQ109" s="649"/>
      <c r="MFR109" s="649"/>
      <c r="MFS109" s="649"/>
      <c r="MFT109" s="649"/>
      <c r="MFU109" s="649"/>
      <c r="MFV109" s="649"/>
      <c r="MFW109" s="649"/>
      <c r="MFX109" s="649"/>
      <c r="MFY109" s="649"/>
      <c r="MFZ109" s="649"/>
      <c r="MGA109" s="649"/>
      <c r="MGB109" s="649"/>
      <c r="MGC109" s="649"/>
      <c r="MGD109" s="649"/>
      <c r="MGE109" s="649"/>
      <c r="MGF109" s="649"/>
      <c r="MGG109" s="649"/>
      <c r="MGH109" s="649"/>
      <c r="MGI109" s="649"/>
      <c r="MGJ109" s="649"/>
      <c r="MGK109" s="649"/>
      <c r="MGL109" s="649"/>
      <c r="MGM109" s="649"/>
      <c r="MGN109" s="649"/>
      <c r="MGO109" s="649"/>
      <c r="MGP109" s="649"/>
      <c r="MGQ109" s="649"/>
      <c r="MGR109" s="649"/>
      <c r="MGS109" s="649"/>
      <c r="MGT109" s="649"/>
      <c r="MGU109" s="649"/>
      <c r="MGV109" s="649"/>
      <c r="MGW109" s="649"/>
      <c r="MGX109" s="649"/>
      <c r="MGY109" s="649"/>
      <c r="MGZ109" s="649"/>
      <c r="MHA109" s="649"/>
      <c r="MHB109" s="649"/>
      <c r="MHC109" s="649"/>
      <c r="MHD109" s="649"/>
      <c r="MHE109" s="649"/>
      <c r="MHF109" s="649"/>
      <c r="MHG109" s="649"/>
      <c r="MHH109" s="649"/>
      <c r="MHI109" s="649"/>
      <c r="MHJ109" s="649"/>
      <c r="MHK109" s="649"/>
      <c r="MHL109" s="649"/>
      <c r="MHM109" s="649"/>
      <c r="MHN109" s="649"/>
      <c r="MHO109" s="649"/>
      <c r="MHP109" s="649"/>
      <c r="MHQ109" s="649"/>
      <c r="MHR109" s="649"/>
      <c r="MHS109" s="649"/>
      <c r="MHT109" s="649"/>
      <c r="MHU109" s="649"/>
      <c r="MHV109" s="649"/>
      <c r="MHW109" s="649"/>
      <c r="MHX109" s="649"/>
      <c r="MHY109" s="649"/>
      <c r="MHZ109" s="649"/>
      <c r="MIA109" s="649"/>
      <c r="MIB109" s="649"/>
      <c r="MIC109" s="649"/>
      <c r="MID109" s="649"/>
      <c r="MIE109" s="649"/>
      <c r="MIF109" s="649"/>
      <c r="MIG109" s="649"/>
      <c r="MIH109" s="649"/>
      <c r="MII109" s="649"/>
      <c r="MIJ109" s="649"/>
      <c r="MIK109" s="649"/>
      <c r="MIL109" s="649"/>
      <c r="MIM109" s="649"/>
      <c r="MIN109" s="649"/>
      <c r="MIO109" s="649"/>
      <c r="MIP109" s="649"/>
      <c r="MIQ109" s="649"/>
      <c r="MIR109" s="649"/>
      <c r="MIS109" s="649"/>
      <c r="MIT109" s="649"/>
      <c r="MIU109" s="649"/>
      <c r="MIV109" s="649"/>
      <c r="MIW109" s="649"/>
      <c r="MIX109" s="649"/>
      <c r="MIY109" s="649"/>
      <c r="MIZ109" s="649"/>
      <c r="MJA109" s="649"/>
      <c r="MJB109" s="649"/>
      <c r="MJC109" s="649"/>
      <c r="MJD109" s="649"/>
      <c r="MJE109" s="649"/>
      <c r="MJF109" s="649"/>
      <c r="MJG109" s="649"/>
      <c r="MJH109" s="649"/>
      <c r="MJI109" s="649"/>
      <c r="MJJ109" s="649"/>
      <c r="MJK109" s="649"/>
      <c r="MJL109" s="649"/>
      <c r="MJM109" s="649"/>
      <c r="MJN109" s="649"/>
      <c r="MJO109" s="649"/>
      <c r="MJP109" s="649"/>
      <c r="MJQ109" s="649"/>
      <c r="MJR109" s="649"/>
      <c r="MJS109" s="649"/>
      <c r="MJT109" s="649"/>
      <c r="MJU109" s="649"/>
      <c r="MJV109" s="649"/>
      <c r="MJW109" s="649"/>
      <c r="MJX109" s="649"/>
      <c r="MJY109" s="649"/>
      <c r="MJZ109" s="649"/>
      <c r="MKA109" s="649"/>
      <c r="MKB109" s="649"/>
      <c r="MKC109" s="649"/>
      <c r="MKD109" s="649"/>
      <c r="MKE109" s="649"/>
      <c r="MKF109" s="649"/>
      <c r="MKG109" s="649"/>
      <c r="MKH109" s="649"/>
      <c r="MKI109" s="649"/>
      <c r="MKJ109" s="649"/>
      <c r="MKK109" s="649"/>
      <c r="MKL109" s="649"/>
      <c r="MKM109" s="649"/>
      <c r="MKN109" s="649"/>
      <c r="MKO109" s="649"/>
      <c r="MKP109" s="649"/>
      <c r="MKQ109" s="649"/>
      <c r="MKR109" s="649"/>
      <c r="MKS109" s="649"/>
      <c r="MKT109" s="649"/>
      <c r="MKU109" s="649"/>
      <c r="MKV109" s="649"/>
      <c r="MKW109" s="649"/>
      <c r="MKX109" s="649"/>
      <c r="MKY109" s="649"/>
      <c r="MKZ109" s="649"/>
      <c r="MLA109" s="649"/>
      <c r="MLB109" s="649"/>
      <c r="MLC109" s="649"/>
      <c r="MLD109" s="649"/>
      <c r="MLE109" s="649"/>
      <c r="MLF109" s="649"/>
      <c r="MLG109" s="649"/>
      <c r="MLH109" s="649"/>
      <c r="MLI109" s="649"/>
      <c r="MLJ109" s="649"/>
      <c r="MLK109" s="649"/>
      <c r="MLL109" s="649"/>
      <c r="MLM109" s="649"/>
      <c r="MLN109" s="649"/>
      <c r="MLO109" s="649"/>
      <c r="MLP109" s="649"/>
      <c r="MLQ109" s="649"/>
      <c r="MLR109" s="649"/>
      <c r="MLS109" s="649"/>
      <c r="MLT109" s="649"/>
      <c r="MLU109" s="649"/>
      <c r="MLV109" s="649"/>
      <c r="MLW109" s="649"/>
      <c r="MLX109" s="649"/>
      <c r="MLY109" s="649"/>
      <c r="MLZ109" s="649"/>
      <c r="MMA109" s="649"/>
      <c r="MMB109" s="649"/>
      <c r="MMC109" s="649"/>
      <c r="MMD109" s="649"/>
      <c r="MME109" s="649"/>
      <c r="MMF109" s="649"/>
      <c r="MMG109" s="649"/>
      <c r="MMH109" s="649"/>
      <c r="MMI109" s="649"/>
      <c r="MMJ109" s="649"/>
      <c r="MMK109" s="649"/>
      <c r="MML109" s="649"/>
      <c r="MMM109" s="649"/>
      <c r="MMN109" s="649"/>
      <c r="MMO109" s="649"/>
      <c r="MMP109" s="649"/>
      <c r="MMQ109" s="649"/>
      <c r="MMR109" s="649"/>
      <c r="MMS109" s="649"/>
      <c r="MMT109" s="649"/>
      <c r="MMU109" s="649"/>
      <c r="MMV109" s="649"/>
      <c r="MMW109" s="649"/>
      <c r="MMX109" s="649"/>
      <c r="MMY109" s="649"/>
      <c r="MMZ109" s="649"/>
      <c r="MNA109" s="649"/>
      <c r="MNB109" s="649"/>
      <c r="MNC109" s="649"/>
      <c r="MND109" s="649"/>
      <c r="MNE109" s="649"/>
      <c r="MNF109" s="649"/>
      <c r="MNG109" s="649"/>
      <c r="MNH109" s="649"/>
      <c r="MNI109" s="649"/>
      <c r="MNJ109" s="649"/>
      <c r="MNK109" s="649"/>
      <c r="MNL109" s="649"/>
      <c r="MNM109" s="649"/>
      <c r="MNN109" s="649"/>
      <c r="MNO109" s="649"/>
      <c r="MNP109" s="649"/>
      <c r="MNQ109" s="649"/>
      <c r="MNR109" s="649"/>
      <c r="MNS109" s="649"/>
      <c r="MNT109" s="649"/>
      <c r="MNU109" s="649"/>
      <c r="MNV109" s="649"/>
      <c r="MNW109" s="649"/>
      <c r="MNX109" s="649"/>
      <c r="MNY109" s="649"/>
      <c r="MNZ109" s="649"/>
      <c r="MOA109" s="649"/>
      <c r="MOB109" s="649"/>
      <c r="MOC109" s="649"/>
      <c r="MOD109" s="649"/>
      <c r="MOE109" s="649"/>
      <c r="MOF109" s="649"/>
      <c r="MOG109" s="649"/>
      <c r="MOH109" s="649"/>
      <c r="MOI109" s="649"/>
      <c r="MOJ109" s="649"/>
      <c r="MOK109" s="649"/>
      <c r="MOL109" s="649"/>
      <c r="MOM109" s="649"/>
      <c r="MON109" s="649"/>
      <c r="MOO109" s="649"/>
      <c r="MOP109" s="649"/>
      <c r="MOQ109" s="649"/>
      <c r="MOR109" s="649"/>
      <c r="MOS109" s="649"/>
      <c r="MOT109" s="649"/>
      <c r="MOU109" s="649"/>
      <c r="MOV109" s="649"/>
      <c r="MOW109" s="649"/>
      <c r="MOX109" s="649"/>
      <c r="MOY109" s="649"/>
      <c r="MOZ109" s="649"/>
      <c r="MPA109" s="649"/>
      <c r="MPB109" s="649"/>
      <c r="MPC109" s="649"/>
      <c r="MPD109" s="649"/>
      <c r="MPE109" s="649"/>
      <c r="MPF109" s="649"/>
      <c r="MPG109" s="649"/>
      <c r="MPH109" s="649"/>
      <c r="MPI109" s="649"/>
      <c r="MPJ109" s="649"/>
      <c r="MPK109" s="649"/>
      <c r="MPL109" s="649"/>
      <c r="MPM109" s="649"/>
      <c r="MPN109" s="649"/>
      <c r="MPO109" s="649"/>
      <c r="MPP109" s="649"/>
      <c r="MPQ109" s="649"/>
      <c r="MPR109" s="649"/>
      <c r="MPS109" s="649"/>
      <c r="MPT109" s="649"/>
      <c r="MPU109" s="649"/>
      <c r="MPV109" s="649"/>
      <c r="MPW109" s="649"/>
      <c r="MPX109" s="649"/>
      <c r="MPY109" s="649"/>
      <c r="MPZ109" s="649"/>
      <c r="MQA109" s="649"/>
      <c r="MQB109" s="649"/>
      <c r="MQC109" s="649"/>
      <c r="MQD109" s="649"/>
      <c r="MQE109" s="649"/>
      <c r="MQF109" s="649"/>
      <c r="MQG109" s="649"/>
      <c r="MQH109" s="649"/>
      <c r="MQI109" s="649"/>
      <c r="MQJ109" s="649"/>
      <c r="MQK109" s="649"/>
      <c r="MQL109" s="649"/>
      <c r="MQM109" s="649"/>
      <c r="MQN109" s="649"/>
      <c r="MQO109" s="649"/>
      <c r="MQP109" s="649"/>
      <c r="MQQ109" s="649"/>
      <c r="MQR109" s="649"/>
      <c r="MQS109" s="649"/>
      <c r="MQT109" s="649"/>
      <c r="MQU109" s="649"/>
      <c r="MQV109" s="649"/>
      <c r="MQW109" s="649"/>
      <c r="MQX109" s="649"/>
      <c r="MQY109" s="649"/>
      <c r="MQZ109" s="649"/>
      <c r="MRA109" s="649"/>
      <c r="MRB109" s="649"/>
      <c r="MRC109" s="649"/>
      <c r="MRD109" s="649"/>
      <c r="MRE109" s="649"/>
      <c r="MRF109" s="649"/>
      <c r="MRG109" s="649"/>
      <c r="MRH109" s="649"/>
      <c r="MRI109" s="649"/>
      <c r="MRJ109" s="649"/>
      <c r="MRK109" s="649"/>
      <c r="MRL109" s="649"/>
      <c r="MRM109" s="649"/>
      <c r="MRN109" s="649"/>
      <c r="MRO109" s="649"/>
      <c r="MRP109" s="649"/>
      <c r="MRQ109" s="649"/>
      <c r="MRR109" s="649"/>
      <c r="MRS109" s="649"/>
      <c r="MRT109" s="649"/>
      <c r="MRU109" s="649"/>
      <c r="MRV109" s="649"/>
      <c r="MRW109" s="649"/>
      <c r="MRX109" s="649"/>
      <c r="MRY109" s="649"/>
      <c r="MRZ109" s="649"/>
      <c r="MSA109" s="649"/>
      <c r="MSB109" s="649"/>
      <c r="MSC109" s="649"/>
      <c r="MSD109" s="649"/>
      <c r="MSE109" s="649"/>
      <c r="MSF109" s="649"/>
      <c r="MSG109" s="649"/>
      <c r="MSH109" s="649"/>
      <c r="MSI109" s="649"/>
      <c r="MSJ109" s="649"/>
      <c r="MSK109" s="649"/>
      <c r="MSL109" s="649"/>
      <c r="MSM109" s="649"/>
      <c r="MSN109" s="649"/>
      <c r="MSO109" s="649"/>
      <c r="MSP109" s="649"/>
      <c r="MSQ109" s="649"/>
      <c r="MSR109" s="649"/>
      <c r="MSS109" s="649"/>
      <c r="MST109" s="649"/>
      <c r="MSU109" s="649"/>
      <c r="MSV109" s="649"/>
      <c r="MSW109" s="649"/>
      <c r="MSX109" s="649"/>
      <c r="MSY109" s="649"/>
      <c r="MSZ109" s="649"/>
      <c r="MTA109" s="649"/>
      <c r="MTB109" s="649"/>
      <c r="MTC109" s="649"/>
      <c r="MTD109" s="649"/>
      <c r="MTE109" s="649"/>
      <c r="MTF109" s="649"/>
      <c r="MTG109" s="649"/>
      <c r="MTH109" s="649"/>
      <c r="MTI109" s="649"/>
      <c r="MTJ109" s="649"/>
      <c r="MTK109" s="649"/>
      <c r="MTL109" s="649"/>
      <c r="MTM109" s="649"/>
      <c r="MTN109" s="649"/>
      <c r="MTO109" s="649"/>
      <c r="MTP109" s="649"/>
      <c r="MTQ109" s="649"/>
      <c r="MTR109" s="649"/>
      <c r="MTS109" s="649"/>
      <c r="MTT109" s="649"/>
      <c r="MTU109" s="649"/>
      <c r="MTV109" s="649"/>
      <c r="MTW109" s="649"/>
      <c r="MTX109" s="649"/>
      <c r="MTY109" s="649"/>
      <c r="MTZ109" s="649"/>
      <c r="MUA109" s="649"/>
      <c r="MUB109" s="649"/>
      <c r="MUC109" s="649"/>
      <c r="MUD109" s="649"/>
      <c r="MUE109" s="649"/>
      <c r="MUF109" s="649"/>
      <c r="MUG109" s="649"/>
      <c r="MUH109" s="649"/>
      <c r="MUI109" s="649"/>
      <c r="MUJ109" s="649"/>
      <c r="MUK109" s="649"/>
      <c r="MUL109" s="649"/>
      <c r="MUM109" s="649"/>
      <c r="MUN109" s="649"/>
      <c r="MUO109" s="649"/>
      <c r="MUP109" s="649"/>
      <c r="MUQ109" s="649"/>
      <c r="MUR109" s="649"/>
      <c r="MUS109" s="649"/>
      <c r="MUT109" s="649"/>
      <c r="MUU109" s="649"/>
      <c r="MUV109" s="649"/>
      <c r="MUW109" s="649"/>
      <c r="MUX109" s="649"/>
      <c r="MUY109" s="649"/>
      <c r="MUZ109" s="649"/>
      <c r="MVA109" s="649"/>
      <c r="MVB109" s="649"/>
      <c r="MVC109" s="649"/>
      <c r="MVD109" s="649"/>
      <c r="MVE109" s="649"/>
      <c r="MVF109" s="649"/>
      <c r="MVG109" s="649"/>
      <c r="MVH109" s="649"/>
      <c r="MVI109" s="649"/>
      <c r="MVJ109" s="649"/>
      <c r="MVK109" s="649"/>
      <c r="MVL109" s="649"/>
      <c r="MVM109" s="649"/>
      <c r="MVN109" s="649"/>
      <c r="MVO109" s="649"/>
      <c r="MVP109" s="649"/>
      <c r="MVQ109" s="649"/>
      <c r="MVR109" s="649"/>
      <c r="MVS109" s="649"/>
      <c r="MVT109" s="649"/>
      <c r="MVU109" s="649"/>
      <c r="MVV109" s="649"/>
      <c r="MVW109" s="649"/>
      <c r="MVX109" s="649"/>
      <c r="MVY109" s="649"/>
      <c r="MVZ109" s="649"/>
      <c r="MWA109" s="649"/>
      <c r="MWB109" s="649"/>
      <c r="MWC109" s="649"/>
      <c r="MWD109" s="649"/>
      <c r="MWE109" s="649"/>
      <c r="MWF109" s="649"/>
      <c r="MWG109" s="649"/>
      <c r="MWH109" s="649"/>
      <c r="MWI109" s="649"/>
      <c r="MWJ109" s="649"/>
      <c r="MWK109" s="649"/>
      <c r="MWL109" s="649"/>
      <c r="MWM109" s="649"/>
      <c r="MWN109" s="649"/>
      <c r="MWO109" s="649"/>
      <c r="MWP109" s="649"/>
      <c r="MWQ109" s="649"/>
      <c r="MWR109" s="649"/>
      <c r="MWS109" s="649"/>
      <c r="MWT109" s="649"/>
      <c r="MWU109" s="649"/>
      <c r="MWV109" s="649"/>
      <c r="MWW109" s="649"/>
      <c r="MWX109" s="649"/>
      <c r="MWY109" s="649"/>
      <c r="MWZ109" s="649"/>
      <c r="MXA109" s="649"/>
      <c r="MXB109" s="649"/>
      <c r="MXC109" s="649"/>
      <c r="MXD109" s="649"/>
      <c r="MXE109" s="649"/>
      <c r="MXF109" s="649"/>
      <c r="MXG109" s="649"/>
      <c r="MXH109" s="649"/>
      <c r="MXI109" s="649"/>
      <c r="MXJ109" s="649"/>
      <c r="MXK109" s="649"/>
      <c r="MXL109" s="649"/>
      <c r="MXM109" s="649"/>
      <c r="MXN109" s="649"/>
      <c r="MXO109" s="649"/>
      <c r="MXP109" s="649"/>
      <c r="MXQ109" s="649"/>
      <c r="MXR109" s="649"/>
      <c r="MXS109" s="649"/>
      <c r="MXT109" s="649"/>
      <c r="MXU109" s="649"/>
      <c r="MXV109" s="649"/>
      <c r="MXW109" s="649"/>
      <c r="MXX109" s="649"/>
      <c r="MXY109" s="649"/>
      <c r="MXZ109" s="649"/>
      <c r="MYA109" s="649"/>
      <c r="MYB109" s="649"/>
      <c r="MYC109" s="649"/>
      <c r="MYD109" s="649"/>
      <c r="MYE109" s="649"/>
      <c r="MYF109" s="649"/>
      <c r="MYG109" s="649"/>
      <c r="MYH109" s="649"/>
      <c r="MYI109" s="649"/>
      <c r="MYJ109" s="649"/>
      <c r="MYK109" s="649"/>
      <c r="MYL109" s="649"/>
      <c r="MYM109" s="649"/>
      <c r="MYN109" s="649"/>
      <c r="MYO109" s="649"/>
      <c r="MYP109" s="649"/>
      <c r="MYQ109" s="649"/>
      <c r="MYR109" s="649"/>
      <c r="MYS109" s="649"/>
      <c r="MYT109" s="649"/>
      <c r="MYU109" s="649"/>
      <c r="MYV109" s="649"/>
      <c r="MYW109" s="649"/>
      <c r="MYX109" s="649"/>
      <c r="MYY109" s="649"/>
      <c r="MYZ109" s="649"/>
      <c r="MZA109" s="649"/>
      <c r="MZB109" s="649"/>
      <c r="MZC109" s="649"/>
      <c r="MZD109" s="649"/>
      <c r="MZE109" s="649"/>
      <c r="MZF109" s="649"/>
      <c r="MZG109" s="649"/>
      <c r="MZH109" s="649"/>
      <c r="MZI109" s="649"/>
      <c r="MZJ109" s="649"/>
      <c r="MZK109" s="649"/>
      <c r="MZL109" s="649"/>
      <c r="MZM109" s="649"/>
      <c r="MZN109" s="649"/>
      <c r="MZO109" s="649"/>
      <c r="MZP109" s="649"/>
      <c r="MZQ109" s="649"/>
      <c r="MZR109" s="649"/>
      <c r="MZS109" s="649"/>
      <c r="MZT109" s="649"/>
      <c r="MZU109" s="649"/>
      <c r="MZV109" s="649"/>
      <c r="MZW109" s="649"/>
      <c r="MZX109" s="649"/>
      <c r="MZY109" s="649"/>
      <c r="MZZ109" s="649"/>
      <c r="NAA109" s="649"/>
      <c r="NAB109" s="649"/>
      <c r="NAC109" s="649"/>
      <c r="NAD109" s="649"/>
      <c r="NAE109" s="649"/>
      <c r="NAF109" s="649"/>
      <c r="NAG109" s="649"/>
      <c r="NAH109" s="649"/>
      <c r="NAI109" s="649"/>
      <c r="NAJ109" s="649"/>
      <c r="NAK109" s="649"/>
      <c r="NAL109" s="649"/>
      <c r="NAM109" s="649"/>
      <c r="NAN109" s="649"/>
      <c r="NAO109" s="649"/>
      <c r="NAP109" s="649"/>
      <c r="NAQ109" s="649"/>
      <c r="NAR109" s="649"/>
      <c r="NAS109" s="649"/>
      <c r="NAT109" s="649"/>
      <c r="NAU109" s="649"/>
      <c r="NAV109" s="649"/>
      <c r="NAW109" s="649"/>
      <c r="NAX109" s="649"/>
      <c r="NAY109" s="649"/>
      <c r="NAZ109" s="649"/>
      <c r="NBA109" s="649"/>
      <c r="NBB109" s="649"/>
      <c r="NBC109" s="649"/>
      <c r="NBD109" s="649"/>
      <c r="NBE109" s="649"/>
      <c r="NBF109" s="649"/>
      <c r="NBG109" s="649"/>
      <c r="NBH109" s="649"/>
      <c r="NBI109" s="649"/>
      <c r="NBJ109" s="649"/>
      <c r="NBK109" s="649"/>
      <c r="NBL109" s="649"/>
      <c r="NBM109" s="649"/>
      <c r="NBN109" s="649"/>
      <c r="NBO109" s="649"/>
      <c r="NBP109" s="649"/>
      <c r="NBQ109" s="649"/>
      <c r="NBR109" s="649"/>
      <c r="NBS109" s="649"/>
      <c r="NBT109" s="649"/>
      <c r="NBU109" s="649"/>
      <c r="NBV109" s="649"/>
      <c r="NBW109" s="649"/>
      <c r="NBX109" s="649"/>
      <c r="NBY109" s="649"/>
      <c r="NBZ109" s="649"/>
      <c r="NCA109" s="649"/>
      <c r="NCB109" s="649"/>
      <c r="NCC109" s="649"/>
      <c r="NCD109" s="649"/>
      <c r="NCE109" s="649"/>
      <c r="NCF109" s="649"/>
      <c r="NCG109" s="649"/>
      <c r="NCH109" s="649"/>
      <c r="NCI109" s="649"/>
      <c r="NCJ109" s="649"/>
      <c r="NCK109" s="649"/>
      <c r="NCL109" s="649"/>
      <c r="NCM109" s="649"/>
      <c r="NCN109" s="649"/>
      <c r="NCO109" s="649"/>
      <c r="NCP109" s="649"/>
      <c r="NCQ109" s="649"/>
      <c r="NCR109" s="649"/>
      <c r="NCS109" s="649"/>
      <c r="NCT109" s="649"/>
      <c r="NCU109" s="649"/>
      <c r="NCV109" s="649"/>
      <c r="NCW109" s="649"/>
      <c r="NCX109" s="649"/>
      <c r="NCY109" s="649"/>
      <c r="NCZ109" s="649"/>
      <c r="NDA109" s="649"/>
      <c r="NDB109" s="649"/>
      <c r="NDC109" s="649"/>
      <c r="NDD109" s="649"/>
      <c r="NDE109" s="649"/>
      <c r="NDF109" s="649"/>
      <c r="NDG109" s="649"/>
      <c r="NDH109" s="649"/>
      <c r="NDI109" s="649"/>
      <c r="NDJ109" s="649"/>
      <c r="NDK109" s="649"/>
      <c r="NDL109" s="649"/>
      <c r="NDM109" s="649"/>
      <c r="NDN109" s="649"/>
      <c r="NDO109" s="649"/>
      <c r="NDP109" s="649"/>
      <c r="NDQ109" s="649"/>
      <c r="NDR109" s="649"/>
      <c r="NDS109" s="649"/>
      <c r="NDT109" s="649"/>
      <c r="NDU109" s="649"/>
      <c r="NDV109" s="649"/>
      <c r="NDW109" s="649"/>
      <c r="NDX109" s="649"/>
      <c r="NDY109" s="649"/>
      <c r="NDZ109" s="649"/>
      <c r="NEA109" s="649"/>
      <c r="NEB109" s="649"/>
      <c r="NEC109" s="649"/>
      <c r="NED109" s="649"/>
      <c r="NEE109" s="649"/>
      <c r="NEF109" s="649"/>
      <c r="NEG109" s="649"/>
      <c r="NEH109" s="649"/>
      <c r="NEI109" s="649"/>
      <c r="NEJ109" s="649"/>
      <c r="NEK109" s="649"/>
      <c r="NEL109" s="649"/>
      <c r="NEM109" s="649"/>
      <c r="NEN109" s="649"/>
      <c r="NEO109" s="649"/>
      <c r="NEP109" s="649"/>
      <c r="NEQ109" s="649"/>
      <c r="NER109" s="649"/>
      <c r="NES109" s="649"/>
      <c r="NET109" s="649"/>
      <c r="NEU109" s="649"/>
      <c r="NEV109" s="649"/>
      <c r="NEW109" s="649"/>
      <c r="NEX109" s="649"/>
      <c r="NEY109" s="649"/>
      <c r="NEZ109" s="649"/>
      <c r="NFA109" s="649"/>
      <c r="NFB109" s="649"/>
      <c r="NFC109" s="649"/>
      <c r="NFD109" s="649"/>
      <c r="NFE109" s="649"/>
      <c r="NFF109" s="649"/>
      <c r="NFG109" s="649"/>
      <c r="NFH109" s="649"/>
      <c r="NFI109" s="649"/>
      <c r="NFJ109" s="649"/>
      <c r="NFK109" s="649"/>
      <c r="NFL109" s="649"/>
      <c r="NFM109" s="649"/>
      <c r="NFN109" s="649"/>
      <c r="NFO109" s="649"/>
      <c r="NFP109" s="649"/>
      <c r="NFQ109" s="649"/>
      <c r="NFR109" s="649"/>
      <c r="NFS109" s="649"/>
      <c r="NFT109" s="649"/>
      <c r="NFU109" s="649"/>
      <c r="NFV109" s="649"/>
      <c r="NFW109" s="649"/>
      <c r="NFX109" s="649"/>
      <c r="NFY109" s="649"/>
      <c r="NFZ109" s="649"/>
      <c r="NGA109" s="649"/>
      <c r="NGB109" s="649"/>
      <c r="NGC109" s="649"/>
      <c r="NGD109" s="649"/>
      <c r="NGE109" s="649"/>
      <c r="NGF109" s="649"/>
      <c r="NGG109" s="649"/>
      <c r="NGH109" s="649"/>
      <c r="NGI109" s="649"/>
      <c r="NGJ109" s="649"/>
      <c r="NGK109" s="649"/>
      <c r="NGL109" s="649"/>
      <c r="NGM109" s="649"/>
      <c r="NGN109" s="649"/>
      <c r="NGO109" s="649"/>
      <c r="NGP109" s="649"/>
      <c r="NGQ109" s="649"/>
      <c r="NGR109" s="649"/>
      <c r="NGS109" s="649"/>
      <c r="NGT109" s="649"/>
      <c r="NGU109" s="649"/>
      <c r="NGV109" s="649"/>
      <c r="NGW109" s="649"/>
      <c r="NGX109" s="649"/>
      <c r="NGY109" s="649"/>
      <c r="NGZ109" s="649"/>
      <c r="NHA109" s="649"/>
      <c r="NHB109" s="649"/>
      <c r="NHC109" s="649"/>
      <c r="NHD109" s="649"/>
      <c r="NHE109" s="649"/>
      <c r="NHF109" s="649"/>
      <c r="NHG109" s="649"/>
      <c r="NHH109" s="649"/>
      <c r="NHI109" s="649"/>
      <c r="NHJ109" s="649"/>
      <c r="NHK109" s="649"/>
      <c r="NHL109" s="649"/>
      <c r="NHM109" s="649"/>
      <c r="NHN109" s="649"/>
      <c r="NHO109" s="649"/>
      <c r="NHP109" s="649"/>
      <c r="NHQ109" s="649"/>
      <c r="NHR109" s="649"/>
      <c r="NHS109" s="649"/>
      <c r="NHT109" s="649"/>
      <c r="NHU109" s="649"/>
      <c r="NHV109" s="649"/>
      <c r="NHW109" s="649"/>
      <c r="NHX109" s="649"/>
      <c r="NHY109" s="649"/>
      <c r="NHZ109" s="649"/>
      <c r="NIA109" s="649"/>
      <c r="NIB109" s="649"/>
      <c r="NIC109" s="649"/>
      <c r="NID109" s="649"/>
      <c r="NIE109" s="649"/>
      <c r="NIF109" s="649"/>
      <c r="NIG109" s="649"/>
      <c r="NIH109" s="649"/>
      <c r="NII109" s="649"/>
      <c r="NIJ109" s="649"/>
      <c r="NIK109" s="649"/>
      <c r="NIL109" s="649"/>
      <c r="NIM109" s="649"/>
      <c r="NIN109" s="649"/>
      <c r="NIO109" s="649"/>
      <c r="NIP109" s="649"/>
      <c r="NIQ109" s="649"/>
      <c r="NIR109" s="649"/>
      <c r="NIS109" s="649"/>
      <c r="NIT109" s="649"/>
      <c r="NIU109" s="649"/>
      <c r="NIV109" s="649"/>
      <c r="NIW109" s="649"/>
      <c r="NIX109" s="649"/>
      <c r="NIY109" s="649"/>
      <c r="NIZ109" s="649"/>
      <c r="NJA109" s="649"/>
      <c r="NJB109" s="649"/>
      <c r="NJC109" s="649"/>
      <c r="NJD109" s="649"/>
      <c r="NJE109" s="649"/>
      <c r="NJF109" s="649"/>
      <c r="NJG109" s="649"/>
      <c r="NJH109" s="649"/>
      <c r="NJI109" s="649"/>
      <c r="NJJ109" s="649"/>
      <c r="NJK109" s="649"/>
      <c r="NJL109" s="649"/>
      <c r="NJM109" s="649"/>
      <c r="NJN109" s="649"/>
      <c r="NJO109" s="649"/>
      <c r="NJP109" s="649"/>
      <c r="NJQ109" s="649"/>
      <c r="NJR109" s="649"/>
      <c r="NJS109" s="649"/>
      <c r="NJT109" s="649"/>
      <c r="NJU109" s="649"/>
      <c r="NJV109" s="649"/>
      <c r="NJW109" s="649"/>
      <c r="NJX109" s="649"/>
      <c r="NJY109" s="649"/>
      <c r="NJZ109" s="649"/>
      <c r="NKA109" s="649"/>
      <c r="NKB109" s="649"/>
      <c r="NKC109" s="649"/>
      <c r="NKD109" s="649"/>
      <c r="NKE109" s="649"/>
      <c r="NKF109" s="649"/>
      <c r="NKG109" s="649"/>
      <c r="NKH109" s="649"/>
      <c r="NKI109" s="649"/>
      <c r="NKJ109" s="649"/>
      <c r="NKK109" s="649"/>
      <c r="NKL109" s="649"/>
      <c r="NKM109" s="649"/>
      <c r="NKN109" s="649"/>
      <c r="NKO109" s="649"/>
      <c r="NKP109" s="649"/>
      <c r="NKQ109" s="649"/>
      <c r="NKR109" s="649"/>
      <c r="NKS109" s="649"/>
      <c r="NKT109" s="649"/>
      <c r="NKU109" s="649"/>
      <c r="NKV109" s="649"/>
      <c r="NKW109" s="649"/>
      <c r="NKX109" s="649"/>
      <c r="NKY109" s="649"/>
      <c r="NKZ109" s="649"/>
      <c r="NLA109" s="649"/>
      <c r="NLB109" s="649"/>
      <c r="NLC109" s="649"/>
      <c r="NLD109" s="649"/>
      <c r="NLE109" s="649"/>
      <c r="NLF109" s="649"/>
      <c r="NLG109" s="649"/>
      <c r="NLH109" s="649"/>
      <c r="NLI109" s="649"/>
      <c r="NLJ109" s="649"/>
      <c r="NLK109" s="649"/>
      <c r="NLL109" s="649"/>
      <c r="NLM109" s="649"/>
      <c r="NLN109" s="649"/>
      <c r="NLO109" s="649"/>
      <c r="NLP109" s="649"/>
      <c r="NLQ109" s="649"/>
      <c r="NLR109" s="649"/>
      <c r="NLS109" s="649"/>
      <c r="NLT109" s="649"/>
      <c r="NLU109" s="649"/>
      <c r="NLV109" s="649"/>
      <c r="NLW109" s="649"/>
      <c r="NLX109" s="649"/>
      <c r="NLY109" s="649"/>
      <c r="NLZ109" s="649"/>
      <c r="NMA109" s="649"/>
      <c r="NMB109" s="649"/>
      <c r="NMC109" s="649"/>
      <c r="NMD109" s="649"/>
      <c r="NME109" s="649"/>
      <c r="NMF109" s="649"/>
      <c r="NMG109" s="649"/>
      <c r="NMH109" s="649"/>
      <c r="NMI109" s="649"/>
      <c r="NMJ109" s="649"/>
      <c r="NMK109" s="649"/>
      <c r="NML109" s="649"/>
      <c r="NMM109" s="649"/>
      <c r="NMN109" s="649"/>
      <c r="NMO109" s="649"/>
      <c r="NMP109" s="649"/>
      <c r="NMQ109" s="649"/>
      <c r="NMR109" s="649"/>
      <c r="NMS109" s="649"/>
      <c r="NMT109" s="649"/>
      <c r="NMU109" s="649"/>
      <c r="NMV109" s="649"/>
      <c r="NMW109" s="649"/>
      <c r="NMX109" s="649"/>
      <c r="NMY109" s="649"/>
      <c r="NMZ109" s="649"/>
      <c r="NNA109" s="649"/>
      <c r="NNB109" s="649"/>
      <c r="NNC109" s="649"/>
      <c r="NND109" s="649"/>
      <c r="NNE109" s="649"/>
      <c r="NNF109" s="649"/>
      <c r="NNG109" s="649"/>
      <c r="NNH109" s="649"/>
      <c r="NNI109" s="649"/>
      <c r="NNJ109" s="649"/>
      <c r="NNK109" s="649"/>
      <c r="NNL109" s="649"/>
      <c r="NNM109" s="649"/>
      <c r="NNN109" s="649"/>
      <c r="NNO109" s="649"/>
      <c r="NNP109" s="649"/>
      <c r="NNQ109" s="649"/>
      <c r="NNR109" s="649"/>
      <c r="NNS109" s="649"/>
      <c r="NNT109" s="649"/>
      <c r="NNU109" s="649"/>
      <c r="NNV109" s="649"/>
      <c r="NNW109" s="649"/>
      <c r="NNX109" s="649"/>
      <c r="NNY109" s="649"/>
      <c r="NNZ109" s="649"/>
      <c r="NOA109" s="649"/>
      <c r="NOB109" s="649"/>
      <c r="NOC109" s="649"/>
      <c r="NOD109" s="649"/>
      <c r="NOE109" s="649"/>
      <c r="NOF109" s="649"/>
      <c r="NOG109" s="649"/>
      <c r="NOH109" s="649"/>
      <c r="NOI109" s="649"/>
      <c r="NOJ109" s="649"/>
      <c r="NOK109" s="649"/>
      <c r="NOL109" s="649"/>
      <c r="NOM109" s="649"/>
      <c r="NON109" s="649"/>
      <c r="NOO109" s="649"/>
      <c r="NOP109" s="649"/>
      <c r="NOQ109" s="649"/>
      <c r="NOR109" s="649"/>
      <c r="NOS109" s="649"/>
      <c r="NOT109" s="649"/>
      <c r="NOU109" s="649"/>
      <c r="NOV109" s="649"/>
      <c r="NOW109" s="649"/>
      <c r="NOX109" s="649"/>
      <c r="NOY109" s="649"/>
      <c r="NOZ109" s="649"/>
      <c r="NPA109" s="649"/>
      <c r="NPB109" s="649"/>
      <c r="NPC109" s="649"/>
      <c r="NPD109" s="649"/>
      <c r="NPE109" s="649"/>
      <c r="NPF109" s="649"/>
      <c r="NPG109" s="649"/>
      <c r="NPH109" s="649"/>
      <c r="NPI109" s="649"/>
      <c r="NPJ109" s="649"/>
      <c r="NPK109" s="649"/>
      <c r="NPL109" s="649"/>
      <c r="NPM109" s="649"/>
      <c r="NPN109" s="649"/>
      <c r="NPO109" s="649"/>
      <c r="NPP109" s="649"/>
      <c r="NPQ109" s="649"/>
      <c r="NPR109" s="649"/>
      <c r="NPS109" s="649"/>
      <c r="NPT109" s="649"/>
      <c r="NPU109" s="649"/>
      <c r="NPV109" s="649"/>
      <c r="NPW109" s="649"/>
      <c r="NPX109" s="649"/>
      <c r="NPY109" s="649"/>
      <c r="NPZ109" s="649"/>
      <c r="NQA109" s="649"/>
      <c r="NQB109" s="649"/>
      <c r="NQC109" s="649"/>
      <c r="NQD109" s="649"/>
      <c r="NQE109" s="649"/>
      <c r="NQF109" s="649"/>
      <c r="NQG109" s="649"/>
      <c r="NQH109" s="649"/>
      <c r="NQI109" s="649"/>
      <c r="NQJ109" s="649"/>
      <c r="NQK109" s="649"/>
      <c r="NQL109" s="649"/>
      <c r="NQM109" s="649"/>
      <c r="NQN109" s="649"/>
      <c r="NQO109" s="649"/>
      <c r="NQP109" s="649"/>
      <c r="NQQ109" s="649"/>
      <c r="NQR109" s="649"/>
      <c r="NQS109" s="649"/>
      <c r="NQT109" s="649"/>
      <c r="NQU109" s="649"/>
      <c r="NQV109" s="649"/>
      <c r="NQW109" s="649"/>
      <c r="NQX109" s="649"/>
      <c r="NQY109" s="649"/>
      <c r="NQZ109" s="649"/>
      <c r="NRA109" s="649"/>
      <c r="NRB109" s="649"/>
      <c r="NRC109" s="649"/>
      <c r="NRD109" s="649"/>
      <c r="NRE109" s="649"/>
      <c r="NRF109" s="649"/>
      <c r="NRG109" s="649"/>
      <c r="NRH109" s="649"/>
      <c r="NRI109" s="649"/>
      <c r="NRJ109" s="649"/>
      <c r="NRK109" s="649"/>
      <c r="NRL109" s="649"/>
      <c r="NRM109" s="649"/>
      <c r="NRN109" s="649"/>
      <c r="NRO109" s="649"/>
      <c r="NRP109" s="649"/>
      <c r="NRQ109" s="649"/>
      <c r="NRR109" s="649"/>
      <c r="NRS109" s="649"/>
      <c r="NRT109" s="649"/>
      <c r="NRU109" s="649"/>
      <c r="NRV109" s="649"/>
      <c r="NRW109" s="649"/>
      <c r="NRX109" s="649"/>
      <c r="NRY109" s="649"/>
      <c r="NRZ109" s="649"/>
      <c r="NSA109" s="649"/>
      <c r="NSB109" s="649"/>
      <c r="NSC109" s="649"/>
      <c r="NSD109" s="649"/>
      <c r="NSE109" s="649"/>
      <c r="NSF109" s="649"/>
      <c r="NSG109" s="649"/>
      <c r="NSH109" s="649"/>
      <c r="NSI109" s="649"/>
      <c r="NSJ109" s="649"/>
      <c r="NSK109" s="649"/>
      <c r="NSL109" s="649"/>
      <c r="NSM109" s="649"/>
      <c r="NSN109" s="649"/>
      <c r="NSO109" s="649"/>
      <c r="NSP109" s="649"/>
      <c r="NSQ109" s="649"/>
      <c r="NSR109" s="649"/>
      <c r="NSS109" s="649"/>
      <c r="NST109" s="649"/>
      <c r="NSU109" s="649"/>
      <c r="NSV109" s="649"/>
      <c r="NSW109" s="649"/>
      <c r="NSX109" s="649"/>
      <c r="NSY109" s="649"/>
      <c r="NSZ109" s="649"/>
      <c r="NTA109" s="649"/>
      <c r="NTB109" s="649"/>
      <c r="NTC109" s="649"/>
      <c r="NTD109" s="649"/>
      <c r="NTE109" s="649"/>
      <c r="NTF109" s="649"/>
      <c r="NTG109" s="649"/>
      <c r="NTH109" s="649"/>
      <c r="NTI109" s="649"/>
      <c r="NTJ109" s="649"/>
      <c r="NTK109" s="649"/>
      <c r="NTL109" s="649"/>
      <c r="NTM109" s="649"/>
      <c r="NTN109" s="649"/>
      <c r="NTO109" s="649"/>
      <c r="NTP109" s="649"/>
      <c r="NTQ109" s="649"/>
      <c r="NTR109" s="649"/>
      <c r="NTS109" s="649"/>
      <c r="NTT109" s="649"/>
      <c r="NTU109" s="649"/>
      <c r="NTV109" s="649"/>
      <c r="NTW109" s="649"/>
      <c r="NTX109" s="649"/>
      <c r="NTY109" s="649"/>
      <c r="NTZ109" s="649"/>
      <c r="NUA109" s="649"/>
      <c r="NUB109" s="649"/>
      <c r="NUC109" s="649"/>
      <c r="NUD109" s="649"/>
      <c r="NUE109" s="649"/>
      <c r="NUF109" s="649"/>
      <c r="NUG109" s="649"/>
      <c r="NUH109" s="649"/>
      <c r="NUI109" s="649"/>
      <c r="NUJ109" s="649"/>
      <c r="NUK109" s="649"/>
      <c r="NUL109" s="649"/>
      <c r="NUM109" s="649"/>
      <c r="NUN109" s="649"/>
      <c r="NUO109" s="649"/>
      <c r="NUP109" s="649"/>
      <c r="NUQ109" s="649"/>
      <c r="NUR109" s="649"/>
      <c r="NUS109" s="649"/>
      <c r="NUT109" s="649"/>
      <c r="NUU109" s="649"/>
      <c r="NUV109" s="649"/>
      <c r="NUW109" s="649"/>
      <c r="NUX109" s="649"/>
      <c r="NUY109" s="649"/>
      <c r="NUZ109" s="649"/>
      <c r="NVA109" s="649"/>
      <c r="NVB109" s="649"/>
      <c r="NVC109" s="649"/>
      <c r="NVD109" s="649"/>
      <c r="NVE109" s="649"/>
      <c r="NVF109" s="649"/>
      <c r="NVG109" s="649"/>
      <c r="NVH109" s="649"/>
      <c r="NVI109" s="649"/>
      <c r="NVJ109" s="649"/>
      <c r="NVK109" s="649"/>
      <c r="NVL109" s="649"/>
      <c r="NVM109" s="649"/>
      <c r="NVN109" s="649"/>
      <c r="NVO109" s="649"/>
      <c r="NVP109" s="649"/>
      <c r="NVQ109" s="649"/>
      <c r="NVR109" s="649"/>
      <c r="NVS109" s="649"/>
      <c r="NVT109" s="649"/>
      <c r="NVU109" s="649"/>
      <c r="NVV109" s="649"/>
      <c r="NVW109" s="649"/>
      <c r="NVX109" s="649"/>
      <c r="NVY109" s="649"/>
      <c r="NVZ109" s="649"/>
      <c r="NWA109" s="649"/>
      <c r="NWB109" s="649"/>
      <c r="NWC109" s="649"/>
      <c r="NWD109" s="649"/>
      <c r="NWE109" s="649"/>
      <c r="NWF109" s="649"/>
      <c r="NWG109" s="649"/>
      <c r="NWH109" s="649"/>
      <c r="NWI109" s="649"/>
      <c r="NWJ109" s="649"/>
      <c r="NWK109" s="649"/>
      <c r="NWL109" s="649"/>
      <c r="NWM109" s="649"/>
      <c r="NWN109" s="649"/>
      <c r="NWO109" s="649"/>
      <c r="NWP109" s="649"/>
      <c r="NWQ109" s="649"/>
      <c r="NWR109" s="649"/>
      <c r="NWS109" s="649"/>
      <c r="NWT109" s="649"/>
      <c r="NWU109" s="649"/>
      <c r="NWV109" s="649"/>
      <c r="NWW109" s="649"/>
      <c r="NWX109" s="649"/>
      <c r="NWY109" s="649"/>
      <c r="NWZ109" s="649"/>
      <c r="NXA109" s="649"/>
      <c r="NXB109" s="649"/>
      <c r="NXC109" s="649"/>
      <c r="NXD109" s="649"/>
      <c r="NXE109" s="649"/>
      <c r="NXF109" s="649"/>
      <c r="NXG109" s="649"/>
      <c r="NXH109" s="649"/>
      <c r="NXI109" s="649"/>
      <c r="NXJ109" s="649"/>
      <c r="NXK109" s="649"/>
      <c r="NXL109" s="649"/>
      <c r="NXM109" s="649"/>
      <c r="NXN109" s="649"/>
      <c r="NXO109" s="649"/>
      <c r="NXP109" s="649"/>
      <c r="NXQ109" s="649"/>
      <c r="NXR109" s="649"/>
      <c r="NXS109" s="649"/>
      <c r="NXT109" s="649"/>
      <c r="NXU109" s="649"/>
      <c r="NXV109" s="649"/>
      <c r="NXW109" s="649"/>
      <c r="NXX109" s="649"/>
      <c r="NXY109" s="649"/>
      <c r="NXZ109" s="649"/>
      <c r="NYA109" s="649"/>
      <c r="NYB109" s="649"/>
      <c r="NYC109" s="649"/>
      <c r="NYD109" s="649"/>
      <c r="NYE109" s="649"/>
      <c r="NYF109" s="649"/>
      <c r="NYG109" s="649"/>
      <c r="NYH109" s="649"/>
      <c r="NYI109" s="649"/>
      <c r="NYJ109" s="649"/>
      <c r="NYK109" s="649"/>
      <c r="NYL109" s="649"/>
      <c r="NYM109" s="649"/>
      <c r="NYN109" s="649"/>
      <c r="NYO109" s="649"/>
      <c r="NYP109" s="649"/>
      <c r="NYQ109" s="649"/>
      <c r="NYR109" s="649"/>
      <c r="NYS109" s="649"/>
      <c r="NYT109" s="649"/>
      <c r="NYU109" s="649"/>
      <c r="NYV109" s="649"/>
      <c r="NYW109" s="649"/>
      <c r="NYX109" s="649"/>
      <c r="NYY109" s="649"/>
      <c r="NYZ109" s="649"/>
      <c r="NZA109" s="649"/>
      <c r="NZB109" s="649"/>
      <c r="NZC109" s="649"/>
      <c r="NZD109" s="649"/>
      <c r="NZE109" s="649"/>
      <c r="NZF109" s="649"/>
      <c r="NZG109" s="649"/>
      <c r="NZH109" s="649"/>
      <c r="NZI109" s="649"/>
      <c r="NZJ109" s="649"/>
      <c r="NZK109" s="649"/>
      <c r="NZL109" s="649"/>
      <c r="NZM109" s="649"/>
      <c r="NZN109" s="649"/>
      <c r="NZO109" s="649"/>
      <c r="NZP109" s="649"/>
      <c r="NZQ109" s="649"/>
      <c r="NZR109" s="649"/>
      <c r="NZS109" s="649"/>
      <c r="NZT109" s="649"/>
      <c r="NZU109" s="649"/>
      <c r="NZV109" s="649"/>
      <c r="NZW109" s="649"/>
      <c r="NZX109" s="649"/>
      <c r="NZY109" s="649"/>
      <c r="NZZ109" s="649"/>
      <c r="OAA109" s="649"/>
      <c r="OAB109" s="649"/>
      <c r="OAC109" s="649"/>
      <c r="OAD109" s="649"/>
      <c r="OAE109" s="649"/>
      <c r="OAF109" s="649"/>
      <c r="OAG109" s="649"/>
      <c r="OAH109" s="649"/>
      <c r="OAI109" s="649"/>
      <c r="OAJ109" s="649"/>
      <c r="OAK109" s="649"/>
      <c r="OAL109" s="649"/>
      <c r="OAM109" s="649"/>
      <c r="OAN109" s="649"/>
      <c r="OAO109" s="649"/>
      <c r="OAP109" s="649"/>
      <c r="OAQ109" s="649"/>
      <c r="OAR109" s="649"/>
      <c r="OAS109" s="649"/>
      <c r="OAT109" s="649"/>
      <c r="OAU109" s="649"/>
      <c r="OAV109" s="649"/>
      <c r="OAW109" s="649"/>
      <c r="OAX109" s="649"/>
      <c r="OAY109" s="649"/>
      <c r="OAZ109" s="649"/>
      <c r="OBA109" s="649"/>
      <c r="OBB109" s="649"/>
      <c r="OBC109" s="649"/>
      <c r="OBD109" s="649"/>
      <c r="OBE109" s="649"/>
      <c r="OBF109" s="649"/>
      <c r="OBG109" s="649"/>
      <c r="OBH109" s="649"/>
      <c r="OBI109" s="649"/>
      <c r="OBJ109" s="649"/>
      <c r="OBK109" s="649"/>
      <c r="OBL109" s="649"/>
      <c r="OBM109" s="649"/>
      <c r="OBN109" s="649"/>
      <c r="OBO109" s="649"/>
      <c r="OBP109" s="649"/>
      <c r="OBQ109" s="649"/>
      <c r="OBR109" s="649"/>
      <c r="OBS109" s="649"/>
      <c r="OBT109" s="649"/>
      <c r="OBU109" s="649"/>
      <c r="OBV109" s="649"/>
      <c r="OBW109" s="649"/>
      <c r="OBX109" s="649"/>
      <c r="OBY109" s="649"/>
      <c r="OBZ109" s="649"/>
      <c r="OCA109" s="649"/>
      <c r="OCB109" s="649"/>
      <c r="OCC109" s="649"/>
      <c r="OCD109" s="649"/>
      <c r="OCE109" s="649"/>
      <c r="OCF109" s="649"/>
      <c r="OCG109" s="649"/>
      <c r="OCH109" s="649"/>
      <c r="OCI109" s="649"/>
      <c r="OCJ109" s="649"/>
      <c r="OCK109" s="649"/>
      <c r="OCL109" s="649"/>
      <c r="OCM109" s="649"/>
      <c r="OCN109" s="649"/>
      <c r="OCO109" s="649"/>
      <c r="OCP109" s="649"/>
      <c r="OCQ109" s="649"/>
      <c r="OCR109" s="649"/>
      <c r="OCS109" s="649"/>
      <c r="OCT109" s="649"/>
      <c r="OCU109" s="649"/>
      <c r="OCV109" s="649"/>
      <c r="OCW109" s="649"/>
      <c r="OCX109" s="649"/>
      <c r="OCY109" s="649"/>
      <c r="OCZ109" s="649"/>
      <c r="ODA109" s="649"/>
      <c r="ODB109" s="649"/>
      <c r="ODC109" s="649"/>
      <c r="ODD109" s="649"/>
      <c r="ODE109" s="649"/>
      <c r="ODF109" s="649"/>
      <c r="ODG109" s="649"/>
      <c r="ODH109" s="649"/>
      <c r="ODI109" s="649"/>
      <c r="ODJ109" s="649"/>
      <c r="ODK109" s="649"/>
      <c r="ODL109" s="649"/>
      <c r="ODM109" s="649"/>
      <c r="ODN109" s="649"/>
      <c r="ODO109" s="649"/>
      <c r="ODP109" s="649"/>
      <c r="ODQ109" s="649"/>
      <c r="ODR109" s="649"/>
      <c r="ODS109" s="649"/>
      <c r="ODT109" s="649"/>
      <c r="ODU109" s="649"/>
      <c r="ODV109" s="649"/>
      <c r="ODW109" s="649"/>
      <c r="ODX109" s="649"/>
      <c r="ODY109" s="649"/>
      <c r="ODZ109" s="649"/>
      <c r="OEA109" s="649"/>
      <c r="OEB109" s="649"/>
      <c r="OEC109" s="649"/>
      <c r="OED109" s="649"/>
      <c r="OEE109" s="649"/>
      <c r="OEF109" s="649"/>
      <c r="OEG109" s="649"/>
      <c r="OEH109" s="649"/>
      <c r="OEI109" s="649"/>
      <c r="OEJ109" s="649"/>
      <c r="OEK109" s="649"/>
      <c r="OEL109" s="649"/>
      <c r="OEM109" s="649"/>
      <c r="OEN109" s="649"/>
      <c r="OEO109" s="649"/>
      <c r="OEP109" s="649"/>
      <c r="OEQ109" s="649"/>
      <c r="OER109" s="649"/>
      <c r="OES109" s="649"/>
      <c r="OET109" s="649"/>
      <c r="OEU109" s="649"/>
      <c r="OEV109" s="649"/>
      <c r="OEW109" s="649"/>
      <c r="OEX109" s="649"/>
      <c r="OEY109" s="649"/>
      <c r="OEZ109" s="649"/>
      <c r="OFA109" s="649"/>
      <c r="OFB109" s="649"/>
      <c r="OFC109" s="649"/>
      <c r="OFD109" s="649"/>
      <c r="OFE109" s="649"/>
      <c r="OFF109" s="649"/>
      <c r="OFG109" s="649"/>
      <c r="OFH109" s="649"/>
      <c r="OFI109" s="649"/>
      <c r="OFJ109" s="649"/>
      <c r="OFK109" s="649"/>
      <c r="OFL109" s="649"/>
      <c r="OFM109" s="649"/>
      <c r="OFN109" s="649"/>
      <c r="OFO109" s="649"/>
      <c r="OFP109" s="649"/>
      <c r="OFQ109" s="649"/>
      <c r="OFR109" s="649"/>
      <c r="OFS109" s="649"/>
      <c r="OFT109" s="649"/>
      <c r="OFU109" s="649"/>
      <c r="OFV109" s="649"/>
      <c r="OFW109" s="649"/>
      <c r="OFX109" s="649"/>
      <c r="OFY109" s="649"/>
      <c r="OFZ109" s="649"/>
      <c r="OGA109" s="649"/>
      <c r="OGB109" s="649"/>
      <c r="OGC109" s="649"/>
      <c r="OGD109" s="649"/>
      <c r="OGE109" s="649"/>
      <c r="OGF109" s="649"/>
      <c r="OGG109" s="649"/>
      <c r="OGH109" s="649"/>
      <c r="OGI109" s="649"/>
      <c r="OGJ109" s="649"/>
      <c r="OGK109" s="649"/>
      <c r="OGL109" s="649"/>
      <c r="OGM109" s="649"/>
      <c r="OGN109" s="649"/>
      <c r="OGO109" s="649"/>
      <c r="OGP109" s="649"/>
      <c r="OGQ109" s="649"/>
      <c r="OGR109" s="649"/>
      <c r="OGS109" s="649"/>
      <c r="OGT109" s="649"/>
      <c r="OGU109" s="649"/>
      <c r="OGV109" s="649"/>
      <c r="OGW109" s="649"/>
      <c r="OGX109" s="649"/>
      <c r="OGY109" s="649"/>
      <c r="OGZ109" s="649"/>
      <c r="OHA109" s="649"/>
      <c r="OHB109" s="649"/>
      <c r="OHC109" s="649"/>
      <c r="OHD109" s="649"/>
      <c r="OHE109" s="649"/>
      <c r="OHF109" s="649"/>
      <c r="OHG109" s="649"/>
      <c r="OHH109" s="649"/>
      <c r="OHI109" s="649"/>
      <c r="OHJ109" s="649"/>
      <c r="OHK109" s="649"/>
      <c r="OHL109" s="649"/>
      <c r="OHM109" s="649"/>
      <c r="OHN109" s="649"/>
      <c r="OHO109" s="649"/>
      <c r="OHP109" s="649"/>
      <c r="OHQ109" s="649"/>
      <c r="OHR109" s="649"/>
      <c r="OHS109" s="649"/>
      <c r="OHT109" s="649"/>
      <c r="OHU109" s="649"/>
      <c r="OHV109" s="649"/>
      <c r="OHW109" s="649"/>
      <c r="OHX109" s="649"/>
      <c r="OHY109" s="649"/>
      <c r="OHZ109" s="649"/>
      <c r="OIA109" s="649"/>
      <c r="OIB109" s="649"/>
      <c r="OIC109" s="649"/>
      <c r="OID109" s="649"/>
      <c r="OIE109" s="649"/>
      <c r="OIF109" s="649"/>
      <c r="OIG109" s="649"/>
      <c r="OIH109" s="649"/>
      <c r="OII109" s="649"/>
      <c r="OIJ109" s="649"/>
      <c r="OIK109" s="649"/>
      <c r="OIL109" s="649"/>
      <c r="OIM109" s="649"/>
      <c r="OIN109" s="649"/>
      <c r="OIO109" s="649"/>
      <c r="OIP109" s="649"/>
      <c r="OIQ109" s="649"/>
      <c r="OIR109" s="649"/>
      <c r="OIS109" s="649"/>
      <c r="OIT109" s="649"/>
      <c r="OIU109" s="649"/>
      <c r="OIV109" s="649"/>
      <c r="OIW109" s="649"/>
      <c r="OIX109" s="649"/>
      <c r="OIY109" s="649"/>
      <c r="OIZ109" s="649"/>
      <c r="OJA109" s="649"/>
      <c r="OJB109" s="649"/>
      <c r="OJC109" s="649"/>
      <c r="OJD109" s="649"/>
      <c r="OJE109" s="649"/>
      <c r="OJF109" s="649"/>
      <c r="OJG109" s="649"/>
      <c r="OJH109" s="649"/>
      <c r="OJI109" s="649"/>
      <c r="OJJ109" s="649"/>
      <c r="OJK109" s="649"/>
      <c r="OJL109" s="649"/>
      <c r="OJM109" s="649"/>
      <c r="OJN109" s="649"/>
      <c r="OJO109" s="649"/>
      <c r="OJP109" s="649"/>
      <c r="OJQ109" s="649"/>
      <c r="OJR109" s="649"/>
      <c r="OJS109" s="649"/>
      <c r="OJT109" s="649"/>
      <c r="OJU109" s="649"/>
      <c r="OJV109" s="649"/>
      <c r="OJW109" s="649"/>
      <c r="OJX109" s="649"/>
      <c r="OJY109" s="649"/>
      <c r="OJZ109" s="649"/>
      <c r="OKA109" s="649"/>
      <c r="OKB109" s="649"/>
      <c r="OKC109" s="649"/>
      <c r="OKD109" s="649"/>
      <c r="OKE109" s="649"/>
      <c r="OKF109" s="649"/>
      <c r="OKG109" s="649"/>
      <c r="OKH109" s="649"/>
      <c r="OKI109" s="649"/>
      <c r="OKJ109" s="649"/>
      <c r="OKK109" s="649"/>
      <c r="OKL109" s="649"/>
      <c r="OKM109" s="649"/>
      <c r="OKN109" s="649"/>
      <c r="OKO109" s="649"/>
      <c r="OKP109" s="649"/>
      <c r="OKQ109" s="649"/>
      <c r="OKR109" s="649"/>
      <c r="OKS109" s="649"/>
      <c r="OKT109" s="649"/>
      <c r="OKU109" s="649"/>
      <c r="OKV109" s="649"/>
      <c r="OKW109" s="649"/>
      <c r="OKX109" s="649"/>
      <c r="OKY109" s="649"/>
      <c r="OKZ109" s="649"/>
      <c r="OLA109" s="649"/>
      <c r="OLB109" s="649"/>
      <c r="OLC109" s="649"/>
      <c r="OLD109" s="649"/>
      <c r="OLE109" s="649"/>
      <c r="OLF109" s="649"/>
      <c r="OLG109" s="649"/>
      <c r="OLH109" s="649"/>
      <c r="OLI109" s="649"/>
      <c r="OLJ109" s="649"/>
      <c r="OLK109" s="649"/>
      <c r="OLL109" s="649"/>
      <c r="OLM109" s="649"/>
      <c r="OLN109" s="649"/>
      <c r="OLO109" s="649"/>
      <c r="OLP109" s="649"/>
      <c r="OLQ109" s="649"/>
      <c r="OLR109" s="649"/>
      <c r="OLS109" s="649"/>
      <c r="OLT109" s="649"/>
      <c r="OLU109" s="649"/>
      <c r="OLV109" s="649"/>
      <c r="OLW109" s="649"/>
      <c r="OLX109" s="649"/>
      <c r="OLY109" s="649"/>
      <c r="OLZ109" s="649"/>
      <c r="OMA109" s="649"/>
      <c r="OMB109" s="649"/>
      <c r="OMC109" s="649"/>
      <c r="OMD109" s="649"/>
      <c r="OME109" s="649"/>
      <c r="OMF109" s="649"/>
      <c r="OMG109" s="649"/>
      <c r="OMH109" s="649"/>
      <c r="OMI109" s="649"/>
      <c r="OMJ109" s="649"/>
      <c r="OMK109" s="649"/>
      <c r="OML109" s="649"/>
      <c r="OMM109" s="649"/>
      <c r="OMN109" s="649"/>
      <c r="OMO109" s="649"/>
      <c r="OMP109" s="649"/>
      <c r="OMQ109" s="649"/>
      <c r="OMR109" s="649"/>
      <c r="OMS109" s="649"/>
      <c r="OMT109" s="649"/>
      <c r="OMU109" s="649"/>
      <c r="OMV109" s="649"/>
      <c r="OMW109" s="649"/>
      <c r="OMX109" s="649"/>
      <c r="OMY109" s="649"/>
      <c r="OMZ109" s="649"/>
      <c r="ONA109" s="649"/>
      <c r="ONB109" s="649"/>
      <c r="ONC109" s="649"/>
      <c r="OND109" s="649"/>
      <c r="ONE109" s="649"/>
      <c r="ONF109" s="649"/>
      <c r="ONG109" s="649"/>
      <c r="ONH109" s="649"/>
      <c r="ONI109" s="649"/>
      <c r="ONJ109" s="649"/>
      <c r="ONK109" s="649"/>
      <c r="ONL109" s="649"/>
      <c r="ONM109" s="649"/>
      <c r="ONN109" s="649"/>
      <c r="ONO109" s="649"/>
      <c r="ONP109" s="649"/>
      <c r="ONQ109" s="649"/>
      <c r="ONR109" s="649"/>
      <c r="ONS109" s="649"/>
      <c r="ONT109" s="649"/>
      <c r="ONU109" s="649"/>
      <c r="ONV109" s="649"/>
      <c r="ONW109" s="649"/>
      <c r="ONX109" s="649"/>
      <c r="ONY109" s="649"/>
      <c r="ONZ109" s="649"/>
      <c r="OOA109" s="649"/>
      <c r="OOB109" s="649"/>
      <c r="OOC109" s="649"/>
      <c r="OOD109" s="649"/>
      <c r="OOE109" s="649"/>
      <c r="OOF109" s="649"/>
      <c r="OOG109" s="649"/>
      <c r="OOH109" s="649"/>
      <c r="OOI109" s="649"/>
      <c r="OOJ109" s="649"/>
      <c r="OOK109" s="649"/>
      <c r="OOL109" s="649"/>
      <c r="OOM109" s="649"/>
      <c r="OON109" s="649"/>
      <c r="OOO109" s="649"/>
      <c r="OOP109" s="649"/>
      <c r="OOQ109" s="649"/>
      <c r="OOR109" s="649"/>
      <c r="OOS109" s="649"/>
      <c r="OOT109" s="649"/>
      <c r="OOU109" s="649"/>
      <c r="OOV109" s="649"/>
      <c r="OOW109" s="649"/>
      <c r="OOX109" s="649"/>
      <c r="OOY109" s="649"/>
      <c r="OOZ109" s="649"/>
      <c r="OPA109" s="649"/>
      <c r="OPB109" s="649"/>
      <c r="OPC109" s="649"/>
      <c r="OPD109" s="649"/>
      <c r="OPE109" s="649"/>
      <c r="OPF109" s="649"/>
      <c r="OPG109" s="649"/>
      <c r="OPH109" s="649"/>
      <c r="OPI109" s="649"/>
      <c r="OPJ109" s="649"/>
      <c r="OPK109" s="649"/>
      <c r="OPL109" s="649"/>
      <c r="OPM109" s="649"/>
      <c r="OPN109" s="649"/>
      <c r="OPO109" s="649"/>
      <c r="OPP109" s="649"/>
      <c r="OPQ109" s="649"/>
      <c r="OPR109" s="649"/>
      <c r="OPS109" s="649"/>
      <c r="OPT109" s="649"/>
      <c r="OPU109" s="649"/>
      <c r="OPV109" s="649"/>
      <c r="OPW109" s="649"/>
      <c r="OPX109" s="649"/>
      <c r="OPY109" s="649"/>
      <c r="OPZ109" s="649"/>
      <c r="OQA109" s="649"/>
      <c r="OQB109" s="649"/>
      <c r="OQC109" s="649"/>
      <c r="OQD109" s="649"/>
      <c r="OQE109" s="649"/>
      <c r="OQF109" s="649"/>
      <c r="OQG109" s="649"/>
      <c r="OQH109" s="649"/>
      <c r="OQI109" s="649"/>
      <c r="OQJ109" s="649"/>
      <c r="OQK109" s="649"/>
      <c r="OQL109" s="649"/>
      <c r="OQM109" s="649"/>
      <c r="OQN109" s="649"/>
      <c r="OQO109" s="649"/>
      <c r="OQP109" s="649"/>
      <c r="OQQ109" s="649"/>
      <c r="OQR109" s="649"/>
      <c r="OQS109" s="649"/>
      <c r="OQT109" s="649"/>
      <c r="OQU109" s="649"/>
      <c r="OQV109" s="649"/>
      <c r="OQW109" s="649"/>
      <c r="OQX109" s="649"/>
      <c r="OQY109" s="649"/>
      <c r="OQZ109" s="649"/>
      <c r="ORA109" s="649"/>
      <c r="ORB109" s="649"/>
      <c r="ORC109" s="649"/>
      <c r="ORD109" s="649"/>
      <c r="ORE109" s="649"/>
      <c r="ORF109" s="649"/>
      <c r="ORG109" s="649"/>
      <c r="ORH109" s="649"/>
      <c r="ORI109" s="649"/>
      <c r="ORJ109" s="649"/>
      <c r="ORK109" s="649"/>
      <c r="ORL109" s="649"/>
      <c r="ORM109" s="649"/>
      <c r="ORN109" s="649"/>
      <c r="ORO109" s="649"/>
      <c r="ORP109" s="649"/>
      <c r="ORQ109" s="649"/>
      <c r="ORR109" s="649"/>
      <c r="ORS109" s="649"/>
      <c r="ORT109" s="649"/>
      <c r="ORU109" s="649"/>
      <c r="ORV109" s="649"/>
      <c r="ORW109" s="649"/>
      <c r="ORX109" s="649"/>
      <c r="ORY109" s="649"/>
      <c r="ORZ109" s="649"/>
      <c r="OSA109" s="649"/>
      <c r="OSB109" s="649"/>
      <c r="OSC109" s="649"/>
      <c r="OSD109" s="649"/>
      <c r="OSE109" s="649"/>
      <c r="OSF109" s="649"/>
      <c r="OSG109" s="649"/>
      <c r="OSH109" s="649"/>
      <c r="OSI109" s="649"/>
      <c r="OSJ109" s="649"/>
      <c r="OSK109" s="649"/>
      <c r="OSL109" s="649"/>
      <c r="OSM109" s="649"/>
      <c r="OSN109" s="649"/>
      <c r="OSO109" s="649"/>
      <c r="OSP109" s="649"/>
      <c r="OSQ109" s="649"/>
      <c r="OSR109" s="649"/>
      <c r="OSS109" s="649"/>
      <c r="OST109" s="649"/>
      <c r="OSU109" s="649"/>
      <c r="OSV109" s="649"/>
      <c r="OSW109" s="649"/>
      <c r="OSX109" s="649"/>
      <c r="OSY109" s="649"/>
      <c r="OSZ109" s="649"/>
      <c r="OTA109" s="649"/>
      <c r="OTB109" s="649"/>
      <c r="OTC109" s="649"/>
      <c r="OTD109" s="649"/>
      <c r="OTE109" s="649"/>
      <c r="OTF109" s="649"/>
      <c r="OTG109" s="649"/>
      <c r="OTH109" s="649"/>
      <c r="OTI109" s="649"/>
      <c r="OTJ109" s="649"/>
      <c r="OTK109" s="649"/>
      <c r="OTL109" s="649"/>
      <c r="OTM109" s="649"/>
      <c r="OTN109" s="649"/>
      <c r="OTO109" s="649"/>
      <c r="OTP109" s="649"/>
      <c r="OTQ109" s="649"/>
      <c r="OTR109" s="649"/>
      <c r="OTS109" s="649"/>
      <c r="OTT109" s="649"/>
      <c r="OTU109" s="649"/>
      <c r="OTV109" s="649"/>
      <c r="OTW109" s="649"/>
      <c r="OTX109" s="649"/>
      <c r="OTY109" s="649"/>
      <c r="OTZ109" s="649"/>
      <c r="OUA109" s="649"/>
      <c r="OUB109" s="649"/>
      <c r="OUC109" s="649"/>
      <c r="OUD109" s="649"/>
      <c r="OUE109" s="649"/>
      <c r="OUF109" s="649"/>
      <c r="OUG109" s="649"/>
      <c r="OUH109" s="649"/>
      <c r="OUI109" s="649"/>
      <c r="OUJ109" s="649"/>
      <c r="OUK109" s="649"/>
      <c r="OUL109" s="649"/>
      <c r="OUM109" s="649"/>
      <c r="OUN109" s="649"/>
      <c r="OUO109" s="649"/>
      <c r="OUP109" s="649"/>
      <c r="OUQ109" s="649"/>
      <c r="OUR109" s="649"/>
      <c r="OUS109" s="649"/>
      <c r="OUT109" s="649"/>
      <c r="OUU109" s="649"/>
      <c r="OUV109" s="649"/>
      <c r="OUW109" s="649"/>
      <c r="OUX109" s="649"/>
      <c r="OUY109" s="649"/>
      <c r="OUZ109" s="649"/>
      <c r="OVA109" s="649"/>
      <c r="OVB109" s="649"/>
      <c r="OVC109" s="649"/>
      <c r="OVD109" s="649"/>
      <c r="OVE109" s="649"/>
      <c r="OVF109" s="649"/>
      <c r="OVG109" s="649"/>
      <c r="OVH109" s="649"/>
      <c r="OVI109" s="649"/>
      <c r="OVJ109" s="649"/>
      <c r="OVK109" s="649"/>
      <c r="OVL109" s="649"/>
      <c r="OVM109" s="649"/>
      <c r="OVN109" s="649"/>
      <c r="OVO109" s="649"/>
      <c r="OVP109" s="649"/>
      <c r="OVQ109" s="649"/>
      <c r="OVR109" s="649"/>
      <c r="OVS109" s="649"/>
      <c r="OVT109" s="649"/>
      <c r="OVU109" s="649"/>
      <c r="OVV109" s="649"/>
      <c r="OVW109" s="649"/>
      <c r="OVX109" s="649"/>
      <c r="OVY109" s="649"/>
      <c r="OVZ109" s="649"/>
      <c r="OWA109" s="649"/>
      <c r="OWB109" s="649"/>
      <c r="OWC109" s="649"/>
      <c r="OWD109" s="649"/>
      <c r="OWE109" s="649"/>
      <c r="OWF109" s="649"/>
      <c r="OWG109" s="649"/>
      <c r="OWH109" s="649"/>
      <c r="OWI109" s="649"/>
      <c r="OWJ109" s="649"/>
      <c r="OWK109" s="649"/>
      <c r="OWL109" s="649"/>
      <c r="OWM109" s="649"/>
      <c r="OWN109" s="649"/>
      <c r="OWO109" s="649"/>
      <c r="OWP109" s="649"/>
      <c r="OWQ109" s="649"/>
      <c r="OWR109" s="649"/>
      <c r="OWS109" s="649"/>
      <c r="OWT109" s="649"/>
      <c r="OWU109" s="649"/>
      <c r="OWV109" s="649"/>
      <c r="OWW109" s="649"/>
      <c r="OWX109" s="649"/>
      <c r="OWY109" s="649"/>
      <c r="OWZ109" s="649"/>
      <c r="OXA109" s="649"/>
      <c r="OXB109" s="649"/>
      <c r="OXC109" s="649"/>
      <c r="OXD109" s="649"/>
      <c r="OXE109" s="649"/>
      <c r="OXF109" s="649"/>
      <c r="OXG109" s="649"/>
      <c r="OXH109" s="649"/>
      <c r="OXI109" s="649"/>
      <c r="OXJ109" s="649"/>
      <c r="OXK109" s="649"/>
      <c r="OXL109" s="649"/>
      <c r="OXM109" s="649"/>
      <c r="OXN109" s="649"/>
      <c r="OXO109" s="649"/>
      <c r="OXP109" s="649"/>
      <c r="OXQ109" s="649"/>
      <c r="OXR109" s="649"/>
      <c r="OXS109" s="649"/>
      <c r="OXT109" s="649"/>
      <c r="OXU109" s="649"/>
      <c r="OXV109" s="649"/>
      <c r="OXW109" s="649"/>
      <c r="OXX109" s="649"/>
      <c r="OXY109" s="649"/>
      <c r="OXZ109" s="649"/>
      <c r="OYA109" s="649"/>
      <c r="OYB109" s="649"/>
      <c r="OYC109" s="649"/>
      <c r="OYD109" s="649"/>
      <c r="OYE109" s="649"/>
      <c r="OYF109" s="649"/>
      <c r="OYG109" s="649"/>
      <c r="OYH109" s="649"/>
      <c r="OYI109" s="649"/>
      <c r="OYJ109" s="649"/>
      <c r="OYK109" s="649"/>
      <c r="OYL109" s="649"/>
      <c r="OYM109" s="649"/>
      <c r="OYN109" s="649"/>
      <c r="OYO109" s="649"/>
      <c r="OYP109" s="649"/>
      <c r="OYQ109" s="649"/>
      <c r="OYR109" s="649"/>
      <c r="OYS109" s="649"/>
      <c r="OYT109" s="649"/>
      <c r="OYU109" s="649"/>
      <c r="OYV109" s="649"/>
      <c r="OYW109" s="649"/>
      <c r="OYX109" s="649"/>
      <c r="OYY109" s="649"/>
      <c r="OYZ109" s="649"/>
      <c r="OZA109" s="649"/>
      <c r="OZB109" s="649"/>
      <c r="OZC109" s="649"/>
      <c r="OZD109" s="649"/>
      <c r="OZE109" s="649"/>
      <c r="OZF109" s="649"/>
      <c r="OZG109" s="649"/>
      <c r="OZH109" s="649"/>
      <c r="OZI109" s="649"/>
      <c r="OZJ109" s="649"/>
      <c r="OZK109" s="649"/>
      <c r="OZL109" s="649"/>
      <c r="OZM109" s="649"/>
      <c r="OZN109" s="649"/>
      <c r="OZO109" s="649"/>
      <c r="OZP109" s="649"/>
      <c r="OZQ109" s="649"/>
      <c r="OZR109" s="649"/>
      <c r="OZS109" s="649"/>
      <c r="OZT109" s="649"/>
      <c r="OZU109" s="649"/>
      <c r="OZV109" s="649"/>
      <c r="OZW109" s="649"/>
      <c r="OZX109" s="649"/>
      <c r="OZY109" s="649"/>
      <c r="OZZ109" s="649"/>
      <c r="PAA109" s="649"/>
      <c r="PAB109" s="649"/>
      <c r="PAC109" s="649"/>
      <c r="PAD109" s="649"/>
      <c r="PAE109" s="649"/>
      <c r="PAF109" s="649"/>
      <c r="PAG109" s="649"/>
      <c r="PAH109" s="649"/>
      <c r="PAI109" s="649"/>
      <c r="PAJ109" s="649"/>
      <c r="PAK109" s="649"/>
      <c r="PAL109" s="649"/>
      <c r="PAM109" s="649"/>
      <c r="PAN109" s="649"/>
      <c r="PAO109" s="649"/>
      <c r="PAP109" s="649"/>
      <c r="PAQ109" s="649"/>
      <c r="PAR109" s="649"/>
      <c r="PAS109" s="649"/>
      <c r="PAT109" s="649"/>
      <c r="PAU109" s="649"/>
      <c r="PAV109" s="649"/>
      <c r="PAW109" s="649"/>
      <c r="PAX109" s="649"/>
      <c r="PAY109" s="649"/>
      <c r="PAZ109" s="649"/>
      <c r="PBA109" s="649"/>
      <c r="PBB109" s="649"/>
      <c r="PBC109" s="649"/>
      <c r="PBD109" s="649"/>
      <c r="PBE109" s="649"/>
      <c r="PBF109" s="649"/>
      <c r="PBG109" s="649"/>
      <c r="PBH109" s="649"/>
      <c r="PBI109" s="649"/>
      <c r="PBJ109" s="649"/>
      <c r="PBK109" s="649"/>
      <c r="PBL109" s="649"/>
      <c r="PBM109" s="649"/>
      <c r="PBN109" s="649"/>
      <c r="PBO109" s="649"/>
      <c r="PBP109" s="649"/>
      <c r="PBQ109" s="649"/>
      <c r="PBR109" s="649"/>
      <c r="PBS109" s="649"/>
      <c r="PBT109" s="649"/>
      <c r="PBU109" s="649"/>
      <c r="PBV109" s="649"/>
      <c r="PBW109" s="649"/>
      <c r="PBX109" s="649"/>
      <c r="PBY109" s="649"/>
      <c r="PBZ109" s="649"/>
      <c r="PCA109" s="649"/>
      <c r="PCB109" s="649"/>
      <c r="PCC109" s="649"/>
      <c r="PCD109" s="649"/>
      <c r="PCE109" s="649"/>
      <c r="PCF109" s="649"/>
      <c r="PCG109" s="649"/>
      <c r="PCH109" s="649"/>
      <c r="PCI109" s="649"/>
      <c r="PCJ109" s="649"/>
      <c r="PCK109" s="649"/>
      <c r="PCL109" s="649"/>
      <c r="PCM109" s="649"/>
      <c r="PCN109" s="649"/>
      <c r="PCO109" s="649"/>
      <c r="PCP109" s="649"/>
      <c r="PCQ109" s="649"/>
      <c r="PCR109" s="649"/>
      <c r="PCS109" s="649"/>
      <c r="PCT109" s="649"/>
      <c r="PCU109" s="649"/>
      <c r="PCV109" s="649"/>
      <c r="PCW109" s="649"/>
      <c r="PCX109" s="649"/>
      <c r="PCY109" s="649"/>
      <c r="PCZ109" s="649"/>
      <c r="PDA109" s="649"/>
      <c r="PDB109" s="649"/>
      <c r="PDC109" s="649"/>
      <c r="PDD109" s="649"/>
      <c r="PDE109" s="649"/>
      <c r="PDF109" s="649"/>
      <c r="PDG109" s="649"/>
      <c r="PDH109" s="649"/>
      <c r="PDI109" s="649"/>
      <c r="PDJ109" s="649"/>
      <c r="PDK109" s="649"/>
      <c r="PDL109" s="649"/>
      <c r="PDM109" s="649"/>
      <c r="PDN109" s="649"/>
      <c r="PDO109" s="649"/>
      <c r="PDP109" s="649"/>
      <c r="PDQ109" s="649"/>
      <c r="PDR109" s="649"/>
      <c r="PDS109" s="649"/>
      <c r="PDT109" s="649"/>
      <c r="PDU109" s="649"/>
      <c r="PDV109" s="649"/>
      <c r="PDW109" s="649"/>
      <c r="PDX109" s="649"/>
      <c r="PDY109" s="649"/>
      <c r="PDZ109" s="649"/>
      <c r="PEA109" s="649"/>
      <c r="PEB109" s="649"/>
      <c r="PEC109" s="649"/>
      <c r="PED109" s="649"/>
      <c r="PEE109" s="649"/>
      <c r="PEF109" s="649"/>
      <c r="PEG109" s="649"/>
      <c r="PEH109" s="649"/>
      <c r="PEI109" s="649"/>
      <c r="PEJ109" s="649"/>
      <c r="PEK109" s="649"/>
      <c r="PEL109" s="649"/>
      <c r="PEM109" s="649"/>
      <c r="PEN109" s="649"/>
      <c r="PEO109" s="649"/>
      <c r="PEP109" s="649"/>
      <c r="PEQ109" s="649"/>
      <c r="PER109" s="649"/>
      <c r="PES109" s="649"/>
      <c r="PET109" s="649"/>
      <c r="PEU109" s="649"/>
      <c r="PEV109" s="649"/>
      <c r="PEW109" s="649"/>
      <c r="PEX109" s="649"/>
      <c r="PEY109" s="649"/>
      <c r="PEZ109" s="649"/>
      <c r="PFA109" s="649"/>
      <c r="PFB109" s="649"/>
      <c r="PFC109" s="649"/>
      <c r="PFD109" s="649"/>
      <c r="PFE109" s="649"/>
      <c r="PFF109" s="649"/>
      <c r="PFG109" s="649"/>
      <c r="PFH109" s="649"/>
      <c r="PFI109" s="649"/>
      <c r="PFJ109" s="649"/>
      <c r="PFK109" s="649"/>
      <c r="PFL109" s="649"/>
      <c r="PFM109" s="649"/>
      <c r="PFN109" s="649"/>
      <c r="PFO109" s="649"/>
      <c r="PFP109" s="649"/>
      <c r="PFQ109" s="649"/>
      <c r="PFR109" s="649"/>
      <c r="PFS109" s="649"/>
      <c r="PFT109" s="649"/>
      <c r="PFU109" s="649"/>
      <c r="PFV109" s="649"/>
      <c r="PFW109" s="649"/>
      <c r="PFX109" s="649"/>
      <c r="PFY109" s="649"/>
      <c r="PFZ109" s="649"/>
      <c r="PGA109" s="649"/>
      <c r="PGB109" s="649"/>
      <c r="PGC109" s="649"/>
      <c r="PGD109" s="649"/>
      <c r="PGE109" s="649"/>
      <c r="PGF109" s="649"/>
      <c r="PGG109" s="649"/>
      <c r="PGH109" s="649"/>
      <c r="PGI109" s="649"/>
      <c r="PGJ109" s="649"/>
      <c r="PGK109" s="649"/>
      <c r="PGL109" s="649"/>
      <c r="PGM109" s="649"/>
      <c r="PGN109" s="649"/>
      <c r="PGO109" s="649"/>
      <c r="PGP109" s="649"/>
      <c r="PGQ109" s="649"/>
      <c r="PGR109" s="649"/>
      <c r="PGS109" s="649"/>
      <c r="PGT109" s="649"/>
      <c r="PGU109" s="649"/>
      <c r="PGV109" s="649"/>
      <c r="PGW109" s="649"/>
      <c r="PGX109" s="649"/>
      <c r="PGY109" s="649"/>
      <c r="PGZ109" s="649"/>
      <c r="PHA109" s="649"/>
      <c r="PHB109" s="649"/>
      <c r="PHC109" s="649"/>
      <c r="PHD109" s="649"/>
      <c r="PHE109" s="649"/>
      <c r="PHF109" s="649"/>
      <c r="PHG109" s="649"/>
      <c r="PHH109" s="649"/>
      <c r="PHI109" s="649"/>
      <c r="PHJ109" s="649"/>
      <c r="PHK109" s="649"/>
      <c r="PHL109" s="649"/>
      <c r="PHM109" s="649"/>
      <c r="PHN109" s="649"/>
      <c r="PHO109" s="649"/>
      <c r="PHP109" s="649"/>
      <c r="PHQ109" s="649"/>
      <c r="PHR109" s="649"/>
      <c r="PHS109" s="649"/>
      <c r="PHT109" s="649"/>
      <c r="PHU109" s="649"/>
      <c r="PHV109" s="649"/>
      <c r="PHW109" s="649"/>
      <c r="PHX109" s="649"/>
      <c r="PHY109" s="649"/>
      <c r="PHZ109" s="649"/>
      <c r="PIA109" s="649"/>
      <c r="PIB109" s="649"/>
      <c r="PIC109" s="649"/>
      <c r="PID109" s="649"/>
      <c r="PIE109" s="649"/>
      <c r="PIF109" s="649"/>
      <c r="PIG109" s="649"/>
      <c r="PIH109" s="649"/>
      <c r="PII109" s="649"/>
      <c r="PIJ109" s="649"/>
      <c r="PIK109" s="649"/>
      <c r="PIL109" s="649"/>
      <c r="PIM109" s="649"/>
      <c r="PIN109" s="649"/>
      <c r="PIO109" s="649"/>
      <c r="PIP109" s="649"/>
      <c r="PIQ109" s="649"/>
      <c r="PIR109" s="649"/>
      <c r="PIS109" s="649"/>
      <c r="PIT109" s="649"/>
      <c r="PIU109" s="649"/>
      <c r="PIV109" s="649"/>
      <c r="PIW109" s="649"/>
      <c r="PIX109" s="649"/>
      <c r="PIY109" s="649"/>
      <c r="PIZ109" s="649"/>
      <c r="PJA109" s="649"/>
      <c r="PJB109" s="649"/>
      <c r="PJC109" s="649"/>
      <c r="PJD109" s="649"/>
      <c r="PJE109" s="649"/>
      <c r="PJF109" s="649"/>
      <c r="PJG109" s="649"/>
      <c r="PJH109" s="649"/>
      <c r="PJI109" s="649"/>
      <c r="PJJ109" s="649"/>
      <c r="PJK109" s="649"/>
      <c r="PJL109" s="649"/>
      <c r="PJM109" s="649"/>
      <c r="PJN109" s="649"/>
      <c r="PJO109" s="649"/>
      <c r="PJP109" s="649"/>
      <c r="PJQ109" s="649"/>
      <c r="PJR109" s="649"/>
      <c r="PJS109" s="649"/>
      <c r="PJT109" s="649"/>
      <c r="PJU109" s="649"/>
      <c r="PJV109" s="649"/>
      <c r="PJW109" s="649"/>
      <c r="PJX109" s="649"/>
      <c r="PJY109" s="649"/>
      <c r="PJZ109" s="649"/>
      <c r="PKA109" s="649"/>
      <c r="PKB109" s="649"/>
      <c r="PKC109" s="649"/>
      <c r="PKD109" s="649"/>
      <c r="PKE109" s="649"/>
      <c r="PKF109" s="649"/>
      <c r="PKG109" s="649"/>
      <c r="PKH109" s="649"/>
      <c r="PKI109" s="649"/>
      <c r="PKJ109" s="649"/>
      <c r="PKK109" s="649"/>
      <c r="PKL109" s="649"/>
      <c r="PKM109" s="649"/>
      <c r="PKN109" s="649"/>
      <c r="PKO109" s="649"/>
      <c r="PKP109" s="649"/>
      <c r="PKQ109" s="649"/>
      <c r="PKR109" s="649"/>
      <c r="PKS109" s="649"/>
      <c r="PKT109" s="649"/>
      <c r="PKU109" s="649"/>
      <c r="PKV109" s="649"/>
      <c r="PKW109" s="649"/>
      <c r="PKX109" s="649"/>
      <c r="PKY109" s="649"/>
      <c r="PKZ109" s="649"/>
      <c r="PLA109" s="649"/>
      <c r="PLB109" s="649"/>
      <c r="PLC109" s="649"/>
      <c r="PLD109" s="649"/>
      <c r="PLE109" s="649"/>
      <c r="PLF109" s="649"/>
      <c r="PLG109" s="649"/>
      <c r="PLH109" s="649"/>
      <c r="PLI109" s="649"/>
      <c r="PLJ109" s="649"/>
      <c r="PLK109" s="649"/>
      <c r="PLL109" s="649"/>
      <c r="PLM109" s="649"/>
      <c r="PLN109" s="649"/>
      <c r="PLO109" s="649"/>
      <c r="PLP109" s="649"/>
      <c r="PLQ109" s="649"/>
      <c r="PLR109" s="649"/>
      <c r="PLS109" s="649"/>
      <c r="PLT109" s="649"/>
      <c r="PLU109" s="649"/>
      <c r="PLV109" s="649"/>
      <c r="PLW109" s="649"/>
      <c r="PLX109" s="649"/>
      <c r="PLY109" s="649"/>
      <c r="PLZ109" s="649"/>
      <c r="PMA109" s="649"/>
      <c r="PMB109" s="649"/>
      <c r="PMC109" s="649"/>
      <c r="PMD109" s="649"/>
      <c r="PME109" s="649"/>
      <c r="PMF109" s="649"/>
      <c r="PMG109" s="649"/>
      <c r="PMH109" s="649"/>
      <c r="PMI109" s="649"/>
      <c r="PMJ109" s="649"/>
      <c r="PMK109" s="649"/>
      <c r="PML109" s="649"/>
      <c r="PMM109" s="649"/>
      <c r="PMN109" s="649"/>
      <c r="PMO109" s="649"/>
      <c r="PMP109" s="649"/>
      <c r="PMQ109" s="649"/>
      <c r="PMR109" s="649"/>
      <c r="PMS109" s="649"/>
      <c r="PMT109" s="649"/>
      <c r="PMU109" s="649"/>
      <c r="PMV109" s="649"/>
      <c r="PMW109" s="649"/>
      <c r="PMX109" s="649"/>
      <c r="PMY109" s="649"/>
      <c r="PMZ109" s="649"/>
      <c r="PNA109" s="649"/>
      <c r="PNB109" s="649"/>
      <c r="PNC109" s="649"/>
      <c r="PND109" s="649"/>
      <c r="PNE109" s="649"/>
      <c r="PNF109" s="649"/>
      <c r="PNG109" s="649"/>
      <c r="PNH109" s="649"/>
      <c r="PNI109" s="649"/>
      <c r="PNJ109" s="649"/>
      <c r="PNK109" s="649"/>
      <c r="PNL109" s="649"/>
      <c r="PNM109" s="649"/>
      <c r="PNN109" s="649"/>
      <c r="PNO109" s="649"/>
      <c r="PNP109" s="649"/>
      <c r="PNQ109" s="649"/>
      <c r="PNR109" s="649"/>
      <c r="PNS109" s="649"/>
      <c r="PNT109" s="649"/>
      <c r="PNU109" s="649"/>
      <c r="PNV109" s="649"/>
      <c r="PNW109" s="649"/>
      <c r="PNX109" s="649"/>
      <c r="PNY109" s="649"/>
      <c r="PNZ109" s="649"/>
      <c r="POA109" s="649"/>
      <c r="POB109" s="649"/>
      <c r="POC109" s="649"/>
      <c r="POD109" s="649"/>
      <c r="POE109" s="649"/>
      <c r="POF109" s="649"/>
      <c r="POG109" s="649"/>
      <c r="POH109" s="649"/>
      <c r="POI109" s="649"/>
      <c r="POJ109" s="649"/>
      <c r="POK109" s="649"/>
      <c r="POL109" s="649"/>
      <c r="POM109" s="649"/>
      <c r="PON109" s="649"/>
      <c r="POO109" s="649"/>
      <c r="POP109" s="649"/>
      <c r="POQ109" s="649"/>
      <c r="POR109" s="649"/>
      <c r="POS109" s="649"/>
      <c r="POT109" s="649"/>
      <c r="POU109" s="649"/>
      <c r="POV109" s="649"/>
      <c r="POW109" s="649"/>
      <c r="POX109" s="649"/>
      <c r="POY109" s="649"/>
      <c r="POZ109" s="649"/>
      <c r="PPA109" s="649"/>
      <c r="PPB109" s="649"/>
      <c r="PPC109" s="649"/>
      <c r="PPD109" s="649"/>
      <c r="PPE109" s="649"/>
      <c r="PPF109" s="649"/>
      <c r="PPG109" s="649"/>
      <c r="PPH109" s="649"/>
      <c r="PPI109" s="649"/>
      <c r="PPJ109" s="649"/>
      <c r="PPK109" s="649"/>
      <c r="PPL109" s="649"/>
      <c r="PPM109" s="649"/>
      <c r="PPN109" s="649"/>
      <c r="PPO109" s="649"/>
      <c r="PPP109" s="649"/>
      <c r="PPQ109" s="649"/>
      <c r="PPR109" s="649"/>
      <c r="PPS109" s="649"/>
      <c r="PPT109" s="649"/>
      <c r="PPU109" s="649"/>
      <c r="PPV109" s="649"/>
      <c r="PPW109" s="649"/>
      <c r="PPX109" s="649"/>
      <c r="PPY109" s="649"/>
      <c r="PPZ109" s="649"/>
      <c r="PQA109" s="649"/>
      <c r="PQB109" s="649"/>
      <c r="PQC109" s="649"/>
      <c r="PQD109" s="649"/>
      <c r="PQE109" s="649"/>
      <c r="PQF109" s="649"/>
      <c r="PQG109" s="649"/>
      <c r="PQH109" s="649"/>
      <c r="PQI109" s="649"/>
      <c r="PQJ109" s="649"/>
      <c r="PQK109" s="649"/>
      <c r="PQL109" s="649"/>
      <c r="PQM109" s="649"/>
      <c r="PQN109" s="649"/>
      <c r="PQO109" s="649"/>
      <c r="PQP109" s="649"/>
      <c r="PQQ109" s="649"/>
      <c r="PQR109" s="649"/>
      <c r="PQS109" s="649"/>
      <c r="PQT109" s="649"/>
      <c r="PQU109" s="649"/>
      <c r="PQV109" s="649"/>
      <c r="PQW109" s="649"/>
      <c r="PQX109" s="649"/>
      <c r="PQY109" s="649"/>
      <c r="PQZ109" s="649"/>
      <c r="PRA109" s="649"/>
      <c r="PRB109" s="649"/>
      <c r="PRC109" s="649"/>
      <c r="PRD109" s="649"/>
      <c r="PRE109" s="649"/>
      <c r="PRF109" s="649"/>
      <c r="PRG109" s="649"/>
      <c r="PRH109" s="649"/>
      <c r="PRI109" s="649"/>
      <c r="PRJ109" s="649"/>
      <c r="PRK109" s="649"/>
      <c r="PRL109" s="649"/>
      <c r="PRM109" s="649"/>
      <c r="PRN109" s="649"/>
      <c r="PRO109" s="649"/>
      <c r="PRP109" s="649"/>
      <c r="PRQ109" s="649"/>
      <c r="PRR109" s="649"/>
      <c r="PRS109" s="649"/>
      <c r="PRT109" s="649"/>
      <c r="PRU109" s="649"/>
      <c r="PRV109" s="649"/>
      <c r="PRW109" s="649"/>
      <c r="PRX109" s="649"/>
      <c r="PRY109" s="649"/>
      <c r="PRZ109" s="649"/>
      <c r="PSA109" s="649"/>
      <c r="PSB109" s="649"/>
      <c r="PSC109" s="649"/>
      <c r="PSD109" s="649"/>
      <c r="PSE109" s="649"/>
      <c r="PSF109" s="649"/>
      <c r="PSG109" s="649"/>
      <c r="PSH109" s="649"/>
      <c r="PSI109" s="649"/>
      <c r="PSJ109" s="649"/>
      <c r="PSK109" s="649"/>
      <c r="PSL109" s="649"/>
      <c r="PSM109" s="649"/>
      <c r="PSN109" s="649"/>
      <c r="PSO109" s="649"/>
      <c r="PSP109" s="649"/>
      <c r="PSQ109" s="649"/>
      <c r="PSR109" s="649"/>
      <c r="PSS109" s="649"/>
      <c r="PST109" s="649"/>
      <c r="PSU109" s="649"/>
      <c r="PSV109" s="649"/>
      <c r="PSW109" s="649"/>
      <c r="PSX109" s="649"/>
      <c r="PSY109" s="649"/>
      <c r="PSZ109" s="649"/>
      <c r="PTA109" s="649"/>
      <c r="PTB109" s="649"/>
      <c r="PTC109" s="649"/>
      <c r="PTD109" s="649"/>
      <c r="PTE109" s="649"/>
      <c r="PTF109" s="649"/>
      <c r="PTG109" s="649"/>
      <c r="PTH109" s="649"/>
      <c r="PTI109" s="649"/>
      <c r="PTJ109" s="649"/>
      <c r="PTK109" s="649"/>
      <c r="PTL109" s="649"/>
      <c r="PTM109" s="649"/>
      <c r="PTN109" s="649"/>
      <c r="PTO109" s="649"/>
      <c r="PTP109" s="649"/>
      <c r="PTQ109" s="649"/>
      <c r="PTR109" s="649"/>
      <c r="PTS109" s="649"/>
      <c r="PTT109" s="649"/>
      <c r="PTU109" s="649"/>
      <c r="PTV109" s="649"/>
      <c r="PTW109" s="649"/>
      <c r="PTX109" s="649"/>
      <c r="PTY109" s="649"/>
      <c r="PTZ109" s="649"/>
      <c r="PUA109" s="649"/>
      <c r="PUB109" s="649"/>
      <c r="PUC109" s="649"/>
      <c r="PUD109" s="649"/>
      <c r="PUE109" s="649"/>
      <c r="PUF109" s="649"/>
      <c r="PUG109" s="649"/>
      <c r="PUH109" s="649"/>
      <c r="PUI109" s="649"/>
      <c r="PUJ109" s="649"/>
      <c r="PUK109" s="649"/>
      <c r="PUL109" s="649"/>
      <c r="PUM109" s="649"/>
      <c r="PUN109" s="649"/>
      <c r="PUO109" s="649"/>
      <c r="PUP109" s="649"/>
      <c r="PUQ109" s="649"/>
      <c r="PUR109" s="649"/>
      <c r="PUS109" s="649"/>
      <c r="PUT109" s="649"/>
      <c r="PUU109" s="649"/>
      <c r="PUV109" s="649"/>
      <c r="PUW109" s="649"/>
      <c r="PUX109" s="649"/>
      <c r="PUY109" s="649"/>
      <c r="PUZ109" s="649"/>
      <c r="PVA109" s="649"/>
      <c r="PVB109" s="649"/>
      <c r="PVC109" s="649"/>
      <c r="PVD109" s="649"/>
      <c r="PVE109" s="649"/>
      <c r="PVF109" s="649"/>
      <c r="PVG109" s="649"/>
      <c r="PVH109" s="649"/>
      <c r="PVI109" s="649"/>
      <c r="PVJ109" s="649"/>
      <c r="PVK109" s="649"/>
      <c r="PVL109" s="649"/>
      <c r="PVM109" s="649"/>
      <c r="PVN109" s="649"/>
      <c r="PVO109" s="649"/>
      <c r="PVP109" s="649"/>
      <c r="PVQ109" s="649"/>
      <c r="PVR109" s="649"/>
      <c r="PVS109" s="649"/>
      <c r="PVT109" s="649"/>
      <c r="PVU109" s="649"/>
      <c r="PVV109" s="649"/>
      <c r="PVW109" s="649"/>
      <c r="PVX109" s="649"/>
      <c r="PVY109" s="649"/>
      <c r="PVZ109" s="649"/>
      <c r="PWA109" s="649"/>
      <c r="PWB109" s="649"/>
      <c r="PWC109" s="649"/>
      <c r="PWD109" s="649"/>
      <c r="PWE109" s="649"/>
      <c r="PWF109" s="649"/>
      <c r="PWG109" s="649"/>
      <c r="PWH109" s="649"/>
      <c r="PWI109" s="649"/>
      <c r="PWJ109" s="649"/>
      <c r="PWK109" s="649"/>
      <c r="PWL109" s="649"/>
      <c r="PWM109" s="649"/>
      <c r="PWN109" s="649"/>
      <c r="PWO109" s="649"/>
      <c r="PWP109" s="649"/>
      <c r="PWQ109" s="649"/>
      <c r="PWR109" s="649"/>
      <c r="PWS109" s="649"/>
      <c r="PWT109" s="649"/>
      <c r="PWU109" s="649"/>
      <c r="PWV109" s="649"/>
      <c r="PWW109" s="649"/>
      <c r="PWX109" s="649"/>
      <c r="PWY109" s="649"/>
      <c r="PWZ109" s="649"/>
      <c r="PXA109" s="649"/>
      <c r="PXB109" s="649"/>
      <c r="PXC109" s="649"/>
      <c r="PXD109" s="649"/>
      <c r="PXE109" s="649"/>
      <c r="PXF109" s="649"/>
      <c r="PXG109" s="649"/>
      <c r="PXH109" s="649"/>
      <c r="PXI109" s="649"/>
      <c r="PXJ109" s="649"/>
      <c r="PXK109" s="649"/>
      <c r="PXL109" s="649"/>
      <c r="PXM109" s="649"/>
      <c r="PXN109" s="649"/>
      <c r="PXO109" s="649"/>
      <c r="PXP109" s="649"/>
      <c r="PXQ109" s="649"/>
      <c r="PXR109" s="649"/>
      <c r="PXS109" s="649"/>
      <c r="PXT109" s="649"/>
      <c r="PXU109" s="649"/>
      <c r="PXV109" s="649"/>
      <c r="PXW109" s="649"/>
      <c r="PXX109" s="649"/>
      <c r="PXY109" s="649"/>
      <c r="PXZ109" s="649"/>
      <c r="PYA109" s="649"/>
      <c r="PYB109" s="649"/>
      <c r="PYC109" s="649"/>
      <c r="PYD109" s="649"/>
      <c r="PYE109" s="649"/>
      <c r="PYF109" s="649"/>
      <c r="PYG109" s="649"/>
      <c r="PYH109" s="649"/>
      <c r="PYI109" s="649"/>
      <c r="PYJ109" s="649"/>
      <c r="PYK109" s="649"/>
      <c r="PYL109" s="649"/>
      <c r="PYM109" s="649"/>
      <c r="PYN109" s="649"/>
      <c r="PYO109" s="649"/>
      <c r="PYP109" s="649"/>
      <c r="PYQ109" s="649"/>
      <c r="PYR109" s="649"/>
      <c r="PYS109" s="649"/>
      <c r="PYT109" s="649"/>
      <c r="PYU109" s="649"/>
      <c r="PYV109" s="649"/>
      <c r="PYW109" s="649"/>
      <c r="PYX109" s="649"/>
      <c r="PYY109" s="649"/>
      <c r="PYZ109" s="649"/>
      <c r="PZA109" s="649"/>
      <c r="PZB109" s="649"/>
      <c r="PZC109" s="649"/>
      <c r="PZD109" s="649"/>
      <c r="PZE109" s="649"/>
      <c r="PZF109" s="649"/>
      <c r="PZG109" s="649"/>
      <c r="PZH109" s="649"/>
      <c r="PZI109" s="649"/>
      <c r="PZJ109" s="649"/>
      <c r="PZK109" s="649"/>
      <c r="PZL109" s="649"/>
      <c r="PZM109" s="649"/>
      <c r="PZN109" s="649"/>
      <c r="PZO109" s="649"/>
      <c r="PZP109" s="649"/>
      <c r="PZQ109" s="649"/>
      <c r="PZR109" s="649"/>
      <c r="PZS109" s="649"/>
      <c r="PZT109" s="649"/>
      <c r="PZU109" s="649"/>
      <c r="PZV109" s="649"/>
      <c r="PZW109" s="649"/>
      <c r="PZX109" s="649"/>
      <c r="PZY109" s="649"/>
      <c r="PZZ109" s="649"/>
      <c r="QAA109" s="649"/>
      <c r="QAB109" s="649"/>
      <c r="QAC109" s="649"/>
      <c r="QAD109" s="649"/>
      <c r="QAE109" s="649"/>
      <c r="QAF109" s="649"/>
      <c r="QAG109" s="649"/>
      <c r="QAH109" s="649"/>
      <c r="QAI109" s="649"/>
      <c r="QAJ109" s="649"/>
      <c r="QAK109" s="649"/>
      <c r="QAL109" s="649"/>
      <c r="QAM109" s="649"/>
      <c r="QAN109" s="649"/>
      <c r="QAO109" s="649"/>
      <c r="QAP109" s="649"/>
      <c r="QAQ109" s="649"/>
      <c r="QAR109" s="649"/>
      <c r="QAS109" s="649"/>
      <c r="QAT109" s="649"/>
      <c r="QAU109" s="649"/>
      <c r="QAV109" s="649"/>
      <c r="QAW109" s="649"/>
      <c r="QAX109" s="649"/>
      <c r="QAY109" s="649"/>
      <c r="QAZ109" s="649"/>
      <c r="QBA109" s="649"/>
      <c r="QBB109" s="649"/>
      <c r="QBC109" s="649"/>
      <c r="QBD109" s="649"/>
      <c r="QBE109" s="649"/>
      <c r="QBF109" s="649"/>
      <c r="QBG109" s="649"/>
      <c r="QBH109" s="649"/>
      <c r="QBI109" s="649"/>
      <c r="QBJ109" s="649"/>
      <c r="QBK109" s="649"/>
      <c r="QBL109" s="649"/>
      <c r="QBM109" s="649"/>
      <c r="QBN109" s="649"/>
      <c r="QBO109" s="649"/>
      <c r="QBP109" s="649"/>
      <c r="QBQ109" s="649"/>
      <c r="QBR109" s="649"/>
      <c r="QBS109" s="649"/>
      <c r="QBT109" s="649"/>
      <c r="QBU109" s="649"/>
      <c r="QBV109" s="649"/>
      <c r="QBW109" s="649"/>
      <c r="QBX109" s="649"/>
      <c r="QBY109" s="649"/>
      <c r="QBZ109" s="649"/>
      <c r="QCA109" s="649"/>
      <c r="QCB109" s="649"/>
      <c r="QCC109" s="649"/>
      <c r="QCD109" s="649"/>
      <c r="QCE109" s="649"/>
      <c r="QCF109" s="649"/>
      <c r="QCG109" s="649"/>
      <c r="QCH109" s="649"/>
      <c r="QCI109" s="649"/>
      <c r="QCJ109" s="649"/>
      <c r="QCK109" s="649"/>
      <c r="QCL109" s="649"/>
      <c r="QCM109" s="649"/>
      <c r="QCN109" s="649"/>
      <c r="QCO109" s="649"/>
      <c r="QCP109" s="649"/>
      <c r="QCQ109" s="649"/>
      <c r="QCR109" s="649"/>
      <c r="QCS109" s="649"/>
      <c r="QCT109" s="649"/>
      <c r="QCU109" s="649"/>
      <c r="QCV109" s="649"/>
      <c r="QCW109" s="649"/>
      <c r="QCX109" s="649"/>
      <c r="QCY109" s="649"/>
      <c r="QCZ109" s="649"/>
      <c r="QDA109" s="649"/>
      <c r="QDB109" s="649"/>
      <c r="QDC109" s="649"/>
      <c r="QDD109" s="649"/>
      <c r="QDE109" s="649"/>
      <c r="QDF109" s="649"/>
      <c r="QDG109" s="649"/>
      <c r="QDH109" s="649"/>
      <c r="QDI109" s="649"/>
      <c r="QDJ109" s="649"/>
      <c r="QDK109" s="649"/>
      <c r="QDL109" s="649"/>
      <c r="QDM109" s="649"/>
      <c r="QDN109" s="649"/>
      <c r="QDO109" s="649"/>
      <c r="QDP109" s="649"/>
      <c r="QDQ109" s="649"/>
      <c r="QDR109" s="649"/>
      <c r="QDS109" s="649"/>
      <c r="QDT109" s="649"/>
      <c r="QDU109" s="649"/>
      <c r="QDV109" s="649"/>
      <c r="QDW109" s="649"/>
      <c r="QDX109" s="649"/>
      <c r="QDY109" s="649"/>
      <c r="QDZ109" s="649"/>
      <c r="QEA109" s="649"/>
      <c r="QEB109" s="649"/>
      <c r="QEC109" s="649"/>
      <c r="QED109" s="649"/>
      <c r="QEE109" s="649"/>
      <c r="QEF109" s="649"/>
      <c r="QEG109" s="649"/>
      <c r="QEH109" s="649"/>
      <c r="QEI109" s="649"/>
      <c r="QEJ109" s="649"/>
      <c r="QEK109" s="649"/>
      <c r="QEL109" s="649"/>
      <c r="QEM109" s="649"/>
      <c r="QEN109" s="649"/>
      <c r="QEO109" s="649"/>
      <c r="QEP109" s="649"/>
      <c r="QEQ109" s="649"/>
      <c r="QER109" s="649"/>
      <c r="QES109" s="649"/>
      <c r="QET109" s="649"/>
      <c r="QEU109" s="649"/>
      <c r="QEV109" s="649"/>
      <c r="QEW109" s="649"/>
      <c r="QEX109" s="649"/>
      <c r="QEY109" s="649"/>
      <c r="QEZ109" s="649"/>
      <c r="QFA109" s="649"/>
      <c r="QFB109" s="649"/>
      <c r="QFC109" s="649"/>
      <c r="QFD109" s="649"/>
      <c r="QFE109" s="649"/>
      <c r="QFF109" s="649"/>
      <c r="QFG109" s="649"/>
      <c r="QFH109" s="649"/>
      <c r="QFI109" s="649"/>
      <c r="QFJ109" s="649"/>
      <c r="QFK109" s="649"/>
      <c r="QFL109" s="649"/>
      <c r="QFM109" s="649"/>
      <c r="QFN109" s="649"/>
      <c r="QFO109" s="649"/>
      <c r="QFP109" s="649"/>
      <c r="QFQ109" s="649"/>
      <c r="QFR109" s="649"/>
      <c r="QFS109" s="649"/>
      <c r="QFT109" s="649"/>
      <c r="QFU109" s="649"/>
      <c r="QFV109" s="649"/>
      <c r="QFW109" s="649"/>
      <c r="QFX109" s="649"/>
      <c r="QFY109" s="649"/>
      <c r="QFZ109" s="649"/>
      <c r="QGA109" s="649"/>
      <c r="QGB109" s="649"/>
      <c r="QGC109" s="649"/>
      <c r="QGD109" s="649"/>
      <c r="QGE109" s="649"/>
      <c r="QGF109" s="649"/>
      <c r="QGG109" s="649"/>
      <c r="QGH109" s="649"/>
      <c r="QGI109" s="649"/>
      <c r="QGJ109" s="649"/>
      <c r="QGK109" s="649"/>
      <c r="QGL109" s="649"/>
      <c r="QGM109" s="649"/>
      <c r="QGN109" s="649"/>
      <c r="QGO109" s="649"/>
      <c r="QGP109" s="649"/>
      <c r="QGQ109" s="649"/>
      <c r="QGR109" s="649"/>
      <c r="QGS109" s="649"/>
      <c r="QGT109" s="649"/>
      <c r="QGU109" s="649"/>
      <c r="QGV109" s="649"/>
      <c r="QGW109" s="649"/>
      <c r="QGX109" s="649"/>
      <c r="QGY109" s="649"/>
      <c r="QGZ109" s="649"/>
      <c r="QHA109" s="649"/>
      <c r="QHB109" s="649"/>
      <c r="QHC109" s="649"/>
      <c r="QHD109" s="649"/>
      <c r="QHE109" s="649"/>
      <c r="QHF109" s="649"/>
      <c r="QHG109" s="649"/>
      <c r="QHH109" s="649"/>
      <c r="QHI109" s="649"/>
      <c r="QHJ109" s="649"/>
      <c r="QHK109" s="649"/>
      <c r="QHL109" s="649"/>
      <c r="QHM109" s="649"/>
      <c r="QHN109" s="649"/>
      <c r="QHO109" s="649"/>
      <c r="QHP109" s="649"/>
      <c r="QHQ109" s="649"/>
      <c r="QHR109" s="649"/>
      <c r="QHS109" s="649"/>
      <c r="QHT109" s="649"/>
      <c r="QHU109" s="649"/>
      <c r="QHV109" s="649"/>
      <c r="QHW109" s="649"/>
      <c r="QHX109" s="649"/>
      <c r="QHY109" s="649"/>
      <c r="QHZ109" s="649"/>
      <c r="QIA109" s="649"/>
      <c r="QIB109" s="649"/>
      <c r="QIC109" s="649"/>
      <c r="QID109" s="649"/>
      <c r="QIE109" s="649"/>
      <c r="QIF109" s="649"/>
      <c r="QIG109" s="649"/>
      <c r="QIH109" s="649"/>
      <c r="QII109" s="649"/>
      <c r="QIJ109" s="649"/>
      <c r="QIK109" s="649"/>
      <c r="QIL109" s="649"/>
      <c r="QIM109" s="649"/>
      <c r="QIN109" s="649"/>
      <c r="QIO109" s="649"/>
      <c r="QIP109" s="649"/>
      <c r="QIQ109" s="649"/>
      <c r="QIR109" s="649"/>
      <c r="QIS109" s="649"/>
      <c r="QIT109" s="649"/>
      <c r="QIU109" s="649"/>
      <c r="QIV109" s="649"/>
      <c r="QIW109" s="649"/>
      <c r="QIX109" s="649"/>
      <c r="QIY109" s="649"/>
      <c r="QIZ109" s="649"/>
      <c r="QJA109" s="649"/>
      <c r="QJB109" s="649"/>
      <c r="QJC109" s="649"/>
      <c r="QJD109" s="649"/>
      <c r="QJE109" s="649"/>
      <c r="QJF109" s="649"/>
      <c r="QJG109" s="649"/>
      <c r="QJH109" s="649"/>
      <c r="QJI109" s="649"/>
      <c r="QJJ109" s="649"/>
      <c r="QJK109" s="649"/>
      <c r="QJL109" s="649"/>
      <c r="QJM109" s="649"/>
      <c r="QJN109" s="649"/>
      <c r="QJO109" s="649"/>
      <c r="QJP109" s="649"/>
      <c r="QJQ109" s="649"/>
      <c r="QJR109" s="649"/>
      <c r="QJS109" s="649"/>
      <c r="QJT109" s="649"/>
      <c r="QJU109" s="649"/>
      <c r="QJV109" s="649"/>
      <c r="QJW109" s="649"/>
      <c r="QJX109" s="649"/>
      <c r="QJY109" s="649"/>
      <c r="QJZ109" s="649"/>
      <c r="QKA109" s="649"/>
      <c r="QKB109" s="649"/>
      <c r="QKC109" s="649"/>
      <c r="QKD109" s="649"/>
      <c r="QKE109" s="649"/>
      <c r="QKF109" s="649"/>
      <c r="QKG109" s="649"/>
      <c r="QKH109" s="649"/>
      <c r="QKI109" s="649"/>
      <c r="QKJ109" s="649"/>
      <c r="QKK109" s="649"/>
      <c r="QKL109" s="649"/>
      <c r="QKM109" s="649"/>
      <c r="QKN109" s="649"/>
      <c r="QKO109" s="649"/>
      <c r="QKP109" s="649"/>
      <c r="QKQ109" s="649"/>
      <c r="QKR109" s="649"/>
      <c r="QKS109" s="649"/>
      <c r="QKT109" s="649"/>
      <c r="QKU109" s="649"/>
      <c r="QKV109" s="649"/>
      <c r="QKW109" s="649"/>
      <c r="QKX109" s="649"/>
      <c r="QKY109" s="649"/>
      <c r="QKZ109" s="649"/>
      <c r="QLA109" s="649"/>
      <c r="QLB109" s="649"/>
      <c r="QLC109" s="649"/>
      <c r="QLD109" s="649"/>
      <c r="QLE109" s="649"/>
      <c r="QLF109" s="649"/>
      <c r="QLG109" s="649"/>
      <c r="QLH109" s="649"/>
      <c r="QLI109" s="649"/>
      <c r="QLJ109" s="649"/>
      <c r="QLK109" s="649"/>
      <c r="QLL109" s="649"/>
      <c r="QLM109" s="649"/>
      <c r="QLN109" s="649"/>
      <c r="QLO109" s="649"/>
      <c r="QLP109" s="649"/>
      <c r="QLQ109" s="649"/>
      <c r="QLR109" s="649"/>
      <c r="QLS109" s="649"/>
      <c r="QLT109" s="649"/>
      <c r="QLU109" s="649"/>
      <c r="QLV109" s="649"/>
      <c r="QLW109" s="649"/>
      <c r="QLX109" s="649"/>
      <c r="QLY109" s="649"/>
      <c r="QLZ109" s="649"/>
      <c r="QMA109" s="649"/>
      <c r="QMB109" s="649"/>
      <c r="QMC109" s="649"/>
      <c r="QMD109" s="649"/>
      <c r="QME109" s="649"/>
      <c r="QMF109" s="649"/>
      <c r="QMG109" s="649"/>
      <c r="QMH109" s="649"/>
      <c r="QMI109" s="649"/>
      <c r="QMJ109" s="649"/>
      <c r="QMK109" s="649"/>
      <c r="QML109" s="649"/>
      <c r="QMM109" s="649"/>
      <c r="QMN109" s="649"/>
      <c r="QMO109" s="649"/>
      <c r="QMP109" s="649"/>
      <c r="QMQ109" s="649"/>
      <c r="QMR109" s="649"/>
      <c r="QMS109" s="649"/>
      <c r="QMT109" s="649"/>
      <c r="QMU109" s="649"/>
      <c r="QMV109" s="649"/>
      <c r="QMW109" s="649"/>
      <c r="QMX109" s="649"/>
      <c r="QMY109" s="649"/>
      <c r="QMZ109" s="649"/>
      <c r="QNA109" s="649"/>
      <c r="QNB109" s="649"/>
      <c r="QNC109" s="649"/>
      <c r="QND109" s="649"/>
      <c r="QNE109" s="649"/>
      <c r="QNF109" s="649"/>
      <c r="QNG109" s="649"/>
      <c r="QNH109" s="649"/>
      <c r="QNI109" s="649"/>
      <c r="QNJ109" s="649"/>
      <c r="QNK109" s="649"/>
      <c r="QNL109" s="649"/>
      <c r="QNM109" s="649"/>
      <c r="QNN109" s="649"/>
      <c r="QNO109" s="649"/>
      <c r="QNP109" s="649"/>
      <c r="QNQ109" s="649"/>
      <c r="QNR109" s="649"/>
      <c r="QNS109" s="649"/>
      <c r="QNT109" s="649"/>
      <c r="QNU109" s="649"/>
      <c r="QNV109" s="649"/>
      <c r="QNW109" s="649"/>
      <c r="QNX109" s="649"/>
      <c r="QNY109" s="649"/>
      <c r="QNZ109" s="649"/>
      <c r="QOA109" s="649"/>
      <c r="QOB109" s="649"/>
      <c r="QOC109" s="649"/>
      <c r="QOD109" s="649"/>
      <c r="QOE109" s="649"/>
      <c r="QOF109" s="649"/>
      <c r="QOG109" s="649"/>
      <c r="QOH109" s="649"/>
      <c r="QOI109" s="649"/>
      <c r="QOJ109" s="649"/>
      <c r="QOK109" s="649"/>
      <c r="QOL109" s="649"/>
      <c r="QOM109" s="649"/>
      <c r="QON109" s="649"/>
      <c r="QOO109" s="649"/>
      <c r="QOP109" s="649"/>
      <c r="QOQ109" s="649"/>
      <c r="QOR109" s="649"/>
      <c r="QOS109" s="649"/>
      <c r="QOT109" s="649"/>
      <c r="QOU109" s="649"/>
      <c r="QOV109" s="649"/>
      <c r="QOW109" s="649"/>
      <c r="QOX109" s="649"/>
      <c r="QOY109" s="649"/>
      <c r="QOZ109" s="649"/>
      <c r="QPA109" s="649"/>
      <c r="QPB109" s="649"/>
      <c r="QPC109" s="649"/>
      <c r="QPD109" s="649"/>
      <c r="QPE109" s="649"/>
      <c r="QPF109" s="649"/>
      <c r="QPG109" s="649"/>
      <c r="QPH109" s="649"/>
      <c r="QPI109" s="649"/>
      <c r="QPJ109" s="649"/>
      <c r="QPK109" s="649"/>
      <c r="QPL109" s="649"/>
      <c r="QPM109" s="649"/>
      <c r="QPN109" s="649"/>
      <c r="QPO109" s="649"/>
      <c r="QPP109" s="649"/>
      <c r="QPQ109" s="649"/>
      <c r="QPR109" s="649"/>
      <c r="QPS109" s="649"/>
      <c r="QPT109" s="649"/>
      <c r="QPU109" s="649"/>
      <c r="QPV109" s="649"/>
      <c r="QPW109" s="649"/>
      <c r="QPX109" s="649"/>
      <c r="QPY109" s="649"/>
      <c r="QPZ109" s="649"/>
      <c r="QQA109" s="649"/>
      <c r="QQB109" s="649"/>
      <c r="QQC109" s="649"/>
      <c r="QQD109" s="649"/>
      <c r="QQE109" s="649"/>
      <c r="QQF109" s="649"/>
      <c r="QQG109" s="649"/>
      <c r="QQH109" s="649"/>
      <c r="QQI109" s="649"/>
      <c r="QQJ109" s="649"/>
      <c r="QQK109" s="649"/>
      <c r="QQL109" s="649"/>
      <c r="QQM109" s="649"/>
      <c r="QQN109" s="649"/>
      <c r="QQO109" s="649"/>
      <c r="QQP109" s="649"/>
      <c r="QQQ109" s="649"/>
      <c r="QQR109" s="649"/>
      <c r="QQS109" s="649"/>
      <c r="QQT109" s="649"/>
      <c r="QQU109" s="649"/>
      <c r="QQV109" s="649"/>
      <c r="QQW109" s="649"/>
      <c r="QQX109" s="649"/>
      <c r="QQY109" s="649"/>
      <c r="QQZ109" s="649"/>
      <c r="QRA109" s="649"/>
      <c r="QRB109" s="649"/>
      <c r="QRC109" s="649"/>
      <c r="QRD109" s="649"/>
      <c r="QRE109" s="649"/>
      <c r="QRF109" s="649"/>
      <c r="QRG109" s="649"/>
      <c r="QRH109" s="649"/>
      <c r="QRI109" s="649"/>
      <c r="QRJ109" s="649"/>
      <c r="QRK109" s="649"/>
      <c r="QRL109" s="649"/>
      <c r="QRM109" s="649"/>
      <c r="QRN109" s="649"/>
      <c r="QRO109" s="649"/>
      <c r="QRP109" s="649"/>
      <c r="QRQ109" s="649"/>
      <c r="QRR109" s="649"/>
      <c r="QRS109" s="649"/>
      <c r="QRT109" s="649"/>
      <c r="QRU109" s="649"/>
      <c r="QRV109" s="649"/>
      <c r="QRW109" s="649"/>
      <c r="QRX109" s="649"/>
      <c r="QRY109" s="649"/>
      <c r="QRZ109" s="649"/>
      <c r="QSA109" s="649"/>
      <c r="QSB109" s="649"/>
      <c r="QSC109" s="649"/>
      <c r="QSD109" s="649"/>
      <c r="QSE109" s="649"/>
      <c r="QSF109" s="649"/>
      <c r="QSG109" s="649"/>
      <c r="QSH109" s="649"/>
      <c r="QSI109" s="649"/>
      <c r="QSJ109" s="649"/>
      <c r="QSK109" s="649"/>
      <c r="QSL109" s="649"/>
      <c r="QSM109" s="649"/>
      <c r="QSN109" s="649"/>
      <c r="QSO109" s="649"/>
      <c r="QSP109" s="649"/>
      <c r="QSQ109" s="649"/>
      <c r="QSR109" s="649"/>
      <c r="QSS109" s="649"/>
      <c r="QST109" s="649"/>
      <c r="QSU109" s="649"/>
      <c r="QSV109" s="649"/>
      <c r="QSW109" s="649"/>
      <c r="QSX109" s="649"/>
      <c r="QSY109" s="649"/>
      <c r="QSZ109" s="649"/>
      <c r="QTA109" s="649"/>
      <c r="QTB109" s="649"/>
      <c r="QTC109" s="649"/>
      <c r="QTD109" s="649"/>
      <c r="QTE109" s="649"/>
      <c r="QTF109" s="649"/>
      <c r="QTG109" s="649"/>
      <c r="QTH109" s="649"/>
      <c r="QTI109" s="649"/>
      <c r="QTJ109" s="649"/>
      <c r="QTK109" s="649"/>
      <c r="QTL109" s="649"/>
      <c r="QTM109" s="649"/>
      <c r="QTN109" s="649"/>
      <c r="QTO109" s="649"/>
      <c r="QTP109" s="649"/>
      <c r="QTQ109" s="649"/>
      <c r="QTR109" s="649"/>
      <c r="QTS109" s="649"/>
      <c r="QTT109" s="649"/>
      <c r="QTU109" s="649"/>
      <c r="QTV109" s="649"/>
      <c r="QTW109" s="649"/>
      <c r="QTX109" s="649"/>
      <c r="QTY109" s="649"/>
      <c r="QTZ109" s="649"/>
      <c r="QUA109" s="649"/>
      <c r="QUB109" s="649"/>
      <c r="QUC109" s="649"/>
      <c r="QUD109" s="649"/>
      <c r="QUE109" s="649"/>
      <c r="QUF109" s="649"/>
      <c r="QUG109" s="649"/>
      <c r="QUH109" s="649"/>
      <c r="QUI109" s="649"/>
      <c r="QUJ109" s="649"/>
      <c r="QUK109" s="649"/>
      <c r="QUL109" s="649"/>
      <c r="QUM109" s="649"/>
      <c r="QUN109" s="649"/>
      <c r="QUO109" s="649"/>
      <c r="QUP109" s="649"/>
      <c r="QUQ109" s="649"/>
      <c r="QUR109" s="649"/>
      <c r="QUS109" s="649"/>
      <c r="QUT109" s="649"/>
      <c r="QUU109" s="649"/>
      <c r="QUV109" s="649"/>
      <c r="QUW109" s="649"/>
      <c r="QUX109" s="649"/>
      <c r="QUY109" s="649"/>
      <c r="QUZ109" s="649"/>
      <c r="QVA109" s="649"/>
      <c r="QVB109" s="649"/>
      <c r="QVC109" s="649"/>
      <c r="QVD109" s="649"/>
      <c r="QVE109" s="649"/>
      <c r="QVF109" s="649"/>
      <c r="QVG109" s="649"/>
      <c r="QVH109" s="649"/>
      <c r="QVI109" s="649"/>
      <c r="QVJ109" s="649"/>
      <c r="QVK109" s="649"/>
      <c r="QVL109" s="649"/>
      <c r="QVM109" s="649"/>
      <c r="QVN109" s="649"/>
      <c r="QVO109" s="649"/>
      <c r="QVP109" s="649"/>
      <c r="QVQ109" s="649"/>
      <c r="QVR109" s="649"/>
      <c r="QVS109" s="649"/>
      <c r="QVT109" s="649"/>
      <c r="QVU109" s="649"/>
      <c r="QVV109" s="649"/>
      <c r="QVW109" s="649"/>
      <c r="QVX109" s="649"/>
      <c r="QVY109" s="649"/>
      <c r="QVZ109" s="649"/>
      <c r="QWA109" s="649"/>
      <c r="QWB109" s="649"/>
      <c r="QWC109" s="649"/>
      <c r="QWD109" s="649"/>
      <c r="QWE109" s="649"/>
      <c r="QWF109" s="649"/>
      <c r="QWG109" s="649"/>
      <c r="QWH109" s="649"/>
      <c r="QWI109" s="649"/>
      <c r="QWJ109" s="649"/>
      <c r="QWK109" s="649"/>
      <c r="QWL109" s="649"/>
      <c r="QWM109" s="649"/>
      <c r="QWN109" s="649"/>
      <c r="QWO109" s="649"/>
      <c r="QWP109" s="649"/>
      <c r="QWQ109" s="649"/>
      <c r="QWR109" s="649"/>
      <c r="QWS109" s="649"/>
      <c r="QWT109" s="649"/>
      <c r="QWU109" s="649"/>
      <c r="QWV109" s="649"/>
      <c r="QWW109" s="649"/>
      <c r="QWX109" s="649"/>
      <c r="QWY109" s="649"/>
      <c r="QWZ109" s="649"/>
      <c r="QXA109" s="649"/>
      <c r="QXB109" s="649"/>
      <c r="QXC109" s="649"/>
      <c r="QXD109" s="649"/>
      <c r="QXE109" s="649"/>
      <c r="QXF109" s="649"/>
      <c r="QXG109" s="649"/>
      <c r="QXH109" s="649"/>
      <c r="QXI109" s="649"/>
      <c r="QXJ109" s="649"/>
      <c r="QXK109" s="649"/>
      <c r="QXL109" s="649"/>
      <c r="QXM109" s="649"/>
      <c r="QXN109" s="649"/>
      <c r="QXO109" s="649"/>
      <c r="QXP109" s="649"/>
      <c r="QXQ109" s="649"/>
      <c r="QXR109" s="649"/>
      <c r="QXS109" s="649"/>
      <c r="QXT109" s="649"/>
      <c r="QXU109" s="649"/>
      <c r="QXV109" s="649"/>
      <c r="QXW109" s="649"/>
      <c r="QXX109" s="649"/>
      <c r="QXY109" s="649"/>
      <c r="QXZ109" s="649"/>
      <c r="QYA109" s="649"/>
      <c r="QYB109" s="649"/>
      <c r="QYC109" s="649"/>
      <c r="QYD109" s="649"/>
      <c r="QYE109" s="649"/>
      <c r="QYF109" s="649"/>
      <c r="QYG109" s="649"/>
      <c r="QYH109" s="649"/>
      <c r="QYI109" s="649"/>
      <c r="QYJ109" s="649"/>
      <c r="QYK109" s="649"/>
      <c r="QYL109" s="649"/>
      <c r="QYM109" s="649"/>
      <c r="QYN109" s="649"/>
      <c r="QYO109" s="649"/>
      <c r="QYP109" s="649"/>
      <c r="QYQ109" s="649"/>
      <c r="QYR109" s="649"/>
      <c r="QYS109" s="649"/>
      <c r="QYT109" s="649"/>
      <c r="QYU109" s="649"/>
      <c r="QYV109" s="649"/>
      <c r="QYW109" s="649"/>
      <c r="QYX109" s="649"/>
      <c r="QYY109" s="649"/>
      <c r="QYZ109" s="649"/>
      <c r="QZA109" s="649"/>
      <c r="QZB109" s="649"/>
      <c r="QZC109" s="649"/>
      <c r="QZD109" s="649"/>
      <c r="QZE109" s="649"/>
      <c r="QZF109" s="649"/>
      <c r="QZG109" s="649"/>
      <c r="QZH109" s="649"/>
      <c r="QZI109" s="649"/>
      <c r="QZJ109" s="649"/>
      <c r="QZK109" s="649"/>
      <c r="QZL109" s="649"/>
      <c r="QZM109" s="649"/>
      <c r="QZN109" s="649"/>
      <c r="QZO109" s="649"/>
      <c r="QZP109" s="649"/>
      <c r="QZQ109" s="649"/>
      <c r="QZR109" s="649"/>
      <c r="QZS109" s="649"/>
      <c r="QZT109" s="649"/>
      <c r="QZU109" s="649"/>
      <c r="QZV109" s="649"/>
      <c r="QZW109" s="649"/>
      <c r="QZX109" s="649"/>
      <c r="QZY109" s="649"/>
      <c r="QZZ109" s="649"/>
      <c r="RAA109" s="649"/>
      <c r="RAB109" s="649"/>
      <c r="RAC109" s="649"/>
      <c r="RAD109" s="649"/>
      <c r="RAE109" s="649"/>
      <c r="RAF109" s="649"/>
      <c r="RAG109" s="649"/>
      <c r="RAH109" s="649"/>
      <c r="RAI109" s="649"/>
      <c r="RAJ109" s="649"/>
      <c r="RAK109" s="649"/>
      <c r="RAL109" s="649"/>
      <c r="RAM109" s="649"/>
      <c r="RAN109" s="649"/>
      <c r="RAO109" s="649"/>
      <c r="RAP109" s="649"/>
      <c r="RAQ109" s="649"/>
      <c r="RAR109" s="649"/>
      <c r="RAS109" s="649"/>
      <c r="RAT109" s="649"/>
      <c r="RAU109" s="649"/>
      <c r="RAV109" s="649"/>
      <c r="RAW109" s="649"/>
      <c r="RAX109" s="649"/>
      <c r="RAY109" s="649"/>
      <c r="RAZ109" s="649"/>
      <c r="RBA109" s="649"/>
      <c r="RBB109" s="649"/>
      <c r="RBC109" s="649"/>
      <c r="RBD109" s="649"/>
      <c r="RBE109" s="649"/>
      <c r="RBF109" s="649"/>
      <c r="RBG109" s="649"/>
      <c r="RBH109" s="649"/>
      <c r="RBI109" s="649"/>
      <c r="RBJ109" s="649"/>
      <c r="RBK109" s="649"/>
      <c r="RBL109" s="649"/>
      <c r="RBM109" s="649"/>
      <c r="RBN109" s="649"/>
      <c r="RBO109" s="649"/>
      <c r="RBP109" s="649"/>
      <c r="RBQ109" s="649"/>
      <c r="RBR109" s="649"/>
      <c r="RBS109" s="649"/>
      <c r="RBT109" s="649"/>
      <c r="RBU109" s="649"/>
      <c r="RBV109" s="649"/>
      <c r="RBW109" s="649"/>
      <c r="RBX109" s="649"/>
      <c r="RBY109" s="649"/>
      <c r="RBZ109" s="649"/>
      <c r="RCA109" s="649"/>
      <c r="RCB109" s="649"/>
      <c r="RCC109" s="649"/>
      <c r="RCD109" s="649"/>
      <c r="RCE109" s="649"/>
      <c r="RCF109" s="649"/>
      <c r="RCG109" s="649"/>
      <c r="RCH109" s="649"/>
      <c r="RCI109" s="649"/>
      <c r="RCJ109" s="649"/>
      <c r="RCK109" s="649"/>
      <c r="RCL109" s="649"/>
      <c r="RCM109" s="649"/>
      <c r="RCN109" s="649"/>
      <c r="RCO109" s="649"/>
      <c r="RCP109" s="649"/>
      <c r="RCQ109" s="649"/>
      <c r="RCR109" s="649"/>
      <c r="RCS109" s="649"/>
      <c r="RCT109" s="649"/>
      <c r="RCU109" s="649"/>
      <c r="RCV109" s="649"/>
      <c r="RCW109" s="649"/>
      <c r="RCX109" s="649"/>
      <c r="RCY109" s="649"/>
      <c r="RCZ109" s="649"/>
      <c r="RDA109" s="649"/>
      <c r="RDB109" s="649"/>
      <c r="RDC109" s="649"/>
      <c r="RDD109" s="649"/>
      <c r="RDE109" s="649"/>
      <c r="RDF109" s="649"/>
      <c r="RDG109" s="649"/>
      <c r="RDH109" s="649"/>
      <c r="RDI109" s="649"/>
      <c r="RDJ109" s="649"/>
      <c r="RDK109" s="649"/>
      <c r="RDL109" s="649"/>
      <c r="RDM109" s="649"/>
      <c r="RDN109" s="649"/>
      <c r="RDO109" s="649"/>
      <c r="RDP109" s="649"/>
      <c r="RDQ109" s="649"/>
      <c r="RDR109" s="649"/>
      <c r="RDS109" s="649"/>
      <c r="RDT109" s="649"/>
      <c r="RDU109" s="649"/>
      <c r="RDV109" s="649"/>
      <c r="RDW109" s="649"/>
      <c r="RDX109" s="649"/>
      <c r="RDY109" s="649"/>
      <c r="RDZ109" s="649"/>
      <c r="REA109" s="649"/>
      <c r="REB109" s="649"/>
      <c r="REC109" s="649"/>
      <c r="RED109" s="649"/>
      <c r="REE109" s="649"/>
      <c r="REF109" s="649"/>
      <c r="REG109" s="649"/>
      <c r="REH109" s="649"/>
      <c r="REI109" s="649"/>
      <c r="REJ109" s="649"/>
      <c r="REK109" s="649"/>
      <c r="REL109" s="649"/>
      <c r="REM109" s="649"/>
      <c r="REN109" s="649"/>
      <c r="REO109" s="649"/>
      <c r="REP109" s="649"/>
      <c r="REQ109" s="649"/>
      <c r="RER109" s="649"/>
      <c r="RES109" s="649"/>
      <c r="RET109" s="649"/>
      <c r="REU109" s="649"/>
      <c r="REV109" s="649"/>
      <c r="REW109" s="649"/>
      <c r="REX109" s="649"/>
      <c r="REY109" s="649"/>
      <c r="REZ109" s="649"/>
      <c r="RFA109" s="649"/>
      <c r="RFB109" s="649"/>
      <c r="RFC109" s="649"/>
      <c r="RFD109" s="649"/>
      <c r="RFE109" s="649"/>
      <c r="RFF109" s="649"/>
      <c r="RFG109" s="649"/>
      <c r="RFH109" s="649"/>
      <c r="RFI109" s="649"/>
      <c r="RFJ109" s="649"/>
      <c r="RFK109" s="649"/>
      <c r="RFL109" s="649"/>
      <c r="RFM109" s="649"/>
      <c r="RFN109" s="649"/>
      <c r="RFO109" s="649"/>
      <c r="RFP109" s="649"/>
      <c r="RFQ109" s="649"/>
      <c r="RFR109" s="649"/>
      <c r="RFS109" s="649"/>
      <c r="RFT109" s="649"/>
      <c r="RFU109" s="649"/>
      <c r="RFV109" s="649"/>
      <c r="RFW109" s="649"/>
      <c r="RFX109" s="649"/>
      <c r="RFY109" s="649"/>
      <c r="RFZ109" s="649"/>
      <c r="RGA109" s="649"/>
      <c r="RGB109" s="649"/>
      <c r="RGC109" s="649"/>
      <c r="RGD109" s="649"/>
      <c r="RGE109" s="649"/>
      <c r="RGF109" s="649"/>
      <c r="RGG109" s="649"/>
      <c r="RGH109" s="649"/>
      <c r="RGI109" s="649"/>
      <c r="RGJ109" s="649"/>
      <c r="RGK109" s="649"/>
      <c r="RGL109" s="649"/>
      <c r="RGM109" s="649"/>
      <c r="RGN109" s="649"/>
      <c r="RGO109" s="649"/>
      <c r="RGP109" s="649"/>
      <c r="RGQ109" s="649"/>
      <c r="RGR109" s="649"/>
      <c r="RGS109" s="649"/>
      <c r="RGT109" s="649"/>
      <c r="RGU109" s="649"/>
      <c r="RGV109" s="649"/>
      <c r="RGW109" s="649"/>
      <c r="RGX109" s="649"/>
      <c r="RGY109" s="649"/>
      <c r="RGZ109" s="649"/>
      <c r="RHA109" s="649"/>
      <c r="RHB109" s="649"/>
      <c r="RHC109" s="649"/>
      <c r="RHD109" s="649"/>
      <c r="RHE109" s="649"/>
      <c r="RHF109" s="649"/>
      <c r="RHG109" s="649"/>
      <c r="RHH109" s="649"/>
      <c r="RHI109" s="649"/>
      <c r="RHJ109" s="649"/>
      <c r="RHK109" s="649"/>
      <c r="RHL109" s="649"/>
      <c r="RHM109" s="649"/>
      <c r="RHN109" s="649"/>
      <c r="RHO109" s="649"/>
      <c r="RHP109" s="649"/>
      <c r="RHQ109" s="649"/>
      <c r="RHR109" s="649"/>
      <c r="RHS109" s="649"/>
      <c r="RHT109" s="649"/>
      <c r="RHU109" s="649"/>
      <c r="RHV109" s="649"/>
      <c r="RHW109" s="649"/>
      <c r="RHX109" s="649"/>
      <c r="RHY109" s="649"/>
      <c r="RHZ109" s="649"/>
      <c r="RIA109" s="649"/>
      <c r="RIB109" s="649"/>
      <c r="RIC109" s="649"/>
      <c r="RID109" s="649"/>
      <c r="RIE109" s="649"/>
      <c r="RIF109" s="649"/>
      <c r="RIG109" s="649"/>
      <c r="RIH109" s="649"/>
      <c r="RII109" s="649"/>
      <c r="RIJ109" s="649"/>
      <c r="RIK109" s="649"/>
      <c r="RIL109" s="649"/>
      <c r="RIM109" s="649"/>
      <c r="RIN109" s="649"/>
      <c r="RIO109" s="649"/>
      <c r="RIP109" s="649"/>
      <c r="RIQ109" s="649"/>
      <c r="RIR109" s="649"/>
      <c r="RIS109" s="649"/>
      <c r="RIT109" s="649"/>
      <c r="RIU109" s="649"/>
      <c r="RIV109" s="649"/>
      <c r="RIW109" s="649"/>
      <c r="RIX109" s="649"/>
      <c r="RIY109" s="649"/>
      <c r="RIZ109" s="649"/>
      <c r="RJA109" s="649"/>
      <c r="RJB109" s="649"/>
      <c r="RJC109" s="649"/>
      <c r="RJD109" s="649"/>
      <c r="RJE109" s="649"/>
      <c r="RJF109" s="649"/>
      <c r="RJG109" s="649"/>
      <c r="RJH109" s="649"/>
      <c r="RJI109" s="649"/>
      <c r="RJJ109" s="649"/>
      <c r="RJK109" s="649"/>
      <c r="RJL109" s="649"/>
      <c r="RJM109" s="649"/>
      <c r="RJN109" s="649"/>
      <c r="RJO109" s="649"/>
      <c r="RJP109" s="649"/>
      <c r="RJQ109" s="649"/>
      <c r="RJR109" s="649"/>
      <c r="RJS109" s="649"/>
      <c r="RJT109" s="649"/>
      <c r="RJU109" s="649"/>
      <c r="RJV109" s="649"/>
      <c r="RJW109" s="649"/>
      <c r="RJX109" s="649"/>
      <c r="RJY109" s="649"/>
      <c r="RJZ109" s="649"/>
      <c r="RKA109" s="649"/>
      <c r="RKB109" s="649"/>
      <c r="RKC109" s="649"/>
      <c r="RKD109" s="649"/>
      <c r="RKE109" s="649"/>
      <c r="RKF109" s="649"/>
      <c r="RKG109" s="649"/>
      <c r="RKH109" s="649"/>
      <c r="RKI109" s="649"/>
      <c r="RKJ109" s="649"/>
      <c r="RKK109" s="649"/>
      <c r="RKL109" s="649"/>
      <c r="RKM109" s="649"/>
      <c r="RKN109" s="649"/>
      <c r="RKO109" s="649"/>
      <c r="RKP109" s="649"/>
      <c r="RKQ109" s="649"/>
      <c r="RKR109" s="649"/>
      <c r="RKS109" s="649"/>
      <c r="RKT109" s="649"/>
      <c r="RKU109" s="649"/>
      <c r="RKV109" s="649"/>
      <c r="RKW109" s="649"/>
      <c r="RKX109" s="649"/>
      <c r="RKY109" s="649"/>
      <c r="RKZ109" s="649"/>
      <c r="RLA109" s="649"/>
      <c r="RLB109" s="649"/>
      <c r="RLC109" s="649"/>
      <c r="RLD109" s="649"/>
      <c r="RLE109" s="649"/>
      <c r="RLF109" s="649"/>
      <c r="RLG109" s="649"/>
      <c r="RLH109" s="649"/>
      <c r="RLI109" s="649"/>
      <c r="RLJ109" s="649"/>
      <c r="RLK109" s="649"/>
      <c r="RLL109" s="649"/>
      <c r="RLM109" s="649"/>
      <c r="RLN109" s="649"/>
      <c r="RLO109" s="649"/>
      <c r="RLP109" s="649"/>
      <c r="RLQ109" s="649"/>
      <c r="RLR109" s="649"/>
      <c r="RLS109" s="649"/>
      <c r="RLT109" s="649"/>
      <c r="RLU109" s="649"/>
      <c r="RLV109" s="649"/>
      <c r="RLW109" s="649"/>
      <c r="RLX109" s="649"/>
      <c r="RLY109" s="649"/>
      <c r="RLZ109" s="649"/>
      <c r="RMA109" s="649"/>
      <c r="RMB109" s="649"/>
      <c r="RMC109" s="649"/>
      <c r="RMD109" s="649"/>
      <c r="RME109" s="649"/>
      <c r="RMF109" s="649"/>
      <c r="RMG109" s="649"/>
      <c r="RMH109" s="649"/>
      <c r="RMI109" s="649"/>
      <c r="RMJ109" s="649"/>
      <c r="RMK109" s="649"/>
      <c r="RML109" s="649"/>
      <c r="RMM109" s="649"/>
      <c r="RMN109" s="649"/>
      <c r="RMO109" s="649"/>
      <c r="RMP109" s="649"/>
      <c r="RMQ109" s="649"/>
      <c r="RMR109" s="649"/>
      <c r="RMS109" s="649"/>
      <c r="RMT109" s="649"/>
      <c r="RMU109" s="649"/>
      <c r="RMV109" s="649"/>
      <c r="RMW109" s="649"/>
      <c r="RMX109" s="649"/>
      <c r="RMY109" s="649"/>
      <c r="RMZ109" s="649"/>
      <c r="RNA109" s="649"/>
      <c r="RNB109" s="649"/>
      <c r="RNC109" s="649"/>
      <c r="RND109" s="649"/>
      <c r="RNE109" s="649"/>
      <c r="RNF109" s="649"/>
      <c r="RNG109" s="649"/>
      <c r="RNH109" s="649"/>
      <c r="RNI109" s="649"/>
      <c r="RNJ109" s="649"/>
      <c r="RNK109" s="649"/>
      <c r="RNL109" s="649"/>
      <c r="RNM109" s="649"/>
      <c r="RNN109" s="649"/>
      <c r="RNO109" s="649"/>
      <c r="RNP109" s="649"/>
      <c r="RNQ109" s="649"/>
      <c r="RNR109" s="649"/>
      <c r="RNS109" s="649"/>
      <c r="RNT109" s="649"/>
      <c r="RNU109" s="649"/>
      <c r="RNV109" s="649"/>
      <c r="RNW109" s="649"/>
      <c r="RNX109" s="649"/>
      <c r="RNY109" s="649"/>
      <c r="RNZ109" s="649"/>
      <c r="ROA109" s="649"/>
      <c r="ROB109" s="649"/>
      <c r="ROC109" s="649"/>
      <c r="ROD109" s="649"/>
      <c r="ROE109" s="649"/>
      <c r="ROF109" s="649"/>
      <c r="ROG109" s="649"/>
      <c r="ROH109" s="649"/>
      <c r="ROI109" s="649"/>
      <c r="ROJ109" s="649"/>
      <c r="ROK109" s="649"/>
      <c r="ROL109" s="649"/>
      <c r="ROM109" s="649"/>
      <c r="RON109" s="649"/>
      <c r="ROO109" s="649"/>
      <c r="ROP109" s="649"/>
      <c r="ROQ109" s="649"/>
      <c r="ROR109" s="649"/>
      <c r="ROS109" s="649"/>
      <c r="ROT109" s="649"/>
      <c r="ROU109" s="649"/>
      <c r="ROV109" s="649"/>
      <c r="ROW109" s="649"/>
      <c r="ROX109" s="649"/>
      <c r="ROY109" s="649"/>
      <c r="ROZ109" s="649"/>
      <c r="RPA109" s="649"/>
      <c r="RPB109" s="649"/>
      <c r="RPC109" s="649"/>
      <c r="RPD109" s="649"/>
      <c r="RPE109" s="649"/>
      <c r="RPF109" s="649"/>
      <c r="RPG109" s="649"/>
      <c r="RPH109" s="649"/>
      <c r="RPI109" s="649"/>
      <c r="RPJ109" s="649"/>
      <c r="RPK109" s="649"/>
      <c r="RPL109" s="649"/>
      <c r="RPM109" s="649"/>
      <c r="RPN109" s="649"/>
      <c r="RPO109" s="649"/>
      <c r="RPP109" s="649"/>
      <c r="RPQ109" s="649"/>
      <c r="RPR109" s="649"/>
      <c r="RPS109" s="649"/>
      <c r="RPT109" s="649"/>
      <c r="RPU109" s="649"/>
      <c r="RPV109" s="649"/>
      <c r="RPW109" s="649"/>
      <c r="RPX109" s="649"/>
      <c r="RPY109" s="649"/>
      <c r="RPZ109" s="649"/>
      <c r="RQA109" s="649"/>
      <c r="RQB109" s="649"/>
      <c r="RQC109" s="649"/>
      <c r="RQD109" s="649"/>
      <c r="RQE109" s="649"/>
      <c r="RQF109" s="649"/>
      <c r="RQG109" s="649"/>
      <c r="RQH109" s="649"/>
      <c r="RQI109" s="649"/>
      <c r="RQJ109" s="649"/>
      <c r="RQK109" s="649"/>
      <c r="RQL109" s="649"/>
      <c r="RQM109" s="649"/>
      <c r="RQN109" s="649"/>
      <c r="RQO109" s="649"/>
      <c r="RQP109" s="649"/>
      <c r="RQQ109" s="649"/>
      <c r="RQR109" s="649"/>
      <c r="RQS109" s="649"/>
      <c r="RQT109" s="649"/>
      <c r="RQU109" s="649"/>
      <c r="RQV109" s="649"/>
      <c r="RQW109" s="649"/>
      <c r="RQX109" s="649"/>
      <c r="RQY109" s="649"/>
      <c r="RQZ109" s="649"/>
      <c r="RRA109" s="649"/>
      <c r="RRB109" s="649"/>
      <c r="RRC109" s="649"/>
      <c r="RRD109" s="649"/>
      <c r="RRE109" s="649"/>
      <c r="RRF109" s="649"/>
      <c r="RRG109" s="649"/>
      <c r="RRH109" s="649"/>
      <c r="RRI109" s="649"/>
      <c r="RRJ109" s="649"/>
      <c r="RRK109" s="649"/>
      <c r="RRL109" s="649"/>
      <c r="RRM109" s="649"/>
      <c r="RRN109" s="649"/>
      <c r="RRO109" s="649"/>
      <c r="RRP109" s="649"/>
      <c r="RRQ109" s="649"/>
      <c r="RRR109" s="649"/>
      <c r="RRS109" s="649"/>
      <c r="RRT109" s="649"/>
      <c r="RRU109" s="649"/>
      <c r="RRV109" s="649"/>
      <c r="RRW109" s="649"/>
      <c r="RRX109" s="649"/>
      <c r="RRY109" s="649"/>
      <c r="RRZ109" s="649"/>
      <c r="RSA109" s="649"/>
      <c r="RSB109" s="649"/>
      <c r="RSC109" s="649"/>
      <c r="RSD109" s="649"/>
      <c r="RSE109" s="649"/>
      <c r="RSF109" s="649"/>
      <c r="RSG109" s="649"/>
      <c r="RSH109" s="649"/>
      <c r="RSI109" s="649"/>
      <c r="RSJ109" s="649"/>
      <c r="RSK109" s="649"/>
      <c r="RSL109" s="649"/>
      <c r="RSM109" s="649"/>
      <c r="RSN109" s="649"/>
      <c r="RSO109" s="649"/>
      <c r="RSP109" s="649"/>
      <c r="RSQ109" s="649"/>
      <c r="RSR109" s="649"/>
      <c r="RSS109" s="649"/>
      <c r="RST109" s="649"/>
      <c r="RSU109" s="649"/>
      <c r="RSV109" s="649"/>
      <c r="RSW109" s="649"/>
      <c r="RSX109" s="649"/>
      <c r="RSY109" s="649"/>
      <c r="RSZ109" s="649"/>
      <c r="RTA109" s="649"/>
      <c r="RTB109" s="649"/>
      <c r="RTC109" s="649"/>
      <c r="RTD109" s="649"/>
      <c r="RTE109" s="649"/>
      <c r="RTF109" s="649"/>
      <c r="RTG109" s="649"/>
      <c r="RTH109" s="649"/>
      <c r="RTI109" s="649"/>
      <c r="RTJ109" s="649"/>
      <c r="RTK109" s="649"/>
      <c r="RTL109" s="649"/>
      <c r="RTM109" s="649"/>
      <c r="RTN109" s="649"/>
      <c r="RTO109" s="649"/>
      <c r="RTP109" s="649"/>
      <c r="RTQ109" s="649"/>
      <c r="RTR109" s="649"/>
      <c r="RTS109" s="649"/>
      <c r="RTT109" s="649"/>
      <c r="RTU109" s="649"/>
      <c r="RTV109" s="649"/>
      <c r="RTW109" s="649"/>
      <c r="RTX109" s="649"/>
      <c r="RTY109" s="649"/>
      <c r="RTZ109" s="649"/>
      <c r="RUA109" s="649"/>
      <c r="RUB109" s="649"/>
      <c r="RUC109" s="649"/>
      <c r="RUD109" s="649"/>
      <c r="RUE109" s="649"/>
      <c r="RUF109" s="649"/>
      <c r="RUG109" s="649"/>
      <c r="RUH109" s="649"/>
      <c r="RUI109" s="649"/>
      <c r="RUJ109" s="649"/>
      <c r="RUK109" s="649"/>
      <c r="RUL109" s="649"/>
      <c r="RUM109" s="649"/>
      <c r="RUN109" s="649"/>
      <c r="RUO109" s="649"/>
      <c r="RUP109" s="649"/>
      <c r="RUQ109" s="649"/>
      <c r="RUR109" s="649"/>
      <c r="RUS109" s="649"/>
      <c r="RUT109" s="649"/>
      <c r="RUU109" s="649"/>
      <c r="RUV109" s="649"/>
      <c r="RUW109" s="649"/>
      <c r="RUX109" s="649"/>
      <c r="RUY109" s="649"/>
      <c r="RUZ109" s="649"/>
      <c r="RVA109" s="649"/>
      <c r="RVB109" s="649"/>
      <c r="RVC109" s="649"/>
      <c r="RVD109" s="649"/>
      <c r="RVE109" s="649"/>
      <c r="RVF109" s="649"/>
      <c r="RVG109" s="649"/>
      <c r="RVH109" s="649"/>
      <c r="RVI109" s="649"/>
      <c r="RVJ109" s="649"/>
      <c r="RVK109" s="649"/>
      <c r="RVL109" s="649"/>
      <c r="RVM109" s="649"/>
      <c r="RVN109" s="649"/>
      <c r="RVO109" s="649"/>
      <c r="RVP109" s="649"/>
      <c r="RVQ109" s="649"/>
      <c r="RVR109" s="649"/>
      <c r="RVS109" s="649"/>
      <c r="RVT109" s="649"/>
      <c r="RVU109" s="649"/>
      <c r="RVV109" s="649"/>
      <c r="RVW109" s="649"/>
      <c r="RVX109" s="649"/>
      <c r="RVY109" s="649"/>
      <c r="RVZ109" s="649"/>
      <c r="RWA109" s="649"/>
      <c r="RWB109" s="649"/>
      <c r="RWC109" s="649"/>
      <c r="RWD109" s="649"/>
      <c r="RWE109" s="649"/>
      <c r="RWF109" s="649"/>
      <c r="RWG109" s="649"/>
      <c r="RWH109" s="649"/>
      <c r="RWI109" s="649"/>
      <c r="RWJ109" s="649"/>
      <c r="RWK109" s="649"/>
      <c r="RWL109" s="649"/>
      <c r="RWM109" s="649"/>
      <c r="RWN109" s="649"/>
      <c r="RWO109" s="649"/>
      <c r="RWP109" s="649"/>
      <c r="RWQ109" s="649"/>
      <c r="RWR109" s="649"/>
      <c r="RWS109" s="649"/>
      <c r="RWT109" s="649"/>
      <c r="RWU109" s="649"/>
      <c r="RWV109" s="649"/>
      <c r="RWW109" s="649"/>
      <c r="RWX109" s="649"/>
      <c r="RWY109" s="649"/>
      <c r="RWZ109" s="649"/>
      <c r="RXA109" s="649"/>
      <c r="RXB109" s="649"/>
      <c r="RXC109" s="649"/>
      <c r="RXD109" s="649"/>
      <c r="RXE109" s="649"/>
      <c r="RXF109" s="649"/>
      <c r="RXG109" s="649"/>
      <c r="RXH109" s="649"/>
      <c r="RXI109" s="649"/>
      <c r="RXJ109" s="649"/>
      <c r="RXK109" s="649"/>
      <c r="RXL109" s="649"/>
      <c r="RXM109" s="649"/>
      <c r="RXN109" s="649"/>
      <c r="RXO109" s="649"/>
      <c r="RXP109" s="649"/>
      <c r="RXQ109" s="649"/>
      <c r="RXR109" s="649"/>
      <c r="RXS109" s="649"/>
      <c r="RXT109" s="649"/>
      <c r="RXU109" s="649"/>
      <c r="RXV109" s="649"/>
      <c r="RXW109" s="649"/>
      <c r="RXX109" s="649"/>
      <c r="RXY109" s="649"/>
      <c r="RXZ109" s="649"/>
      <c r="RYA109" s="649"/>
      <c r="RYB109" s="649"/>
      <c r="RYC109" s="649"/>
      <c r="RYD109" s="649"/>
      <c r="RYE109" s="649"/>
      <c r="RYF109" s="649"/>
      <c r="RYG109" s="649"/>
      <c r="RYH109" s="649"/>
      <c r="RYI109" s="649"/>
      <c r="RYJ109" s="649"/>
      <c r="RYK109" s="649"/>
      <c r="RYL109" s="649"/>
      <c r="RYM109" s="649"/>
      <c r="RYN109" s="649"/>
      <c r="RYO109" s="649"/>
      <c r="RYP109" s="649"/>
      <c r="RYQ109" s="649"/>
      <c r="RYR109" s="649"/>
      <c r="RYS109" s="649"/>
      <c r="RYT109" s="649"/>
      <c r="RYU109" s="649"/>
      <c r="RYV109" s="649"/>
      <c r="RYW109" s="649"/>
      <c r="RYX109" s="649"/>
      <c r="RYY109" s="649"/>
      <c r="RYZ109" s="649"/>
      <c r="RZA109" s="649"/>
      <c r="RZB109" s="649"/>
      <c r="RZC109" s="649"/>
      <c r="RZD109" s="649"/>
      <c r="RZE109" s="649"/>
      <c r="RZF109" s="649"/>
      <c r="RZG109" s="649"/>
      <c r="RZH109" s="649"/>
      <c r="RZI109" s="649"/>
      <c r="RZJ109" s="649"/>
      <c r="RZK109" s="649"/>
      <c r="RZL109" s="649"/>
      <c r="RZM109" s="649"/>
      <c r="RZN109" s="649"/>
      <c r="RZO109" s="649"/>
      <c r="RZP109" s="649"/>
      <c r="RZQ109" s="649"/>
      <c r="RZR109" s="649"/>
      <c r="RZS109" s="649"/>
      <c r="RZT109" s="649"/>
      <c r="RZU109" s="649"/>
      <c r="RZV109" s="649"/>
      <c r="RZW109" s="649"/>
      <c r="RZX109" s="649"/>
      <c r="RZY109" s="649"/>
      <c r="RZZ109" s="649"/>
      <c r="SAA109" s="649"/>
      <c r="SAB109" s="649"/>
      <c r="SAC109" s="649"/>
      <c r="SAD109" s="649"/>
      <c r="SAE109" s="649"/>
      <c r="SAF109" s="649"/>
      <c r="SAG109" s="649"/>
      <c r="SAH109" s="649"/>
      <c r="SAI109" s="649"/>
      <c r="SAJ109" s="649"/>
      <c r="SAK109" s="649"/>
      <c r="SAL109" s="649"/>
      <c r="SAM109" s="649"/>
      <c r="SAN109" s="649"/>
      <c r="SAO109" s="649"/>
      <c r="SAP109" s="649"/>
      <c r="SAQ109" s="649"/>
      <c r="SAR109" s="649"/>
      <c r="SAS109" s="649"/>
      <c r="SAT109" s="649"/>
      <c r="SAU109" s="649"/>
      <c r="SAV109" s="649"/>
      <c r="SAW109" s="649"/>
      <c r="SAX109" s="649"/>
      <c r="SAY109" s="649"/>
      <c r="SAZ109" s="649"/>
      <c r="SBA109" s="649"/>
      <c r="SBB109" s="649"/>
      <c r="SBC109" s="649"/>
      <c r="SBD109" s="649"/>
      <c r="SBE109" s="649"/>
      <c r="SBF109" s="649"/>
      <c r="SBG109" s="649"/>
      <c r="SBH109" s="649"/>
      <c r="SBI109" s="649"/>
      <c r="SBJ109" s="649"/>
      <c r="SBK109" s="649"/>
      <c r="SBL109" s="649"/>
      <c r="SBM109" s="649"/>
      <c r="SBN109" s="649"/>
      <c r="SBO109" s="649"/>
      <c r="SBP109" s="649"/>
      <c r="SBQ109" s="649"/>
      <c r="SBR109" s="649"/>
      <c r="SBS109" s="649"/>
      <c r="SBT109" s="649"/>
      <c r="SBU109" s="649"/>
      <c r="SBV109" s="649"/>
      <c r="SBW109" s="649"/>
      <c r="SBX109" s="649"/>
      <c r="SBY109" s="649"/>
      <c r="SBZ109" s="649"/>
      <c r="SCA109" s="649"/>
      <c r="SCB109" s="649"/>
      <c r="SCC109" s="649"/>
      <c r="SCD109" s="649"/>
      <c r="SCE109" s="649"/>
      <c r="SCF109" s="649"/>
      <c r="SCG109" s="649"/>
      <c r="SCH109" s="649"/>
      <c r="SCI109" s="649"/>
      <c r="SCJ109" s="649"/>
      <c r="SCK109" s="649"/>
      <c r="SCL109" s="649"/>
      <c r="SCM109" s="649"/>
      <c r="SCN109" s="649"/>
      <c r="SCO109" s="649"/>
      <c r="SCP109" s="649"/>
      <c r="SCQ109" s="649"/>
      <c r="SCR109" s="649"/>
      <c r="SCS109" s="649"/>
      <c r="SCT109" s="649"/>
      <c r="SCU109" s="649"/>
      <c r="SCV109" s="649"/>
      <c r="SCW109" s="649"/>
      <c r="SCX109" s="649"/>
      <c r="SCY109" s="649"/>
      <c r="SCZ109" s="649"/>
      <c r="SDA109" s="649"/>
      <c r="SDB109" s="649"/>
      <c r="SDC109" s="649"/>
      <c r="SDD109" s="649"/>
      <c r="SDE109" s="649"/>
      <c r="SDF109" s="649"/>
      <c r="SDG109" s="649"/>
      <c r="SDH109" s="649"/>
      <c r="SDI109" s="649"/>
      <c r="SDJ109" s="649"/>
      <c r="SDK109" s="649"/>
      <c r="SDL109" s="649"/>
      <c r="SDM109" s="649"/>
      <c r="SDN109" s="649"/>
      <c r="SDO109" s="649"/>
      <c r="SDP109" s="649"/>
      <c r="SDQ109" s="649"/>
      <c r="SDR109" s="649"/>
      <c r="SDS109" s="649"/>
      <c r="SDT109" s="649"/>
      <c r="SDU109" s="649"/>
      <c r="SDV109" s="649"/>
      <c r="SDW109" s="649"/>
      <c r="SDX109" s="649"/>
      <c r="SDY109" s="649"/>
      <c r="SDZ109" s="649"/>
      <c r="SEA109" s="649"/>
      <c r="SEB109" s="649"/>
      <c r="SEC109" s="649"/>
      <c r="SED109" s="649"/>
      <c r="SEE109" s="649"/>
      <c r="SEF109" s="649"/>
      <c r="SEG109" s="649"/>
      <c r="SEH109" s="649"/>
      <c r="SEI109" s="649"/>
      <c r="SEJ109" s="649"/>
      <c r="SEK109" s="649"/>
      <c r="SEL109" s="649"/>
      <c r="SEM109" s="649"/>
      <c r="SEN109" s="649"/>
      <c r="SEO109" s="649"/>
      <c r="SEP109" s="649"/>
      <c r="SEQ109" s="649"/>
      <c r="SER109" s="649"/>
      <c r="SES109" s="649"/>
      <c r="SET109" s="649"/>
      <c r="SEU109" s="649"/>
      <c r="SEV109" s="649"/>
      <c r="SEW109" s="649"/>
      <c r="SEX109" s="649"/>
      <c r="SEY109" s="649"/>
      <c r="SEZ109" s="649"/>
      <c r="SFA109" s="649"/>
      <c r="SFB109" s="649"/>
      <c r="SFC109" s="649"/>
      <c r="SFD109" s="649"/>
      <c r="SFE109" s="649"/>
      <c r="SFF109" s="649"/>
      <c r="SFG109" s="649"/>
      <c r="SFH109" s="649"/>
      <c r="SFI109" s="649"/>
      <c r="SFJ109" s="649"/>
      <c r="SFK109" s="649"/>
      <c r="SFL109" s="649"/>
      <c r="SFM109" s="649"/>
      <c r="SFN109" s="649"/>
      <c r="SFO109" s="649"/>
      <c r="SFP109" s="649"/>
      <c r="SFQ109" s="649"/>
      <c r="SFR109" s="649"/>
      <c r="SFS109" s="649"/>
      <c r="SFT109" s="649"/>
      <c r="SFU109" s="649"/>
      <c r="SFV109" s="649"/>
      <c r="SFW109" s="649"/>
      <c r="SFX109" s="649"/>
      <c r="SFY109" s="649"/>
      <c r="SFZ109" s="649"/>
      <c r="SGA109" s="649"/>
      <c r="SGB109" s="649"/>
      <c r="SGC109" s="649"/>
      <c r="SGD109" s="649"/>
      <c r="SGE109" s="649"/>
      <c r="SGF109" s="649"/>
      <c r="SGG109" s="649"/>
      <c r="SGH109" s="649"/>
      <c r="SGI109" s="649"/>
      <c r="SGJ109" s="649"/>
      <c r="SGK109" s="649"/>
      <c r="SGL109" s="649"/>
      <c r="SGM109" s="649"/>
      <c r="SGN109" s="649"/>
      <c r="SGO109" s="649"/>
      <c r="SGP109" s="649"/>
      <c r="SGQ109" s="649"/>
      <c r="SGR109" s="649"/>
      <c r="SGS109" s="649"/>
      <c r="SGT109" s="649"/>
      <c r="SGU109" s="649"/>
      <c r="SGV109" s="649"/>
      <c r="SGW109" s="649"/>
      <c r="SGX109" s="649"/>
      <c r="SGY109" s="649"/>
      <c r="SGZ109" s="649"/>
      <c r="SHA109" s="649"/>
      <c r="SHB109" s="649"/>
      <c r="SHC109" s="649"/>
      <c r="SHD109" s="649"/>
      <c r="SHE109" s="649"/>
      <c r="SHF109" s="649"/>
      <c r="SHG109" s="649"/>
      <c r="SHH109" s="649"/>
      <c r="SHI109" s="649"/>
      <c r="SHJ109" s="649"/>
      <c r="SHK109" s="649"/>
      <c r="SHL109" s="649"/>
      <c r="SHM109" s="649"/>
      <c r="SHN109" s="649"/>
      <c r="SHO109" s="649"/>
      <c r="SHP109" s="649"/>
      <c r="SHQ109" s="649"/>
      <c r="SHR109" s="649"/>
      <c r="SHS109" s="649"/>
      <c r="SHT109" s="649"/>
      <c r="SHU109" s="649"/>
      <c r="SHV109" s="649"/>
      <c r="SHW109" s="649"/>
      <c r="SHX109" s="649"/>
      <c r="SHY109" s="649"/>
      <c r="SHZ109" s="649"/>
      <c r="SIA109" s="649"/>
      <c r="SIB109" s="649"/>
      <c r="SIC109" s="649"/>
      <c r="SID109" s="649"/>
      <c r="SIE109" s="649"/>
      <c r="SIF109" s="649"/>
      <c r="SIG109" s="649"/>
      <c r="SIH109" s="649"/>
      <c r="SII109" s="649"/>
      <c r="SIJ109" s="649"/>
      <c r="SIK109" s="649"/>
      <c r="SIL109" s="649"/>
      <c r="SIM109" s="649"/>
      <c r="SIN109" s="649"/>
      <c r="SIO109" s="649"/>
      <c r="SIP109" s="649"/>
      <c r="SIQ109" s="649"/>
      <c r="SIR109" s="649"/>
      <c r="SIS109" s="649"/>
      <c r="SIT109" s="649"/>
      <c r="SIU109" s="649"/>
      <c r="SIV109" s="649"/>
      <c r="SIW109" s="649"/>
      <c r="SIX109" s="649"/>
      <c r="SIY109" s="649"/>
      <c r="SIZ109" s="649"/>
      <c r="SJA109" s="649"/>
      <c r="SJB109" s="649"/>
      <c r="SJC109" s="649"/>
      <c r="SJD109" s="649"/>
      <c r="SJE109" s="649"/>
      <c r="SJF109" s="649"/>
      <c r="SJG109" s="649"/>
      <c r="SJH109" s="649"/>
      <c r="SJI109" s="649"/>
      <c r="SJJ109" s="649"/>
      <c r="SJK109" s="649"/>
      <c r="SJL109" s="649"/>
      <c r="SJM109" s="649"/>
      <c r="SJN109" s="649"/>
      <c r="SJO109" s="649"/>
      <c r="SJP109" s="649"/>
      <c r="SJQ109" s="649"/>
      <c r="SJR109" s="649"/>
      <c r="SJS109" s="649"/>
      <c r="SJT109" s="649"/>
      <c r="SJU109" s="649"/>
      <c r="SJV109" s="649"/>
      <c r="SJW109" s="649"/>
      <c r="SJX109" s="649"/>
      <c r="SJY109" s="649"/>
      <c r="SJZ109" s="649"/>
      <c r="SKA109" s="649"/>
      <c r="SKB109" s="649"/>
      <c r="SKC109" s="649"/>
      <c r="SKD109" s="649"/>
      <c r="SKE109" s="649"/>
      <c r="SKF109" s="649"/>
      <c r="SKG109" s="649"/>
      <c r="SKH109" s="649"/>
      <c r="SKI109" s="649"/>
      <c r="SKJ109" s="649"/>
      <c r="SKK109" s="649"/>
      <c r="SKL109" s="649"/>
      <c r="SKM109" s="649"/>
      <c r="SKN109" s="649"/>
      <c r="SKO109" s="649"/>
      <c r="SKP109" s="649"/>
      <c r="SKQ109" s="649"/>
      <c r="SKR109" s="649"/>
      <c r="SKS109" s="649"/>
      <c r="SKT109" s="649"/>
      <c r="SKU109" s="649"/>
      <c r="SKV109" s="649"/>
      <c r="SKW109" s="649"/>
      <c r="SKX109" s="649"/>
      <c r="SKY109" s="649"/>
      <c r="SKZ109" s="649"/>
      <c r="SLA109" s="649"/>
      <c r="SLB109" s="649"/>
      <c r="SLC109" s="649"/>
      <c r="SLD109" s="649"/>
      <c r="SLE109" s="649"/>
      <c r="SLF109" s="649"/>
      <c r="SLG109" s="649"/>
      <c r="SLH109" s="649"/>
      <c r="SLI109" s="649"/>
      <c r="SLJ109" s="649"/>
      <c r="SLK109" s="649"/>
      <c r="SLL109" s="649"/>
      <c r="SLM109" s="649"/>
      <c r="SLN109" s="649"/>
      <c r="SLO109" s="649"/>
      <c r="SLP109" s="649"/>
      <c r="SLQ109" s="649"/>
      <c r="SLR109" s="649"/>
      <c r="SLS109" s="649"/>
      <c r="SLT109" s="649"/>
      <c r="SLU109" s="649"/>
      <c r="SLV109" s="649"/>
      <c r="SLW109" s="649"/>
      <c r="SLX109" s="649"/>
      <c r="SLY109" s="649"/>
      <c r="SLZ109" s="649"/>
      <c r="SMA109" s="649"/>
      <c r="SMB109" s="649"/>
      <c r="SMC109" s="649"/>
      <c r="SMD109" s="649"/>
      <c r="SME109" s="649"/>
      <c r="SMF109" s="649"/>
      <c r="SMG109" s="649"/>
      <c r="SMH109" s="649"/>
      <c r="SMI109" s="649"/>
      <c r="SMJ109" s="649"/>
      <c r="SMK109" s="649"/>
      <c r="SML109" s="649"/>
      <c r="SMM109" s="649"/>
      <c r="SMN109" s="649"/>
      <c r="SMO109" s="649"/>
      <c r="SMP109" s="649"/>
      <c r="SMQ109" s="649"/>
      <c r="SMR109" s="649"/>
      <c r="SMS109" s="649"/>
      <c r="SMT109" s="649"/>
      <c r="SMU109" s="649"/>
      <c r="SMV109" s="649"/>
      <c r="SMW109" s="649"/>
      <c r="SMX109" s="649"/>
      <c r="SMY109" s="649"/>
      <c r="SMZ109" s="649"/>
      <c r="SNA109" s="649"/>
      <c r="SNB109" s="649"/>
      <c r="SNC109" s="649"/>
      <c r="SND109" s="649"/>
      <c r="SNE109" s="649"/>
      <c r="SNF109" s="649"/>
      <c r="SNG109" s="649"/>
      <c r="SNH109" s="649"/>
      <c r="SNI109" s="649"/>
      <c r="SNJ109" s="649"/>
      <c r="SNK109" s="649"/>
      <c r="SNL109" s="649"/>
      <c r="SNM109" s="649"/>
      <c r="SNN109" s="649"/>
      <c r="SNO109" s="649"/>
      <c r="SNP109" s="649"/>
      <c r="SNQ109" s="649"/>
      <c r="SNR109" s="649"/>
      <c r="SNS109" s="649"/>
      <c r="SNT109" s="649"/>
      <c r="SNU109" s="649"/>
      <c r="SNV109" s="649"/>
      <c r="SNW109" s="649"/>
      <c r="SNX109" s="649"/>
      <c r="SNY109" s="649"/>
      <c r="SNZ109" s="649"/>
      <c r="SOA109" s="649"/>
      <c r="SOB109" s="649"/>
      <c r="SOC109" s="649"/>
      <c r="SOD109" s="649"/>
      <c r="SOE109" s="649"/>
      <c r="SOF109" s="649"/>
      <c r="SOG109" s="649"/>
      <c r="SOH109" s="649"/>
      <c r="SOI109" s="649"/>
      <c r="SOJ109" s="649"/>
      <c r="SOK109" s="649"/>
      <c r="SOL109" s="649"/>
      <c r="SOM109" s="649"/>
      <c r="SON109" s="649"/>
      <c r="SOO109" s="649"/>
      <c r="SOP109" s="649"/>
      <c r="SOQ109" s="649"/>
      <c r="SOR109" s="649"/>
      <c r="SOS109" s="649"/>
      <c r="SOT109" s="649"/>
      <c r="SOU109" s="649"/>
      <c r="SOV109" s="649"/>
      <c r="SOW109" s="649"/>
      <c r="SOX109" s="649"/>
      <c r="SOY109" s="649"/>
      <c r="SOZ109" s="649"/>
      <c r="SPA109" s="649"/>
      <c r="SPB109" s="649"/>
      <c r="SPC109" s="649"/>
      <c r="SPD109" s="649"/>
      <c r="SPE109" s="649"/>
      <c r="SPF109" s="649"/>
      <c r="SPG109" s="649"/>
      <c r="SPH109" s="649"/>
      <c r="SPI109" s="649"/>
      <c r="SPJ109" s="649"/>
      <c r="SPK109" s="649"/>
      <c r="SPL109" s="649"/>
      <c r="SPM109" s="649"/>
      <c r="SPN109" s="649"/>
      <c r="SPO109" s="649"/>
      <c r="SPP109" s="649"/>
      <c r="SPQ109" s="649"/>
      <c r="SPR109" s="649"/>
      <c r="SPS109" s="649"/>
      <c r="SPT109" s="649"/>
      <c r="SPU109" s="649"/>
      <c r="SPV109" s="649"/>
      <c r="SPW109" s="649"/>
      <c r="SPX109" s="649"/>
      <c r="SPY109" s="649"/>
      <c r="SPZ109" s="649"/>
      <c r="SQA109" s="649"/>
      <c r="SQB109" s="649"/>
      <c r="SQC109" s="649"/>
      <c r="SQD109" s="649"/>
      <c r="SQE109" s="649"/>
      <c r="SQF109" s="649"/>
      <c r="SQG109" s="649"/>
      <c r="SQH109" s="649"/>
      <c r="SQI109" s="649"/>
      <c r="SQJ109" s="649"/>
      <c r="SQK109" s="649"/>
      <c r="SQL109" s="649"/>
      <c r="SQM109" s="649"/>
      <c r="SQN109" s="649"/>
      <c r="SQO109" s="649"/>
      <c r="SQP109" s="649"/>
      <c r="SQQ109" s="649"/>
      <c r="SQR109" s="649"/>
      <c r="SQS109" s="649"/>
      <c r="SQT109" s="649"/>
      <c r="SQU109" s="649"/>
      <c r="SQV109" s="649"/>
      <c r="SQW109" s="649"/>
      <c r="SQX109" s="649"/>
      <c r="SQY109" s="649"/>
      <c r="SQZ109" s="649"/>
      <c r="SRA109" s="649"/>
      <c r="SRB109" s="649"/>
      <c r="SRC109" s="649"/>
      <c r="SRD109" s="649"/>
      <c r="SRE109" s="649"/>
      <c r="SRF109" s="649"/>
      <c r="SRG109" s="649"/>
      <c r="SRH109" s="649"/>
      <c r="SRI109" s="649"/>
      <c r="SRJ109" s="649"/>
      <c r="SRK109" s="649"/>
      <c r="SRL109" s="649"/>
      <c r="SRM109" s="649"/>
      <c r="SRN109" s="649"/>
      <c r="SRO109" s="649"/>
      <c r="SRP109" s="649"/>
      <c r="SRQ109" s="649"/>
      <c r="SRR109" s="649"/>
      <c r="SRS109" s="649"/>
      <c r="SRT109" s="649"/>
      <c r="SRU109" s="649"/>
      <c r="SRV109" s="649"/>
      <c r="SRW109" s="649"/>
      <c r="SRX109" s="649"/>
      <c r="SRY109" s="649"/>
      <c r="SRZ109" s="649"/>
      <c r="SSA109" s="649"/>
      <c r="SSB109" s="649"/>
      <c r="SSC109" s="649"/>
      <c r="SSD109" s="649"/>
      <c r="SSE109" s="649"/>
      <c r="SSF109" s="649"/>
      <c r="SSG109" s="649"/>
      <c r="SSH109" s="649"/>
      <c r="SSI109" s="649"/>
      <c r="SSJ109" s="649"/>
      <c r="SSK109" s="649"/>
      <c r="SSL109" s="649"/>
      <c r="SSM109" s="649"/>
      <c r="SSN109" s="649"/>
      <c r="SSO109" s="649"/>
      <c r="SSP109" s="649"/>
      <c r="SSQ109" s="649"/>
      <c r="SSR109" s="649"/>
      <c r="SSS109" s="649"/>
      <c r="SST109" s="649"/>
      <c r="SSU109" s="649"/>
      <c r="SSV109" s="649"/>
      <c r="SSW109" s="649"/>
      <c r="SSX109" s="649"/>
      <c r="SSY109" s="649"/>
      <c r="SSZ109" s="649"/>
      <c r="STA109" s="649"/>
      <c r="STB109" s="649"/>
      <c r="STC109" s="649"/>
      <c r="STD109" s="649"/>
      <c r="STE109" s="649"/>
      <c r="STF109" s="649"/>
      <c r="STG109" s="649"/>
      <c r="STH109" s="649"/>
      <c r="STI109" s="649"/>
      <c r="STJ109" s="649"/>
      <c r="STK109" s="649"/>
      <c r="STL109" s="649"/>
      <c r="STM109" s="649"/>
      <c r="STN109" s="649"/>
      <c r="STO109" s="649"/>
      <c r="STP109" s="649"/>
      <c r="STQ109" s="649"/>
      <c r="STR109" s="649"/>
      <c r="STS109" s="649"/>
      <c r="STT109" s="649"/>
      <c r="STU109" s="649"/>
      <c r="STV109" s="649"/>
      <c r="STW109" s="649"/>
      <c r="STX109" s="649"/>
      <c r="STY109" s="649"/>
      <c r="STZ109" s="649"/>
      <c r="SUA109" s="649"/>
      <c r="SUB109" s="649"/>
      <c r="SUC109" s="649"/>
      <c r="SUD109" s="649"/>
      <c r="SUE109" s="649"/>
      <c r="SUF109" s="649"/>
      <c r="SUG109" s="649"/>
      <c r="SUH109" s="649"/>
      <c r="SUI109" s="649"/>
      <c r="SUJ109" s="649"/>
      <c r="SUK109" s="649"/>
      <c r="SUL109" s="649"/>
      <c r="SUM109" s="649"/>
      <c r="SUN109" s="649"/>
      <c r="SUO109" s="649"/>
      <c r="SUP109" s="649"/>
      <c r="SUQ109" s="649"/>
      <c r="SUR109" s="649"/>
      <c r="SUS109" s="649"/>
      <c r="SUT109" s="649"/>
      <c r="SUU109" s="649"/>
      <c r="SUV109" s="649"/>
      <c r="SUW109" s="649"/>
      <c r="SUX109" s="649"/>
      <c r="SUY109" s="649"/>
      <c r="SUZ109" s="649"/>
      <c r="SVA109" s="649"/>
      <c r="SVB109" s="649"/>
      <c r="SVC109" s="649"/>
      <c r="SVD109" s="649"/>
      <c r="SVE109" s="649"/>
      <c r="SVF109" s="649"/>
      <c r="SVG109" s="649"/>
      <c r="SVH109" s="649"/>
      <c r="SVI109" s="649"/>
      <c r="SVJ109" s="649"/>
      <c r="SVK109" s="649"/>
      <c r="SVL109" s="649"/>
      <c r="SVM109" s="649"/>
      <c r="SVN109" s="649"/>
      <c r="SVO109" s="649"/>
      <c r="SVP109" s="649"/>
      <c r="SVQ109" s="649"/>
      <c r="SVR109" s="649"/>
      <c r="SVS109" s="649"/>
      <c r="SVT109" s="649"/>
      <c r="SVU109" s="649"/>
      <c r="SVV109" s="649"/>
      <c r="SVW109" s="649"/>
      <c r="SVX109" s="649"/>
      <c r="SVY109" s="649"/>
      <c r="SVZ109" s="649"/>
      <c r="SWA109" s="649"/>
      <c r="SWB109" s="649"/>
      <c r="SWC109" s="649"/>
      <c r="SWD109" s="649"/>
      <c r="SWE109" s="649"/>
      <c r="SWF109" s="649"/>
      <c r="SWG109" s="649"/>
      <c r="SWH109" s="649"/>
      <c r="SWI109" s="649"/>
      <c r="SWJ109" s="649"/>
      <c r="SWK109" s="649"/>
      <c r="SWL109" s="649"/>
      <c r="SWM109" s="649"/>
      <c r="SWN109" s="649"/>
      <c r="SWO109" s="649"/>
      <c r="SWP109" s="649"/>
      <c r="SWQ109" s="649"/>
      <c r="SWR109" s="649"/>
      <c r="SWS109" s="649"/>
      <c r="SWT109" s="649"/>
      <c r="SWU109" s="649"/>
      <c r="SWV109" s="649"/>
      <c r="SWW109" s="649"/>
      <c r="SWX109" s="649"/>
      <c r="SWY109" s="649"/>
      <c r="SWZ109" s="649"/>
      <c r="SXA109" s="649"/>
      <c r="SXB109" s="649"/>
      <c r="SXC109" s="649"/>
      <c r="SXD109" s="649"/>
      <c r="SXE109" s="649"/>
      <c r="SXF109" s="649"/>
      <c r="SXG109" s="649"/>
      <c r="SXH109" s="649"/>
      <c r="SXI109" s="649"/>
      <c r="SXJ109" s="649"/>
      <c r="SXK109" s="649"/>
      <c r="SXL109" s="649"/>
      <c r="SXM109" s="649"/>
      <c r="SXN109" s="649"/>
      <c r="SXO109" s="649"/>
      <c r="SXP109" s="649"/>
      <c r="SXQ109" s="649"/>
      <c r="SXR109" s="649"/>
      <c r="SXS109" s="649"/>
      <c r="SXT109" s="649"/>
      <c r="SXU109" s="649"/>
      <c r="SXV109" s="649"/>
      <c r="SXW109" s="649"/>
      <c r="SXX109" s="649"/>
      <c r="SXY109" s="649"/>
      <c r="SXZ109" s="649"/>
      <c r="SYA109" s="649"/>
      <c r="SYB109" s="649"/>
      <c r="SYC109" s="649"/>
      <c r="SYD109" s="649"/>
      <c r="SYE109" s="649"/>
      <c r="SYF109" s="649"/>
      <c r="SYG109" s="649"/>
      <c r="SYH109" s="649"/>
      <c r="SYI109" s="649"/>
      <c r="SYJ109" s="649"/>
      <c r="SYK109" s="649"/>
      <c r="SYL109" s="649"/>
      <c r="SYM109" s="649"/>
      <c r="SYN109" s="649"/>
      <c r="SYO109" s="649"/>
      <c r="SYP109" s="649"/>
      <c r="SYQ109" s="649"/>
      <c r="SYR109" s="649"/>
      <c r="SYS109" s="649"/>
      <c r="SYT109" s="649"/>
      <c r="SYU109" s="649"/>
      <c r="SYV109" s="649"/>
      <c r="SYW109" s="649"/>
      <c r="SYX109" s="649"/>
      <c r="SYY109" s="649"/>
      <c r="SYZ109" s="649"/>
      <c r="SZA109" s="649"/>
      <c r="SZB109" s="649"/>
      <c r="SZC109" s="649"/>
      <c r="SZD109" s="649"/>
      <c r="SZE109" s="649"/>
      <c r="SZF109" s="649"/>
      <c r="SZG109" s="649"/>
      <c r="SZH109" s="649"/>
      <c r="SZI109" s="649"/>
      <c r="SZJ109" s="649"/>
      <c r="SZK109" s="649"/>
      <c r="SZL109" s="649"/>
      <c r="SZM109" s="649"/>
      <c r="SZN109" s="649"/>
      <c r="SZO109" s="649"/>
      <c r="SZP109" s="649"/>
      <c r="SZQ109" s="649"/>
      <c r="SZR109" s="649"/>
      <c r="SZS109" s="649"/>
      <c r="SZT109" s="649"/>
      <c r="SZU109" s="649"/>
      <c r="SZV109" s="649"/>
      <c r="SZW109" s="649"/>
      <c r="SZX109" s="649"/>
      <c r="SZY109" s="649"/>
      <c r="SZZ109" s="649"/>
      <c r="TAA109" s="649"/>
      <c r="TAB109" s="649"/>
      <c r="TAC109" s="649"/>
      <c r="TAD109" s="649"/>
      <c r="TAE109" s="649"/>
      <c r="TAF109" s="649"/>
      <c r="TAG109" s="649"/>
      <c r="TAH109" s="649"/>
      <c r="TAI109" s="649"/>
      <c r="TAJ109" s="649"/>
      <c r="TAK109" s="649"/>
      <c r="TAL109" s="649"/>
      <c r="TAM109" s="649"/>
      <c r="TAN109" s="649"/>
      <c r="TAO109" s="649"/>
      <c r="TAP109" s="649"/>
      <c r="TAQ109" s="649"/>
      <c r="TAR109" s="649"/>
      <c r="TAS109" s="649"/>
      <c r="TAT109" s="649"/>
      <c r="TAU109" s="649"/>
      <c r="TAV109" s="649"/>
      <c r="TAW109" s="649"/>
      <c r="TAX109" s="649"/>
      <c r="TAY109" s="649"/>
      <c r="TAZ109" s="649"/>
      <c r="TBA109" s="649"/>
      <c r="TBB109" s="649"/>
      <c r="TBC109" s="649"/>
      <c r="TBD109" s="649"/>
      <c r="TBE109" s="649"/>
      <c r="TBF109" s="649"/>
      <c r="TBG109" s="649"/>
      <c r="TBH109" s="649"/>
      <c r="TBI109" s="649"/>
      <c r="TBJ109" s="649"/>
      <c r="TBK109" s="649"/>
      <c r="TBL109" s="649"/>
      <c r="TBM109" s="649"/>
      <c r="TBN109" s="649"/>
      <c r="TBO109" s="649"/>
      <c r="TBP109" s="649"/>
      <c r="TBQ109" s="649"/>
      <c r="TBR109" s="649"/>
      <c r="TBS109" s="649"/>
      <c r="TBT109" s="649"/>
      <c r="TBU109" s="649"/>
      <c r="TBV109" s="649"/>
      <c r="TBW109" s="649"/>
      <c r="TBX109" s="649"/>
      <c r="TBY109" s="649"/>
      <c r="TBZ109" s="649"/>
      <c r="TCA109" s="649"/>
      <c r="TCB109" s="649"/>
      <c r="TCC109" s="649"/>
      <c r="TCD109" s="649"/>
      <c r="TCE109" s="649"/>
      <c r="TCF109" s="649"/>
      <c r="TCG109" s="649"/>
      <c r="TCH109" s="649"/>
      <c r="TCI109" s="649"/>
      <c r="TCJ109" s="649"/>
      <c r="TCK109" s="649"/>
      <c r="TCL109" s="649"/>
      <c r="TCM109" s="649"/>
      <c r="TCN109" s="649"/>
      <c r="TCO109" s="649"/>
      <c r="TCP109" s="649"/>
      <c r="TCQ109" s="649"/>
      <c r="TCR109" s="649"/>
      <c r="TCS109" s="649"/>
      <c r="TCT109" s="649"/>
      <c r="TCU109" s="649"/>
      <c r="TCV109" s="649"/>
      <c r="TCW109" s="649"/>
      <c r="TCX109" s="649"/>
      <c r="TCY109" s="649"/>
      <c r="TCZ109" s="649"/>
      <c r="TDA109" s="649"/>
      <c r="TDB109" s="649"/>
      <c r="TDC109" s="649"/>
      <c r="TDD109" s="649"/>
      <c r="TDE109" s="649"/>
      <c r="TDF109" s="649"/>
      <c r="TDG109" s="649"/>
      <c r="TDH109" s="649"/>
      <c r="TDI109" s="649"/>
      <c r="TDJ109" s="649"/>
      <c r="TDK109" s="649"/>
      <c r="TDL109" s="649"/>
      <c r="TDM109" s="649"/>
      <c r="TDN109" s="649"/>
      <c r="TDO109" s="649"/>
      <c r="TDP109" s="649"/>
      <c r="TDQ109" s="649"/>
      <c r="TDR109" s="649"/>
      <c r="TDS109" s="649"/>
      <c r="TDT109" s="649"/>
      <c r="TDU109" s="649"/>
      <c r="TDV109" s="649"/>
      <c r="TDW109" s="649"/>
      <c r="TDX109" s="649"/>
      <c r="TDY109" s="649"/>
      <c r="TDZ109" s="649"/>
      <c r="TEA109" s="649"/>
      <c r="TEB109" s="649"/>
      <c r="TEC109" s="649"/>
      <c r="TED109" s="649"/>
      <c r="TEE109" s="649"/>
      <c r="TEF109" s="649"/>
      <c r="TEG109" s="649"/>
      <c r="TEH109" s="649"/>
      <c r="TEI109" s="649"/>
      <c r="TEJ109" s="649"/>
      <c r="TEK109" s="649"/>
      <c r="TEL109" s="649"/>
      <c r="TEM109" s="649"/>
      <c r="TEN109" s="649"/>
      <c r="TEO109" s="649"/>
      <c r="TEP109" s="649"/>
      <c r="TEQ109" s="649"/>
      <c r="TER109" s="649"/>
      <c r="TES109" s="649"/>
      <c r="TET109" s="649"/>
      <c r="TEU109" s="649"/>
      <c r="TEV109" s="649"/>
      <c r="TEW109" s="649"/>
      <c r="TEX109" s="649"/>
      <c r="TEY109" s="649"/>
      <c r="TEZ109" s="649"/>
      <c r="TFA109" s="649"/>
      <c r="TFB109" s="649"/>
      <c r="TFC109" s="649"/>
      <c r="TFD109" s="649"/>
      <c r="TFE109" s="649"/>
      <c r="TFF109" s="649"/>
      <c r="TFG109" s="649"/>
      <c r="TFH109" s="649"/>
      <c r="TFI109" s="649"/>
      <c r="TFJ109" s="649"/>
      <c r="TFK109" s="649"/>
      <c r="TFL109" s="649"/>
      <c r="TFM109" s="649"/>
      <c r="TFN109" s="649"/>
      <c r="TFO109" s="649"/>
      <c r="TFP109" s="649"/>
      <c r="TFQ109" s="649"/>
      <c r="TFR109" s="649"/>
      <c r="TFS109" s="649"/>
      <c r="TFT109" s="649"/>
      <c r="TFU109" s="649"/>
      <c r="TFV109" s="649"/>
      <c r="TFW109" s="649"/>
      <c r="TFX109" s="649"/>
      <c r="TFY109" s="649"/>
      <c r="TFZ109" s="649"/>
      <c r="TGA109" s="649"/>
      <c r="TGB109" s="649"/>
      <c r="TGC109" s="649"/>
      <c r="TGD109" s="649"/>
      <c r="TGE109" s="649"/>
      <c r="TGF109" s="649"/>
      <c r="TGG109" s="649"/>
      <c r="TGH109" s="649"/>
      <c r="TGI109" s="649"/>
      <c r="TGJ109" s="649"/>
      <c r="TGK109" s="649"/>
      <c r="TGL109" s="649"/>
      <c r="TGM109" s="649"/>
      <c r="TGN109" s="649"/>
      <c r="TGO109" s="649"/>
      <c r="TGP109" s="649"/>
      <c r="TGQ109" s="649"/>
      <c r="TGR109" s="649"/>
      <c r="TGS109" s="649"/>
      <c r="TGT109" s="649"/>
      <c r="TGU109" s="649"/>
      <c r="TGV109" s="649"/>
      <c r="TGW109" s="649"/>
      <c r="TGX109" s="649"/>
      <c r="TGY109" s="649"/>
      <c r="TGZ109" s="649"/>
      <c r="THA109" s="649"/>
      <c r="THB109" s="649"/>
      <c r="THC109" s="649"/>
      <c r="THD109" s="649"/>
      <c r="THE109" s="649"/>
      <c r="THF109" s="649"/>
      <c r="THG109" s="649"/>
      <c r="THH109" s="649"/>
      <c r="THI109" s="649"/>
      <c r="THJ109" s="649"/>
      <c r="THK109" s="649"/>
      <c r="THL109" s="649"/>
      <c r="THM109" s="649"/>
      <c r="THN109" s="649"/>
      <c r="THO109" s="649"/>
      <c r="THP109" s="649"/>
      <c r="THQ109" s="649"/>
      <c r="THR109" s="649"/>
      <c r="THS109" s="649"/>
      <c r="THT109" s="649"/>
      <c r="THU109" s="649"/>
      <c r="THV109" s="649"/>
      <c r="THW109" s="649"/>
      <c r="THX109" s="649"/>
      <c r="THY109" s="649"/>
      <c r="THZ109" s="649"/>
      <c r="TIA109" s="649"/>
      <c r="TIB109" s="649"/>
      <c r="TIC109" s="649"/>
      <c r="TID109" s="649"/>
      <c r="TIE109" s="649"/>
      <c r="TIF109" s="649"/>
      <c r="TIG109" s="649"/>
      <c r="TIH109" s="649"/>
      <c r="TII109" s="649"/>
      <c r="TIJ109" s="649"/>
      <c r="TIK109" s="649"/>
      <c r="TIL109" s="649"/>
      <c r="TIM109" s="649"/>
      <c r="TIN109" s="649"/>
      <c r="TIO109" s="649"/>
      <c r="TIP109" s="649"/>
      <c r="TIQ109" s="649"/>
      <c r="TIR109" s="649"/>
      <c r="TIS109" s="649"/>
      <c r="TIT109" s="649"/>
      <c r="TIU109" s="649"/>
      <c r="TIV109" s="649"/>
      <c r="TIW109" s="649"/>
      <c r="TIX109" s="649"/>
      <c r="TIY109" s="649"/>
      <c r="TIZ109" s="649"/>
      <c r="TJA109" s="649"/>
      <c r="TJB109" s="649"/>
      <c r="TJC109" s="649"/>
      <c r="TJD109" s="649"/>
      <c r="TJE109" s="649"/>
      <c r="TJF109" s="649"/>
      <c r="TJG109" s="649"/>
      <c r="TJH109" s="649"/>
      <c r="TJI109" s="649"/>
      <c r="TJJ109" s="649"/>
      <c r="TJK109" s="649"/>
      <c r="TJL109" s="649"/>
      <c r="TJM109" s="649"/>
      <c r="TJN109" s="649"/>
      <c r="TJO109" s="649"/>
      <c r="TJP109" s="649"/>
      <c r="TJQ109" s="649"/>
      <c r="TJR109" s="649"/>
      <c r="TJS109" s="649"/>
      <c r="TJT109" s="649"/>
      <c r="TJU109" s="649"/>
      <c r="TJV109" s="649"/>
      <c r="TJW109" s="649"/>
      <c r="TJX109" s="649"/>
      <c r="TJY109" s="649"/>
      <c r="TJZ109" s="649"/>
      <c r="TKA109" s="649"/>
      <c r="TKB109" s="649"/>
      <c r="TKC109" s="649"/>
      <c r="TKD109" s="649"/>
      <c r="TKE109" s="649"/>
      <c r="TKF109" s="649"/>
      <c r="TKG109" s="649"/>
      <c r="TKH109" s="649"/>
      <c r="TKI109" s="649"/>
      <c r="TKJ109" s="649"/>
      <c r="TKK109" s="649"/>
      <c r="TKL109" s="649"/>
      <c r="TKM109" s="649"/>
      <c r="TKN109" s="649"/>
      <c r="TKO109" s="649"/>
      <c r="TKP109" s="649"/>
      <c r="TKQ109" s="649"/>
      <c r="TKR109" s="649"/>
      <c r="TKS109" s="649"/>
      <c r="TKT109" s="649"/>
      <c r="TKU109" s="649"/>
      <c r="TKV109" s="649"/>
      <c r="TKW109" s="649"/>
      <c r="TKX109" s="649"/>
      <c r="TKY109" s="649"/>
      <c r="TKZ109" s="649"/>
      <c r="TLA109" s="649"/>
      <c r="TLB109" s="649"/>
      <c r="TLC109" s="649"/>
      <c r="TLD109" s="649"/>
      <c r="TLE109" s="649"/>
      <c r="TLF109" s="649"/>
      <c r="TLG109" s="649"/>
      <c r="TLH109" s="649"/>
      <c r="TLI109" s="649"/>
      <c r="TLJ109" s="649"/>
      <c r="TLK109" s="649"/>
      <c r="TLL109" s="649"/>
      <c r="TLM109" s="649"/>
      <c r="TLN109" s="649"/>
      <c r="TLO109" s="649"/>
      <c r="TLP109" s="649"/>
      <c r="TLQ109" s="649"/>
      <c r="TLR109" s="649"/>
      <c r="TLS109" s="649"/>
      <c r="TLT109" s="649"/>
      <c r="TLU109" s="649"/>
      <c r="TLV109" s="649"/>
      <c r="TLW109" s="649"/>
      <c r="TLX109" s="649"/>
      <c r="TLY109" s="649"/>
      <c r="TLZ109" s="649"/>
      <c r="TMA109" s="649"/>
      <c r="TMB109" s="649"/>
      <c r="TMC109" s="649"/>
      <c r="TMD109" s="649"/>
      <c r="TME109" s="649"/>
      <c r="TMF109" s="649"/>
      <c r="TMG109" s="649"/>
      <c r="TMH109" s="649"/>
      <c r="TMI109" s="649"/>
      <c r="TMJ109" s="649"/>
      <c r="TMK109" s="649"/>
      <c r="TML109" s="649"/>
      <c r="TMM109" s="649"/>
      <c r="TMN109" s="649"/>
      <c r="TMO109" s="649"/>
      <c r="TMP109" s="649"/>
      <c r="TMQ109" s="649"/>
      <c r="TMR109" s="649"/>
      <c r="TMS109" s="649"/>
      <c r="TMT109" s="649"/>
      <c r="TMU109" s="649"/>
      <c r="TMV109" s="649"/>
      <c r="TMW109" s="649"/>
      <c r="TMX109" s="649"/>
      <c r="TMY109" s="649"/>
      <c r="TMZ109" s="649"/>
      <c r="TNA109" s="649"/>
      <c r="TNB109" s="649"/>
      <c r="TNC109" s="649"/>
      <c r="TND109" s="649"/>
      <c r="TNE109" s="649"/>
      <c r="TNF109" s="649"/>
      <c r="TNG109" s="649"/>
      <c r="TNH109" s="649"/>
      <c r="TNI109" s="649"/>
      <c r="TNJ109" s="649"/>
      <c r="TNK109" s="649"/>
      <c r="TNL109" s="649"/>
      <c r="TNM109" s="649"/>
      <c r="TNN109" s="649"/>
      <c r="TNO109" s="649"/>
      <c r="TNP109" s="649"/>
      <c r="TNQ109" s="649"/>
      <c r="TNR109" s="649"/>
      <c r="TNS109" s="649"/>
      <c r="TNT109" s="649"/>
      <c r="TNU109" s="649"/>
      <c r="TNV109" s="649"/>
      <c r="TNW109" s="649"/>
      <c r="TNX109" s="649"/>
      <c r="TNY109" s="649"/>
      <c r="TNZ109" s="649"/>
      <c r="TOA109" s="649"/>
      <c r="TOB109" s="649"/>
      <c r="TOC109" s="649"/>
      <c r="TOD109" s="649"/>
      <c r="TOE109" s="649"/>
      <c r="TOF109" s="649"/>
      <c r="TOG109" s="649"/>
      <c r="TOH109" s="649"/>
      <c r="TOI109" s="649"/>
      <c r="TOJ109" s="649"/>
      <c r="TOK109" s="649"/>
      <c r="TOL109" s="649"/>
      <c r="TOM109" s="649"/>
      <c r="TON109" s="649"/>
      <c r="TOO109" s="649"/>
      <c r="TOP109" s="649"/>
      <c r="TOQ109" s="649"/>
      <c r="TOR109" s="649"/>
      <c r="TOS109" s="649"/>
      <c r="TOT109" s="649"/>
      <c r="TOU109" s="649"/>
      <c r="TOV109" s="649"/>
      <c r="TOW109" s="649"/>
      <c r="TOX109" s="649"/>
      <c r="TOY109" s="649"/>
      <c r="TOZ109" s="649"/>
      <c r="TPA109" s="649"/>
      <c r="TPB109" s="649"/>
      <c r="TPC109" s="649"/>
      <c r="TPD109" s="649"/>
      <c r="TPE109" s="649"/>
      <c r="TPF109" s="649"/>
      <c r="TPG109" s="649"/>
      <c r="TPH109" s="649"/>
      <c r="TPI109" s="649"/>
      <c r="TPJ109" s="649"/>
      <c r="TPK109" s="649"/>
      <c r="TPL109" s="649"/>
      <c r="TPM109" s="649"/>
      <c r="TPN109" s="649"/>
      <c r="TPO109" s="649"/>
      <c r="TPP109" s="649"/>
      <c r="TPQ109" s="649"/>
      <c r="TPR109" s="649"/>
      <c r="TPS109" s="649"/>
      <c r="TPT109" s="649"/>
      <c r="TPU109" s="649"/>
      <c r="TPV109" s="649"/>
      <c r="TPW109" s="649"/>
      <c r="TPX109" s="649"/>
      <c r="TPY109" s="649"/>
      <c r="TPZ109" s="649"/>
      <c r="TQA109" s="649"/>
      <c r="TQB109" s="649"/>
      <c r="TQC109" s="649"/>
      <c r="TQD109" s="649"/>
      <c r="TQE109" s="649"/>
      <c r="TQF109" s="649"/>
      <c r="TQG109" s="649"/>
      <c r="TQH109" s="649"/>
      <c r="TQI109" s="649"/>
      <c r="TQJ109" s="649"/>
      <c r="TQK109" s="649"/>
      <c r="TQL109" s="649"/>
      <c r="TQM109" s="649"/>
      <c r="TQN109" s="649"/>
      <c r="TQO109" s="649"/>
      <c r="TQP109" s="649"/>
      <c r="TQQ109" s="649"/>
      <c r="TQR109" s="649"/>
      <c r="TQS109" s="649"/>
      <c r="TQT109" s="649"/>
      <c r="TQU109" s="649"/>
      <c r="TQV109" s="649"/>
      <c r="TQW109" s="649"/>
      <c r="TQX109" s="649"/>
      <c r="TQY109" s="649"/>
      <c r="TQZ109" s="649"/>
      <c r="TRA109" s="649"/>
      <c r="TRB109" s="649"/>
      <c r="TRC109" s="649"/>
      <c r="TRD109" s="649"/>
      <c r="TRE109" s="649"/>
      <c r="TRF109" s="649"/>
      <c r="TRG109" s="649"/>
      <c r="TRH109" s="649"/>
      <c r="TRI109" s="649"/>
      <c r="TRJ109" s="649"/>
      <c r="TRK109" s="649"/>
      <c r="TRL109" s="649"/>
      <c r="TRM109" s="649"/>
      <c r="TRN109" s="649"/>
      <c r="TRO109" s="649"/>
      <c r="TRP109" s="649"/>
      <c r="TRQ109" s="649"/>
      <c r="TRR109" s="649"/>
      <c r="TRS109" s="649"/>
      <c r="TRT109" s="649"/>
      <c r="TRU109" s="649"/>
      <c r="TRV109" s="649"/>
      <c r="TRW109" s="649"/>
      <c r="TRX109" s="649"/>
      <c r="TRY109" s="649"/>
      <c r="TRZ109" s="649"/>
      <c r="TSA109" s="649"/>
      <c r="TSB109" s="649"/>
      <c r="TSC109" s="649"/>
      <c r="TSD109" s="649"/>
      <c r="TSE109" s="649"/>
      <c r="TSF109" s="649"/>
      <c r="TSG109" s="649"/>
      <c r="TSH109" s="649"/>
      <c r="TSI109" s="649"/>
      <c r="TSJ109" s="649"/>
      <c r="TSK109" s="649"/>
      <c r="TSL109" s="649"/>
      <c r="TSM109" s="649"/>
      <c r="TSN109" s="649"/>
      <c r="TSO109" s="649"/>
      <c r="TSP109" s="649"/>
      <c r="TSQ109" s="649"/>
      <c r="TSR109" s="649"/>
      <c r="TSS109" s="649"/>
      <c r="TST109" s="649"/>
      <c r="TSU109" s="649"/>
      <c r="TSV109" s="649"/>
      <c r="TSW109" s="649"/>
      <c r="TSX109" s="649"/>
      <c r="TSY109" s="649"/>
      <c r="TSZ109" s="649"/>
      <c r="TTA109" s="649"/>
      <c r="TTB109" s="649"/>
      <c r="TTC109" s="649"/>
      <c r="TTD109" s="649"/>
      <c r="TTE109" s="649"/>
      <c r="TTF109" s="649"/>
      <c r="TTG109" s="649"/>
      <c r="TTH109" s="649"/>
      <c r="TTI109" s="649"/>
      <c r="TTJ109" s="649"/>
      <c r="TTK109" s="649"/>
      <c r="TTL109" s="649"/>
      <c r="TTM109" s="649"/>
      <c r="TTN109" s="649"/>
      <c r="TTO109" s="649"/>
      <c r="TTP109" s="649"/>
      <c r="TTQ109" s="649"/>
      <c r="TTR109" s="649"/>
      <c r="TTS109" s="649"/>
      <c r="TTT109" s="649"/>
      <c r="TTU109" s="649"/>
      <c r="TTV109" s="649"/>
      <c r="TTW109" s="649"/>
      <c r="TTX109" s="649"/>
      <c r="TTY109" s="649"/>
      <c r="TTZ109" s="649"/>
      <c r="TUA109" s="649"/>
      <c r="TUB109" s="649"/>
      <c r="TUC109" s="649"/>
      <c r="TUD109" s="649"/>
      <c r="TUE109" s="649"/>
      <c r="TUF109" s="649"/>
      <c r="TUG109" s="649"/>
      <c r="TUH109" s="649"/>
      <c r="TUI109" s="649"/>
      <c r="TUJ109" s="649"/>
      <c r="TUK109" s="649"/>
      <c r="TUL109" s="649"/>
      <c r="TUM109" s="649"/>
      <c r="TUN109" s="649"/>
      <c r="TUO109" s="649"/>
      <c r="TUP109" s="649"/>
      <c r="TUQ109" s="649"/>
      <c r="TUR109" s="649"/>
      <c r="TUS109" s="649"/>
      <c r="TUT109" s="649"/>
      <c r="TUU109" s="649"/>
      <c r="TUV109" s="649"/>
      <c r="TUW109" s="649"/>
      <c r="TUX109" s="649"/>
      <c r="TUY109" s="649"/>
      <c r="TUZ109" s="649"/>
      <c r="TVA109" s="649"/>
      <c r="TVB109" s="649"/>
      <c r="TVC109" s="649"/>
      <c r="TVD109" s="649"/>
      <c r="TVE109" s="649"/>
      <c r="TVF109" s="649"/>
      <c r="TVG109" s="649"/>
      <c r="TVH109" s="649"/>
      <c r="TVI109" s="649"/>
      <c r="TVJ109" s="649"/>
      <c r="TVK109" s="649"/>
      <c r="TVL109" s="649"/>
      <c r="TVM109" s="649"/>
      <c r="TVN109" s="649"/>
      <c r="TVO109" s="649"/>
      <c r="TVP109" s="649"/>
      <c r="TVQ109" s="649"/>
      <c r="TVR109" s="649"/>
      <c r="TVS109" s="649"/>
      <c r="TVT109" s="649"/>
      <c r="TVU109" s="649"/>
      <c r="TVV109" s="649"/>
      <c r="TVW109" s="649"/>
      <c r="TVX109" s="649"/>
      <c r="TVY109" s="649"/>
      <c r="TVZ109" s="649"/>
      <c r="TWA109" s="649"/>
      <c r="TWB109" s="649"/>
      <c r="TWC109" s="649"/>
      <c r="TWD109" s="649"/>
      <c r="TWE109" s="649"/>
      <c r="TWF109" s="649"/>
      <c r="TWG109" s="649"/>
      <c r="TWH109" s="649"/>
      <c r="TWI109" s="649"/>
      <c r="TWJ109" s="649"/>
      <c r="TWK109" s="649"/>
      <c r="TWL109" s="649"/>
      <c r="TWM109" s="649"/>
      <c r="TWN109" s="649"/>
      <c r="TWO109" s="649"/>
      <c r="TWP109" s="649"/>
      <c r="TWQ109" s="649"/>
      <c r="TWR109" s="649"/>
      <c r="TWS109" s="649"/>
      <c r="TWT109" s="649"/>
      <c r="TWU109" s="649"/>
      <c r="TWV109" s="649"/>
      <c r="TWW109" s="649"/>
      <c r="TWX109" s="649"/>
      <c r="TWY109" s="649"/>
      <c r="TWZ109" s="649"/>
      <c r="TXA109" s="649"/>
      <c r="TXB109" s="649"/>
      <c r="TXC109" s="649"/>
      <c r="TXD109" s="649"/>
      <c r="TXE109" s="649"/>
      <c r="TXF109" s="649"/>
      <c r="TXG109" s="649"/>
      <c r="TXH109" s="649"/>
      <c r="TXI109" s="649"/>
      <c r="TXJ109" s="649"/>
      <c r="TXK109" s="649"/>
      <c r="TXL109" s="649"/>
      <c r="TXM109" s="649"/>
      <c r="TXN109" s="649"/>
      <c r="TXO109" s="649"/>
      <c r="TXP109" s="649"/>
      <c r="TXQ109" s="649"/>
      <c r="TXR109" s="649"/>
      <c r="TXS109" s="649"/>
      <c r="TXT109" s="649"/>
      <c r="TXU109" s="649"/>
      <c r="TXV109" s="649"/>
      <c r="TXW109" s="649"/>
      <c r="TXX109" s="649"/>
      <c r="TXY109" s="649"/>
      <c r="TXZ109" s="649"/>
      <c r="TYA109" s="649"/>
      <c r="TYB109" s="649"/>
      <c r="TYC109" s="649"/>
      <c r="TYD109" s="649"/>
      <c r="TYE109" s="649"/>
      <c r="TYF109" s="649"/>
      <c r="TYG109" s="649"/>
      <c r="TYH109" s="649"/>
      <c r="TYI109" s="649"/>
      <c r="TYJ109" s="649"/>
      <c r="TYK109" s="649"/>
      <c r="TYL109" s="649"/>
      <c r="TYM109" s="649"/>
      <c r="TYN109" s="649"/>
      <c r="TYO109" s="649"/>
      <c r="TYP109" s="649"/>
      <c r="TYQ109" s="649"/>
      <c r="TYR109" s="649"/>
      <c r="TYS109" s="649"/>
      <c r="TYT109" s="649"/>
      <c r="TYU109" s="649"/>
      <c r="TYV109" s="649"/>
      <c r="TYW109" s="649"/>
      <c r="TYX109" s="649"/>
      <c r="TYY109" s="649"/>
      <c r="TYZ109" s="649"/>
      <c r="TZA109" s="649"/>
      <c r="TZB109" s="649"/>
      <c r="TZC109" s="649"/>
      <c r="TZD109" s="649"/>
      <c r="TZE109" s="649"/>
      <c r="TZF109" s="649"/>
      <c r="TZG109" s="649"/>
      <c r="TZH109" s="649"/>
      <c r="TZI109" s="649"/>
      <c r="TZJ109" s="649"/>
      <c r="TZK109" s="649"/>
      <c r="TZL109" s="649"/>
      <c r="TZM109" s="649"/>
      <c r="TZN109" s="649"/>
      <c r="TZO109" s="649"/>
      <c r="TZP109" s="649"/>
      <c r="TZQ109" s="649"/>
      <c r="TZR109" s="649"/>
      <c r="TZS109" s="649"/>
      <c r="TZT109" s="649"/>
      <c r="TZU109" s="649"/>
      <c r="TZV109" s="649"/>
      <c r="TZW109" s="649"/>
      <c r="TZX109" s="649"/>
      <c r="TZY109" s="649"/>
      <c r="TZZ109" s="649"/>
      <c r="UAA109" s="649"/>
      <c r="UAB109" s="649"/>
      <c r="UAC109" s="649"/>
      <c r="UAD109" s="649"/>
      <c r="UAE109" s="649"/>
      <c r="UAF109" s="649"/>
      <c r="UAG109" s="649"/>
      <c r="UAH109" s="649"/>
      <c r="UAI109" s="649"/>
      <c r="UAJ109" s="649"/>
      <c r="UAK109" s="649"/>
      <c r="UAL109" s="649"/>
      <c r="UAM109" s="649"/>
      <c r="UAN109" s="649"/>
      <c r="UAO109" s="649"/>
      <c r="UAP109" s="649"/>
      <c r="UAQ109" s="649"/>
      <c r="UAR109" s="649"/>
      <c r="UAS109" s="649"/>
      <c r="UAT109" s="649"/>
      <c r="UAU109" s="649"/>
      <c r="UAV109" s="649"/>
      <c r="UAW109" s="649"/>
      <c r="UAX109" s="649"/>
      <c r="UAY109" s="649"/>
      <c r="UAZ109" s="649"/>
      <c r="UBA109" s="649"/>
      <c r="UBB109" s="649"/>
      <c r="UBC109" s="649"/>
      <c r="UBD109" s="649"/>
      <c r="UBE109" s="649"/>
      <c r="UBF109" s="649"/>
      <c r="UBG109" s="649"/>
      <c r="UBH109" s="649"/>
      <c r="UBI109" s="649"/>
      <c r="UBJ109" s="649"/>
      <c r="UBK109" s="649"/>
      <c r="UBL109" s="649"/>
      <c r="UBM109" s="649"/>
      <c r="UBN109" s="649"/>
      <c r="UBO109" s="649"/>
      <c r="UBP109" s="649"/>
      <c r="UBQ109" s="649"/>
      <c r="UBR109" s="649"/>
      <c r="UBS109" s="649"/>
      <c r="UBT109" s="649"/>
      <c r="UBU109" s="649"/>
      <c r="UBV109" s="649"/>
      <c r="UBW109" s="649"/>
      <c r="UBX109" s="649"/>
      <c r="UBY109" s="649"/>
      <c r="UBZ109" s="649"/>
      <c r="UCA109" s="649"/>
      <c r="UCB109" s="649"/>
      <c r="UCC109" s="649"/>
      <c r="UCD109" s="649"/>
      <c r="UCE109" s="649"/>
      <c r="UCF109" s="649"/>
      <c r="UCG109" s="649"/>
      <c r="UCH109" s="649"/>
      <c r="UCI109" s="649"/>
      <c r="UCJ109" s="649"/>
      <c r="UCK109" s="649"/>
      <c r="UCL109" s="649"/>
      <c r="UCM109" s="649"/>
      <c r="UCN109" s="649"/>
      <c r="UCO109" s="649"/>
      <c r="UCP109" s="649"/>
      <c r="UCQ109" s="649"/>
      <c r="UCR109" s="649"/>
      <c r="UCS109" s="649"/>
      <c r="UCT109" s="649"/>
      <c r="UCU109" s="649"/>
      <c r="UCV109" s="649"/>
      <c r="UCW109" s="649"/>
      <c r="UCX109" s="649"/>
      <c r="UCY109" s="649"/>
      <c r="UCZ109" s="649"/>
      <c r="UDA109" s="649"/>
      <c r="UDB109" s="649"/>
      <c r="UDC109" s="649"/>
      <c r="UDD109" s="649"/>
      <c r="UDE109" s="649"/>
      <c r="UDF109" s="649"/>
      <c r="UDG109" s="649"/>
      <c r="UDH109" s="649"/>
      <c r="UDI109" s="649"/>
      <c r="UDJ109" s="649"/>
      <c r="UDK109" s="649"/>
      <c r="UDL109" s="649"/>
      <c r="UDM109" s="649"/>
      <c r="UDN109" s="649"/>
      <c r="UDO109" s="649"/>
      <c r="UDP109" s="649"/>
      <c r="UDQ109" s="649"/>
      <c r="UDR109" s="649"/>
      <c r="UDS109" s="649"/>
      <c r="UDT109" s="649"/>
      <c r="UDU109" s="649"/>
      <c r="UDV109" s="649"/>
      <c r="UDW109" s="649"/>
      <c r="UDX109" s="649"/>
      <c r="UDY109" s="649"/>
      <c r="UDZ109" s="649"/>
      <c r="UEA109" s="649"/>
      <c r="UEB109" s="649"/>
      <c r="UEC109" s="649"/>
      <c r="UED109" s="649"/>
      <c r="UEE109" s="649"/>
      <c r="UEF109" s="649"/>
      <c r="UEG109" s="649"/>
      <c r="UEH109" s="649"/>
      <c r="UEI109" s="649"/>
      <c r="UEJ109" s="649"/>
      <c r="UEK109" s="649"/>
      <c r="UEL109" s="649"/>
      <c r="UEM109" s="649"/>
      <c r="UEN109" s="649"/>
      <c r="UEO109" s="649"/>
      <c r="UEP109" s="649"/>
      <c r="UEQ109" s="649"/>
      <c r="UER109" s="649"/>
      <c r="UES109" s="649"/>
      <c r="UET109" s="649"/>
      <c r="UEU109" s="649"/>
      <c r="UEV109" s="649"/>
      <c r="UEW109" s="649"/>
      <c r="UEX109" s="649"/>
      <c r="UEY109" s="649"/>
      <c r="UEZ109" s="649"/>
      <c r="UFA109" s="649"/>
      <c r="UFB109" s="649"/>
      <c r="UFC109" s="649"/>
      <c r="UFD109" s="649"/>
      <c r="UFE109" s="649"/>
      <c r="UFF109" s="649"/>
      <c r="UFG109" s="649"/>
      <c r="UFH109" s="649"/>
      <c r="UFI109" s="649"/>
      <c r="UFJ109" s="649"/>
      <c r="UFK109" s="649"/>
      <c r="UFL109" s="649"/>
      <c r="UFM109" s="649"/>
      <c r="UFN109" s="649"/>
      <c r="UFO109" s="649"/>
      <c r="UFP109" s="649"/>
      <c r="UFQ109" s="649"/>
      <c r="UFR109" s="649"/>
      <c r="UFS109" s="649"/>
      <c r="UFT109" s="649"/>
      <c r="UFU109" s="649"/>
      <c r="UFV109" s="649"/>
      <c r="UFW109" s="649"/>
      <c r="UFX109" s="649"/>
      <c r="UFY109" s="649"/>
      <c r="UFZ109" s="649"/>
      <c r="UGA109" s="649"/>
      <c r="UGB109" s="649"/>
      <c r="UGC109" s="649"/>
      <c r="UGD109" s="649"/>
      <c r="UGE109" s="649"/>
      <c r="UGF109" s="649"/>
      <c r="UGG109" s="649"/>
      <c r="UGH109" s="649"/>
      <c r="UGI109" s="649"/>
      <c r="UGJ109" s="649"/>
      <c r="UGK109" s="649"/>
      <c r="UGL109" s="649"/>
      <c r="UGM109" s="649"/>
      <c r="UGN109" s="649"/>
      <c r="UGO109" s="649"/>
      <c r="UGP109" s="649"/>
      <c r="UGQ109" s="649"/>
      <c r="UGR109" s="649"/>
      <c r="UGS109" s="649"/>
      <c r="UGT109" s="649"/>
      <c r="UGU109" s="649"/>
      <c r="UGV109" s="649"/>
      <c r="UGW109" s="649"/>
      <c r="UGX109" s="649"/>
      <c r="UGY109" s="649"/>
      <c r="UGZ109" s="649"/>
      <c r="UHA109" s="649"/>
      <c r="UHB109" s="649"/>
      <c r="UHC109" s="649"/>
      <c r="UHD109" s="649"/>
      <c r="UHE109" s="649"/>
      <c r="UHF109" s="649"/>
      <c r="UHG109" s="649"/>
      <c r="UHH109" s="649"/>
      <c r="UHI109" s="649"/>
      <c r="UHJ109" s="649"/>
      <c r="UHK109" s="649"/>
      <c r="UHL109" s="649"/>
      <c r="UHM109" s="649"/>
      <c r="UHN109" s="649"/>
      <c r="UHO109" s="649"/>
      <c r="UHP109" s="649"/>
      <c r="UHQ109" s="649"/>
      <c r="UHR109" s="649"/>
      <c r="UHS109" s="649"/>
      <c r="UHT109" s="649"/>
      <c r="UHU109" s="649"/>
      <c r="UHV109" s="649"/>
      <c r="UHW109" s="649"/>
      <c r="UHX109" s="649"/>
      <c r="UHY109" s="649"/>
      <c r="UHZ109" s="649"/>
      <c r="UIA109" s="649"/>
      <c r="UIB109" s="649"/>
      <c r="UIC109" s="649"/>
      <c r="UID109" s="649"/>
      <c r="UIE109" s="649"/>
      <c r="UIF109" s="649"/>
      <c r="UIG109" s="649"/>
      <c r="UIH109" s="649"/>
      <c r="UII109" s="649"/>
      <c r="UIJ109" s="649"/>
      <c r="UIK109" s="649"/>
      <c r="UIL109" s="649"/>
      <c r="UIM109" s="649"/>
      <c r="UIN109" s="649"/>
      <c r="UIO109" s="649"/>
      <c r="UIP109" s="649"/>
      <c r="UIQ109" s="649"/>
      <c r="UIR109" s="649"/>
      <c r="UIS109" s="649"/>
      <c r="UIT109" s="649"/>
      <c r="UIU109" s="649"/>
      <c r="UIV109" s="649"/>
      <c r="UIW109" s="649"/>
      <c r="UIX109" s="649"/>
      <c r="UIY109" s="649"/>
      <c r="UIZ109" s="649"/>
      <c r="UJA109" s="649"/>
      <c r="UJB109" s="649"/>
      <c r="UJC109" s="649"/>
      <c r="UJD109" s="649"/>
      <c r="UJE109" s="649"/>
      <c r="UJF109" s="649"/>
      <c r="UJG109" s="649"/>
      <c r="UJH109" s="649"/>
      <c r="UJI109" s="649"/>
      <c r="UJJ109" s="649"/>
      <c r="UJK109" s="649"/>
      <c r="UJL109" s="649"/>
      <c r="UJM109" s="649"/>
      <c r="UJN109" s="649"/>
      <c r="UJO109" s="649"/>
      <c r="UJP109" s="649"/>
      <c r="UJQ109" s="649"/>
      <c r="UJR109" s="649"/>
      <c r="UJS109" s="649"/>
      <c r="UJT109" s="649"/>
      <c r="UJU109" s="649"/>
      <c r="UJV109" s="649"/>
      <c r="UJW109" s="649"/>
      <c r="UJX109" s="649"/>
      <c r="UJY109" s="649"/>
      <c r="UJZ109" s="649"/>
      <c r="UKA109" s="649"/>
      <c r="UKB109" s="649"/>
      <c r="UKC109" s="649"/>
      <c r="UKD109" s="649"/>
      <c r="UKE109" s="649"/>
      <c r="UKF109" s="649"/>
      <c r="UKG109" s="649"/>
      <c r="UKH109" s="649"/>
      <c r="UKI109" s="649"/>
      <c r="UKJ109" s="649"/>
      <c r="UKK109" s="649"/>
      <c r="UKL109" s="649"/>
      <c r="UKM109" s="649"/>
      <c r="UKN109" s="649"/>
      <c r="UKO109" s="649"/>
      <c r="UKP109" s="649"/>
      <c r="UKQ109" s="649"/>
      <c r="UKR109" s="649"/>
      <c r="UKS109" s="649"/>
      <c r="UKT109" s="649"/>
      <c r="UKU109" s="649"/>
      <c r="UKV109" s="649"/>
      <c r="UKW109" s="649"/>
      <c r="UKX109" s="649"/>
      <c r="UKY109" s="649"/>
      <c r="UKZ109" s="649"/>
      <c r="ULA109" s="649"/>
      <c r="ULB109" s="649"/>
      <c r="ULC109" s="649"/>
      <c r="ULD109" s="649"/>
      <c r="ULE109" s="649"/>
      <c r="ULF109" s="649"/>
      <c r="ULG109" s="649"/>
      <c r="ULH109" s="649"/>
      <c r="ULI109" s="649"/>
      <c r="ULJ109" s="649"/>
      <c r="ULK109" s="649"/>
      <c r="ULL109" s="649"/>
      <c r="ULM109" s="649"/>
      <c r="ULN109" s="649"/>
      <c r="ULO109" s="649"/>
      <c r="ULP109" s="649"/>
      <c r="ULQ109" s="649"/>
      <c r="ULR109" s="649"/>
      <c r="ULS109" s="649"/>
      <c r="ULT109" s="649"/>
      <c r="ULU109" s="649"/>
      <c r="ULV109" s="649"/>
      <c r="ULW109" s="649"/>
      <c r="ULX109" s="649"/>
      <c r="ULY109" s="649"/>
      <c r="ULZ109" s="649"/>
      <c r="UMA109" s="649"/>
      <c r="UMB109" s="649"/>
      <c r="UMC109" s="649"/>
      <c r="UMD109" s="649"/>
      <c r="UME109" s="649"/>
      <c r="UMF109" s="649"/>
      <c r="UMG109" s="649"/>
      <c r="UMH109" s="649"/>
      <c r="UMI109" s="649"/>
      <c r="UMJ109" s="649"/>
      <c r="UMK109" s="649"/>
      <c r="UML109" s="649"/>
      <c r="UMM109" s="649"/>
      <c r="UMN109" s="649"/>
      <c r="UMO109" s="649"/>
      <c r="UMP109" s="649"/>
      <c r="UMQ109" s="649"/>
      <c r="UMR109" s="649"/>
      <c r="UMS109" s="649"/>
      <c r="UMT109" s="649"/>
      <c r="UMU109" s="649"/>
      <c r="UMV109" s="649"/>
      <c r="UMW109" s="649"/>
      <c r="UMX109" s="649"/>
      <c r="UMY109" s="649"/>
      <c r="UMZ109" s="649"/>
      <c r="UNA109" s="649"/>
      <c r="UNB109" s="649"/>
      <c r="UNC109" s="649"/>
      <c r="UND109" s="649"/>
      <c r="UNE109" s="649"/>
      <c r="UNF109" s="649"/>
      <c r="UNG109" s="649"/>
      <c r="UNH109" s="649"/>
      <c r="UNI109" s="649"/>
      <c r="UNJ109" s="649"/>
      <c r="UNK109" s="649"/>
      <c r="UNL109" s="649"/>
      <c r="UNM109" s="649"/>
      <c r="UNN109" s="649"/>
      <c r="UNO109" s="649"/>
      <c r="UNP109" s="649"/>
      <c r="UNQ109" s="649"/>
      <c r="UNR109" s="649"/>
      <c r="UNS109" s="649"/>
      <c r="UNT109" s="649"/>
      <c r="UNU109" s="649"/>
      <c r="UNV109" s="649"/>
      <c r="UNW109" s="649"/>
      <c r="UNX109" s="649"/>
      <c r="UNY109" s="649"/>
      <c r="UNZ109" s="649"/>
      <c r="UOA109" s="649"/>
      <c r="UOB109" s="649"/>
      <c r="UOC109" s="649"/>
      <c r="UOD109" s="649"/>
      <c r="UOE109" s="649"/>
      <c r="UOF109" s="649"/>
      <c r="UOG109" s="649"/>
      <c r="UOH109" s="649"/>
      <c r="UOI109" s="649"/>
      <c r="UOJ109" s="649"/>
      <c r="UOK109" s="649"/>
      <c r="UOL109" s="649"/>
      <c r="UOM109" s="649"/>
      <c r="UON109" s="649"/>
      <c r="UOO109" s="649"/>
      <c r="UOP109" s="649"/>
      <c r="UOQ109" s="649"/>
      <c r="UOR109" s="649"/>
      <c r="UOS109" s="649"/>
      <c r="UOT109" s="649"/>
      <c r="UOU109" s="649"/>
      <c r="UOV109" s="649"/>
      <c r="UOW109" s="649"/>
      <c r="UOX109" s="649"/>
      <c r="UOY109" s="649"/>
      <c r="UOZ109" s="649"/>
      <c r="UPA109" s="649"/>
      <c r="UPB109" s="649"/>
      <c r="UPC109" s="649"/>
      <c r="UPD109" s="649"/>
      <c r="UPE109" s="649"/>
      <c r="UPF109" s="649"/>
      <c r="UPG109" s="649"/>
      <c r="UPH109" s="649"/>
      <c r="UPI109" s="649"/>
      <c r="UPJ109" s="649"/>
      <c r="UPK109" s="649"/>
      <c r="UPL109" s="649"/>
      <c r="UPM109" s="649"/>
      <c r="UPN109" s="649"/>
      <c r="UPO109" s="649"/>
      <c r="UPP109" s="649"/>
      <c r="UPQ109" s="649"/>
      <c r="UPR109" s="649"/>
      <c r="UPS109" s="649"/>
      <c r="UPT109" s="649"/>
      <c r="UPU109" s="649"/>
      <c r="UPV109" s="649"/>
      <c r="UPW109" s="649"/>
      <c r="UPX109" s="649"/>
      <c r="UPY109" s="649"/>
      <c r="UPZ109" s="649"/>
      <c r="UQA109" s="649"/>
      <c r="UQB109" s="649"/>
      <c r="UQC109" s="649"/>
      <c r="UQD109" s="649"/>
      <c r="UQE109" s="649"/>
      <c r="UQF109" s="649"/>
      <c r="UQG109" s="649"/>
      <c r="UQH109" s="649"/>
      <c r="UQI109" s="649"/>
      <c r="UQJ109" s="649"/>
      <c r="UQK109" s="649"/>
      <c r="UQL109" s="649"/>
      <c r="UQM109" s="649"/>
      <c r="UQN109" s="649"/>
      <c r="UQO109" s="649"/>
      <c r="UQP109" s="649"/>
      <c r="UQQ109" s="649"/>
      <c r="UQR109" s="649"/>
      <c r="UQS109" s="649"/>
      <c r="UQT109" s="649"/>
      <c r="UQU109" s="649"/>
      <c r="UQV109" s="649"/>
      <c r="UQW109" s="649"/>
      <c r="UQX109" s="649"/>
      <c r="UQY109" s="649"/>
      <c r="UQZ109" s="649"/>
      <c r="URA109" s="649"/>
      <c r="URB109" s="649"/>
      <c r="URC109" s="649"/>
      <c r="URD109" s="649"/>
      <c r="URE109" s="649"/>
      <c r="URF109" s="649"/>
      <c r="URG109" s="649"/>
      <c r="URH109" s="649"/>
      <c r="URI109" s="649"/>
      <c r="URJ109" s="649"/>
      <c r="URK109" s="649"/>
      <c r="URL109" s="649"/>
      <c r="URM109" s="649"/>
      <c r="URN109" s="649"/>
      <c r="URO109" s="649"/>
      <c r="URP109" s="649"/>
      <c r="URQ109" s="649"/>
      <c r="URR109" s="649"/>
      <c r="URS109" s="649"/>
      <c r="URT109" s="649"/>
      <c r="URU109" s="649"/>
      <c r="URV109" s="649"/>
      <c r="URW109" s="649"/>
      <c r="URX109" s="649"/>
      <c r="URY109" s="649"/>
      <c r="URZ109" s="649"/>
      <c r="USA109" s="649"/>
      <c r="USB109" s="649"/>
      <c r="USC109" s="649"/>
      <c r="USD109" s="649"/>
      <c r="USE109" s="649"/>
      <c r="USF109" s="649"/>
      <c r="USG109" s="649"/>
      <c r="USH109" s="649"/>
      <c r="USI109" s="649"/>
      <c r="USJ109" s="649"/>
      <c r="USK109" s="649"/>
      <c r="USL109" s="649"/>
      <c r="USM109" s="649"/>
      <c r="USN109" s="649"/>
      <c r="USO109" s="649"/>
      <c r="USP109" s="649"/>
      <c r="USQ109" s="649"/>
      <c r="USR109" s="649"/>
      <c r="USS109" s="649"/>
      <c r="UST109" s="649"/>
      <c r="USU109" s="649"/>
      <c r="USV109" s="649"/>
      <c r="USW109" s="649"/>
      <c r="USX109" s="649"/>
      <c r="USY109" s="649"/>
      <c r="USZ109" s="649"/>
      <c r="UTA109" s="649"/>
      <c r="UTB109" s="649"/>
      <c r="UTC109" s="649"/>
      <c r="UTD109" s="649"/>
      <c r="UTE109" s="649"/>
      <c r="UTF109" s="649"/>
      <c r="UTG109" s="649"/>
      <c r="UTH109" s="649"/>
      <c r="UTI109" s="649"/>
      <c r="UTJ109" s="649"/>
      <c r="UTK109" s="649"/>
      <c r="UTL109" s="649"/>
      <c r="UTM109" s="649"/>
      <c r="UTN109" s="649"/>
      <c r="UTO109" s="649"/>
      <c r="UTP109" s="649"/>
      <c r="UTQ109" s="649"/>
      <c r="UTR109" s="649"/>
      <c r="UTS109" s="649"/>
      <c r="UTT109" s="649"/>
      <c r="UTU109" s="649"/>
      <c r="UTV109" s="649"/>
      <c r="UTW109" s="649"/>
      <c r="UTX109" s="649"/>
      <c r="UTY109" s="649"/>
      <c r="UTZ109" s="649"/>
      <c r="UUA109" s="649"/>
      <c r="UUB109" s="649"/>
      <c r="UUC109" s="649"/>
      <c r="UUD109" s="649"/>
      <c r="UUE109" s="649"/>
      <c r="UUF109" s="649"/>
      <c r="UUG109" s="649"/>
      <c r="UUH109" s="649"/>
      <c r="UUI109" s="649"/>
      <c r="UUJ109" s="649"/>
      <c r="UUK109" s="649"/>
      <c r="UUL109" s="649"/>
      <c r="UUM109" s="649"/>
      <c r="UUN109" s="649"/>
      <c r="UUO109" s="649"/>
      <c r="UUP109" s="649"/>
      <c r="UUQ109" s="649"/>
      <c r="UUR109" s="649"/>
      <c r="UUS109" s="649"/>
      <c r="UUT109" s="649"/>
      <c r="UUU109" s="649"/>
      <c r="UUV109" s="649"/>
      <c r="UUW109" s="649"/>
      <c r="UUX109" s="649"/>
      <c r="UUY109" s="649"/>
      <c r="UUZ109" s="649"/>
      <c r="UVA109" s="649"/>
      <c r="UVB109" s="649"/>
      <c r="UVC109" s="649"/>
      <c r="UVD109" s="649"/>
      <c r="UVE109" s="649"/>
      <c r="UVF109" s="649"/>
      <c r="UVG109" s="649"/>
      <c r="UVH109" s="649"/>
      <c r="UVI109" s="649"/>
      <c r="UVJ109" s="649"/>
      <c r="UVK109" s="649"/>
      <c r="UVL109" s="649"/>
      <c r="UVM109" s="649"/>
      <c r="UVN109" s="649"/>
      <c r="UVO109" s="649"/>
      <c r="UVP109" s="649"/>
      <c r="UVQ109" s="649"/>
      <c r="UVR109" s="649"/>
      <c r="UVS109" s="649"/>
      <c r="UVT109" s="649"/>
      <c r="UVU109" s="649"/>
      <c r="UVV109" s="649"/>
      <c r="UVW109" s="649"/>
      <c r="UVX109" s="649"/>
      <c r="UVY109" s="649"/>
      <c r="UVZ109" s="649"/>
      <c r="UWA109" s="649"/>
      <c r="UWB109" s="649"/>
      <c r="UWC109" s="649"/>
      <c r="UWD109" s="649"/>
      <c r="UWE109" s="649"/>
      <c r="UWF109" s="649"/>
      <c r="UWG109" s="649"/>
      <c r="UWH109" s="649"/>
      <c r="UWI109" s="649"/>
      <c r="UWJ109" s="649"/>
      <c r="UWK109" s="649"/>
      <c r="UWL109" s="649"/>
      <c r="UWM109" s="649"/>
      <c r="UWN109" s="649"/>
      <c r="UWO109" s="649"/>
      <c r="UWP109" s="649"/>
      <c r="UWQ109" s="649"/>
      <c r="UWR109" s="649"/>
      <c r="UWS109" s="649"/>
      <c r="UWT109" s="649"/>
      <c r="UWU109" s="649"/>
      <c r="UWV109" s="649"/>
      <c r="UWW109" s="649"/>
      <c r="UWX109" s="649"/>
      <c r="UWY109" s="649"/>
      <c r="UWZ109" s="649"/>
      <c r="UXA109" s="649"/>
      <c r="UXB109" s="649"/>
      <c r="UXC109" s="649"/>
      <c r="UXD109" s="649"/>
      <c r="UXE109" s="649"/>
      <c r="UXF109" s="649"/>
      <c r="UXG109" s="649"/>
      <c r="UXH109" s="649"/>
      <c r="UXI109" s="649"/>
      <c r="UXJ109" s="649"/>
      <c r="UXK109" s="649"/>
      <c r="UXL109" s="649"/>
      <c r="UXM109" s="649"/>
      <c r="UXN109" s="649"/>
      <c r="UXO109" s="649"/>
      <c r="UXP109" s="649"/>
      <c r="UXQ109" s="649"/>
      <c r="UXR109" s="649"/>
      <c r="UXS109" s="649"/>
      <c r="UXT109" s="649"/>
      <c r="UXU109" s="649"/>
      <c r="UXV109" s="649"/>
      <c r="UXW109" s="649"/>
      <c r="UXX109" s="649"/>
      <c r="UXY109" s="649"/>
      <c r="UXZ109" s="649"/>
      <c r="UYA109" s="649"/>
      <c r="UYB109" s="649"/>
      <c r="UYC109" s="649"/>
      <c r="UYD109" s="649"/>
      <c r="UYE109" s="649"/>
      <c r="UYF109" s="649"/>
      <c r="UYG109" s="649"/>
      <c r="UYH109" s="649"/>
      <c r="UYI109" s="649"/>
      <c r="UYJ109" s="649"/>
      <c r="UYK109" s="649"/>
      <c r="UYL109" s="649"/>
      <c r="UYM109" s="649"/>
      <c r="UYN109" s="649"/>
      <c r="UYO109" s="649"/>
      <c r="UYP109" s="649"/>
      <c r="UYQ109" s="649"/>
      <c r="UYR109" s="649"/>
      <c r="UYS109" s="649"/>
      <c r="UYT109" s="649"/>
      <c r="UYU109" s="649"/>
      <c r="UYV109" s="649"/>
      <c r="UYW109" s="649"/>
      <c r="UYX109" s="649"/>
      <c r="UYY109" s="649"/>
      <c r="UYZ109" s="649"/>
      <c r="UZA109" s="649"/>
      <c r="UZB109" s="649"/>
      <c r="UZC109" s="649"/>
      <c r="UZD109" s="649"/>
      <c r="UZE109" s="649"/>
      <c r="UZF109" s="649"/>
      <c r="UZG109" s="649"/>
      <c r="UZH109" s="649"/>
      <c r="UZI109" s="649"/>
      <c r="UZJ109" s="649"/>
      <c r="UZK109" s="649"/>
      <c r="UZL109" s="649"/>
      <c r="UZM109" s="649"/>
      <c r="UZN109" s="649"/>
      <c r="UZO109" s="649"/>
      <c r="UZP109" s="649"/>
      <c r="UZQ109" s="649"/>
      <c r="UZR109" s="649"/>
      <c r="UZS109" s="649"/>
      <c r="UZT109" s="649"/>
      <c r="UZU109" s="649"/>
      <c r="UZV109" s="649"/>
      <c r="UZW109" s="649"/>
      <c r="UZX109" s="649"/>
      <c r="UZY109" s="649"/>
      <c r="UZZ109" s="649"/>
      <c r="VAA109" s="649"/>
      <c r="VAB109" s="649"/>
      <c r="VAC109" s="649"/>
      <c r="VAD109" s="649"/>
      <c r="VAE109" s="649"/>
      <c r="VAF109" s="649"/>
      <c r="VAG109" s="649"/>
      <c r="VAH109" s="649"/>
      <c r="VAI109" s="649"/>
      <c r="VAJ109" s="649"/>
      <c r="VAK109" s="649"/>
      <c r="VAL109" s="649"/>
      <c r="VAM109" s="649"/>
      <c r="VAN109" s="649"/>
      <c r="VAO109" s="649"/>
      <c r="VAP109" s="649"/>
      <c r="VAQ109" s="649"/>
      <c r="VAR109" s="649"/>
      <c r="VAS109" s="649"/>
      <c r="VAT109" s="649"/>
      <c r="VAU109" s="649"/>
      <c r="VAV109" s="649"/>
      <c r="VAW109" s="649"/>
      <c r="VAX109" s="649"/>
      <c r="VAY109" s="649"/>
      <c r="VAZ109" s="649"/>
      <c r="VBA109" s="649"/>
      <c r="VBB109" s="649"/>
      <c r="VBC109" s="649"/>
      <c r="VBD109" s="649"/>
      <c r="VBE109" s="649"/>
      <c r="VBF109" s="649"/>
      <c r="VBG109" s="649"/>
      <c r="VBH109" s="649"/>
      <c r="VBI109" s="649"/>
      <c r="VBJ109" s="649"/>
      <c r="VBK109" s="649"/>
      <c r="VBL109" s="649"/>
      <c r="VBM109" s="649"/>
      <c r="VBN109" s="649"/>
      <c r="VBO109" s="649"/>
      <c r="VBP109" s="649"/>
      <c r="VBQ109" s="649"/>
      <c r="VBR109" s="649"/>
      <c r="VBS109" s="649"/>
      <c r="VBT109" s="649"/>
      <c r="VBU109" s="649"/>
      <c r="VBV109" s="649"/>
      <c r="VBW109" s="649"/>
      <c r="VBX109" s="649"/>
      <c r="VBY109" s="649"/>
      <c r="VBZ109" s="649"/>
      <c r="VCA109" s="649"/>
      <c r="VCB109" s="649"/>
      <c r="VCC109" s="649"/>
      <c r="VCD109" s="649"/>
      <c r="VCE109" s="649"/>
      <c r="VCF109" s="649"/>
      <c r="VCG109" s="649"/>
      <c r="VCH109" s="649"/>
      <c r="VCI109" s="649"/>
      <c r="VCJ109" s="649"/>
      <c r="VCK109" s="649"/>
      <c r="VCL109" s="649"/>
      <c r="VCM109" s="649"/>
      <c r="VCN109" s="649"/>
      <c r="VCO109" s="649"/>
      <c r="VCP109" s="649"/>
      <c r="VCQ109" s="649"/>
      <c r="VCR109" s="649"/>
      <c r="VCS109" s="649"/>
      <c r="VCT109" s="649"/>
      <c r="VCU109" s="649"/>
      <c r="VCV109" s="649"/>
      <c r="VCW109" s="649"/>
      <c r="VCX109" s="649"/>
      <c r="VCY109" s="649"/>
      <c r="VCZ109" s="649"/>
      <c r="VDA109" s="649"/>
      <c r="VDB109" s="649"/>
      <c r="VDC109" s="649"/>
      <c r="VDD109" s="649"/>
      <c r="VDE109" s="649"/>
      <c r="VDF109" s="649"/>
      <c r="VDG109" s="649"/>
      <c r="VDH109" s="649"/>
      <c r="VDI109" s="649"/>
      <c r="VDJ109" s="649"/>
      <c r="VDK109" s="649"/>
      <c r="VDL109" s="649"/>
      <c r="VDM109" s="649"/>
      <c r="VDN109" s="649"/>
      <c r="VDO109" s="649"/>
      <c r="VDP109" s="649"/>
      <c r="VDQ109" s="649"/>
      <c r="VDR109" s="649"/>
      <c r="VDS109" s="649"/>
      <c r="VDT109" s="649"/>
      <c r="VDU109" s="649"/>
      <c r="VDV109" s="649"/>
      <c r="VDW109" s="649"/>
      <c r="VDX109" s="649"/>
      <c r="VDY109" s="649"/>
      <c r="VDZ109" s="649"/>
      <c r="VEA109" s="649"/>
      <c r="VEB109" s="649"/>
      <c r="VEC109" s="649"/>
      <c r="VED109" s="649"/>
      <c r="VEE109" s="649"/>
      <c r="VEF109" s="649"/>
      <c r="VEG109" s="649"/>
      <c r="VEH109" s="649"/>
      <c r="VEI109" s="649"/>
      <c r="VEJ109" s="649"/>
      <c r="VEK109" s="649"/>
      <c r="VEL109" s="649"/>
      <c r="VEM109" s="649"/>
      <c r="VEN109" s="649"/>
      <c r="VEO109" s="649"/>
      <c r="VEP109" s="649"/>
      <c r="VEQ109" s="649"/>
      <c r="VER109" s="649"/>
      <c r="VES109" s="649"/>
      <c r="VET109" s="649"/>
      <c r="VEU109" s="649"/>
      <c r="VEV109" s="649"/>
      <c r="VEW109" s="649"/>
      <c r="VEX109" s="649"/>
      <c r="VEY109" s="649"/>
      <c r="VEZ109" s="649"/>
      <c r="VFA109" s="649"/>
      <c r="VFB109" s="649"/>
      <c r="VFC109" s="649"/>
      <c r="VFD109" s="649"/>
      <c r="VFE109" s="649"/>
      <c r="VFF109" s="649"/>
      <c r="VFG109" s="649"/>
      <c r="VFH109" s="649"/>
      <c r="VFI109" s="649"/>
      <c r="VFJ109" s="649"/>
      <c r="VFK109" s="649"/>
      <c r="VFL109" s="649"/>
      <c r="VFM109" s="649"/>
      <c r="VFN109" s="649"/>
      <c r="VFO109" s="649"/>
      <c r="VFP109" s="649"/>
      <c r="VFQ109" s="649"/>
      <c r="VFR109" s="649"/>
      <c r="VFS109" s="649"/>
      <c r="VFT109" s="649"/>
      <c r="VFU109" s="649"/>
      <c r="VFV109" s="649"/>
      <c r="VFW109" s="649"/>
      <c r="VFX109" s="649"/>
      <c r="VFY109" s="649"/>
      <c r="VFZ109" s="649"/>
      <c r="VGA109" s="649"/>
      <c r="VGB109" s="649"/>
      <c r="VGC109" s="649"/>
      <c r="VGD109" s="649"/>
      <c r="VGE109" s="649"/>
      <c r="VGF109" s="649"/>
      <c r="VGG109" s="649"/>
      <c r="VGH109" s="649"/>
      <c r="VGI109" s="649"/>
      <c r="VGJ109" s="649"/>
      <c r="VGK109" s="649"/>
      <c r="VGL109" s="649"/>
      <c r="VGM109" s="649"/>
      <c r="VGN109" s="649"/>
      <c r="VGO109" s="649"/>
      <c r="VGP109" s="649"/>
      <c r="VGQ109" s="649"/>
      <c r="VGR109" s="649"/>
      <c r="VGS109" s="649"/>
      <c r="VGT109" s="649"/>
      <c r="VGU109" s="649"/>
      <c r="VGV109" s="649"/>
      <c r="VGW109" s="649"/>
      <c r="VGX109" s="649"/>
      <c r="VGY109" s="649"/>
      <c r="VGZ109" s="649"/>
      <c r="VHA109" s="649"/>
      <c r="VHB109" s="649"/>
      <c r="VHC109" s="649"/>
      <c r="VHD109" s="649"/>
      <c r="VHE109" s="649"/>
      <c r="VHF109" s="649"/>
      <c r="VHG109" s="649"/>
      <c r="VHH109" s="649"/>
      <c r="VHI109" s="649"/>
      <c r="VHJ109" s="649"/>
      <c r="VHK109" s="649"/>
      <c r="VHL109" s="649"/>
      <c r="VHM109" s="649"/>
      <c r="VHN109" s="649"/>
      <c r="VHO109" s="649"/>
      <c r="VHP109" s="649"/>
      <c r="VHQ109" s="649"/>
      <c r="VHR109" s="649"/>
      <c r="VHS109" s="649"/>
      <c r="VHT109" s="649"/>
      <c r="VHU109" s="649"/>
      <c r="VHV109" s="649"/>
      <c r="VHW109" s="649"/>
      <c r="VHX109" s="649"/>
      <c r="VHY109" s="649"/>
      <c r="VHZ109" s="649"/>
      <c r="VIA109" s="649"/>
      <c r="VIB109" s="649"/>
      <c r="VIC109" s="649"/>
      <c r="VID109" s="649"/>
      <c r="VIE109" s="649"/>
      <c r="VIF109" s="649"/>
      <c r="VIG109" s="649"/>
      <c r="VIH109" s="649"/>
      <c r="VII109" s="649"/>
      <c r="VIJ109" s="649"/>
      <c r="VIK109" s="649"/>
      <c r="VIL109" s="649"/>
      <c r="VIM109" s="649"/>
      <c r="VIN109" s="649"/>
      <c r="VIO109" s="649"/>
      <c r="VIP109" s="649"/>
      <c r="VIQ109" s="649"/>
      <c r="VIR109" s="649"/>
      <c r="VIS109" s="649"/>
      <c r="VIT109" s="649"/>
      <c r="VIU109" s="649"/>
      <c r="VIV109" s="649"/>
      <c r="VIW109" s="649"/>
      <c r="VIX109" s="649"/>
      <c r="VIY109" s="649"/>
      <c r="VIZ109" s="649"/>
      <c r="VJA109" s="649"/>
      <c r="VJB109" s="649"/>
      <c r="VJC109" s="649"/>
      <c r="VJD109" s="649"/>
      <c r="VJE109" s="649"/>
      <c r="VJF109" s="649"/>
      <c r="VJG109" s="649"/>
      <c r="VJH109" s="649"/>
      <c r="VJI109" s="649"/>
      <c r="VJJ109" s="649"/>
      <c r="VJK109" s="649"/>
      <c r="VJL109" s="649"/>
      <c r="VJM109" s="649"/>
      <c r="VJN109" s="649"/>
      <c r="VJO109" s="649"/>
      <c r="VJP109" s="649"/>
      <c r="VJQ109" s="649"/>
      <c r="VJR109" s="649"/>
      <c r="VJS109" s="649"/>
      <c r="VJT109" s="649"/>
      <c r="VJU109" s="649"/>
      <c r="VJV109" s="649"/>
      <c r="VJW109" s="649"/>
      <c r="VJX109" s="649"/>
      <c r="VJY109" s="649"/>
      <c r="VJZ109" s="649"/>
      <c r="VKA109" s="649"/>
      <c r="VKB109" s="649"/>
      <c r="VKC109" s="649"/>
      <c r="VKD109" s="649"/>
      <c r="VKE109" s="649"/>
      <c r="VKF109" s="649"/>
      <c r="VKG109" s="649"/>
      <c r="VKH109" s="649"/>
      <c r="VKI109" s="649"/>
      <c r="VKJ109" s="649"/>
      <c r="VKK109" s="649"/>
      <c r="VKL109" s="649"/>
      <c r="VKM109" s="649"/>
      <c r="VKN109" s="649"/>
      <c r="VKO109" s="649"/>
      <c r="VKP109" s="649"/>
      <c r="VKQ109" s="649"/>
      <c r="VKR109" s="649"/>
      <c r="VKS109" s="649"/>
      <c r="VKT109" s="649"/>
      <c r="VKU109" s="649"/>
      <c r="VKV109" s="649"/>
      <c r="VKW109" s="649"/>
      <c r="VKX109" s="649"/>
      <c r="VKY109" s="649"/>
      <c r="VKZ109" s="649"/>
      <c r="VLA109" s="649"/>
      <c r="VLB109" s="649"/>
      <c r="VLC109" s="649"/>
      <c r="VLD109" s="649"/>
      <c r="VLE109" s="649"/>
      <c r="VLF109" s="649"/>
      <c r="VLG109" s="649"/>
      <c r="VLH109" s="649"/>
      <c r="VLI109" s="649"/>
      <c r="VLJ109" s="649"/>
      <c r="VLK109" s="649"/>
      <c r="VLL109" s="649"/>
      <c r="VLM109" s="649"/>
      <c r="VLN109" s="649"/>
      <c r="VLO109" s="649"/>
      <c r="VLP109" s="649"/>
      <c r="VLQ109" s="649"/>
      <c r="VLR109" s="649"/>
      <c r="VLS109" s="649"/>
      <c r="VLT109" s="649"/>
      <c r="VLU109" s="649"/>
      <c r="VLV109" s="649"/>
      <c r="VLW109" s="649"/>
      <c r="VLX109" s="649"/>
      <c r="VLY109" s="649"/>
      <c r="VLZ109" s="649"/>
      <c r="VMA109" s="649"/>
      <c r="VMB109" s="649"/>
      <c r="VMC109" s="649"/>
      <c r="VMD109" s="649"/>
      <c r="VME109" s="649"/>
      <c r="VMF109" s="649"/>
      <c r="VMG109" s="649"/>
      <c r="VMH109" s="649"/>
      <c r="VMI109" s="649"/>
      <c r="VMJ109" s="649"/>
      <c r="VMK109" s="649"/>
      <c r="VML109" s="649"/>
      <c r="VMM109" s="649"/>
      <c r="VMN109" s="649"/>
      <c r="VMO109" s="649"/>
      <c r="VMP109" s="649"/>
      <c r="VMQ109" s="649"/>
      <c r="VMR109" s="649"/>
      <c r="VMS109" s="649"/>
      <c r="VMT109" s="649"/>
      <c r="VMU109" s="649"/>
      <c r="VMV109" s="649"/>
      <c r="VMW109" s="649"/>
      <c r="VMX109" s="649"/>
      <c r="VMY109" s="649"/>
      <c r="VMZ109" s="649"/>
      <c r="VNA109" s="649"/>
      <c r="VNB109" s="649"/>
      <c r="VNC109" s="649"/>
      <c r="VND109" s="649"/>
      <c r="VNE109" s="649"/>
      <c r="VNF109" s="649"/>
      <c r="VNG109" s="649"/>
      <c r="VNH109" s="649"/>
      <c r="VNI109" s="649"/>
      <c r="VNJ109" s="649"/>
      <c r="VNK109" s="649"/>
      <c r="VNL109" s="649"/>
      <c r="VNM109" s="649"/>
      <c r="VNN109" s="649"/>
      <c r="VNO109" s="649"/>
      <c r="VNP109" s="649"/>
      <c r="VNQ109" s="649"/>
      <c r="VNR109" s="649"/>
      <c r="VNS109" s="649"/>
      <c r="VNT109" s="649"/>
      <c r="VNU109" s="649"/>
      <c r="VNV109" s="649"/>
      <c r="VNW109" s="649"/>
      <c r="VNX109" s="649"/>
      <c r="VNY109" s="649"/>
      <c r="VNZ109" s="649"/>
      <c r="VOA109" s="649"/>
      <c r="VOB109" s="649"/>
      <c r="VOC109" s="649"/>
      <c r="VOD109" s="649"/>
      <c r="VOE109" s="649"/>
      <c r="VOF109" s="649"/>
      <c r="VOG109" s="649"/>
      <c r="VOH109" s="649"/>
      <c r="VOI109" s="649"/>
      <c r="VOJ109" s="649"/>
      <c r="VOK109" s="649"/>
      <c r="VOL109" s="649"/>
      <c r="VOM109" s="649"/>
      <c r="VON109" s="649"/>
      <c r="VOO109" s="649"/>
      <c r="VOP109" s="649"/>
      <c r="VOQ109" s="649"/>
      <c r="VOR109" s="649"/>
      <c r="VOS109" s="649"/>
      <c r="VOT109" s="649"/>
      <c r="VOU109" s="649"/>
      <c r="VOV109" s="649"/>
      <c r="VOW109" s="649"/>
      <c r="VOX109" s="649"/>
      <c r="VOY109" s="649"/>
      <c r="VOZ109" s="649"/>
      <c r="VPA109" s="649"/>
      <c r="VPB109" s="649"/>
      <c r="VPC109" s="649"/>
      <c r="VPD109" s="649"/>
      <c r="VPE109" s="649"/>
      <c r="VPF109" s="649"/>
      <c r="VPG109" s="649"/>
      <c r="VPH109" s="649"/>
      <c r="VPI109" s="649"/>
      <c r="VPJ109" s="649"/>
      <c r="VPK109" s="649"/>
      <c r="VPL109" s="649"/>
      <c r="VPM109" s="649"/>
      <c r="VPN109" s="649"/>
      <c r="VPO109" s="649"/>
      <c r="VPP109" s="649"/>
      <c r="VPQ109" s="649"/>
      <c r="VPR109" s="649"/>
      <c r="VPS109" s="649"/>
      <c r="VPT109" s="649"/>
      <c r="VPU109" s="649"/>
      <c r="VPV109" s="649"/>
      <c r="VPW109" s="649"/>
      <c r="VPX109" s="649"/>
      <c r="VPY109" s="649"/>
      <c r="VPZ109" s="649"/>
      <c r="VQA109" s="649"/>
      <c r="VQB109" s="649"/>
      <c r="VQC109" s="649"/>
      <c r="VQD109" s="649"/>
      <c r="VQE109" s="649"/>
      <c r="VQF109" s="649"/>
      <c r="VQG109" s="649"/>
      <c r="VQH109" s="649"/>
      <c r="VQI109" s="649"/>
      <c r="VQJ109" s="649"/>
      <c r="VQK109" s="649"/>
      <c r="VQL109" s="649"/>
      <c r="VQM109" s="649"/>
      <c r="VQN109" s="649"/>
      <c r="VQO109" s="649"/>
      <c r="VQP109" s="649"/>
      <c r="VQQ109" s="649"/>
      <c r="VQR109" s="649"/>
      <c r="VQS109" s="649"/>
      <c r="VQT109" s="649"/>
      <c r="VQU109" s="649"/>
      <c r="VQV109" s="649"/>
      <c r="VQW109" s="649"/>
      <c r="VQX109" s="649"/>
      <c r="VQY109" s="649"/>
      <c r="VQZ109" s="649"/>
      <c r="VRA109" s="649"/>
      <c r="VRB109" s="649"/>
      <c r="VRC109" s="649"/>
      <c r="VRD109" s="649"/>
      <c r="VRE109" s="649"/>
      <c r="VRF109" s="649"/>
      <c r="VRG109" s="649"/>
      <c r="VRH109" s="649"/>
      <c r="VRI109" s="649"/>
      <c r="VRJ109" s="649"/>
      <c r="VRK109" s="649"/>
      <c r="VRL109" s="649"/>
      <c r="VRM109" s="649"/>
      <c r="VRN109" s="649"/>
      <c r="VRO109" s="649"/>
      <c r="VRP109" s="649"/>
      <c r="VRQ109" s="649"/>
      <c r="VRR109" s="649"/>
      <c r="VRS109" s="649"/>
      <c r="VRT109" s="649"/>
      <c r="VRU109" s="649"/>
      <c r="VRV109" s="649"/>
      <c r="VRW109" s="649"/>
      <c r="VRX109" s="649"/>
      <c r="VRY109" s="649"/>
      <c r="VRZ109" s="649"/>
      <c r="VSA109" s="649"/>
      <c r="VSB109" s="649"/>
      <c r="VSC109" s="649"/>
      <c r="VSD109" s="649"/>
      <c r="VSE109" s="649"/>
      <c r="VSF109" s="649"/>
      <c r="VSG109" s="649"/>
      <c r="VSH109" s="649"/>
      <c r="VSI109" s="649"/>
      <c r="VSJ109" s="649"/>
      <c r="VSK109" s="649"/>
      <c r="VSL109" s="649"/>
      <c r="VSM109" s="649"/>
      <c r="VSN109" s="649"/>
      <c r="VSO109" s="649"/>
      <c r="VSP109" s="649"/>
      <c r="VSQ109" s="649"/>
      <c r="VSR109" s="649"/>
      <c r="VSS109" s="649"/>
      <c r="VST109" s="649"/>
      <c r="VSU109" s="649"/>
      <c r="VSV109" s="649"/>
      <c r="VSW109" s="649"/>
      <c r="VSX109" s="649"/>
      <c r="VSY109" s="649"/>
      <c r="VSZ109" s="649"/>
      <c r="VTA109" s="649"/>
      <c r="VTB109" s="649"/>
      <c r="VTC109" s="649"/>
      <c r="VTD109" s="649"/>
      <c r="VTE109" s="649"/>
      <c r="VTF109" s="649"/>
      <c r="VTG109" s="649"/>
      <c r="VTH109" s="649"/>
      <c r="VTI109" s="649"/>
      <c r="VTJ109" s="649"/>
      <c r="VTK109" s="649"/>
      <c r="VTL109" s="649"/>
      <c r="VTM109" s="649"/>
      <c r="VTN109" s="649"/>
      <c r="VTO109" s="649"/>
      <c r="VTP109" s="649"/>
      <c r="VTQ109" s="649"/>
      <c r="VTR109" s="649"/>
      <c r="VTS109" s="649"/>
      <c r="VTT109" s="649"/>
      <c r="VTU109" s="649"/>
      <c r="VTV109" s="649"/>
      <c r="VTW109" s="649"/>
      <c r="VTX109" s="649"/>
      <c r="VTY109" s="649"/>
      <c r="VTZ109" s="649"/>
      <c r="VUA109" s="649"/>
      <c r="VUB109" s="649"/>
      <c r="VUC109" s="649"/>
      <c r="VUD109" s="649"/>
      <c r="VUE109" s="649"/>
      <c r="VUF109" s="649"/>
      <c r="VUG109" s="649"/>
      <c r="VUH109" s="649"/>
      <c r="VUI109" s="649"/>
      <c r="VUJ109" s="649"/>
      <c r="VUK109" s="649"/>
      <c r="VUL109" s="649"/>
      <c r="VUM109" s="649"/>
      <c r="VUN109" s="649"/>
      <c r="VUO109" s="649"/>
      <c r="VUP109" s="649"/>
      <c r="VUQ109" s="649"/>
      <c r="VUR109" s="649"/>
      <c r="VUS109" s="649"/>
      <c r="VUT109" s="649"/>
      <c r="VUU109" s="649"/>
      <c r="VUV109" s="649"/>
      <c r="VUW109" s="649"/>
      <c r="VUX109" s="649"/>
      <c r="VUY109" s="649"/>
      <c r="VUZ109" s="649"/>
      <c r="VVA109" s="649"/>
      <c r="VVB109" s="649"/>
      <c r="VVC109" s="649"/>
      <c r="VVD109" s="649"/>
      <c r="VVE109" s="649"/>
      <c r="VVF109" s="649"/>
      <c r="VVG109" s="649"/>
      <c r="VVH109" s="649"/>
      <c r="VVI109" s="649"/>
      <c r="VVJ109" s="649"/>
      <c r="VVK109" s="649"/>
      <c r="VVL109" s="649"/>
      <c r="VVM109" s="649"/>
      <c r="VVN109" s="649"/>
      <c r="VVO109" s="649"/>
      <c r="VVP109" s="649"/>
      <c r="VVQ109" s="649"/>
      <c r="VVR109" s="649"/>
      <c r="VVS109" s="649"/>
      <c r="VVT109" s="649"/>
      <c r="VVU109" s="649"/>
      <c r="VVV109" s="649"/>
      <c r="VVW109" s="649"/>
      <c r="VVX109" s="649"/>
      <c r="VVY109" s="649"/>
      <c r="VVZ109" s="649"/>
      <c r="VWA109" s="649"/>
      <c r="VWB109" s="649"/>
      <c r="VWC109" s="649"/>
      <c r="VWD109" s="649"/>
      <c r="VWE109" s="649"/>
      <c r="VWF109" s="649"/>
      <c r="VWG109" s="649"/>
      <c r="VWH109" s="649"/>
      <c r="VWI109" s="649"/>
      <c r="VWJ109" s="649"/>
      <c r="VWK109" s="649"/>
      <c r="VWL109" s="649"/>
      <c r="VWM109" s="649"/>
      <c r="VWN109" s="649"/>
      <c r="VWO109" s="649"/>
      <c r="VWP109" s="649"/>
      <c r="VWQ109" s="649"/>
      <c r="VWR109" s="649"/>
      <c r="VWS109" s="649"/>
      <c r="VWT109" s="649"/>
      <c r="VWU109" s="649"/>
      <c r="VWV109" s="649"/>
      <c r="VWW109" s="649"/>
      <c r="VWX109" s="649"/>
      <c r="VWY109" s="649"/>
      <c r="VWZ109" s="649"/>
      <c r="VXA109" s="649"/>
      <c r="VXB109" s="649"/>
      <c r="VXC109" s="649"/>
      <c r="VXD109" s="649"/>
      <c r="VXE109" s="649"/>
      <c r="VXF109" s="649"/>
      <c r="VXG109" s="649"/>
      <c r="VXH109" s="649"/>
      <c r="VXI109" s="649"/>
      <c r="VXJ109" s="649"/>
      <c r="VXK109" s="649"/>
      <c r="VXL109" s="649"/>
      <c r="VXM109" s="649"/>
      <c r="VXN109" s="649"/>
      <c r="VXO109" s="649"/>
      <c r="VXP109" s="649"/>
      <c r="VXQ109" s="649"/>
      <c r="VXR109" s="649"/>
      <c r="VXS109" s="649"/>
      <c r="VXT109" s="649"/>
      <c r="VXU109" s="649"/>
      <c r="VXV109" s="649"/>
      <c r="VXW109" s="649"/>
      <c r="VXX109" s="649"/>
      <c r="VXY109" s="649"/>
      <c r="VXZ109" s="649"/>
      <c r="VYA109" s="649"/>
      <c r="VYB109" s="649"/>
      <c r="VYC109" s="649"/>
      <c r="VYD109" s="649"/>
      <c r="VYE109" s="649"/>
      <c r="VYF109" s="649"/>
      <c r="VYG109" s="649"/>
      <c r="VYH109" s="649"/>
      <c r="VYI109" s="649"/>
      <c r="VYJ109" s="649"/>
      <c r="VYK109" s="649"/>
      <c r="VYL109" s="649"/>
      <c r="VYM109" s="649"/>
      <c r="VYN109" s="649"/>
      <c r="VYO109" s="649"/>
      <c r="VYP109" s="649"/>
      <c r="VYQ109" s="649"/>
      <c r="VYR109" s="649"/>
      <c r="VYS109" s="649"/>
      <c r="VYT109" s="649"/>
      <c r="VYU109" s="649"/>
      <c r="VYV109" s="649"/>
      <c r="VYW109" s="649"/>
      <c r="VYX109" s="649"/>
      <c r="VYY109" s="649"/>
      <c r="VYZ109" s="649"/>
      <c r="VZA109" s="649"/>
      <c r="VZB109" s="649"/>
      <c r="VZC109" s="649"/>
      <c r="VZD109" s="649"/>
      <c r="VZE109" s="649"/>
      <c r="VZF109" s="649"/>
      <c r="VZG109" s="649"/>
      <c r="VZH109" s="649"/>
      <c r="VZI109" s="649"/>
      <c r="VZJ109" s="649"/>
      <c r="VZK109" s="649"/>
      <c r="VZL109" s="649"/>
      <c r="VZM109" s="649"/>
      <c r="VZN109" s="649"/>
      <c r="VZO109" s="649"/>
      <c r="VZP109" s="649"/>
      <c r="VZQ109" s="649"/>
      <c r="VZR109" s="649"/>
      <c r="VZS109" s="649"/>
      <c r="VZT109" s="649"/>
      <c r="VZU109" s="649"/>
      <c r="VZV109" s="649"/>
      <c r="VZW109" s="649"/>
      <c r="VZX109" s="649"/>
      <c r="VZY109" s="649"/>
      <c r="VZZ109" s="649"/>
      <c r="WAA109" s="649"/>
      <c r="WAB109" s="649"/>
      <c r="WAC109" s="649"/>
      <c r="WAD109" s="649"/>
      <c r="WAE109" s="649"/>
      <c r="WAF109" s="649"/>
      <c r="WAG109" s="649"/>
      <c r="WAH109" s="649"/>
      <c r="WAI109" s="649"/>
      <c r="WAJ109" s="649"/>
      <c r="WAK109" s="649"/>
      <c r="WAL109" s="649"/>
      <c r="WAM109" s="649"/>
      <c r="WAN109" s="649"/>
      <c r="WAO109" s="649"/>
      <c r="WAP109" s="649"/>
      <c r="WAQ109" s="649"/>
      <c r="WAR109" s="649"/>
      <c r="WAS109" s="649"/>
      <c r="WAT109" s="649"/>
      <c r="WAU109" s="649"/>
      <c r="WAV109" s="649"/>
      <c r="WAW109" s="649"/>
      <c r="WAX109" s="649"/>
      <c r="WAY109" s="649"/>
      <c r="WAZ109" s="649"/>
      <c r="WBA109" s="649"/>
      <c r="WBB109" s="649"/>
      <c r="WBC109" s="649"/>
      <c r="WBD109" s="649"/>
      <c r="WBE109" s="649"/>
      <c r="WBF109" s="649"/>
      <c r="WBG109" s="649"/>
      <c r="WBH109" s="649"/>
      <c r="WBI109" s="649"/>
      <c r="WBJ109" s="649"/>
      <c r="WBK109" s="649"/>
      <c r="WBL109" s="649"/>
      <c r="WBM109" s="649"/>
      <c r="WBN109" s="649"/>
      <c r="WBO109" s="649"/>
      <c r="WBP109" s="649"/>
      <c r="WBQ109" s="649"/>
      <c r="WBR109" s="649"/>
      <c r="WBS109" s="649"/>
      <c r="WBT109" s="649"/>
      <c r="WBU109" s="649"/>
      <c r="WBV109" s="649"/>
      <c r="WBW109" s="649"/>
      <c r="WBX109" s="649"/>
      <c r="WBY109" s="649"/>
      <c r="WBZ109" s="649"/>
      <c r="WCA109" s="649"/>
      <c r="WCB109" s="649"/>
      <c r="WCC109" s="649"/>
      <c r="WCD109" s="649"/>
      <c r="WCE109" s="649"/>
      <c r="WCF109" s="649"/>
      <c r="WCG109" s="649"/>
      <c r="WCH109" s="649"/>
      <c r="WCI109" s="649"/>
      <c r="WCJ109" s="649"/>
      <c r="WCK109" s="649"/>
      <c r="WCL109" s="649"/>
      <c r="WCM109" s="649"/>
      <c r="WCN109" s="649"/>
      <c r="WCO109" s="649"/>
      <c r="WCP109" s="649"/>
      <c r="WCQ109" s="649"/>
      <c r="WCR109" s="649"/>
      <c r="WCS109" s="649"/>
      <c r="WCT109" s="649"/>
      <c r="WCU109" s="649"/>
      <c r="WCV109" s="649"/>
      <c r="WCW109" s="649"/>
      <c r="WCX109" s="649"/>
      <c r="WCY109" s="649"/>
      <c r="WCZ109" s="649"/>
      <c r="WDA109" s="649"/>
      <c r="WDB109" s="649"/>
      <c r="WDC109" s="649"/>
      <c r="WDD109" s="649"/>
      <c r="WDE109" s="649"/>
      <c r="WDF109" s="649"/>
      <c r="WDG109" s="649"/>
      <c r="WDH109" s="649"/>
      <c r="WDI109" s="649"/>
      <c r="WDJ109" s="649"/>
      <c r="WDK109" s="649"/>
      <c r="WDL109" s="649"/>
      <c r="WDM109" s="649"/>
      <c r="WDN109" s="649"/>
      <c r="WDO109" s="649"/>
      <c r="WDP109" s="649"/>
      <c r="WDQ109" s="649"/>
      <c r="WDR109" s="649"/>
      <c r="WDS109" s="649"/>
      <c r="WDT109" s="649"/>
      <c r="WDU109" s="649"/>
      <c r="WDV109" s="649"/>
      <c r="WDW109" s="649"/>
      <c r="WDX109" s="649"/>
      <c r="WDY109" s="649"/>
      <c r="WDZ109" s="649"/>
      <c r="WEA109" s="649"/>
      <c r="WEB109" s="649"/>
      <c r="WEC109" s="649"/>
      <c r="WED109" s="649"/>
      <c r="WEE109" s="649"/>
      <c r="WEF109" s="649"/>
      <c r="WEG109" s="649"/>
      <c r="WEH109" s="649"/>
      <c r="WEI109" s="649"/>
      <c r="WEJ109" s="649"/>
      <c r="WEK109" s="649"/>
      <c r="WEL109" s="649"/>
      <c r="WEM109" s="649"/>
      <c r="WEN109" s="649"/>
      <c r="WEO109" s="649"/>
      <c r="WEP109" s="649"/>
      <c r="WEQ109" s="649"/>
      <c r="WER109" s="649"/>
      <c r="WES109" s="649"/>
      <c r="WET109" s="649"/>
      <c r="WEU109" s="649"/>
      <c r="WEV109" s="649"/>
      <c r="WEW109" s="649"/>
      <c r="WEX109" s="649"/>
      <c r="WEY109" s="649"/>
      <c r="WEZ109" s="649"/>
      <c r="WFA109" s="649"/>
      <c r="WFB109" s="649"/>
      <c r="WFC109" s="649"/>
      <c r="WFD109" s="649"/>
      <c r="WFE109" s="649"/>
      <c r="WFF109" s="649"/>
      <c r="WFG109" s="649"/>
      <c r="WFH109" s="649"/>
      <c r="WFI109" s="649"/>
      <c r="WFJ109" s="649"/>
      <c r="WFK109" s="649"/>
      <c r="WFL109" s="649"/>
      <c r="WFM109" s="649"/>
      <c r="WFN109" s="649"/>
      <c r="WFO109" s="649"/>
      <c r="WFP109" s="649"/>
      <c r="WFQ109" s="649"/>
      <c r="WFR109" s="649"/>
      <c r="WFS109" s="649"/>
      <c r="WFT109" s="649"/>
      <c r="WFU109" s="649"/>
      <c r="WFV109" s="649"/>
      <c r="WFW109" s="649"/>
      <c r="WFX109" s="649"/>
      <c r="WFY109" s="649"/>
      <c r="WFZ109" s="649"/>
      <c r="WGA109" s="649"/>
      <c r="WGB109" s="649"/>
      <c r="WGC109" s="649"/>
      <c r="WGD109" s="649"/>
      <c r="WGE109" s="649"/>
      <c r="WGF109" s="649"/>
      <c r="WGG109" s="649"/>
      <c r="WGH109" s="649"/>
      <c r="WGI109" s="649"/>
      <c r="WGJ109" s="649"/>
      <c r="WGK109" s="649"/>
      <c r="WGL109" s="649"/>
      <c r="WGM109" s="649"/>
      <c r="WGN109" s="649"/>
      <c r="WGO109" s="649"/>
      <c r="WGP109" s="649"/>
      <c r="WGQ109" s="649"/>
      <c r="WGR109" s="649"/>
      <c r="WGS109" s="649"/>
      <c r="WGT109" s="649"/>
      <c r="WGU109" s="649"/>
      <c r="WGV109" s="649"/>
      <c r="WGW109" s="649"/>
      <c r="WGX109" s="649"/>
      <c r="WGY109" s="649"/>
      <c r="WGZ109" s="649"/>
      <c r="WHA109" s="649"/>
      <c r="WHB109" s="649"/>
      <c r="WHC109" s="649"/>
      <c r="WHD109" s="649"/>
      <c r="WHE109" s="649"/>
      <c r="WHF109" s="649"/>
      <c r="WHG109" s="649"/>
      <c r="WHH109" s="649"/>
      <c r="WHI109" s="649"/>
      <c r="WHJ109" s="649"/>
      <c r="WHK109" s="649"/>
      <c r="WHL109" s="649"/>
      <c r="WHM109" s="649"/>
      <c r="WHN109" s="649"/>
      <c r="WHO109" s="649"/>
      <c r="WHP109" s="649"/>
      <c r="WHQ109" s="649"/>
      <c r="WHR109" s="649"/>
      <c r="WHS109" s="649"/>
      <c r="WHT109" s="649"/>
      <c r="WHU109" s="649"/>
      <c r="WHV109" s="649"/>
      <c r="WHW109" s="649"/>
      <c r="WHX109" s="649"/>
      <c r="WHY109" s="649"/>
      <c r="WHZ109" s="649"/>
      <c r="WIA109" s="649"/>
      <c r="WIB109" s="649"/>
      <c r="WIC109" s="649"/>
      <c r="WID109" s="649"/>
      <c r="WIE109" s="649"/>
      <c r="WIF109" s="649"/>
      <c r="WIG109" s="649"/>
      <c r="WIH109" s="649"/>
      <c r="WII109" s="649"/>
      <c r="WIJ109" s="649"/>
      <c r="WIK109" s="649"/>
      <c r="WIL109" s="649"/>
      <c r="WIM109" s="649"/>
      <c r="WIN109" s="649"/>
      <c r="WIO109" s="649"/>
      <c r="WIP109" s="649"/>
      <c r="WIQ109" s="649"/>
      <c r="WIR109" s="649"/>
      <c r="WIS109" s="649"/>
      <c r="WIT109" s="649"/>
      <c r="WIU109" s="649"/>
      <c r="WIV109" s="649"/>
      <c r="WIW109" s="649"/>
      <c r="WIX109" s="649"/>
      <c r="WIY109" s="649"/>
      <c r="WIZ109" s="649"/>
      <c r="WJA109" s="649"/>
      <c r="WJB109" s="649"/>
      <c r="WJC109" s="649"/>
      <c r="WJD109" s="649"/>
      <c r="WJE109" s="649"/>
      <c r="WJF109" s="649"/>
      <c r="WJG109" s="649"/>
      <c r="WJH109" s="649"/>
      <c r="WJI109" s="649"/>
      <c r="WJJ109" s="649"/>
      <c r="WJK109" s="649"/>
      <c r="WJL109" s="649"/>
      <c r="WJM109" s="649"/>
      <c r="WJN109" s="649"/>
      <c r="WJO109" s="649"/>
      <c r="WJP109" s="649"/>
      <c r="WJQ109" s="649"/>
      <c r="WJR109" s="649"/>
      <c r="WJS109" s="649"/>
      <c r="WJT109" s="649"/>
      <c r="WJU109" s="649"/>
      <c r="WJV109" s="649"/>
      <c r="WJW109" s="649"/>
      <c r="WJX109" s="649"/>
      <c r="WJY109" s="649"/>
      <c r="WJZ109" s="649"/>
      <c r="WKA109" s="649"/>
      <c r="WKB109" s="649"/>
      <c r="WKC109" s="649"/>
      <c r="WKD109" s="649"/>
      <c r="WKE109" s="649"/>
      <c r="WKF109" s="649"/>
      <c r="WKG109" s="649"/>
      <c r="WKH109" s="649"/>
      <c r="WKI109" s="649"/>
      <c r="WKJ109" s="649"/>
      <c r="WKK109" s="649"/>
      <c r="WKL109" s="649"/>
      <c r="WKM109" s="649"/>
      <c r="WKN109" s="649"/>
      <c r="WKO109" s="649"/>
      <c r="WKP109" s="649"/>
      <c r="WKQ109" s="649"/>
      <c r="WKR109" s="649"/>
      <c r="WKS109" s="649"/>
      <c r="WKT109" s="649"/>
      <c r="WKU109" s="649"/>
      <c r="WKV109" s="649"/>
      <c r="WKW109" s="649"/>
      <c r="WKX109" s="649"/>
      <c r="WKY109" s="649"/>
      <c r="WKZ109" s="649"/>
      <c r="WLA109" s="649"/>
      <c r="WLB109" s="649"/>
      <c r="WLC109" s="649"/>
      <c r="WLD109" s="649"/>
      <c r="WLE109" s="649"/>
      <c r="WLF109" s="649"/>
      <c r="WLG109" s="649"/>
      <c r="WLH109" s="649"/>
      <c r="WLI109" s="649"/>
      <c r="WLJ109" s="649"/>
      <c r="WLK109" s="649"/>
      <c r="WLL109" s="649"/>
      <c r="WLM109" s="649"/>
      <c r="WLN109" s="649"/>
      <c r="WLO109" s="649"/>
      <c r="WLP109" s="649"/>
      <c r="WLQ109" s="649"/>
      <c r="WLR109" s="649"/>
      <c r="WLS109" s="649"/>
      <c r="WLT109" s="649"/>
      <c r="WLU109" s="649"/>
      <c r="WLV109" s="649"/>
      <c r="WLW109" s="649"/>
      <c r="WLX109" s="649"/>
      <c r="WLY109" s="649"/>
      <c r="WLZ109" s="649"/>
      <c r="WMA109" s="649"/>
      <c r="WMB109" s="649"/>
      <c r="WMC109" s="649"/>
      <c r="WMD109" s="649"/>
      <c r="WME109" s="649"/>
      <c r="WMF109" s="649"/>
      <c r="WMG109" s="649"/>
      <c r="WMH109" s="649"/>
      <c r="WMI109" s="649"/>
      <c r="WMJ109" s="649"/>
      <c r="WMK109" s="649"/>
      <c r="WML109" s="649"/>
      <c r="WMM109" s="649"/>
      <c r="WMN109" s="649"/>
      <c r="WMO109" s="649"/>
      <c r="WMP109" s="649"/>
      <c r="WMQ109" s="649"/>
      <c r="WMR109" s="649"/>
      <c r="WMS109" s="649"/>
      <c r="WMT109" s="649"/>
      <c r="WMU109" s="649"/>
      <c r="WMV109" s="649"/>
      <c r="WMW109" s="649"/>
      <c r="WMX109" s="649"/>
      <c r="WMY109" s="649"/>
      <c r="WMZ109" s="649"/>
      <c r="WNA109" s="649"/>
      <c r="WNB109" s="649"/>
      <c r="WNC109" s="649"/>
      <c r="WND109" s="649"/>
      <c r="WNE109" s="649"/>
      <c r="WNF109" s="649"/>
      <c r="WNG109" s="649"/>
      <c r="WNH109" s="649"/>
      <c r="WNI109" s="649"/>
      <c r="WNJ109" s="649"/>
      <c r="WNK109" s="649"/>
      <c r="WNL109" s="649"/>
      <c r="WNM109" s="649"/>
      <c r="WNN109" s="649"/>
      <c r="WNO109" s="649"/>
      <c r="WNP109" s="649"/>
      <c r="WNQ109" s="649"/>
      <c r="WNR109" s="649"/>
      <c r="WNS109" s="649"/>
      <c r="WNT109" s="649"/>
      <c r="WNU109" s="649"/>
      <c r="WNV109" s="649"/>
      <c r="WNW109" s="649"/>
      <c r="WNX109" s="649"/>
      <c r="WNY109" s="649"/>
      <c r="WNZ109" s="649"/>
      <c r="WOA109" s="649"/>
      <c r="WOB109" s="649"/>
      <c r="WOC109" s="649"/>
      <c r="WOD109" s="649"/>
      <c r="WOE109" s="649"/>
      <c r="WOF109" s="649"/>
      <c r="WOG109" s="649"/>
      <c r="WOH109" s="649"/>
      <c r="WOI109" s="649"/>
      <c r="WOJ109" s="649"/>
      <c r="WOK109" s="649"/>
      <c r="WOL109" s="649"/>
      <c r="WOM109" s="649"/>
      <c r="WON109" s="649"/>
      <c r="WOO109" s="649"/>
      <c r="WOP109" s="649"/>
      <c r="WOQ109" s="649"/>
      <c r="WOR109" s="649"/>
      <c r="WOS109" s="649"/>
      <c r="WOT109" s="649"/>
      <c r="WOU109" s="649"/>
      <c r="WOV109" s="649"/>
      <c r="WOW109" s="649"/>
      <c r="WOX109" s="649"/>
      <c r="WOY109" s="649"/>
      <c r="WOZ109" s="649"/>
      <c r="WPA109" s="649"/>
      <c r="WPB109" s="649"/>
      <c r="WPC109" s="649"/>
      <c r="WPD109" s="649"/>
      <c r="WPE109" s="649"/>
      <c r="WPF109" s="649"/>
      <c r="WPG109" s="649"/>
      <c r="WPH109" s="649"/>
      <c r="WPI109" s="649"/>
      <c r="WPJ109" s="649"/>
      <c r="WPK109" s="649"/>
      <c r="WPL109" s="649"/>
      <c r="WPM109" s="649"/>
      <c r="WPN109" s="649"/>
      <c r="WPO109" s="649"/>
      <c r="WPP109" s="649"/>
      <c r="WPQ109" s="649"/>
      <c r="WPR109" s="649"/>
      <c r="WPS109" s="649"/>
      <c r="WPT109" s="649"/>
      <c r="WPU109" s="649"/>
      <c r="WPV109" s="649"/>
      <c r="WPW109" s="649"/>
      <c r="WPX109" s="649"/>
      <c r="WPY109" s="649"/>
      <c r="WPZ109" s="649"/>
      <c r="WQA109" s="649"/>
      <c r="WQB109" s="649"/>
      <c r="WQC109" s="649"/>
      <c r="WQD109" s="649"/>
      <c r="WQE109" s="649"/>
      <c r="WQF109" s="649"/>
      <c r="WQG109" s="649"/>
      <c r="WQH109" s="649"/>
      <c r="WQI109" s="649"/>
      <c r="WQJ109" s="649"/>
      <c r="WQK109" s="649"/>
      <c r="WQL109" s="649"/>
      <c r="WQM109" s="649"/>
      <c r="WQN109" s="649"/>
      <c r="WQO109" s="649"/>
      <c r="WQP109" s="649"/>
      <c r="WQQ109" s="649"/>
      <c r="WQR109" s="649"/>
      <c r="WQS109" s="649"/>
      <c r="WQT109" s="649"/>
      <c r="WQU109" s="649"/>
      <c r="WQV109" s="649"/>
      <c r="WQW109" s="649"/>
      <c r="WQX109" s="649"/>
      <c r="WQY109" s="649"/>
      <c r="WQZ109" s="649"/>
      <c r="WRA109" s="649"/>
      <c r="WRB109" s="649"/>
      <c r="WRC109" s="649"/>
      <c r="WRD109" s="649"/>
      <c r="WRE109" s="649"/>
      <c r="WRF109" s="649"/>
      <c r="WRG109" s="649"/>
      <c r="WRH109" s="649"/>
      <c r="WRI109" s="649"/>
      <c r="WRJ109" s="649"/>
      <c r="WRK109" s="649"/>
      <c r="WRL109" s="649"/>
      <c r="WRM109" s="649"/>
      <c r="WRN109" s="649"/>
      <c r="WRO109" s="649"/>
      <c r="WRP109" s="649"/>
      <c r="WRQ109" s="649"/>
      <c r="WRR109" s="649"/>
      <c r="WRS109" s="649"/>
      <c r="WRT109" s="649"/>
      <c r="WRU109" s="649"/>
      <c r="WRV109" s="649"/>
      <c r="WRW109" s="649"/>
      <c r="WRX109" s="649"/>
      <c r="WRY109" s="649"/>
      <c r="WRZ109" s="649"/>
      <c r="WSA109" s="649"/>
      <c r="WSB109" s="649"/>
      <c r="WSC109" s="649"/>
      <c r="WSD109" s="649"/>
      <c r="WSE109" s="649"/>
      <c r="WSF109" s="649"/>
      <c r="WSG109" s="649"/>
      <c r="WSH109" s="649"/>
      <c r="WSI109" s="649"/>
      <c r="WSJ109" s="649"/>
      <c r="WSK109" s="649"/>
      <c r="WSL109" s="649"/>
      <c r="WSM109" s="649"/>
      <c r="WSN109" s="649"/>
      <c r="WSO109" s="649"/>
      <c r="WSP109" s="649"/>
      <c r="WSQ109" s="649"/>
      <c r="WSR109" s="649"/>
      <c r="WSS109" s="649"/>
      <c r="WST109" s="649"/>
      <c r="WSU109" s="649"/>
      <c r="WSV109" s="649"/>
      <c r="WSW109" s="649"/>
      <c r="WSX109" s="649"/>
      <c r="WSY109" s="649"/>
      <c r="WSZ109" s="649"/>
      <c r="WTA109" s="649"/>
      <c r="WTB109" s="649"/>
      <c r="WTC109" s="649"/>
      <c r="WTD109" s="649"/>
      <c r="WTE109" s="649"/>
      <c r="WTF109" s="649"/>
      <c r="WTG109" s="649"/>
      <c r="WTH109" s="649"/>
      <c r="WTI109" s="649"/>
    </row>
    <row r="110" spans="1:16077" ht="22.5" customHeight="1" x14ac:dyDescent="0.25">
      <c r="A110" s="563"/>
      <c r="B110" s="563"/>
      <c r="C110" s="563"/>
      <c r="D110" s="563"/>
    </row>
    <row r="112" spans="1:16077" ht="31.5" customHeight="1" x14ac:dyDescent="0.25">
      <c r="A112" s="671" t="s">
        <v>2691</v>
      </c>
      <c r="B112" s="671" t="s">
        <v>574</v>
      </c>
      <c r="C112" s="671" t="s">
        <v>2686</v>
      </c>
      <c r="D112" s="671" t="s">
        <v>12</v>
      </c>
    </row>
    <row r="113" spans="1:4" ht="31.5" customHeight="1" x14ac:dyDescent="0.25">
      <c r="A113" s="562" t="s">
        <v>2687</v>
      </c>
      <c r="B113" s="673">
        <v>24268</v>
      </c>
      <c r="C113" s="673">
        <v>17321</v>
      </c>
      <c r="D113" s="673">
        <v>41589</v>
      </c>
    </row>
    <row r="114" spans="1:4" ht="31.5" customHeight="1" x14ac:dyDescent="0.25">
      <c r="A114" s="562" t="s">
        <v>2688</v>
      </c>
      <c r="B114" s="9">
        <v>17159</v>
      </c>
      <c r="C114" s="9">
        <v>4401</v>
      </c>
      <c r="D114" s="9">
        <v>21560</v>
      </c>
    </row>
    <row r="115" spans="1:4" ht="31.5" customHeight="1" x14ac:dyDescent="0.25">
      <c r="A115" s="672" t="s">
        <v>2689</v>
      </c>
      <c r="B115" s="672">
        <f>SUM(B113:B114)</f>
        <v>41427</v>
      </c>
      <c r="C115" s="672">
        <f t="shared" ref="C115" si="18">SUM(C113:C114)</f>
        <v>21722</v>
      </c>
      <c r="D115" s="672">
        <f t="shared" ref="D115" si="19">SUM(D113:D114)</f>
        <v>63149</v>
      </c>
    </row>
    <row r="118" spans="1:4" ht="29.25" customHeight="1" x14ac:dyDescent="0.25">
      <c r="A118" s="671" t="s">
        <v>2692</v>
      </c>
      <c r="B118" s="671" t="s">
        <v>574</v>
      </c>
      <c r="C118" s="671" t="s">
        <v>2686</v>
      </c>
      <c r="D118" s="671" t="s">
        <v>12</v>
      </c>
    </row>
    <row r="119" spans="1:4" ht="24.75" customHeight="1" x14ac:dyDescent="0.25">
      <c r="A119" s="675" t="s">
        <v>2693</v>
      </c>
      <c r="B119" s="673">
        <v>445</v>
      </c>
      <c r="C119" s="673">
        <v>357</v>
      </c>
      <c r="D119" s="673">
        <v>802</v>
      </c>
    </row>
    <row r="120" spans="1:4" ht="24.75" customHeight="1" x14ac:dyDescent="0.25">
      <c r="A120" s="675" t="s">
        <v>2694</v>
      </c>
      <c r="B120" s="647">
        <v>1320</v>
      </c>
      <c r="C120" s="647">
        <v>1026</v>
      </c>
      <c r="D120" s="647">
        <v>2346</v>
      </c>
    </row>
    <row r="121" spans="1:4" ht="24.75" customHeight="1" x14ac:dyDescent="0.25">
      <c r="A121" s="675" t="s">
        <v>2695</v>
      </c>
      <c r="B121" s="562">
        <v>866</v>
      </c>
      <c r="C121" s="562">
        <v>532</v>
      </c>
      <c r="D121" s="562">
        <v>1398</v>
      </c>
    </row>
    <row r="122" spans="1:4" ht="24.75" customHeight="1" x14ac:dyDescent="0.25">
      <c r="A122" s="675" t="s">
        <v>2696</v>
      </c>
      <c r="B122" s="671">
        <v>356</v>
      </c>
      <c r="C122" s="671">
        <v>562</v>
      </c>
      <c r="D122" s="671">
        <v>918</v>
      </c>
    </row>
    <row r="123" spans="1:4" ht="24.75" customHeight="1" x14ac:dyDescent="0.25">
      <c r="A123" s="676" t="s">
        <v>2697</v>
      </c>
      <c r="B123" s="677">
        <f>SUM(B119:B122)</f>
        <v>2987</v>
      </c>
      <c r="C123" s="677">
        <f t="shared" ref="C123:D123" si="20">SUM(C119:C122)</f>
        <v>2477</v>
      </c>
      <c r="D123" s="677">
        <f t="shared" si="20"/>
        <v>5464</v>
      </c>
    </row>
    <row r="124" spans="1:4" ht="15.6" x14ac:dyDescent="0.25">
      <c r="A124" s="675" t="s">
        <v>2698</v>
      </c>
      <c r="B124" s="649">
        <v>164</v>
      </c>
      <c r="C124" s="649">
        <v>28</v>
      </c>
      <c r="D124" s="649">
        <v>192</v>
      </c>
    </row>
    <row r="125" spans="1:4" ht="15.6" x14ac:dyDescent="0.25">
      <c r="A125" s="675" t="s">
        <v>2699</v>
      </c>
      <c r="B125" s="649">
        <v>321</v>
      </c>
      <c r="C125" s="649">
        <v>228</v>
      </c>
      <c r="D125" s="649">
        <v>549</v>
      </c>
    </row>
    <row r="126" spans="1:4" ht="15.6" x14ac:dyDescent="0.25">
      <c r="A126" s="675" t="s">
        <v>2700</v>
      </c>
      <c r="B126" s="649">
        <v>43</v>
      </c>
      <c r="C126" s="649">
        <v>5</v>
      </c>
      <c r="D126" s="649">
        <v>48</v>
      </c>
    </row>
    <row r="127" spans="1:4" ht="15.6" x14ac:dyDescent="0.25">
      <c r="A127" s="675" t="s">
        <v>2701</v>
      </c>
      <c r="B127" s="649">
        <v>176</v>
      </c>
      <c r="C127" s="649">
        <v>115</v>
      </c>
      <c r="D127" s="649">
        <v>291</v>
      </c>
    </row>
    <row r="128" spans="1:4" ht="15.6" x14ac:dyDescent="0.25">
      <c r="A128" s="676" t="s">
        <v>2702</v>
      </c>
      <c r="B128" s="676">
        <f>SUM(B124:B127)</f>
        <v>704</v>
      </c>
      <c r="C128" s="676">
        <f t="shared" ref="C128:D128" si="21">SUM(C124:C127)</f>
        <v>376</v>
      </c>
      <c r="D128" s="676">
        <f t="shared" si="21"/>
        <v>1080</v>
      </c>
    </row>
    <row r="129" spans="1:19" ht="39" customHeight="1" x14ac:dyDescent="0.25">
      <c r="A129" s="678" t="s">
        <v>2703</v>
      </c>
      <c r="B129" s="679">
        <f>SUM(B128,B123)</f>
        <v>3691</v>
      </c>
      <c r="C129" s="679">
        <f t="shared" ref="C129:D129" si="22">SUM(C128,C123)</f>
        <v>2853</v>
      </c>
      <c r="D129" s="679">
        <f t="shared" si="22"/>
        <v>6544</v>
      </c>
    </row>
    <row r="133" spans="1:19" s="660" customFormat="1" x14ac:dyDescent="0.25">
      <c r="P133" s="564"/>
      <c r="Q133" s="564"/>
      <c r="R133" s="564"/>
      <c r="S133" s="564"/>
    </row>
    <row r="134" spans="1:19" s="660" customFormat="1" x14ac:dyDescent="0.25">
      <c r="P134" s="564"/>
      <c r="Q134" s="564"/>
      <c r="R134" s="564"/>
      <c r="S134" s="564"/>
    </row>
    <row r="139" spans="1:19" ht="46.5" customHeight="1" x14ac:dyDescent="0.25">
      <c r="A139" s="671" t="s">
        <v>2704</v>
      </c>
      <c r="B139" s="671" t="s">
        <v>574</v>
      </c>
      <c r="C139" s="671" t="s">
        <v>2686</v>
      </c>
      <c r="D139" s="671" t="s">
        <v>12</v>
      </c>
    </row>
    <row r="140" spans="1:19" ht="19.5" customHeight="1" x14ac:dyDescent="0.25">
      <c r="A140" s="675" t="s">
        <v>2712</v>
      </c>
      <c r="B140" s="673">
        <v>3421</v>
      </c>
      <c r="C140" s="673">
        <v>2359</v>
      </c>
      <c r="D140" s="673">
        <f>SUM(B140:C140)</f>
        <v>5780</v>
      </c>
    </row>
    <row r="141" spans="1:19" ht="19.5" customHeight="1" x14ac:dyDescent="0.25">
      <c r="A141" s="675" t="s">
        <v>2713</v>
      </c>
      <c r="B141" s="647">
        <v>4628</v>
      </c>
      <c r="C141" s="647">
        <v>3433</v>
      </c>
      <c r="D141" s="673">
        <f t="shared" ref="D141:D149" si="23">SUM(B141:C141)</f>
        <v>8061</v>
      </c>
    </row>
    <row r="142" spans="1:19" ht="19.5" customHeight="1" x14ac:dyDescent="0.25">
      <c r="A142" s="675" t="s">
        <v>2714</v>
      </c>
      <c r="B142" s="562">
        <v>2879</v>
      </c>
      <c r="C142" s="562">
        <v>2670</v>
      </c>
      <c r="D142" s="673">
        <f t="shared" si="23"/>
        <v>5549</v>
      </c>
    </row>
    <row r="143" spans="1:19" ht="19.5" customHeight="1" x14ac:dyDescent="0.25">
      <c r="A143" s="675" t="s">
        <v>2715</v>
      </c>
      <c r="B143" s="671">
        <v>2102</v>
      </c>
      <c r="C143" s="671">
        <v>1673</v>
      </c>
      <c r="D143" s="673">
        <f t="shared" si="23"/>
        <v>3775</v>
      </c>
    </row>
    <row r="144" spans="1:19" ht="19.5" customHeight="1" x14ac:dyDescent="0.25">
      <c r="A144" s="676" t="s">
        <v>2705</v>
      </c>
      <c r="B144" s="677">
        <f>SUM(B140:B143)</f>
        <v>13030</v>
      </c>
      <c r="C144" s="677">
        <f>SUM(C140:C143)</f>
        <v>10135</v>
      </c>
      <c r="D144" s="680">
        <f t="shared" si="23"/>
        <v>23165</v>
      </c>
    </row>
    <row r="145" spans="1:4" ht="19.5" customHeight="1" x14ac:dyDescent="0.25">
      <c r="A145" s="675" t="s">
        <v>2706</v>
      </c>
      <c r="B145" s="649">
        <v>962</v>
      </c>
      <c r="C145" s="649">
        <v>407</v>
      </c>
      <c r="D145" s="673">
        <f t="shared" si="23"/>
        <v>1369</v>
      </c>
    </row>
    <row r="146" spans="1:4" ht="19.5" customHeight="1" x14ac:dyDescent="0.25">
      <c r="A146" s="675" t="s">
        <v>2707</v>
      </c>
      <c r="B146" s="649">
        <v>1645</v>
      </c>
      <c r="C146" s="649">
        <v>1074</v>
      </c>
      <c r="D146" s="673">
        <f t="shared" si="23"/>
        <v>2719</v>
      </c>
    </row>
    <row r="147" spans="1:4" ht="19.5" customHeight="1" x14ac:dyDescent="0.25">
      <c r="A147" s="675" t="s">
        <v>2708</v>
      </c>
      <c r="B147" s="649">
        <v>319</v>
      </c>
      <c r="C147" s="649">
        <v>315</v>
      </c>
      <c r="D147" s="673">
        <f t="shared" si="23"/>
        <v>634</v>
      </c>
    </row>
    <row r="148" spans="1:4" ht="19.5" customHeight="1" x14ac:dyDescent="0.25">
      <c r="A148" s="675" t="s">
        <v>2709</v>
      </c>
      <c r="B148" s="649">
        <v>674</v>
      </c>
      <c r="C148" s="649">
        <v>307</v>
      </c>
      <c r="D148" s="673">
        <f t="shared" si="23"/>
        <v>981</v>
      </c>
    </row>
    <row r="149" spans="1:4" ht="19.5" customHeight="1" x14ac:dyDescent="0.25">
      <c r="A149" s="676" t="s">
        <v>2710</v>
      </c>
      <c r="B149" s="676">
        <f>SUM(B145:B148)</f>
        <v>3600</v>
      </c>
      <c r="C149" s="676">
        <f>SUM(C145:C148)</f>
        <v>2103</v>
      </c>
      <c r="D149" s="680">
        <f t="shared" si="23"/>
        <v>5703</v>
      </c>
    </row>
    <row r="150" spans="1:4" ht="19.5" customHeight="1" x14ac:dyDescent="0.25">
      <c r="A150" s="678" t="s">
        <v>2711</v>
      </c>
      <c r="B150" s="679">
        <f>SUM(B149,B144)</f>
        <v>16630</v>
      </c>
      <c r="C150" s="679">
        <f t="shared" ref="C150:D150" si="24">SUM(C149,C144)</f>
        <v>12238</v>
      </c>
      <c r="D150" s="679">
        <f t="shared" si="24"/>
        <v>28868</v>
      </c>
    </row>
    <row r="153" spans="1:4" ht="14.4" thickBot="1" x14ac:dyDescent="0.3"/>
    <row r="154" spans="1:4" ht="28.5" customHeight="1" thickBot="1" x14ac:dyDescent="0.3">
      <c r="A154" s="681" t="s">
        <v>2716</v>
      </c>
      <c r="B154" s="681">
        <f>SUM(B109,B115,B129,B150)</f>
        <v>130273</v>
      </c>
      <c r="C154" s="681">
        <f t="shared" ref="C154:D154" si="25">SUM(C109,C115,C129,C150)</f>
        <v>110995</v>
      </c>
      <c r="D154" s="682">
        <f t="shared" si="25"/>
        <v>241268</v>
      </c>
    </row>
  </sheetData>
  <mergeCells count="36">
    <mergeCell ref="A1:N1"/>
    <mergeCell ref="A2:N2"/>
    <mergeCell ref="B3:M3"/>
    <mergeCell ref="A4:A7"/>
    <mergeCell ref="B4:D4"/>
    <mergeCell ref="E4:G4"/>
    <mergeCell ref="H4:J4"/>
    <mergeCell ref="K4:M4"/>
    <mergeCell ref="N4:N7"/>
    <mergeCell ref="B5:D5"/>
    <mergeCell ref="A41:A44"/>
    <mergeCell ref="B41:D41"/>
    <mergeCell ref="E41:G41"/>
    <mergeCell ref="H41:J41"/>
    <mergeCell ref="K41:M41"/>
    <mergeCell ref="B77:M77"/>
    <mergeCell ref="E5:G5"/>
    <mergeCell ref="H5:J5"/>
    <mergeCell ref="K5:M5"/>
    <mergeCell ref="P21:Q21"/>
    <mergeCell ref="B40:M40"/>
    <mergeCell ref="N41:N44"/>
    <mergeCell ref="B42:D42"/>
    <mergeCell ref="E42:G42"/>
    <mergeCell ref="H42:J42"/>
    <mergeCell ref="K42:M42"/>
    <mergeCell ref="N78:N81"/>
    <mergeCell ref="B79:D79"/>
    <mergeCell ref="E79:G79"/>
    <mergeCell ref="H79:J79"/>
    <mergeCell ref="K79:M79"/>
    <mergeCell ref="A78:A81"/>
    <mergeCell ref="B78:D78"/>
    <mergeCell ref="E78:G78"/>
    <mergeCell ref="H78:J78"/>
    <mergeCell ref="K78:M78"/>
  </mergeCells>
  <printOptions horizontalCentered="1"/>
  <pageMargins left="0.39370078740157499" right="0.39370078740157499" top="0.78740157480314998" bottom="0.39370078740157499" header="0.78740157480314998" footer="0.39370078740157499"/>
  <pageSetup paperSize="9" scale="75" firstPageNumber="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0"/>
  <sheetViews>
    <sheetView rightToLeft="1" view="pageBreakPreview" zoomScale="73" zoomScaleNormal="85" zoomScaleSheetLayoutView="73" workbookViewId="0">
      <selection activeCell="A2" sqref="A2:N2"/>
    </sheetView>
  </sheetViews>
  <sheetFormatPr defaultRowHeight="13.8" x14ac:dyDescent="0.25"/>
  <cols>
    <col min="1" max="1" width="14.59765625" customWidth="1"/>
    <col min="2" max="3" width="7.59765625" customWidth="1"/>
    <col min="4" max="5" width="7.19921875" customWidth="1"/>
    <col min="6" max="6" width="8.09765625" customWidth="1"/>
    <col min="7" max="7" width="7.09765625" customWidth="1"/>
    <col min="8" max="8" width="7.59765625" customWidth="1"/>
    <col min="9" max="9" width="8" customWidth="1"/>
    <col min="10" max="13" width="8.59765625" customWidth="1"/>
    <col min="14" max="14" width="29.19921875" customWidth="1"/>
  </cols>
  <sheetData>
    <row r="1" spans="1:14" ht="33.75" customHeight="1" x14ac:dyDescent="0.25">
      <c r="A1" s="738" t="s">
        <v>620</v>
      </c>
      <c r="B1" s="738"/>
      <c r="C1" s="738"/>
      <c r="D1" s="738"/>
      <c r="E1" s="738"/>
      <c r="F1" s="738"/>
      <c r="G1" s="738"/>
      <c r="H1" s="738"/>
      <c r="I1" s="738"/>
      <c r="J1" s="738"/>
      <c r="K1" s="738"/>
      <c r="L1" s="738"/>
      <c r="M1" s="738"/>
      <c r="N1" s="738"/>
    </row>
    <row r="2" spans="1:14" ht="42.75" customHeight="1" x14ac:dyDescent="0.3">
      <c r="A2" s="756" t="s">
        <v>623</v>
      </c>
      <c r="B2" s="756"/>
      <c r="C2" s="756"/>
      <c r="D2" s="756"/>
      <c r="E2" s="756"/>
      <c r="F2" s="756"/>
      <c r="G2" s="756"/>
      <c r="H2" s="756"/>
      <c r="I2" s="756"/>
      <c r="J2" s="756"/>
      <c r="K2" s="756"/>
      <c r="L2" s="756"/>
      <c r="M2" s="756"/>
      <c r="N2" s="756"/>
    </row>
    <row r="3" spans="1:14" ht="32.25" customHeight="1" thickBot="1" x14ac:dyDescent="0.35">
      <c r="A3" s="35" t="s">
        <v>874</v>
      </c>
      <c r="N3" s="81" t="s">
        <v>520</v>
      </c>
    </row>
    <row r="4" spans="1:14" ht="33.75" customHeight="1" thickTop="1" x14ac:dyDescent="0.25">
      <c r="A4" s="735" t="s">
        <v>205</v>
      </c>
      <c r="B4" s="735" t="s">
        <v>129</v>
      </c>
      <c r="C4" s="735"/>
      <c r="D4" s="735"/>
      <c r="E4" s="735" t="s">
        <v>130</v>
      </c>
      <c r="F4" s="735"/>
      <c r="G4" s="735"/>
      <c r="H4" s="735" t="s">
        <v>131</v>
      </c>
      <c r="I4" s="735"/>
      <c r="J4" s="735"/>
      <c r="K4" s="735" t="s">
        <v>4</v>
      </c>
      <c r="L4" s="735"/>
      <c r="M4" s="735"/>
      <c r="N4" s="735" t="s">
        <v>206</v>
      </c>
    </row>
    <row r="5" spans="1:14" ht="33.75" customHeight="1" x14ac:dyDescent="0.25">
      <c r="A5" s="736"/>
      <c r="B5" s="736" t="s">
        <v>132</v>
      </c>
      <c r="C5" s="736"/>
      <c r="D5" s="736"/>
      <c r="E5" s="736" t="s">
        <v>133</v>
      </c>
      <c r="F5" s="736"/>
      <c r="G5" s="736"/>
      <c r="H5" s="736" t="s">
        <v>134</v>
      </c>
      <c r="I5" s="736"/>
      <c r="J5" s="736"/>
      <c r="K5" s="736" t="s">
        <v>9</v>
      </c>
      <c r="L5" s="736"/>
      <c r="M5" s="736"/>
      <c r="N5" s="736"/>
    </row>
    <row r="6" spans="1:14" ht="33.75" customHeight="1" x14ac:dyDescent="0.25">
      <c r="A6" s="736"/>
      <c r="B6" s="15" t="s">
        <v>10</v>
      </c>
      <c r="C6" s="15" t="s">
        <v>113</v>
      </c>
      <c r="D6" s="15" t="s">
        <v>12</v>
      </c>
      <c r="E6" s="15" t="s">
        <v>10</v>
      </c>
      <c r="F6" s="15" t="s">
        <v>113</v>
      </c>
      <c r="G6" s="15" t="s">
        <v>12</v>
      </c>
      <c r="H6" s="15" t="s">
        <v>10</v>
      </c>
      <c r="I6" s="15" t="s">
        <v>113</v>
      </c>
      <c r="J6" s="15" t="s">
        <v>12</v>
      </c>
      <c r="K6" s="15" t="s">
        <v>10</v>
      </c>
      <c r="L6" s="15" t="s">
        <v>113</v>
      </c>
      <c r="M6" s="15" t="s">
        <v>12</v>
      </c>
      <c r="N6" s="736"/>
    </row>
    <row r="7" spans="1:14" ht="33.75" customHeight="1" thickBot="1" x14ac:dyDescent="0.3">
      <c r="A7" s="737"/>
      <c r="B7" s="67" t="s">
        <v>13</v>
      </c>
      <c r="C7" s="67" t="s">
        <v>14</v>
      </c>
      <c r="D7" s="67" t="s">
        <v>9</v>
      </c>
      <c r="E7" s="67" t="s">
        <v>13</v>
      </c>
      <c r="F7" s="67" t="s">
        <v>14</v>
      </c>
      <c r="G7" s="67" t="s">
        <v>9</v>
      </c>
      <c r="H7" s="67" t="s">
        <v>13</v>
      </c>
      <c r="I7" s="67" t="s">
        <v>14</v>
      </c>
      <c r="J7" s="67" t="s">
        <v>9</v>
      </c>
      <c r="K7" s="67" t="s">
        <v>13</v>
      </c>
      <c r="L7" s="67" t="s">
        <v>14</v>
      </c>
      <c r="M7" s="67" t="s">
        <v>9</v>
      </c>
      <c r="N7" s="737"/>
    </row>
    <row r="8" spans="1:14" ht="30" customHeight="1" x14ac:dyDescent="0.25">
      <c r="A8" s="20" t="s">
        <v>15</v>
      </c>
      <c r="B8" s="21"/>
      <c r="C8" s="21"/>
      <c r="D8" s="21"/>
      <c r="E8" s="21"/>
      <c r="F8" s="21"/>
      <c r="G8" s="21"/>
      <c r="H8" s="21"/>
      <c r="I8" s="21"/>
      <c r="J8" s="21"/>
      <c r="K8" s="22"/>
      <c r="L8" s="20"/>
      <c r="M8" s="21"/>
      <c r="N8" s="22" t="s">
        <v>207</v>
      </c>
    </row>
    <row r="9" spans="1:14" ht="30" customHeight="1" x14ac:dyDescent="0.25">
      <c r="A9" s="20" t="s">
        <v>230</v>
      </c>
      <c r="B9" s="21">
        <v>26</v>
      </c>
      <c r="C9" s="21">
        <v>5</v>
      </c>
      <c r="D9" s="21">
        <v>31</v>
      </c>
      <c r="E9" s="21">
        <v>34</v>
      </c>
      <c r="F9" s="21">
        <v>7</v>
      </c>
      <c r="G9" s="21">
        <v>41</v>
      </c>
      <c r="H9" s="21">
        <v>2</v>
      </c>
      <c r="I9" s="21">
        <v>2</v>
      </c>
      <c r="J9" s="21">
        <v>4</v>
      </c>
      <c r="K9" s="21">
        <f t="shared" ref="K9:M10" si="0">SUM(B9,E9,H9)</f>
        <v>62</v>
      </c>
      <c r="L9" s="21">
        <f t="shared" si="0"/>
        <v>14</v>
      </c>
      <c r="M9" s="21">
        <f t="shared" si="0"/>
        <v>76</v>
      </c>
      <c r="N9" s="22" t="s">
        <v>231</v>
      </c>
    </row>
    <row r="10" spans="1:14" ht="30" customHeight="1" thickBot="1" x14ac:dyDescent="0.3">
      <c r="A10" s="42" t="s">
        <v>319</v>
      </c>
      <c r="B10" s="43">
        <v>242</v>
      </c>
      <c r="C10" s="43">
        <v>113</v>
      </c>
      <c r="D10" s="43">
        <v>355</v>
      </c>
      <c r="E10" s="43">
        <v>96</v>
      </c>
      <c r="F10" s="43">
        <v>37</v>
      </c>
      <c r="G10" s="43">
        <v>133</v>
      </c>
      <c r="H10" s="43">
        <v>29</v>
      </c>
      <c r="I10" s="43">
        <v>4</v>
      </c>
      <c r="J10" s="43">
        <v>33</v>
      </c>
      <c r="K10" s="43">
        <f t="shared" si="0"/>
        <v>367</v>
      </c>
      <c r="L10" s="43">
        <f t="shared" si="0"/>
        <v>154</v>
      </c>
      <c r="M10" s="43">
        <f t="shared" si="0"/>
        <v>521</v>
      </c>
      <c r="N10" s="44" t="s">
        <v>320</v>
      </c>
    </row>
    <row r="11" spans="1:14" ht="30" customHeight="1" thickBot="1" x14ac:dyDescent="0.3">
      <c r="A11" s="23" t="s">
        <v>262</v>
      </c>
      <c r="B11" s="24">
        <f>SUM(B9:B10)</f>
        <v>268</v>
      </c>
      <c r="C11" s="24">
        <f t="shared" ref="C11:M11" si="1">SUM(C9:C10)</f>
        <v>118</v>
      </c>
      <c r="D11" s="24">
        <f t="shared" si="1"/>
        <v>386</v>
      </c>
      <c r="E11" s="24">
        <f t="shared" si="1"/>
        <v>130</v>
      </c>
      <c r="F11" s="24">
        <f t="shared" si="1"/>
        <v>44</v>
      </c>
      <c r="G11" s="24">
        <f t="shared" si="1"/>
        <v>174</v>
      </c>
      <c r="H11" s="24">
        <f t="shared" si="1"/>
        <v>31</v>
      </c>
      <c r="I11" s="24">
        <f t="shared" si="1"/>
        <v>6</v>
      </c>
      <c r="J11" s="24">
        <f t="shared" si="1"/>
        <v>37</v>
      </c>
      <c r="K11" s="24">
        <f t="shared" si="1"/>
        <v>429</v>
      </c>
      <c r="L11" s="24">
        <f t="shared" si="1"/>
        <v>168</v>
      </c>
      <c r="M11" s="24">
        <f t="shared" si="1"/>
        <v>597</v>
      </c>
      <c r="N11" s="25" t="s">
        <v>263</v>
      </c>
    </row>
    <row r="12" spans="1:14" ht="14.4" thickTop="1" x14ac:dyDescent="0.25"/>
    <row r="39" spans="13:21" x14ac:dyDescent="0.25">
      <c r="M39" s="758"/>
      <c r="N39" s="758"/>
      <c r="O39" s="758"/>
      <c r="P39" s="758"/>
      <c r="Q39" s="758"/>
      <c r="R39" s="758"/>
      <c r="S39" s="758"/>
      <c r="T39" s="758"/>
      <c r="U39" s="758"/>
    </row>
    <row r="40" spans="13:21" x14ac:dyDescent="0.25">
      <c r="M40" s="758"/>
      <c r="N40" s="758"/>
      <c r="O40" s="758"/>
      <c r="P40" s="758"/>
      <c r="Q40" s="758"/>
      <c r="R40" s="758"/>
      <c r="S40" s="758"/>
      <c r="T40" s="758"/>
      <c r="U40" s="758"/>
    </row>
  </sheetData>
  <mergeCells count="18">
    <mergeCell ref="P39:R39"/>
    <mergeCell ref="S39:U39"/>
    <mergeCell ref="M40:O40"/>
    <mergeCell ref="P40:R40"/>
    <mergeCell ref="S40:U40"/>
    <mergeCell ref="M39:O39"/>
    <mergeCell ref="A1:N1"/>
    <mergeCell ref="A2:N2"/>
    <mergeCell ref="A4:A7"/>
    <mergeCell ref="B4:D4"/>
    <mergeCell ref="E4:G4"/>
    <mergeCell ref="H4:J4"/>
    <mergeCell ref="K4:M4"/>
    <mergeCell ref="N4:N7"/>
    <mergeCell ref="B5:D5"/>
    <mergeCell ref="E5:G5"/>
    <mergeCell ref="H5:J5"/>
    <mergeCell ref="K5:M5"/>
  </mergeCells>
  <printOptions horizontalCentered="1"/>
  <pageMargins left="0.39370078740157499" right="0.39370078740157499" top="0.78740157480314998" bottom="0.39370078740157499" header="0.78740157480314998" footer="0.39370078740157499"/>
  <pageSetup paperSize="9" scale="85" firstPageNumber="161" orientation="landscape" r:id="rId1"/>
  <rowBreaks count="1" manualBreakCount="1">
    <brk id="2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48"/>
  <sheetViews>
    <sheetView rightToLeft="1" view="pageBreakPreview" topLeftCell="A39" zoomScale="80" zoomScaleNormal="80" zoomScaleSheetLayoutView="80" workbookViewId="0">
      <selection activeCell="A65" sqref="A65"/>
    </sheetView>
  </sheetViews>
  <sheetFormatPr defaultRowHeight="13.8" x14ac:dyDescent="0.25"/>
  <cols>
    <col min="1" max="1" width="20.8984375" customWidth="1"/>
    <col min="2" max="10" width="9.59765625" customWidth="1"/>
    <col min="11" max="11" width="30.5" customWidth="1"/>
  </cols>
  <sheetData>
    <row r="1" spans="1:11" ht="38.25" customHeight="1" x14ac:dyDescent="0.25">
      <c r="A1" s="738" t="s">
        <v>622</v>
      </c>
      <c r="B1" s="738"/>
      <c r="C1" s="738"/>
      <c r="D1" s="738"/>
      <c r="E1" s="738"/>
      <c r="F1" s="738"/>
      <c r="G1" s="738"/>
      <c r="H1" s="738"/>
      <c r="I1" s="738"/>
      <c r="J1" s="738"/>
      <c r="K1" s="738"/>
    </row>
    <row r="2" spans="1:11" ht="41.25" customHeight="1" x14ac:dyDescent="0.25">
      <c r="A2" s="742" t="s">
        <v>624</v>
      </c>
      <c r="B2" s="742"/>
      <c r="C2" s="742"/>
      <c r="D2" s="742"/>
      <c r="E2" s="742"/>
      <c r="F2" s="742"/>
      <c r="G2" s="742"/>
      <c r="H2" s="742"/>
      <c r="I2" s="742"/>
      <c r="J2" s="742"/>
      <c r="K2" s="742"/>
    </row>
    <row r="3" spans="1:11" ht="18" customHeight="1" thickBot="1" x14ac:dyDescent="0.35">
      <c r="A3" s="35" t="s">
        <v>875</v>
      </c>
      <c r="K3" s="81" t="s">
        <v>876</v>
      </c>
    </row>
    <row r="4" spans="1:11" s="102" customFormat="1" ht="24.75" customHeight="1" thickTop="1" x14ac:dyDescent="0.25">
      <c r="A4" s="735" t="s">
        <v>205</v>
      </c>
      <c r="B4" s="735" t="s">
        <v>1</v>
      </c>
      <c r="C4" s="735"/>
      <c r="D4" s="735"/>
      <c r="E4" s="735" t="s">
        <v>2</v>
      </c>
      <c r="F4" s="735"/>
      <c r="G4" s="735"/>
      <c r="H4" s="735" t="s">
        <v>4</v>
      </c>
      <c r="I4" s="735"/>
      <c r="J4" s="735"/>
      <c r="K4" s="735" t="s">
        <v>206</v>
      </c>
    </row>
    <row r="5" spans="1:11" s="102" customFormat="1" ht="26.25" customHeight="1" x14ac:dyDescent="0.25">
      <c r="A5" s="736"/>
      <c r="B5" s="736" t="s">
        <v>6</v>
      </c>
      <c r="C5" s="736"/>
      <c r="D5" s="736"/>
      <c r="E5" s="736" t="s">
        <v>7</v>
      </c>
      <c r="F5" s="736"/>
      <c r="G5" s="736"/>
      <c r="H5" s="736" t="s">
        <v>9</v>
      </c>
      <c r="I5" s="736"/>
      <c r="J5" s="736"/>
      <c r="K5" s="736"/>
    </row>
    <row r="6" spans="1:11" s="102" customFormat="1" ht="15.75" customHeight="1" x14ac:dyDescent="0.25">
      <c r="A6" s="736"/>
      <c r="B6" s="581" t="s">
        <v>10</v>
      </c>
      <c r="C6" s="581" t="s">
        <v>113</v>
      </c>
      <c r="D6" s="581" t="s">
        <v>12</v>
      </c>
      <c r="E6" s="581" t="s">
        <v>10</v>
      </c>
      <c r="F6" s="581" t="s">
        <v>113</v>
      </c>
      <c r="G6" s="581" t="s">
        <v>12</v>
      </c>
      <c r="H6" s="581" t="s">
        <v>10</v>
      </c>
      <c r="I6" s="581" t="s">
        <v>113</v>
      </c>
      <c r="J6" s="581" t="s">
        <v>12</v>
      </c>
      <c r="K6" s="736"/>
    </row>
    <row r="7" spans="1:11" s="102" customFormat="1" ht="18.75" customHeight="1" thickBot="1" x14ac:dyDescent="0.3">
      <c r="A7" s="737"/>
      <c r="B7" s="582" t="s">
        <v>13</v>
      </c>
      <c r="C7" s="582" t="s">
        <v>14</v>
      </c>
      <c r="D7" s="582" t="s">
        <v>9</v>
      </c>
      <c r="E7" s="582" t="s">
        <v>13</v>
      </c>
      <c r="F7" s="582" t="s">
        <v>14</v>
      </c>
      <c r="G7" s="582" t="s">
        <v>9</v>
      </c>
      <c r="H7" s="582" t="s">
        <v>13</v>
      </c>
      <c r="I7" s="582" t="s">
        <v>14</v>
      </c>
      <c r="J7" s="582" t="s">
        <v>9</v>
      </c>
      <c r="K7" s="737"/>
    </row>
    <row r="8" spans="1:11" ht="21.75" customHeight="1" x14ac:dyDescent="0.25">
      <c r="A8" s="20" t="s">
        <v>15</v>
      </c>
      <c r="K8" s="22" t="s">
        <v>207</v>
      </c>
    </row>
    <row r="9" spans="1:11" ht="21.75" customHeight="1" x14ac:dyDescent="0.25">
      <c r="A9" s="8" t="s">
        <v>230</v>
      </c>
      <c r="B9" s="9">
        <v>271</v>
      </c>
      <c r="C9" s="9">
        <v>65</v>
      </c>
      <c r="D9" s="9">
        <v>336</v>
      </c>
      <c r="E9" s="9">
        <v>0</v>
      </c>
      <c r="F9" s="9">
        <v>0</v>
      </c>
      <c r="G9" s="9">
        <f>SUM(E9:F9)</f>
        <v>0</v>
      </c>
      <c r="H9" s="9">
        <f>SUM(B9,E9)</f>
        <v>271</v>
      </c>
      <c r="I9" s="9">
        <f>SUM(C9,F9)</f>
        <v>65</v>
      </c>
      <c r="J9" s="9">
        <f>SUM(H9:I9)</f>
        <v>336</v>
      </c>
      <c r="K9" s="10" t="s">
        <v>231</v>
      </c>
    </row>
    <row r="10" spans="1:11" ht="21.75" customHeight="1" x14ac:dyDescent="0.25">
      <c r="A10" s="8" t="s">
        <v>319</v>
      </c>
      <c r="B10" s="9">
        <v>1578</v>
      </c>
      <c r="C10" s="9">
        <v>525</v>
      </c>
      <c r="D10" s="9">
        <v>2103</v>
      </c>
      <c r="E10" s="9">
        <v>0</v>
      </c>
      <c r="F10" s="9">
        <v>0</v>
      </c>
      <c r="G10" s="9">
        <f>SUM(E10:F10)</f>
        <v>0</v>
      </c>
      <c r="H10" s="9">
        <f t="shared" ref="H10:H15" si="0">SUM(B10,E10)</f>
        <v>1578</v>
      </c>
      <c r="I10" s="9">
        <f t="shared" ref="I10:I15" si="1">SUM(C10,F10)</f>
        <v>525</v>
      </c>
      <c r="J10" s="9">
        <f t="shared" ref="J10:J15" si="2">SUM(H10:I10)</f>
        <v>2103</v>
      </c>
      <c r="K10" s="10" t="s">
        <v>320</v>
      </c>
    </row>
    <row r="11" spans="1:11" s="208" customFormat="1" ht="21.75" customHeight="1" x14ac:dyDescent="0.25">
      <c r="A11" s="8" t="s">
        <v>514</v>
      </c>
      <c r="B11" s="9">
        <f>SUM(B9:B10)</f>
        <v>1849</v>
      </c>
      <c r="C11" s="9">
        <f t="shared" ref="C11:E11" si="3">SUM(C9:C10)</f>
        <v>590</v>
      </c>
      <c r="D11" s="9">
        <f t="shared" si="3"/>
        <v>2439</v>
      </c>
      <c r="E11" s="9">
        <f t="shared" si="3"/>
        <v>0</v>
      </c>
      <c r="F11" s="9">
        <f t="shared" ref="F11" si="4">SUM(F9:F10)</f>
        <v>0</v>
      </c>
      <c r="G11" s="9">
        <f t="shared" ref="G11" si="5">SUM(G9:G10)</f>
        <v>0</v>
      </c>
      <c r="H11" s="9">
        <f t="shared" si="0"/>
        <v>1849</v>
      </c>
      <c r="I11" s="9">
        <f t="shared" si="1"/>
        <v>590</v>
      </c>
      <c r="J11" s="9">
        <f t="shared" si="2"/>
        <v>2439</v>
      </c>
      <c r="K11" s="10" t="s">
        <v>511</v>
      </c>
    </row>
    <row r="12" spans="1:11" s="290" customFormat="1" ht="21.75" customHeight="1" x14ac:dyDescent="0.25">
      <c r="A12" s="8" t="s">
        <v>92</v>
      </c>
      <c r="B12" s="9"/>
      <c r="C12" s="9"/>
      <c r="D12" s="9"/>
      <c r="E12" s="9"/>
      <c r="F12" s="9"/>
      <c r="G12" s="9"/>
      <c r="H12" s="9"/>
      <c r="I12" s="9"/>
      <c r="J12" s="9"/>
      <c r="K12" s="292" t="s">
        <v>515</v>
      </c>
    </row>
    <row r="13" spans="1:11" s="208" customFormat="1" ht="21.75" customHeight="1" x14ac:dyDescent="0.25">
      <c r="A13" s="8" t="s">
        <v>230</v>
      </c>
      <c r="B13" s="9">
        <v>3</v>
      </c>
      <c r="C13" s="9">
        <v>4</v>
      </c>
      <c r="D13" s="9">
        <v>7</v>
      </c>
      <c r="E13" s="9">
        <f t="shared" ref="E13" si="6">SUM(E10:E11)</f>
        <v>0</v>
      </c>
      <c r="F13" s="9">
        <f t="shared" ref="F13" si="7">SUM(F10:F11)</f>
        <v>0</v>
      </c>
      <c r="G13" s="9">
        <f t="shared" ref="G13" si="8">SUM(G10:G11)</f>
        <v>0</v>
      </c>
      <c r="H13" s="9">
        <f t="shared" si="0"/>
        <v>3</v>
      </c>
      <c r="I13" s="9">
        <f t="shared" si="1"/>
        <v>4</v>
      </c>
      <c r="J13" s="9">
        <f t="shared" si="2"/>
        <v>7</v>
      </c>
      <c r="K13" s="10" t="s">
        <v>231</v>
      </c>
    </row>
    <row r="14" spans="1:11" s="208" customFormat="1" ht="21.75" customHeight="1" thickBot="1" x14ac:dyDescent="0.3">
      <c r="A14" s="14" t="s">
        <v>516</v>
      </c>
      <c r="B14" s="209">
        <f>SUM(B13)</f>
        <v>3</v>
      </c>
      <c r="C14" s="209">
        <f t="shared" ref="C14:G14" si="9">SUM(C13)</f>
        <v>4</v>
      </c>
      <c r="D14" s="209">
        <f t="shared" si="9"/>
        <v>7</v>
      </c>
      <c r="E14" s="209">
        <f t="shared" si="9"/>
        <v>0</v>
      </c>
      <c r="F14" s="209">
        <f t="shared" si="9"/>
        <v>0</v>
      </c>
      <c r="G14" s="209">
        <f t="shared" si="9"/>
        <v>0</v>
      </c>
      <c r="H14" s="209">
        <f t="shared" si="0"/>
        <v>3</v>
      </c>
      <c r="I14" s="209">
        <f t="shared" si="1"/>
        <v>4</v>
      </c>
      <c r="J14" s="209">
        <f t="shared" si="2"/>
        <v>7</v>
      </c>
      <c r="K14" s="202" t="s">
        <v>512</v>
      </c>
    </row>
    <row r="15" spans="1:11" ht="21.75" customHeight="1" thickBot="1" x14ac:dyDescent="0.3">
      <c r="A15" s="23" t="s">
        <v>262</v>
      </c>
      <c r="B15" s="24">
        <f>SUM(B14,B11)</f>
        <v>1852</v>
      </c>
      <c r="C15" s="24">
        <f t="shared" ref="C15:G15" si="10">SUM(C14,C11)</f>
        <v>594</v>
      </c>
      <c r="D15" s="24">
        <f t="shared" si="10"/>
        <v>2446</v>
      </c>
      <c r="E15" s="24">
        <f t="shared" si="10"/>
        <v>0</v>
      </c>
      <c r="F15" s="24">
        <f t="shared" si="10"/>
        <v>0</v>
      </c>
      <c r="G15" s="24">
        <f t="shared" si="10"/>
        <v>0</v>
      </c>
      <c r="H15" s="24">
        <f t="shared" si="0"/>
        <v>1852</v>
      </c>
      <c r="I15" s="24">
        <f t="shared" si="1"/>
        <v>594</v>
      </c>
      <c r="J15" s="24">
        <f t="shared" si="2"/>
        <v>2446</v>
      </c>
      <c r="K15" s="25" t="s">
        <v>263</v>
      </c>
    </row>
    <row r="16" spans="1:11" ht="21" customHeight="1" thickTop="1" x14ac:dyDescent="0.25"/>
    <row r="17" s="392" customFormat="1" ht="21" customHeight="1" x14ac:dyDescent="0.25"/>
    <row r="18" s="392" customFormat="1" ht="21" customHeight="1" x14ac:dyDescent="0.25"/>
    <row r="19" s="392" customFormat="1" ht="21" customHeight="1" x14ac:dyDescent="0.25"/>
    <row r="20" s="392" customFormat="1" ht="21" customHeight="1" x14ac:dyDescent="0.25"/>
    <row r="21" s="392" customFormat="1" ht="21" customHeight="1" x14ac:dyDescent="0.25"/>
    <row r="22" s="392" customFormat="1" ht="21" customHeight="1" x14ac:dyDescent="0.25"/>
    <row r="23" s="392" customFormat="1" ht="21" customHeight="1" x14ac:dyDescent="0.25"/>
    <row r="24" s="392" customFormat="1" ht="21" customHeight="1" x14ac:dyDescent="0.25"/>
    <row r="25" s="392" customFormat="1" ht="21" customHeight="1" x14ac:dyDescent="0.25"/>
    <row r="26" s="392" customFormat="1" ht="21" customHeight="1" x14ac:dyDescent="0.25"/>
    <row r="27" s="392" customFormat="1" ht="21" customHeight="1" x14ac:dyDescent="0.25"/>
    <row r="28" s="392" customFormat="1" ht="21" customHeight="1" x14ac:dyDescent="0.25"/>
    <row r="29" s="392" customFormat="1" ht="21" customHeight="1" x14ac:dyDescent="0.25"/>
    <row r="30" s="392" customFormat="1" ht="21" customHeight="1" x14ac:dyDescent="0.25"/>
    <row r="31" s="392" customFormat="1" ht="21" customHeight="1" x14ac:dyDescent="0.25"/>
    <row r="32" s="392" customFormat="1" ht="21" customHeight="1" x14ac:dyDescent="0.25"/>
    <row r="33" spans="1:11" ht="24" customHeight="1" x14ac:dyDescent="0.25">
      <c r="A33" s="738" t="s">
        <v>621</v>
      </c>
      <c r="B33" s="738"/>
      <c r="C33" s="738"/>
      <c r="D33" s="738"/>
      <c r="E33" s="738"/>
      <c r="F33" s="738"/>
      <c r="G33" s="738"/>
      <c r="H33" s="738"/>
      <c r="I33" s="738"/>
      <c r="J33" s="738"/>
      <c r="K33" s="738"/>
    </row>
    <row r="34" spans="1:11" ht="33.75" customHeight="1" x14ac:dyDescent="0.3">
      <c r="A34" s="759" t="s">
        <v>625</v>
      </c>
      <c r="B34" s="759"/>
      <c r="C34" s="759"/>
      <c r="D34" s="759"/>
      <c r="E34" s="759"/>
      <c r="F34" s="759"/>
      <c r="G34" s="759"/>
      <c r="H34" s="759"/>
      <c r="I34" s="759"/>
      <c r="J34" s="759"/>
      <c r="K34" s="759"/>
    </row>
    <row r="35" spans="1:11" ht="18" customHeight="1" thickBot="1" x14ac:dyDescent="0.35">
      <c r="A35" s="35" t="s">
        <v>877</v>
      </c>
      <c r="K35" s="81" t="s">
        <v>521</v>
      </c>
    </row>
    <row r="36" spans="1:11" ht="17.25" customHeight="1" thickTop="1" x14ac:dyDescent="0.25">
      <c r="A36" s="735" t="s">
        <v>205</v>
      </c>
      <c r="B36" s="735" t="s">
        <v>1</v>
      </c>
      <c r="C36" s="735"/>
      <c r="D36" s="735"/>
      <c r="E36" s="735" t="s">
        <v>2</v>
      </c>
      <c r="F36" s="735"/>
      <c r="G36" s="735"/>
      <c r="H36" s="735" t="s">
        <v>4</v>
      </c>
      <c r="I36" s="735"/>
      <c r="J36" s="735"/>
      <c r="K36" s="735" t="s">
        <v>206</v>
      </c>
    </row>
    <row r="37" spans="1:11" ht="17.25" customHeight="1" x14ac:dyDescent="0.25">
      <c r="A37" s="736"/>
      <c r="B37" s="736" t="s">
        <v>6</v>
      </c>
      <c r="C37" s="736"/>
      <c r="D37" s="736"/>
      <c r="E37" s="736" t="s">
        <v>7</v>
      </c>
      <c r="F37" s="736"/>
      <c r="G37" s="736"/>
      <c r="H37" s="736" t="s">
        <v>9</v>
      </c>
      <c r="I37" s="736"/>
      <c r="J37" s="736"/>
      <c r="K37" s="736"/>
    </row>
    <row r="38" spans="1:11" ht="17.25" customHeight="1" x14ac:dyDescent="0.25">
      <c r="A38" s="736"/>
      <c r="B38" s="15" t="s">
        <v>10</v>
      </c>
      <c r="C38" s="15" t="s">
        <v>113</v>
      </c>
      <c r="D38" s="15" t="s">
        <v>12</v>
      </c>
      <c r="E38" s="15" t="s">
        <v>10</v>
      </c>
      <c r="F38" s="15" t="s">
        <v>113</v>
      </c>
      <c r="G38" s="15" t="s">
        <v>12</v>
      </c>
      <c r="H38" s="15" t="s">
        <v>10</v>
      </c>
      <c r="I38" s="15" t="s">
        <v>113</v>
      </c>
      <c r="J38" s="15" t="s">
        <v>12</v>
      </c>
      <c r="K38" s="736"/>
    </row>
    <row r="39" spans="1:11" ht="17.25" customHeight="1" thickBot="1" x14ac:dyDescent="0.35">
      <c r="A39" s="737"/>
      <c r="B39" s="67" t="s">
        <v>13</v>
      </c>
      <c r="C39" s="67" t="s">
        <v>14</v>
      </c>
      <c r="D39" s="67" t="s">
        <v>9</v>
      </c>
      <c r="E39" s="67" t="s">
        <v>13</v>
      </c>
      <c r="F39" s="67" t="s">
        <v>14</v>
      </c>
      <c r="G39" s="67" t="s">
        <v>9</v>
      </c>
      <c r="H39" s="67" t="s">
        <v>13</v>
      </c>
      <c r="I39" s="67" t="s">
        <v>14</v>
      </c>
      <c r="J39" s="4" t="s">
        <v>9</v>
      </c>
      <c r="K39" s="737"/>
    </row>
    <row r="40" spans="1:11" ht="18.75" customHeight="1" x14ac:dyDescent="0.25">
      <c r="A40" s="20" t="s">
        <v>15</v>
      </c>
      <c r="K40" s="22" t="s">
        <v>207</v>
      </c>
    </row>
    <row r="41" spans="1:11" ht="24.75" customHeight="1" x14ac:dyDescent="0.25">
      <c r="A41" s="8" t="s">
        <v>230</v>
      </c>
      <c r="B41" s="9">
        <v>251</v>
      </c>
      <c r="C41" s="9">
        <v>61</v>
      </c>
      <c r="D41" s="9">
        <v>312</v>
      </c>
      <c r="E41" s="9">
        <v>0</v>
      </c>
      <c r="F41" s="9">
        <v>0</v>
      </c>
      <c r="G41" s="9">
        <f>SUM(E41:F41)</f>
        <v>0</v>
      </c>
      <c r="H41" s="9">
        <f>SUM(B41,E41)</f>
        <v>251</v>
      </c>
      <c r="I41" s="9">
        <f t="shared" ref="H41:I46" si="11">SUM(C41,F41)</f>
        <v>61</v>
      </c>
      <c r="J41" s="9">
        <f>SUM(H41:I41)</f>
        <v>312</v>
      </c>
      <c r="K41" s="10" t="s">
        <v>231</v>
      </c>
    </row>
    <row r="42" spans="1:11" ht="21" customHeight="1" x14ac:dyDescent="0.25">
      <c r="A42" s="8" t="s">
        <v>319</v>
      </c>
      <c r="B42" s="9">
        <v>1516</v>
      </c>
      <c r="C42" s="9">
        <v>511</v>
      </c>
      <c r="D42" s="9">
        <v>2027</v>
      </c>
      <c r="E42" s="9">
        <v>0</v>
      </c>
      <c r="F42" s="9">
        <v>0</v>
      </c>
      <c r="G42" s="9">
        <f>SUM(E42:F42)</f>
        <v>0</v>
      </c>
      <c r="H42" s="9">
        <f t="shared" si="11"/>
        <v>1516</v>
      </c>
      <c r="I42" s="9">
        <f t="shared" si="11"/>
        <v>511</v>
      </c>
      <c r="J42" s="9">
        <f t="shared" ref="J42:J47" si="12">SUM(H42:I42)</f>
        <v>2027</v>
      </c>
      <c r="K42" s="10" t="s">
        <v>320</v>
      </c>
    </row>
    <row r="43" spans="1:11" s="208" customFormat="1" ht="25.5" customHeight="1" x14ac:dyDescent="0.25">
      <c r="A43" s="8" t="s">
        <v>514</v>
      </c>
      <c r="B43" s="9">
        <f>SUM(B41:B42)</f>
        <v>1767</v>
      </c>
      <c r="C43" s="9">
        <f t="shared" ref="C43" si="13">SUM(C41:C42)</f>
        <v>572</v>
      </c>
      <c r="D43" s="9">
        <f t="shared" ref="D43" si="14">SUM(D41:D42)</f>
        <v>2339</v>
      </c>
      <c r="E43" s="9">
        <f t="shared" ref="E43" si="15">SUM(E41:E42)</f>
        <v>0</v>
      </c>
      <c r="F43" s="9">
        <f t="shared" ref="F43" si="16">SUM(F41:F42)</f>
        <v>0</v>
      </c>
      <c r="G43" s="9">
        <f t="shared" ref="G43" si="17">SUM(G41:G42)</f>
        <v>0</v>
      </c>
      <c r="H43" s="9">
        <f t="shared" si="11"/>
        <v>1767</v>
      </c>
      <c r="I43" s="9">
        <f t="shared" si="11"/>
        <v>572</v>
      </c>
      <c r="J43" s="9">
        <f t="shared" si="12"/>
        <v>2339</v>
      </c>
      <c r="K43" s="10" t="s">
        <v>511</v>
      </c>
    </row>
    <row r="44" spans="1:11" s="290" customFormat="1" ht="25.5" customHeight="1" x14ac:dyDescent="0.25">
      <c r="A44" s="8" t="s">
        <v>92</v>
      </c>
      <c r="B44" s="9"/>
      <c r="C44" s="9"/>
      <c r="D44" s="9"/>
      <c r="E44" s="9"/>
      <c r="F44" s="9"/>
      <c r="G44" s="9"/>
      <c r="H44" s="9"/>
      <c r="I44" s="9"/>
      <c r="J44" s="9"/>
      <c r="K44" s="292" t="s">
        <v>515</v>
      </c>
    </row>
    <row r="45" spans="1:11" s="208" customFormat="1" ht="22.5" customHeight="1" x14ac:dyDescent="0.25">
      <c r="A45" s="8" t="s">
        <v>230</v>
      </c>
      <c r="B45" s="9">
        <v>3</v>
      </c>
      <c r="C45" s="9">
        <v>4</v>
      </c>
      <c r="D45" s="9">
        <v>7</v>
      </c>
      <c r="E45" s="9">
        <f>SUM(E42:E43)</f>
        <v>0</v>
      </c>
      <c r="F45" s="9">
        <f>SUM(F42:F43)</f>
        <v>0</v>
      </c>
      <c r="G45" s="9">
        <f>SUM(G42:G43)</f>
        <v>0</v>
      </c>
      <c r="H45" s="9">
        <f t="shared" si="11"/>
        <v>3</v>
      </c>
      <c r="I45" s="9">
        <f t="shared" si="11"/>
        <v>4</v>
      </c>
      <c r="J45" s="9">
        <f t="shared" si="12"/>
        <v>7</v>
      </c>
      <c r="K45" s="10" t="s">
        <v>231</v>
      </c>
    </row>
    <row r="46" spans="1:11" s="208" customFormat="1" ht="25.5" customHeight="1" thickBot="1" x14ac:dyDescent="0.3">
      <c r="A46" s="14" t="s">
        <v>516</v>
      </c>
      <c r="B46" s="209">
        <f>SUM(B45)</f>
        <v>3</v>
      </c>
      <c r="C46" s="209">
        <f t="shared" ref="C46" si="18">SUM(C45)</f>
        <v>4</v>
      </c>
      <c r="D46" s="209">
        <f t="shared" ref="D46" si="19">SUM(D45)</f>
        <v>7</v>
      </c>
      <c r="E46" s="209">
        <f t="shared" ref="E46" si="20">SUM(E45)</f>
        <v>0</v>
      </c>
      <c r="F46" s="209">
        <f t="shared" ref="F46" si="21">SUM(F45)</f>
        <v>0</v>
      </c>
      <c r="G46" s="209">
        <f t="shared" ref="G46" si="22">SUM(G45)</f>
        <v>0</v>
      </c>
      <c r="H46" s="209">
        <f t="shared" si="11"/>
        <v>3</v>
      </c>
      <c r="I46" s="209">
        <f t="shared" si="11"/>
        <v>4</v>
      </c>
      <c r="J46" s="9">
        <f t="shared" si="12"/>
        <v>7</v>
      </c>
      <c r="K46" s="202" t="s">
        <v>512</v>
      </c>
    </row>
    <row r="47" spans="1:11" ht="20.25" customHeight="1" thickBot="1" x14ac:dyDescent="0.3">
      <c r="A47" s="23" t="s">
        <v>262</v>
      </c>
      <c r="B47" s="24">
        <f>SUM(B46,B43)</f>
        <v>1770</v>
      </c>
      <c r="C47" s="24">
        <f t="shared" ref="C47:I47" si="23">SUM(C46,C43)</f>
        <v>576</v>
      </c>
      <c r="D47" s="24">
        <f t="shared" si="23"/>
        <v>2346</v>
      </c>
      <c r="E47" s="24">
        <f t="shared" si="23"/>
        <v>0</v>
      </c>
      <c r="F47" s="24">
        <f t="shared" si="23"/>
        <v>0</v>
      </c>
      <c r="G47" s="24">
        <f t="shared" si="23"/>
        <v>0</v>
      </c>
      <c r="H47" s="24">
        <f t="shared" si="23"/>
        <v>1770</v>
      </c>
      <c r="I47" s="24">
        <f t="shared" si="23"/>
        <v>576</v>
      </c>
      <c r="J47" s="24">
        <f t="shared" si="12"/>
        <v>2346</v>
      </c>
      <c r="K47" s="25" t="s">
        <v>263</v>
      </c>
    </row>
    <row r="48" spans="1:11" ht="14.4" thickTop="1" x14ac:dyDescent="0.25"/>
  </sheetData>
  <mergeCells count="20">
    <mergeCell ref="A33:K33"/>
    <mergeCell ref="A34:K34"/>
    <mergeCell ref="A36:A39"/>
    <mergeCell ref="B36:D36"/>
    <mergeCell ref="E36:G36"/>
    <mergeCell ref="H36:J36"/>
    <mergeCell ref="K36:K39"/>
    <mergeCell ref="B37:D37"/>
    <mergeCell ref="E37:G37"/>
    <mergeCell ref="H37:J37"/>
    <mergeCell ref="A1:K1"/>
    <mergeCell ref="A2:K2"/>
    <mergeCell ref="A4:A7"/>
    <mergeCell ref="B4:D4"/>
    <mergeCell ref="E4:G4"/>
    <mergeCell ref="H4:J4"/>
    <mergeCell ref="K4:K7"/>
    <mergeCell ref="B5:D5"/>
    <mergeCell ref="E5:G5"/>
    <mergeCell ref="H5:J5"/>
  </mergeCells>
  <printOptions horizontalCentered="1"/>
  <pageMargins left="0.39370078740157499" right="0.39370078740157499" top="0.78740157480314998" bottom="0.39370078740157499" header="0.78740157480314998" footer="0.39370078740157499"/>
  <pageSetup paperSize="9" scale="80" firstPageNumber="161"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2:K45"/>
  <sheetViews>
    <sheetView rightToLeft="1" view="pageBreakPreview" topLeftCell="A33" zoomScale="73" zoomScaleNormal="85" zoomScaleSheetLayoutView="73" workbookViewId="0">
      <selection activeCell="D53" sqref="D53"/>
    </sheetView>
  </sheetViews>
  <sheetFormatPr defaultColWidth="9" defaultRowHeight="13.8" x14ac:dyDescent="0.25"/>
  <cols>
    <col min="1" max="1" width="19.59765625" style="66" customWidth="1"/>
    <col min="2" max="10" width="10.19921875" style="66" customWidth="1"/>
    <col min="11" max="11" width="23.09765625" style="66" customWidth="1"/>
    <col min="12" max="16384" width="9" style="66"/>
  </cols>
  <sheetData>
    <row r="2" spans="1:11" ht="27.75" customHeight="1" x14ac:dyDescent="0.25">
      <c r="A2" s="738" t="s">
        <v>609</v>
      </c>
      <c r="B2" s="738"/>
      <c r="C2" s="738"/>
      <c r="D2" s="738"/>
      <c r="E2" s="738"/>
      <c r="F2" s="738"/>
      <c r="G2" s="738"/>
      <c r="H2" s="738"/>
      <c r="I2" s="738"/>
      <c r="J2" s="738"/>
      <c r="K2" s="738"/>
    </row>
    <row r="3" spans="1:11" ht="42" customHeight="1" x14ac:dyDescent="0.25">
      <c r="A3" s="742" t="s">
        <v>614</v>
      </c>
      <c r="B3" s="742"/>
      <c r="C3" s="742"/>
      <c r="D3" s="742"/>
      <c r="E3" s="742"/>
      <c r="F3" s="742"/>
      <c r="G3" s="742"/>
      <c r="H3" s="742"/>
      <c r="I3" s="742"/>
      <c r="J3" s="742"/>
      <c r="K3" s="742"/>
    </row>
    <row r="4" spans="1:11" ht="22.5" customHeight="1" thickBot="1" x14ac:dyDescent="0.3">
      <c r="A4" s="442" t="s">
        <v>523</v>
      </c>
      <c r="B4" s="443"/>
      <c r="C4" s="443"/>
      <c r="D4" s="443"/>
      <c r="E4" s="443"/>
      <c r="F4" s="443"/>
      <c r="G4" s="443"/>
      <c r="H4" s="443"/>
      <c r="I4" s="443"/>
      <c r="J4" s="443"/>
      <c r="K4" s="444" t="s">
        <v>878</v>
      </c>
    </row>
    <row r="5" spans="1:11" ht="24.9" customHeight="1" thickTop="1" x14ac:dyDescent="0.25">
      <c r="A5" s="749" t="s">
        <v>205</v>
      </c>
      <c r="B5" s="749" t="s">
        <v>1</v>
      </c>
      <c r="C5" s="749"/>
      <c r="D5" s="749"/>
      <c r="E5" s="749" t="s">
        <v>2</v>
      </c>
      <c r="F5" s="749"/>
      <c r="G5" s="749"/>
      <c r="H5" s="749" t="s">
        <v>4</v>
      </c>
      <c r="I5" s="749"/>
      <c r="J5" s="749"/>
      <c r="K5" s="749" t="s">
        <v>206</v>
      </c>
    </row>
    <row r="6" spans="1:11" ht="24.9" customHeight="1" x14ac:dyDescent="0.25">
      <c r="A6" s="750"/>
      <c r="B6" s="750" t="s">
        <v>6</v>
      </c>
      <c r="C6" s="750"/>
      <c r="D6" s="750"/>
      <c r="E6" s="750" t="s">
        <v>7</v>
      </c>
      <c r="F6" s="750"/>
      <c r="G6" s="750"/>
      <c r="H6" s="750" t="s">
        <v>9</v>
      </c>
      <c r="I6" s="750"/>
      <c r="J6" s="750"/>
      <c r="K6" s="750"/>
    </row>
    <row r="7" spans="1:11" ht="20.25" customHeight="1" x14ac:dyDescent="0.25">
      <c r="A7" s="750"/>
      <c r="B7" s="585" t="s">
        <v>10</v>
      </c>
      <c r="C7" s="585" t="s">
        <v>113</v>
      </c>
      <c r="D7" s="585" t="s">
        <v>12</v>
      </c>
      <c r="E7" s="585" t="s">
        <v>10</v>
      </c>
      <c r="F7" s="585" t="s">
        <v>113</v>
      </c>
      <c r="G7" s="585" t="s">
        <v>12</v>
      </c>
      <c r="H7" s="585" t="s">
        <v>10</v>
      </c>
      <c r="I7" s="585" t="s">
        <v>113</v>
      </c>
      <c r="J7" s="585" t="s">
        <v>12</v>
      </c>
      <c r="K7" s="750"/>
    </row>
    <row r="8" spans="1:11" ht="28.5" customHeight="1" thickBot="1" x14ac:dyDescent="0.3">
      <c r="A8" s="751"/>
      <c r="B8" s="586" t="s">
        <v>13</v>
      </c>
      <c r="C8" s="586" t="s">
        <v>14</v>
      </c>
      <c r="D8" s="586" t="s">
        <v>9</v>
      </c>
      <c r="E8" s="586" t="s">
        <v>13</v>
      </c>
      <c r="F8" s="586" t="s">
        <v>14</v>
      </c>
      <c r="G8" s="586" t="s">
        <v>9</v>
      </c>
      <c r="H8" s="586" t="s">
        <v>13</v>
      </c>
      <c r="I8" s="586" t="s">
        <v>14</v>
      </c>
      <c r="J8" s="586" t="s">
        <v>9</v>
      </c>
      <c r="K8" s="751"/>
    </row>
    <row r="9" spans="1:11" ht="30" customHeight="1" x14ac:dyDescent="0.25">
      <c r="A9" s="20" t="s">
        <v>15</v>
      </c>
      <c r="B9" s="760"/>
      <c r="C9" s="760"/>
      <c r="D9" s="760"/>
      <c r="E9" s="760"/>
      <c r="F9" s="760"/>
      <c r="G9" s="760"/>
      <c r="H9" s="760"/>
      <c r="I9" s="760"/>
      <c r="J9" s="760"/>
      <c r="K9" s="22" t="s">
        <v>207</v>
      </c>
    </row>
    <row r="10" spans="1:11" ht="30" customHeight="1" x14ac:dyDescent="0.25">
      <c r="A10" s="20" t="s">
        <v>216</v>
      </c>
      <c r="B10" s="21">
        <v>16</v>
      </c>
      <c r="C10" s="21">
        <v>52</v>
      </c>
      <c r="D10" s="21">
        <v>68</v>
      </c>
      <c r="E10" s="21">
        <v>0</v>
      </c>
      <c r="F10" s="21">
        <v>0</v>
      </c>
      <c r="G10" s="21">
        <f>SUM(E10:F10)</f>
        <v>0</v>
      </c>
      <c r="H10" s="21">
        <f t="shared" ref="H10:J12" si="0">SUM(B10,E10)</f>
        <v>16</v>
      </c>
      <c r="I10" s="21">
        <f t="shared" si="0"/>
        <v>52</v>
      </c>
      <c r="J10" s="21">
        <f t="shared" si="0"/>
        <v>68</v>
      </c>
      <c r="K10" s="22" t="s">
        <v>217</v>
      </c>
    </row>
    <row r="11" spans="1:11" ht="30" customHeight="1" x14ac:dyDescent="0.25">
      <c r="A11" s="20" t="s">
        <v>522</v>
      </c>
      <c r="B11" s="21">
        <v>0</v>
      </c>
      <c r="C11" s="21">
        <v>1</v>
      </c>
      <c r="D11" s="21">
        <v>1</v>
      </c>
      <c r="E11" s="21">
        <v>0</v>
      </c>
      <c r="F11" s="21">
        <v>0</v>
      </c>
      <c r="G11" s="21">
        <f>SUM(E11:F11)</f>
        <v>0</v>
      </c>
      <c r="H11" s="21">
        <f t="shared" si="0"/>
        <v>0</v>
      </c>
      <c r="I11" s="21">
        <f t="shared" si="0"/>
        <v>1</v>
      </c>
      <c r="J11" s="21">
        <f t="shared" si="0"/>
        <v>1</v>
      </c>
      <c r="K11" s="22" t="s">
        <v>223</v>
      </c>
    </row>
    <row r="12" spans="1:11" ht="30" customHeight="1" thickBot="1" x14ac:dyDescent="0.3">
      <c r="A12" s="42" t="s">
        <v>321</v>
      </c>
      <c r="B12" s="43">
        <v>138</v>
      </c>
      <c r="C12" s="43">
        <v>97</v>
      </c>
      <c r="D12" s="43">
        <v>235</v>
      </c>
      <c r="E12" s="43">
        <v>0</v>
      </c>
      <c r="F12" s="43">
        <v>0</v>
      </c>
      <c r="G12" s="43">
        <f>SUM(E12:F12)</f>
        <v>0</v>
      </c>
      <c r="H12" s="43">
        <f t="shared" si="0"/>
        <v>138</v>
      </c>
      <c r="I12" s="43">
        <f t="shared" si="0"/>
        <v>97</v>
      </c>
      <c r="J12" s="43">
        <f t="shared" si="0"/>
        <v>235</v>
      </c>
      <c r="K12" s="44" t="s">
        <v>322</v>
      </c>
    </row>
    <row r="13" spans="1:11" ht="30" customHeight="1" thickBot="1" x14ac:dyDescent="0.3">
      <c r="A13" s="23" t="s">
        <v>262</v>
      </c>
      <c r="B13" s="24">
        <f t="shared" ref="B13:J13" si="1">SUM(B10:B12)</f>
        <v>154</v>
      </c>
      <c r="C13" s="24">
        <f t="shared" si="1"/>
        <v>150</v>
      </c>
      <c r="D13" s="24">
        <f t="shared" si="1"/>
        <v>304</v>
      </c>
      <c r="E13" s="24">
        <f t="shared" si="1"/>
        <v>0</v>
      </c>
      <c r="F13" s="24">
        <f t="shared" si="1"/>
        <v>0</v>
      </c>
      <c r="G13" s="24">
        <f t="shared" si="1"/>
        <v>0</v>
      </c>
      <c r="H13" s="24">
        <f t="shared" si="1"/>
        <v>154</v>
      </c>
      <c r="I13" s="24">
        <f t="shared" si="1"/>
        <v>150</v>
      </c>
      <c r="J13" s="24">
        <f t="shared" si="1"/>
        <v>304</v>
      </c>
      <c r="K13" s="594" t="s">
        <v>263</v>
      </c>
    </row>
    <row r="14" spans="1:11" ht="28.5" customHeight="1" thickTop="1" x14ac:dyDescent="0.25">
      <c r="A14" s="760"/>
      <c r="B14" s="760"/>
      <c r="C14" s="760"/>
      <c r="D14" s="760"/>
    </row>
    <row r="15" spans="1:11" ht="27" customHeight="1" x14ac:dyDescent="0.25">
      <c r="A15" s="738" t="s">
        <v>610</v>
      </c>
      <c r="B15" s="738"/>
      <c r="C15" s="738"/>
      <c r="D15" s="738"/>
      <c r="E15" s="738"/>
      <c r="F15" s="738"/>
      <c r="G15" s="738"/>
      <c r="H15" s="738"/>
      <c r="I15" s="738"/>
      <c r="J15" s="738"/>
      <c r="K15" s="738"/>
    </row>
    <row r="16" spans="1:11" ht="35.25" customHeight="1" x14ac:dyDescent="0.25">
      <c r="A16" s="742" t="s">
        <v>615</v>
      </c>
      <c r="B16" s="742"/>
      <c r="C16" s="742"/>
      <c r="D16" s="742"/>
      <c r="E16" s="742"/>
      <c r="F16" s="742"/>
      <c r="G16" s="742"/>
      <c r="H16" s="742"/>
      <c r="I16" s="742"/>
      <c r="J16" s="742"/>
      <c r="K16" s="742"/>
    </row>
    <row r="17" spans="1:11" ht="24.9" customHeight="1" thickBot="1" x14ac:dyDescent="0.3">
      <c r="A17" s="442" t="s">
        <v>524</v>
      </c>
      <c r="B17" s="443"/>
      <c r="C17" s="443"/>
      <c r="D17" s="443"/>
      <c r="E17" s="443"/>
      <c r="F17" s="443"/>
      <c r="G17" s="443"/>
      <c r="H17" s="443"/>
      <c r="I17" s="443"/>
      <c r="J17" s="443"/>
      <c r="K17" s="444" t="s">
        <v>525</v>
      </c>
    </row>
    <row r="18" spans="1:11" ht="22.5" customHeight="1" thickTop="1" x14ac:dyDescent="0.25">
      <c r="A18" s="749" t="s">
        <v>205</v>
      </c>
      <c r="B18" s="749" t="s">
        <v>1</v>
      </c>
      <c r="C18" s="749"/>
      <c r="D18" s="749"/>
      <c r="E18" s="749" t="s">
        <v>2</v>
      </c>
      <c r="F18" s="749"/>
      <c r="G18" s="749"/>
      <c r="H18" s="749" t="s">
        <v>4</v>
      </c>
      <c r="I18" s="749"/>
      <c r="J18" s="749"/>
      <c r="K18" s="749" t="s">
        <v>206</v>
      </c>
    </row>
    <row r="19" spans="1:11" ht="22.5" customHeight="1" x14ac:dyDescent="0.25">
      <c r="A19" s="750"/>
      <c r="B19" s="750" t="s">
        <v>6</v>
      </c>
      <c r="C19" s="750"/>
      <c r="D19" s="750"/>
      <c r="E19" s="750" t="s">
        <v>7</v>
      </c>
      <c r="F19" s="750"/>
      <c r="G19" s="750"/>
      <c r="H19" s="750" t="s">
        <v>9</v>
      </c>
      <c r="I19" s="750"/>
      <c r="J19" s="750"/>
      <c r="K19" s="750"/>
    </row>
    <row r="20" spans="1:11" ht="22.5" customHeight="1" x14ac:dyDescent="0.25">
      <c r="A20" s="750"/>
      <c r="B20" s="585" t="s">
        <v>10</v>
      </c>
      <c r="C20" s="585" t="s">
        <v>113</v>
      </c>
      <c r="D20" s="585" t="s">
        <v>12</v>
      </c>
      <c r="E20" s="585" t="s">
        <v>10</v>
      </c>
      <c r="F20" s="585" t="s">
        <v>113</v>
      </c>
      <c r="G20" s="585" t="s">
        <v>12</v>
      </c>
      <c r="H20" s="585" t="s">
        <v>10</v>
      </c>
      <c r="I20" s="585" t="s">
        <v>113</v>
      </c>
      <c r="J20" s="585" t="s">
        <v>12</v>
      </c>
      <c r="K20" s="750"/>
    </row>
    <row r="21" spans="1:11" ht="22.5" customHeight="1" thickBot="1" x14ac:dyDescent="0.3">
      <c r="A21" s="751"/>
      <c r="B21" s="586" t="s">
        <v>13</v>
      </c>
      <c r="C21" s="586" t="s">
        <v>14</v>
      </c>
      <c r="D21" s="586" t="s">
        <v>9</v>
      </c>
      <c r="E21" s="586" t="s">
        <v>13</v>
      </c>
      <c r="F21" s="586" t="s">
        <v>14</v>
      </c>
      <c r="G21" s="586" t="s">
        <v>9</v>
      </c>
      <c r="H21" s="586" t="s">
        <v>13</v>
      </c>
      <c r="I21" s="586" t="s">
        <v>14</v>
      </c>
      <c r="J21" s="586" t="s">
        <v>9</v>
      </c>
      <c r="K21" s="751"/>
    </row>
    <row r="22" spans="1:11" ht="24" customHeight="1" x14ac:dyDescent="0.25">
      <c r="A22" s="20" t="s">
        <v>15</v>
      </c>
      <c r="B22" s="760"/>
      <c r="C22" s="760"/>
      <c r="D22" s="760"/>
      <c r="E22" s="760"/>
      <c r="F22" s="760"/>
      <c r="G22" s="760"/>
      <c r="H22" s="760"/>
      <c r="I22" s="760"/>
      <c r="J22" s="760"/>
      <c r="K22" s="22" t="s">
        <v>207</v>
      </c>
    </row>
    <row r="23" spans="1:11" ht="24" customHeight="1" x14ac:dyDescent="0.25">
      <c r="A23" s="20" t="s">
        <v>216</v>
      </c>
      <c r="B23" s="21">
        <v>50</v>
      </c>
      <c r="C23" s="21">
        <v>117</v>
      </c>
      <c r="D23" s="21">
        <v>167</v>
      </c>
      <c r="E23" s="21">
        <v>0</v>
      </c>
      <c r="F23" s="21">
        <v>0</v>
      </c>
      <c r="G23" s="21">
        <f>SUM(E23:F23)</f>
        <v>0</v>
      </c>
      <c r="H23" s="21">
        <f t="shared" ref="H23:J25" si="2">SUM(B23,E23)</f>
        <v>50</v>
      </c>
      <c r="I23" s="21">
        <f t="shared" si="2"/>
        <v>117</v>
      </c>
      <c r="J23" s="21">
        <f t="shared" si="2"/>
        <v>167</v>
      </c>
      <c r="K23" s="22" t="s">
        <v>217</v>
      </c>
    </row>
    <row r="24" spans="1:11" ht="24" customHeight="1" x14ac:dyDescent="0.25">
      <c r="A24" s="20" t="s">
        <v>522</v>
      </c>
      <c r="B24" s="21">
        <v>22</v>
      </c>
      <c r="C24" s="21">
        <v>17</v>
      </c>
      <c r="D24" s="21">
        <v>39</v>
      </c>
      <c r="E24" s="21">
        <v>0</v>
      </c>
      <c r="F24" s="21">
        <v>0</v>
      </c>
      <c r="G24" s="21">
        <f>SUM(E24:F24)</f>
        <v>0</v>
      </c>
      <c r="H24" s="21">
        <f t="shared" si="2"/>
        <v>22</v>
      </c>
      <c r="I24" s="21">
        <f t="shared" si="2"/>
        <v>17</v>
      </c>
      <c r="J24" s="21">
        <f t="shared" si="2"/>
        <v>39</v>
      </c>
      <c r="K24" s="22" t="s">
        <v>223</v>
      </c>
    </row>
    <row r="25" spans="1:11" ht="24" customHeight="1" thickBot="1" x14ac:dyDescent="0.3">
      <c r="A25" s="42" t="s">
        <v>321</v>
      </c>
      <c r="B25" s="43">
        <v>303</v>
      </c>
      <c r="C25" s="43">
        <v>171</v>
      </c>
      <c r="D25" s="43">
        <v>474</v>
      </c>
      <c r="E25" s="43">
        <v>0</v>
      </c>
      <c r="F25" s="43">
        <v>0</v>
      </c>
      <c r="G25" s="43">
        <f>SUM(E25:F25)</f>
        <v>0</v>
      </c>
      <c r="H25" s="43">
        <f t="shared" si="2"/>
        <v>303</v>
      </c>
      <c r="I25" s="43">
        <f t="shared" si="2"/>
        <v>171</v>
      </c>
      <c r="J25" s="43">
        <f t="shared" si="2"/>
        <v>474</v>
      </c>
      <c r="K25" s="44" t="s">
        <v>322</v>
      </c>
    </row>
    <row r="26" spans="1:11" ht="24" customHeight="1" thickBot="1" x14ac:dyDescent="0.3">
      <c r="A26" s="23" t="s">
        <v>262</v>
      </c>
      <c r="B26" s="24">
        <f t="shared" ref="B26:J26" si="3">SUM(B23:B25)</f>
        <v>375</v>
      </c>
      <c r="C26" s="24">
        <f t="shared" si="3"/>
        <v>305</v>
      </c>
      <c r="D26" s="24">
        <f t="shared" si="3"/>
        <v>680</v>
      </c>
      <c r="E26" s="24">
        <f t="shared" si="3"/>
        <v>0</v>
      </c>
      <c r="F26" s="24">
        <f t="shared" si="3"/>
        <v>0</v>
      </c>
      <c r="G26" s="24">
        <f t="shared" si="3"/>
        <v>0</v>
      </c>
      <c r="H26" s="24">
        <f t="shared" si="3"/>
        <v>375</v>
      </c>
      <c r="I26" s="24">
        <f t="shared" si="3"/>
        <v>305</v>
      </c>
      <c r="J26" s="24">
        <f t="shared" si="3"/>
        <v>680</v>
      </c>
      <c r="K26" s="594" t="s">
        <v>263</v>
      </c>
    </row>
    <row r="27" spans="1:11" ht="22.5" customHeight="1" thickTop="1" x14ac:dyDescent="0.25">
      <c r="A27" s="760"/>
      <c r="B27" s="760"/>
      <c r="C27" s="760"/>
      <c r="D27" s="760"/>
    </row>
    <row r="28" spans="1:11" ht="22.5" customHeight="1" x14ac:dyDescent="0.25"/>
    <row r="29" spans="1:11" s="660" customFormat="1" ht="22.5" customHeight="1" x14ac:dyDescent="0.25"/>
    <row r="30" spans="1:11" ht="22.5" customHeight="1" x14ac:dyDescent="0.25"/>
    <row r="31" spans="1:11" ht="22.5" customHeight="1" x14ac:dyDescent="0.25"/>
    <row r="32" spans="1:11" ht="33.75" customHeight="1" x14ac:dyDescent="0.25">
      <c r="A32" s="738" t="s">
        <v>611</v>
      </c>
      <c r="B32" s="738"/>
      <c r="C32" s="738"/>
      <c r="D32" s="738"/>
      <c r="E32" s="738"/>
      <c r="F32" s="738"/>
      <c r="G32" s="738"/>
      <c r="H32" s="738"/>
      <c r="I32" s="738"/>
      <c r="J32" s="738"/>
      <c r="K32" s="738"/>
    </row>
    <row r="33" spans="1:11" ht="30.75" customHeight="1" x14ac:dyDescent="0.25">
      <c r="A33" s="742" t="s">
        <v>616</v>
      </c>
      <c r="B33" s="742"/>
      <c r="C33" s="742"/>
      <c r="D33" s="742"/>
      <c r="E33" s="742"/>
      <c r="F33" s="742"/>
      <c r="G33" s="742"/>
      <c r="H33" s="742"/>
      <c r="I33" s="742"/>
      <c r="J33" s="742"/>
      <c r="K33" s="742"/>
    </row>
    <row r="34" spans="1:11" ht="28.5" customHeight="1" thickBot="1" x14ac:dyDescent="0.3">
      <c r="A34" s="442" t="s">
        <v>527</v>
      </c>
      <c r="B34" s="443"/>
      <c r="C34" s="443"/>
      <c r="D34" s="443"/>
      <c r="E34" s="443"/>
      <c r="F34" s="443"/>
      <c r="G34" s="443"/>
      <c r="H34" s="443"/>
      <c r="I34" s="443"/>
      <c r="J34" s="443"/>
      <c r="K34" s="444" t="s">
        <v>528</v>
      </c>
    </row>
    <row r="35" spans="1:11" ht="29.25" customHeight="1" thickTop="1" x14ac:dyDescent="0.25">
      <c r="A35" s="749" t="s">
        <v>205</v>
      </c>
      <c r="B35" s="749" t="s">
        <v>1</v>
      </c>
      <c r="C35" s="749"/>
      <c r="D35" s="749"/>
      <c r="E35" s="749" t="s">
        <v>2</v>
      </c>
      <c r="F35" s="749"/>
      <c r="G35" s="749"/>
      <c r="H35" s="749" t="s">
        <v>4</v>
      </c>
      <c r="I35" s="749"/>
      <c r="J35" s="749"/>
      <c r="K35" s="749" t="s">
        <v>206</v>
      </c>
    </row>
    <row r="36" spans="1:11" ht="30.75" customHeight="1" x14ac:dyDescent="0.25">
      <c r="A36" s="750"/>
      <c r="B36" s="750" t="s">
        <v>6</v>
      </c>
      <c r="C36" s="750"/>
      <c r="D36" s="750"/>
      <c r="E36" s="750" t="s">
        <v>7</v>
      </c>
      <c r="F36" s="750"/>
      <c r="G36" s="750"/>
      <c r="H36" s="750" t="s">
        <v>9</v>
      </c>
      <c r="I36" s="750"/>
      <c r="J36" s="750"/>
      <c r="K36" s="750"/>
    </row>
    <row r="37" spans="1:11" ht="26.25" customHeight="1" x14ac:dyDescent="0.25">
      <c r="A37" s="750"/>
      <c r="B37" s="585" t="s">
        <v>10</v>
      </c>
      <c r="C37" s="585" t="s">
        <v>113</v>
      </c>
      <c r="D37" s="585" t="s">
        <v>12</v>
      </c>
      <c r="E37" s="585" t="s">
        <v>10</v>
      </c>
      <c r="F37" s="585" t="s">
        <v>113</v>
      </c>
      <c r="G37" s="585" t="s">
        <v>12</v>
      </c>
      <c r="H37" s="585" t="s">
        <v>10</v>
      </c>
      <c r="I37" s="585" t="s">
        <v>113</v>
      </c>
      <c r="J37" s="585" t="s">
        <v>12</v>
      </c>
      <c r="K37" s="750"/>
    </row>
    <row r="38" spans="1:11" ht="44.25" customHeight="1" thickBot="1" x14ac:dyDescent="0.3">
      <c r="A38" s="751"/>
      <c r="B38" s="586" t="s">
        <v>13</v>
      </c>
      <c r="C38" s="586" t="s">
        <v>14</v>
      </c>
      <c r="D38" s="586" t="s">
        <v>9</v>
      </c>
      <c r="E38" s="586" t="s">
        <v>13</v>
      </c>
      <c r="F38" s="586" t="s">
        <v>14</v>
      </c>
      <c r="G38" s="586" t="s">
        <v>9</v>
      </c>
      <c r="H38" s="586" t="s">
        <v>13</v>
      </c>
      <c r="I38" s="586" t="s">
        <v>14</v>
      </c>
      <c r="J38" s="586" t="s">
        <v>9</v>
      </c>
      <c r="K38" s="751"/>
    </row>
    <row r="39" spans="1:11" ht="30" customHeight="1" x14ac:dyDescent="0.25">
      <c r="A39" s="20" t="s">
        <v>15</v>
      </c>
      <c r="B39" s="760"/>
      <c r="C39" s="760"/>
      <c r="D39" s="760"/>
      <c r="E39" s="760"/>
      <c r="F39" s="760"/>
      <c r="G39" s="760"/>
      <c r="H39" s="760"/>
      <c r="I39" s="760"/>
      <c r="J39" s="760"/>
      <c r="K39" s="22" t="s">
        <v>207</v>
      </c>
    </row>
    <row r="40" spans="1:11" ht="30" customHeight="1" x14ac:dyDescent="0.25">
      <c r="A40" s="20" t="s">
        <v>216</v>
      </c>
      <c r="B40" s="21">
        <v>3</v>
      </c>
      <c r="C40" s="21">
        <v>2</v>
      </c>
      <c r="D40" s="21">
        <v>5</v>
      </c>
      <c r="E40" s="21">
        <v>0</v>
      </c>
      <c r="F40" s="21">
        <v>0</v>
      </c>
      <c r="G40" s="21">
        <f>SUM(E40:F40)</f>
        <v>0</v>
      </c>
      <c r="H40" s="21">
        <f>E40+B40</f>
        <v>3</v>
      </c>
      <c r="I40" s="21">
        <f>F40+C40</f>
        <v>2</v>
      </c>
      <c r="J40" s="21">
        <f>SUM(H40:I40)</f>
        <v>5</v>
      </c>
      <c r="K40" s="22" t="s">
        <v>217</v>
      </c>
    </row>
    <row r="41" spans="1:11" ht="30" customHeight="1" x14ac:dyDescent="0.25">
      <c r="A41" s="20" t="s">
        <v>522</v>
      </c>
      <c r="B41" s="21">
        <v>13</v>
      </c>
      <c r="C41" s="21">
        <v>1</v>
      </c>
      <c r="D41" s="21">
        <v>14</v>
      </c>
      <c r="E41" s="21">
        <v>0</v>
      </c>
      <c r="F41" s="21">
        <v>0</v>
      </c>
      <c r="G41" s="21">
        <f>SUM(E41:F41)</f>
        <v>0</v>
      </c>
      <c r="H41" s="21">
        <f t="shared" ref="H41:H43" si="4">E41+B41</f>
        <v>13</v>
      </c>
      <c r="I41" s="21">
        <f t="shared" ref="I41:I43" si="5">F41+C41</f>
        <v>1</v>
      </c>
      <c r="J41" s="21">
        <f t="shared" ref="J41:J43" si="6">SUM(H41:I41)</f>
        <v>14</v>
      </c>
      <c r="K41" s="22" t="s">
        <v>223</v>
      </c>
    </row>
    <row r="42" spans="1:11" ht="30" customHeight="1" x14ac:dyDescent="0.25">
      <c r="A42" s="20" t="s">
        <v>321</v>
      </c>
      <c r="B42" s="21">
        <v>18</v>
      </c>
      <c r="C42" s="21">
        <v>5</v>
      </c>
      <c r="D42" s="21">
        <v>23</v>
      </c>
      <c r="E42" s="21">
        <v>0</v>
      </c>
      <c r="F42" s="21">
        <v>0</v>
      </c>
      <c r="G42" s="21">
        <f>SUM(E42:F42)</f>
        <v>0</v>
      </c>
      <c r="H42" s="21">
        <f t="shared" si="4"/>
        <v>18</v>
      </c>
      <c r="I42" s="21">
        <f t="shared" si="5"/>
        <v>5</v>
      </c>
      <c r="J42" s="21">
        <f t="shared" si="6"/>
        <v>23</v>
      </c>
      <c r="K42" s="22" t="s">
        <v>322</v>
      </c>
    </row>
    <row r="43" spans="1:11" ht="30" customHeight="1" thickBot="1" x14ac:dyDescent="0.3">
      <c r="A43" s="42" t="s">
        <v>302</v>
      </c>
      <c r="B43" s="43">
        <v>9</v>
      </c>
      <c r="C43" s="43">
        <v>1</v>
      </c>
      <c r="D43" s="43">
        <v>10</v>
      </c>
      <c r="E43" s="43">
        <v>0</v>
      </c>
      <c r="F43" s="43">
        <v>0</v>
      </c>
      <c r="G43" s="43">
        <v>0</v>
      </c>
      <c r="H43" s="21">
        <f t="shared" si="4"/>
        <v>9</v>
      </c>
      <c r="I43" s="21">
        <f t="shared" si="5"/>
        <v>1</v>
      </c>
      <c r="J43" s="21">
        <f t="shared" si="6"/>
        <v>10</v>
      </c>
      <c r="K43" s="44" t="s">
        <v>526</v>
      </c>
    </row>
    <row r="44" spans="1:11" ht="30" customHeight="1" thickBot="1" x14ac:dyDescent="0.3">
      <c r="A44" s="23" t="s">
        <v>262</v>
      </c>
      <c r="B44" s="24">
        <f>SUM(B40:B43)</f>
        <v>43</v>
      </c>
      <c r="C44" s="24">
        <f t="shared" ref="C44:I44" si="7">SUM(C40:C43)</f>
        <v>9</v>
      </c>
      <c r="D44" s="24">
        <f t="shared" si="7"/>
        <v>52</v>
      </c>
      <c r="E44" s="24">
        <f t="shared" si="7"/>
        <v>0</v>
      </c>
      <c r="F44" s="24">
        <f t="shared" si="7"/>
        <v>0</v>
      </c>
      <c r="G44" s="24">
        <f t="shared" si="7"/>
        <v>0</v>
      </c>
      <c r="H44" s="24">
        <f t="shared" si="7"/>
        <v>43</v>
      </c>
      <c r="I44" s="24">
        <f t="shared" si="7"/>
        <v>9</v>
      </c>
      <c r="J44" s="24">
        <f>SUM(H44:I44)</f>
        <v>52</v>
      </c>
      <c r="K44" s="594" t="s">
        <v>263</v>
      </c>
    </row>
    <row r="45" spans="1:11" ht="14.4" thickTop="1" x14ac:dyDescent="0.25"/>
  </sheetData>
  <mergeCells count="35">
    <mergeCell ref="B39:J39"/>
    <mergeCell ref="A35:A38"/>
    <mergeCell ref="B35:D35"/>
    <mergeCell ref="E35:G35"/>
    <mergeCell ref="H35:J35"/>
    <mergeCell ref="K35:K38"/>
    <mergeCell ref="B36:D36"/>
    <mergeCell ref="E36:G36"/>
    <mergeCell ref="H36:J36"/>
    <mergeCell ref="E19:G19"/>
    <mergeCell ref="H19:J19"/>
    <mergeCell ref="B22:J22"/>
    <mergeCell ref="A27:D27"/>
    <mergeCell ref="A32:K32"/>
    <mergeCell ref="A33:K33"/>
    <mergeCell ref="B9:J9"/>
    <mergeCell ref="A14:D14"/>
    <mergeCell ref="A15:K15"/>
    <mergeCell ref="A16:K16"/>
    <mergeCell ref="A18:A21"/>
    <mergeCell ref="B18:D18"/>
    <mergeCell ref="E18:G18"/>
    <mergeCell ref="H18:J18"/>
    <mergeCell ref="K18:K21"/>
    <mergeCell ref="B19:D19"/>
    <mergeCell ref="A2:K2"/>
    <mergeCell ref="A3:K3"/>
    <mergeCell ref="A5:A8"/>
    <mergeCell ref="B5:D5"/>
    <mergeCell ref="E5:G5"/>
    <mergeCell ref="H5:J5"/>
    <mergeCell ref="K5:K8"/>
    <mergeCell ref="B6:D6"/>
    <mergeCell ref="E6:G6"/>
    <mergeCell ref="H6:J6"/>
  </mergeCells>
  <printOptions horizontalCentered="1"/>
  <pageMargins left="0.39370078740157499" right="0.39370078740157499" top="0.5" bottom="0.25" header="0.75" footer="0.39370078740157499"/>
  <pageSetup paperSize="9" scale="75" firstPageNumber="1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7:U48"/>
  <sheetViews>
    <sheetView rightToLeft="1" view="pageBreakPreview" zoomScale="73" zoomScaleNormal="85" zoomScaleSheetLayoutView="73" workbookViewId="0">
      <selection activeCell="B10" sqref="B10:D10"/>
    </sheetView>
  </sheetViews>
  <sheetFormatPr defaultRowHeight="13.8" x14ac:dyDescent="0.25"/>
  <cols>
    <col min="1" max="1" width="20.09765625" customWidth="1"/>
    <col min="2" max="2" width="8.59765625" customWidth="1"/>
    <col min="3" max="3" width="10.09765625" customWidth="1"/>
    <col min="4" max="5" width="8.59765625" customWidth="1"/>
    <col min="6" max="6" width="10" customWidth="1"/>
    <col min="7" max="8" width="8.59765625" customWidth="1"/>
    <col min="9" max="9" width="9.8984375" customWidth="1"/>
    <col min="10" max="11" width="8.59765625" customWidth="1"/>
    <col min="12" max="12" width="10.3984375" customWidth="1"/>
    <col min="13" max="13" width="8.59765625" customWidth="1"/>
    <col min="14" max="14" width="20.69921875" customWidth="1"/>
  </cols>
  <sheetData>
    <row r="7" spans="1:14" ht="25.5" customHeight="1" x14ac:dyDescent="0.25">
      <c r="A7" s="738" t="s">
        <v>612</v>
      </c>
      <c r="B7" s="738"/>
      <c r="C7" s="738"/>
      <c r="D7" s="738"/>
      <c r="E7" s="738"/>
      <c r="F7" s="738"/>
      <c r="G7" s="738"/>
      <c r="H7" s="738"/>
      <c r="I7" s="738"/>
      <c r="J7" s="738"/>
      <c r="K7" s="738"/>
      <c r="L7" s="738"/>
      <c r="M7" s="738"/>
      <c r="N7" s="738"/>
    </row>
    <row r="8" spans="1:14" ht="28.5" customHeight="1" x14ac:dyDescent="0.25">
      <c r="A8" s="742" t="s">
        <v>613</v>
      </c>
      <c r="B8" s="742"/>
      <c r="C8" s="742"/>
      <c r="D8" s="742"/>
      <c r="E8" s="742"/>
      <c r="F8" s="742"/>
      <c r="G8" s="742"/>
      <c r="H8" s="742"/>
      <c r="I8" s="742"/>
      <c r="J8" s="742"/>
      <c r="K8" s="742"/>
      <c r="L8" s="742"/>
      <c r="M8" s="742"/>
      <c r="N8" s="742"/>
    </row>
    <row r="9" spans="1:14" ht="21" customHeight="1" thickBot="1" x14ac:dyDescent="0.35">
      <c r="A9" s="1" t="s">
        <v>529</v>
      </c>
      <c r="B9" s="33"/>
      <c r="C9" s="33"/>
      <c r="D9" s="33"/>
      <c r="E9" s="33"/>
      <c r="F9" s="33"/>
      <c r="G9" s="33"/>
      <c r="H9" s="33"/>
      <c r="I9" s="33"/>
      <c r="J9" s="33"/>
      <c r="K9" s="33"/>
      <c r="L9" s="33"/>
      <c r="M9" s="33"/>
      <c r="N9" s="82" t="s">
        <v>530</v>
      </c>
    </row>
    <row r="10" spans="1:14" s="616" customFormat="1" ht="24.9" customHeight="1" thickTop="1" x14ac:dyDescent="0.3">
      <c r="A10" s="735" t="s">
        <v>205</v>
      </c>
      <c r="B10" s="746" t="s">
        <v>129</v>
      </c>
      <c r="C10" s="746"/>
      <c r="D10" s="746"/>
      <c r="E10" s="746" t="s">
        <v>130</v>
      </c>
      <c r="F10" s="746"/>
      <c r="G10" s="746"/>
      <c r="H10" s="746" t="s">
        <v>131</v>
      </c>
      <c r="I10" s="746"/>
      <c r="J10" s="746"/>
      <c r="K10" s="746" t="s">
        <v>4</v>
      </c>
      <c r="L10" s="746" t="s">
        <v>113</v>
      </c>
      <c r="M10" s="746"/>
      <c r="N10" s="735" t="s">
        <v>206</v>
      </c>
    </row>
    <row r="11" spans="1:14" s="616" customFormat="1" ht="18" customHeight="1" x14ac:dyDescent="0.3">
      <c r="A11" s="736"/>
      <c r="B11" s="747" t="s">
        <v>132</v>
      </c>
      <c r="C11" s="747"/>
      <c r="D11" s="747"/>
      <c r="E11" s="747" t="s">
        <v>133</v>
      </c>
      <c r="F11" s="747"/>
      <c r="G11" s="747"/>
      <c r="H11" s="747" t="s">
        <v>134</v>
      </c>
      <c r="I11" s="747"/>
      <c r="J11" s="747"/>
      <c r="K11" s="747" t="s">
        <v>9</v>
      </c>
      <c r="L11" s="747"/>
      <c r="M11" s="747"/>
      <c r="N11" s="736"/>
    </row>
    <row r="12" spans="1:14" s="616" customFormat="1" ht="18.75" customHeight="1" x14ac:dyDescent="0.3">
      <c r="A12" s="736"/>
      <c r="B12" s="583" t="s">
        <v>10</v>
      </c>
      <c r="C12" s="583" t="s">
        <v>113</v>
      </c>
      <c r="D12" s="583" t="s">
        <v>12</v>
      </c>
      <c r="E12" s="583" t="s">
        <v>10</v>
      </c>
      <c r="F12" s="583" t="s">
        <v>113</v>
      </c>
      <c r="G12" s="583" t="s">
        <v>12</v>
      </c>
      <c r="H12" s="583" t="s">
        <v>10</v>
      </c>
      <c r="I12" s="583" t="s">
        <v>113</v>
      </c>
      <c r="J12" s="583" t="s">
        <v>12</v>
      </c>
      <c r="K12" s="583" t="s">
        <v>10</v>
      </c>
      <c r="L12" s="583" t="s">
        <v>113</v>
      </c>
      <c r="M12" s="583" t="s">
        <v>12</v>
      </c>
      <c r="N12" s="736"/>
    </row>
    <row r="13" spans="1:14" s="616" customFormat="1" ht="20.25" customHeight="1" thickBot="1" x14ac:dyDescent="0.35">
      <c r="A13" s="737"/>
      <c r="B13" s="4" t="s">
        <v>13</v>
      </c>
      <c r="C13" s="4" t="s">
        <v>14</v>
      </c>
      <c r="D13" s="4" t="s">
        <v>9</v>
      </c>
      <c r="E13" s="4" t="s">
        <v>13</v>
      </c>
      <c r="F13" s="4" t="s">
        <v>14</v>
      </c>
      <c r="G13" s="4" t="s">
        <v>9</v>
      </c>
      <c r="H13" s="4" t="s">
        <v>13</v>
      </c>
      <c r="I13" s="4" t="s">
        <v>14</v>
      </c>
      <c r="J13" s="4" t="s">
        <v>9</v>
      </c>
      <c r="K13" s="4" t="s">
        <v>13</v>
      </c>
      <c r="L13" s="4" t="s">
        <v>14</v>
      </c>
      <c r="M13" s="4" t="s">
        <v>9</v>
      </c>
      <c r="N13" s="737"/>
    </row>
    <row r="14" spans="1:14" ht="27.75" customHeight="1" x14ac:dyDescent="0.25">
      <c r="A14" s="20" t="s">
        <v>15</v>
      </c>
      <c r="N14" s="22" t="s">
        <v>207</v>
      </c>
    </row>
    <row r="15" spans="1:14" ht="27.75" customHeight="1" x14ac:dyDescent="0.25">
      <c r="A15" s="20" t="s">
        <v>216</v>
      </c>
      <c r="B15" s="21">
        <v>2</v>
      </c>
      <c r="C15" s="21">
        <v>4</v>
      </c>
      <c r="D15" s="21">
        <v>6</v>
      </c>
      <c r="E15" s="21">
        <v>0</v>
      </c>
      <c r="F15" s="21">
        <v>7</v>
      </c>
      <c r="G15" s="21">
        <v>7</v>
      </c>
      <c r="H15" s="21">
        <v>1</v>
      </c>
      <c r="I15" s="21">
        <v>6</v>
      </c>
      <c r="J15" s="21">
        <v>7</v>
      </c>
      <c r="K15" s="21">
        <f>H15+E15+B15</f>
        <v>3</v>
      </c>
      <c r="L15" s="21">
        <f>I15+F15+C15</f>
        <v>17</v>
      </c>
      <c r="M15" s="21">
        <f>L15+K15</f>
        <v>20</v>
      </c>
      <c r="N15" s="22" t="s">
        <v>217</v>
      </c>
    </row>
    <row r="16" spans="1:14" ht="27.75" customHeight="1" x14ac:dyDescent="0.25">
      <c r="A16" s="20" t="s">
        <v>522</v>
      </c>
      <c r="B16" s="21">
        <v>0</v>
      </c>
      <c r="C16" s="21">
        <v>0</v>
      </c>
      <c r="D16" s="21">
        <v>0</v>
      </c>
      <c r="E16" s="21">
        <v>2</v>
      </c>
      <c r="F16" s="21">
        <v>0</v>
      </c>
      <c r="G16" s="21">
        <v>2</v>
      </c>
      <c r="H16" s="21">
        <v>0</v>
      </c>
      <c r="I16" s="21">
        <v>0</v>
      </c>
      <c r="J16" s="21">
        <v>0</v>
      </c>
      <c r="K16" s="21">
        <f t="shared" ref="K16:K17" si="0">H16+E16+B16</f>
        <v>2</v>
      </c>
      <c r="L16" s="21">
        <f t="shared" ref="L16:L17" si="1">I16+F16+C16</f>
        <v>0</v>
      </c>
      <c r="M16" s="21">
        <f t="shared" ref="M16:M18" si="2">L16+K16</f>
        <v>2</v>
      </c>
      <c r="N16" s="22" t="s">
        <v>223</v>
      </c>
    </row>
    <row r="17" spans="1:14" ht="27.75" customHeight="1" thickBot="1" x14ac:dyDescent="0.3">
      <c r="A17" s="42" t="s">
        <v>321</v>
      </c>
      <c r="B17" s="21">
        <v>5</v>
      </c>
      <c r="C17" s="21">
        <v>0</v>
      </c>
      <c r="D17" s="21">
        <v>5</v>
      </c>
      <c r="E17" s="21">
        <v>31</v>
      </c>
      <c r="F17" s="21">
        <v>19</v>
      </c>
      <c r="G17" s="21">
        <v>50</v>
      </c>
      <c r="H17" s="21">
        <v>13</v>
      </c>
      <c r="I17" s="21">
        <v>4</v>
      </c>
      <c r="J17" s="21">
        <v>17</v>
      </c>
      <c r="K17" s="21">
        <f t="shared" si="0"/>
        <v>49</v>
      </c>
      <c r="L17" s="21">
        <f t="shared" si="1"/>
        <v>23</v>
      </c>
      <c r="M17" s="21">
        <f t="shared" si="2"/>
        <v>72</v>
      </c>
      <c r="N17" s="44" t="s">
        <v>322</v>
      </c>
    </row>
    <row r="18" spans="1:14" ht="27.75" customHeight="1" thickBot="1" x14ac:dyDescent="0.3">
      <c r="A18" s="23" t="s">
        <v>262</v>
      </c>
      <c r="B18" s="24">
        <f>SUM(B15:B17)</f>
        <v>7</v>
      </c>
      <c r="C18" s="24">
        <f t="shared" ref="C18:L18" si="3">SUM(C15:C17)</f>
        <v>4</v>
      </c>
      <c r="D18" s="24">
        <f t="shared" si="3"/>
        <v>11</v>
      </c>
      <c r="E18" s="24">
        <f t="shared" si="3"/>
        <v>33</v>
      </c>
      <c r="F18" s="24">
        <f t="shared" si="3"/>
        <v>26</v>
      </c>
      <c r="G18" s="24">
        <f t="shared" si="3"/>
        <v>59</v>
      </c>
      <c r="H18" s="24">
        <f t="shared" si="3"/>
        <v>14</v>
      </c>
      <c r="I18" s="24">
        <f t="shared" si="3"/>
        <v>10</v>
      </c>
      <c r="J18" s="24">
        <f t="shared" si="3"/>
        <v>24</v>
      </c>
      <c r="K18" s="24">
        <f t="shared" si="3"/>
        <v>54</v>
      </c>
      <c r="L18" s="24">
        <f t="shared" si="3"/>
        <v>40</v>
      </c>
      <c r="M18" s="24">
        <f t="shared" si="2"/>
        <v>94</v>
      </c>
      <c r="N18" s="25" t="s">
        <v>263</v>
      </c>
    </row>
    <row r="19" spans="1:14" ht="32.25" customHeight="1" thickTop="1" x14ac:dyDescent="0.25">
      <c r="A19" s="758"/>
      <c r="B19" s="758"/>
      <c r="C19" s="758"/>
      <c r="D19" s="758"/>
    </row>
    <row r="47" spans="13:21" x14ac:dyDescent="0.25">
      <c r="M47" s="758"/>
      <c r="N47" s="758"/>
      <c r="O47" s="758"/>
      <c r="P47" s="758"/>
      <c r="Q47" s="758"/>
      <c r="R47" s="758"/>
      <c r="S47" s="758"/>
      <c r="T47" s="758"/>
      <c r="U47" s="758"/>
    </row>
    <row r="48" spans="13:21" x14ac:dyDescent="0.25">
      <c r="M48" s="758"/>
      <c r="N48" s="758"/>
      <c r="O48" s="758"/>
      <c r="P48" s="758"/>
      <c r="Q48" s="758"/>
      <c r="R48" s="758"/>
      <c r="S48" s="758"/>
      <c r="T48" s="758"/>
      <c r="U48" s="758"/>
    </row>
  </sheetData>
  <mergeCells count="19">
    <mergeCell ref="M48:O48"/>
    <mergeCell ref="P48:R48"/>
    <mergeCell ref="S48:U48"/>
    <mergeCell ref="H11:J11"/>
    <mergeCell ref="K11:M11"/>
    <mergeCell ref="A19:D19"/>
    <mergeCell ref="M47:O47"/>
    <mergeCell ref="P47:R47"/>
    <mergeCell ref="S47:U47"/>
    <mergeCell ref="A7:N7"/>
    <mergeCell ref="A8:N8"/>
    <mergeCell ref="A10:A13"/>
    <mergeCell ref="B10:D10"/>
    <mergeCell ref="E10:G10"/>
    <mergeCell ref="H10:J10"/>
    <mergeCell ref="K10:M10"/>
    <mergeCell ref="N10:N13"/>
    <mergeCell ref="B11:D11"/>
    <mergeCell ref="E11:G11"/>
  </mergeCells>
  <printOptions horizontalCentered="1"/>
  <pageMargins left="0.39370078740157499" right="0.39370078740157499" top="1" bottom="0.39370078740157499" header="1" footer="0.39370078740157499"/>
  <pageSetup paperSize="9" scale="85" firstPageNumber="161" orientation="landscape" r:id="rId1"/>
  <rowBreaks count="1" manualBreakCount="1">
    <brk id="31"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28"/>
  <sheetViews>
    <sheetView rightToLeft="1" view="pageBreakPreview" topLeftCell="A13" zoomScale="80" zoomScaleNormal="80" zoomScaleSheetLayoutView="80" workbookViewId="0">
      <selection activeCell="J37" sqref="J37"/>
    </sheetView>
  </sheetViews>
  <sheetFormatPr defaultColWidth="9" defaultRowHeight="13.8" x14ac:dyDescent="0.25"/>
  <cols>
    <col min="1" max="1" width="22.5" style="281" customWidth="1"/>
    <col min="2" max="2" width="8" style="281" customWidth="1"/>
    <col min="3" max="3" width="10.19921875" style="281" customWidth="1"/>
    <col min="4" max="5" width="8" style="281" customWidth="1"/>
    <col min="6" max="6" width="9.3984375" style="281" customWidth="1"/>
    <col min="7" max="8" width="8" style="281" customWidth="1"/>
    <col min="9" max="9" width="10" style="281" customWidth="1"/>
    <col min="10" max="10" width="8" style="281" customWidth="1"/>
    <col min="11" max="11" width="33.19921875" style="281" customWidth="1"/>
    <col min="12" max="16384" width="9" style="281"/>
  </cols>
  <sheetData>
    <row r="1" spans="1:11" ht="29.25" customHeight="1" x14ac:dyDescent="0.25">
      <c r="A1" s="738" t="s">
        <v>909</v>
      </c>
      <c r="B1" s="738"/>
      <c r="C1" s="738"/>
      <c r="D1" s="738"/>
      <c r="E1" s="738"/>
      <c r="F1" s="738"/>
      <c r="G1" s="738"/>
      <c r="H1" s="738"/>
      <c r="I1" s="738"/>
      <c r="J1" s="738"/>
      <c r="K1" s="738"/>
    </row>
    <row r="2" spans="1:11" ht="40.5" customHeight="1" x14ac:dyDescent="0.25">
      <c r="A2" s="742" t="s">
        <v>906</v>
      </c>
      <c r="B2" s="742"/>
      <c r="C2" s="742"/>
      <c r="D2" s="742"/>
      <c r="E2" s="742"/>
      <c r="F2" s="742"/>
      <c r="G2" s="742"/>
      <c r="H2" s="742"/>
      <c r="I2" s="742"/>
      <c r="J2" s="742"/>
      <c r="K2" s="742"/>
    </row>
    <row r="3" spans="1:11" ht="18" customHeight="1" thickBot="1" x14ac:dyDescent="0.35">
      <c r="A3" s="35" t="s">
        <v>879</v>
      </c>
      <c r="K3" s="81" t="s">
        <v>531</v>
      </c>
    </row>
    <row r="4" spans="1:11" ht="24.75" customHeight="1" thickTop="1" x14ac:dyDescent="0.25">
      <c r="A4" s="735" t="s">
        <v>205</v>
      </c>
      <c r="B4" s="735" t="s">
        <v>1</v>
      </c>
      <c r="C4" s="735"/>
      <c r="D4" s="735"/>
      <c r="E4" s="735" t="s">
        <v>2</v>
      </c>
      <c r="F4" s="735"/>
      <c r="G4" s="735"/>
      <c r="H4" s="735" t="s">
        <v>4</v>
      </c>
      <c r="I4" s="735"/>
      <c r="J4" s="735"/>
      <c r="K4" s="735" t="s">
        <v>206</v>
      </c>
    </row>
    <row r="5" spans="1:11" ht="26.25" customHeight="1" x14ac:dyDescent="0.25">
      <c r="A5" s="736"/>
      <c r="B5" s="736" t="s">
        <v>6</v>
      </c>
      <c r="C5" s="736"/>
      <c r="D5" s="736"/>
      <c r="E5" s="736" t="s">
        <v>7</v>
      </c>
      <c r="F5" s="736"/>
      <c r="G5" s="736"/>
      <c r="H5" s="736" t="s">
        <v>9</v>
      </c>
      <c r="I5" s="736"/>
      <c r="J5" s="736"/>
      <c r="K5" s="736"/>
    </row>
    <row r="6" spans="1:11" ht="15.75" customHeight="1" x14ac:dyDescent="0.25">
      <c r="A6" s="736"/>
      <c r="B6" s="279" t="s">
        <v>10</v>
      </c>
      <c r="C6" s="279" t="s">
        <v>113</v>
      </c>
      <c r="D6" s="279" t="s">
        <v>12</v>
      </c>
      <c r="E6" s="279" t="s">
        <v>10</v>
      </c>
      <c r="F6" s="279" t="s">
        <v>113</v>
      </c>
      <c r="G6" s="279" t="s">
        <v>12</v>
      </c>
      <c r="H6" s="279" t="s">
        <v>10</v>
      </c>
      <c r="I6" s="279" t="s">
        <v>113</v>
      </c>
      <c r="J6" s="279" t="s">
        <v>12</v>
      </c>
      <c r="K6" s="736"/>
    </row>
    <row r="7" spans="1:11" ht="18.75" customHeight="1" thickBot="1" x14ac:dyDescent="0.3">
      <c r="A7" s="737"/>
      <c r="B7" s="280" t="s">
        <v>13</v>
      </c>
      <c r="C7" s="280" t="s">
        <v>14</v>
      </c>
      <c r="D7" s="280" t="s">
        <v>9</v>
      </c>
      <c r="E7" s="280" t="s">
        <v>13</v>
      </c>
      <c r="F7" s="280" t="s">
        <v>14</v>
      </c>
      <c r="G7" s="280" t="s">
        <v>9</v>
      </c>
      <c r="H7" s="280" t="s">
        <v>13</v>
      </c>
      <c r="I7" s="280" t="s">
        <v>14</v>
      </c>
      <c r="J7" s="280" t="s">
        <v>9</v>
      </c>
      <c r="K7" s="737"/>
    </row>
    <row r="8" spans="1:11" ht="21.75" customHeight="1" x14ac:dyDescent="0.25">
      <c r="A8" s="20" t="s">
        <v>15</v>
      </c>
      <c r="K8" s="22" t="s">
        <v>207</v>
      </c>
    </row>
    <row r="9" spans="1:11" ht="21.75" customHeight="1" x14ac:dyDescent="0.25">
      <c r="A9" s="8" t="s">
        <v>216</v>
      </c>
      <c r="B9" s="9">
        <v>94</v>
      </c>
      <c r="C9" s="9">
        <v>117</v>
      </c>
      <c r="D9" s="9">
        <v>211</v>
      </c>
      <c r="E9" s="9">
        <v>0</v>
      </c>
      <c r="F9" s="9">
        <v>0</v>
      </c>
      <c r="G9" s="9">
        <v>0</v>
      </c>
      <c r="H9" s="9">
        <f>E9+B9</f>
        <v>94</v>
      </c>
      <c r="I9" s="9">
        <f>F9+C9</f>
        <v>117</v>
      </c>
      <c r="J9" s="9">
        <f>SUM(H9:I9)</f>
        <v>211</v>
      </c>
      <c r="K9" s="282" t="s">
        <v>217</v>
      </c>
    </row>
    <row r="10" spans="1:11" ht="21.75" customHeight="1" x14ac:dyDescent="0.25">
      <c r="A10" s="8" t="s">
        <v>522</v>
      </c>
      <c r="B10" s="9">
        <v>22</v>
      </c>
      <c r="C10" s="9">
        <v>15</v>
      </c>
      <c r="D10" s="9">
        <v>37</v>
      </c>
      <c r="E10" s="9">
        <v>0</v>
      </c>
      <c r="F10" s="9">
        <v>0</v>
      </c>
      <c r="G10" s="9">
        <v>0</v>
      </c>
      <c r="H10" s="9">
        <f t="shared" ref="H10:H12" si="0">E10+B10</f>
        <v>22</v>
      </c>
      <c r="I10" s="9">
        <f t="shared" ref="I10:I12" si="1">F10+C10</f>
        <v>15</v>
      </c>
      <c r="J10" s="9">
        <f t="shared" ref="J10:J11" si="2">SUM(H10:I10)</f>
        <v>37</v>
      </c>
      <c r="K10" s="282" t="s">
        <v>223</v>
      </c>
    </row>
    <row r="11" spans="1:11" ht="21.75" customHeight="1" x14ac:dyDescent="0.25">
      <c r="A11" s="8" t="s">
        <v>321</v>
      </c>
      <c r="B11" s="9">
        <v>417</v>
      </c>
      <c r="C11" s="9">
        <v>110</v>
      </c>
      <c r="D11" s="9">
        <v>527</v>
      </c>
      <c r="E11" s="9">
        <v>0</v>
      </c>
      <c r="F11" s="9">
        <v>0</v>
      </c>
      <c r="G11" s="9">
        <v>0</v>
      </c>
      <c r="H11" s="9">
        <f t="shared" si="0"/>
        <v>417</v>
      </c>
      <c r="I11" s="9">
        <f t="shared" si="1"/>
        <v>110</v>
      </c>
      <c r="J11" s="9">
        <f t="shared" si="2"/>
        <v>527</v>
      </c>
      <c r="K11" s="282" t="s">
        <v>322</v>
      </c>
    </row>
    <row r="12" spans="1:11" ht="21.75" customHeight="1" thickBot="1" x14ac:dyDescent="0.3">
      <c r="A12" s="14" t="s">
        <v>514</v>
      </c>
      <c r="B12" s="279">
        <f>SUM(B9:B11)</f>
        <v>533</v>
      </c>
      <c r="C12" s="279">
        <f t="shared" ref="C12:J12" si="3">SUM(C9:C11)</f>
        <v>242</v>
      </c>
      <c r="D12" s="279">
        <f t="shared" si="3"/>
        <v>775</v>
      </c>
      <c r="E12" s="9">
        <v>0</v>
      </c>
      <c r="F12" s="9">
        <v>0</v>
      </c>
      <c r="G12" s="9">
        <v>0</v>
      </c>
      <c r="H12" s="9">
        <f t="shared" si="0"/>
        <v>533</v>
      </c>
      <c r="I12" s="9">
        <f t="shared" si="1"/>
        <v>242</v>
      </c>
      <c r="J12" s="279">
        <f t="shared" si="3"/>
        <v>775</v>
      </c>
      <c r="K12" s="284" t="s">
        <v>511</v>
      </c>
    </row>
    <row r="13" spans="1:11" ht="21.75" customHeight="1" thickBot="1" x14ac:dyDescent="0.3">
      <c r="A13" s="23" t="s">
        <v>262</v>
      </c>
      <c r="B13" s="24">
        <f>SUM(B12)</f>
        <v>533</v>
      </c>
      <c r="C13" s="24">
        <f t="shared" ref="C13:J13" si="4">SUM(C12)</f>
        <v>242</v>
      </c>
      <c r="D13" s="24">
        <f t="shared" si="4"/>
        <v>775</v>
      </c>
      <c r="E13" s="24">
        <f t="shared" si="4"/>
        <v>0</v>
      </c>
      <c r="F13" s="24">
        <f t="shared" si="4"/>
        <v>0</v>
      </c>
      <c r="G13" s="24">
        <f t="shared" si="4"/>
        <v>0</v>
      </c>
      <c r="H13" s="24">
        <f t="shared" si="4"/>
        <v>533</v>
      </c>
      <c r="I13" s="24">
        <f t="shared" si="4"/>
        <v>242</v>
      </c>
      <c r="J13" s="24">
        <f t="shared" si="4"/>
        <v>775</v>
      </c>
      <c r="K13" s="283" t="s">
        <v>263</v>
      </c>
    </row>
    <row r="14" spans="1:11" ht="21" customHeight="1" thickTop="1" x14ac:dyDescent="0.25"/>
    <row r="15" spans="1:11" ht="24" customHeight="1" x14ac:dyDescent="0.25">
      <c r="A15" s="738" t="s">
        <v>910</v>
      </c>
      <c r="B15" s="738"/>
      <c r="C15" s="738"/>
      <c r="D15" s="738"/>
      <c r="E15" s="738"/>
      <c r="F15" s="738"/>
      <c r="G15" s="738"/>
      <c r="H15" s="738"/>
      <c r="I15" s="738"/>
      <c r="J15" s="738"/>
      <c r="K15" s="738"/>
    </row>
    <row r="16" spans="1:11" s="102" customFormat="1" ht="33.75" customHeight="1" x14ac:dyDescent="0.3">
      <c r="A16" s="756" t="s">
        <v>907</v>
      </c>
      <c r="B16" s="756"/>
      <c r="C16" s="756"/>
      <c r="D16" s="756"/>
      <c r="E16" s="756"/>
      <c r="F16" s="756"/>
      <c r="G16" s="756"/>
      <c r="H16" s="756"/>
      <c r="I16" s="756"/>
      <c r="J16" s="756"/>
      <c r="K16" s="756"/>
    </row>
    <row r="17" spans="1:11" ht="18" customHeight="1" thickBot="1" x14ac:dyDescent="0.35">
      <c r="A17" s="35" t="s">
        <v>880</v>
      </c>
      <c r="K17" s="81" t="s">
        <v>881</v>
      </c>
    </row>
    <row r="18" spans="1:11" ht="17.25" customHeight="1" thickTop="1" x14ac:dyDescent="0.25">
      <c r="A18" s="735" t="s">
        <v>205</v>
      </c>
      <c r="B18" s="735" t="s">
        <v>1</v>
      </c>
      <c r="C18" s="735"/>
      <c r="D18" s="735"/>
      <c r="E18" s="735" t="s">
        <v>2</v>
      </c>
      <c r="F18" s="735"/>
      <c r="G18" s="735"/>
      <c r="H18" s="735" t="s">
        <v>4</v>
      </c>
      <c r="I18" s="735"/>
      <c r="J18" s="735"/>
      <c r="K18" s="735" t="s">
        <v>206</v>
      </c>
    </row>
    <row r="19" spans="1:11" ht="17.25" customHeight="1" x14ac:dyDescent="0.25">
      <c r="A19" s="736"/>
      <c r="B19" s="736" t="s">
        <v>6</v>
      </c>
      <c r="C19" s="736"/>
      <c r="D19" s="736"/>
      <c r="E19" s="736" t="s">
        <v>7</v>
      </c>
      <c r="F19" s="736"/>
      <c r="G19" s="736"/>
      <c r="H19" s="736" t="s">
        <v>9</v>
      </c>
      <c r="I19" s="736"/>
      <c r="J19" s="736"/>
      <c r="K19" s="736"/>
    </row>
    <row r="20" spans="1:11" ht="17.25" customHeight="1" x14ac:dyDescent="0.25">
      <c r="A20" s="736"/>
      <c r="B20" s="279" t="s">
        <v>10</v>
      </c>
      <c r="C20" s="279" t="s">
        <v>113</v>
      </c>
      <c r="D20" s="279" t="s">
        <v>12</v>
      </c>
      <c r="E20" s="279" t="s">
        <v>10</v>
      </c>
      <c r="F20" s="279" t="s">
        <v>113</v>
      </c>
      <c r="G20" s="279" t="s">
        <v>12</v>
      </c>
      <c r="H20" s="279" t="s">
        <v>10</v>
      </c>
      <c r="I20" s="279" t="s">
        <v>113</v>
      </c>
      <c r="J20" s="279" t="s">
        <v>12</v>
      </c>
      <c r="K20" s="736"/>
    </row>
    <row r="21" spans="1:11" ht="17.25" customHeight="1" thickBot="1" x14ac:dyDescent="0.35">
      <c r="A21" s="737"/>
      <c r="B21" s="280" t="s">
        <v>13</v>
      </c>
      <c r="C21" s="280" t="s">
        <v>14</v>
      </c>
      <c r="D21" s="280" t="s">
        <v>9</v>
      </c>
      <c r="E21" s="280" t="s">
        <v>13</v>
      </c>
      <c r="F21" s="280" t="s">
        <v>14</v>
      </c>
      <c r="G21" s="280" t="s">
        <v>9</v>
      </c>
      <c r="H21" s="280" t="s">
        <v>13</v>
      </c>
      <c r="I21" s="280" t="s">
        <v>14</v>
      </c>
      <c r="J21" s="4" t="s">
        <v>9</v>
      </c>
      <c r="K21" s="737"/>
    </row>
    <row r="22" spans="1:11" ht="18.75" customHeight="1" x14ac:dyDescent="0.25">
      <c r="A22" s="20" t="s">
        <v>15</v>
      </c>
      <c r="K22" s="22" t="s">
        <v>207</v>
      </c>
    </row>
    <row r="23" spans="1:11" ht="24.75" customHeight="1" x14ac:dyDescent="0.25">
      <c r="A23" s="8" t="s">
        <v>216</v>
      </c>
      <c r="B23" s="9">
        <v>92</v>
      </c>
      <c r="C23" s="9">
        <v>114</v>
      </c>
      <c r="D23" s="9">
        <v>206</v>
      </c>
      <c r="E23" s="9">
        <v>0</v>
      </c>
      <c r="F23" s="9">
        <v>0</v>
      </c>
      <c r="G23" s="9">
        <v>0</v>
      </c>
      <c r="H23" s="9">
        <f>E23+B23</f>
        <v>92</v>
      </c>
      <c r="I23" s="9">
        <f>F23+C23</f>
        <v>114</v>
      </c>
      <c r="J23" s="9">
        <f>I23+H23</f>
        <v>206</v>
      </c>
      <c r="K23" s="282" t="s">
        <v>217</v>
      </c>
    </row>
    <row r="24" spans="1:11" ht="21" customHeight="1" x14ac:dyDescent="0.25">
      <c r="A24" s="8" t="s">
        <v>522</v>
      </c>
      <c r="B24" s="9">
        <v>22</v>
      </c>
      <c r="C24" s="9">
        <v>15</v>
      </c>
      <c r="D24" s="9">
        <v>37</v>
      </c>
      <c r="E24" s="9">
        <v>0</v>
      </c>
      <c r="F24" s="9">
        <v>0</v>
      </c>
      <c r="G24" s="9">
        <v>0</v>
      </c>
      <c r="H24" s="9">
        <f t="shared" ref="H24:H25" si="5">E24+B24</f>
        <v>22</v>
      </c>
      <c r="I24" s="9">
        <f t="shared" ref="I24:I25" si="6">F24+C24</f>
        <v>15</v>
      </c>
      <c r="J24" s="9">
        <f t="shared" ref="J24:J25" si="7">I24+H24</f>
        <v>37</v>
      </c>
      <c r="K24" s="282" t="s">
        <v>223</v>
      </c>
    </row>
    <row r="25" spans="1:11" ht="25.5" customHeight="1" x14ac:dyDescent="0.25">
      <c r="A25" s="8" t="s">
        <v>321</v>
      </c>
      <c r="B25" s="9">
        <v>412</v>
      </c>
      <c r="C25" s="9">
        <v>110</v>
      </c>
      <c r="D25" s="9">
        <v>522</v>
      </c>
      <c r="E25" s="9">
        <v>0</v>
      </c>
      <c r="F25" s="9">
        <v>0</v>
      </c>
      <c r="G25" s="9">
        <v>0</v>
      </c>
      <c r="H25" s="9">
        <f t="shared" si="5"/>
        <v>412</v>
      </c>
      <c r="I25" s="9">
        <f t="shared" si="6"/>
        <v>110</v>
      </c>
      <c r="J25" s="9">
        <f t="shared" si="7"/>
        <v>522</v>
      </c>
      <c r="K25" s="282" t="s">
        <v>322</v>
      </c>
    </row>
    <row r="26" spans="1:11" ht="22.5" customHeight="1" thickBot="1" x14ac:dyDescent="0.3">
      <c r="A26" s="8" t="s">
        <v>514</v>
      </c>
      <c r="B26" s="9">
        <f>SUM(B23:B25)</f>
        <v>526</v>
      </c>
      <c r="C26" s="9">
        <f t="shared" ref="C26:J26" si="8">SUM(C23:C25)</f>
        <v>239</v>
      </c>
      <c r="D26" s="9">
        <f t="shared" si="8"/>
        <v>765</v>
      </c>
      <c r="E26" s="9">
        <f t="shared" si="8"/>
        <v>0</v>
      </c>
      <c r="F26" s="9">
        <f t="shared" si="8"/>
        <v>0</v>
      </c>
      <c r="G26" s="9">
        <f t="shared" si="8"/>
        <v>0</v>
      </c>
      <c r="H26" s="9">
        <f t="shared" si="8"/>
        <v>526</v>
      </c>
      <c r="I26" s="9">
        <f t="shared" si="8"/>
        <v>239</v>
      </c>
      <c r="J26" s="9">
        <f t="shared" si="8"/>
        <v>765</v>
      </c>
      <c r="K26" s="282" t="s">
        <v>511</v>
      </c>
    </row>
    <row r="27" spans="1:11" ht="20.25" customHeight="1" thickBot="1" x14ac:dyDescent="0.3">
      <c r="A27" s="23" t="s">
        <v>262</v>
      </c>
      <c r="B27" s="24">
        <f>SUM(B26)</f>
        <v>526</v>
      </c>
      <c r="C27" s="24">
        <f t="shared" ref="C27:J27" si="9">SUM(C26)</f>
        <v>239</v>
      </c>
      <c r="D27" s="24">
        <f t="shared" si="9"/>
        <v>765</v>
      </c>
      <c r="E27" s="24">
        <f t="shared" si="9"/>
        <v>0</v>
      </c>
      <c r="F27" s="24">
        <f t="shared" si="9"/>
        <v>0</v>
      </c>
      <c r="G27" s="24">
        <f t="shared" si="9"/>
        <v>0</v>
      </c>
      <c r="H27" s="24">
        <f t="shared" si="9"/>
        <v>526</v>
      </c>
      <c r="I27" s="24">
        <f t="shared" si="9"/>
        <v>239</v>
      </c>
      <c r="J27" s="24">
        <f t="shared" si="9"/>
        <v>765</v>
      </c>
      <c r="K27" s="283" t="s">
        <v>263</v>
      </c>
    </row>
    <row r="28" spans="1:11" ht="14.4" thickTop="1" x14ac:dyDescent="0.25"/>
  </sheetData>
  <mergeCells count="20">
    <mergeCell ref="A1:K1"/>
    <mergeCell ref="A2:K2"/>
    <mergeCell ref="A4:A7"/>
    <mergeCell ref="B4:D4"/>
    <mergeCell ref="E4:G4"/>
    <mergeCell ref="H4:J4"/>
    <mergeCell ref="K4:K7"/>
    <mergeCell ref="B5:D5"/>
    <mergeCell ref="E5:G5"/>
    <mergeCell ref="H5:J5"/>
    <mergeCell ref="A15:K15"/>
    <mergeCell ref="A16:K16"/>
    <mergeCell ref="A18:A21"/>
    <mergeCell ref="B18:D18"/>
    <mergeCell ref="E18:G18"/>
    <mergeCell ref="H18:J18"/>
    <mergeCell ref="K18:K21"/>
    <mergeCell ref="B19:D19"/>
    <mergeCell ref="E19:G19"/>
    <mergeCell ref="H19:J19"/>
  </mergeCells>
  <printOptions horizontalCentered="1"/>
  <pageMargins left="1" right="1" top="1" bottom="0.75" header="1" footer="0.75"/>
  <pageSetup paperSize="9" scale="80" firstPageNumber="161"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187"/>
  <sheetViews>
    <sheetView rightToLeft="1" view="pageBreakPreview" topLeftCell="A170" zoomScale="80" zoomScaleSheetLayoutView="80" workbookViewId="0">
      <selection activeCell="A193" sqref="A193"/>
    </sheetView>
  </sheetViews>
  <sheetFormatPr defaultColWidth="9" defaultRowHeight="14.4" x14ac:dyDescent="0.25"/>
  <cols>
    <col min="1" max="1" width="27.8984375" style="620" customWidth="1"/>
    <col min="2" max="2" width="8.59765625" style="620" customWidth="1"/>
    <col min="3" max="3" width="9.19921875" style="620" customWidth="1"/>
    <col min="4" max="4" width="6.8984375" style="620" customWidth="1"/>
    <col min="5" max="5" width="6.69921875" style="620" customWidth="1"/>
    <col min="6" max="6" width="8.69921875" style="620" customWidth="1"/>
    <col min="7" max="7" width="6.69921875" style="620" customWidth="1"/>
    <col min="8" max="8" width="7" style="620" customWidth="1"/>
    <col min="9" max="9" width="8.69921875" style="620" customWidth="1"/>
    <col min="10" max="10" width="8" style="620" customWidth="1"/>
    <col min="11" max="11" width="41.19921875" style="620" customWidth="1"/>
    <col min="12" max="16384" width="9" style="620"/>
  </cols>
  <sheetData>
    <row r="1" spans="1:11" ht="26.25" customHeight="1" x14ac:dyDescent="0.25">
      <c r="A1" s="761" t="s">
        <v>598</v>
      </c>
      <c r="B1" s="761"/>
      <c r="C1" s="761"/>
      <c r="D1" s="761"/>
      <c r="E1" s="761"/>
      <c r="F1" s="761"/>
      <c r="G1" s="761"/>
      <c r="H1" s="761"/>
      <c r="I1" s="761"/>
      <c r="J1" s="761"/>
      <c r="K1" s="761"/>
    </row>
    <row r="2" spans="1:11" ht="28.5" customHeight="1" x14ac:dyDescent="0.25">
      <c r="A2" s="762" t="s">
        <v>604</v>
      </c>
      <c r="B2" s="762"/>
      <c r="C2" s="762"/>
      <c r="D2" s="762"/>
      <c r="E2" s="762"/>
      <c r="F2" s="762"/>
      <c r="G2" s="762"/>
      <c r="H2" s="762"/>
      <c r="I2" s="762"/>
      <c r="J2" s="762"/>
      <c r="K2" s="762"/>
    </row>
    <row r="3" spans="1:11" s="121" customFormat="1" ht="21" customHeight="1" thickBot="1" x14ac:dyDescent="0.3">
      <c r="A3" s="118" t="s">
        <v>544</v>
      </c>
      <c r="B3" s="119"/>
      <c r="C3" s="119"/>
      <c r="D3" s="119"/>
      <c r="E3" s="119"/>
      <c r="F3" s="119"/>
      <c r="G3" s="119"/>
      <c r="H3" s="119"/>
      <c r="I3" s="119"/>
      <c r="J3" s="119"/>
      <c r="K3" s="120" t="s">
        <v>545</v>
      </c>
    </row>
    <row r="4" spans="1:11" ht="16.2" thickTop="1" x14ac:dyDescent="0.25">
      <c r="A4" s="763" t="s">
        <v>205</v>
      </c>
      <c r="B4" s="763" t="s">
        <v>1</v>
      </c>
      <c r="C4" s="763"/>
      <c r="D4" s="763"/>
      <c r="E4" s="763" t="s">
        <v>2</v>
      </c>
      <c r="F4" s="763"/>
      <c r="G4" s="763"/>
      <c r="H4" s="763" t="s">
        <v>4</v>
      </c>
      <c r="I4" s="763"/>
      <c r="J4" s="763"/>
      <c r="K4" s="763" t="s">
        <v>206</v>
      </c>
    </row>
    <row r="5" spans="1:11" ht="15.6" x14ac:dyDescent="0.25">
      <c r="A5" s="764"/>
      <c r="B5" s="764" t="s">
        <v>6</v>
      </c>
      <c r="C5" s="764"/>
      <c r="D5" s="764"/>
      <c r="E5" s="764" t="s">
        <v>7</v>
      </c>
      <c r="F5" s="764"/>
      <c r="G5" s="764"/>
      <c r="H5" s="764" t="s">
        <v>9</v>
      </c>
      <c r="I5" s="764"/>
      <c r="J5" s="764"/>
      <c r="K5" s="764"/>
    </row>
    <row r="6" spans="1:11" ht="15.6" x14ac:dyDescent="0.25">
      <c r="A6" s="764"/>
      <c r="B6" s="588" t="s">
        <v>10</v>
      </c>
      <c r="C6" s="588" t="s">
        <v>11</v>
      </c>
      <c r="D6" s="588" t="s">
        <v>12</v>
      </c>
      <c r="E6" s="588" t="s">
        <v>10</v>
      </c>
      <c r="F6" s="588" t="s">
        <v>11</v>
      </c>
      <c r="G6" s="588" t="s">
        <v>12</v>
      </c>
      <c r="H6" s="588" t="s">
        <v>10</v>
      </c>
      <c r="I6" s="588" t="s">
        <v>11</v>
      </c>
      <c r="J6" s="588" t="s">
        <v>12</v>
      </c>
      <c r="K6" s="764"/>
    </row>
    <row r="7" spans="1:11" ht="16.2" thickBot="1" x14ac:dyDescent="0.3">
      <c r="A7" s="765"/>
      <c r="B7" s="589" t="s">
        <v>13</v>
      </c>
      <c r="C7" s="589" t="s">
        <v>14</v>
      </c>
      <c r="D7" s="589" t="s">
        <v>9</v>
      </c>
      <c r="E7" s="589" t="s">
        <v>13</v>
      </c>
      <c r="F7" s="589" t="s">
        <v>14</v>
      </c>
      <c r="G7" s="589" t="s">
        <v>9</v>
      </c>
      <c r="H7" s="589" t="s">
        <v>13</v>
      </c>
      <c r="I7" s="589" t="s">
        <v>14</v>
      </c>
      <c r="J7" s="589" t="s">
        <v>9</v>
      </c>
      <c r="K7" s="765"/>
    </row>
    <row r="8" spans="1:11" ht="18" customHeight="1" x14ac:dyDescent="0.25">
      <c r="A8" s="122" t="s">
        <v>15</v>
      </c>
      <c r="B8" s="123"/>
      <c r="C8" s="123"/>
      <c r="D8" s="123"/>
      <c r="E8" s="123"/>
      <c r="F8" s="123"/>
      <c r="G8" s="123"/>
      <c r="H8" s="123"/>
      <c r="I8" s="123"/>
      <c r="J8" s="123"/>
      <c r="K8" s="124" t="s">
        <v>207</v>
      </c>
    </row>
    <row r="9" spans="1:11" ht="18" customHeight="1" x14ac:dyDescent="0.25">
      <c r="A9" s="122" t="s">
        <v>208</v>
      </c>
      <c r="B9" s="123">
        <v>75</v>
      </c>
      <c r="C9" s="123">
        <v>169</v>
      </c>
      <c r="D9" s="123">
        <f>SUM(B9:C9)</f>
        <v>244</v>
      </c>
      <c r="E9" s="123">
        <v>0</v>
      </c>
      <c r="F9" s="123">
        <v>0</v>
      </c>
      <c r="G9" s="123">
        <v>0</v>
      </c>
      <c r="H9" s="123">
        <f>E9+B9</f>
        <v>75</v>
      </c>
      <c r="I9" s="123">
        <f>F9+C9</f>
        <v>169</v>
      </c>
      <c r="J9" s="123">
        <f>I9+H9</f>
        <v>244</v>
      </c>
      <c r="K9" s="124" t="s">
        <v>209</v>
      </c>
    </row>
    <row r="10" spans="1:11" ht="18" customHeight="1" x14ac:dyDescent="0.25">
      <c r="A10" s="125" t="s">
        <v>532</v>
      </c>
      <c r="B10" s="123">
        <v>40</v>
      </c>
      <c r="C10" s="123">
        <v>57</v>
      </c>
      <c r="D10" s="123">
        <f t="shared" ref="D10:D29" si="0">SUM(B10:C10)</f>
        <v>97</v>
      </c>
      <c r="E10" s="123">
        <v>0</v>
      </c>
      <c r="F10" s="123">
        <v>0</v>
      </c>
      <c r="G10" s="123">
        <v>0</v>
      </c>
      <c r="H10" s="123">
        <f t="shared" ref="H10:H28" si="1">E10+B10</f>
        <v>40</v>
      </c>
      <c r="I10" s="123">
        <f t="shared" ref="I10:I28" si="2">F10+C10</f>
        <v>57</v>
      </c>
      <c r="J10" s="123">
        <f t="shared" ref="J10:J28" si="3">I10+H10</f>
        <v>97</v>
      </c>
      <c r="K10" s="124" t="s">
        <v>533</v>
      </c>
    </row>
    <row r="11" spans="1:11" ht="18" customHeight="1" x14ac:dyDescent="0.25">
      <c r="A11" s="122" t="s">
        <v>212</v>
      </c>
      <c r="B11" s="123">
        <v>48</v>
      </c>
      <c r="C11" s="123">
        <v>91</v>
      </c>
      <c r="D11" s="123">
        <f t="shared" si="0"/>
        <v>139</v>
      </c>
      <c r="E11" s="123">
        <v>0</v>
      </c>
      <c r="F11" s="123">
        <v>0</v>
      </c>
      <c r="G11" s="123">
        <v>0</v>
      </c>
      <c r="H11" s="123">
        <f t="shared" si="1"/>
        <v>48</v>
      </c>
      <c r="I11" s="123">
        <f t="shared" si="2"/>
        <v>91</v>
      </c>
      <c r="J11" s="123">
        <f t="shared" si="3"/>
        <v>139</v>
      </c>
      <c r="K11" s="124" t="s">
        <v>213</v>
      </c>
    </row>
    <row r="12" spans="1:11" ht="18" customHeight="1" x14ac:dyDescent="0.25">
      <c r="A12" s="122" t="s">
        <v>214</v>
      </c>
      <c r="B12" s="123">
        <v>61</v>
      </c>
      <c r="C12" s="123">
        <v>134</v>
      </c>
      <c r="D12" s="123">
        <f t="shared" si="0"/>
        <v>195</v>
      </c>
      <c r="E12" s="123">
        <v>0</v>
      </c>
      <c r="F12" s="123">
        <v>0</v>
      </c>
      <c r="G12" s="123">
        <v>0</v>
      </c>
      <c r="H12" s="123">
        <f t="shared" si="1"/>
        <v>61</v>
      </c>
      <c r="I12" s="123">
        <f t="shared" si="2"/>
        <v>134</v>
      </c>
      <c r="J12" s="123">
        <f t="shared" si="3"/>
        <v>195</v>
      </c>
      <c r="K12" s="124" t="s">
        <v>215</v>
      </c>
    </row>
    <row r="13" spans="1:11" ht="18" customHeight="1" x14ac:dyDescent="0.25">
      <c r="A13" s="122" t="s">
        <v>534</v>
      </c>
      <c r="B13" s="123">
        <v>11</v>
      </c>
      <c r="C13" s="123">
        <v>54</v>
      </c>
      <c r="D13" s="123">
        <f t="shared" si="0"/>
        <v>65</v>
      </c>
      <c r="E13" s="123">
        <v>0</v>
      </c>
      <c r="F13" s="123">
        <v>0</v>
      </c>
      <c r="G13" s="123">
        <v>0</v>
      </c>
      <c r="H13" s="123">
        <f t="shared" si="1"/>
        <v>11</v>
      </c>
      <c r="I13" s="123">
        <f t="shared" si="2"/>
        <v>54</v>
      </c>
      <c r="J13" s="123">
        <f t="shared" si="3"/>
        <v>65</v>
      </c>
      <c r="K13" s="124" t="s">
        <v>217</v>
      </c>
    </row>
    <row r="14" spans="1:11" ht="18" customHeight="1" x14ac:dyDescent="0.25">
      <c r="A14" s="122" t="s">
        <v>218</v>
      </c>
      <c r="B14" s="123">
        <v>377</v>
      </c>
      <c r="C14" s="123">
        <v>465</v>
      </c>
      <c r="D14" s="123">
        <f t="shared" si="0"/>
        <v>842</v>
      </c>
      <c r="E14" s="123">
        <v>0</v>
      </c>
      <c r="F14" s="123">
        <v>0</v>
      </c>
      <c r="G14" s="123">
        <v>0</v>
      </c>
      <c r="H14" s="123">
        <f t="shared" si="1"/>
        <v>377</v>
      </c>
      <c r="I14" s="123">
        <f t="shared" si="2"/>
        <v>465</v>
      </c>
      <c r="J14" s="123">
        <f t="shared" si="3"/>
        <v>842</v>
      </c>
      <c r="K14" s="124" t="s">
        <v>219</v>
      </c>
    </row>
    <row r="15" spans="1:11" ht="18" customHeight="1" x14ac:dyDescent="0.25">
      <c r="A15" s="122" t="s">
        <v>522</v>
      </c>
      <c r="B15" s="123">
        <v>70</v>
      </c>
      <c r="C15" s="123">
        <v>114</v>
      </c>
      <c r="D15" s="123">
        <f t="shared" si="0"/>
        <v>184</v>
      </c>
      <c r="E15" s="123">
        <v>0</v>
      </c>
      <c r="F15" s="123">
        <v>0</v>
      </c>
      <c r="G15" s="123">
        <v>0</v>
      </c>
      <c r="H15" s="123">
        <f t="shared" si="1"/>
        <v>70</v>
      </c>
      <c r="I15" s="123">
        <f t="shared" si="2"/>
        <v>114</v>
      </c>
      <c r="J15" s="123">
        <f t="shared" si="3"/>
        <v>184</v>
      </c>
      <c r="K15" s="124" t="s">
        <v>223</v>
      </c>
    </row>
    <row r="16" spans="1:11" ht="18" customHeight="1" x14ac:dyDescent="0.25">
      <c r="A16" s="122" t="s">
        <v>224</v>
      </c>
      <c r="B16" s="123">
        <v>30</v>
      </c>
      <c r="C16" s="123">
        <v>56</v>
      </c>
      <c r="D16" s="123">
        <f t="shared" si="0"/>
        <v>86</v>
      </c>
      <c r="E16" s="123">
        <v>0</v>
      </c>
      <c r="F16" s="123">
        <v>0</v>
      </c>
      <c r="G16" s="123">
        <v>0</v>
      </c>
      <c r="H16" s="123">
        <f t="shared" si="1"/>
        <v>30</v>
      </c>
      <c r="I16" s="123">
        <f t="shared" si="2"/>
        <v>56</v>
      </c>
      <c r="J16" s="123">
        <f t="shared" si="3"/>
        <v>86</v>
      </c>
      <c r="K16" s="124" t="s">
        <v>225</v>
      </c>
    </row>
    <row r="17" spans="1:11" ht="18" customHeight="1" x14ac:dyDescent="0.25">
      <c r="A17" s="122" t="s">
        <v>226</v>
      </c>
      <c r="B17" s="123">
        <v>352</v>
      </c>
      <c r="C17" s="123">
        <v>727</v>
      </c>
      <c r="D17" s="123">
        <f t="shared" si="0"/>
        <v>1079</v>
      </c>
      <c r="E17" s="123">
        <v>0</v>
      </c>
      <c r="F17" s="123">
        <v>0</v>
      </c>
      <c r="G17" s="123">
        <v>0</v>
      </c>
      <c r="H17" s="123">
        <f t="shared" si="1"/>
        <v>352</v>
      </c>
      <c r="I17" s="123">
        <f t="shared" si="2"/>
        <v>727</v>
      </c>
      <c r="J17" s="123">
        <f t="shared" si="3"/>
        <v>1079</v>
      </c>
      <c r="K17" s="124" t="s">
        <v>267</v>
      </c>
    </row>
    <row r="18" spans="1:11" ht="18" customHeight="1" x14ac:dyDescent="0.25">
      <c r="A18" s="122" t="s">
        <v>535</v>
      </c>
      <c r="B18" s="123">
        <v>130</v>
      </c>
      <c r="C18" s="123">
        <v>92</v>
      </c>
      <c r="D18" s="123">
        <f t="shared" si="0"/>
        <v>222</v>
      </c>
      <c r="E18" s="123">
        <v>0</v>
      </c>
      <c r="F18" s="123">
        <v>0</v>
      </c>
      <c r="G18" s="123">
        <v>0</v>
      </c>
      <c r="H18" s="123">
        <f t="shared" si="1"/>
        <v>130</v>
      </c>
      <c r="I18" s="123">
        <f t="shared" si="2"/>
        <v>92</v>
      </c>
      <c r="J18" s="123">
        <f t="shared" si="3"/>
        <v>222</v>
      </c>
      <c r="K18" s="124" t="s">
        <v>536</v>
      </c>
    </row>
    <row r="19" spans="1:11" ht="33" customHeight="1" x14ac:dyDescent="0.25">
      <c r="A19" s="122" t="s">
        <v>537</v>
      </c>
      <c r="B19" s="123">
        <v>93</v>
      </c>
      <c r="C19" s="123">
        <v>201</v>
      </c>
      <c r="D19" s="123">
        <f t="shared" si="0"/>
        <v>294</v>
      </c>
      <c r="E19" s="123">
        <v>0</v>
      </c>
      <c r="F19" s="123">
        <v>0</v>
      </c>
      <c r="G19" s="123">
        <v>0</v>
      </c>
      <c r="H19" s="123">
        <f t="shared" si="1"/>
        <v>93</v>
      </c>
      <c r="I19" s="123">
        <f t="shared" si="2"/>
        <v>201</v>
      </c>
      <c r="J19" s="123">
        <f t="shared" si="3"/>
        <v>294</v>
      </c>
      <c r="K19" s="126" t="s">
        <v>377</v>
      </c>
    </row>
    <row r="20" spans="1:11" ht="20.100000000000001" customHeight="1" x14ac:dyDescent="0.25">
      <c r="A20" s="122" t="s">
        <v>316</v>
      </c>
      <c r="B20" s="123">
        <v>449</v>
      </c>
      <c r="C20" s="123">
        <v>483</v>
      </c>
      <c r="D20" s="123">
        <f t="shared" si="0"/>
        <v>932</v>
      </c>
      <c r="E20" s="123">
        <v>0</v>
      </c>
      <c r="F20" s="123">
        <v>0</v>
      </c>
      <c r="G20" s="123">
        <v>0</v>
      </c>
      <c r="H20" s="123">
        <f t="shared" si="1"/>
        <v>449</v>
      </c>
      <c r="I20" s="123">
        <f t="shared" si="2"/>
        <v>483</v>
      </c>
      <c r="J20" s="123">
        <f t="shared" si="3"/>
        <v>932</v>
      </c>
      <c r="K20" s="124" t="s">
        <v>231</v>
      </c>
    </row>
    <row r="21" spans="1:11" ht="20.100000000000001" customHeight="1" x14ac:dyDescent="0.25">
      <c r="A21" s="122" t="s">
        <v>472</v>
      </c>
      <c r="B21" s="123">
        <v>132</v>
      </c>
      <c r="C21" s="123">
        <v>655</v>
      </c>
      <c r="D21" s="123">
        <f t="shared" si="0"/>
        <v>787</v>
      </c>
      <c r="E21" s="123">
        <v>0</v>
      </c>
      <c r="F21" s="123">
        <v>0</v>
      </c>
      <c r="G21" s="123">
        <v>0</v>
      </c>
      <c r="H21" s="123">
        <f t="shared" si="1"/>
        <v>132</v>
      </c>
      <c r="I21" s="123">
        <f t="shared" si="2"/>
        <v>655</v>
      </c>
      <c r="J21" s="123">
        <f t="shared" si="3"/>
        <v>787</v>
      </c>
      <c r="K21" s="124" t="s">
        <v>473</v>
      </c>
    </row>
    <row r="22" spans="1:11" ht="20.100000000000001" customHeight="1" x14ac:dyDescent="0.25">
      <c r="A22" s="122" t="s">
        <v>474</v>
      </c>
      <c r="B22" s="123">
        <v>272</v>
      </c>
      <c r="C22" s="123">
        <v>420</v>
      </c>
      <c r="D22" s="123">
        <f t="shared" si="0"/>
        <v>692</v>
      </c>
      <c r="E22" s="123">
        <v>0</v>
      </c>
      <c r="F22" s="123">
        <v>0</v>
      </c>
      <c r="G22" s="123">
        <v>0</v>
      </c>
      <c r="H22" s="123">
        <f t="shared" si="1"/>
        <v>272</v>
      </c>
      <c r="I22" s="123">
        <f t="shared" si="2"/>
        <v>420</v>
      </c>
      <c r="J22" s="123">
        <f t="shared" si="3"/>
        <v>692</v>
      </c>
      <c r="K22" s="124" t="s">
        <v>475</v>
      </c>
    </row>
    <row r="23" spans="1:11" ht="20.100000000000001" customHeight="1" x14ac:dyDescent="0.25">
      <c r="A23" s="122" t="s">
        <v>538</v>
      </c>
      <c r="B23" s="123">
        <v>120</v>
      </c>
      <c r="C23" s="123">
        <v>191</v>
      </c>
      <c r="D23" s="123">
        <f t="shared" si="0"/>
        <v>311</v>
      </c>
      <c r="E23" s="123">
        <v>0</v>
      </c>
      <c r="F23" s="123">
        <v>0</v>
      </c>
      <c r="G23" s="123">
        <v>0</v>
      </c>
      <c r="H23" s="123">
        <f t="shared" si="1"/>
        <v>120</v>
      </c>
      <c r="I23" s="123">
        <f t="shared" si="2"/>
        <v>191</v>
      </c>
      <c r="J23" s="123">
        <f t="shared" si="3"/>
        <v>311</v>
      </c>
      <c r="K23" s="124" t="s">
        <v>539</v>
      </c>
    </row>
    <row r="24" spans="1:11" ht="20.100000000000001" customHeight="1" x14ac:dyDescent="0.25">
      <c r="A24" s="122" t="s">
        <v>540</v>
      </c>
      <c r="B24" s="123">
        <v>0</v>
      </c>
      <c r="C24" s="123">
        <v>698</v>
      </c>
      <c r="D24" s="123">
        <f t="shared" si="0"/>
        <v>698</v>
      </c>
      <c r="E24" s="123">
        <v>0</v>
      </c>
      <c r="F24" s="123">
        <v>0</v>
      </c>
      <c r="G24" s="123">
        <v>0</v>
      </c>
      <c r="H24" s="123">
        <f t="shared" si="1"/>
        <v>0</v>
      </c>
      <c r="I24" s="123">
        <f t="shared" si="2"/>
        <v>698</v>
      </c>
      <c r="J24" s="123">
        <f t="shared" si="3"/>
        <v>698</v>
      </c>
      <c r="K24" s="124" t="s">
        <v>443</v>
      </c>
    </row>
    <row r="25" spans="1:11" ht="20.100000000000001" customHeight="1" x14ac:dyDescent="0.25">
      <c r="A25" s="122" t="s">
        <v>238</v>
      </c>
      <c r="B25" s="123">
        <v>185</v>
      </c>
      <c r="C25" s="123">
        <v>65</v>
      </c>
      <c r="D25" s="123">
        <f t="shared" si="0"/>
        <v>250</v>
      </c>
      <c r="E25" s="123">
        <v>0</v>
      </c>
      <c r="F25" s="123">
        <v>0</v>
      </c>
      <c r="G25" s="123">
        <v>0</v>
      </c>
      <c r="H25" s="123">
        <f t="shared" si="1"/>
        <v>185</v>
      </c>
      <c r="I25" s="123">
        <f t="shared" si="2"/>
        <v>65</v>
      </c>
      <c r="J25" s="123">
        <f t="shared" si="3"/>
        <v>250</v>
      </c>
      <c r="K25" s="124" t="s">
        <v>307</v>
      </c>
    </row>
    <row r="26" spans="1:11" ht="20.100000000000001" customHeight="1" x14ac:dyDescent="0.25">
      <c r="A26" s="122" t="s">
        <v>242</v>
      </c>
      <c r="B26" s="123">
        <v>524</v>
      </c>
      <c r="C26" s="123">
        <v>850</v>
      </c>
      <c r="D26" s="123">
        <f t="shared" si="0"/>
        <v>1374</v>
      </c>
      <c r="E26" s="123">
        <v>0</v>
      </c>
      <c r="F26" s="123">
        <v>0</v>
      </c>
      <c r="G26" s="123">
        <v>0</v>
      </c>
      <c r="H26" s="123">
        <f t="shared" si="1"/>
        <v>524</v>
      </c>
      <c r="I26" s="123">
        <f t="shared" si="2"/>
        <v>850</v>
      </c>
      <c r="J26" s="123">
        <f t="shared" si="3"/>
        <v>1374</v>
      </c>
      <c r="K26" s="124" t="s">
        <v>243</v>
      </c>
    </row>
    <row r="27" spans="1:11" ht="20.100000000000001" customHeight="1" x14ac:dyDescent="0.25">
      <c r="A27" s="122" t="s">
        <v>541</v>
      </c>
      <c r="B27" s="123">
        <v>60</v>
      </c>
      <c r="C27" s="123">
        <v>182</v>
      </c>
      <c r="D27" s="123">
        <f t="shared" si="0"/>
        <v>242</v>
      </c>
      <c r="E27" s="123">
        <v>0</v>
      </c>
      <c r="F27" s="123">
        <v>0</v>
      </c>
      <c r="G27" s="123">
        <v>0</v>
      </c>
      <c r="H27" s="123">
        <f t="shared" si="1"/>
        <v>60</v>
      </c>
      <c r="I27" s="123">
        <f t="shared" si="2"/>
        <v>182</v>
      </c>
      <c r="J27" s="123">
        <f t="shared" si="3"/>
        <v>242</v>
      </c>
      <c r="K27" s="124" t="s">
        <v>542</v>
      </c>
    </row>
    <row r="28" spans="1:11" ht="20.100000000000001" customHeight="1" x14ac:dyDescent="0.25">
      <c r="A28" s="122" t="s">
        <v>252</v>
      </c>
      <c r="B28" s="123">
        <v>109</v>
      </c>
      <c r="C28" s="123">
        <v>156</v>
      </c>
      <c r="D28" s="123">
        <f t="shared" si="0"/>
        <v>265</v>
      </c>
      <c r="E28" s="123">
        <v>0</v>
      </c>
      <c r="F28" s="123">
        <v>0</v>
      </c>
      <c r="G28" s="123">
        <v>0</v>
      </c>
      <c r="H28" s="123">
        <f t="shared" si="1"/>
        <v>109</v>
      </c>
      <c r="I28" s="123">
        <f t="shared" si="2"/>
        <v>156</v>
      </c>
      <c r="J28" s="123">
        <f t="shared" si="3"/>
        <v>265</v>
      </c>
      <c r="K28" s="124" t="s">
        <v>253</v>
      </c>
    </row>
    <row r="29" spans="1:11" ht="20.100000000000001" customHeight="1" thickBot="1" x14ac:dyDescent="0.3">
      <c r="A29" s="127" t="s">
        <v>90</v>
      </c>
      <c r="B29" s="128">
        <f>SUM(B9:B28)</f>
        <v>3138</v>
      </c>
      <c r="C29" s="128">
        <f t="shared" ref="C29:J29" si="4">SUM(C9:C28)</f>
        <v>5860</v>
      </c>
      <c r="D29" s="128">
        <f t="shared" si="0"/>
        <v>8998</v>
      </c>
      <c r="E29" s="128">
        <f t="shared" si="4"/>
        <v>0</v>
      </c>
      <c r="F29" s="128">
        <f t="shared" si="4"/>
        <v>0</v>
      </c>
      <c r="G29" s="128">
        <f t="shared" si="4"/>
        <v>0</v>
      </c>
      <c r="H29" s="128">
        <f t="shared" si="4"/>
        <v>3138</v>
      </c>
      <c r="I29" s="128">
        <f t="shared" si="4"/>
        <v>5860</v>
      </c>
      <c r="J29" s="128">
        <f t="shared" si="4"/>
        <v>8998</v>
      </c>
      <c r="K29" s="129" t="s">
        <v>91</v>
      </c>
    </row>
    <row r="30" spans="1:11" ht="16.2" thickTop="1" x14ac:dyDescent="0.25">
      <c r="A30" s="130"/>
      <c r="B30" s="588"/>
      <c r="C30" s="588"/>
      <c r="D30" s="588"/>
      <c r="E30" s="588"/>
      <c r="F30" s="588"/>
      <c r="G30" s="588"/>
      <c r="H30" s="588"/>
      <c r="I30" s="588"/>
      <c r="J30" s="588"/>
      <c r="K30" s="131"/>
    </row>
    <row r="31" spans="1:11" ht="15.6" x14ac:dyDescent="0.25">
      <c r="A31" s="130"/>
      <c r="B31" s="661"/>
      <c r="C31" s="661"/>
      <c r="D31" s="661"/>
      <c r="E31" s="661"/>
      <c r="F31" s="661"/>
      <c r="G31" s="661"/>
      <c r="H31" s="661"/>
      <c r="I31" s="661"/>
      <c r="J31" s="661"/>
      <c r="K31" s="131"/>
    </row>
    <row r="32" spans="1:11" ht="15.6" x14ac:dyDescent="0.25">
      <c r="A32" s="130"/>
      <c r="B32" s="661"/>
      <c r="C32" s="661"/>
      <c r="D32" s="661"/>
      <c r="E32" s="661"/>
      <c r="F32" s="661"/>
      <c r="G32" s="661"/>
      <c r="H32" s="661"/>
      <c r="I32" s="661"/>
      <c r="J32" s="661"/>
      <c r="K32" s="131"/>
    </row>
    <row r="33" spans="1:11" ht="15.6" x14ac:dyDescent="0.25">
      <c r="A33" s="130"/>
      <c r="B33" s="661"/>
      <c r="C33" s="661"/>
      <c r="D33" s="661"/>
      <c r="E33" s="661"/>
      <c r="F33" s="661"/>
      <c r="G33" s="661"/>
      <c r="H33" s="661"/>
      <c r="I33" s="661"/>
      <c r="J33" s="661"/>
      <c r="K33" s="131"/>
    </row>
    <row r="34" spans="1:11" ht="15.6" x14ac:dyDescent="0.25">
      <c r="A34" s="130"/>
      <c r="B34" s="588"/>
      <c r="C34" s="588"/>
      <c r="D34" s="588"/>
      <c r="E34" s="588"/>
      <c r="F34" s="588"/>
      <c r="G34" s="588"/>
      <c r="H34" s="588"/>
      <c r="I34" s="588"/>
      <c r="J34" s="588"/>
      <c r="K34" s="131"/>
    </row>
    <row r="35" spans="1:11" ht="15.6" x14ac:dyDescent="0.25">
      <c r="A35" s="130"/>
      <c r="B35" s="588"/>
      <c r="C35" s="588"/>
      <c r="D35" s="588"/>
      <c r="E35" s="588"/>
      <c r="F35" s="588"/>
      <c r="G35" s="588"/>
      <c r="H35" s="588"/>
      <c r="I35" s="588"/>
      <c r="J35" s="588"/>
      <c r="K35" s="131"/>
    </row>
    <row r="36" spans="1:11" ht="15.6" x14ac:dyDescent="0.25">
      <c r="A36" s="130"/>
      <c r="B36" s="588"/>
      <c r="C36" s="588"/>
      <c r="D36" s="588"/>
      <c r="E36" s="588"/>
      <c r="F36" s="588"/>
      <c r="G36" s="588"/>
      <c r="H36" s="588"/>
      <c r="I36" s="588"/>
      <c r="J36" s="588"/>
      <c r="K36" s="131"/>
    </row>
    <row r="37" spans="1:11" s="121" customFormat="1" ht="27" customHeight="1" thickBot="1" x14ac:dyDescent="0.3">
      <c r="A37" s="118" t="s">
        <v>882</v>
      </c>
      <c r="B37" s="119"/>
      <c r="C37" s="119"/>
      <c r="D37" s="119"/>
      <c r="E37" s="119"/>
      <c r="F37" s="119"/>
      <c r="G37" s="119"/>
      <c r="H37" s="119"/>
      <c r="I37" s="119"/>
      <c r="J37" s="119"/>
      <c r="K37" s="120" t="s">
        <v>883</v>
      </c>
    </row>
    <row r="38" spans="1:11" ht="20.25" customHeight="1" thickTop="1" x14ac:dyDescent="0.25">
      <c r="A38" s="763" t="s">
        <v>205</v>
      </c>
      <c r="B38" s="763" t="s">
        <v>1</v>
      </c>
      <c r="C38" s="763"/>
      <c r="D38" s="763"/>
      <c r="E38" s="763" t="s">
        <v>2</v>
      </c>
      <c r="F38" s="763"/>
      <c r="G38" s="763"/>
      <c r="H38" s="763" t="s">
        <v>4</v>
      </c>
      <c r="I38" s="763"/>
      <c r="J38" s="763"/>
      <c r="K38" s="763" t="s">
        <v>206</v>
      </c>
    </row>
    <row r="39" spans="1:11" ht="20.25" customHeight="1" x14ac:dyDescent="0.25">
      <c r="A39" s="764"/>
      <c r="B39" s="764" t="s">
        <v>6</v>
      </c>
      <c r="C39" s="764"/>
      <c r="D39" s="764"/>
      <c r="E39" s="764" t="s">
        <v>7</v>
      </c>
      <c r="F39" s="764"/>
      <c r="G39" s="764"/>
      <c r="H39" s="764" t="s">
        <v>9</v>
      </c>
      <c r="I39" s="764"/>
      <c r="J39" s="764"/>
      <c r="K39" s="764"/>
    </row>
    <row r="40" spans="1:11" ht="20.25" customHeight="1" x14ac:dyDescent="0.25">
      <c r="A40" s="764"/>
      <c r="B40" s="588" t="s">
        <v>10</v>
      </c>
      <c r="C40" s="588" t="s">
        <v>11</v>
      </c>
      <c r="D40" s="588" t="s">
        <v>12</v>
      </c>
      <c r="E40" s="588" t="s">
        <v>10</v>
      </c>
      <c r="F40" s="588" t="s">
        <v>11</v>
      </c>
      <c r="G40" s="588" t="s">
        <v>12</v>
      </c>
      <c r="H40" s="588" t="s">
        <v>10</v>
      </c>
      <c r="I40" s="588" t="s">
        <v>11</v>
      </c>
      <c r="J40" s="588" t="s">
        <v>12</v>
      </c>
      <c r="K40" s="764"/>
    </row>
    <row r="41" spans="1:11" ht="20.25" customHeight="1" thickBot="1" x14ac:dyDescent="0.3">
      <c r="A41" s="765"/>
      <c r="B41" s="589" t="s">
        <v>13</v>
      </c>
      <c r="C41" s="589" t="s">
        <v>14</v>
      </c>
      <c r="D41" s="589" t="s">
        <v>9</v>
      </c>
      <c r="E41" s="589" t="s">
        <v>13</v>
      </c>
      <c r="F41" s="589" t="s">
        <v>14</v>
      </c>
      <c r="G41" s="589" t="s">
        <v>9</v>
      </c>
      <c r="H41" s="589" t="s">
        <v>13</v>
      </c>
      <c r="I41" s="589" t="s">
        <v>14</v>
      </c>
      <c r="J41" s="589" t="s">
        <v>9</v>
      </c>
      <c r="K41" s="765"/>
    </row>
    <row r="42" spans="1:11" ht="20.25" customHeight="1" x14ac:dyDescent="0.25">
      <c r="A42" s="122" t="s">
        <v>92</v>
      </c>
      <c r="B42" s="123"/>
      <c r="C42" s="123"/>
      <c r="D42" s="123"/>
      <c r="E42" s="123"/>
      <c r="F42" s="123"/>
      <c r="G42" s="123"/>
      <c r="H42" s="123"/>
      <c r="I42" s="123"/>
      <c r="J42" s="123"/>
      <c r="K42" s="124" t="s">
        <v>207</v>
      </c>
    </row>
    <row r="43" spans="1:11" ht="20.25" customHeight="1" x14ac:dyDescent="0.25">
      <c r="A43" s="122" t="s">
        <v>534</v>
      </c>
      <c r="B43" s="123">
        <v>48</v>
      </c>
      <c r="C43" s="123">
        <v>41</v>
      </c>
      <c r="D43" s="123">
        <v>89</v>
      </c>
      <c r="E43" s="123">
        <v>2</v>
      </c>
      <c r="F43" s="123">
        <v>0</v>
      </c>
      <c r="G43" s="123">
        <v>2</v>
      </c>
      <c r="H43" s="123">
        <f>E43+B43</f>
        <v>50</v>
      </c>
      <c r="I43" s="123">
        <f>F43+C43</f>
        <v>41</v>
      </c>
      <c r="J43" s="123">
        <f>SUM(H43:I43)</f>
        <v>91</v>
      </c>
      <c r="K43" s="124" t="s">
        <v>217</v>
      </c>
    </row>
    <row r="44" spans="1:11" ht="20.25" customHeight="1" x14ac:dyDescent="0.25">
      <c r="A44" s="122" t="s">
        <v>218</v>
      </c>
      <c r="B44" s="123">
        <v>267</v>
      </c>
      <c r="C44" s="123">
        <v>75</v>
      </c>
      <c r="D44" s="123">
        <v>342</v>
      </c>
      <c r="E44" s="123">
        <v>0</v>
      </c>
      <c r="F44" s="123">
        <v>0</v>
      </c>
      <c r="G44" s="123">
        <v>0</v>
      </c>
      <c r="H44" s="123">
        <f t="shared" ref="H44:H55" si="5">E44+B44</f>
        <v>267</v>
      </c>
      <c r="I44" s="123">
        <f t="shared" ref="I44:I55" si="6">F44+C44</f>
        <v>75</v>
      </c>
      <c r="J44" s="123">
        <f t="shared" ref="J44:J57" si="7">SUM(H44:I44)</f>
        <v>342</v>
      </c>
      <c r="K44" s="124" t="s">
        <v>219</v>
      </c>
    </row>
    <row r="45" spans="1:11" ht="20.25" customHeight="1" x14ac:dyDescent="0.25">
      <c r="A45" s="122" t="s">
        <v>226</v>
      </c>
      <c r="B45" s="123">
        <v>164</v>
      </c>
      <c r="C45" s="123">
        <v>121</v>
      </c>
      <c r="D45" s="123">
        <v>285</v>
      </c>
      <c r="E45" s="123">
        <v>0</v>
      </c>
      <c r="F45" s="123">
        <v>0</v>
      </c>
      <c r="G45" s="123">
        <v>0</v>
      </c>
      <c r="H45" s="123">
        <f t="shared" si="5"/>
        <v>164</v>
      </c>
      <c r="I45" s="123">
        <f t="shared" si="6"/>
        <v>121</v>
      </c>
      <c r="J45" s="123">
        <f t="shared" si="7"/>
        <v>285</v>
      </c>
      <c r="K45" s="124" t="s">
        <v>267</v>
      </c>
    </row>
    <row r="46" spans="1:11" ht="36" customHeight="1" x14ac:dyDescent="0.25">
      <c r="A46" s="122" t="s">
        <v>537</v>
      </c>
      <c r="B46" s="123">
        <v>65</v>
      </c>
      <c r="C46" s="123">
        <v>24</v>
      </c>
      <c r="D46" s="123">
        <v>89</v>
      </c>
      <c r="E46" s="123">
        <v>0</v>
      </c>
      <c r="F46" s="123">
        <v>0</v>
      </c>
      <c r="G46" s="123">
        <v>0</v>
      </c>
      <c r="H46" s="123">
        <f t="shared" si="5"/>
        <v>65</v>
      </c>
      <c r="I46" s="123">
        <f t="shared" si="6"/>
        <v>24</v>
      </c>
      <c r="J46" s="123">
        <f t="shared" si="7"/>
        <v>89</v>
      </c>
      <c r="K46" s="126" t="s">
        <v>377</v>
      </c>
    </row>
    <row r="47" spans="1:11" ht="20.25" customHeight="1" x14ac:dyDescent="0.25">
      <c r="A47" s="122" t="s">
        <v>316</v>
      </c>
      <c r="B47" s="123">
        <v>298</v>
      </c>
      <c r="C47" s="123">
        <v>182</v>
      </c>
      <c r="D47" s="123">
        <v>480</v>
      </c>
      <c r="E47" s="123">
        <v>0</v>
      </c>
      <c r="F47" s="123">
        <v>0</v>
      </c>
      <c r="G47" s="123">
        <v>0</v>
      </c>
      <c r="H47" s="123">
        <f t="shared" si="5"/>
        <v>298</v>
      </c>
      <c r="I47" s="123">
        <f t="shared" si="6"/>
        <v>182</v>
      </c>
      <c r="J47" s="123">
        <f t="shared" si="7"/>
        <v>480</v>
      </c>
      <c r="K47" s="124" t="s">
        <v>231</v>
      </c>
    </row>
    <row r="48" spans="1:11" ht="20.25" customHeight="1" x14ac:dyDescent="0.25">
      <c r="A48" s="122" t="s">
        <v>472</v>
      </c>
      <c r="B48" s="123">
        <v>99</v>
      </c>
      <c r="C48" s="123">
        <v>175</v>
      </c>
      <c r="D48" s="123">
        <v>274</v>
      </c>
      <c r="E48" s="123">
        <v>0</v>
      </c>
      <c r="F48" s="123">
        <v>0</v>
      </c>
      <c r="G48" s="123">
        <v>0</v>
      </c>
      <c r="H48" s="123">
        <f t="shared" si="5"/>
        <v>99</v>
      </c>
      <c r="I48" s="123">
        <f t="shared" si="6"/>
        <v>175</v>
      </c>
      <c r="J48" s="123">
        <f t="shared" si="7"/>
        <v>274</v>
      </c>
      <c r="K48" s="124" t="s">
        <v>473</v>
      </c>
    </row>
    <row r="49" spans="1:11" ht="20.25" customHeight="1" x14ac:dyDescent="0.25">
      <c r="A49" s="122" t="s">
        <v>474</v>
      </c>
      <c r="B49" s="123">
        <v>150</v>
      </c>
      <c r="C49" s="123">
        <v>152</v>
      </c>
      <c r="D49" s="123">
        <v>302</v>
      </c>
      <c r="E49" s="123">
        <v>0</v>
      </c>
      <c r="F49" s="123">
        <v>0</v>
      </c>
      <c r="G49" s="123">
        <v>0</v>
      </c>
      <c r="H49" s="123">
        <f t="shared" si="5"/>
        <v>150</v>
      </c>
      <c r="I49" s="123">
        <f t="shared" si="6"/>
        <v>152</v>
      </c>
      <c r="J49" s="123">
        <f t="shared" si="7"/>
        <v>302</v>
      </c>
      <c r="K49" s="124" t="s">
        <v>475</v>
      </c>
    </row>
    <row r="50" spans="1:11" ht="20.25" customHeight="1" x14ac:dyDescent="0.25">
      <c r="A50" s="122" t="s">
        <v>538</v>
      </c>
      <c r="B50" s="123">
        <v>67</v>
      </c>
      <c r="C50" s="123">
        <v>76</v>
      </c>
      <c r="D50" s="123">
        <v>143</v>
      </c>
      <c r="E50" s="123">
        <v>0</v>
      </c>
      <c r="F50" s="123">
        <v>0</v>
      </c>
      <c r="G50" s="123">
        <v>0</v>
      </c>
      <c r="H50" s="123">
        <f t="shared" si="5"/>
        <v>67</v>
      </c>
      <c r="I50" s="123">
        <f t="shared" si="6"/>
        <v>76</v>
      </c>
      <c r="J50" s="123">
        <f t="shared" si="7"/>
        <v>143</v>
      </c>
      <c r="K50" s="124" t="s">
        <v>539</v>
      </c>
    </row>
    <row r="51" spans="1:11" ht="20.25" customHeight="1" x14ac:dyDescent="0.25">
      <c r="A51" s="122" t="s">
        <v>540</v>
      </c>
      <c r="B51" s="123">
        <v>0</v>
      </c>
      <c r="C51" s="123">
        <v>71</v>
      </c>
      <c r="D51" s="123">
        <v>71</v>
      </c>
      <c r="E51" s="123">
        <v>0</v>
      </c>
      <c r="F51" s="123">
        <v>0</v>
      </c>
      <c r="G51" s="123">
        <v>0</v>
      </c>
      <c r="H51" s="123">
        <f t="shared" si="5"/>
        <v>0</v>
      </c>
      <c r="I51" s="123">
        <f t="shared" si="6"/>
        <v>71</v>
      </c>
      <c r="J51" s="123">
        <f t="shared" si="7"/>
        <v>71</v>
      </c>
      <c r="K51" s="124" t="s">
        <v>443</v>
      </c>
    </row>
    <row r="52" spans="1:11" ht="20.25" customHeight="1" x14ac:dyDescent="0.25">
      <c r="A52" s="122" t="s">
        <v>238</v>
      </c>
      <c r="B52" s="123">
        <v>45</v>
      </c>
      <c r="C52" s="123">
        <v>14</v>
      </c>
      <c r="D52" s="123">
        <v>59</v>
      </c>
      <c r="E52" s="123">
        <v>0</v>
      </c>
      <c r="F52" s="123">
        <v>0</v>
      </c>
      <c r="G52" s="123">
        <v>0</v>
      </c>
      <c r="H52" s="123">
        <f t="shared" si="5"/>
        <v>45</v>
      </c>
      <c r="I52" s="123">
        <f t="shared" si="6"/>
        <v>14</v>
      </c>
      <c r="J52" s="123">
        <f t="shared" si="7"/>
        <v>59</v>
      </c>
      <c r="K52" s="124" t="s">
        <v>307</v>
      </c>
    </row>
    <row r="53" spans="1:11" ht="20.25" customHeight="1" x14ac:dyDescent="0.25">
      <c r="A53" s="122" t="s">
        <v>242</v>
      </c>
      <c r="B53" s="123">
        <v>115</v>
      </c>
      <c r="C53" s="123">
        <v>124</v>
      </c>
      <c r="D53" s="123">
        <v>239</v>
      </c>
      <c r="E53" s="123">
        <v>0</v>
      </c>
      <c r="F53" s="123">
        <v>0</v>
      </c>
      <c r="G53" s="123">
        <v>0</v>
      </c>
      <c r="H53" s="123">
        <f t="shared" si="5"/>
        <v>115</v>
      </c>
      <c r="I53" s="123">
        <f t="shared" si="6"/>
        <v>124</v>
      </c>
      <c r="J53" s="123">
        <f t="shared" si="7"/>
        <v>239</v>
      </c>
      <c r="K53" s="124" t="s">
        <v>243</v>
      </c>
    </row>
    <row r="54" spans="1:11" ht="20.25" customHeight="1" x14ac:dyDescent="0.25">
      <c r="A54" s="122" t="s">
        <v>541</v>
      </c>
      <c r="B54" s="123">
        <v>163</v>
      </c>
      <c r="C54" s="123">
        <v>77</v>
      </c>
      <c r="D54" s="123">
        <v>240</v>
      </c>
      <c r="E54" s="123">
        <v>0</v>
      </c>
      <c r="F54" s="123">
        <v>0</v>
      </c>
      <c r="G54" s="123">
        <v>0</v>
      </c>
      <c r="H54" s="123">
        <f t="shared" si="5"/>
        <v>163</v>
      </c>
      <c r="I54" s="123">
        <f t="shared" si="6"/>
        <v>77</v>
      </c>
      <c r="J54" s="123">
        <f t="shared" si="7"/>
        <v>240</v>
      </c>
      <c r="K54" s="124" t="s">
        <v>249</v>
      </c>
    </row>
    <row r="55" spans="1:11" ht="20.25" customHeight="1" x14ac:dyDescent="0.25">
      <c r="A55" s="122" t="s">
        <v>252</v>
      </c>
      <c r="B55" s="123">
        <v>45</v>
      </c>
      <c r="C55" s="123">
        <v>43</v>
      </c>
      <c r="D55" s="123">
        <v>88</v>
      </c>
      <c r="E55" s="123">
        <v>0</v>
      </c>
      <c r="F55" s="123">
        <v>0</v>
      </c>
      <c r="G55" s="123">
        <v>0</v>
      </c>
      <c r="H55" s="123">
        <f t="shared" si="5"/>
        <v>45</v>
      </c>
      <c r="I55" s="123">
        <f t="shared" si="6"/>
        <v>43</v>
      </c>
      <c r="J55" s="123">
        <f t="shared" si="7"/>
        <v>88</v>
      </c>
      <c r="K55" s="124" t="s">
        <v>253</v>
      </c>
    </row>
    <row r="56" spans="1:11" ht="20.25" customHeight="1" thickBot="1" x14ac:dyDescent="0.3">
      <c r="A56" s="133" t="s">
        <v>127</v>
      </c>
      <c r="B56" s="134">
        <f>SUM(B43:B55)</f>
        <v>1526</v>
      </c>
      <c r="C56" s="134">
        <f t="shared" ref="C56:G56" si="8">SUM(C43:C55)</f>
        <v>1175</v>
      </c>
      <c r="D56" s="134">
        <f t="shared" si="8"/>
        <v>2701</v>
      </c>
      <c r="E56" s="134">
        <f t="shared" si="8"/>
        <v>2</v>
      </c>
      <c r="F56" s="134">
        <f t="shared" si="8"/>
        <v>0</v>
      </c>
      <c r="G56" s="134">
        <f t="shared" si="8"/>
        <v>2</v>
      </c>
      <c r="H56" s="123">
        <f>E56+B56</f>
        <v>1528</v>
      </c>
      <c r="I56" s="123">
        <f>F56+C56</f>
        <v>1175</v>
      </c>
      <c r="J56" s="123">
        <f t="shared" si="7"/>
        <v>2703</v>
      </c>
      <c r="K56" s="135" t="s">
        <v>91</v>
      </c>
    </row>
    <row r="57" spans="1:11" ht="24.75" customHeight="1" thickBot="1" x14ac:dyDescent="0.3">
      <c r="A57" s="136" t="s">
        <v>543</v>
      </c>
      <c r="B57" s="137">
        <f>SUM(B29+B56)</f>
        <v>4664</v>
      </c>
      <c r="C57" s="137">
        <f t="shared" ref="C57:G57" si="9">SUM(C29+C56)</f>
        <v>7035</v>
      </c>
      <c r="D57" s="137">
        <f t="shared" si="9"/>
        <v>11699</v>
      </c>
      <c r="E57" s="137">
        <f t="shared" si="9"/>
        <v>2</v>
      </c>
      <c r="F57" s="137">
        <f t="shared" si="9"/>
        <v>0</v>
      </c>
      <c r="G57" s="137">
        <f t="shared" si="9"/>
        <v>2</v>
      </c>
      <c r="H57" s="137">
        <f t="shared" ref="H57" si="10">E57+B57</f>
        <v>4666</v>
      </c>
      <c r="I57" s="137">
        <f t="shared" ref="I57" si="11">F57+C57</f>
        <v>7035</v>
      </c>
      <c r="J57" s="137">
        <f t="shared" si="7"/>
        <v>11701</v>
      </c>
      <c r="K57" s="138" t="s">
        <v>263</v>
      </c>
    </row>
    <row r="58" spans="1:11" ht="16.2" thickTop="1" x14ac:dyDescent="0.25">
      <c r="A58" s="130"/>
      <c r="B58" s="588"/>
      <c r="C58" s="588"/>
      <c r="D58" s="588"/>
      <c r="E58" s="588"/>
      <c r="F58" s="588"/>
      <c r="G58" s="588"/>
      <c r="H58" s="588"/>
      <c r="I58" s="588"/>
      <c r="J58" s="588"/>
      <c r="K58" s="131"/>
    </row>
    <row r="59" spans="1:11" ht="15.6" x14ac:dyDescent="0.25">
      <c r="A59" s="130"/>
      <c r="B59" s="588"/>
      <c r="C59" s="588"/>
      <c r="D59" s="588"/>
      <c r="E59" s="588"/>
      <c r="F59" s="588"/>
      <c r="G59" s="588"/>
      <c r="H59" s="588"/>
      <c r="I59" s="588"/>
      <c r="J59" s="588"/>
      <c r="K59" s="131"/>
    </row>
    <row r="60" spans="1:11" ht="15.6" x14ac:dyDescent="0.25">
      <c r="A60" s="130"/>
      <c r="B60" s="588"/>
      <c r="C60" s="588"/>
      <c r="D60" s="588"/>
      <c r="E60" s="588"/>
      <c r="F60" s="588"/>
      <c r="G60" s="588"/>
      <c r="H60" s="588"/>
      <c r="I60" s="588"/>
      <c r="J60" s="588"/>
      <c r="K60" s="131"/>
    </row>
    <row r="61" spans="1:11" ht="15.6" x14ac:dyDescent="0.25">
      <c r="A61" s="130"/>
      <c r="B61" s="588"/>
      <c r="C61" s="588"/>
      <c r="D61" s="588"/>
      <c r="E61" s="588"/>
      <c r="F61" s="588"/>
      <c r="G61" s="588"/>
      <c r="H61" s="588"/>
      <c r="I61" s="588"/>
      <c r="J61" s="588"/>
      <c r="K61" s="131"/>
    </row>
    <row r="62" spans="1:11" ht="15.6" x14ac:dyDescent="0.25">
      <c r="A62" s="130"/>
      <c r="B62" s="588"/>
      <c r="C62" s="588"/>
      <c r="D62" s="588"/>
      <c r="E62" s="588"/>
      <c r="F62" s="588"/>
      <c r="G62" s="588"/>
      <c r="H62" s="588"/>
      <c r="I62" s="588"/>
      <c r="J62" s="588"/>
      <c r="K62" s="131"/>
    </row>
    <row r="63" spans="1:11" ht="15.6" x14ac:dyDescent="0.25">
      <c r="A63" s="130"/>
      <c r="B63" s="588"/>
      <c r="C63" s="588"/>
      <c r="D63" s="588"/>
      <c r="E63" s="588"/>
      <c r="F63" s="588"/>
      <c r="G63" s="588"/>
      <c r="H63" s="588"/>
      <c r="I63" s="588"/>
      <c r="J63" s="588"/>
      <c r="K63" s="131"/>
    </row>
    <row r="64" spans="1:11" ht="15.6" x14ac:dyDescent="0.25">
      <c r="A64" s="130"/>
      <c r="B64" s="588"/>
      <c r="C64" s="588"/>
      <c r="D64" s="588"/>
      <c r="E64" s="588"/>
      <c r="F64" s="588"/>
      <c r="G64" s="588"/>
      <c r="H64" s="588"/>
      <c r="I64" s="588"/>
      <c r="J64" s="588"/>
      <c r="K64" s="131"/>
    </row>
    <row r="65" spans="1:11" ht="28.5" customHeight="1" x14ac:dyDescent="0.25">
      <c r="A65" s="761" t="s">
        <v>599</v>
      </c>
      <c r="B65" s="761"/>
      <c r="C65" s="761"/>
      <c r="D65" s="761"/>
      <c r="E65" s="761"/>
      <c r="F65" s="761"/>
      <c r="G65" s="761"/>
      <c r="H65" s="761"/>
      <c r="I65" s="761"/>
      <c r="J65" s="761"/>
      <c r="K65" s="761"/>
    </row>
    <row r="66" spans="1:11" ht="26.25" customHeight="1" x14ac:dyDescent="0.25">
      <c r="A66" s="762" t="s">
        <v>605</v>
      </c>
      <c r="B66" s="762"/>
      <c r="C66" s="762"/>
      <c r="D66" s="762"/>
      <c r="E66" s="762"/>
      <c r="F66" s="762"/>
      <c r="G66" s="762"/>
      <c r="H66" s="762"/>
      <c r="I66" s="762"/>
      <c r="J66" s="762"/>
      <c r="K66" s="762"/>
    </row>
    <row r="67" spans="1:11" s="121" customFormat="1" ht="19.5" customHeight="1" thickBot="1" x14ac:dyDescent="0.3">
      <c r="A67" s="118" t="s">
        <v>550</v>
      </c>
      <c r="B67" s="119"/>
      <c r="C67" s="119"/>
      <c r="D67" s="119"/>
      <c r="E67" s="119"/>
      <c r="F67" s="621"/>
      <c r="G67" s="119"/>
      <c r="H67" s="119"/>
      <c r="I67" s="119"/>
      <c r="J67" s="119"/>
      <c r="K67" s="120" t="s">
        <v>551</v>
      </c>
    </row>
    <row r="68" spans="1:11" ht="18.75" customHeight="1" thickTop="1" x14ac:dyDescent="0.25">
      <c r="A68" s="763" t="s">
        <v>205</v>
      </c>
      <c r="B68" s="763" t="s">
        <v>1</v>
      </c>
      <c r="C68" s="763"/>
      <c r="D68" s="763"/>
      <c r="E68" s="763" t="s">
        <v>2</v>
      </c>
      <c r="F68" s="763"/>
      <c r="G68" s="763"/>
      <c r="H68" s="763" t="s">
        <v>4</v>
      </c>
      <c r="I68" s="763"/>
      <c r="J68" s="763"/>
      <c r="K68" s="763" t="s">
        <v>206</v>
      </c>
    </row>
    <row r="69" spans="1:11" ht="18.75" customHeight="1" x14ac:dyDescent="0.25">
      <c r="A69" s="764"/>
      <c r="B69" s="764" t="s">
        <v>6</v>
      </c>
      <c r="C69" s="764"/>
      <c r="D69" s="764"/>
      <c r="E69" s="764" t="s">
        <v>7</v>
      </c>
      <c r="F69" s="764"/>
      <c r="G69" s="764"/>
      <c r="H69" s="764" t="s">
        <v>9</v>
      </c>
      <c r="I69" s="764"/>
      <c r="J69" s="764"/>
      <c r="K69" s="764"/>
    </row>
    <row r="70" spans="1:11" ht="18.75" customHeight="1" x14ac:dyDescent="0.25">
      <c r="A70" s="764"/>
      <c r="B70" s="588" t="s">
        <v>10</v>
      </c>
      <c r="C70" s="588" t="s">
        <v>11</v>
      </c>
      <c r="D70" s="588" t="s">
        <v>12</v>
      </c>
      <c r="E70" s="588" t="s">
        <v>10</v>
      </c>
      <c r="F70" s="588" t="s">
        <v>11</v>
      </c>
      <c r="G70" s="588" t="s">
        <v>12</v>
      </c>
      <c r="H70" s="588" t="s">
        <v>10</v>
      </c>
      <c r="I70" s="588" t="s">
        <v>11</v>
      </c>
      <c r="J70" s="588" t="s">
        <v>12</v>
      </c>
      <c r="K70" s="764"/>
    </row>
    <row r="71" spans="1:11" ht="18.75" customHeight="1" thickBot="1" x14ac:dyDescent="0.3">
      <c r="A71" s="765"/>
      <c r="B71" s="589" t="s">
        <v>13</v>
      </c>
      <c r="C71" s="589" t="s">
        <v>14</v>
      </c>
      <c r="D71" s="589" t="s">
        <v>9</v>
      </c>
      <c r="E71" s="589" t="s">
        <v>13</v>
      </c>
      <c r="F71" s="589" t="s">
        <v>14</v>
      </c>
      <c r="G71" s="589" t="s">
        <v>9</v>
      </c>
      <c r="H71" s="589" t="s">
        <v>13</v>
      </c>
      <c r="I71" s="589" t="s">
        <v>14</v>
      </c>
      <c r="J71" s="589" t="s">
        <v>9</v>
      </c>
      <c r="K71" s="765"/>
    </row>
    <row r="72" spans="1:11" ht="20.100000000000001" customHeight="1" x14ac:dyDescent="0.25">
      <c r="A72" s="122" t="s">
        <v>15</v>
      </c>
      <c r="B72" s="123"/>
      <c r="C72" s="123"/>
      <c r="D72" s="123"/>
      <c r="E72" s="123"/>
      <c r="F72" s="123"/>
      <c r="G72" s="123"/>
      <c r="H72" s="123"/>
      <c r="I72" s="123"/>
      <c r="J72" s="123"/>
      <c r="K72" s="124" t="s">
        <v>207</v>
      </c>
    </row>
    <row r="73" spans="1:11" ht="20.100000000000001" customHeight="1" x14ac:dyDescent="0.25">
      <c r="A73" s="122" t="s">
        <v>208</v>
      </c>
      <c r="B73" s="123">
        <v>500</v>
      </c>
      <c r="C73" s="123">
        <v>767</v>
      </c>
      <c r="D73" s="123">
        <v>1267</v>
      </c>
      <c r="E73" s="123">
        <v>0</v>
      </c>
      <c r="F73" s="123">
        <v>0</v>
      </c>
      <c r="G73" s="123">
        <v>0</v>
      </c>
      <c r="H73" s="123">
        <f>E73+B73</f>
        <v>500</v>
      </c>
      <c r="I73" s="123">
        <f>F73+C73</f>
        <v>767</v>
      </c>
      <c r="J73" s="123">
        <f>SUM(H73:I73)</f>
        <v>1267</v>
      </c>
      <c r="K73" s="124" t="s">
        <v>209</v>
      </c>
    </row>
    <row r="74" spans="1:11" ht="20.100000000000001" customHeight="1" x14ac:dyDescent="0.25">
      <c r="A74" s="125" t="s">
        <v>532</v>
      </c>
      <c r="B74" s="123">
        <v>64</v>
      </c>
      <c r="C74" s="123">
        <v>87</v>
      </c>
      <c r="D74" s="123">
        <v>151</v>
      </c>
      <c r="E74" s="123">
        <v>0</v>
      </c>
      <c r="F74" s="123">
        <v>0</v>
      </c>
      <c r="G74" s="123">
        <v>0</v>
      </c>
      <c r="H74" s="123">
        <f t="shared" ref="H74:H92" si="12">E74+B74</f>
        <v>64</v>
      </c>
      <c r="I74" s="123">
        <f t="shared" ref="I74:I92" si="13">F74+C74</f>
        <v>87</v>
      </c>
      <c r="J74" s="123">
        <f t="shared" ref="J74:J92" si="14">SUM(H74:I74)</f>
        <v>151</v>
      </c>
      <c r="K74" s="124" t="s">
        <v>533</v>
      </c>
    </row>
    <row r="75" spans="1:11" ht="20.100000000000001" customHeight="1" x14ac:dyDescent="0.25">
      <c r="A75" s="122" t="s">
        <v>212</v>
      </c>
      <c r="B75" s="123">
        <v>207</v>
      </c>
      <c r="C75" s="123">
        <v>415</v>
      </c>
      <c r="D75" s="123">
        <v>622</v>
      </c>
      <c r="E75" s="123">
        <v>0</v>
      </c>
      <c r="F75" s="123">
        <v>0</v>
      </c>
      <c r="G75" s="123">
        <v>0</v>
      </c>
      <c r="H75" s="123">
        <f t="shared" si="12"/>
        <v>207</v>
      </c>
      <c r="I75" s="123">
        <f t="shared" si="13"/>
        <v>415</v>
      </c>
      <c r="J75" s="123">
        <f t="shared" si="14"/>
        <v>622</v>
      </c>
      <c r="K75" s="124" t="s">
        <v>213</v>
      </c>
    </row>
    <row r="76" spans="1:11" ht="20.100000000000001" customHeight="1" x14ac:dyDescent="0.25">
      <c r="A76" s="122" t="s">
        <v>214</v>
      </c>
      <c r="B76" s="123">
        <v>243</v>
      </c>
      <c r="C76" s="123">
        <v>529</v>
      </c>
      <c r="D76" s="123">
        <v>772</v>
      </c>
      <c r="E76" s="123">
        <v>0</v>
      </c>
      <c r="F76" s="123">
        <v>0</v>
      </c>
      <c r="G76" s="123">
        <v>0</v>
      </c>
      <c r="H76" s="123">
        <f t="shared" si="12"/>
        <v>243</v>
      </c>
      <c r="I76" s="123">
        <f t="shared" si="13"/>
        <v>529</v>
      </c>
      <c r="J76" s="123">
        <f t="shared" si="14"/>
        <v>772</v>
      </c>
      <c r="K76" s="124" t="s">
        <v>215</v>
      </c>
    </row>
    <row r="77" spans="1:11" ht="20.100000000000001" customHeight="1" x14ac:dyDescent="0.25">
      <c r="A77" s="122" t="s">
        <v>534</v>
      </c>
      <c r="B77" s="123">
        <v>24</v>
      </c>
      <c r="C77" s="123">
        <v>145</v>
      </c>
      <c r="D77" s="123">
        <v>169</v>
      </c>
      <c r="E77" s="123">
        <v>0</v>
      </c>
      <c r="F77" s="123">
        <v>0</v>
      </c>
      <c r="G77" s="123">
        <v>0</v>
      </c>
      <c r="H77" s="123">
        <f t="shared" si="12"/>
        <v>24</v>
      </c>
      <c r="I77" s="123">
        <f t="shared" si="13"/>
        <v>145</v>
      </c>
      <c r="J77" s="123">
        <f t="shared" si="14"/>
        <v>169</v>
      </c>
      <c r="K77" s="124" t="s">
        <v>217</v>
      </c>
    </row>
    <row r="78" spans="1:11" ht="20.100000000000001" customHeight="1" x14ac:dyDescent="0.25">
      <c r="A78" s="122" t="s">
        <v>218</v>
      </c>
      <c r="B78" s="123">
        <v>1160</v>
      </c>
      <c r="C78" s="123">
        <v>1375</v>
      </c>
      <c r="D78" s="123">
        <v>2535</v>
      </c>
      <c r="E78" s="123">
        <v>0</v>
      </c>
      <c r="F78" s="123">
        <v>0</v>
      </c>
      <c r="G78" s="123">
        <v>0</v>
      </c>
      <c r="H78" s="123">
        <f t="shared" si="12"/>
        <v>1160</v>
      </c>
      <c r="I78" s="123">
        <f t="shared" si="13"/>
        <v>1375</v>
      </c>
      <c r="J78" s="123">
        <f t="shared" si="14"/>
        <v>2535</v>
      </c>
      <c r="K78" s="124" t="s">
        <v>219</v>
      </c>
    </row>
    <row r="79" spans="1:11" ht="20.100000000000001" customHeight="1" x14ac:dyDescent="0.25">
      <c r="A79" s="122" t="s">
        <v>522</v>
      </c>
      <c r="B79" s="123">
        <v>463</v>
      </c>
      <c r="C79" s="123">
        <v>707</v>
      </c>
      <c r="D79" s="123">
        <v>1170</v>
      </c>
      <c r="E79" s="123">
        <v>0</v>
      </c>
      <c r="F79" s="123">
        <v>0</v>
      </c>
      <c r="G79" s="123">
        <v>0</v>
      </c>
      <c r="H79" s="123">
        <f t="shared" si="12"/>
        <v>463</v>
      </c>
      <c r="I79" s="123">
        <f t="shared" si="13"/>
        <v>707</v>
      </c>
      <c r="J79" s="123">
        <f t="shared" si="14"/>
        <v>1170</v>
      </c>
      <c r="K79" s="124" t="s">
        <v>223</v>
      </c>
    </row>
    <row r="80" spans="1:11" ht="20.100000000000001" customHeight="1" x14ac:dyDescent="0.25">
      <c r="A80" s="122" t="s">
        <v>224</v>
      </c>
      <c r="B80" s="123">
        <v>143</v>
      </c>
      <c r="C80" s="123">
        <v>182</v>
      </c>
      <c r="D80" s="123">
        <v>325</v>
      </c>
      <c r="E80" s="123">
        <v>0</v>
      </c>
      <c r="F80" s="123">
        <v>0</v>
      </c>
      <c r="G80" s="123">
        <v>0</v>
      </c>
      <c r="H80" s="123">
        <f t="shared" si="12"/>
        <v>143</v>
      </c>
      <c r="I80" s="123">
        <f t="shared" si="13"/>
        <v>182</v>
      </c>
      <c r="J80" s="123">
        <f t="shared" si="14"/>
        <v>325</v>
      </c>
      <c r="K80" s="124" t="s">
        <v>225</v>
      </c>
    </row>
    <row r="81" spans="1:11" ht="20.100000000000001" customHeight="1" x14ac:dyDescent="0.25">
      <c r="A81" s="122" t="s">
        <v>226</v>
      </c>
      <c r="B81" s="123">
        <v>904</v>
      </c>
      <c r="C81" s="123">
        <v>2013</v>
      </c>
      <c r="D81" s="123">
        <v>2917</v>
      </c>
      <c r="E81" s="123">
        <v>0</v>
      </c>
      <c r="F81" s="123">
        <v>0</v>
      </c>
      <c r="G81" s="123">
        <v>0</v>
      </c>
      <c r="H81" s="123">
        <f t="shared" si="12"/>
        <v>904</v>
      </c>
      <c r="I81" s="123">
        <f t="shared" si="13"/>
        <v>2013</v>
      </c>
      <c r="J81" s="123">
        <f t="shared" si="14"/>
        <v>2917</v>
      </c>
      <c r="K81" s="124" t="s">
        <v>267</v>
      </c>
    </row>
    <row r="82" spans="1:11" ht="20.100000000000001" customHeight="1" x14ac:dyDescent="0.25">
      <c r="A82" s="122" t="s">
        <v>546</v>
      </c>
      <c r="B82" s="123">
        <v>264</v>
      </c>
      <c r="C82" s="123">
        <v>200</v>
      </c>
      <c r="D82" s="123">
        <v>464</v>
      </c>
      <c r="E82" s="123">
        <v>0</v>
      </c>
      <c r="F82" s="123">
        <v>0</v>
      </c>
      <c r="G82" s="123">
        <v>0</v>
      </c>
      <c r="H82" s="123">
        <f t="shared" si="12"/>
        <v>264</v>
      </c>
      <c r="I82" s="123">
        <f t="shared" si="13"/>
        <v>200</v>
      </c>
      <c r="J82" s="123">
        <f t="shared" si="14"/>
        <v>464</v>
      </c>
      <c r="K82" s="622" t="s">
        <v>547</v>
      </c>
    </row>
    <row r="83" spans="1:11" ht="38.25" customHeight="1" x14ac:dyDescent="0.25">
      <c r="A83" s="122" t="s">
        <v>537</v>
      </c>
      <c r="B83" s="123">
        <v>243</v>
      </c>
      <c r="C83" s="123">
        <v>592</v>
      </c>
      <c r="D83" s="123">
        <v>835</v>
      </c>
      <c r="E83" s="123">
        <v>0</v>
      </c>
      <c r="F83" s="123">
        <v>0</v>
      </c>
      <c r="G83" s="123">
        <v>0</v>
      </c>
      <c r="H83" s="123">
        <f t="shared" si="12"/>
        <v>243</v>
      </c>
      <c r="I83" s="123">
        <f t="shared" si="13"/>
        <v>592</v>
      </c>
      <c r="J83" s="123">
        <f t="shared" si="14"/>
        <v>835</v>
      </c>
      <c r="K83" s="126" t="s">
        <v>548</v>
      </c>
    </row>
    <row r="84" spans="1:11" ht="24" customHeight="1" x14ac:dyDescent="0.25">
      <c r="A84" s="122" t="s">
        <v>316</v>
      </c>
      <c r="B84" s="123">
        <v>2100</v>
      </c>
      <c r="C84" s="123">
        <v>1809</v>
      </c>
      <c r="D84" s="123">
        <v>3909</v>
      </c>
      <c r="E84" s="123">
        <v>0</v>
      </c>
      <c r="F84" s="123">
        <v>0</v>
      </c>
      <c r="G84" s="123">
        <v>0</v>
      </c>
      <c r="H84" s="123">
        <f t="shared" si="12"/>
        <v>2100</v>
      </c>
      <c r="I84" s="123">
        <f t="shared" si="13"/>
        <v>1809</v>
      </c>
      <c r="J84" s="123">
        <f t="shared" si="14"/>
        <v>3909</v>
      </c>
      <c r="K84" s="124" t="s">
        <v>231</v>
      </c>
    </row>
    <row r="85" spans="1:11" ht="20.100000000000001" customHeight="1" x14ac:dyDescent="0.25">
      <c r="A85" s="122" t="s">
        <v>472</v>
      </c>
      <c r="B85" s="123">
        <v>693</v>
      </c>
      <c r="C85" s="123">
        <v>2642</v>
      </c>
      <c r="D85" s="123">
        <v>3335</v>
      </c>
      <c r="E85" s="123">
        <v>0</v>
      </c>
      <c r="F85" s="123">
        <v>0</v>
      </c>
      <c r="G85" s="123">
        <v>0</v>
      </c>
      <c r="H85" s="123">
        <f t="shared" si="12"/>
        <v>693</v>
      </c>
      <c r="I85" s="123">
        <f t="shared" si="13"/>
        <v>2642</v>
      </c>
      <c r="J85" s="123">
        <f t="shared" si="14"/>
        <v>3335</v>
      </c>
      <c r="K85" s="124" t="s">
        <v>473</v>
      </c>
    </row>
    <row r="86" spans="1:11" ht="20.100000000000001" customHeight="1" x14ac:dyDescent="0.25">
      <c r="A86" s="122" t="s">
        <v>474</v>
      </c>
      <c r="B86" s="123">
        <v>850</v>
      </c>
      <c r="C86" s="123">
        <v>1461</v>
      </c>
      <c r="D86" s="123">
        <v>2311</v>
      </c>
      <c r="E86" s="123">
        <v>0</v>
      </c>
      <c r="F86" s="123">
        <v>0</v>
      </c>
      <c r="G86" s="123">
        <v>0</v>
      </c>
      <c r="H86" s="123">
        <f t="shared" si="12"/>
        <v>850</v>
      </c>
      <c r="I86" s="123">
        <f t="shared" si="13"/>
        <v>1461</v>
      </c>
      <c r="J86" s="123">
        <f t="shared" si="14"/>
        <v>2311</v>
      </c>
      <c r="K86" s="124" t="s">
        <v>475</v>
      </c>
    </row>
    <row r="87" spans="1:11" ht="20.100000000000001" customHeight="1" x14ac:dyDescent="0.25">
      <c r="A87" s="122" t="s">
        <v>538</v>
      </c>
      <c r="B87" s="123">
        <v>299</v>
      </c>
      <c r="C87" s="123">
        <v>632</v>
      </c>
      <c r="D87" s="123">
        <v>931</v>
      </c>
      <c r="E87" s="123">
        <v>0</v>
      </c>
      <c r="F87" s="123">
        <v>0</v>
      </c>
      <c r="G87" s="123">
        <v>0</v>
      </c>
      <c r="H87" s="123">
        <f t="shared" si="12"/>
        <v>299</v>
      </c>
      <c r="I87" s="123">
        <f t="shared" si="13"/>
        <v>632</v>
      </c>
      <c r="J87" s="123">
        <f t="shared" si="14"/>
        <v>931</v>
      </c>
      <c r="K87" s="124" t="s">
        <v>539</v>
      </c>
    </row>
    <row r="88" spans="1:11" ht="20.100000000000001" customHeight="1" x14ac:dyDescent="0.25">
      <c r="A88" s="122" t="s">
        <v>540</v>
      </c>
      <c r="B88" s="123">
        <v>0</v>
      </c>
      <c r="C88" s="123">
        <v>1744</v>
      </c>
      <c r="D88" s="123">
        <v>1744</v>
      </c>
      <c r="E88" s="123">
        <v>0</v>
      </c>
      <c r="F88" s="123">
        <v>0</v>
      </c>
      <c r="G88" s="123">
        <v>0</v>
      </c>
      <c r="H88" s="123">
        <f t="shared" si="12"/>
        <v>0</v>
      </c>
      <c r="I88" s="123">
        <f t="shared" si="13"/>
        <v>1744</v>
      </c>
      <c r="J88" s="123">
        <f t="shared" si="14"/>
        <v>1744</v>
      </c>
      <c r="K88" s="124" t="s">
        <v>443</v>
      </c>
    </row>
    <row r="89" spans="1:11" ht="20.100000000000001" customHeight="1" x14ac:dyDescent="0.25">
      <c r="A89" s="122" t="s">
        <v>238</v>
      </c>
      <c r="B89" s="123">
        <v>590</v>
      </c>
      <c r="C89" s="123">
        <v>237</v>
      </c>
      <c r="D89" s="123">
        <v>827</v>
      </c>
      <c r="E89" s="123">
        <v>0</v>
      </c>
      <c r="F89" s="123">
        <v>0</v>
      </c>
      <c r="G89" s="123">
        <v>0</v>
      </c>
      <c r="H89" s="123">
        <f t="shared" si="12"/>
        <v>590</v>
      </c>
      <c r="I89" s="123">
        <f t="shared" si="13"/>
        <v>237</v>
      </c>
      <c r="J89" s="123">
        <f t="shared" si="14"/>
        <v>827</v>
      </c>
      <c r="K89" s="124" t="s">
        <v>239</v>
      </c>
    </row>
    <row r="90" spans="1:11" ht="20.100000000000001" customHeight="1" x14ac:dyDescent="0.25">
      <c r="A90" s="122" t="s">
        <v>242</v>
      </c>
      <c r="B90" s="123">
        <v>1732</v>
      </c>
      <c r="C90" s="123">
        <v>2720</v>
      </c>
      <c r="D90" s="123">
        <v>4452</v>
      </c>
      <c r="E90" s="123">
        <v>0</v>
      </c>
      <c r="F90" s="123">
        <v>0</v>
      </c>
      <c r="G90" s="123">
        <v>0</v>
      </c>
      <c r="H90" s="123">
        <f t="shared" si="12"/>
        <v>1732</v>
      </c>
      <c r="I90" s="123">
        <f t="shared" si="13"/>
        <v>2720</v>
      </c>
      <c r="J90" s="123">
        <f t="shared" si="14"/>
        <v>4452</v>
      </c>
      <c r="K90" s="124" t="s">
        <v>243</v>
      </c>
    </row>
    <row r="91" spans="1:11" ht="20.100000000000001" customHeight="1" x14ac:dyDescent="0.25">
      <c r="A91" s="122" t="s">
        <v>549</v>
      </c>
      <c r="B91" s="123">
        <v>324</v>
      </c>
      <c r="C91" s="123">
        <v>637</v>
      </c>
      <c r="D91" s="123">
        <v>961</v>
      </c>
      <c r="E91" s="123">
        <v>0</v>
      </c>
      <c r="F91" s="123">
        <v>0</v>
      </c>
      <c r="G91" s="123">
        <v>0</v>
      </c>
      <c r="H91" s="123">
        <f t="shared" si="12"/>
        <v>324</v>
      </c>
      <c r="I91" s="123">
        <f t="shared" si="13"/>
        <v>637</v>
      </c>
      <c r="J91" s="123">
        <f t="shared" si="14"/>
        <v>961</v>
      </c>
      <c r="K91" s="124" t="s">
        <v>542</v>
      </c>
    </row>
    <row r="92" spans="1:11" ht="20.100000000000001" customHeight="1" x14ac:dyDescent="0.25">
      <c r="A92" s="122" t="s">
        <v>252</v>
      </c>
      <c r="B92" s="123">
        <v>382</v>
      </c>
      <c r="C92" s="123">
        <v>612</v>
      </c>
      <c r="D92" s="123">
        <v>994</v>
      </c>
      <c r="E92" s="123">
        <v>0</v>
      </c>
      <c r="F92" s="123">
        <v>0</v>
      </c>
      <c r="G92" s="123">
        <v>0</v>
      </c>
      <c r="H92" s="123">
        <f t="shared" si="12"/>
        <v>382</v>
      </c>
      <c r="I92" s="123">
        <f t="shared" si="13"/>
        <v>612</v>
      </c>
      <c r="J92" s="123">
        <f t="shared" si="14"/>
        <v>994</v>
      </c>
      <c r="K92" s="124" t="s">
        <v>253</v>
      </c>
    </row>
    <row r="93" spans="1:11" ht="20.100000000000001" customHeight="1" thickBot="1" x14ac:dyDescent="0.3">
      <c r="A93" s="127" t="s">
        <v>90</v>
      </c>
      <c r="B93" s="128">
        <f>SUM(B73:B92)</f>
        <v>11185</v>
      </c>
      <c r="C93" s="128">
        <f t="shared" ref="C93:I93" si="15">SUM(C73:C92)</f>
        <v>19506</v>
      </c>
      <c r="D93" s="128">
        <f t="shared" si="15"/>
        <v>30691</v>
      </c>
      <c r="E93" s="128">
        <f t="shared" si="15"/>
        <v>0</v>
      </c>
      <c r="F93" s="128">
        <f t="shared" si="15"/>
        <v>0</v>
      </c>
      <c r="G93" s="128">
        <f t="shared" si="15"/>
        <v>0</v>
      </c>
      <c r="H93" s="128">
        <f t="shared" si="15"/>
        <v>11185</v>
      </c>
      <c r="I93" s="128">
        <f t="shared" si="15"/>
        <v>19506</v>
      </c>
      <c r="J93" s="128">
        <f>SUM(H93:I93)</f>
        <v>30691</v>
      </c>
      <c r="K93" s="129" t="s">
        <v>91</v>
      </c>
    </row>
    <row r="94" spans="1:11" ht="15" thickTop="1" x14ac:dyDescent="0.25">
      <c r="A94" s="623"/>
      <c r="B94" s="623"/>
      <c r="C94" s="623"/>
      <c r="D94" s="623"/>
      <c r="E94" s="623"/>
      <c r="F94" s="623"/>
      <c r="G94" s="623"/>
      <c r="H94" s="623"/>
      <c r="I94" s="623"/>
      <c r="J94" s="623"/>
      <c r="K94" s="623"/>
    </row>
    <row r="95" spans="1:11" x14ac:dyDescent="0.25">
      <c r="A95" s="623"/>
      <c r="B95" s="623"/>
      <c r="C95" s="623"/>
      <c r="D95" s="623"/>
      <c r="E95" s="623"/>
      <c r="F95" s="623"/>
      <c r="G95" s="623"/>
      <c r="H95" s="623"/>
      <c r="I95" s="623"/>
      <c r="J95" s="623"/>
      <c r="K95" s="623"/>
    </row>
    <row r="96" spans="1:11" ht="15.6" x14ac:dyDescent="0.25">
      <c r="A96" s="624"/>
      <c r="B96" s="623"/>
      <c r="C96" s="623"/>
      <c r="D96" s="623"/>
      <c r="E96" s="623"/>
      <c r="F96" s="623"/>
      <c r="G96" s="623"/>
      <c r="H96" s="623"/>
      <c r="I96" s="623"/>
      <c r="J96" s="623"/>
      <c r="K96" s="625"/>
    </row>
    <row r="97" spans="1:11" s="121" customFormat="1" ht="18.600000000000001" thickBot="1" x14ac:dyDescent="0.3">
      <c r="A97" s="118" t="s">
        <v>884</v>
      </c>
      <c r="B97" s="119"/>
      <c r="C97" s="119"/>
      <c r="D97" s="119"/>
      <c r="E97" s="119"/>
      <c r="F97" s="119"/>
      <c r="G97" s="119"/>
      <c r="H97" s="119"/>
      <c r="I97" s="119"/>
      <c r="J97" s="119"/>
      <c r="K97" s="120" t="s">
        <v>885</v>
      </c>
    </row>
    <row r="98" spans="1:11" ht="21" customHeight="1" thickTop="1" x14ac:dyDescent="0.25">
      <c r="A98" s="763" t="s">
        <v>205</v>
      </c>
      <c r="B98" s="763" t="s">
        <v>1</v>
      </c>
      <c r="C98" s="763"/>
      <c r="D98" s="763"/>
      <c r="E98" s="763" t="s">
        <v>2</v>
      </c>
      <c r="F98" s="763"/>
      <c r="G98" s="763"/>
      <c r="H98" s="763" t="s">
        <v>4</v>
      </c>
      <c r="I98" s="763"/>
      <c r="J98" s="763"/>
      <c r="K98" s="763" t="s">
        <v>206</v>
      </c>
    </row>
    <row r="99" spans="1:11" ht="21" customHeight="1" x14ac:dyDescent="0.25">
      <c r="A99" s="764"/>
      <c r="B99" s="764" t="s">
        <v>6</v>
      </c>
      <c r="C99" s="764"/>
      <c r="D99" s="764"/>
      <c r="E99" s="764" t="s">
        <v>7</v>
      </c>
      <c r="F99" s="764"/>
      <c r="G99" s="764"/>
      <c r="H99" s="764" t="s">
        <v>9</v>
      </c>
      <c r="I99" s="764"/>
      <c r="J99" s="764"/>
      <c r="K99" s="764"/>
    </row>
    <row r="100" spans="1:11" ht="21" customHeight="1" x14ac:dyDescent="0.25">
      <c r="A100" s="764"/>
      <c r="B100" s="588" t="s">
        <v>10</v>
      </c>
      <c r="C100" s="588" t="s">
        <v>11</v>
      </c>
      <c r="D100" s="588" t="s">
        <v>12</v>
      </c>
      <c r="E100" s="588" t="s">
        <v>10</v>
      </c>
      <c r="F100" s="588" t="s">
        <v>11</v>
      </c>
      <c r="G100" s="588" t="s">
        <v>12</v>
      </c>
      <c r="H100" s="588" t="s">
        <v>10</v>
      </c>
      <c r="I100" s="588" t="s">
        <v>11</v>
      </c>
      <c r="J100" s="588" t="s">
        <v>12</v>
      </c>
      <c r="K100" s="764"/>
    </row>
    <row r="101" spans="1:11" ht="21" customHeight="1" thickBot="1" x14ac:dyDescent="0.3">
      <c r="A101" s="765"/>
      <c r="B101" s="589" t="s">
        <v>13</v>
      </c>
      <c r="C101" s="589" t="s">
        <v>14</v>
      </c>
      <c r="D101" s="589" t="s">
        <v>9</v>
      </c>
      <c r="E101" s="589" t="s">
        <v>13</v>
      </c>
      <c r="F101" s="589" t="s">
        <v>14</v>
      </c>
      <c r="G101" s="589" t="s">
        <v>9</v>
      </c>
      <c r="H101" s="589" t="s">
        <v>13</v>
      </c>
      <c r="I101" s="589" t="s">
        <v>14</v>
      </c>
      <c r="J101" s="589" t="s">
        <v>9</v>
      </c>
      <c r="K101" s="765"/>
    </row>
    <row r="102" spans="1:11" ht="21" customHeight="1" x14ac:dyDescent="0.25">
      <c r="A102" s="122" t="s">
        <v>92</v>
      </c>
      <c r="B102" s="123"/>
      <c r="C102" s="123"/>
      <c r="D102" s="123"/>
      <c r="E102" s="123"/>
      <c r="F102" s="123"/>
      <c r="G102" s="123"/>
      <c r="H102" s="123"/>
      <c r="I102" s="123"/>
      <c r="J102" s="123"/>
      <c r="K102" s="124" t="s">
        <v>207</v>
      </c>
    </row>
    <row r="103" spans="1:11" ht="21" customHeight="1" x14ac:dyDescent="0.25">
      <c r="A103" s="122" t="s">
        <v>534</v>
      </c>
      <c r="B103" s="123">
        <v>259</v>
      </c>
      <c r="C103" s="123">
        <v>130</v>
      </c>
      <c r="D103" s="123">
        <v>389</v>
      </c>
      <c r="E103" s="123">
        <v>2</v>
      </c>
      <c r="F103" s="123">
        <v>0</v>
      </c>
      <c r="G103" s="123">
        <v>2</v>
      </c>
      <c r="H103" s="123">
        <f>SUM(E103,B103)</f>
        <v>261</v>
      </c>
      <c r="I103" s="123">
        <f>SUM(F103,C103)</f>
        <v>130</v>
      </c>
      <c r="J103" s="123">
        <f>SUM(H103:I103)</f>
        <v>391</v>
      </c>
      <c r="K103" s="124" t="s">
        <v>217</v>
      </c>
    </row>
    <row r="104" spans="1:11" ht="21" customHeight="1" x14ac:dyDescent="0.25">
      <c r="A104" s="122" t="s">
        <v>218</v>
      </c>
      <c r="B104" s="123">
        <v>729</v>
      </c>
      <c r="C104" s="123">
        <v>168</v>
      </c>
      <c r="D104" s="123">
        <v>897</v>
      </c>
      <c r="E104" s="123">
        <v>0</v>
      </c>
      <c r="F104" s="123">
        <v>0</v>
      </c>
      <c r="G104" s="123">
        <v>0</v>
      </c>
      <c r="H104" s="123">
        <f t="shared" ref="H104:H115" si="16">SUM(E104,B104)</f>
        <v>729</v>
      </c>
      <c r="I104" s="123">
        <f t="shared" ref="I104:I115" si="17">SUM(F104,C104)</f>
        <v>168</v>
      </c>
      <c r="J104" s="123">
        <f t="shared" ref="J104:J115" si="18">SUM(H104:I104)</f>
        <v>897</v>
      </c>
      <c r="K104" s="124" t="s">
        <v>219</v>
      </c>
    </row>
    <row r="105" spans="1:11" ht="21" customHeight="1" x14ac:dyDescent="0.25">
      <c r="A105" s="122" t="s">
        <v>226</v>
      </c>
      <c r="B105" s="123">
        <v>518</v>
      </c>
      <c r="C105" s="123">
        <v>328</v>
      </c>
      <c r="D105" s="123">
        <v>846</v>
      </c>
      <c r="E105" s="123">
        <v>0</v>
      </c>
      <c r="F105" s="123">
        <v>0</v>
      </c>
      <c r="G105" s="123">
        <v>0</v>
      </c>
      <c r="H105" s="123">
        <f t="shared" si="16"/>
        <v>518</v>
      </c>
      <c r="I105" s="123">
        <f t="shared" si="17"/>
        <v>328</v>
      </c>
      <c r="J105" s="123">
        <f t="shared" si="18"/>
        <v>846</v>
      </c>
      <c r="K105" s="124" t="s">
        <v>267</v>
      </c>
    </row>
    <row r="106" spans="1:11" ht="40.5" customHeight="1" x14ac:dyDescent="0.25">
      <c r="A106" s="122" t="s">
        <v>537</v>
      </c>
      <c r="B106" s="123">
        <v>153</v>
      </c>
      <c r="C106" s="123">
        <v>46</v>
      </c>
      <c r="D106" s="123">
        <v>199</v>
      </c>
      <c r="E106" s="123">
        <v>0</v>
      </c>
      <c r="F106" s="123">
        <v>0</v>
      </c>
      <c r="G106" s="123">
        <v>0</v>
      </c>
      <c r="H106" s="123">
        <f t="shared" si="16"/>
        <v>153</v>
      </c>
      <c r="I106" s="123">
        <f t="shared" si="17"/>
        <v>46</v>
      </c>
      <c r="J106" s="123">
        <f t="shared" si="18"/>
        <v>199</v>
      </c>
      <c r="K106" s="126" t="s">
        <v>377</v>
      </c>
    </row>
    <row r="107" spans="1:11" ht="21" customHeight="1" x14ac:dyDescent="0.25">
      <c r="A107" s="122" t="s">
        <v>316</v>
      </c>
      <c r="B107" s="123">
        <v>1559</v>
      </c>
      <c r="C107" s="123">
        <v>798</v>
      </c>
      <c r="D107" s="123">
        <v>2357</v>
      </c>
      <c r="E107" s="123">
        <v>0</v>
      </c>
      <c r="F107" s="123">
        <v>0</v>
      </c>
      <c r="G107" s="123">
        <v>0</v>
      </c>
      <c r="H107" s="123">
        <f t="shared" si="16"/>
        <v>1559</v>
      </c>
      <c r="I107" s="123">
        <f t="shared" si="17"/>
        <v>798</v>
      </c>
      <c r="J107" s="123">
        <f t="shared" si="18"/>
        <v>2357</v>
      </c>
      <c r="K107" s="124" t="s">
        <v>231</v>
      </c>
    </row>
    <row r="108" spans="1:11" ht="21" customHeight="1" x14ac:dyDescent="0.25">
      <c r="A108" s="122" t="s">
        <v>472</v>
      </c>
      <c r="B108" s="123">
        <v>366</v>
      </c>
      <c r="C108" s="123">
        <v>465</v>
      </c>
      <c r="D108" s="123">
        <v>831</v>
      </c>
      <c r="E108" s="123">
        <v>0</v>
      </c>
      <c r="F108" s="123">
        <v>0</v>
      </c>
      <c r="G108" s="123">
        <v>0</v>
      </c>
      <c r="H108" s="123">
        <f t="shared" si="16"/>
        <v>366</v>
      </c>
      <c r="I108" s="123">
        <f t="shared" si="17"/>
        <v>465</v>
      </c>
      <c r="J108" s="123">
        <f t="shared" si="18"/>
        <v>831</v>
      </c>
      <c r="K108" s="124" t="s">
        <v>473</v>
      </c>
    </row>
    <row r="109" spans="1:11" ht="21" customHeight="1" x14ac:dyDescent="0.25">
      <c r="A109" s="122" t="s">
        <v>474</v>
      </c>
      <c r="B109" s="123">
        <v>423</v>
      </c>
      <c r="C109" s="123">
        <v>365</v>
      </c>
      <c r="D109" s="123">
        <v>788</v>
      </c>
      <c r="E109" s="123">
        <v>0</v>
      </c>
      <c r="F109" s="123">
        <v>0</v>
      </c>
      <c r="G109" s="123">
        <v>0</v>
      </c>
      <c r="H109" s="123">
        <f t="shared" si="16"/>
        <v>423</v>
      </c>
      <c r="I109" s="123">
        <f t="shared" si="17"/>
        <v>365</v>
      </c>
      <c r="J109" s="123">
        <f t="shared" si="18"/>
        <v>788</v>
      </c>
      <c r="K109" s="124" t="s">
        <v>475</v>
      </c>
    </row>
    <row r="110" spans="1:11" ht="21" customHeight="1" x14ac:dyDescent="0.25">
      <c r="A110" s="122" t="s">
        <v>538</v>
      </c>
      <c r="B110" s="123">
        <v>250</v>
      </c>
      <c r="C110" s="123">
        <v>346</v>
      </c>
      <c r="D110" s="123">
        <v>596</v>
      </c>
      <c r="E110" s="123">
        <v>0</v>
      </c>
      <c r="F110" s="123">
        <v>0</v>
      </c>
      <c r="G110" s="123">
        <v>0</v>
      </c>
      <c r="H110" s="123">
        <f t="shared" si="16"/>
        <v>250</v>
      </c>
      <c r="I110" s="123">
        <f t="shared" si="17"/>
        <v>346</v>
      </c>
      <c r="J110" s="123">
        <f t="shared" si="18"/>
        <v>596</v>
      </c>
      <c r="K110" s="124" t="s">
        <v>539</v>
      </c>
    </row>
    <row r="111" spans="1:11" ht="21" customHeight="1" x14ac:dyDescent="0.25">
      <c r="A111" s="122" t="s">
        <v>540</v>
      </c>
      <c r="B111" s="123">
        <v>0</v>
      </c>
      <c r="C111" s="123">
        <v>206</v>
      </c>
      <c r="D111" s="123">
        <v>206</v>
      </c>
      <c r="E111" s="123">
        <v>0</v>
      </c>
      <c r="F111" s="123">
        <v>0</v>
      </c>
      <c r="G111" s="123">
        <v>0</v>
      </c>
      <c r="H111" s="123">
        <f t="shared" si="16"/>
        <v>0</v>
      </c>
      <c r="I111" s="123">
        <f t="shared" si="17"/>
        <v>206</v>
      </c>
      <c r="J111" s="123">
        <f t="shared" si="18"/>
        <v>206</v>
      </c>
      <c r="K111" s="124" t="s">
        <v>443</v>
      </c>
    </row>
    <row r="112" spans="1:11" ht="21" customHeight="1" x14ac:dyDescent="0.25">
      <c r="A112" s="122" t="s">
        <v>238</v>
      </c>
      <c r="B112" s="123">
        <v>205</v>
      </c>
      <c r="C112" s="123">
        <v>29</v>
      </c>
      <c r="D112" s="123">
        <v>234</v>
      </c>
      <c r="E112" s="123">
        <v>0</v>
      </c>
      <c r="F112" s="123">
        <v>0</v>
      </c>
      <c r="G112" s="123">
        <v>0</v>
      </c>
      <c r="H112" s="123">
        <f t="shared" si="16"/>
        <v>205</v>
      </c>
      <c r="I112" s="123">
        <f t="shared" si="17"/>
        <v>29</v>
      </c>
      <c r="J112" s="123">
        <f t="shared" si="18"/>
        <v>234</v>
      </c>
      <c r="K112" s="124" t="s">
        <v>307</v>
      </c>
    </row>
    <row r="113" spans="1:11" ht="21" customHeight="1" x14ac:dyDescent="0.25">
      <c r="A113" s="122" t="s">
        <v>242</v>
      </c>
      <c r="B113" s="123">
        <v>629</v>
      </c>
      <c r="C113" s="123">
        <v>718</v>
      </c>
      <c r="D113" s="123">
        <v>1347</v>
      </c>
      <c r="E113" s="123">
        <v>0</v>
      </c>
      <c r="F113" s="123">
        <v>0</v>
      </c>
      <c r="G113" s="123">
        <v>0</v>
      </c>
      <c r="H113" s="123">
        <f t="shared" si="16"/>
        <v>629</v>
      </c>
      <c r="I113" s="123">
        <f t="shared" si="17"/>
        <v>718</v>
      </c>
      <c r="J113" s="123">
        <f t="shared" si="18"/>
        <v>1347</v>
      </c>
      <c r="K113" s="124" t="s">
        <v>243</v>
      </c>
    </row>
    <row r="114" spans="1:11" ht="21" customHeight="1" x14ac:dyDescent="0.25">
      <c r="A114" s="122" t="s">
        <v>541</v>
      </c>
      <c r="B114" s="123">
        <v>787</v>
      </c>
      <c r="C114" s="123">
        <v>264</v>
      </c>
      <c r="D114" s="123">
        <v>1051</v>
      </c>
      <c r="E114" s="123">
        <v>0</v>
      </c>
      <c r="F114" s="123">
        <v>0</v>
      </c>
      <c r="G114" s="123">
        <v>0</v>
      </c>
      <c r="H114" s="123">
        <f t="shared" si="16"/>
        <v>787</v>
      </c>
      <c r="I114" s="123">
        <f t="shared" si="17"/>
        <v>264</v>
      </c>
      <c r="J114" s="123">
        <f t="shared" si="18"/>
        <v>1051</v>
      </c>
      <c r="K114" s="124" t="s">
        <v>542</v>
      </c>
    </row>
    <row r="115" spans="1:11" ht="21" customHeight="1" x14ac:dyDescent="0.25">
      <c r="A115" s="122" t="s">
        <v>252</v>
      </c>
      <c r="B115" s="123">
        <v>75</v>
      </c>
      <c r="C115" s="123">
        <v>68</v>
      </c>
      <c r="D115" s="123">
        <v>143</v>
      </c>
      <c r="E115" s="123">
        <v>0</v>
      </c>
      <c r="F115" s="123">
        <v>0</v>
      </c>
      <c r="G115" s="123">
        <v>0</v>
      </c>
      <c r="H115" s="123">
        <f t="shared" si="16"/>
        <v>75</v>
      </c>
      <c r="I115" s="123">
        <f t="shared" si="17"/>
        <v>68</v>
      </c>
      <c r="J115" s="123">
        <f t="shared" si="18"/>
        <v>143</v>
      </c>
      <c r="K115" s="124" t="s">
        <v>253</v>
      </c>
    </row>
    <row r="116" spans="1:11" ht="21" customHeight="1" thickBot="1" x14ac:dyDescent="0.3">
      <c r="A116" s="127" t="s">
        <v>127</v>
      </c>
      <c r="B116" s="128">
        <f>SUM(B103:B115)</f>
        <v>5953</v>
      </c>
      <c r="C116" s="128">
        <f t="shared" ref="C116:J116" si="19">SUM(C103:C115)</f>
        <v>3931</v>
      </c>
      <c r="D116" s="128">
        <f t="shared" si="19"/>
        <v>9884</v>
      </c>
      <c r="E116" s="128">
        <f t="shared" si="19"/>
        <v>2</v>
      </c>
      <c r="F116" s="128">
        <f t="shared" si="19"/>
        <v>0</v>
      </c>
      <c r="G116" s="128">
        <f t="shared" si="19"/>
        <v>2</v>
      </c>
      <c r="H116" s="128">
        <f t="shared" si="19"/>
        <v>5955</v>
      </c>
      <c r="I116" s="128">
        <f t="shared" si="19"/>
        <v>3931</v>
      </c>
      <c r="J116" s="128">
        <f t="shared" si="19"/>
        <v>9886</v>
      </c>
      <c r="K116" s="129" t="s">
        <v>91</v>
      </c>
    </row>
    <row r="117" spans="1:11" ht="21" customHeight="1" thickTop="1" thickBot="1" x14ac:dyDescent="0.3">
      <c r="A117" s="136" t="s">
        <v>262</v>
      </c>
      <c r="B117" s="137">
        <f>SUM(B93,B116)</f>
        <v>17138</v>
      </c>
      <c r="C117" s="137">
        <f t="shared" ref="C117:J117" si="20">SUM(C93,C116)</f>
        <v>23437</v>
      </c>
      <c r="D117" s="137">
        <f t="shared" si="20"/>
        <v>40575</v>
      </c>
      <c r="E117" s="137">
        <f t="shared" si="20"/>
        <v>2</v>
      </c>
      <c r="F117" s="137">
        <f t="shared" si="20"/>
        <v>0</v>
      </c>
      <c r="G117" s="137">
        <f t="shared" si="20"/>
        <v>2</v>
      </c>
      <c r="H117" s="137">
        <f t="shared" si="20"/>
        <v>17140</v>
      </c>
      <c r="I117" s="137">
        <f t="shared" si="20"/>
        <v>23437</v>
      </c>
      <c r="J117" s="137">
        <f t="shared" si="20"/>
        <v>40577</v>
      </c>
      <c r="K117" s="138" t="s">
        <v>263</v>
      </c>
    </row>
    <row r="118" spans="1:11" ht="15" thickTop="1" x14ac:dyDescent="0.25">
      <c r="A118" s="623"/>
      <c r="B118" s="623"/>
      <c r="C118" s="623"/>
      <c r="D118" s="623"/>
      <c r="E118" s="623"/>
      <c r="F118" s="623"/>
      <c r="G118" s="623"/>
      <c r="H118" s="623"/>
      <c r="I118" s="623"/>
      <c r="J118" s="623"/>
      <c r="K118" s="623"/>
    </row>
    <row r="119" spans="1:11" x14ac:dyDescent="0.25">
      <c r="A119" s="623"/>
      <c r="B119" s="623"/>
      <c r="C119" s="623"/>
      <c r="D119" s="623"/>
      <c r="E119" s="623"/>
      <c r="F119" s="623"/>
      <c r="G119" s="623"/>
      <c r="H119" s="623"/>
      <c r="I119" s="623"/>
      <c r="J119" s="623"/>
      <c r="K119" s="623"/>
    </row>
    <row r="120" spans="1:11" x14ac:dyDescent="0.25">
      <c r="A120" s="623"/>
      <c r="B120" s="623"/>
      <c r="C120" s="623"/>
      <c r="D120" s="623"/>
      <c r="E120" s="623"/>
      <c r="F120" s="623"/>
      <c r="G120" s="623"/>
      <c r="H120" s="623"/>
      <c r="I120" s="623"/>
      <c r="J120" s="623"/>
      <c r="K120" s="623"/>
    </row>
    <row r="121" spans="1:11" x14ac:dyDescent="0.25">
      <c r="A121" s="623"/>
      <c r="B121" s="623"/>
      <c r="C121" s="623"/>
      <c r="D121" s="623"/>
      <c r="E121" s="623"/>
      <c r="F121" s="623"/>
      <c r="G121" s="623"/>
      <c r="H121" s="623"/>
      <c r="I121" s="623"/>
      <c r="J121" s="623"/>
      <c r="K121" s="623"/>
    </row>
    <row r="122" spans="1:11" x14ac:dyDescent="0.25">
      <c r="A122" s="623"/>
      <c r="B122" s="623"/>
      <c r="C122" s="623"/>
      <c r="D122" s="623"/>
      <c r="E122" s="623"/>
      <c r="F122" s="623"/>
      <c r="G122" s="623"/>
      <c r="H122" s="623"/>
      <c r="I122" s="623"/>
      <c r="J122" s="623"/>
      <c r="K122" s="623"/>
    </row>
    <row r="123" spans="1:11" x14ac:dyDescent="0.25">
      <c r="A123" s="623"/>
      <c r="B123" s="623"/>
      <c r="C123" s="623"/>
      <c r="D123" s="623"/>
      <c r="E123" s="623"/>
      <c r="F123" s="623"/>
      <c r="G123" s="623"/>
      <c r="H123" s="623"/>
      <c r="I123" s="623"/>
      <c r="J123" s="623"/>
      <c r="K123" s="623"/>
    </row>
    <row r="124" spans="1:11" x14ac:dyDescent="0.25">
      <c r="A124" s="623"/>
      <c r="B124" s="623"/>
      <c r="C124" s="623"/>
      <c r="D124" s="623"/>
      <c r="E124" s="623"/>
      <c r="F124" s="623"/>
      <c r="G124" s="623"/>
      <c r="H124" s="623"/>
      <c r="I124" s="623"/>
      <c r="J124" s="623"/>
      <c r="K124" s="623"/>
    </row>
    <row r="125" spans="1:11" x14ac:dyDescent="0.25">
      <c r="A125" s="623"/>
      <c r="B125" s="623"/>
      <c r="C125" s="623"/>
      <c r="D125" s="623"/>
      <c r="E125" s="623"/>
      <c r="F125" s="623"/>
      <c r="G125" s="623"/>
      <c r="H125" s="623"/>
      <c r="I125" s="623"/>
      <c r="J125" s="623"/>
      <c r="K125" s="623"/>
    </row>
    <row r="126" spans="1:11" x14ac:dyDescent="0.25">
      <c r="A126" s="623"/>
      <c r="B126" s="623"/>
      <c r="C126" s="623"/>
      <c r="D126" s="623"/>
      <c r="E126" s="623"/>
      <c r="F126" s="623"/>
      <c r="G126" s="623"/>
      <c r="H126" s="623"/>
      <c r="I126" s="623"/>
      <c r="J126" s="623"/>
      <c r="K126" s="623"/>
    </row>
    <row r="127" spans="1:11" x14ac:dyDescent="0.25">
      <c r="A127" s="623"/>
      <c r="B127" s="623"/>
      <c r="C127" s="623"/>
      <c r="D127" s="623"/>
      <c r="E127" s="623"/>
      <c r="F127" s="623"/>
      <c r="G127" s="623"/>
      <c r="H127" s="623"/>
      <c r="I127" s="623"/>
      <c r="J127" s="623"/>
      <c r="K127" s="623"/>
    </row>
    <row r="128" spans="1:11" x14ac:dyDescent="0.25">
      <c r="A128" s="623"/>
      <c r="B128" s="623"/>
      <c r="C128" s="623"/>
      <c r="D128" s="623"/>
      <c r="E128" s="623"/>
      <c r="F128" s="623"/>
      <c r="G128" s="623"/>
      <c r="H128" s="623"/>
      <c r="I128" s="623"/>
      <c r="J128" s="623"/>
      <c r="K128" s="623"/>
    </row>
    <row r="129" spans="1:11" x14ac:dyDescent="0.25">
      <c r="A129" s="623"/>
      <c r="B129" s="623"/>
      <c r="C129" s="623"/>
      <c r="D129" s="623"/>
      <c r="E129" s="623"/>
      <c r="F129" s="623"/>
      <c r="G129" s="623"/>
      <c r="H129" s="623"/>
      <c r="I129" s="623"/>
      <c r="J129" s="623"/>
      <c r="K129" s="623"/>
    </row>
    <row r="130" spans="1:11" ht="24.75" customHeight="1" x14ac:dyDescent="0.25">
      <c r="A130" s="761" t="s">
        <v>600</v>
      </c>
      <c r="B130" s="761"/>
      <c r="C130" s="761"/>
      <c r="D130" s="761"/>
      <c r="E130" s="761"/>
      <c r="F130" s="761"/>
      <c r="G130" s="761"/>
      <c r="H130" s="761"/>
      <c r="I130" s="761"/>
      <c r="J130" s="761"/>
      <c r="K130" s="761"/>
    </row>
    <row r="131" spans="1:11" ht="25.5" customHeight="1" x14ac:dyDescent="0.25">
      <c r="A131" s="762" t="s">
        <v>606</v>
      </c>
      <c r="B131" s="762"/>
      <c r="C131" s="762"/>
      <c r="D131" s="762"/>
      <c r="E131" s="762"/>
      <c r="F131" s="762"/>
      <c r="G131" s="762"/>
      <c r="H131" s="762"/>
      <c r="I131" s="762"/>
      <c r="J131" s="762"/>
      <c r="K131" s="762"/>
    </row>
    <row r="132" spans="1:11" s="121" customFormat="1" ht="27" customHeight="1" thickBot="1" x14ac:dyDescent="0.3">
      <c r="A132" s="118" t="s">
        <v>886</v>
      </c>
      <c r="B132" s="119"/>
      <c r="C132" s="119"/>
      <c r="D132" s="119"/>
      <c r="E132" s="119"/>
      <c r="F132" s="119"/>
      <c r="G132" s="119"/>
      <c r="H132" s="119"/>
      <c r="I132" s="119"/>
      <c r="J132" s="119"/>
      <c r="K132" s="120" t="s">
        <v>568</v>
      </c>
    </row>
    <row r="133" spans="1:11" ht="20.25" customHeight="1" thickTop="1" x14ac:dyDescent="0.25">
      <c r="A133" s="763" t="s">
        <v>205</v>
      </c>
      <c r="B133" s="763" t="s">
        <v>1</v>
      </c>
      <c r="C133" s="763"/>
      <c r="D133" s="763"/>
      <c r="E133" s="763" t="s">
        <v>2</v>
      </c>
      <c r="F133" s="763"/>
      <c r="G133" s="763"/>
      <c r="H133" s="763" t="s">
        <v>4</v>
      </c>
      <c r="I133" s="763"/>
      <c r="J133" s="763"/>
      <c r="K133" s="763" t="s">
        <v>206</v>
      </c>
    </row>
    <row r="134" spans="1:11" ht="20.25" customHeight="1" x14ac:dyDescent="0.25">
      <c r="A134" s="764"/>
      <c r="B134" s="764" t="s">
        <v>6</v>
      </c>
      <c r="C134" s="764"/>
      <c r="D134" s="764"/>
      <c r="E134" s="764" t="s">
        <v>7</v>
      </c>
      <c r="F134" s="764"/>
      <c r="G134" s="764"/>
      <c r="H134" s="764" t="s">
        <v>9</v>
      </c>
      <c r="I134" s="764"/>
      <c r="J134" s="764"/>
      <c r="K134" s="764"/>
    </row>
    <row r="135" spans="1:11" ht="20.25" customHeight="1" x14ac:dyDescent="0.25">
      <c r="A135" s="764"/>
      <c r="B135" s="588" t="s">
        <v>10</v>
      </c>
      <c r="C135" s="588" t="s">
        <v>11</v>
      </c>
      <c r="D135" s="588" t="s">
        <v>12</v>
      </c>
      <c r="E135" s="588" t="s">
        <v>10</v>
      </c>
      <c r="F135" s="588" t="s">
        <v>11</v>
      </c>
      <c r="G135" s="588" t="s">
        <v>12</v>
      </c>
      <c r="H135" s="588" t="s">
        <v>10</v>
      </c>
      <c r="I135" s="588" t="s">
        <v>11</v>
      </c>
      <c r="J135" s="588" t="s">
        <v>12</v>
      </c>
      <c r="K135" s="764"/>
    </row>
    <row r="136" spans="1:11" ht="20.25" customHeight="1" thickBot="1" x14ac:dyDescent="0.3">
      <c r="A136" s="765"/>
      <c r="B136" s="589" t="s">
        <v>13</v>
      </c>
      <c r="C136" s="589" t="s">
        <v>14</v>
      </c>
      <c r="D136" s="589" t="s">
        <v>9</v>
      </c>
      <c r="E136" s="589" t="s">
        <v>13</v>
      </c>
      <c r="F136" s="589" t="s">
        <v>14</v>
      </c>
      <c r="G136" s="589" t="s">
        <v>9</v>
      </c>
      <c r="H136" s="589" t="s">
        <v>13</v>
      </c>
      <c r="I136" s="589" t="s">
        <v>14</v>
      </c>
      <c r="J136" s="589" t="s">
        <v>9</v>
      </c>
      <c r="K136" s="765"/>
    </row>
    <row r="137" spans="1:11" ht="20.25" customHeight="1" x14ac:dyDescent="0.25">
      <c r="A137" s="122" t="s">
        <v>15</v>
      </c>
      <c r="B137" s="123"/>
      <c r="C137" s="123"/>
      <c r="D137" s="123"/>
      <c r="E137" s="123"/>
      <c r="F137" s="123"/>
      <c r="G137" s="123"/>
      <c r="H137" s="123"/>
      <c r="I137" s="123"/>
      <c r="J137" s="123"/>
      <c r="K137" s="124" t="s">
        <v>207</v>
      </c>
    </row>
    <row r="138" spans="1:11" ht="20.25" customHeight="1" x14ac:dyDescent="0.25">
      <c r="A138" s="122" t="s">
        <v>208</v>
      </c>
      <c r="B138" s="123">
        <v>118</v>
      </c>
      <c r="C138" s="123">
        <v>62</v>
      </c>
      <c r="D138" s="123">
        <f>SUM(B138:C138)</f>
        <v>180</v>
      </c>
      <c r="E138" s="123">
        <v>0</v>
      </c>
      <c r="F138" s="123">
        <v>0</v>
      </c>
      <c r="G138" s="123">
        <v>0</v>
      </c>
      <c r="H138" s="123">
        <f>E138+B138</f>
        <v>118</v>
      </c>
      <c r="I138" s="123">
        <f>F138+C138</f>
        <v>62</v>
      </c>
      <c r="J138" s="123">
        <f>I138+H138</f>
        <v>180</v>
      </c>
      <c r="K138" s="124" t="s">
        <v>209</v>
      </c>
    </row>
    <row r="139" spans="1:11" ht="20.25" customHeight="1" x14ac:dyDescent="0.25">
      <c r="A139" s="122" t="s">
        <v>934</v>
      </c>
      <c r="B139" s="123">
        <v>6</v>
      </c>
      <c r="C139" s="123">
        <v>1</v>
      </c>
      <c r="D139" s="123">
        <f t="shared" ref="D139:D155" si="21">SUM(B139:C139)</f>
        <v>7</v>
      </c>
      <c r="E139" s="123">
        <v>0</v>
      </c>
      <c r="F139" s="123">
        <v>0</v>
      </c>
      <c r="G139" s="123">
        <v>0</v>
      </c>
      <c r="H139" s="123">
        <f t="shared" ref="H139:H153" si="22">E139+B139</f>
        <v>6</v>
      </c>
      <c r="I139" s="123">
        <f t="shared" ref="I139:I155" si="23">F139+C139</f>
        <v>1</v>
      </c>
      <c r="J139" s="123">
        <f t="shared" ref="J139:J155" si="24">I139+H139</f>
        <v>7</v>
      </c>
      <c r="K139" s="124" t="s">
        <v>935</v>
      </c>
    </row>
    <row r="140" spans="1:11" ht="20.25" customHeight="1" x14ac:dyDescent="0.25">
      <c r="A140" s="122" t="s">
        <v>212</v>
      </c>
      <c r="B140" s="123">
        <v>22</v>
      </c>
      <c r="C140" s="123">
        <v>20</v>
      </c>
      <c r="D140" s="123">
        <f t="shared" si="21"/>
        <v>42</v>
      </c>
      <c r="E140" s="123">
        <v>0</v>
      </c>
      <c r="F140" s="123">
        <v>0</v>
      </c>
      <c r="G140" s="123">
        <v>0</v>
      </c>
      <c r="H140" s="123">
        <f t="shared" si="22"/>
        <v>22</v>
      </c>
      <c r="I140" s="123">
        <f t="shared" si="23"/>
        <v>20</v>
      </c>
      <c r="J140" s="123">
        <f t="shared" si="24"/>
        <v>42</v>
      </c>
      <c r="K140" s="124" t="s">
        <v>213</v>
      </c>
    </row>
    <row r="141" spans="1:11" ht="20.25" customHeight="1" x14ac:dyDescent="0.25">
      <c r="A141" s="122" t="s">
        <v>214</v>
      </c>
      <c r="B141" s="123">
        <v>54</v>
      </c>
      <c r="C141" s="123">
        <v>74</v>
      </c>
      <c r="D141" s="123">
        <f t="shared" si="21"/>
        <v>128</v>
      </c>
      <c r="E141" s="123">
        <v>0</v>
      </c>
      <c r="F141" s="123">
        <v>0</v>
      </c>
      <c r="G141" s="123">
        <v>0</v>
      </c>
      <c r="H141" s="123">
        <f t="shared" si="22"/>
        <v>54</v>
      </c>
      <c r="I141" s="123">
        <f t="shared" si="23"/>
        <v>74</v>
      </c>
      <c r="J141" s="123">
        <f t="shared" si="24"/>
        <v>128</v>
      </c>
      <c r="K141" s="124" t="s">
        <v>215</v>
      </c>
    </row>
    <row r="142" spans="1:11" ht="20.25" customHeight="1" x14ac:dyDescent="0.25">
      <c r="A142" s="122" t="s">
        <v>534</v>
      </c>
      <c r="B142" s="123">
        <v>17</v>
      </c>
      <c r="C142" s="123">
        <v>9</v>
      </c>
      <c r="D142" s="123">
        <f t="shared" si="21"/>
        <v>26</v>
      </c>
      <c r="E142" s="123">
        <v>0</v>
      </c>
      <c r="F142" s="123">
        <v>0</v>
      </c>
      <c r="G142" s="123">
        <v>0</v>
      </c>
      <c r="H142" s="123">
        <f t="shared" si="22"/>
        <v>17</v>
      </c>
      <c r="I142" s="123">
        <f t="shared" si="23"/>
        <v>9</v>
      </c>
      <c r="J142" s="123">
        <f t="shared" si="24"/>
        <v>26</v>
      </c>
      <c r="K142" s="124" t="s">
        <v>217</v>
      </c>
    </row>
    <row r="143" spans="1:11" ht="20.25" customHeight="1" x14ac:dyDescent="0.25">
      <c r="A143" s="122" t="s">
        <v>218</v>
      </c>
      <c r="B143" s="123">
        <v>198</v>
      </c>
      <c r="C143" s="123">
        <v>67</v>
      </c>
      <c r="D143" s="123">
        <f t="shared" si="21"/>
        <v>265</v>
      </c>
      <c r="E143" s="123">
        <v>0</v>
      </c>
      <c r="F143" s="123">
        <v>0</v>
      </c>
      <c r="G143" s="123">
        <v>0</v>
      </c>
      <c r="H143" s="123">
        <f t="shared" si="22"/>
        <v>198</v>
      </c>
      <c r="I143" s="123">
        <f t="shared" si="23"/>
        <v>67</v>
      </c>
      <c r="J143" s="123">
        <f t="shared" si="24"/>
        <v>265</v>
      </c>
      <c r="K143" s="124" t="s">
        <v>219</v>
      </c>
    </row>
    <row r="144" spans="1:11" ht="20.25" customHeight="1" x14ac:dyDescent="0.25">
      <c r="A144" s="122" t="s">
        <v>522</v>
      </c>
      <c r="B144" s="123">
        <v>174</v>
      </c>
      <c r="C144" s="123">
        <v>109</v>
      </c>
      <c r="D144" s="123">
        <f t="shared" si="21"/>
        <v>283</v>
      </c>
      <c r="E144" s="123">
        <v>0</v>
      </c>
      <c r="F144" s="123">
        <v>0</v>
      </c>
      <c r="G144" s="123">
        <v>0</v>
      </c>
      <c r="H144" s="123">
        <f t="shared" si="22"/>
        <v>174</v>
      </c>
      <c r="I144" s="123">
        <f t="shared" si="23"/>
        <v>109</v>
      </c>
      <c r="J144" s="123">
        <f t="shared" si="24"/>
        <v>283</v>
      </c>
      <c r="K144" s="124" t="s">
        <v>223</v>
      </c>
    </row>
    <row r="145" spans="1:11" ht="20.25" customHeight="1" x14ac:dyDescent="0.25">
      <c r="A145" s="122" t="s">
        <v>224</v>
      </c>
      <c r="B145" s="123">
        <v>64</v>
      </c>
      <c r="C145" s="123">
        <v>56</v>
      </c>
      <c r="D145" s="123">
        <f t="shared" si="21"/>
        <v>120</v>
      </c>
      <c r="E145" s="123">
        <v>0</v>
      </c>
      <c r="F145" s="123">
        <v>0</v>
      </c>
      <c r="G145" s="123">
        <v>0</v>
      </c>
      <c r="H145" s="123">
        <f t="shared" si="22"/>
        <v>64</v>
      </c>
      <c r="I145" s="123">
        <f t="shared" si="23"/>
        <v>56</v>
      </c>
      <c r="J145" s="123">
        <f t="shared" si="24"/>
        <v>120</v>
      </c>
      <c r="K145" s="124" t="s">
        <v>225</v>
      </c>
    </row>
    <row r="146" spans="1:11" ht="20.25" customHeight="1" x14ac:dyDescent="0.25">
      <c r="A146" s="122" t="s">
        <v>226</v>
      </c>
      <c r="B146" s="123">
        <v>176</v>
      </c>
      <c r="C146" s="123">
        <v>171</v>
      </c>
      <c r="D146" s="123">
        <f t="shared" si="21"/>
        <v>347</v>
      </c>
      <c r="E146" s="123">
        <v>0</v>
      </c>
      <c r="F146" s="123">
        <v>0</v>
      </c>
      <c r="G146" s="123">
        <v>0</v>
      </c>
      <c r="H146" s="123">
        <f t="shared" si="22"/>
        <v>176</v>
      </c>
      <c r="I146" s="123">
        <f t="shared" si="23"/>
        <v>171</v>
      </c>
      <c r="J146" s="123">
        <f t="shared" si="24"/>
        <v>347</v>
      </c>
      <c r="K146" s="124" t="s">
        <v>267</v>
      </c>
    </row>
    <row r="147" spans="1:11" ht="20.25" customHeight="1" x14ac:dyDescent="0.25">
      <c r="A147" s="122" t="s">
        <v>535</v>
      </c>
      <c r="B147" s="123">
        <v>16</v>
      </c>
      <c r="C147" s="123">
        <v>9</v>
      </c>
      <c r="D147" s="123">
        <f t="shared" si="21"/>
        <v>25</v>
      </c>
      <c r="E147" s="123">
        <v>0</v>
      </c>
      <c r="F147" s="123">
        <v>0</v>
      </c>
      <c r="G147" s="123">
        <v>0</v>
      </c>
      <c r="H147" s="123">
        <f t="shared" si="22"/>
        <v>16</v>
      </c>
      <c r="I147" s="123">
        <f t="shared" si="23"/>
        <v>9</v>
      </c>
      <c r="J147" s="123">
        <f t="shared" si="24"/>
        <v>25</v>
      </c>
      <c r="K147" s="139" t="s">
        <v>547</v>
      </c>
    </row>
    <row r="148" spans="1:11" ht="35.25" customHeight="1" x14ac:dyDescent="0.25">
      <c r="A148" s="122" t="s">
        <v>537</v>
      </c>
      <c r="B148" s="123">
        <v>22</v>
      </c>
      <c r="C148" s="123">
        <v>31</v>
      </c>
      <c r="D148" s="123">
        <f t="shared" si="21"/>
        <v>53</v>
      </c>
      <c r="E148" s="123">
        <v>0</v>
      </c>
      <c r="F148" s="123">
        <v>0</v>
      </c>
      <c r="G148" s="123">
        <v>0</v>
      </c>
      <c r="H148" s="123">
        <f t="shared" si="22"/>
        <v>22</v>
      </c>
      <c r="I148" s="123">
        <f t="shared" si="23"/>
        <v>31</v>
      </c>
      <c r="J148" s="123">
        <f t="shared" si="24"/>
        <v>53</v>
      </c>
      <c r="K148" s="126" t="s">
        <v>377</v>
      </c>
    </row>
    <row r="149" spans="1:11" ht="20.25" customHeight="1" x14ac:dyDescent="0.25">
      <c r="A149" s="122" t="s">
        <v>316</v>
      </c>
      <c r="B149" s="123">
        <v>86</v>
      </c>
      <c r="C149" s="123">
        <v>46</v>
      </c>
      <c r="D149" s="123">
        <f t="shared" si="21"/>
        <v>132</v>
      </c>
      <c r="E149" s="123">
        <v>0</v>
      </c>
      <c r="F149" s="123">
        <v>0</v>
      </c>
      <c r="G149" s="123">
        <v>0</v>
      </c>
      <c r="H149" s="123">
        <f t="shared" si="22"/>
        <v>86</v>
      </c>
      <c r="I149" s="123">
        <f t="shared" si="23"/>
        <v>46</v>
      </c>
      <c r="J149" s="123">
        <f t="shared" si="24"/>
        <v>132</v>
      </c>
      <c r="K149" s="124" t="s">
        <v>231</v>
      </c>
    </row>
    <row r="150" spans="1:11" ht="20.25" customHeight="1" x14ac:dyDescent="0.25">
      <c r="A150" s="122" t="s">
        <v>472</v>
      </c>
      <c r="B150" s="123">
        <v>119</v>
      </c>
      <c r="C150" s="123">
        <v>74</v>
      </c>
      <c r="D150" s="123">
        <f t="shared" si="21"/>
        <v>193</v>
      </c>
      <c r="E150" s="123">
        <v>0</v>
      </c>
      <c r="F150" s="123">
        <v>0</v>
      </c>
      <c r="G150" s="123">
        <v>0</v>
      </c>
      <c r="H150" s="123">
        <f t="shared" si="22"/>
        <v>119</v>
      </c>
      <c r="I150" s="123">
        <f t="shared" si="23"/>
        <v>74</v>
      </c>
      <c r="J150" s="123">
        <f t="shared" si="24"/>
        <v>193</v>
      </c>
      <c r="K150" s="124" t="s">
        <v>473</v>
      </c>
    </row>
    <row r="151" spans="1:11" ht="20.25" customHeight="1" x14ac:dyDescent="0.25">
      <c r="A151" s="122" t="s">
        <v>474</v>
      </c>
      <c r="B151" s="123">
        <v>141</v>
      </c>
      <c r="C151" s="123">
        <v>84</v>
      </c>
      <c r="D151" s="123">
        <f t="shared" si="21"/>
        <v>225</v>
      </c>
      <c r="E151" s="123">
        <v>0</v>
      </c>
      <c r="F151" s="123">
        <v>0</v>
      </c>
      <c r="G151" s="123">
        <v>0</v>
      </c>
      <c r="H151" s="123">
        <f t="shared" si="22"/>
        <v>141</v>
      </c>
      <c r="I151" s="123">
        <f t="shared" si="23"/>
        <v>84</v>
      </c>
      <c r="J151" s="123">
        <f t="shared" si="24"/>
        <v>225</v>
      </c>
      <c r="K151" s="124" t="s">
        <v>475</v>
      </c>
    </row>
    <row r="152" spans="1:11" ht="20.25" customHeight="1" x14ac:dyDescent="0.25">
      <c r="A152" s="122" t="s">
        <v>538</v>
      </c>
      <c r="B152" s="123">
        <v>26</v>
      </c>
      <c r="C152" s="123">
        <v>7</v>
      </c>
      <c r="D152" s="123">
        <f t="shared" si="21"/>
        <v>33</v>
      </c>
      <c r="E152" s="123">
        <v>0</v>
      </c>
      <c r="F152" s="123">
        <v>0</v>
      </c>
      <c r="G152" s="123">
        <v>0</v>
      </c>
      <c r="H152" s="123">
        <f t="shared" si="22"/>
        <v>26</v>
      </c>
      <c r="I152" s="123">
        <f t="shared" si="23"/>
        <v>7</v>
      </c>
      <c r="J152" s="123">
        <f t="shared" si="24"/>
        <v>33</v>
      </c>
      <c r="K152" s="124" t="s">
        <v>539</v>
      </c>
    </row>
    <row r="153" spans="1:11" ht="20.25" customHeight="1" x14ac:dyDescent="0.25">
      <c r="A153" s="122" t="s">
        <v>540</v>
      </c>
      <c r="B153" s="123">
        <v>40</v>
      </c>
      <c r="C153" s="123">
        <v>37</v>
      </c>
      <c r="D153" s="123">
        <f t="shared" si="21"/>
        <v>77</v>
      </c>
      <c r="E153" s="123">
        <v>0</v>
      </c>
      <c r="F153" s="123">
        <v>0</v>
      </c>
      <c r="G153" s="123">
        <v>0</v>
      </c>
      <c r="H153" s="123">
        <f t="shared" si="22"/>
        <v>40</v>
      </c>
      <c r="I153" s="123">
        <f t="shared" si="23"/>
        <v>37</v>
      </c>
      <c r="J153" s="123">
        <f t="shared" si="24"/>
        <v>77</v>
      </c>
      <c r="K153" s="124" t="s">
        <v>443</v>
      </c>
    </row>
    <row r="154" spans="1:11" ht="20.25" customHeight="1" x14ac:dyDescent="0.25">
      <c r="A154" s="122" t="s">
        <v>238</v>
      </c>
      <c r="B154" s="123">
        <v>96</v>
      </c>
      <c r="C154" s="123">
        <v>11</v>
      </c>
      <c r="D154" s="123">
        <f t="shared" si="21"/>
        <v>107</v>
      </c>
      <c r="E154" s="123">
        <v>0</v>
      </c>
      <c r="F154" s="123">
        <v>0</v>
      </c>
      <c r="G154" s="123">
        <v>0</v>
      </c>
      <c r="H154" s="123">
        <f>E154+B154</f>
        <v>96</v>
      </c>
      <c r="I154" s="123">
        <f t="shared" si="23"/>
        <v>11</v>
      </c>
      <c r="J154" s="123">
        <f t="shared" si="24"/>
        <v>107</v>
      </c>
      <c r="K154" s="124" t="s">
        <v>307</v>
      </c>
    </row>
    <row r="155" spans="1:11" ht="20.25" customHeight="1" thickBot="1" x14ac:dyDescent="0.3">
      <c r="A155" s="127" t="s">
        <v>242</v>
      </c>
      <c r="B155" s="128">
        <v>159</v>
      </c>
      <c r="C155" s="128">
        <v>70</v>
      </c>
      <c r="D155" s="128">
        <f t="shared" si="21"/>
        <v>229</v>
      </c>
      <c r="E155" s="128">
        <v>0</v>
      </c>
      <c r="F155" s="128">
        <v>0</v>
      </c>
      <c r="G155" s="128">
        <v>0</v>
      </c>
      <c r="H155" s="128">
        <f>E155+B155</f>
        <v>159</v>
      </c>
      <c r="I155" s="128">
        <f t="shared" si="23"/>
        <v>70</v>
      </c>
      <c r="J155" s="128">
        <f t="shared" si="24"/>
        <v>229</v>
      </c>
      <c r="K155" s="129" t="s">
        <v>243</v>
      </c>
    </row>
    <row r="156" spans="1:11" ht="15" thickTop="1" x14ac:dyDescent="0.25">
      <c r="A156" s="623"/>
      <c r="B156" s="623"/>
      <c r="C156" s="623"/>
      <c r="D156" s="623"/>
      <c r="E156" s="623"/>
      <c r="F156" s="623"/>
      <c r="G156" s="623"/>
      <c r="H156" s="623"/>
      <c r="I156" s="623"/>
      <c r="J156" s="623"/>
      <c r="K156" s="623"/>
    </row>
    <row r="163" spans="1:11" x14ac:dyDescent="0.25">
      <c r="A163" s="623"/>
      <c r="B163" s="623"/>
      <c r="C163" s="623"/>
      <c r="D163" s="623"/>
      <c r="E163" s="623"/>
      <c r="F163" s="623"/>
      <c r="G163" s="623"/>
      <c r="H163" s="623"/>
      <c r="I163" s="623"/>
      <c r="J163" s="623"/>
      <c r="K163" s="623"/>
    </row>
    <row r="164" spans="1:11" x14ac:dyDescent="0.25">
      <c r="A164" s="623"/>
      <c r="B164" s="623"/>
      <c r="C164" s="623"/>
      <c r="D164" s="623"/>
      <c r="E164" s="623"/>
      <c r="F164" s="623"/>
      <c r="G164" s="623"/>
      <c r="H164" s="623"/>
      <c r="I164" s="623"/>
      <c r="J164" s="623"/>
      <c r="K164" s="623"/>
    </row>
    <row r="165" spans="1:11" s="121" customFormat="1" ht="21" customHeight="1" thickBot="1" x14ac:dyDescent="0.3">
      <c r="A165" s="118" t="s">
        <v>887</v>
      </c>
      <c r="B165" s="119"/>
      <c r="C165" s="119"/>
      <c r="D165" s="119"/>
      <c r="E165" s="119"/>
      <c r="F165" s="119"/>
      <c r="G165" s="119"/>
      <c r="H165" s="119"/>
      <c r="I165" s="119"/>
      <c r="J165" s="119"/>
      <c r="K165" s="120" t="s">
        <v>888</v>
      </c>
    </row>
    <row r="166" spans="1:11" ht="21" customHeight="1" thickTop="1" x14ac:dyDescent="0.25">
      <c r="A166" s="763" t="s">
        <v>205</v>
      </c>
      <c r="B166" s="763" t="s">
        <v>1</v>
      </c>
      <c r="C166" s="763"/>
      <c r="D166" s="763"/>
      <c r="E166" s="763" t="s">
        <v>2</v>
      </c>
      <c r="F166" s="763"/>
      <c r="G166" s="763"/>
      <c r="H166" s="763" t="s">
        <v>4</v>
      </c>
      <c r="I166" s="763"/>
      <c r="J166" s="763"/>
      <c r="K166" s="763" t="s">
        <v>206</v>
      </c>
    </row>
    <row r="167" spans="1:11" ht="21" customHeight="1" x14ac:dyDescent="0.25">
      <c r="A167" s="764"/>
      <c r="B167" s="764" t="s">
        <v>6</v>
      </c>
      <c r="C167" s="764"/>
      <c r="D167" s="764"/>
      <c r="E167" s="764" t="s">
        <v>7</v>
      </c>
      <c r="F167" s="764"/>
      <c r="G167" s="764"/>
      <c r="H167" s="764" t="s">
        <v>9</v>
      </c>
      <c r="I167" s="764"/>
      <c r="J167" s="764"/>
      <c r="K167" s="764"/>
    </row>
    <row r="168" spans="1:11" ht="21" customHeight="1" x14ac:dyDescent="0.25">
      <c r="A168" s="764"/>
      <c r="B168" s="588" t="s">
        <v>10</v>
      </c>
      <c r="C168" s="588" t="s">
        <v>11</v>
      </c>
      <c r="D168" s="588" t="s">
        <v>12</v>
      </c>
      <c r="E168" s="588" t="s">
        <v>10</v>
      </c>
      <c r="F168" s="588" t="s">
        <v>11</v>
      </c>
      <c r="G168" s="588" t="s">
        <v>12</v>
      </c>
      <c r="H168" s="588" t="s">
        <v>10</v>
      </c>
      <c r="I168" s="588" t="s">
        <v>11</v>
      </c>
      <c r="J168" s="588" t="s">
        <v>12</v>
      </c>
      <c r="K168" s="764"/>
    </row>
    <row r="169" spans="1:11" ht="21" customHeight="1" thickBot="1" x14ac:dyDescent="0.3">
      <c r="A169" s="765"/>
      <c r="B169" s="589" t="s">
        <v>13</v>
      </c>
      <c r="C169" s="589" t="s">
        <v>14</v>
      </c>
      <c r="D169" s="589" t="s">
        <v>9</v>
      </c>
      <c r="E169" s="589" t="s">
        <v>13</v>
      </c>
      <c r="F169" s="589" t="s">
        <v>14</v>
      </c>
      <c r="G169" s="589" t="s">
        <v>9</v>
      </c>
      <c r="H169" s="589" t="s">
        <v>13</v>
      </c>
      <c r="I169" s="589" t="s">
        <v>14</v>
      </c>
      <c r="J169" s="589" t="s">
        <v>9</v>
      </c>
      <c r="K169" s="765"/>
    </row>
    <row r="170" spans="1:11" ht="21" customHeight="1" x14ac:dyDescent="0.25">
      <c r="A170" s="122" t="s">
        <v>541</v>
      </c>
      <c r="B170" s="123">
        <v>35</v>
      </c>
      <c r="C170" s="123">
        <v>11</v>
      </c>
      <c r="D170" s="123">
        <f>C170+B170</f>
        <v>46</v>
      </c>
      <c r="E170" s="123">
        <v>0</v>
      </c>
      <c r="F170" s="123">
        <v>0</v>
      </c>
      <c r="G170" s="123">
        <v>0</v>
      </c>
      <c r="H170" s="123">
        <f>E170+B170</f>
        <v>35</v>
      </c>
      <c r="I170" s="123">
        <f>F170+C170</f>
        <v>11</v>
      </c>
      <c r="J170" s="123">
        <f>I170+H170</f>
        <v>46</v>
      </c>
      <c r="K170" s="124" t="s">
        <v>249</v>
      </c>
    </row>
    <row r="171" spans="1:11" ht="21" customHeight="1" x14ac:dyDescent="0.25">
      <c r="A171" s="122" t="s">
        <v>252</v>
      </c>
      <c r="B171" s="123">
        <v>66</v>
      </c>
      <c r="C171" s="123">
        <v>19</v>
      </c>
      <c r="D171" s="123">
        <f t="shared" ref="D171:D180" si="25">C171+B171</f>
        <v>85</v>
      </c>
      <c r="E171" s="123">
        <v>0</v>
      </c>
      <c r="F171" s="123">
        <v>0</v>
      </c>
      <c r="G171" s="123">
        <v>0</v>
      </c>
      <c r="H171" s="123">
        <f t="shared" ref="H171:H185" si="26">E171+B171</f>
        <v>66</v>
      </c>
      <c r="I171" s="123">
        <f t="shared" ref="I171:I185" si="27">F171+C171</f>
        <v>19</v>
      </c>
      <c r="J171" s="123">
        <f t="shared" ref="J171:J185" si="28">I171+H171</f>
        <v>85</v>
      </c>
      <c r="K171" s="124" t="s">
        <v>253</v>
      </c>
    </row>
    <row r="172" spans="1:11" ht="21" customHeight="1" x14ac:dyDescent="0.25">
      <c r="A172" s="122" t="s">
        <v>552</v>
      </c>
      <c r="B172" s="123">
        <v>18</v>
      </c>
      <c r="C172" s="123">
        <v>8</v>
      </c>
      <c r="D172" s="123">
        <f t="shared" si="25"/>
        <v>26</v>
      </c>
      <c r="E172" s="123">
        <v>0</v>
      </c>
      <c r="F172" s="123">
        <v>0</v>
      </c>
      <c r="G172" s="123">
        <v>0</v>
      </c>
      <c r="H172" s="123">
        <f t="shared" si="26"/>
        <v>18</v>
      </c>
      <c r="I172" s="123">
        <f t="shared" si="27"/>
        <v>8</v>
      </c>
      <c r="J172" s="123">
        <f t="shared" si="28"/>
        <v>26</v>
      </c>
      <c r="K172" s="124" t="s">
        <v>553</v>
      </c>
    </row>
    <row r="173" spans="1:11" ht="25.5" customHeight="1" x14ac:dyDescent="0.25">
      <c r="A173" s="122" t="s">
        <v>554</v>
      </c>
      <c r="B173" s="123">
        <v>31</v>
      </c>
      <c r="C173" s="123">
        <v>22</v>
      </c>
      <c r="D173" s="123">
        <f t="shared" si="25"/>
        <v>53</v>
      </c>
      <c r="E173" s="123">
        <v>0</v>
      </c>
      <c r="F173" s="123">
        <v>0</v>
      </c>
      <c r="G173" s="123">
        <v>0</v>
      </c>
      <c r="H173" s="123">
        <f t="shared" si="26"/>
        <v>31</v>
      </c>
      <c r="I173" s="123">
        <f t="shared" si="27"/>
        <v>22</v>
      </c>
      <c r="J173" s="123">
        <f t="shared" si="28"/>
        <v>53</v>
      </c>
      <c r="K173" s="124" t="s">
        <v>555</v>
      </c>
    </row>
    <row r="174" spans="1:11" ht="21" customHeight="1" x14ac:dyDescent="0.25">
      <c r="A174" s="122" t="s">
        <v>556</v>
      </c>
      <c r="B174" s="123">
        <v>25</v>
      </c>
      <c r="C174" s="123">
        <v>5</v>
      </c>
      <c r="D174" s="123">
        <f t="shared" si="25"/>
        <v>30</v>
      </c>
      <c r="E174" s="123">
        <v>0</v>
      </c>
      <c r="F174" s="123">
        <v>0</v>
      </c>
      <c r="G174" s="123">
        <v>0</v>
      </c>
      <c r="H174" s="123">
        <f t="shared" si="26"/>
        <v>25</v>
      </c>
      <c r="I174" s="123">
        <f t="shared" si="27"/>
        <v>5</v>
      </c>
      <c r="J174" s="123">
        <f t="shared" si="28"/>
        <v>30</v>
      </c>
      <c r="K174" s="124" t="s">
        <v>557</v>
      </c>
    </row>
    <row r="175" spans="1:11" ht="21" customHeight="1" x14ac:dyDescent="0.25">
      <c r="A175" s="122" t="s">
        <v>558</v>
      </c>
      <c r="B175" s="123">
        <v>78</v>
      </c>
      <c r="C175" s="123">
        <v>32</v>
      </c>
      <c r="D175" s="123">
        <f t="shared" si="25"/>
        <v>110</v>
      </c>
      <c r="E175" s="123">
        <v>0</v>
      </c>
      <c r="F175" s="123">
        <v>0</v>
      </c>
      <c r="G175" s="123">
        <v>0</v>
      </c>
      <c r="H175" s="123">
        <f t="shared" si="26"/>
        <v>78</v>
      </c>
      <c r="I175" s="123">
        <f t="shared" si="27"/>
        <v>32</v>
      </c>
      <c r="J175" s="123">
        <f t="shared" si="28"/>
        <v>110</v>
      </c>
      <c r="K175" s="124" t="s">
        <v>559</v>
      </c>
    </row>
    <row r="176" spans="1:11" ht="21" customHeight="1" x14ac:dyDescent="0.25">
      <c r="A176" s="122" t="s">
        <v>560</v>
      </c>
      <c r="B176" s="123">
        <v>3</v>
      </c>
      <c r="C176" s="123">
        <v>0</v>
      </c>
      <c r="D176" s="123">
        <f t="shared" si="25"/>
        <v>3</v>
      </c>
      <c r="E176" s="123">
        <v>0</v>
      </c>
      <c r="F176" s="123">
        <v>0</v>
      </c>
      <c r="G176" s="123">
        <v>0</v>
      </c>
      <c r="H176" s="123">
        <f t="shared" si="26"/>
        <v>3</v>
      </c>
      <c r="I176" s="123">
        <f t="shared" si="27"/>
        <v>0</v>
      </c>
      <c r="J176" s="123">
        <f t="shared" si="28"/>
        <v>3</v>
      </c>
      <c r="K176" s="124" t="s">
        <v>561</v>
      </c>
    </row>
    <row r="177" spans="1:11" ht="21" customHeight="1" x14ac:dyDescent="0.25">
      <c r="A177" s="122" t="s">
        <v>562</v>
      </c>
      <c r="B177" s="123">
        <v>0</v>
      </c>
      <c r="C177" s="123">
        <v>4</v>
      </c>
      <c r="D177" s="123">
        <f t="shared" si="25"/>
        <v>4</v>
      </c>
      <c r="E177" s="123">
        <v>0</v>
      </c>
      <c r="F177" s="123">
        <v>0</v>
      </c>
      <c r="G177" s="123">
        <v>0</v>
      </c>
      <c r="H177" s="123">
        <f t="shared" si="26"/>
        <v>0</v>
      </c>
      <c r="I177" s="123">
        <f t="shared" si="27"/>
        <v>4</v>
      </c>
      <c r="J177" s="123">
        <f t="shared" si="28"/>
        <v>4</v>
      </c>
      <c r="K177" s="124" t="s">
        <v>563</v>
      </c>
    </row>
    <row r="178" spans="1:11" ht="21" customHeight="1" x14ac:dyDescent="0.25">
      <c r="A178" s="122" t="s">
        <v>564</v>
      </c>
      <c r="B178" s="123">
        <v>1</v>
      </c>
      <c r="C178" s="123">
        <v>0</v>
      </c>
      <c r="D178" s="123">
        <f t="shared" si="25"/>
        <v>1</v>
      </c>
      <c r="E178" s="123">
        <v>0</v>
      </c>
      <c r="F178" s="123">
        <v>0</v>
      </c>
      <c r="G178" s="123">
        <v>0</v>
      </c>
      <c r="H178" s="123">
        <f t="shared" si="26"/>
        <v>1</v>
      </c>
      <c r="I178" s="123">
        <f t="shared" si="27"/>
        <v>0</v>
      </c>
      <c r="J178" s="123">
        <f t="shared" si="28"/>
        <v>1</v>
      </c>
      <c r="K178" s="124" t="s">
        <v>565</v>
      </c>
    </row>
    <row r="179" spans="1:11" ht="21" customHeight="1" x14ac:dyDescent="0.25">
      <c r="A179" s="122" t="s">
        <v>566</v>
      </c>
      <c r="B179" s="123">
        <v>1</v>
      </c>
      <c r="C179" s="123">
        <v>1</v>
      </c>
      <c r="D179" s="123">
        <f t="shared" si="25"/>
        <v>2</v>
      </c>
      <c r="E179" s="123">
        <v>0</v>
      </c>
      <c r="F179" s="123">
        <v>0</v>
      </c>
      <c r="G179" s="123">
        <v>0</v>
      </c>
      <c r="H179" s="123">
        <f t="shared" si="26"/>
        <v>1</v>
      </c>
      <c r="I179" s="123">
        <f t="shared" si="27"/>
        <v>1</v>
      </c>
      <c r="J179" s="123">
        <f t="shared" si="28"/>
        <v>2</v>
      </c>
      <c r="K179" s="124" t="s">
        <v>567</v>
      </c>
    </row>
    <row r="180" spans="1:11" ht="21" customHeight="1" x14ac:dyDescent="0.25">
      <c r="A180" s="122" t="s">
        <v>302</v>
      </c>
      <c r="B180" s="123">
        <v>29</v>
      </c>
      <c r="C180" s="123">
        <v>7</v>
      </c>
      <c r="D180" s="123">
        <f t="shared" si="25"/>
        <v>36</v>
      </c>
      <c r="E180" s="123">
        <v>0</v>
      </c>
      <c r="F180" s="123">
        <v>0</v>
      </c>
      <c r="G180" s="123">
        <v>0</v>
      </c>
      <c r="H180" s="123">
        <f t="shared" si="26"/>
        <v>29</v>
      </c>
      <c r="I180" s="123">
        <f t="shared" si="27"/>
        <v>7</v>
      </c>
      <c r="J180" s="123">
        <f t="shared" si="28"/>
        <v>36</v>
      </c>
      <c r="K180" s="124" t="s">
        <v>303</v>
      </c>
    </row>
    <row r="181" spans="1:11" ht="21" customHeight="1" x14ac:dyDescent="0.25">
      <c r="A181" s="122" t="s">
        <v>90</v>
      </c>
      <c r="B181" s="123">
        <f>SUM(B170:B180,B138:B155)</f>
        <v>1821</v>
      </c>
      <c r="C181" s="123">
        <f t="shared" ref="C181:J181" si="29">SUM(C170:C180,C138:C155)</f>
        <v>1047</v>
      </c>
      <c r="D181" s="123">
        <f t="shared" si="29"/>
        <v>2868</v>
      </c>
      <c r="E181" s="123">
        <f t="shared" si="29"/>
        <v>0</v>
      </c>
      <c r="F181" s="123">
        <f t="shared" si="29"/>
        <v>0</v>
      </c>
      <c r="G181" s="123">
        <f t="shared" si="29"/>
        <v>0</v>
      </c>
      <c r="H181" s="123">
        <f t="shared" si="29"/>
        <v>1821</v>
      </c>
      <c r="I181" s="123">
        <f t="shared" si="29"/>
        <v>1047</v>
      </c>
      <c r="J181" s="123">
        <f t="shared" si="29"/>
        <v>2868</v>
      </c>
      <c r="K181" s="124" t="s">
        <v>91</v>
      </c>
    </row>
    <row r="182" spans="1:11" ht="21" customHeight="1" x14ac:dyDescent="0.25">
      <c r="A182" s="122" t="s">
        <v>92</v>
      </c>
      <c r="B182" s="123"/>
      <c r="C182" s="123"/>
      <c r="D182" s="123"/>
      <c r="E182" s="123"/>
      <c r="F182" s="123"/>
      <c r="G182" s="123"/>
      <c r="H182" s="123"/>
      <c r="I182" s="123"/>
      <c r="J182" s="123"/>
      <c r="K182" s="124" t="s">
        <v>207</v>
      </c>
    </row>
    <row r="183" spans="1:11" ht="30.75" customHeight="1" x14ac:dyDescent="0.25">
      <c r="A183" s="122" t="s">
        <v>470</v>
      </c>
      <c r="B183" s="123">
        <v>3</v>
      </c>
      <c r="C183" s="123">
        <v>1</v>
      </c>
      <c r="D183" s="123">
        <f>SUM(B183:C183)</f>
        <v>4</v>
      </c>
      <c r="E183" s="123">
        <v>0</v>
      </c>
      <c r="F183" s="123">
        <v>0</v>
      </c>
      <c r="G183" s="123">
        <v>0</v>
      </c>
      <c r="H183" s="123">
        <f t="shared" si="26"/>
        <v>3</v>
      </c>
      <c r="I183" s="123">
        <f t="shared" si="27"/>
        <v>1</v>
      </c>
      <c r="J183" s="123">
        <f t="shared" si="28"/>
        <v>4</v>
      </c>
      <c r="K183" s="126" t="s">
        <v>377</v>
      </c>
    </row>
    <row r="184" spans="1:11" ht="21" customHeight="1" x14ac:dyDescent="0.25">
      <c r="A184" s="122" t="s">
        <v>540</v>
      </c>
      <c r="B184" s="123">
        <v>5</v>
      </c>
      <c r="C184" s="123">
        <v>2</v>
      </c>
      <c r="D184" s="123">
        <f t="shared" ref="D184:D185" si="30">SUM(B184:C184)</f>
        <v>7</v>
      </c>
      <c r="E184" s="123">
        <v>0</v>
      </c>
      <c r="F184" s="123">
        <v>0</v>
      </c>
      <c r="G184" s="123">
        <v>0</v>
      </c>
      <c r="H184" s="123">
        <f t="shared" si="26"/>
        <v>5</v>
      </c>
      <c r="I184" s="123">
        <f t="shared" si="27"/>
        <v>2</v>
      </c>
      <c r="J184" s="123">
        <f t="shared" si="28"/>
        <v>7</v>
      </c>
      <c r="K184" s="124" t="s">
        <v>443</v>
      </c>
    </row>
    <row r="185" spans="1:11" ht="21" customHeight="1" thickBot="1" x14ac:dyDescent="0.3">
      <c r="A185" s="130" t="s">
        <v>127</v>
      </c>
      <c r="B185" s="588">
        <f>SUM(B183:B184)</f>
        <v>8</v>
      </c>
      <c r="C185" s="588">
        <f t="shared" ref="C185:G185" si="31">SUM(C183:C184)</f>
        <v>3</v>
      </c>
      <c r="D185" s="123">
        <f t="shared" si="30"/>
        <v>11</v>
      </c>
      <c r="E185" s="588">
        <f t="shared" si="31"/>
        <v>0</v>
      </c>
      <c r="F185" s="588">
        <f t="shared" si="31"/>
        <v>0</v>
      </c>
      <c r="G185" s="588">
        <f t="shared" si="31"/>
        <v>0</v>
      </c>
      <c r="H185" s="588">
        <f t="shared" si="26"/>
        <v>8</v>
      </c>
      <c r="I185" s="588">
        <f t="shared" si="27"/>
        <v>3</v>
      </c>
      <c r="J185" s="588">
        <f t="shared" si="28"/>
        <v>11</v>
      </c>
      <c r="K185" s="131" t="s">
        <v>91</v>
      </c>
    </row>
    <row r="186" spans="1:11" ht="21" customHeight="1" thickBot="1" x14ac:dyDescent="0.3">
      <c r="A186" s="136" t="s">
        <v>262</v>
      </c>
      <c r="B186" s="137">
        <f>B185+B181</f>
        <v>1829</v>
      </c>
      <c r="C186" s="137">
        <f t="shared" ref="C186:J186" si="32">C185+C181</f>
        <v>1050</v>
      </c>
      <c r="D186" s="137">
        <f t="shared" si="32"/>
        <v>2879</v>
      </c>
      <c r="E186" s="137">
        <f t="shared" si="32"/>
        <v>0</v>
      </c>
      <c r="F186" s="137">
        <f t="shared" si="32"/>
        <v>0</v>
      </c>
      <c r="G186" s="137">
        <f t="shared" si="32"/>
        <v>0</v>
      </c>
      <c r="H186" s="137">
        <f t="shared" si="32"/>
        <v>1829</v>
      </c>
      <c r="I186" s="137">
        <f t="shared" si="32"/>
        <v>1050</v>
      </c>
      <c r="J186" s="137">
        <f t="shared" si="32"/>
        <v>2879</v>
      </c>
      <c r="K186" s="138" t="s">
        <v>263</v>
      </c>
    </row>
    <row r="187" spans="1:11" ht="15" thickTop="1" x14ac:dyDescent="0.25">
      <c r="A187" s="623"/>
      <c r="B187" s="623"/>
      <c r="C187" s="623"/>
      <c r="D187" s="623"/>
      <c r="E187" s="623"/>
      <c r="F187" s="623"/>
      <c r="G187" s="623"/>
      <c r="H187" s="623"/>
      <c r="I187" s="623"/>
      <c r="J187" s="623"/>
      <c r="K187" s="623"/>
    </row>
  </sheetData>
  <mergeCells count="54">
    <mergeCell ref="A166:A169"/>
    <mergeCell ref="B166:D166"/>
    <mergeCell ref="E166:G166"/>
    <mergeCell ref="H166:J166"/>
    <mergeCell ref="K166:K169"/>
    <mergeCell ref="B167:D167"/>
    <mergeCell ref="E167:G167"/>
    <mergeCell ref="H167:J167"/>
    <mergeCell ref="A130:K130"/>
    <mergeCell ref="A131:K131"/>
    <mergeCell ref="A133:A136"/>
    <mergeCell ref="B133:D133"/>
    <mergeCell ref="E133:G133"/>
    <mergeCell ref="H133:J133"/>
    <mergeCell ref="K133:K136"/>
    <mergeCell ref="B134:D134"/>
    <mergeCell ref="E134:G134"/>
    <mergeCell ref="H134:J134"/>
    <mergeCell ref="A98:A101"/>
    <mergeCell ref="B98:D98"/>
    <mergeCell ref="E98:G98"/>
    <mergeCell ref="H98:J98"/>
    <mergeCell ref="K98:K101"/>
    <mergeCell ref="B99:D99"/>
    <mergeCell ref="E99:G99"/>
    <mergeCell ref="H99:J99"/>
    <mergeCell ref="A65:K65"/>
    <mergeCell ref="A66:K66"/>
    <mergeCell ref="A68:A71"/>
    <mergeCell ref="B68:D68"/>
    <mergeCell ref="E68:G68"/>
    <mergeCell ref="H68:J68"/>
    <mergeCell ref="K68:K71"/>
    <mergeCell ref="B69:D69"/>
    <mergeCell ref="E69:G69"/>
    <mergeCell ref="H69:J69"/>
    <mergeCell ref="A38:A41"/>
    <mergeCell ref="B38:D38"/>
    <mergeCell ref="E38:G38"/>
    <mergeCell ref="H38:J38"/>
    <mergeCell ref="K38:K41"/>
    <mergeCell ref="B39:D39"/>
    <mergeCell ref="E39:G39"/>
    <mergeCell ref="H39:J39"/>
    <mergeCell ref="A1:K1"/>
    <mergeCell ref="A2:K2"/>
    <mergeCell ref="A4:A7"/>
    <mergeCell ref="B4:D4"/>
    <mergeCell ref="E4:G4"/>
    <mergeCell ref="H4:J4"/>
    <mergeCell ref="K4:K7"/>
    <mergeCell ref="B5:D5"/>
    <mergeCell ref="E5:G5"/>
    <mergeCell ref="H5:J5"/>
  </mergeCells>
  <printOptions horizontalCentered="1"/>
  <pageMargins left="1" right="1" top="1" bottom="1" header="1" footer="1"/>
  <pageSetup paperSize="9" scale="73" orientation="landscape" r:id="rId1"/>
  <rowBreaks count="2" manualBreakCount="2">
    <brk id="64" max="10" man="1"/>
    <brk id="94"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60"/>
  <sheetViews>
    <sheetView rightToLeft="1" view="pageBreakPreview" topLeftCell="A45" zoomScale="75" zoomScaleSheetLayoutView="75" workbookViewId="0">
      <selection activeCell="H70" sqref="H70"/>
    </sheetView>
  </sheetViews>
  <sheetFormatPr defaultColWidth="9" defaultRowHeight="14.4" x14ac:dyDescent="0.3"/>
  <cols>
    <col min="1" max="1" width="25" style="117" customWidth="1"/>
    <col min="2" max="2" width="7.5" style="117" customWidth="1"/>
    <col min="3" max="7" width="9" style="117"/>
    <col min="8" max="8" width="6.8984375" style="117" customWidth="1"/>
    <col min="9" max="9" width="9" style="117"/>
    <col min="10" max="10" width="7.09765625" style="117" customWidth="1"/>
    <col min="11" max="11" width="7" style="117" customWidth="1"/>
    <col min="12" max="12" width="9" style="117"/>
    <col min="13" max="13" width="7.09765625" style="117" customWidth="1"/>
    <col min="14" max="14" width="35.3984375" style="117" customWidth="1"/>
    <col min="15" max="16384" width="9" style="117"/>
  </cols>
  <sheetData>
    <row r="1" spans="1:14" ht="27" customHeight="1" x14ac:dyDescent="0.3">
      <c r="A1" s="766" t="s">
        <v>601</v>
      </c>
      <c r="B1" s="766"/>
      <c r="C1" s="766"/>
      <c r="D1" s="766"/>
      <c r="E1" s="766"/>
      <c r="F1" s="766"/>
      <c r="G1" s="766"/>
      <c r="H1" s="766"/>
      <c r="I1" s="766"/>
      <c r="J1" s="766"/>
      <c r="K1" s="766"/>
      <c r="L1" s="766"/>
      <c r="M1" s="766"/>
      <c r="N1" s="766"/>
    </row>
    <row r="2" spans="1:14" ht="29.25" customHeight="1" x14ac:dyDescent="0.3">
      <c r="A2" s="767" t="s">
        <v>905</v>
      </c>
      <c r="B2" s="767"/>
      <c r="C2" s="767"/>
      <c r="D2" s="767"/>
      <c r="E2" s="767"/>
      <c r="F2" s="767"/>
      <c r="G2" s="767"/>
      <c r="H2" s="767"/>
      <c r="I2" s="767"/>
      <c r="J2" s="767"/>
      <c r="K2" s="767"/>
      <c r="L2" s="767"/>
      <c r="M2" s="767"/>
      <c r="N2" s="767"/>
    </row>
    <row r="3" spans="1:14" s="132" customFormat="1" ht="18.600000000000001" thickBot="1" x14ac:dyDescent="0.4">
      <c r="A3" s="140" t="s">
        <v>569</v>
      </c>
      <c r="B3" s="141"/>
      <c r="C3" s="141"/>
      <c r="D3" s="141"/>
      <c r="E3" s="141"/>
      <c r="F3" s="141"/>
      <c r="G3" s="141"/>
      <c r="H3" s="141"/>
      <c r="I3" s="141"/>
      <c r="J3" s="141"/>
      <c r="K3" s="141"/>
      <c r="L3" s="141"/>
      <c r="M3" s="141"/>
      <c r="N3" s="142" t="s">
        <v>570</v>
      </c>
    </row>
    <row r="4" spans="1:14" ht="21" customHeight="1" thickTop="1" x14ac:dyDescent="0.3">
      <c r="A4" s="768" t="s">
        <v>205</v>
      </c>
      <c r="B4" s="771" t="s">
        <v>129</v>
      </c>
      <c r="C4" s="771"/>
      <c r="D4" s="771"/>
      <c r="E4" s="771" t="s">
        <v>130</v>
      </c>
      <c r="F4" s="771"/>
      <c r="G4" s="771"/>
      <c r="H4" s="771" t="s">
        <v>131</v>
      </c>
      <c r="I4" s="771"/>
      <c r="J4" s="771"/>
      <c r="K4" s="771" t="s">
        <v>4</v>
      </c>
      <c r="L4" s="771"/>
      <c r="M4" s="771"/>
      <c r="N4" s="768" t="s">
        <v>206</v>
      </c>
    </row>
    <row r="5" spans="1:14" ht="18" customHeight="1" x14ac:dyDescent="0.3">
      <c r="A5" s="769"/>
      <c r="B5" s="772" t="s">
        <v>132</v>
      </c>
      <c r="C5" s="772"/>
      <c r="D5" s="772"/>
      <c r="E5" s="772" t="s">
        <v>133</v>
      </c>
      <c r="F5" s="772"/>
      <c r="G5" s="772"/>
      <c r="H5" s="772" t="s">
        <v>134</v>
      </c>
      <c r="I5" s="772"/>
      <c r="J5" s="772"/>
      <c r="K5" s="772" t="s">
        <v>9</v>
      </c>
      <c r="L5" s="772"/>
      <c r="M5" s="772"/>
      <c r="N5" s="769"/>
    </row>
    <row r="6" spans="1:14" ht="18.75" customHeight="1" x14ac:dyDescent="0.3">
      <c r="A6" s="769"/>
      <c r="B6" s="143" t="s">
        <v>10</v>
      </c>
      <c r="C6" s="143" t="s">
        <v>113</v>
      </c>
      <c r="D6" s="143" t="s">
        <v>12</v>
      </c>
      <c r="E6" s="143" t="s">
        <v>10</v>
      </c>
      <c r="F6" s="143" t="s">
        <v>113</v>
      </c>
      <c r="G6" s="143" t="s">
        <v>12</v>
      </c>
      <c r="H6" s="143" t="s">
        <v>10</v>
      </c>
      <c r="I6" s="143" t="s">
        <v>113</v>
      </c>
      <c r="J6" s="143" t="s">
        <v>12</v>
      </c>
      <c r="K6" s="143" t="s">
        <v>10</v>
      </c>
      <c r="L6" s="143" t="s">
        <v>113</v>
      </c>
      <c r="M6" s="143" t="s">
        <v>12</v>
      </c>
      <c r="N6" s="769"/>
    </row>
    <row r="7" spans="1:14" ht="16.5" customHeight="1" thickBot="1" x14ac:dyDescent="0.35">
      <c r="A7" s="770"/>
      <c r="B7" s="144" t="s">
        <v>13</v>
      </c>
      <c r="C7" s="144" t="s">
        <v>14</v>
      </c>
      <c r="D7" s="144" t="s">
        <v>9</v>
      </c>
      <c r="E7" s="144" t="s">
        <v>13</v>
      </c>
      <c r="F7" s="144" t="s">
        <v>14</v>
      </c>
      <c r="G7" s="144" t="s">
        <v>9</v>
      </c>
      <c r="H7" s="144" t="s">
        <v>13</v>
      </c>
      <c r="I7" s="144" t="s">
        <v>14</v>
      </c>
      <c r="J7" s="144" t="s">
        <v>9</v>
      </c>
      <c r="K7" s="144" t="s">
        <v>13</v>
      </c>
      <c r="L7" s="144" t="s">
        <v>14</v>
      </c>
      <c r="M7" s="144" t="s">
        <v>9</v>
      </c>
      <c r="N7" s="770"/>
    </row>
    <row r="8" spans="1:14" ht="21" customHeight="1" x14ac:dyDescent="0.3">
      <c r="A8" s="145" t="s">
        <v>15</v>
      </c>
      <c r="B8" s="774"/>
      <c r="C8" s="774"/>
      <c r="D8" s="774"/>
      <c r="E8" s="774"/>
      <c r="F8" s="774"/>
      <c r="G8" s="774"/>
      <c r="H8" s="774"/>
      <c r="I8" s="774"/>
      <c r="J8" s="774"/>
      <c r="K8" s="774"/>
      <c r="L8" s="774"/>
      <c r="M8" s="774"/>
      <c r="N8" s="146" t="s">
        <v>207</v>
      </c>
    </row>
    <row r="9" spans="1:14" ht="21" customHeight="1" x14ac:dyDescent="0.3">
      <c r="A9" s="145" t="s">
        <v>208</v>
      </c>
      <c r="B9" s="147">
        <v>48</v>
      </c>
      <c r="C9" s="147">
        <v>53</v>
      </c>
      <c r="D9" s="147">
        <v>101</v>
      </c>
      <c r="E9" s="147">
        <v>1</v>
      </c>
      <c r="F9" s="147">
        <v>0</v>
      </c>
      <c r="G9" s="147">
        <v>1</v>
      </c>
      <c r="H9" s="147">
        <v>1</v>
      </c>
      <c r="I9" s="147">
        <v>1</v>
      </c>
      <c r="J9" s="147">
        <v>2</v>
      </c>
      <c r="K9" s="148">
        <f>SUM(B9,E9,H9)</f>
        <v>50</v>
      </c>
      <c r="L9" s="148">
        <f>SUM(C9,F9,I9)</f>
        <v>54</v>
      </c>
      <c r="M9" s="148">
        <f>SUM(K9:L9)</f>
        <v>104</v>
      </c>
      <c r="N9" s="146" t="s">
        <v>209</v>
      </c>
    </row>
    <row r="10" spans="1:14" ht="21" customHeight="1" x14ac:dyDescent="0.3">
      <c r="A10" s="145" t="s">
        <v>532</v>
      </c>
      <c r="B10" s="147">
        <v>9</v>
      </c>
      <c r="C10" s="147">
        <v>7</v>
      </c>
      <c r="D10" s="147">
        <v>16</v>
      </c>
      <c r="E10" s="147">
        <v>0</v>
      </c>
      <c r="F10" s="147">
        <v>0</v>
      </c>
      <c r="G10" s="147">
        <v>0</v>
      </c>
      <c r="H10" s="147">
        <v>0</v>
      </c>
      <c r="I10" s="147">
        <v>0</v>
      </c>
      <c r="J10" s="147">
        <v>0</v>
      </c>
      <c r="K10" s="148">
        <f t="shared" ref="K10:K26" si="0">SUM(B10,E10,H10)</f>
        <v>9</v>
      </c>
      <c r="L10" s="148">
        <f t="shared" ref="L10:L26" si="1">SUM(C10,F10,I10)</f>
        <v>7</v>
      </c>
      <c r="M10" s="148">
        <f t="shared" ref="M10:M26" si="2">SUM(K10:L10)</f>
        <v>16</v>
      </c>
      <c r="N10" s="146" t="s">
        <v>533</v>
      </c>
    </row>
    <row r="11" spans="1:14" ht="21" customHeight="1" x14ac:dyDescent="0.3">
      <c r="A11" s="145" t="s">
        <v>212</v>
      </c>
      <c r="B11" s="147">
        <v>12</v>
      </c>
      <c r="C11" s="147">
        <v>16</v>
      </c>
      <c r="D11" s="147">
        <v>28</v>
      </c>
      <c r="E11" s="147">
        <v>1</v>
      </c>
      <c r="F11" s="147">
        <v>1</v>
      </c>
      <c r="G11" s="147">
        <v>2</v>
      </c>
      <c r="H11" s="147">
        <v>0</v>
      </c>
      <c r="I11" s="147">
        <v>0</v>
      </c>
      <c r="J11" s="147">
        <v>0</v>
      </c>
      <c r="K11" s="148">
        <f t="shared" si="0"/>
        <v>13</v>
      </c>
      <c r="L11" s="148">
        <f t="shared" si="1"/>
        <v>17</v>
      </c>
      <c r="M11" s="148">
        <f t="shared" si="2"/>
        <v>30</v>
      </c>
      <c r="N11" s="146" t="s">
        <v>213</v>
      </c>
    </row>
    <row r="12" spans="1:14" ht="21" customHeight="1" x14ac:dyDescent="0.3">
      <c r="A12" s="145" t="s">
        <v>214</v>
      </c>
      <c r="B12" s="147">
        <v>29</v>
      </c>
      <c r="C12" s="147">
        <v>41</v>
      </c>
      <c r="D12" s="147">
        <v>70</v>
      </c>
      <c r="E12" s="147">
        <v>1</v>
      </c>
      <c r="F12" s="147">
        <v>3</v>
      </c>
      <c r="G12" s="147">
        <v>4</v>
      </c>
      <c r="H12" s="147">
        <v>0</v>
      </c>
      <c r="I12" s="147">
        <v>0</v>
      </c>
      <c r="J12" s="147">
        <v>0</v>
      </c>
      <c r="K12" s="148">
        <f t="shared" si="0"/>
        <v>30</v>
      </c>
      <c r="L12" s="148">
        <f t="shared" si="1"/>
        <v>44</v>
      </c>
      <c r="M12" s="148">
        <f t="shared" si="2"/>
        <v>74</v>
      </c>
      <c r="N12" s="146" t="s">
        <v>215</v>
      </c>
    </row>
    <row r="13" spans="1:14" ht="21" customHeight="1" x14ac:dyDescent="0.3">
      <c r="A13" s="145" t="s">
        <v>534</v>
      </c>
      <c r="B13" s="147">
        <v>5</v>
      </c>
      <c r="C13" s="147">
        <v>7</v>
      </c>
      <c r="D13" s="147">
        <v>12</v>
      </c>
      <c r="E13" s="147">
        <v>1</v>
      </c>
      <c r="F13" s="147">
        <v>3</v>
      </c>
      <c r="G13" s="147">
        <v>4</v>
      </c>
      <c r="H13" s="147">
        <v>1</v>
      </c>
      <c r="I13" s="147">
        <v>0</v>
      </c>
      <c r="J13" s="147">
        <v>1</v>
      </c>
      <c r="K13" s="148">
        <f t="shared" si="0"/>
        <v>7</v>
      </c>
      <c r="L13" s="148">
        <f t="shared" si="1"/>
        <v>10</v>
      </c>
      <c r="M13" s="148">
        <f t="shared" si="2"/>
        <v>17</v>
      </c>
      <c r="N13" s="146" t="s">
        <v>217</v>
      </c>
    </row>
    <row r="14" spans="1:14" ht="21" customHeight="1" x14ac:dyDescent="0.3">
      <c r="A14" s="145" t="s">
        <v>218</v>
      </c>
      <c r="B14" s="147">
        <v>215</v>
      </c>
      <c r="C14" s="147">
        <v>200</v>
      </c>
      <c r="D14" s="147">
        <v>415</v>
      </c>
      <c r="E14" s="147">
        <v>28</v>
      </c>
      <c r="F14" s="147">
        <v>24</v>
      </c>
      <c r="G14" s="147">
        <v>52</v>
      </c>
      <c r="H14" s="147">
        <v>77</v>
      </c>
      <c r="I14" s="147">
        <v>94</v>
      </c>
      <c r="J14" s="147">
        <v>171</v>
      </c>
      <c r="K14" s="148">
        <f t="shared" si="0"/>
        <v>320</v>
      </c>
      <c r="L14" s="148">
        <f t="shared" si="1"/>
        <v>318</v>
      </c>
      <c r="M14" s="148">
        <f t="shared" si="2"/>
        <v>638</v>
      </c>
      <c r="N14" s="146" t="s">
        <v>219</v>
      </c>
    </row>
    <row r="15" spans="1:14" ht="21" customHeight="1" x14ac:dyDescent="0.3">
      <c r="A15" s="145" t="s">
        <v>522</v>
      </c>
      <c r="B15" s="147">
        <v>204</v>
      </c>
      <c r="C15" s="147">
        <v>179</v>
      </c>
      <c r="D15" s="147">
        <v>383</v>
      </c>
      <c r="E15" s="147">
        <v>11</v>
      </c>
      <c r="F15" s="147">
        <v>20</v>
      </c>
      <c r="G15" s="147">
        <v>31</v>
      </c>
      <c r="H15" s="147">
        <v>16</v>
      </c>
      <c r="I15" s="147">
        <v>4</v>
      </c>
      <c r="J15" s="147">
        <v>20</v>
      </c>
      <c r="K15" s="148">
        <f t="shared" si="0"/>
        <v>231</v>
      </c>
      <c r="L15" s="148">
        <f t="shared" si="1"/>
        <v>203</v>
      </c>
      <c r="M15" s="148">
        <f t="shared" si="2"/>
        <v>434</v>
      </c>
      <c r="N15" s="146" t="s">
        <v>223</v>
      </c>
    </row>
    <row r="16" spans="1:14" ht="21" customHeight="1" x14ac:dyDescent="0.3">
      <c r="A16" s="145" t="s">
        <v>224</v>
      </c>
      <c r="B16" s="147">
        <v>42</v>
      </c>
      <c r="C16" s="147">
        <v>15</v>
      </c>
      <c r="D16" s="147">
        <v>57</v>
      </c>
      <c r="E16" s="147">
        <v>0</v>
      </c>
      <c r="F16" s="147">
        <v>0</v>
      </c>
      <c r="G16" s="147">
        <v>0</v>
      </c>
      <c r="H16" s="147"/>
      <c r="I16" s="147"/>
      <c r="J16" s="147">
        <v>0</v>
      </c>
      <c r="K16" s="148">
        <f t="shared" si="0"/>
        <v>42</v>
      </c>
      <c r="L16" s="148">
        <f t="shared" si="1"/>
        <v>15</v>
      </c>
      <c r="M16" s="148">
        <f t="shared" si="2"/>
        <v>57</v>
      </c>
      <c r="N16" s="146" t="s">
        <v>225</v>
      </c>
    </row>
    <row r="17" spans="1:14" ht="21" customHeight="1" x14ac:dyDescent="0.3">
      <c r="A17" s="145" t="s">
        <v>226</v>
      </c>
      <c r="B17" s="147">
        <v>303</v>
      </c>
      <c r="C17" s="147">
        <v>672</v>
      </c>
      <c r="D17" s="147">
        <v>975</v>
      </c>
      <c r="E17" s="147">
        <v>70</v>
      </c>
      <c r="F17" s="147">
        <v>114</v>
      </c>
      <c r="G17" s="147">
        <v>184</v>
      </c>
      <c r="H17" s="147">
        <v>60</v>
      </c>
      <c r="I17" s="147">
        <v>48</v>
      </c>
      <c r="J17" s="147">
        <v>108</v>
      </c>
      <c r="K17" s="148">
        <f t="shared" si="0"/>
        <v>433</v>
      </c>
      <c r="L17" s="148">
        <f t="shared" si="1"/>
        <v>834</v>
      </c>
      <c r="M17" s="148">
        <f t="shared" si="2"/>
        <v>1267</v>
      </c>
      <c r="N17" s="146" t="s">
        <v>267</v>
      </c>
    </row>
    <row r="18" spans="1:14" ht="21" customHeight="1" x14ac:dyDescent="0.3">
      <c r="A18" s="145" t="s">
        <v>546</v>
      </c>
      <c r="B18" s="147">
        <v>11</v>
      </c>
      <c r="C18" s="147">
        <v>5</v>
      </c>
      <c r="D18" s="147">
        <v>16</v>
      </c>
      <c r="E18" s="147">
        <v>8</v>
      </c>
      <c r="F18" s="147">
        <v>3</v>
      </c>
      <c r="G18" s="147">
        <v>11</v>
      </c>
      <c r="H18" s="147">
        <v>12</v>
      </c>
      <c r="I18" s="147">
        <v>5</v>
      </c>
      <c r="J18" s="147">
        <v>17</v>
      </c>
      <c r="K18" s="148">
        <f t="shared" si="0"/>
        <v>31</v>
      </c>
      <c r="L18" s="148">
        <f t="shared" si="1"/>
        <v>13</v>
      </c>
      <c r="M18" s="148">
        <f t="shared" si="2"/>
        <v>44</v>
      </c>
      <c r="N18" s="149" t="s">
        <v>547</v>
      </c>
    </row>
    <row r="19" spans="1:14" ht="39" customHeight="1" x14ac:dyDescent="0.3">
      <c r="A19" s="145" t="s">
        <v>537</v>
      </c>
      <c r="B19" s="147">
        <v>26</v>
      </c>
      <c r="C19" s="147">
        <v>61</v>
      </c>
      <c r="D19" s="147">
        <v>87</v>
      </c>
      <c r="E19" s="147">
        <v>0</v>
      </c>
      <c r="F19" s="147">
        <v>6</v>
      </c>
      <c r="G19" s="147">
        <v>6</v>
      </c>
      <c r="H19" s="147">
        <v>10</v>
      </c>
      <c r="I19" s="147">
        <v>17</v>
      </c>
      <c r="J19" s="147">
        <v>27</v>
      </c>
      <c r="K19" s="148">
        <f t="shared" si="0"/>
        <v>36</v>
      </c>
      <c r="L19" s="148">
        <f t="shared" si="1"/>
        <v>84</v>
      </c>
      <c r="M19" s="148">
        <f t="shared" si="2"/>
        <v>120</v>
      </c>
      <c r="N19" s="150" t="s">
        <v>377</v>
      </c>
    </row>
    <row r="20" spans="1:14" ht="21" customHeight="1" x14ac:dyDescent="0.3">
      <c r="A20" s="145" t="s">
        <v>316</v>
      </c>
      <c r="B20" s="147">
        <v>696</v>
      </c>
      <c r="C20" s="147">
        <v>409</v>
      </c>
      <c r="D20" s="147">
        <v>1105</v>
      </c>
      <c r="E20" s="147">
        <v>42</v>
      </c>
      <c r="F20" s="147">
        <v>28</v>
      </c>
      <c r="G20" s="147">
        <v>70</v>
      </c>
      <c r="H20" s="147">
        <v>0</v>
      </c>
      <c r="I20" s="147">
        <v>0</v>
      </c>
      <c r="J20" s="147">
        <v>0</v>
      </c>
      <c r="K20" s="148">
        <f t="shared" si="0"/>
        <v>738</v>
      </c>
      <c r="L20" s="148">
        <f t="shared" si="1"/>
        <v>437</v>
      </c>
      <c r="M20" s="148">
        <f t="shared" si="2"/>
        <v>1175</v>
      </c>
      <c r="N20" s="146" t="s">
        <v>231</v>
      </c>
    </row>
    <row r="21" spans="1:14" ht="21" customHeight="1" x14ac:dyDescent="0.3">
      <c r="A21" s="145" t="s">
        <v>472</v>
      </c>
      <c r="B21" s="147">
        <v>85</v>
      </c>
      <c r="C21" s="147">
        <v>165</v>
      </c>
      <c r="D21" s="147">
        <v>250</v>
      </c>
      <c r="E21" s="147">
        <v>14</v>
      </c>
      <c r="F21" s="147">
        <v>51</v>
      </c>
      <c r="G21" s="147">
        <v>65</v>
      </c>
      <c r="H21" s="147">
        <v>3</v>
      </c>
      <c r="I21" s="147">
        <v>12</v>
      </c>
      <c r="J21" s="147">
        <v>15</v>
      </c>
      <c r="K21" s="148">
        <f t="shared" si="0"/>
        <v>102</v>
      </c>
      <c r="L21" s="148">
        <f t="shared" si="1"/>
        <v>228</v>
      </c>
      <c r="M21" s="148">
        <f t="shared" si="2"/>
        <v>330</v>
      </c>
      <c r="N21" s="146" t="s">
        <v>473</v>
      </c>
    </row>
    <row r="22" spans="1:14" ht="21" customHeight="1" x14ac:dyDescent="0.3">
      <c r="A22" s="145" t="s">
        <v>474</v>
      </c>
      <c r="B22" s="147">
        <v>145</v>
      </c>
      <c r="C22" s="147">
        <v>170</v>
      </c>
      <c r="D22" s="147">
        <v>315</v>
      </c>
      <c r="E22" s="147">
        <v>16</v>
      </c>
      <c r="F22" s="147">
        <v>14</v>
      </c>
      <c r="G22" s="147">
        <v>30</v>
      </c>
      <c r="H22" s="147">
        <v>46</v>
      </c>
      <c r="I22" s="147">
        <v>28</v>
      </c>
      <c r="J22" s="147">
        <v>74</v>
      </c>
      <c r="K22" s="148">
        <f t="shared" si="0"/>
        <v>207</v>
      </c>
      <c r="L22" s="148">
        <f t="shared" si="1"/>
        <v>212</v>
      </c>
      <c r="M22" s="148">
        <f t="shared" si="2"/>
        <v>419</v>
      </c>
      <c r="N22" s="146" t="s">
        <v>475</v>
      </c>
    </row>
    <row r="23" spans="1:14" ht="21" customHeight="1" x14ac:dyDescent="0.3">
      <c r="A23" s="145" t="s">
        <v>538</v>
      </c>
      <c r="B23" s="147">
        <v>10</v>
      </c>
      <c r="C23" s="147">
        <v>3</v>
      </c>
      <c r="D23" s="147">
        <v>13</v>
      </c>
      <c r="E23" s="147">
        <v>13</v>
      </c>
      <c r="F23" s="147">
        <v>7</v>
      </c>
      <c r="G23" s="147">
        <v>20</v>
      </c>
      <c r="H23" s="147">
        <v>0</v>
      </c>
      <c r="I23" s="147">
        <v>0</v>
      </c>
      <c r="J23" s="147">
        <v>0</v>
      </c>
      <c r="K23" s="148">
        <f t="shared" si="0"/>
        <v>23</v>
      </c>
      <c r="L23" s="148">
        <f t="shared" si="1"/>
        <v>10</v>
      </c>
      <c r="M23" s="148">
        <f t="shared" si="2"/>
        <v>33</v>
      </c>
      <c r="N23" s="146" t="s">
        <v>539</v>
      </c>
    </row>
    <row r="24" spans="1:14" ht="21" customHeight="1" x14ac:dyDescent="0.3">
      <c r="A24" s="145" t="s">
        <v>540</v>
      </c>
      <c r="B24" s="147">
        <v>0</v>
      </c>
      <c r="C24" s="147">
        <v>64</v>
      </c>
      <c r="D24" s="147">
        <v>64</v>
      </c>
      <c r="E24" s="147">
        <v>0</v>
      </c>
      <c r="F24" s="147">
        <v>20</v>
      </c>
      <c r="G24" s="147">
        <v>20</v>
      </c>
      <c r="H24" s="147">
        <v>0</v>
      </c>
      <c r="I24" s="147">
        <v>1</v>
      </c>
      <c r="J24" s="147">
        <v>1</v>
      </c>
      <c r="K24" s="148">
        <f t="shared" si="0"/>
        <v>0</v>
      </c>
      <c r="L24" s="148">
        <f t="shared" si="1"/>
        <v>85</v>
      </c>
      <c r="M24" s="148">
        <f t="shared" si="2"/>
        <v>85</v>
      </c>
      <c r="N24" s="146" t="s">
        <v>443</v>
      </c>
    </row>
    <row r="25" spans="1:14" ht="21" customHeight="1" x14ac:dyDescent="0.3">
      <c r="A25" s="145" t="s">
        <v>238</v>
      </c>
      <c r="B25" s="147">
        <v>26</v>
      </c>
      <c r="C25" s="147">
        <v>11</v>
      </c>
      <c r="D25" s="147">
        <v>37</v>
      </c>
      <c r="E25" s="147">
        <v>3</v>
      </c>
      <c r="F25" s="147">
        <v>1</v>
      </c>
      <c r="G25" s="147">
        <v>4</v>
      </c>
      <c r="H25" s="147">
        <v>5</v>
      </c>
      <c r="I25" s="147">
        <v>1</v>
      </c>
      <c r="J25" s="147">
        <v>6</v>
      </c>
      <c r="K25" s="148">
        <f t="shared" si="0"/>
        <v>34</v>
      </c>
      <c r="L25" s="148">
        <f t="shared" si="1"/>
        <v>13</v>
      </c>
      <c r="M25" s="148">
        <f t="shared" si="2"/>
        <v>47</v>
      </c>
      <c r="N25" s="146" t="s">
        <v>239</v>
      </c>
    </row>
    <row r="26" spans="1:14" ht="21" customHeight="1" thickBot="1" x14ac:dyDescent="0.35">
      <c r="A26" s="151" t="s">
        <v>242</v>
      </c>
      <c r="B26" s="152">
        <v>328</v>
      </c>
      <c r="C26" s="152">
        <v>401</v>
      </c>
      <c r="D26" s="152">
        <v>729</v>
      </c>
      <c r="E26" s="152">
        <v>57</v>
      </c>
      <c r="F26" s="152">
        <v>52</v>
      </c>
      <c r="G26" s="152">
        <v>109</v>
      </c>
      <c r="H26" s="152">
        <v>23</v>
      </c>
      <c r="I26" s="152">
        <v>17</v>
      </c>
      <c r="J26" s="152">
        <v>40</v>
      </c>
      <c r="K26" s="152">
        <f t="shared" si="0"/>
        <v>408</v>
      </c>
      <c r="L26" s="152">
        <f t="shared" si="1"/>
        <v>470</v>
      </c>
      <c r="M26" s="152">
        <f t="shared" si="2"/>
        <v>878</v>
      </c>
      <c r="N26" s="153" t="s">
        <v>243</v>
      </c>
    </row>
    <row r="27" spans="1:14" ht="15" thickTop="1" x14ac:dyDescent="0.3">
      <c r="A27" s="154"/>
      <c r="B27" s="154"/>
      <c r="C27" s="154"/>
      <c r="D27" s="154"/>
      <c r="E27" s="154"/>
      <c r="F27" s="154"/>
      <c r="G27" s="154"/>
      <c r="H27" s="154"/>
      <c r="I27" s="154"/>
      <c r="J27" s="154"/>
      <c r="K27" s="154"/>
      <c r="L27" s="154"/>
      <c r="M27" s="154"/>
      <c r="N27" s="154"/>
    </row>
    <row r="28" spans="1:14" ht="15.6" x14ac:dyDescent="0.3">
      <c r="A28" s="155"/>
      <c r="B28" s="154"/>
      <c r="C28" s="154"/>
      <c r="D28" s="154"/>
      <c r="E28" s="154"/>
      <c r="F28" s="154"/>
      <c r="G28" s="154"/>
      <c r="H28" s="154"/>
      <c r="I28" s="154"/>
      <c r="J28" s="154"/>
      <c r="K28" s="154"/>
      <c r="L28" s="154"/>
      <c r="M28" s="154"/>
      <c r="N28" s="156"/>
    </row>
    <row r="29" spans="1:14" ht="15.6" x14ac:dyDescent="0.3">
      <c r="A29" s="155"/>
      <c r="B29" s="154"/>
      <c r="C29" s="154"/>
      <c r="D29" s="154"/>
      <c r="E29" s="154"/>
      <c r="F29" s="154"/>
      <c r="G29" s="154"/>
      <c r="H29" s="154"/>
      <c r="I29" s="154"/>
      <c r="J29" s="154"/>
      <c r="K29" s="154"/>
      <c r="L29" s="154"/>
      <c r="M29" s="154"/>
      <c r="N29" s="156"/>
    </row>
    <row r="30" spans="1:14" ht="15.6" x14ac:dyDescent="0.3">
      <c r="A30" s="155"/>
      <c r="B30" s="662"/>
      <c r="C30" s="662"/>
      <c r="D30" s="662"/>
      <c r="E30" s="662"/>
      <c r="F30" s="662"/>
      <c r="G30" s="662"/>
      <c r="H30" s="662"/>
      <c r="I30" s="662"/>
      <c r="J30" s="662"/>
      <c r="K30" s="662"/>
      <c r="L30" s="662"/>
      <c r="M30" s="662"/>
      <c r="N30" s="156"/>
    </row>
    <row r="31" spans="1:14" ht="15.6" x14ac:dyDescent="0.3">
      <c r="A31" s="155"/>
      <c r="B31" s="154"/>
      <c r="C31" s="154"/>
      <c r="D31" s="154"/>
      <c r="E31" s="154"/>
      <c r="F31" s="154"/>
      <c r="G31" s="154"/>
      <c r="H31" s="154"/>
      <c r="I31" s="154"/>
      <c r="J31" s="154"/>
      <c r="K31" s="154"/>
      <c r="L31" s="154"/>
      <c r="M31" s="154"/>
      <c r="N31" s="156"/>
    </row>
    <row r="32" spans="1:14" ht="15.6" x14ac:dyDescent="0.3">
      <c r="A32" s="155"/>
      <c r="B32" s="154"/>
      <c r="C32" s="154"/>
      <c r="D32" s="154"/>
      <c r="E32" s="154"/>
      <c r="F32" s="154"/>
      <c r="G32" s="154"/>
      <c r="H32" s="154"/>
      <c r="I32" s="154"/>
      <c r="J32" s="154"/>
      <c r="K32" s="154"/>
      <c r="L32" s="154"/>
      <c r="M32" s="154"/>
      <c r="N32" s="156"/>
    </row>
    <row r="33" spans="1:14" ht="15.6" x14ac:dyDescent="0.3">
      <c r="A33" s="155"/>
      <c r="B33" s="662"/>
      <c r="C33" s="662"/>
      <c r="D33" s="662"/>
      <c r="E33" s="662"/>
      <c r="F33" s="662"/>
      <c r="G33" s="662"/>
      <c r="H33" s="662"/>
      <c r="I33" s="662"/>
      <c r="J33" s="662"/>
      <c r="K33" s="662"/>
      <c r="L33" s="662"/>
      <c r="M33" s="662"/>
      <c r="N33" s="156"/>
    </row>
    <row r="34" spans="1:14" ht="15.6" x14ac:dyDescent="0.3">
      <c r="A34" s="155"/>
      <c r="B34" s="154"/>
      <c r="C34" s="154"/>
      <c r="D34" s="154"/>
      <c r="E34" s="154"/>
      <c r="F34" s="154"/>
      <c r="G34" s="154"/>
      <c r="H34" s="154"/>
      <c r="I34" s="154"/>
      <c r="J34" s="154"/>
      <c r="K34" s="154"/>
      <c r="L34" s="154"/>
      <c r="M34" s="154"/>
      <c r="N34" s="156"/>
    </row>
    <row r="35" spans="1:14" ht="15.6" x14ac:dyDescent="0.3">
      <c r="A35" s="155"/>
      <c r="B35" s="154"/>
      <c r="C35" s="154"/>
      <c r="D35" s="154"/>
      <c r="E35" s="154"/>
      <c r="F35" s="154"/>
      <c r="G35" s="154"/>
      <c r="H35" s="154"/>
      <c r="I35" s="154"/>
      <c r="J35" s="154"/>
      <c r="K35" s="154"/>
      <c r="L35" s="154"/>
      <c r="M35" s="154"/>
      <c r="N35" s="156"/>
    </row>
    <row r="36" spans="1:14" s="132" customFormat="1" ht="18.600000000000001" thickBot="1" x14ac:dyDescent="0.4">
      <c r="A36" s="140" t="s">
        <v>571</v>
      </c>
      <c r="B36" s="141"/>
      <c r="C36" s="141"/>
      <c r="D36" s="141"/>
      <c r="E36" s="141"/>
      <c r="F36" s="141"/>
      <c r="G36" s="141"/>
      <c r="H36" s="141"/>
      <c r="I36" s="141"/>
      <c r="J36" s="141"/>
      <c r="K36" s="141"/>
      <c r="L36" s="141"/>
      <c r="M36" s="141"/>
      <c r="N36" s="142" t="s">
        <v>889</v>
      </c>
    </row>
    <row r="37" spans="1:14" ht="21.75" customHeight="1" thickTop="1" x14ac:dyDescent="0.3">
      <c r="A37" s="768" t="s">
        <v>205</v>
      </c>
      <c r="B37" s="771" t="s">
        <v>129</v>
      </c>
      <c r="C37" s="771"/>
      <c r="D37" s="771"/>
      <c r="E37" s="771" t="s">
        <v>130</v>
      </c>
      <c r="F37" s="771"/>
      <c r="G37" s="771"/>
      <c r="H37" s="771" t="s">
        <v>131</v>
      </c>
      <c r="I37" s="771"/>
      <c r="J37" s="771"/>
      <c r="K37" s="771" t="s">
        <v>4</v>
      </c>
      <c r="L37" s="771"/>
      <c r="M37" s="771"/>
      <c r="N37" s="768" t="s">
        <v>206</v>
      </c>
    </row>
    <row r="38" spans="1:14" ht="21.75" customHeight="1" x14ac:dyDescent="0.3">
      <c r="A38" s="769"/>
      <c r="B38" s="772" t="s">
        <v>132</v>
      </c>
      <c r="C38" s="772"/>
      <c r="D38" s="772"/>
      <c r="E38" s="772" t="s">
        <v>133</v>
      </c>
      <c r="F38" s="772"/>
      <c r="G38" s="772"/>
      <c r="H38" s="772" t="s">
        <v>134</v>
      </c>
      <c r="I38" s="772"/>
      <c r="J38" s="772"/>
      <c r="K38" s="772" t="s">
        <v>9</v>
      </c>
      <c r="L38" s="772"/>
      <c r="M38" s="772"/>
      <c r="N38" s="769"/>
    </row>
    <row r="39" spans="1:14" ht="21.75" customHeight="1" x14ac:dyDescent="0.3">
      <c r="A39" s="769"/>
      <c r="B39" s="143" t="s">
        <v>10</v>
      </c>
      <c r="C39" s="143" t="s">
        <v>113</v>
      </c>
      <c r="D39" s="143" t="s">
        <v>12</v>
      </c>
      <c r="E39" s="143" t="s">
        <v>10</v>
      </c>
      <c r="F39" s="143" t="s">
        <v>113</v>
      </c>
      <c r="G39" s="143" t="s">
        <v>12</v>
      </c>
      <c r="H39" s="143" t="s">
        <v>10</v>
      </c>
      <c r="I39" s="143" t="s">
        <v>113</v>
      </c>
      <c r="J39" s="143" t="s">
        <v>12</v>
      </c>
      <c r="K39" s="143" t="s">
        <v>10</v>
      </c>
      <c r="L39" s="143" t="s">
        <v>113</v>
      </c>
      <c r="M39" s="143" t="s">
        <v>12</v>
      </c>
      <c r="N39" s="769"/>
    </row>
    <row r="40" spans="1:14" ht="21.75" customHeight="1" thickBot="1" x14ac:dyDescent="0.35">
      <c r="A40" s="770"/>
      <c r="B40" s="144" t="s">
        <v>13</v>
      </c>
      <c r="C40" s="144" t="s">
        <v>14</v>
      </c>
      <c r="D40" s="144" t="s">
        <v>9</v>
      </c>
      <c r="E40" s="144" t="s">
        <v>13</v>
      </c>
      <c r="F40" s="144" t="s">
        <v>14</v>
      </c>
      <c r="G40" s="144" t="s">
        <v>9</v>
      </c>
      <c r="H40" s="144" t="s">
        <v>13</v>
      </c>
      <c r="I40" s="144" t="s">
        <v>14</v>
      </c>
      <c r="J40" s="144" t="s">
        <v>9</v>
      </c>
      <c r="K40" s="144" t="s">
        <v>13</v>
      </c>
      <c r="L40" s="144" t="s">
        <v>14</v>
      </c>
      <c r="M40" s="144" t="s">
        <v>9</v>
      </c>
      <c r="N40" s="770"/>
    </row>
    <row r="41" spans="1:14" ht="21.75" customHeight="1" x14ac:dyDescent="0.3">
      <c r="A41" s="145" t="s">
        <v>248</v>
      </c>
      <c r="B41" s="157">
        <v>129</v>
      </c>
      <c r="C41" s="157">
        <v>140</v>
      </c>
      <c r="D41" s="157">
        <v>269</v>
      </c>
      <c r="E41" s="157">
        <v>4</v>
      </c>
      <c r="F41" s="157">
        <v>7</v>
      </c>
      <c r="G41" s="157">
        <v>11</v>
      </c>
      <c r="H41" s="157">
        <v>0</v>
      </c>
      <c r="I41" s="157">
        <v>0</v>
      </c>
      <c r="J41" s="157">
        <f>SUM(H41:I41)</f>
        <v>0</v>
      </c>
      <c r="K41" s="157">
        <f>H41+E41+B41</f>
        <v>133</v>
      </c>
      <c r="L41" s="157">
        <f>I41+F41+C41</f>
        <v>147</v>
      </c>
      <c r="M41" s="157">
        <f>SUM(K41:L41)</f>
        <v>280</v>
      </c>
      <c r="N41" s="146" t="s">
        <v>249</v>
      </c>
    </row>
    <row r="42" spans="1:14" ht="21.75" customHeight="1" x14ac:dyDescent="0.3">
      <c r="A42" s="158" t="s">
        <v>252</v>
      </c>
      <c r="B42" s="159">
        <v>98</v>
      </c>
      <c r="C42" s="159">
        <v>78</v>
      </c>
      <c r="D42" s="159">
        <v>176</v>
      </c>
      <c r="E42" s="159">
        <v>29</v>
      </c>
      <c r="F42" s="159">
        <v>14</v>
      </c>
      <c r="G42" s="159">
        <v>43</v>
      </c>
      <c r="H42" s="159">
        <v>27</v>
      </c>
      <c r="I42" s="159">
        <v>12</v>
      </c>
      <c r="J42" s="159">
        <f t="shared" ref="J42:J43" si="3">SUM(H42:I42)</f>
        <v>39</v>
      </c>
      <c r="K42" s="159">
        <f t="shared" ref="K42:K43" si="4">H42+E42+B42</f>
        <v>154</v>
      </c>
      <c r="L42" s="159">
        <f t="shared" ref="L42:L43" si="5">I42+F42+C42</f>
        <v>104</v>
      </c>
      <c r="M42" s="159">
        <f t="shared" ref="M42:M43" si="6">SUM(K42:L42)</f>
        <v>258</v>
      </c>
      <c r="N42" s="161" t="s">
        <v>253</v>
      </c>
    </row>
    <row r="43" spans="1:14" ht="21.75" customHeight="1" x14ac:dyDescent="0.3">
      <c r="A43" s="145" t="s">
        <v>90</v>
      </c>
      <c r="B43" s="160">
        <f>SUM(B9:B26,B41:B42)</f>
        <v>2421</v>
      </c>
      <c r="C43" s="160">
        <f t="shared" ref="C43:I43" si="7">SUM(C9:C26,C41:C42)</f>
        <v>2697</v>
      </c>
      <c r="D43" s="160">
        <f t="shared" si="7"/>
        <v>5118</v>
      </c>
      <c r="E43" s="160">
        <f t="shared" si="7"/>
        <v>299</v>
      </c>
      <c r="F43" s="160">
        <f t="shared" si="7"/>
        <v>368</v>
      </c>
      <c r="G43" s="160">
        <f t="shared" si="7"/>
        <v>667</v>
      </c>
      <c r="H43" s="160">
        <f t="shared" si="7"/>
        <v>281</v>
      </c>
      <c r="I43" s="160">
        <f t="shared" si="7"/>
        <v>240</v>
      </c>
      <c r="J43" s="160">
        <f t="shared" si="3"/>
        <v>521</v>
      </c>
      <c r="K43" s="160">
        <f t="shared" si="4"/>
        <v>3001</v>
      </c>
      <c r="L43" s="160">
        <f t="shared" si="5"/>
        <v>3305</v>
      </c>
      <c r="M43" s="160">
        <f t="shared" si="6"/>
        <v>6306</v>
      </c>
      <c r="N43" s="146" t="s">
        <v>91</v>
      </c>
    </row>
    <row r="44" spans="1:14" ht="21.75" customHeight="1" x14ac:dyDescent="0.3">
      <c r="A44" s="162" t="s">
        <v>92</v>
      </c>
      <c r="B44" s="773"/>
      <c r="C44" s="773"/>
      <c r="D44" s="773"/>
      <c r="E44" s="773"/>
      <c r="F44" s="773"/>
      <c r="G44" s="773"/>
      <c r="H44" s="773"/>
      <c r="I44" s="773"/>
      <c r="J44" s="773"/>
      <c r="K44" s="773"/>
      <c r="L44" s="773"/>
      <c r="M44" s="773"/>
      <c r="N44" s="163" t="s">
        <v>93</v>
      </c>
    </row>
    <row r="45" spans="1:14" ht="21.75" customHeight="1" x14ac:dyDescent="0.3">
      <c r="A45" s="145" t="s">
        <v>534</v>
      </c>
      <c r="B45" s="164">
        <v>40</v>
      </c>
      <c r="C45" s="164">
        <v>14</v>
      </c>
      <c r="D45" s="164">
        <v>54</v>
      </c>
      <c r="E45" s="164">
        <v>0</v>
      </c>
      <c r="F45" s="164">
        <v>0</v>
      </c>
      <c r="G45" s="164">
        <v>0</v>
      </c>
      <c r="H45" s="164">
        <v>0</v>
      </c>
      <c r="I45" s="164">
        <v>0</v>
      </c>
      <c r="J45" s="164">
        <f>SUM(H45:I45)</f>
        <v>0</v>
      </c>
      <c r="K45" s="148">
        <f>SUM(B45,E45,H45)</f>
        <v>40</v>
      </c>
      <c r="L45" s="148">
        <f>SUM(C45,F45,I45)</f>
        <v>14</v>
      </c>
      <c r="M45" s="148">
        <f>SUM(K45:L45)</f>
        <v>54</v>
      </c>
      <c r="N45" s="146" t="s">
        <v>217</v>
      </c>
    </row>
    <row r="46" spans="1:14" ht="21.75" customHeight="1" x14ac:dyDescent="0.3">
      <c r="A46" s="145" t="s">
        <v>218</v>
      </c>
      <c r="B46" s="164">
        <v>169</v>
      </c>
      <c r="C46" s="164">
        <v>37</v>
      </c>
      <c r="D46" s="164">
        <v>206</v>
      </c>
      <c r="E46" s="164">
        <v>5</v>
      </c>
      <c r="F46" s="164">
        <v>2</v>
      </c>
      <c r="G46" s="164">
        <v>7</v>
      </c>
      <c r="H46" s="164">
        <v>11</v>
      </c>
      <c r="I46" s="164">
        <v>4</v>
      </c>
      <c r="J46" s="164">
        <f t="shared" ref="J46:J59" si="8">SUM(H46:I46)</f>
        <v>15</v>
      </c>
      <c r="K46" s="148">
        <f t="shared" ref="K46:K58" si="9">SUM(B46,E46,H46)</f>
        <v>185</v>
      </c>
      <c r="L46" s="148">
        <f t="shared" ref="L46:L58" si="10">SUM(C46,F46,I46)</f>
        <v>43</v>
      </c>
      <c r="M46" s="148">
        <f t="shared" ref="M46:M58" si="11">SUM(K46:L46)</f>
        <v>228</v>
      </c>
      <c r="N46" s="146" t="s">
        <v>219</v>
      </c>
    </row>
    <row r="47" spans="1:14" ht="21.75" customHeight="1" x14ac:dyDescent="0.3">
      <c r="A47" s="145" t="s">
        <v>226</v>
      </c>
      <c r="B47" s="148">
        <v>0</v>
      </c>
      <c r="C47" s="148">
        <v>0</v>
      </c>
      <c r="D47" s="148">
        <v>0</v>
      </c>
      <c r="E47" s="148">
        <v>6</v>
      </c>
      <c r="F47" s="148">
        <v>3</v>
      </c>
      <c r="G47" s="148">
        <v>9</v>
      </c>
      <c r="H47" s="148">
        <v>30</v>
      </c>
      <c r="I47" s="148">
        <v>0</v>
      </c>
      <c r="J47" s="164">
        <f t="shared" si="8"/>
        <v>30</v>
      </c>
      <c r="K47" s="148">
        <f t="shared" si="9"/>
        <v>36</v>
      </c>
      <c r="L47" s="148">
        <f t="shared" si="10"/>
        <v>3</v>
      </c>
      <c r="M47" s="148">
        <f t="shared" si="11"/>
        <v>39</v>
      </c>
      <c r="N47" s="146" t="s">
        <v>219</v>
      </c>
    </row>
    <row r="48" spans="1:14" ht="31.5" customHeight="1" x14ac:dyDescent="0.3">
      <c r="A48" s="145" t="s">
        <v>537</v>
      </c>
      <c r="B48" s="148">
        <v>25</v>
      </c>
      <c r="C48" s="148">
        <v>3</v>
      </c>
      <c r="D48" s="148">
        <v>28</v>
      </c>
      <c r="E48" s="164">
        <v>0</v>
      </c>
      <c r="F48" s="164">
        <v>0</v>
      </c>
      <c r="G48" s="148">
        <v>0</v>
      </c>
      <c r="H48" s="148">
        <v>9</v>
      </c>
      <c r="I48" s="148">
        <v>2</v>
      </c>
      <c r="J48" s="164">
        <f t="shared" si="8"/>
        <v>11</v>
      </c>
      <c r="K48" s="148">
        <f t="shared" si="9"/>
        <v>34</v>
      </c>
      <c r="L48" s="148">
        <f t="shared" si="10"/>
        <v>5</v>
      </c>
      <c r="M48" s="148">
        <f t="shared" si="11"/>
        <v>39</v>
      </c>
      <c r="N48" s="150" t="s">
        <v>377</v>
      </c>
    </row>
    <row r="49" spans="1:14" ht="21.75" customHeight="1" x14ac:dyDescent="0.3">
      <c r="A49" s="145" t="s">
        <v>316</v>
      </c>
      <c r="B49" s="165">
        <v>414</v>
      </c>
      <c r="C49" s="165">
        <v>172</v>
      </c>
      <c r="D49" s="165">
        <v>586</v>
      </c>
      <c r="E49" s="165">
        <v>16</v>
      </c>
      <c r="F49" s="165">
        <v>4</v>
      </c>
      <c r="G49" s="165">
        <v>20</v>
      </c>
      <c r="H49" s="165">
        <v>0</v>
      </c>
      <c r="I49" s="165">
        <v>0</v>
      </c>
      <c r="J49" s="164">
        <f t="shared" si="8"/>
        <v>0</v>
      </c>
      <c r="K49" s="148">
        <f t="shared" si="9"/>
        <v>430</v>
      </c>
      <c r="L49" s="148">
        <f t="shared" si="10"/>
        <v>176</v>
      </c>
      <c r="M49" s="148">
        <f t="shared" si="11"/>
        <v>606</v>
      </c>
      <c r="N49" s="146" t="s">
        <v>231</v>
      </c>
    </row>
    <row r="50" spans="1:14" ht="21.75" customHeight="1" x14ac:dyDescent="0.3">
      <c r="A50" s="145" t="s">
        <v>472</v>
      </c>
      <c r="B50" s="165">
        <v>75</v>
      </c>
      <c r="C50" s="165">
        <v>40</v>
      </c>
      <c r="D50" s="165">
        <v>115</v>
      </c>
      <c r="E50" s="165">
        <v>1</v>
      </c>
      <c r="F50" s="164">
        <v>0</v>
      </c>
      <c r="G50" s="165">
        <v>1</v>
      </c>
      <c r="H50" s="165">
        <v>2</v>
      </c>
      <c r="I50" s="165">
        <v>1</v>
      </c>
      <c r="J50" s="164">
        <f t="shared" si="8"/>
        <v>3</v>
      </c>
      <c r="K50" s="148">
        <f t="shared" si="9"/>
        <v>78</v>
      </c>
      <c r="L50" s="148">
        <f t="shared" si="10"/>
        <v>41</v>
      </c>
      <c r="M50" s="148">
        <f t="shared" si="11"/>
        <v>119</v>
      </c>
      <c r="N50" s="146" t="s">
        <v>473</v>
      </c>
    </row>
    <row r="51" spans="1:14" ht="21.75" customHeight="1" x14ac:dyDescent="0.3">
      <c r="A51" s="145" t="s">
        <v>474</v>
      </c>
      <c r="B51" s="165">
        <v>88</v>
      </c>
      <c r="C51" s="165">
        <v>71</v>
      </c>
      <c r="D51" s="165">
        <v>159</v>
      </c>
      <c r="E51" s="165">
        <v>5</v>
      </c>
      <c r="F51" s="164">
        <v>0</v>
      </c>
      <c r="G51" s="165">
        <v>5</v>
      </c>
      <c r="H51" s="165">
        <v>3</v>
      </c>
      <c r="I51" s="165">
        <v>7</v>
      </c>
      <c r="J51" s="164">
        <f t="shared" si="8"/>
        <v>10</v>
      </c>
      <c r="K51" s="148">
        <f t="shared" si="9"/>
        <v>96</v>
      </c>
      <c r="L51" s="148">
        <f t="shared" si="10"/>
        <v>78</v>
      </c>
      <c r="M51" s="148">
        <f t="shared" si="11"/>
        <v>174</v>
      </c>
      <c r="N51" s="146" t="s">
        <v>475</v>
      </c>
    </row>
    <row r="52" spans="1:14" ht="21.75" customHeight="1" x14ac:dyDescent="0.3">
      <c r="A52" s="145" t="s">
        <v>538</v>
      </c>
      <c r="B52" s="165">
        <v>8</v>
      </c>
      <c r="C52" s="165">
        <v>2</v>
      </c>
      <c r="D52" s="165">
        <v>10</v>
      </c>
      <c r="E52" s="164">
        <v>0</v>
      </c>
      <c r="F52" s="164">
        <v>0</v>
      </c>
      <c r="G52" s="164">
        <v>0</v>
      </c>
      <c r="H52" s="164">
        <v>0</v>
      </c>
      <c r="I52" s="164">
        <v>0</v>
      </c>
      <c r="J52" s="164">
        <f t="shared" si="8"/>
        <v>0</v>
      </c>
      <c r="K52" s="148">
        <f t="shared" si="9"/>
        <v>8</v>
      </c>
      <c r="L52" s="148">
        <f t="shared" si="10"/>
        <v>2</v>
      </c>
      <c r="M52" s="148">
        <f t="shared" si="11"/>
        <v>10</v>
      </c>
      <c r="N52" s="146" t="s">
        <v>539</v>
      </c>
    </row>
    <row r="53" spans="1:14" ht="21.75" customHeight="1" x14ac:dyDescent="0.3">
      <c r="A53" s="145" t="s">
        <v>540</v>
      </c>
      <c r="B53" s="165">
        <v>0</v>
      </c>
      <c r="C53" s="165">
        <v>2</v>
      </c>
      <c r="D53" s="165">
        <v>2</v>
      </c>
      <c r="E53" s="164">
        <v>0</v>
      </c>
      <c r="F53" s="164">
        <v>0</v>
      </c>
      <c r="G53" s="164">
        <v>0</v>
      </c>
      <c r="H53" s="164">
        <v>0</v>
      </c>
      <c r="I53" s="164">
        <v>0</v>
      </c>
      <c r="J53" s="164">
        <f t="shared" si="8"/>
        <v>0</v>
      </c>
      <c r="K53" s="148">
        <f t="shared" si="9"/>
        <v>0</v>
      </c>
      <c r="L53" s="148">
        <f t="shared" si="10"/>
        <v>2</v>
      </c>
      <c r="M53" s="148">
        <f t="shared" si="11"/>
        <v>2</v>
      </c>
      <c r="N53" s="146" t="s">
        <v>443</v>
      </c>
    </row>
    <row r="54" spans="1:14" ht="21.75" customHeight="1" x14ac:dyDescent="0.3">
      <c r="A54" s="145" t="s">
        <v>238</v>
      </c>
      <c r="B54" s="165">
        <v>16</v>
      </c>
      <c r="C54" s="165">
        <v>1</v>
      </c>
      <c r="D54" s="165">
        <v>17</v>
      </c>
      <c r="E54" s="164">
        <v>0</v>
      </c>
      <c r="F54" s="164">
        <v>0</v>
      </c>
      <c r="G54" s="165">
        <v>0</v>
      </c>
      <c r="H54" s="165">
        <v>4</v>
      </c>
      <c r="I54" s="164">
        <v>0</v>
      </c>
      <c r="J54" s="164">
        <f t="shared" si="8"/>
        <v>4</v>
      </c>
      <c r="K54" s="148">
        <f t="shared" si="9"/>
        <v>20</v>
      </c>
      <c r="L54" s="148">
        <f t="shared" si="10"/>
        <v>1</v>
      </c>
      <c r="M54" s="148">
        <f t="shared" si="11"/>
        <v>21</v>
      </c>
      <c r="N54" s="146" t="s">
        <v>239</v>
      </c>
    </row>
    <row r="55" spans="1:14" ht="21.75" customHeight="1" x14ac:dyDescent="0.3">
      <c r="A55" s="145" t="s">
        <v>242</v>
      </c>
      <c r="B55" s="165">
        <v>128</v>
      </c>
      <c r="C55" s="165">
        <v>113</v>
      </c>
      <c r="D55" s="165">
        <v>241</v>
      </c>
      <c r="E55" s="165">
        <v>5</v>
      </c>
      <c r="F55" s="165">
        <v>3</v>
      </c>
      <c r="G55" s="165">
        <v>8</v>
      </c>
      <c r="H55" s="165">
        <v>1</v>
      </c>
      <c r="I55" s="164">
        <v>0</v>
      </c>
      <c r="J55" s="164">
        <f t="shared" si="8"/>
        <v>1</v>
      </c>
      <c r="K55" s="148">
        <f t="shared" si="9"/>
        <v>134</v>
      </c>
      <c r="L55" s="148">
        <f t="shared" si="10"/>
        <v>116</v>
      </c>
      <c r="M55" s="148">
        <f t="shared" si="11"/>
        <v>250</v>
      </c>
      <c r="N55" s="146" t="s">
        <v>243</v>
      </c>
    </row>
    <row r="56" spans="1:14" ht="21.75" customHeight="1" x14ac:dyDescent="0.3">
      <c r="A56" s="162" t="s">
        <v>248</v>
      </c>
      <c r="B56" s="165">
        <v>307</v>
      </c>
      <c r="C56" s="165">
        <v>82</v>
      </c>
      <c r="D56" s="165">
        <v>389</v>
      </c>
      <c r="E56" s="165">
        <v>2</v>
      </c>
      <c r="F56" s="165">
        <v>2</v>
      </c>
      <c r="G56" s="165">
        <v>4</v>
      </c>
      <c r="H56" s="165">
        <v>8</v>
      </c>
      <c r="I56" s="165">
        <v>1</v>
      </c>
      <c r="J56" s="164">
        <f t="shared" si="8"/>
        <v>9</v>
      </c>
      <c r="K56" s="148">
        <f t="shared" si="9"/>
        <v>317</v>
      </c>
      <c r="L56" s="148">
        <f t="shared" si="10"/>
        <v>85</v>
      </c>
      <c r="M56" s="148">
        <f t="shared" si="11"/>
        <v>402</v>
      </c>
      <c r="N56" s="163" t="s">
        <v>542</v>
      </c>
    </row>
    <row r="57" spans="1:14" ht="21.75" customHeight="1" x14ac:dyDescent="0.3">
      <c r="A57" s="145" t="s">
        <v>252</v>
      </c>
      <c r="B57" s="165">
        <v>11</v>
      </c>
      <c r="C57" s="165">
        <v>3</v>
      </c>
      <c r="D57" s="165">
        <v>14</v>
      </c>
      <c r="E57" s="165">
        <v>0</v>
      </c>
      <c r="F57" s="165">
        <v>0</v>
      </c>
      <c r="G57" s="165">
        <v>0</v>
      </c>
      <c r="H57" s="165">
        <v>0</v>
      </c>
      <c r="I57" s="165">
        <v>1</v>
      </c>
      <c r="J57" s="164">
        <f t="shared" si="8"/>
        <v>1</v>
      </c>
      <c r="K57" s="148">
        <f t="shared" si="9"/>
        <v>11</v>
      </c>
      <c r="L57" s="148">
        <f t="shared" si="10"/>
        <v>4</v>
      </c>
      <c r="M57" s="148">
        <f t="shared" si="11"/>
        <v>15</v>
      </c>
      <c r="N57" s="146" t="s">
        <v>253</v>
      </c>
    </row>
    <row r="58" spans="1:14" ht="21.75" customHeight="1" thickBot="1" x14ac:dyDescent="0.35">
      <c r="A58" s="158" t="s">
        <v>127</v>
      </c>
      <c r="B58" s="166">
        <f>SUM(B45:B57)</f>
        <v>1281</v>
      </c>
      <c r="C58" s="166">
        <f t="shared" ref="C58:I58" si="12">SUM(C45:C57)</f>
        <v>540</v>
      </c>
      <c r="D58" s="166">
        <f t="shared" si="12"/>
        <v>1821</v>
      </c>
      <c r="E58" s="166">
        <f t="shared" si="12"/>
        <v>40</v>
      </c>
      <c r="F58" s="166">
        <f t="shared" si="12"/>
        <v>14</v>
      </c>
      <c r="G58" s="166">
        <f t="shared" si="12"/>
        <v>54</v>
      </c>
      <c r="H58" s="166">
        <f t="shared" si="12"/>
        <v>68</v>
      </c>
      <c r="I58" s="166">
        <f t="shared" si="12"/>
        <v>16</v>
      </c>
      <c r="J58" s="164">
        <f t="shared" si="8"/>
        <v>84</v>
      </c>
      <c r="K58" s="148">
        <f t="shared" si="9"/>
        <v>1389</v>
      </c>
      <c r="L58" s="148">
        <f t="shared" si="10"/>
        <v>570</v>
      </c>
      <c r="M58" s="148">
        <f t="shared" si="11"/>
        <v>1959</v>
      </c>
      <c r="N58" s="161" t="s">
        <v>93</v>
      </c>
    </row>
    <row r="59" spans="1:14" ht="21.75" customHeight="1" thickBot="1" x14ac:dyDescent="0.35">
      <c r="A59" s="167" t="s">
        <v>384</v>
      </c>
      <c r="B59" s="168">
        <f>SUM(B58,B43)</f>
        <v>3702</v>
      </c>
      <c r="C59" s="168">
        <f t="shared" ref="C59:M59" si="13">SUM(C58,C43)</f>
        <v>3237</v>
      </c>
      <c r="D59" s="168">
        <f t="shared" si="13"/>
        <v>6939</v>
      </c>
      <c r="E59" s="168">
        <f t="shared" si="13"/>
        <v>339</v>
      </c>
      <c r="F59" s="168">
        <f t="shared" si="13"/>
        <v>382</v>
      </c>
      <c r="G59" s="168">
        <f t="shared" si="13"/>
        <v>721</v>
      </c>
      <c r="H59" s="168">
        <f t="shared" si="13"/>
        <v>349</v>
      </c>
      <c r="I59" s="168">
        <f t="shared" si="13"/>
        <v>256</v>
      </c>
      <c r="J59" s="168">
        <f t="shared" si="8"/>
        <v>605</v>
      </c>
      <c r="K59" s="168">
        <f t="shared" si="13"/>
        <v>4390</v>
      </c>
      <c r="L59" s="168">
        <f t="shared" si="13"/>
        <v>3875</v>
      </c>
      <c r="M59" s="168">
        <f t="shared" si="13"/>
        <v>8265</v>
      </c>
      <c r="N59" s="169" t="s">
        <v>263</v>
      </c>
    </row>
    <row r="60" spans="1:14" ht="15" thickTop="1" x14ac:dyDescent="0.3">
      <c r="A60" s="154"/>
      <c r="B60" s="154"/>
      <c r="C60" s="154"/>
      <c r="D60" s="154"/>
      <c r="E60" s="154"/>
      <c r="F60" s="154"/>
      <c r="G60" s="154"/>
      <c r="H60" s="154"/>
      <c r="I60" s="154"/>
      <c r="J60" s="154"/>
      <c r="K60" s="154"/>
      <c r="L60" s="154"/>
      <c r="M60" s="154"/>
      <c r="N60" s="154"/>
    </row>
  </sheetData>
  <mergeCells count="24">
    <mergeCell ref="N37:N40"/>
    <mergeCell ref="B38:D38"/>
    <mergeCell ref="E38:G38"/>
    <mergeCell ref="H38:J38"/>
    <mergeCell ref="K38:M38"/>
    <mergeCell ref="B44:M44"/>
    <mergeCell ref="H5:J5"/>
    <mergeCell ref="K5:M5"/>
    <mergeCell ref="B8:M8"/>
    <mergeCell ref="A37:A40"/>
    <mergeCell ref="B37:D37"/>
    <mergeCell ref="E37:G37"/>
    <mergeCell ref="H37:J37"/>
    <mergeCell ref="K37:M37"/>
    <mergeCell ref="A1:N1"/>
    <mergeCell ref="A2:N2"/>
    <mergeCell ref="A4:A7"/>
    <mergeCell ref="B4:D4"/>
    <mergeCell ref="E4:G4"/>
    <mergeCell ref="H4:J4"/>
    <mergeCell ref="K4:M4"/>
    <mergeCell ref="N4:N7"/>
    <mergeCell ref="B5:D5"/>
    <mergeCell ref="E5:G5"/>
  </mergeCells>
  <printOptions horizontalCentered="1"/>
  <pageMargins left="0.39370078740157483" right="0.39370078740157483" top="0.78740157480314965" bottom="0.39370078740157483" header="0.78740157480314965" footer="0.39370078740157483"/>
  <pageSetup paperSize="9" scale="8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117"/>
  <sheetViews>
    <sheetView rightToLeft="1" view="pageBreakPreview" topLeftCell="A102" zoomScale="75" zoomScaleSheetLayoutView="75" workbookViewId="0">
      <selection activeCell="D128" sqref="D128"/>
    </sheetView>
  </sheetViews>
  <sheetFormatPr defaultColWidth="9" defaultRowHeight="14.4" x14ac:dyDescent="0.25"/>
  <cols>
    <col min="1" max="1" width="28.09765625" style="620" customWidth="1"/>
    <col min="2" max="2" width="7.8984375" style="620" customWidth="1"/>
    <col min="3" max="4" width="9" style="620"/>
    <col min="5" max="6" width="6.8984375" style="620" customWidth="1"/>
    <col min="7" max="7" width="7" style="620" customWidth="1"/>
    <col min="8" max="10" width="9" style="620"/>
    <col min="11" max="11" width="49.19921875" style="620" customWidth="1"/>
    <col min="12" max="16384" width="9" style="620"/>
  </cols>
  <sheetData>
    <row r="1" spans="1:11" ht="25.5" customHeight="1" x14ac:dyDescent="0.25">
      <c r="A1" s="775" t="s">
        <v>602</v>
      </c>
      <c r="B1" s="775"/>
      <c r="C1" s="775"/>
      <c r="D1" s="775"/>
      <c r="E1" s="775"/>
      <c r="F1" s="775"/>
      <c r="G1" s="775"/>
      <c r="H1" s="775"/>
      <c r="I1" s="775"/>
      <c r="J1" s="775"/>
      <c r="K1" s="775"/>
    </row>
    <row r="2" spans="1:11" ht="36" customHeight="1" x14ac:dyDescent="0.25">
      <c r="A2" s="776" t="s">
        <v>607</v>
      </c>
      <c r="B2" s="776"/>
      <c r="C2" s="776"/>
      <c r="D2" s="776"/>
      <c r="E2" s="776"/>
      <c r="F2" s="776"/>
      <c r="G2" s="776"/>
      <c r="H2" s="776"/>
      <c r="I2" s="776"/>
      <c r="J2" s="776"/>
      <c r="K2" s="776"/>
    </row>
    <row r="3" spans="1:11" s="121" customFormat="1" ht="17.25" customHeight="1" thickBot="1" x14ac:dyDescent="0.3">
      <c r="A3" s="183" t="s">
        <v>890</v>
      </c>
      <c r="B3" s="184"/>
      <c r="C3" s="184"/>
      <c r="D3" s="184"/>
      <c r="E3" s="184"/>
      <c r="F3" s="184"/>
      <c r="G3" s="184"/>
      <c r="H3" s="184"/>
      <c r="I3" s="184"/>
      <c r="J3" s="184"/>
      <c r="K3" s="185" t="s">
        <v>891</v>
      </c>
    </row>
    <row r="4" spans="1:11" ht="16.2" thickTop="1" x14ac:dyDescent="0.25">
      <c r="A4" s="777" t="s">
        <v>205</v>
      </c>
      <c r="B4" s="777" t="s">
        <v>1</v>
      </c>
      <c r="C4" s="777"/>
      <c r="D4" s="777"/>
      <c r="E4" s="777" t="s">
        <v>2</v>
      </c>
      <c r="F4" s="777"/>
      <c r="G4" s="777"/>
      <c r="H4" s="777" t="s">
        <v>4</v>
      </c>
      <c r="I4" s="777"/>
      <c r="J4" s="777"/>
      <c r="K4" s="777" t="s">
        <v>206</v>
      </c>
    </row>
    <row r="5" spans="1:11" ht="15.6" x14ac:dyDescent="0.25">
      <c r="A5" s="778"/>
      <c r="B5" s="778" t="s">
        <v>6</v>
      </c>
      <c r="C5" s="778"/>
      <c r="D5" s="778"/>
      <c r="E5" s="778" t="s">
        <v>7</v>
      </c>
      <c r="F5" s="778"/>
      <c r="G5" s="778"/>
      <c r="H5" s="778" t="s">
        <v>9</v>
      </c>
      <c r="I5" s="778"/>
      <c r="J5" s="778"/>
      <c r="K5" s="778"/>
    </row>
    <row r="6" spans="1:11" ht="15.6" x14ac:dyDescent="0.25">
      <c r="A6" s="778"/>
      <c r="B6" s="590" t="s">
        <v>10</v>
      </c>
      <c r="C6" s="590" t="s">
        <v>11</v>
      </c>
      <c r="D6" s="590" t="s">
        <v>12</v>
      </c>
      <c r="E6" s="590" t="s">
        <v>10</v>
      </c>
      <c r="F6" s="590" t="s">
        <v>11</v>
      </c>
      <c r="G6" s="590" t="s">
        <v>12</v>
      </c>
      <c r="H6" s="590" t="s">
        <v>10</v>
      </c>
      <c r="I6" s="590" t="s">
        <v>11</v>
      </c>
      <c r="J6" s="590" t="s">
        <v>12</v>
      </c>
      <c r="K6" s="778"/>
    </row>
    <row r="7" spans="1:11" ht="16.2" thickBot="1" x14ac:dyDescent="0.3">
      <c r="A7" s="779"/>
      <c r="B7" s="591" t="s">
        <v>13</v>
      </c>
      <c r="C7" s="591" t="s">
        <v>14</v>
      </c>
      <c r="D7" s="591" t="s">
        <v>9</v>
      </c>
      <c r="E7" s="591" t="s">
        <v>13</v>
      </c>
      <c r="F7" s="591" t="s">
        <v>14</v>
      </c>
      <c r="G7" s="591" t="s">
        <v>9</v>
      </c>
      <c r="H7" s="591" t="s">
        <v>13</v>
      </c>
      <c r="I7" s="591" t="s">
        <v>14</v>
      </c>
      <c r="J7" s="591" t="s">
        <v>9</v>
      </c>
      <c r="K7" s="779"/>
    </row>
    <row r="8" spans="1:11" ht="20.100000000000001" customHeight="1" x14ac:dyDescent="0.25">
      <c r="A8" s="173" t="s">
        <v>15</v>
      </c>
      <c r="B8" s="174"/>
      <c r="C8" s="174"/>
      <c r="D8" s="174"/>
      <c r="E8" s="175"/>
      <c r="F8" s="175"/>
      <c r="G8" s="175"/>
      <c r="H8" s="175"/>
      <c r="I8" s="175"/>
      <c r="J8" s="175"/>
      <c r="K8" s="176" t="s">
        <v>207</v>
      </c>
    </row>
    <row r="9" spans="1:11" ht="18" customHeight="1" x14ac:dyDescent="0.25">
      <c r="A9" s="173" t="s">
        <v>208</v>
      </c>
      <c r="B9" s="177">
        <v>435</v>
      </c>
      <c r="C9" s="177">
        <v>650</v>
      </c>
      <c r="D9" s="177">
        <v>1085</v>
      </c>
      <c r="E9" s="175">
        <v>0</v>
      </c>
      <c r="F9" s="175">
        <v>0</v>
      </c>
      <c r="G9" s="175">
        <v>0</v>
      </c>
      <c r="H9" s="175">
        <f>F9+B9</f>
        <v>435</v>
      </c>
      <c r="I9" s="175">
        <f>G9+C9</f>
        <v>650</v>
      </c>
      <c r="J9" s="175">
        <f>SUM(H9:I9)</f>
        <v>1085</v>
      </c>
      <c r="K9" s="176" t="s">
        <v>209</v>
      </c>
    </row>
    <row r="10" spans="1:11" ht="18" customHeight="1" x14ac:dyDescent="0.25">
      <c r="A10" s="145" t="s">
        <v>532</v>
      </c>
      <c r="B10" s="147">
        <v>29</v>
      </c>
      <c r="C10" s="147">
        <v>32</v>
      </c>
      <c r="D10" s="147">
        <v>61</v>
      </c>
      <c r="E10" s="147">
        <v>0</v>
      </c>
      <c r="F10" s="147">
        <v>0</v>
      </c>
      <c r="G10" s="147">
        <v>0</v>
      </c>
      <c r="H10" s="175">
        <f t="shared" ref="H10:H29" si="0">F10+B10</f>
        <v>29</v>
      </c>
      <c r="I10" s="175">
        <f t="shared" ref="I10:I29" si="1">G10+C10</f>
        <v>32</v>
      </c>
      <c r="J10" s="175">
        <f t="shared" ref="J10:J29" si="2">SUM(H10:I10)</f>
        <v>61</v>
      </c>
      <c r="K10" s="146" t="s">
        <v>533</v>
      </c>
    </row>
    <row r="11" spans="1:11" ht="18" customHeight="1" x14ac:dyDescent="0.25">
      <c r="A11" s="173" t="s">
        <v>212</v>
      </c>
      <c r="B11" s="177">
        <v>189</v>
      </c>
      <c r="C11" s="177">
        <v>362</v>
      </c>
      <c r="D11" s="177">
        <v>551</v>
      </c>
      <c r="E11" s="175">
        <v>0</v>
      </c>
      <c r="F11" s="175">
        <v>0</v>
      </c>
      <c r="G11" s="175">
        <v>0</v>
      </c>
      <c r="H11" s="175">
        <f t="shared" si="0"/>
        <v>189</v>
      </c>
      <c r="I11" s="175">
        <f t="shared" si="1"/>
        <v>362</v>
      </c>
      <c r="J11" s="175">
        <f t="shared" si="2"/>
        <v>551</v>
      </c>
      <c r="K11" s="176" t="s">
        <v>213</v>
      </c>
    </row>
    <row r="12" spans="1:11" ht="17.25" customHeight="1" x14ac:dyDescent="0.25">
      <c r="A12" s="173" t="s">
        <v>214</v>
      </c>
      <c r="B12" s="177">
        <v>198</v>
      </c>
      <c r="C12" s="177">
        <v>485</v>
      </c>
      <c r="D12" s="177">
        <v>683</v>
      </c>
      <c r="E12" s="175">
        <v>0</v>
      </c>
      <c r="F12" s="175">
        <v>0</v>
      </c>
      <c r="G12" s="175">
        <v>0</v>
      </c>
      <c r="H12" s="175">
        <f t="shared" si="0"/>
        <v>198</v>
      </c>
      <c r="I12" s="175">
        <f t="shared" si="1"/>
        <v>485</v>
      </c>
      <c r="J12" s="175">
        <f t="shared" si="2"/>
        <v>683</v>
      </c>
      <c r="K12" s="176" t="s">
        <v>215</v>
      </c>
    </row>
    <row r="13" spans="1:11" ht="20.100000000000001" customHeight="1" x14ac:dyDescent="0.25">
      <c r="A13" s="173" t="s">
        <v>534</v>
      </c>
      <c r="B13" s="177">
        <v>30</v>
      </c>
      <c r="C13" s="177">
        <v>142</v>
      </c>
      <c r="D13" s="177">
        <v>172</v>
      </c>
      <c r="E13" s="175">
        <v>0</v>
      </c>
      <c r="F13" s="175">
        <v>0</v>
      </c>
      <c r="G13" s="175">
        <v>0</v>
      </c>
      <c r="H13" s="175">
        <f t="shared" si="0"/>
        <v>30</v>
      </c>
      <c r="I13" s="175">
        <f t="shared" si="1"/>
        <v>142</v>
      </c>
      <c r="J13" s="175">
        <f t="shared" si="2"/>
        <v>172</v>
      </c>
      <c r="K13" s="176" t="s">
        <v>217</v>
      </c>
    </row>
    <row r="14" spans="1:11" ht="20.100000000000001" customHeight="1" x14ac:dyDescent="0.25">
      <c r="A14" s="173" t="s">
        <v>218</v>
      </c>
      <c r="B14" s="177">
        <v>964</v>
      </c>
      <c r="C14" s="177">
        <v>1107</v>
      </c>
      <c r="D14" s="177">
        <v>2071</v>
      </c>
      <c r="E14" s="175">
        <v>0</v>
      </c>
      <c r="F14" s="175">
        <v>0</v>
      </c>
      <c r="G14" s="175">
        <v>0</v>
      </c>
      <c r="H14" s="175">
        <f t="shared" si="0"/>
        <v>964</v>
      </c>
      <c r="I14" s="175">
        <f t="shared" si="1"/>
        <v>1107</v>
      </c>
      <c r="J14" s="175">
        <f t="shared" si="2"/>
        <v>2071</v>
      </c>
      <c r="K14" s="176" t="s">
        <v>219</v>
      </c>
    </row>
    <row r="15" spans="1:11" ht="20.100000000000001" customHeight="1" x14ac:dyDescent="0.25">
      <c r="A15" s="173" t="s">
        <v>522</v>
      </c>
      <c r="B15" s="177">
        <v>543</v>
      </c>
      <c r="C15" s="177">
        <v>858</v>
      </c>
      <c r="D15" s="177">
        <v>1401</v>
      </c>
      <c r="E15" s="175">
        <v>0</v>
      </c>
      <c r="F15" s="175">
        <v>0</v>
      </c>
      <c r="G15" s="175">
        <v>0</v>
      </c>
      <c r="H15" s="175">
        <f t="shared" si="0"/>
        <v>543</v>
      </c>
      <c r="I15" s="175">
        <f t="shared" si="1"/>
        <v>858</v>
      </c>
      <c r="J15" s="175">
        <f t="shared" si="2"/>
        <v>1401</v>
      </c>
      <c r="K15" s="176" t="s">
        <v>223</v>
      </c>
    </row>
    <row r="16" spans="1:11" ht="20.100000000000001" customHeight="1" x14ac:dyDescent="0.25">
      <c r="A16" s="173" t="s">
        <v>224</v>
      </c>
      <c r="B16" s="177">
        <v>169</v>
      </c>
      <c r="C16" s="177">
        <v>167</v>
      </c>
      <c r="D16" s="177">
        <v>336</v>
      </c>
      <c r="E16" s="175">
        <v>0</v>
      </c>
      <c r="F16" s="175">
        <v>0</v>
      </c>
      <c r="G16" s="175">
        <v>0</v>
      </c>
      <c r="H16" s="175">
        <f t="shared" si="0"/>
        <v>169</v>
      </c>
      <c r="I16" s="175">
        <f t="shared" si="1"/>
        <v>167</v>
      </c>
      <c r="J16" s="175">
        <f t="shared" si="2"/>
        <v>336</v>
      </c>
      <c r="K16" s="176" t="s">
        <v>225</v>
      </c>
    </row>
    <row r="17" spans="1:11" ht="20.100000000000001" customHeight="1" x14ac:dyDescent="0.25">
      <c r="A17" s="173" t="s">
        <v>226</v>
      </c>
      <c r="B17" s="177">
        <v>535</v>
      </c>
      <c r="C17" s="177">
        <v>1293</v>
      </c>
      <c r="D17" s="177">
        <v>1828</v>
      </c>
      <c r="E17" s="175">
        <v>0</v>
      </c>
      <c r="F17" s="175">
        <v>0</v>
      </c>
      <c r="G17" s="175">
        <v>0</v>
      </c>
      <c r="H17" s="175">
        <f t="shared" si="0"/>
        <v>535</v>
      </c>
      <c r="I17" s="175">
        <f t="shared" si="1"/>
        <v>1293</v>
      </c>
      <c r="J17" s="175">
        <f t="shared" si="2"/>
        <v>1828</v>
      </c>
      <c r="K17" s="176" t="s">
        <v>267</v>
      </c>
    </row>
    <row r="18" spans="1:11" ht="20.100000000000001" customHeight="1" x14ac:dyDescent="0.25">
      <c r="A18" s="173" t="s">
        <v>546</v>
      </c>
      <c r="B18" s="177">
        <v>135</v>
      </c>
      <c r="C18" s="177">
        <v>109</v>
      </c>
      <c r="D18" s="177">
        <v>244</v>
      </c>
      <c r="E18" s="175">
        <v>0</v>
      </c>
      <c r="F18" s="175">
        <v>0</v>
      </c>
      <c r="G18" s="175">
        <v>0</v>
      </c>
      <c r="H18" s="175">
        <f t="shared" si="0"/>
        <v>135</v>
      </c>
      <c r="I18" s="175">
        <f t="shared" si="1"/>
        <v>109</v>
      </c>
      <c r="J18" s="175">
        <f t="shared" si="2"/>
        <v>244</v>
      </c>
      <c r="K18" s="622" t="s">
        <v>547</v>
      </c>
    </row>
    <row r="19" spans="1:11" ht="24" customHeight="1" x14ac:dyDescent="0.25">
      <c r="A19" s="178" t="s">
        <v>537</v>
      </c>
      <c r="B19" s="177">
        <v>154</v>
      </c>
      <c r="C19" s="177">
        <v>416</v>
      </c>
      <c r="D19" s="177">
        <v>570</v>
      </c>
      <c r="E19" s="179">
        <v>0</v>
      </c>
      <c r="F19" s="179">
        <v>0</v>
      </c>
      <c r="G19" s="179">
        <v>0</v>
      </c>
      <c r="H19" s="175">
        <f t="shared" si="0"/>
        <v>154</v>
      </c>
      <c r="I19" s="175">
        <f t="shared" si="1"/>
        <v>416</v>
      </c>
      <c r="J19" s="175">
        <f t="shared" si="2"/>
        <v>570</v>
      </c>
      <c r="K19" s="180" t="s">
        <v>377</v>
      </c>
    </row>
    <row r="20" spans="1:11" ht="20.100000000000001" customHeight="1" x14ac:dyDescent="0.25">
      <c r="A20" s="173" t="s">
        <v>316</v>
      </c>
      <c r="B20" s="177">
        <v>1941</v>
      </c>
      <c r="C20" s="177">
        <v>1599</v>
      </c>
      <c r="D20" s="177">
        <v>3540</v>
      </c>
      <c r="E20" s="175">
        <v>0</v>
      </c>
      <c r="F20" s="175">
        <v>0</v>
      </c>
      <c r="G20" s="175">
        <v>0</v>
      </c>
      <c r="H20" s="175">
        <f t="shared" si="0"/>
        <v>1941</v>
      </c>
      <c r="I20" s="175">
        <f t="shared" si="1"/>
        <v>1599</v>
      </c>
      <c r="J20" s="175">
        <f t="shared" si="2"/>
        <v>3540</v>
      </c>
      <c r="K20" s="176" t="s">
        <v>231</v>
      </c>
    </row>
    <row r="21" spans="1:11" ht="20.100000000000001" customHeight="1" x14ac:dyDescent="0.25">
      <c r="A21" s="173" t="s">
        <v>472</v>
      </c>
      <c r="B21" s="177">
        <v>773</v>
      </c>
      <c r="C21" s="177">
        <v>2553</v>
      </c>
      <c r="D21" s="177">
        <v>3326</v>
      </c>
      <c r="E21" s="175">
        <v>0</v>
      </c>
      <c r="F21" s="175">
        <v>0</v>
      </c>
      <c r="G21" s="175">
        <v>0</v>
      </c>
      <c r="H21" s="175">
        <f t="shared" si="0"/>
        <v>773</v>
      </c>
      <c r="I21" s="175">
        <f t="shared" si="1"/>
        <v>2553</v>
      </c>
      <c r="J21" s="175">
        <f t="shared" si="2"/>
        <v>3326</v>
      </c>
      <c r="K21" s="176" t="s">
        <v>473</v>
      </c>
    </row>
    <row r="22" spans="1:11" ht="20.100000000000001" customHeight="1" x14ac:dyDescent="0.25">
      <c r="A22" s="173" t="s">
        <v>474</v>
      </c>
      <c r="B22" s="177">
        <v>692</v>
      </c>
      <c r="C22" s="177">
        <v>1287</v>
      </c>
      <c r="D22" s="177">
        <v>1979</v>
      </c>
      <c r="E22" s="175">
        <v>0</v>
      </c>
      <c r="F22" s="175">
        <v>0</v>
      </c>
      <c r="G22" s="175">
        <v>0</v>
      </c>
      <c r="H22" s="175">
        <f t="shared" si="0"/>
        <v>692</v>
      </c>
      <c r="I22" s="175">
        <f t="shared" si="1"/>
        <v>1287</v>
      </c>
      <c r="J22" s="175">
        <f t="shared" si="2"/>
        <v>1979</v>
      </c>
      <c r="K22" s="176" t="s">
        <v>475</v>
      </c>
    </row>
    <row r="23" spans="1:11" ht="20.100000000000001" customHeight="1" x14ac:dyDescent="0.25">
      <c r="A23" s="173" t="s">
        <v>538</v>
      </c>
      <c r="B23" s="177">
        <v>271</v>
      </c>
      <c r="C23" s="177">
        <v>647</v>
      </c>
      <c r="D23" s="177">
        <v>918</v>
      </c>
      <c r="E23" s="175">
        <v>0</v>
      </c>
      <c r="F23" s="175">
        <v>0</v>
      </c>
      <c r="G23" s="175">
        <v>0</v>
      </c>
      <c r="H23" s="175">
        <f t="shared" si="0"/>
        <v>271</v>
      </c>
      <c r="I23" s="175">
        <f t="shared" si="1"/>
        <v>647</v>
      </c>
      <c r="J23" s="175">
        <f t="shared" si="2"/>
        <v>918</v>
      </c>
      <c r="K23" s="176" t="s">
        <v>539</v>
      </c>
    </row>
    <row r="24" spans="1:11" ht="20.100000000000001" customHeight="1" x14ac:dyDescent="0.25">
      <c r="A24" s="173" t="s">
        <v>540</v>
      </c>
      <c r="B24" s="177">
        <v>0</v>
      </c>
      <c r="C24" s="177">
        <v>1263</v>
      </c>
      <c r="D24" s="177">
        <v>1263</v>
      </c>
      <c r="E24" s="175">
        <v>0</v>
      </c>
      <c r="F24" s="175">
        <v>0</v>
      </c>
      <c r="G24" s="175">
        <v>0</v>
      </c>
      <c r="H24" s="175">
        <f t="shared" si="0"/>
        <v>0</v>
      </c>
      <c r="I24" s="175">
        <f t="shared" si="1"/>
        <v>1263</v>
      </c>
      <c r="J24" s="175">
        <f t="shared" si="2"/>
        <v>1263</v>
      </c>
      <c r="K24" s="176" t="s">
        <v>443</v>
      </c>
    </row>
    <row r="25" spans="1:11" ht="20.100000000000001" customHeight="1" x14ac:dyDescent="0.25">
      <c r="A25" s="173" t="s">
        <v>238</v>
      </c>
      <c r="B25" s="177">
        <v>532</v>
      </c>
      <c r="C25" s="177">
        <v>189</v>
      </c>
      <c r="D25" s="177">
        <v>721</v>
      </c>
      <c r="E25" s="175">
        <v>0</v>
      </c>
      <c r="F25" s="175">
        <v>0</v>
      </c>
      <c r="G25" s="175">
        <v>0</v>
      </c>
      <c r="H25" s="175">
        <f t="shared" si="0"/>
        <v>532</v>
      </c>
      <c r="I25" s="175">
        <f t="shared" si="1"/>
        <v>189</v>
      </c>
      <c r="J25" s="175">
        <f t="shared" si="2"/>
        <v>721</v>
      </c>
      <c r="K25" s="176" t="s">
        <v>239</v>
      </c>
    </row>
    <row r="26" spans="1:11" ht="18.75" customHeight="1" x14ac:dyDescent="0.25">
      <c r="A26" s="173" t="s">
        <v>242</v>
      </c>
      <c r="B26" s="177">
        <v>1390</v>
      </c>
      <c r="C26" s="177">
        <v>2278</v>
      </c>
      <c r="D26" s="177">
        <v>3668</v>
      </c>
      <c r="E26" s="175">
        <v>0</v>
      </c>
      <c r="F26" s="175">
        <v>0</v>
      </c>
      <c r="G26" s="175">
        <v>0</v>
      </c>
      <c r="H26" s="175">
        <f t="shared" si="0"/>
        <v>1390</v>
      </c>
      <c r="I26" s="175">
        <f t="shared" si="1"/>
        <v>2278</v>
      </c>
      <c r="J26" s="175">
        <f t="shared" si="2"/>
        <v>3668</v>
      </c>
      <c r="K26" s="176" t="s">
        <v>243</v>
      </c>
    </row>
    <row r="27" spans="1:11" ht="20.100000000000001" customHeight="1" x14ac:dyDescent="0.25">
      <c r="A27" s="173" t="s">
        <v>541</v>
      </c>
      <c r="B27" s="177">
        <v>332</v>
      </c>
      <c r="C27" s="177">
        <v>565</v>
      </c>
      <c r="D27" s="177">
        <v>897</v>
      </c>
      <c r="E27" s="175">
        <v>0</v>
      </c>
      <c r="F27" s="175">
        <v>0</v>
      </c>
      <c r="G27" s="175">
        <v>0</v>
      </c>
      <c r="H27" s="175">
        <f t="shared" si="0"/>
        <v>332</v>
      </c>
      <c r="I27" s="175">
        <f t="shared" si="1"/>
        <v>565</v>
      </c>
      <c r="J27" s="175">
        <f t="shared" si="2"/>
        <v>897</v>
      </c>
      <c r="K27" s="176" t="s">
        <v>542</v>
      </c>
    </row>
    <row r="28" spans="1:11" ht="20.100000000000001" customHeight="1" thickBot="1" x14ac:dyDescent="0.3">
      <c r="A28" s="285" t="s">
        <v>252</v>
      </c>
      <c r="B28" s="181">
        <v>298</v>
      </c>
      <c r="C28" s="181">
        <v>512</v>
      </c>
      <c r="D28" s="181">
        <v>810</v>
      </c>
      <c r="E28" s="174">
        <v>0</v>
      </c>
      <c r="F28" s="174">
        <v>0</v>
      </c>
      <c r="G28" s="174">
        <v>0</v>
      </c>
      <c r="H28" s="174">
        <f t="shared" si="0"/>
        <v>298</v>
      </c>
      <c r="I28" s="174">
        <f t="shared" si="1"/>
        <v>512</v>
      </c>
      <c r="J28" s="174">
        <f t="shared" si="2"/>
        <v>810</v>
      </c>
      <c r="K28" s="287" t="s">
        <v>253</v>
      </c>
    </row>
    <row r="29" spans="1:11" ht="20.100000000000001" customHeight="1" thickBot="1" x14ac:dyDescent="0.3">
      <c r="A29" s="188" t="s">
        <v>90</v>
      </c>
      <c r="B29" s="288">
        <f>SUM(B9:B28)</f>
        <v>9610</v>
      </c>
      <c r="C29" s="288">
        <f t="shared" ref="C29:G29" si="3">SUM(C9:C28)</f>
        <v>16514</v>
      </c>
      <c r="D29" s="288">
        <f t="shared" si="3"/>
        <v>26124</v>
      </c>
      <c r="E29" s="288">
        <f t="shared" si="3"/>
        <v>0</v>
      </c>
      <c r="F29" s="288">
        <f t="shared" si="3"/>
        <v>0</v>
      </c>
      <c r="G29" s="288">
        <f t="shared" si="3"/>
        <v>0</v>
      </c>
      <c r="H29" s="189">
        <f t="shared" si="0"/>
        <v>9610</v>
      </c>
      <c r="I29" s="189">
        <f t="shared" si="1"/>
        <v>16514</v>
      </c>
      <c r="J29" s="189">
        <f t="shared" si="2"/>
        <v>26124</v>
      </c>
      <c r="K29" s="190" t="s">
        <v>91</v>
      </c>
    </row>
    <row r="30" spans="1:11" ht="15" thickTop="1" x14ac:dyDescent="0.25">
      <c r="A30" s="598"/>
      <c r="B30" s="598"/>
      <c r="C30" s="598"/>
      <c r="D30" s="598"/>
      <c r="E30" s="598"/>
      <c r="F30" s="598"/>
      <c r="G30" s="598"/>
      <c r="H30" s="598"/>
      <c r="I30" s="598"/>
      <c r="J30" s="598"/>
      <c r="K30" s="598"/>
    </row>
    <row r="31" spans="1:11" x14ac:dyDescent="0.25">
      <c r="A31" s="665"/>
      <c r="B31" s="665"/>
      <c r="C31" s="665"/>
      <c r="D31" s="665"/>
      <c r="E31" s="665"/>
      <c r="F31" s="665"/>
      <c r="G31" s="665"/>
      <c r="H31" s="665"/>
      <c r="I31" s="665"/>
      <c r="J31" s="665"/>
      <c r="K31" s="665"/>
    </row>
    <row r="32" spans="1:11" ht="15.6" x14ac:dyDescent="0.25">
      <c r="A32" s="345"/>
      <c r="B32" s="598"/>
      <c r="C32" s="598"/>
      <c r="D32" s="598"/>
      <c r="E32" s="598"/>
      <c r="F32" s="598"/>
      <c r="G32" s="598"/>
      <c r="H32" s="598"/>
      <c r="I32" s="598"/>
      <c r="J32" s="598"/>
      <c r="K32" s="346"/>
    </row>
    <row r="33" spans="1:11" s="121" customFormat="1" ht="24.75" customHeight="1" thickBot="1" x14ac:dyDescent="0.3">
      <c r="A33" s="183" t="s">
        <v>892</v>
      </c>
      <c r="B33" s="184"/>
      <c r="C33" s="184"/>
      <c r="D33" s="184"/>
      <c r="E33" s="184"/>
      <c r="F33" s="184"/>
      <c r="G33" s="184"/>
      <c r="H33" s="184"/>
      <c r="I33" s="184"/>
      <c r="J33" s="184"/>
      <c r="K33" s="185" t="s">
        <v>893</v>
      </c>
    </row>
    <row r="34" spans="1:11" ht="22.5" customHeight="1" thickTop="1" x14ac:dyDescent="0.25">
      <c r="A34" s="777" t="s">
        <v>205</v>
      </c>
      <c r="B34" s="777" t="s">
        <v>1</v>
      </c>
      <c r="C34" s="777"/>
      <c r="D34" s="777"/>
      <c r="E34" s="777" t="s">
        <v>2</v>
      </c>
      <c r="F34" s="777"/>
      <c r="G34" s="777"/>
      <c r="H34" s="777" t="s">
        <v>4</v>
      </c>
      <c r="I34" s="777"/>
      <c r="J34" s="777"/>
      <c r="K34" s="777" t="s">
        <v>206</v>
      </c>
    </row>
    <row r="35" spans="1:11" ht="22.5" customHeight="1" x14ac:dyDescent="0.25">
      <c r="A35" s="778"/>
      <c r="B35" s="778" t="s">
        <v>6</v>
      </c>
      <c r="C35" s="778"/>
      <c r="D35" s="778"/>
      <c r="E35" s="778" t="s">
        <v>7</v>
      </c>
      <c r="F35" s="778"/>
      <c r="G35" s="778"/>
      <c r="H35" s="778" t="s">
        <v>9</v>
      </c>
      <c r="I35" s="778"/>
      <c r="J35" s="778"/>
      <c r="K35" s="778"/>
    </row>
    <row r="36" spans="1:11" ht="22.5" customHeight="1" x14ac:dyDescent="0.25">
      <c r="A36" s="778"/>
      <c r="B36" s="590" t="s">
        <v>10</v>
      </c>
      <c r="C36" s="590" t="s">
        <v>11</v>
      </c>
      <c r="D36" s="590" t="s">
        <v>12</v>
      </c>
      <c r="E36" s="590" t="s">
        <v>10</v>
      </c>
      <c r="F36" s="590" t="s">
        <v>11</v>
      </c>
      <c r="G36" s="590" t="s">
        <v>12</v>
      </c>
      <c r="H36" s="590" t="s">
        <v>10</v>
      </c>
      <c r="I36" s="590" t="s">
        <v>11</v>
      </c>
      <c r="J36" s="590" t="s">
        <v>12</v>
      </c>
      <c r="K36" s="778"/>
    </row>
    <row r="37" spans="1:11" ht="22.5" customHeight="1" thickBot="1" x14ac:dyDescent="0.3">
      <c r="A37" s="779"/>
      <c r="B37" s="591" t="s">
        <v>13</v>
      </c>
      <c r="C37" s="591" t="s">
        <v>14</v>
      </c>
      <c r="D37" s="591" t="s">
        <v>9</v>
      </c>
      <c r="E37" s="591" t="s">
        <v>13</v>
      </c>
      <c r="F37" s="591" t="s">
        <v>14</v>
      </c>
      <c r="G37" s="591" t="s">
        <v>9</v>
      </c>
      <c r="H37" s="591" t="s">
        <v>13</v>
      </c>
      <c r="I37" s="591" t="s">
        <v>14</v>
      </c>
      <c r="J37" s="591" t="s">
        <v>9</v>
      </c>
      <c r="K37" s="779"/>
    </row>
    <row r="38" spans="1:11" ht="22.5" customHeight="1" x14ac:dyDescent="0.25">
      <c r="A38" s="173" t="s">
        <v>92</v>
      </c>
      <c r="B38" s="175"/>
      <c r="C38" s="175"/>
      <c r="D38" s="175"/>
      <c r="E38" s="175"/>
      <c r="F38" s="175"/>
      <c r="G38" s="175"/>
      <c r="H38" s="175"/>
      <c r="I38" s="175"/>
      <c r="J38" s="175"/>
      <c r="K38" s="176" t="s">
        <v>93</v>
      </c>
    </row>
    <row r="39" spans="1:11" ht="23.25" customHeight="1" x14ac:dyDescent="0.25">
      <c r="A39" s="173" t="s">
        <v>534</v>
      </c>
      <c r="B39" s="175">
        <v>215</v>
      </c>
      <c r="C39" s="175">
        <v>86</v>
      </c>
      <c r="D39" s="175">
        <v>301</v>
      </c>
      <c r="E39" s="175">
        <v>0</v>
      </c>
      <c r="F39" s="175">
        <v>0</v>
      </c>
      <c r="G39" s="175">
        <v>0</v>
      </c>
      <c r="H39" s="175">
        <f>E39+B39</f>
        <v>215</v>
      </c>
      <c r="I39" s="175">
        <f>F39+C39</f>
        <v>86</v>
      </c>
      <c r="J39" s="175">
        <f>SUM(H39:I39)</f>
        <v>301</v>
      </c>
      <c r="K39" s="176" t="s">
        <v>217</v>
      </c>
    </row>
    <row r="40" spans="1:11" ht="23.25" customHeight="1" x14ac:dyDescent="0.25">
      <c r="A40" s="173" t="s">
        <v>218</v>
      </c>
      <c r="B40" s="175">
        <v>482</v>
      </c>
      <c r="C40" s="175">
        <v>100</v>
      </c>
      <c r="D40" s="175">
        <v>582</v>
      </c>
      <c r="E40" s="175">
        <v>0</v>
      </c>
      <c r="F40" s="175">
        <v>0</v>
      </c>
      <c r="G40" s="175">
        <v>0</v>
      </c>
      <c r="H40" s="175">
        <f t="shared" ref="H40:H53" si="4">E40+B40</f>
        <v>482</v>
      </c>
      <c r="I40" s="175">
        <f t="shared" ref="I40:I53" si="5">F40+C40</f>
        <v>100</v>
      </c>
      <c r="J40" s="175">
        <f t="shared" ref="J40:J53" si="6">SUM(H40:I40)</f>
        <v>582</v>
      </c>
      <c r="K40" s="176" t="s">
        <v>219</v>
      </c>
    </row>
    <row r="41" spans="1:11" ht="23.25" customHeight="1" x14ac:dyDescent="0.25">
      <c r="A41" s="173" t="s">
        <v>226</v>
      </c>
      <c r="B41" s="174">
        <v>469</v>
      </c>
      <c r="C41" s="174">
        <v>145</v>
      </c>
      <c r="D41" s="174">
        <v>614</v>
      </c>
      <c r="E41" s="174">
        <v>0</v>
      </c>
      <c r="F41" s="175">
        <v>0</v>
      </c>
      <c r="G41" s="175">
        <v>0</v>
      </c>
      <c r="H41" s="175">
        <f t="shared" si="4"/>
        <v>469</v>
      </c>
      <c r="I41" s="175">
        <f t="shared" si="5"/>
        <v>145</v>
      </c>
      <c r="J41" s="175">
        <f t="shared" si="6"/>
        <v>614</v>
      </c>
      <c r="K41" s="176" t="s">
        <v>267</v>
      </c>
    </row>
    <row r="42" spans="1:11" ht="23.25" customHeight="1" x14ac:dyDescent="0.25">
      <c r="A42" s="178" t="s">
        <v>537</v>
      </c>
      <c r="B42" s="177">
        <v>88</v>
      </c>
      <c r="C42" s="177">
        <v>22</v>
      </c>
      <c r="D42" s="177">
        <v>110</v>
      </c>
      <c r="E42" s="179">
        <v>0</v>
      </c>
      <c r="F42" s="179">
        <v>0</v>
      </c>
      <c r="G42" s="179">
        <v>0</v>
      </c>
      <c r="H42" s="175">
        <f t="shared" si="4"/>
        <v>88</v>
      </c>
      <c r="I42" s="175">
        <f t="shared" si="5"/>
        <v>22</v>
      </c>
      <c r="J42" s="175">
        <f t="shared" si="6"/>
        <v>110</v>
      </c>
      <c r="K42" s="180" t="s">
        <v>377</v>
      </c>
    </row>
    <row r="43" spans="1:11" ht="23.25" customHeight="1" x14ac:dyDescent="0.25">
      <c r="A43" s="173" t="s">
        <v>316</v>
      </c>
      <c r="B43" s="186">
        <v>1571</v>
      </c>
      <c r="C43" s="186">
        <v>726</v>
      </c>
      <c r="D43" s="186">
        <v>2297</v>
      </c>
      <c r="E43" s="175">
        <v>0</v>
      </c>
      <c r="F43" s="175">
        <v>0</v>
      </c>
      <c r="G43" s="175">
        <v>0</v>
      </c>
      <c r="H43" s="175">
        <f t="shared" si="4"/>
        <v>1571</v>
      </c>
      <c r="I43" s="175">
        <f t="shared" si="5"/>
        <v>726</v>
      </c>
      <c r="J43" s="175">
        <f t="shared" si="6"/>
        <v>2297</v>
      </c>
      <c r="K43" s="176" t="s">
        <v>231</v>
      </c>
    </row>
    <row r="44" spans="1:11" ht="23.25" customHeight="1" x14ac:dyDescent="0.25">
      <c r="A44" s="173" t="s">
        <v>472</v>
      </c>
      <c r="B44" s="186">
        <v>241</v>
      </c>
      <c r="C44" s="186">
        <v>267</v>
      </c>
      <c r="D44" s="186">
        <v>508</v>
      </c>
      <c r="E44" s="175">
        <v>0</v>
      </c>
      <c r="F44" s="175">
        <v>0</v>
      </c>
      <c r="G44" s="175">
        <v>0</v>
      </c>
      <c r="H44" s="175">
        <f t="shared" si="4"/>
        <v>241</v>
      </c>
      <c r="I44" s="175">
        <f t="shared" si="5"/>
        <v>267</v>
      </c>
      <c r="J44" s="175">
        <f t="shared" si="6"/>
        <v>508</v>
      </c>
      <c r="K44" s="176" t="s">
        <v>473</v>
      </c>
    </row>
    <row r="45" spans="1:11" ht="23.25" customHeight="1" x14ac:dyDescent="0.25">
      <c r="A45" s="173" t="s">
        <v>474</v>
      </c>
      <c r="B45" s="186">
        <v>287</v>
      </c>
      <c r="C45" s="186">
        <v>238</v>
      </c>
      <c r="D45" s="186">
        <v>525</v>
      </c>
      <c r="E45" s="175">
        <v>0</v>
      </c>
      <c r="F45" s="175">
        <v>0</v>
      </c>
      <c r="G45" s="175">
        <v>0</v>
      </c>
      <c r="H45" s="175">
        <f t="shared" si="4"/>
        <v>287</v>
      </c>
      <c r="I45" s="175">
        <f t="shared" si="5"/>
        <v>238</v>
      </c>
      <c r="J45" s="175">
        <f t="shared" si="6"/>
        <v>525</v>
      </c>
      <c r="K45" s="176" t="s">
        <v>475</v>
      </c>
    </row>
    <row r="46" spans="1:11" ht="23.25" customHeight="1" x14ac:dyDescent="0.25">
      <c r="A46" s="173" t="s">
        <v>538</v>
      </c>
      <c r="B46" s="186">
        <v>181</v>
      </c>
      <c r="C46" s="186">
        <v>274</v>
      </c>
      <c r="D46" s="186">
        <v>455</v>
      </c>
      <c r="E46" s="175">
        <v>0</v>
      </c>
      <c r="F46" s="175">
        <v>0</v>
      </c>
      <c r="G46" s="175">
        <v>0</v>
      </c>
      <c r="H46" s="175">
        <f t="shared" si="4"/>
        <v>181</v>
      </c>
      <c r="I46" s="175">
        <f t="shared" si="5"/>
        <v>274</v>
      </c>
      <c r="J46" s="175">
        <f t="shared" si="6"/>
        <v>455</v>
      </c>
      <c r="K46" s="176" t="s">
        <v>539</v>
      </c>
    </row>
    <row r="47" spans="1:11" ht="23.25" customHeight="1" x14ac:dyDescent="0.25">
      <c r="A47" s="173" t="s">
        <v>540</v>
      </c>
      <c r="B47" s="186">
        <v>0</v>
      </c>
      <c r="C47" s="186">
        <v>135</v>
      </c>
      <c r="D47" s="186">
        <v>135</v>
      </c>
      <c r="E47" s="175">
        <v>0</v>
      </c>
      <c r="F47" s="175">
        <v>0</v>
      </c>
      <c r="G47" s="175">
        <v>0</v>
      </c>
      <c r="H47" s="175">
        <f t="shared" si="4"/>
        <v>0</v>
      </c>
      <c r="I47" s="175">
        <f t="shared" si="5"/>
        <v>135</v>
      </c>
      <c r="J47" s="175">
        <f t="shared" si="6"/>
        <v>135</v>
      </c>
      <c r="K47" s="176" t="s">
        <v>443</v>
      </c>
    </row>
    <row r="48" spans="1:11" ht="23.25" customHeight="1" x14ac:dyDescent="0.25">
      <c r="A48" s="173" t="s">
        <v>238</v>
      </c>
      <c r="B48" s="186">
        <v>155</v>
      </c>
      <c r="C48" s="186">
        <v>14</v>
      </c>
      <c r="D48" s="186">
        <v>169</v>
      </c>
      <c r="E48" s="175">
        <v>0</v>
      </c>
      <c r="F48" s="175">
        <v>0</v>
      </c>
      <c r="G48" s="175">
        <v>0</v>
      </c>
      <c r="H48" s="175">
        <f t="shared" si="4"/>
        <v>155</v>
      </c>
      <c r="I48" s="175">
        <f t="shared" si="5"/>
        <v>14</v>
      </c>
      <c r="J48" s="175">
        <f t="shared" si="6"/>
        <v>169</v>
      </c>
      <c r="K48" s="176" t="s">
        <v>239</v>
      </c>
    </row>
    <row r="49" spans="1:11" ht="23.25" customHeight="1" x14ac:dyDescent="0.25">
      <c r="A49" s="173" t="s">
        <v>242</v>
      </c>
      <c r="B49" s="186">
        <v>628</v>
      </c>
      <c r="C49" s="186">
        <v>689</v>
      </c>
      <c r="D49" s="186">
        <v>1317</v>
      </c>
      <c r="E49" s="175">
        <v>0</v>
      </c>
      <c r="F49" s="175">
        <v>0</v>
      </c>
      <c r="G49" s="175">
        <v>0</v>
      </c>
      <c r="H49" s="175">
        <f t="shared" si="4"/>
        <v>628</v>
      </c>
      <c r="I49" s="175">
        <f t="shared" si="5"/>
        <v>689</v>
      </c>
      <c r="J49" s="175">
        <f t="shared" si="6"/>
        <v>1317</v>
      </c>
      <c r="K49" s="176" t="s">
        <v>243</v>
      </c>
    </row>
    <row r="50" spans="1:11" ht="23.25" customHeight="1" x14ac:dyDescent="0.25">
      <c r="A50" s="173" t="s">
        <v>541</v>
      </c>
      <c r="B50" s="186">
        <v>722</v>
      </c>
      <c r="C50" s="186">
        <v>224</v>
      </c>
      <c r="D50" s="186">
        <v>946</v>
      </c>
      <c r="E50" s="175">
        <v>0</v>
      </c>
      <c r="F50" s="175">
        <v>0</v>
      </c>
      <c r="G50" s="175">
        <v>0</v>
      </c>
      <c r="H50" s="175">
        <f t="shared" si="4"/>
        <v>722</v>
      </c>
      <c r="I50" s="175">
        <f t="shared" si="5"/>
        <v>224</v>
      </c>
      <c r="J50" s="175">
        <f t="shared" si="6"/>
        <v>946</v>
      </c>
      <c r="K50" s="176" t="s">
        <v>542</v>
      </c>
    </row>
    <row r="51" spans="1:11" ht="23.25" customHeight="1" x14ac:dyDescent="0.25">
      <c r="A51" s="173" t="s">
        <v>252</v>
      </c>
      <c r="B51" s="186">
        <v>27</v>
      </c>
      <c r="C51" s="186">
        <v>26</v>
      </c>
      <c r="D51" s="186">
        <v>53</v>
      </c>
      <c r="E51" s="175">
        <v>0</v>
      </c>
      <c r="F51" s="175">
        <v>0</v>
      </c>
      <c r="G51" s="175">
        <v>0</v>
      </c>
      <c r="H51" s="175">
        <f t="shared" si="4"/>
        <v>27</v>
      </c>
      <c r="I51" s="175">
        <f t="shared" si="5"/>
        <v>26</v>
      </c>
      <c r="J51" s="175">
        <f t="shared" si="6"/>
        <v>53</v>
      </c>
      <c r="K51" s="176" t="s">
        <v>253</v>
      </c>
    </row>
    <row r="52" spans="1:11" ht="23.25" customHeight="1" thickBot="1" x14ac:dyDescent="0.3">
      <c r="A52" s="173" t="s">
        <v>127</v>
      </c>
      <c r="B52" s="187">
        <f>SUM(B39:B51)</f>
        <v>5066</v>
      </c>
      <c r="C52" s="187">
        <f t="shared" ref="C52:G52" si="7">SUM(C39:C51)</f>
        <v>2946</v>
      </c>
      <c r="D52" s="187">
        <f t="shared" si="7"/>
        <v>8012</v>
      </c>
      <c r="E52" s="187">
        <f t="shared" si="7"/>
        <v>0</v>
      </c>
      <c r="F52" s="187">
        <f t="shared" si="7"/>
        <v>0</v>
      </c>
      <c r="G52" s="187">
        <f t="shared" si="7"/>
        <v>0</v>
      </c>
      <c r="H52" s="175">
        <f t="shared" si="4"/>
        <v>5066</v>
      </c>
      <c r="I52" s="175">
        <f t="shared" si="5"/>
        <v>2946</v>
      </c>
      <c r="J52" s="175">
        <f t="shared" si="6"/>
        <v>8012</v>
      </c>
      <c r="K52" s="176" t="s">
        <v>572</v>
      </c>
    </row>
    <row r="53" spans="1:11" ht="23.25" customHeight="1" thickBot="1" x14ac:dyDescent="0.3">
      <c r="A53" s="188" t="s">
        <v>384</v>
      </c>
      <c r="B53" s="189">
        <f>SUM(B29,B52)</f>
        <v>14676</v>
      </c>
      <c r="C53" s="189">
        <f t="shared" ref="C53:G53" si="8">SUM(C29,C52)</f>
        <v>19460</v>
      </c>
      <c r="D53" s="189">
        <f t="shared" si="8"/>
        <v>34136</v>
      </c>
      <c r="E53" s="189">
        <f t="shared" si="8"/>
        <v>0</v>
      </c>
      <c r="F53" s="189">
        <f t="shared" si="8"/>
        <v>0</v>
      </c>
      <c r="G53" s="189">
        <f t="shared" si="8"/>
        <v>0</v>
      </c>
      <c r="H53" s="189">
        <f t="shared" si="4"/>
        <v>14676</v>
      </c>
      <c r="I53" s="189">
        <f t="shared" si="5"/>
        <v>19460</v>
      </c>
      <c r="J53" s="189">
        <f t="shared" si="6"/>
        <v>34136</v>
      </c>
      <c r="K53" s="190" t="s">
        <v>263</v>
      </c>
    </row>
    <row r="54" spans="1:11" ht="15" thickTop="1" x14ac:dyDescent="0.25">
      <c r="A54" s="598"/>
      <c r="B54" s="598"/>
      <c r="C54" s="598"/>
      <c r="D54" s="598"/>
      <c r="E54" s="598"/>
      <c r="F54" s="598"/>
      <c r="G54" s="598"/>
      <c r="H54" s="598"/>
      <c r="I54" s="598"/>
      <c r="J54" s="598"/>
      <c r="K54" s="598"/>
    </row>
    <row r="55" spans="1:11" x14ac:dyDescent="0.25">
      <c r="A55" s="598"/>
      <c r="B55" s="598"/>
      <c r="C55" s="598"/>
      <c r="D55" s="598"/>
      <c r="E55" s="598"/>
      <c r="F55" s="598"/>
      <c r="G55" s="598"/>
      <c r="H55" s="598"/>
      <c r="I55" s="598"/>
      <c r="J55" s="598"/>
      <c r="K55" s="598"/>
    </row>
    <row r="56" spans="1:11" x14ac:dyDescent="0.25">
      <c r="A56" s="665"/>
      <c r="B56" s="665"/>
      <c r="C56" s="665"/>
      <c r="D56" s="665"/>
      <c r="E56" s="665"/>
      <c r="F56" s="665"/>
      <c r="G56" s="665"/>
      <c r="H56" s="665"/>
      <c r="I56" s="665"/>
      <c r="J56" s="665"/>
      <c r="K56" s="665"/>
    </row>
    <row r="57" spans="1:11" x14ac:dyDescent="0.25">
      <c r="A57" s="665"/>
      <c r="B57" s="665"/>
      <c r="C57" s="665"/>
      <c r="D57" s="665"/>
      <c r="E57" s="665"/>
      <c r="F57" s="665"/>
      <c r="G57" s="665"/>
      <c r="H57" s="665"/>
      <c r="I57" s="665"/>
      <c r="J57" s="665"/>
      <c r="K57" s="665"/>
    </row>
    <row r="58" spans="1:11" x14ac:dyDescent="0.25">
      <c r="A58" s="665"/>
      <c r="B58" s="665"/>
      <c r="C58" s="665"/>
      <c r="D58" s="665"/>
      <c r="E58" s="665"/>
      <c r="F58" s="665"/>
      <c r="G58" s="665"/>
      <c r="H58" s="665"/>
      <c r="I58" s="665"/>
      <c r="J58" s="665"/>
      <c r="K58" s="665"/>
    </row>
    <row r="59" spans="1:11" x14ac:dyDescent="0.25">
      <c r="A59" s="665"/>
      <c r="B59" s="665"/>
      <c r="C59" s="665"/>
      <c r="D59" s="665"/>
      <c r="E59" s="665"/>
      <c r="F59" s="665"/>
      <c r="G59" s="665"/>
      <c r="H59" s="665"/>
      <c r="I59" s="665"/>
      <c r="J59" s="665"/>
      <c r="K59" s="665"/>
    </row>
    <row r="60" spans="1:11" x14ac:dyDescent="0.25">
      <c r="A60" s="598"/>
      <c r="B60" s="598"/>
      <c r="C60" s="598"/>
      <c r="D60" s="598"/>
      <c r="E60" s="598"/>
      <c r="F60" s="598"/>
      <c r="G60" s="598"/>
      <c r="H60" s="598"/>
      <c r="I60" s="598"/>
      <c r="J60" s="598"/>
      <c r="K60" s="598"/>
    </row>
    <row r="61" spans="1:11" x14ac:dyDescent="0.25">
      <c r="A61" s="598"/>
      <c r="B61" s="598"/>
      <c r="C61" s="598"/>
      <c r="D61" s="598"/>
      <c r="E61" s="598"/>
      <c r="F61" s="598"/>
      <c r="G61" s="598"/>
      <c r="H61" s="598"/>
      <c r="I61" s="598"/>
      <c r="J61" s="598"/>
      <c r="K61" s="598"/>
    </row>
    <row r="62" spans="1:11" x14ac:dyDescent="0.25">
      <c r="A62" s="598"/>
      <c r="B62" s="598"/>
      <c r="C62" s="598"/>
      <c r="D62" s="598"/>
      <c r="E62" s="598"/>
      <c r="F62" s="598"/>
      <c r="G62" s="598"/>
      <c r="H62" s="598"/>
      <c r="I62" s="598"/>
      <c r="J62" s="598"/>
      <c r="K62" s="598"/>
    </row>
    <row r="63" spans="1:11" ht="31.5" customHeight="1" x14ac:dyDescent="0.25">
      <c r="A63" s="775" t="s">
        <v>603</v>
      </c>
      <c r="B63" s="775"/>
      <c r="C63" s="775"/>
      <c r="D63" s="775"/>
      <c r="E63" s="775"/>
      <c r="F63" s="775"/>
      <c r="G63" s="775"/>
      <c r="H63" s="775"/>
      <c r="I63" s="775"/>
      <c r="J63" s="775"/>
      <c r="K63" s="775"/>
    </row>
    <row r="64" spans="1:11" ht="26.25" customHeight="1" x14ac:dyDescent="0.25">
      <c r="A64" s="776" t="s">
        <v>608</v>
      </c>
      <c r="B64" s="776"/>
      <c r="C64" s="776"/>
      <c r="D64" s="776"/>
      <c r="E64" s="776"/>
      <c r="F64" s="776"/>
      <c r="G64" s="776"/>
      <c r="H64" s="776"/>
      <c r="I64" s="776"/>
      <c r="J64" s="776"/>
      <c r="K64" s="776"/>
    </row>
    <row r="65" spans="1:11" s="121" customFormat="1" ht="18" customHeight="1" thickBot="1" x14ac:dyDescent="0.3">
      <c r="A65" s="626" t="s">
        <v>894</v>
      </c>
      <c r="B65" s="184"/>
      <c r="C65" s="184"/>
      <c r="D65" s="184"/>
      <c r="E65" s="184"/>
      <c r="F65" s="184"/>
      <c r="G65" s="184"/>
      <c r="H65" s="184"/>
      <c r="I65" s="184"/>
      <c r="J65" s="184"/>
      <c r="K65" s="185" t="s">
        <v>895</v>
      </c>
    </row>
    <row r="66" spans="1:11" ht="16.2" thickTop="1" x14ac:dyDescent="0.25">
      <c r="A66" s="777" t="s">
        <v>205</v>
      </c>
      <c r="B66" s="777" t="s">
        <v>1</v>
      </c>
      <c r="C66" s="777"/>
      <c r="D66" s="777"/>
      <c r="E66" s="777" t="s">
        <v>2</v>
      </c>
      <c r="F66" s="777"/>
      <c r="G66" s="777"/>
      <c r="H66" s="777" t="s">
        <v>4</v>
      </c>
      <c r="I66" s="777"/>
      <c r="J66" s="777"/>
      <c r="K66" s="777" t="s">
        <v>206</v>
      </c>
    </row>
    <row r="67" spans="1:11" ht="15.6" x14ac:dyDescent="0.25">
      <c r="A67" s="778"/>
      <c r="B67" s="778" t="s">
        <v>6</v>
      </c>
      <c r="C67" s="778"/>
      <c r="D67" s="778"/>
      <c r="E67" s="778" t="s">
        <v>7</v>
      </c>
      <c r="F67" s="778"/>
      <c r="G67" s="778"/>
      <c r="H67" s="778" t="s">
        <v>9</v>
      </c>
      <c r="I67" s="778"/>
      <c r="J67" s="778"/>
      <c r="K67" s="778"/>
    </row>
    <row r="68" spans="1:11" ht="15.6" x14ac:dyDescent="0.25">
      <c r="A68" s="778"/>
      <c r="B68" s="590" t="s">
        <v>10</v>
      </c>
      <c r="C68" s="590" t="s">
        <v>11</v>
      </c>
      <c r="D68" s="590" t="s">
        <v>12</v>
      </c>
      <c r="E68" s="590" t="s">
        <v>10</v>
      </c>
      <c r="F68" s="590" t="s">
        <v>11</v>
      </c>
      <c r="G68" s="590" t="s">
        <v>12</v>
      </c>
      <c r="H68" s="590" t="s">
        <v>10</v>
      </c>
      <c r="I68" s="590" t="s">
        <v>11</v>
      </c>
      <c r="J68" s="590" t="s">
        <v>12</v>
      </c>
      <c r="K68" s="778"/>
    </row>
    <row r="69" spans="1:11" ht="16.2" thickBot="1" x14ac:dyDescent="0.3">
      <c r="A69" s="779"/>
      <c r="B69" s="591" t="s">
        <v>13</v>
      </c>
      <c r="C69" s="591" t="s">
        <v>14</v>
      </c>
      <c r="D69" s="591" t="s">
        <v>9</v>
      </c>
      <c r="E69" s="591" t="s">
        <v>13</v>
      </c>
      <c r="F69" s="591" t="s">
        <v>14</v>
      </c>
      <c r="G69" s="591" t="s">
        <v>9</v>
      </c>
      <c r="H69" s="591" t="s">
        <v>13</v>
      </c>
      <c r="I69" s="591" t="s">
        <v>14</v>
      </c>
      <c r="J69" s="591" t="s">
        <v>9</v>
      </c>
      <c r="K69" s="779"/>
    </row>
    <row r="70" spans="1:11" ht="18.899999999999999" customHeight="1" x14ac:dyDescent="0.25">
      <c r="A70" s="173" t="s">
        <v>15</v>
      </c>
      <c r="B70" s="174"/>
      <c r="C70" s="174"/>
      <c r="D70" s="174"/>
      <c r="E70" s="175"/>
      <c r="F70" s="175"/>
      <c r="G70" s="175"/>
      <c r="H70" s="175"/>
      <c r="I70" s="175"/>
      <c r="J70" s="175"/>
      <c r="K70" s="176" t="s">
        <v>207</v>
      </c>
    </row>
    <row r="71" spans="1:11" ht="18.899999999999999" customHeight="1" x14ac:dyDescent="0.25">
      <c r="A71" s="173" t="s">
        <v>208</v>
      </c>
      <c r="B71" s="191">
        <v>387</v>
      </c>
      <c r="C71" s="191">
        <v>597</v>
      </c>
      <c r="D71" s="191">
        <v>984</v>
      </c>
      <c r="E71" s="175">
        <v>0</v>
      </c>
      <c r="F71" s="175">
        <v>0</v>
      </c>
      <c r="G71" s="175">
        <v>0</v>
      </c>
      <c r="H71" s="175">
        <f>E71+B71</f>
        <v>387</v>
      </c>
      <c r="I71" s="175">
        <f>F71+C71</f>
        <v>597</v>
      </c>
      <c r="J71" s="175">
        <f>SUM(H71:I71)</f>
        <v>984</v>
      </c>
      <c r="K71" s="176" t="s">
        <v>209</v>
      </c>
    </row>
    <row r="72" spans="1:11" ht="18.899999999999999" customHeight="1" x14ac:dyDescent="0.25">
      <c r="A72" s="173" t="s">
        <v>532</v>
      </c>
      <c r="B72" s="191">
        <v>21</v>
      </c>
      <c r="C72" s="191">
        <v>25</v>
      </c>
      <c r="D72" s="191">
        <v>46</v>
      </c>
      <c r="E72" s="175">
        <v>0</v>
      </c>
      <c r="F72" s="175">
        <v>0</v>
      </c>
      <c r="G72" s="175">
        <v>0</v>
      </c>
      <c r="H72" s="175">
        <f t="shared" ref="H72:H91" si="9">E72+B72</f>
        <v>21</v>
      </c>
      <c r="I72" s="175">
        <f t="shared" ref="I72:I91" si="10">F72+C72</f>
        <v>25</v>
      </c>
      <c r="J72" s="175">
        <f t="shared" ref="J72:J91" si="11">SUM(H72:I72)</f>
        <v>46</v>
      </c>
      <c r="K72" s="176" t="s">
        <v>533</v>
      </c>
    </row>
    <row r="73" spans="1:11" ht="18.899999999999999" customHeight="1" x14ac:dyDescent="0.25">
      <c r="A73" s="173" t="s">
        <v>212</v>
      </c>
      <c r="B73" s="191">
        <v>179</v>
      </c>
      <c r="C73" s="191">
        <v>349</v>
      </c>
      <c r="D73" s="191">
        <v>528</v>
      </c>
      <c r="E73" s="175">
        <v>0</v>
      </c>
      <c r="F73" s="175">
        <v>0</v>
      </c>
      <c r="G73" s="175">
        <v>0</v>
      </c>
      <c r="H73" s="175">
        <f t="shared" si="9"/>
        <v>179</v>
      </c>
      <c r="I73" s="175">
        <f t="shared" si="10"/>
        <v>349</v>
      </c>
      <c r="J73" s="175">
        <f t="shared" si="11"/>
        <v>528</v>
      </c>
      <c r="K73" s="176" t="s">
        <v>213</v>
      </c>
    </row>
    <row r="74" spans="1:11" ht="18.899999999999999" customHeight="1" x14ac:dyDescent="0.25">
      <c r="A74" s="173" t="s">
        <v>214</v>
      </c>
      <c r="B74" s="191">
        <v>167</v>
      </c>
      <c r="C74" s="191">
        <v>442</v>
      </c>
      <c r="D74" s="191">
        <v>609</v>
      </c>
      <c r="E74" s="175">
        <v>0</v>
      </c>
      <c r="F74" s="175">
        <v>0</v>
      </c>
      <c r="G74" s="175">
        <v>0</v>
      </c>
      <c r="H74" s="175">
        <f t="shared" si="9"/>
        <v>167</v>
      </c>
      <c r="I74" s="175">
        <f t="shared" si="10"/>
        <v>442</v>
      </c>
      <c r="J74" s="175">
        <f t="shared" si="11"/>
        <v>609</v>
      </c>
      <c r="K74" s="176" t="s">
        <v>215</v>
      </c>
    </row>
    <row r="75" spans="1:11" ht="18.899999999999999" customHeight="1" x14ac:dyDescent="0.25">
      <c r="A75" s="173" t="s">
        <v>534</v>
      </c>
      <c r="B75" s="191">
        <v>27</v>
      </c>
      <c r="C75" s="191">
        <v>136</v>
      </c>
      <c r="D75" s="191">
        <v>163</v>
      </c>
      <c r="E75" s="175">
        <v>0</v>
      </c>
      <c r="F75" s="175">
        <v>0</v>
      </c>
      <c r="G75" s="175">
        <v>0</v>
      </c>
      <c r="H75" s="175">
        <f t="shared" si="9"/>
        <v>27</v>
      </c>
      <c r="I75" s="175">
        <f t="shared" si="10"/>
        <v>136</v>
      </c>
      <c r="J75" s="175">
        <f t="shared" si="11"/>
        <v>163</v>
      </c>
      <c r="K75" s="176" t="s">
        <v>217</v>
      </c>
    </row>
    <row r="76" spans="1:11" ht="18.899999999999999" customHeight="1" x14ac:dyDescent="0.25">
      <c r="A76" s="173" t="s">
        <v>218</v>
      </c>
      <c r="B76" s="191">
        <v>799</v>
      </c>
      <c r="C76" s="191">
        <v>953</v>
      </c>
      <c r="D76" s="191">
        <v>1752</v>
      </c>
      <c r="E76" s="175">
        <v>0</v>
      </c>
      <c r="F76" s="175">
        <v>0</v>
      </c>
      <c r="G76" s="175">
        <v>0</v>
      </c>
      <c r="H76" s="175">
        <f t="shared" si="9"/>
        <v>799</v>
      </c>
      <c r="I76" s="175">
        <f t="shared" si="10"/>
        <v>953</v>
      </c>
      <c r="J76" s="175">
        <f t="shared" si="11"/>
        <v>1752</v>
      </c>
      <c r="K76" s="176" t="s">
        <v>219</v>
      </c>
    </row>
    <row r="77" spans="1:11" ht="18.899999999999999" customHeight="1" x14ac:dyDescent="0.25">
      <c r="A77" s="173" t="s">
        <v>522</v>
      </c>
      <c r="B77" s="191">
        <v>417</v>
      </c>
      <c r="C77" s="191">
        <v>749</v>
      </c>
      <c r="D77" s="191">
        <v>1166</v>
      </c>
      <c r="E77" s="175">
        <v>0</v>
      </c>
      <c r="F77" s="175">
        <v>0</v>
      </c>
      <c r="G77" s="175">
        <v>0</v>
      </c>
      <c r="H77" s="175">
        <f t="shared" si="9"/>
        <v>417</v>
      </c>
      <c r="I77" s="175">
        <f t="shared" si="10"/>
        <v>749</v>
      </c>
      <c r="J77" s="175">
        <f t="shared" si="11"/>
        <v>1166</v>
      </c>
      <c r="K77" s="176" t="s">
        <v>223</v>
      </c>
    </row>
    <row r="78" spans="1:11" ht="18.899999999999999" customHeight="1" x14ac:dyDescent="0.25">
      <c r="A78" s="173" t="s">
        <v>224</v>
      </c>
      <c r="B78" s="191">
        <v>127</v>
      </c>
      <c r="C78" s="191">
        <v>152</v>
      </c>
      <c r="D78" s="191">
        <v>279</v>
      </c>
      <c r="E78" s="175">
        <v>0</v>
      </c>
      <c r="F78" s="175">
        <v>0</v>
      </c>
      <c r="G78" s="175">
        <v>0</v>
      </c>
      <c r="H78" s="175">
        <f t="shared" si="9"/>
        <v>127</v>
      </c>
      <c r="I78" s="175">
        <f t="shared" si="10"/>
        <v>152</v>
      </c>
      <c r="J78" s="175">
        <f t="shared" si="11"/>
        <v>279</v>
      </c>
      <c r="K78" s="176" t="s">
        <v>225</v>
      </c>
    </row>
    <row r="79" spans="1:11" ht="18.899999999999999" customHeight="1" x14ac:dyDescent="0.25">
      <c r="A79" s="173" t="s">
        <v>226</v>
      </c>
      <c r="B79" s="191">
        <v>262</v>
      </c>
      <c r="C79" s="191">
        <v>678</v>
      </c>
      <c r="D79" s="191">
        <v>940</v>
      </c>
      <c r="E79" s="175">
        <v>0</v>
      </c>
      <c r="F79" s="175">
        <v>0</v>
      </c>
      <c r="G79" s="175">
        <v>0</v>
      </c>
      <c r="H79" s="175">
        <f t="shared" si="9"/>
        <v>262</v>
      </c>
      <c r="I79" s="175">
        <f t="shared" si="10"/>
        <v>678</v>
      </c>
      <c r="J79" s="175">
        <f t="shared" si="11"/>
        <v>940</v>
      </c>
      <c r="K79" s="176" t="s">
        <v>267</v>
      </c>
    </row>
    <row r="80" spans="1:11" ht="18.899999999999999" customHeight="1" x14ac:dyDescent="0.25">
      <c r="A80" s="173" t="s">
        <v>546</v>
      </c>
      <c r="B80" s="191">
        <v>129</v>
      </c>
      <c r="C80" s="191">
        <v>105</v>
      </c>
      <c r="D80" s="191">
        <v>234</v>
      </c>
      <c r="E80" s="175">
        <v>0</v>
      </c>
      <c r="F80" s="175">
        <v>0</v>
      </c>
      <c r="G80" s="175">
        <v>0</v>
      </c>
      <c r="H80" s="175">
        <f t="shared" si="9"/>
        <v>129</v>
      </c>
      <c r="I80" s="175">
        <f t="shared" si="10"/>
        <v>105</v>
      </c>
      <c r="J80" s="175">
        <f t="shared" si="11"/>
        <v>234</v>
      </c>
      <c r="K80" s="149" t="s">
        <v>547</v>
      </c>
    </row>
    <row r="81" spans="1:11" ht="18.899999999999999" customHeight="1" x14ac:dyDescent="0.25">
      <c r="A81" s="178" t="s">
        <v>537</v>
      </c>
      <c r="B81" s="191">
        <v>128</v>
      </c>
      <c r="C81" s="191">
        <v>355</v>
      </c>
      <c r="D81" s="191">
        <v>483</v>
      </c>
      <c r="E81" s="175">
        <v>0</v>
      </c>
      <c r="F81" s="175">
        <v>0</v>
      </c>
      <c r="G81" s="175">
        <v>0</v>
      </c>
      <c r="H81" s="175">
        <f t="shared" si="9"/>
        <v>128</v>
      </c>
      <c r="I81" s="175">
        <f t="shared" si="10"/>
        <v>355</v>
      </c>
      <c r="J81" s="175">
        <f t="shared" si="11"/>
        <v>483</v>
      </c>
      <c r="K81" s="180" t="s">
        <v>377</v>
      </c>
    </row>
    <row r="82" spans="1:11" ht="18.899999999999999" customHeight="1" x14ac:dyDescent="0.25">
      <c r="A82" s="173" t="s">
        <v>316</v>
      </c>
      <c r="B82" s="191">
        <v>1540</v>
      </c>
      <c r="C82" s="191">
        <v>1391</v>
      </c>
      <c r="D82" s="191">
        <v>2931</v>
      </c>
      <c r="E82" s="175">
        <v>0</v>
      </c>
      <c r="F82" s="175">
        <v>0</v>
      </c>
      <c r="G82" s="175">
        <v>0</v>
      </c>
      <c r="H82" s="175">
        <f t="shared" si="9"/>
        <v>1540</v>
      </c>
      <c r="I82" s="175">
        <f t="shared" si="10"/>
        <v>1391</v>
      </c>
      <c r="J82" s="175">
        <f t="shared" si="11"/>
        <v>2931</v>
      </c>
      <c r="K82" s="176" t="s">
        <v>231</v>
      </c>
    </row>
    <row r="83" spans="1:11" ht="18.899999999999999" customHeight="1" x14ac:dyDescent="0.25">
      <c r="A83" s="173" t="s">
        <v>472</v>
      </c>
      <c r="B83" s="191">
        <v>706</v>
      </c>
      <c r="C83" s="191">
        <v>2415</v>
      </c>
      <c r="D83" s="191">
        <v>3121</v>
      </c>
      <c r="E83" s="175">
        <v>0</v>
      </c>
      <c r="F83" s="175">
        <v>0</v>
      </c>
      <c r="G83" s="175">
        <v>0</v>
      </c>
      <c r="H83" s="175">
        <f t="shared" si="9"/>
        <v>706</v>
      </c>
      <c r="I83" s="175">
        <f t="shared" si="10"/>
        <v>2415</v>
      </c>
      <c r="J83" s="175">
        <f t="shared" si="11"/>
        <v>3121</v>
      </c>
      <c r="K83" s="176" t="s">
        <v>473</v>
      </c>
    </row>
    <row r="84" spans="1:11" ht="18.899999999999999" customHeight="1" x14ac:dyDescent="0.25">
      <c r="A84" s="173" t="s">
        <v>474</v>
      </c>
      <c r="B84" s="191">
        <v>564</v>
      </c>
      <c r="C84" s="191">
        <v>1140</v>
      </c>
      <c r="D84" s="191">
        <v>1704</v>
      </c>
      <c r="E84" s="175">
        <v>0</v>
      </c>
      <c r="F84" s="175">
        <v>0</v>
      </c>
      <c r="G84" s="175">
        <v>0</v>
      </c>
      <c r="H84" s="175">
        <f t="shared" si="9"/>
        <v>564</v>
      </c>
      <c r="I84" s="175">
        <f t="shared" si="10"/>
        <v>1140</v>
      </c>
      <c r="J84" s="175">
        <f t="shared" si="11"/>
        <v>1704</v>
      </c>
      <c r="K84" s="176" t="s">
        <v>475</v>
      </c>
    </row>
    <row r="85" spans="1:11" ht="18.899999999999999" customHeight="1" x14ac:dyDescent="0.25">
      <c r="A85" s="173" t="s">
        <v>538</v>
      </c>
      <c r="B85" s="191">
        <v>261</v>
      </c>
      <c r="C85" s="191">
        <v>644</v>
      </c>
      <c r="D85" s="191">
        <v>905</v>
      </c>
      <c r="E85" s="175">
        <v>0</v>
      </c>
      <c r="F85" s="175">
        <v>0</v>
      </c>
      <c r="G85" s="175">
        <v>0</v>
      </c>
      <c r="H85" s="175">
        <f t="shared" si="9"/>
        <v>261</v>
      </c>
      <c r="I85" s="175">
        <f t="shared" si="10"/>
        <v>644</v>
      </c>
      <c r="J85" s="175">
        <f t="shared" si="11"/>
        <v>905</v>
      </c>
      <c r="K85" s="176" t="s">
        <v>539</v>
      </c>
    </row>
    <row r="86" spans="1:11" ht="18.899999999999999" customHeight="1" x14ac:dyDescent="0.25">
      <c r="A86" s="173" t="s">
        <v>540</v>
      </c>
      <c r="B86" s="191">
        <v>0</v>
      </c>
      <c r="C86" s="191">
        <v>1199</v>
      </c>
      <c r="D86" s="191">
        <v>1199</v>
      </c>
      <c r="E86" s="175">
        <v>0</v>
      </c>
      <c r="F86" s="175">
        <v>0</v>
      </c>
      <c r="G86" s="175">
        <v>0</v>
      </c>
      <c r="H86" s="175">
        <f t="shared" si="9"/>
        <v>0</v>
      </c>
      <c r="I86" s="175">
        <f t="shared" si="10"/>
        <v>1199</v>
      </c>
      <c r="J86" s="175">
        <f t="shared" si="11"/>
        <v>1199</v>
      </c>
      <c r="K86" s="176" t="s">
        <v>443</v>
      </c>
    </row>
    <row r="87" spans="1:11" ht="18.899999999999999" customHeight="1" x14ac:dyDescent="0.25">
      <c r="A87" s="173" t="s">
        <v>238</v>
      </c>
      <c r="B87" s="191">
        <v>519</v>
      </c>
      <c r="C87" s="191">
        <v>185</v>
      </c>
      <c r="D87" s="191">
        <v>704</v>
      </c>
      <c r="E87" s="175">
        <v>0</v>
      </c>
      <c r="F87" s="175">
        <v>0</v>
      </c>
      <c r="G87" s="175">
        <v>0</v>
      </c>
      <c r="H87" s="175">
        <f t="shared" si="9"/>
        <v>519</v>
      </c>
      <c r="I87" s="175">
        <f t="shared" si="10"/>
        <v>185</v>
      </c>
      <c r="J87" s="175">
        <f t="shared" si="11"/>
        <v>704</v>
      </c>
      <c r="K87" s="176" t="s">
        <v>239</v>
      </c>
    </row>
    <row r="88" spans="1:11" ht="18.899999999999999" customHeight="1" x14ac:dyDescent="0.25">
      <c r="A88" s="173" t="s">
        <v>242</v>
      </c>
      <c r="B88" s="191">
        <v>1120</v>
      </c>
      <c r="C88" s="191">
        <v>1919</v>
      </c>
      <c r="D88" s="191">
        <v>3039</v>
      </c>
      <c r="E88" s="175">
        <v>0</v>
      </c>
      <c r="F88" s="175">
        <v>0</v>
      </c>
      <c r="G88" s="175">
        <v>0</v>
      </c>
      <c r="H88" s="175">
        <f t="shared" si="9"/>
        <v>1120</v>
      </c>
      <c r="I88" s="175">
        <f t="shared" si="10"/>
        <v>1919</v>
      </c>
      <c r="J88" s="175">
        <f t="shared" si="11"/>
        <v>3039</v>
      </c>
      <c r="K88" s="176" t="s">
        <v>243</v>
      </c>
    </row>
    <row r="89" spans="1:11" ht="18.899999999999999" customHeight="1" x14ac:dyDescent="0.25">
      <c r="A89" s="173" t="s">
        <v>248</v>
      </c>
      <c r="B89" s="191">
        <v>207</v>
      </c>
      <c r="C89" s="191">
        <v>428</v>
      </c>
      <c r="D89" s="191">
        <v>635</v>
      </c>
      <c r="E89" s="175">
        <v>0</v>
      </c>
      <c r="F89" s="175">
        <v>0</v>
      </c>
      <c r="G89" s="175">
        <v>0</v>
      </c>
      <c r="H89" s="175">
        <f t="shared" si="9"/>
        <v>207</v>
      </c>
      <c r="I89" s="175">
        <f t="shared" si="10"/>
        <v>428</v>
      </c>
      <c r="J89" s="175">
        <f t="shared" si="11"/>
        <v>635</v>
      </c>
      <c r="K89" s="176" t="s">
        <v>542</v>
      </c>
    </row>
    <row r="90" spans="1:11" ht="18.899999999999999" customHeight="1" thickBot="1" x14ac:dyDescent="0.3">
      <c r="A90" s="285" t="s">
        <v>252</v>
      </c>
      <c r="B90" s="286">
        <v>251</v>
      </c>
      <c r="C90" s="286">
        <v>476</v>
      </c>
      <c r="D90" s="286">
        <v>727</v>
      </c>
      <c r="E90" s="174">
        <v>0</v>
      </c>
      <c r="F90" s="174">
        <v>0</v>
      </c>
      <c r="G90" s="174">
        <v>0</v>
      </c>
      <c r="H90" s="174">
        <f t="shared" si="9"/>
        <v>251</v>
      </c>
      <c r="I90" s="174">
        <f t="shared" si="10"/>
        <v>476</v>
      </c>
      <c r="J90" s="174">
        <f t="shared" si="11"/>
        <v>727</v>
      </c>
      <c r="K90" s="287" t="s">
        <v>253</v>
      </c>
    </row>
    <row r="91" spans="1:11" ht="18.899999999999999" customHeight="1" thickBot="1" x14ac:dyDescent="0.3">
      <c r="A91" s="188" t="s">
        <v>90</v>
      </c>
      <c r="B91" s="189">
        <f>SUM(B71:B90)</f>
        <v>7811</v>
      </c>
      <c r="C91" s="189">
        <f t="shared" ref="C91:G91" si="12">SUM(C71:C90)</f>
        <v>14338</v>
      </c>
      <c r="D91" s="189">
        <f t="shared" si="12"/>
        <v>22149</v>
      </c>
      <c r="E91" s="189">
        <f t="shared" si="12"/>
        <v>0</v>
      </c>
      <c r="F91" s="189">
        <f t="shared" si="12"/>
        <v>0</v>
      </c>
      <c r="G91" s="189">
        <f t="shared" si="12"/>
        <v>0</v>
      </c>
      <c r="H91" s="189">
        <f t="shared" si="9"/>
        <v>7811</v>
      </c>
      <c r="I91" s="189">
        <f t="shared" si="10"/>
        <v>14338</v>
      </c>
      <c r="J91" s="189">
        <f t="shared" si="11"/>
        <v>22149</v>
      </c>
      <c r="K91" s="190" t="s">
        <v>91</v>
      </c>
    </row>
    <row r="92" spans="1:11" ht="15" thickTop="1" x14ac:dyDescent="0.25">
      <c r="A92" s="598"/>
      <c r="B92" s="598"/>
      <c r="C92" s="598"/>
      <c r="D92" s="598"/>
      <c r="E92" s="598"/>
      <c r="F92" s="598"/>
      <c r="G92" s="598"/>
      <c r="H92" s="598"/>
      <c r="I92" s="598"/>
      <c r="J92" s="598"/>
      <c r="K92" s="598"/>
    </row>
    <row r="93" spans="1:11" x14ac:dyDescent="0.25">
      <c r="A93" s="665"/>
      <c r="B93" s="665"/>
      <c r="C93" s="665"/>
      <c r="D93" s="665"/>
      <c r="E93" s="665"/>
      <c r="F93" s="665"/>
      <c r="G93" s="665"/>
      <c r="H93" s="665"/>
      <c r="I93" s="665"/>
      <c r="J93" s="665"/>
      <c r="K93" s="665"/>
    </row>
    <row r="94" spans="1:11" x14ac:dyDescent="0.25">
      <c r="A94" s="665"/>
      <c r="B94" s="665"/>
      <c r="C94" s="665"/>
      <c r="D94" s="665"/>
      <c r="E94" s="665"/>
      <c r="F94" s="665"/>
      <c r="G94" s="665"/>
      <c r="H94" s="665"/>
      <c r="I94" s="665"/>
      <c r="J94" s="665"/>
      <c r="K94" s="665"/>
    </row>
    <row r="95" spans="1:11" x14ac:dyDescent="0.25">
      <c r="A95" s="598"/>
      <c r="B95" s="598"/>
      <c r="C95" s="598"/>
      <c r="D95" s="598"/>
      <c r="E95" s="598"/>
      <c r="F95" s="598"/>
      <c r="G95" s="598"/>
      <c r="H95" s="598"/>
      <c r="I95" s="598"/>
      <c r="J95" s="598"/>
      <c r="K95" s="598"/>
    </row>
    <row r="96" spans="1:11" s="121" customFormat="1" ht="19.5" customHeight="1" thickBot="1" x14ac:dyDescent="0.3">
      <c r="A96" s="183" t="s">
        <v>896</v>
      </c>
      <c r="B96" s="184"/>
      <c r="C96" s="184"/>
      <c r="D96" s="184"/>
      <c r="E96" s="184"/>
      <c r="F96" s="184"/>
      <c r="G96" s="184"/>
      <c r="H96" s="184"/>
      <c r="I96" s="184"/>
      <c r="J96" s="184"/>
      <c r="K96" s="322" t="s">
        <v>897</v>
      </c>
    </row>
    <row r="97" spans="1:11" ht="19.5" customHeight="1" thickTop="1" x14ac:dyDescent="0.25">
      <c r="A97" s="777" t="s">
        <v>205</v>
      </c>
      <c r="B97" s="777" t="s">
        <v>1</v>
      </c>
      <c r="C97" s="777"/>
      <c r="D97" s="777"/>
      <c r="E97" s="777" t="s">
        <v>2</v>
      </c>
      <c r="F97" s="777"/>
      <c r="G97" s="777"/>
      <c r="H97" s="777" t="s">
        <v>4</v>
      </c>
      <c r="I97" s="777"/>
      <c r="J97" s="777"/>
      <c r="K97" s="777" t="s">
        <v>206</v>
      </c>
    </row>
    <row r="98" spans="1:11" ht="19.5" customHeight="1" x14ac:dyDescent="0.25">
      <c r="A98" s="778"/>
      <c r="B98" s="778" t="s">
        <v>6</v>
      </c>
      <c r="C98" s="778"/>
      <c r="D98" s="778"/>
      <c r="E98" s="778" t="s">
        <v>7</v>
      </c>
      <c r="F98" s="778"/>
      <c r="G98" s="778"/>
      <c r="H98" s="778" t="s">
        <v>9</v>
      </c>
      <c r="I98" s="778"/>
      <c r="J98" s="778"/>
      <c r="K98" s="778"/>
    </row>
    <row r="99" spans="1:11" ht="19.5" customHeight="1" x14ac:dyDescent="0.25">
      <c r="A99" s="778"/>
      <c r="B99" s="590" t="s">
        <v>10</v>
      </c>
      <c r="C99" s="590" t="s">
        <v>11</v>
      </c>
      <c r="D99" s="590" t="s">
        <v>12</v>
      </c>
      <c r="E99" s="590" t="s">
        <v>10</v>
      </c>
      <c r="F99" s="590" t="s">
        <v>11</v>
      </c>
      <c r="G99" s="590" t="s">
        <v>12</v>
      </c>
      <c r="H99" s="590" t="s">
        <v>10</v>
      </c>
      <c r="I99" s="590" t="s">
        <v>11</v>
      </c>
      <c r="J99" s="590" t="s">
        <v>12</v>
      </c>
      <c r="K99" s="778"/>
    </row>
    <row r="100" spans="1:11" ht="19.5" customHeight="1" thickBot="1" x14ac:dyDescent="0.3">
      <c r="A100" s="779"/>
      <c r="B100" s="591" t="s">
        <v>13</v>
      </c>
      <c r="C100" s="591" t="s">
        <v>14</v>
      </c>
      <c r="D100" s="591" t="s">
        <v>9</v>
      </c>
      <c r="E100" s="591" t="s">
        <v>13</v>
      </c>
      <c r="F100" s="591" t="s">
        <v>14</v>
      </c>
      <c r="G100" s="591" t="s">
        <v>9</v>
      </c>
      <c r="H100" s="591" t="s">
        <v>13</v>
      </c>
      <c r="I100" s="591" t="s">
        <v>14</v>
      </c>
      <c r="J100" s="591" t="s">
        <v>9</v>
      </c>
      <c r="K100" s="779"/>
    </row>
    <row r="101" spans="1:11" ht="21" customHeight="1" x14ac:dyDescent="0.25">
      <c r="A101" s="173" t="s">
        <v>92</v>
      </c>
      <c r="B101" s="175"/>
      <c r="C101" s="175"/>
      <c r="D101" s="175"/>
      <c r="E101" s="175"/>
      <c r="F101" s="175"/>
      <c r="G101" s="175"/>
      <c r="H101" s="175"/>
      <c r="I101" s="175"/>
      <c r="J101" s="175"/>
      <c r="K101" s="176" t="s">
        <v>93</v>
      </c>
    </row>
    <row r="102" spans="1:11" ht="21" customHeight="1" x14ac:dyDescent="0.25">
      <c r="A102" s="173" t="s">
        <v>534</v>
      </c>
      <c r="B102" s="175">
        <v>175</v>
      </c>
      <c r="C102" s="175">
        <v>72</v>
      </c>
      <c r="D102" s="175">
        <v>247</v>
      </c>
      <c r="E102" s="175">
        <v>0</v>
      </c>
      <c r="F102" s="175">
        <v>0</v>
      </c>
      <c r="G102" s="175">
        <v>0</v>
      </c>
      <c r="H102" s="175">
        <f>E102+B102</f>
        <v>175</v>
      </c>
      <c r="I102" s="175">
        <f>F102+C102</f>
        <v>72</v>
      </c>
      <c r="J102" s="175">
        <f>SUM(H102:I102)</f>
        <v>247</v>
      </c>
      <c r="K102" s="176" t="s">
        <v>217</v>
      </c>
    </row>
    <row r="103" spans="1:11" ht="21" customHeight="1" x14ac:dyDescent="0.25">
      <c r="A103" s="173" t="s">
        <v>218</v>
      </c>
      <c r="B103" s="175">
        <v>332</v>
      </c>
      <c r="C103" s="175">
        <v>71</v>
      </c>
      <c r="D103" s="175">
        <v>403</v>
      </c>
      <c r="E103" s="175">
        <v>0</v>
      </c>
      <c r="F103" s="175">
        <v>0</v>
      </c>
      <c r="G103" s="175">
        <v>0</v>
      </c>
      <c r="H103" s="175">
        <f t="shared" ref="H103:H116" si="13">E103+B103</f>
        <v>332</v>
      </c>
      <c r="I103" s="175">
        <f t="shared" ref="I103:I116" si="14">F103+C103</f>
        <v>71</v>
      </c>
      <c r="J103" s="175">
        <f t="shared" ref="J103:J116" si="15">SUM(H103:I103)</f>
        <v>403</v>
      </c>
      <c r="K103" s="176" t="s">
        <v>219</v>
      </c>
    </row>
    <row r="104" spans="1:11" ht="21" customHeight="1" x14ac:dyDescent="0.25">
      <c r="A104" s="173" t="s">
        <v>226</v>
      </c>
      <c r="B104" s="174">
        <v>114</v>
      </c>
      <c r="C104" s="174">
        <v>40</v>
      </c>
      <c r="D104" s="174">
        <v>154</v>
      </c>
      <c r="E104" s="174">
        <v>0</v>
      </c>
      <c r="F104" s="175">
        <v>0</v>
      </c>
      <c r="G104" s="175">
        <v>0</v>
      </c>
      <c r="H104" s="175">
        <f t="shared" si="13"/>
        <v>114</v>
      </c>
      <c r="I104" s="175">
        <f t="shared" si="14"/>
        <v>40</v>
      </c>
      <c r="J104" s="175">
        <f t="shared" si="15"/>
        <v>154</v>
      </c>
      <c r="K104" s="176" t="s">
        <v>267</v>
      </c>
    </row>
    <row r="105" spans="1:11" ht="33" customHeight="1" x14ac:dyDescent="0.25">
      <c r="A105" s="173" t="s">
        <v>537</v>
      </c>
      <c r="B105" s="174">
        <v>63</v>
      </c>
      <c r="C105" s="174">
        <v>19</v>
      </c>
      <c r="D105" s="174">
        <v>82</v>
      </c>
      <c r="E105" s="174">
        <v>0</v>
      </c>
      <c r="F105" s="174">
        <v>0</v>
      </c>
      <c r="G105" s="174">
        <v>0</v>
      </c>
      <c r="H105" s="175">
        <f t="shared" si="13"/>
        <v>63</v>
      </c>
      <c r="I105" s="175">
        <f t="shared" si="14"/>
        <v>19</v>
      </c>
      <c r="J105" s="175">
        <f t="shared" si="15"/>
        <v>82</v>
      </c>
      <c r="K105" s="180" t="s">
        <v>377</v>
      </c>
    </row>
    <row r="106" spans="1:11" ht="21" customHeight="1" x14ac:dyDescent="0.25">
      <c r="A106" s="173" t="s">
        <v>316</v>
      </c>
      <c r="B106" s="193">
        <v>1248</v>
      </c>
      <c r="C106" s="193">
        <v>615</v>
      </c>
      <c r="D106" s="193">
        <v>1863</v>
      </c>
      <c r="E106" s="175">
        <v>0</v>
      </c>
      <c r="F106" s="175">
        <v>0</v>
      </c>
      <c r="G106" s="175">
        <v>0</v>
      </c>
      <c r="H106" s="175">
        <f t="shared" si="13"/>
        <v>1248</v>
      </c>
      <c r="I106" s="175">
        <f t="shared" si="14"/>
        <v>615</v>
      </c>
      <c r="J106" s="175">
        <f t="shared" si="15"/>
        <v>1863</v>
      </c>
      <c r="K106" s="176" t="s">
        <v>231</v>
      </c>
    </row>
    <row r="107" spans="1:11" ht="21" customHeight="1" x14ac:dyDescent="0.25">
      <c r="A107" s="173" t="s">
        <v>472</v>
      </c>
      <c r="B107" s="193">
        <v>173</v>
      </c>
      <c r="C107" s="193">
        <v>235</v>
      </c>
      <c r="D107" s="193">
        <v>408</v>
      </c>
      <c r="E107" s="175">
        <v>0</v>
      </c>
      <c r="F107" s="175">
        <v>0</v>
      </c>
      <c r="G107" s="175">
        <v>0</v>
      </c>
      <c r="H107" s="175">
        <f t="shared" si="13"/>
        <v>173</v>
      </c>
      <c r="I107" s="175">
        <f t="shared" si="14"/>
        <v>235</v>
      </c>
      <c r="J107" s="175">
        <f t="shared" si="15"/>
        <v>408</v>
      </c>
      <c r="K107" s="176" t="s">
        <v>473</v>
      </c>
    </row>
    <row r="108" spans="1:11" ht="21" customHeight="1" x14ac:dyDescent="0.25">
      <c r="A108" s="173" t="s">
        <v>474</v>
      </c>
      <c r="B108" s="193">
        <v>207</v>
      </c>
      <c r="C108" s="193">
        <v>179</v>
      </c>
      <c r="D108" s="193">
        <v>386</v>
      </c>
      <c r="E108" s="175">
        <v>0</v>
      </c>
      <c r="F108" s="175">
        <v>0</v>
      </c>
      <c r="G108" s="175">
        <v>0</v>
      </c>
      <c r="H108" s="175">
        <f t="shared" si="13"/>
        <v>207</v>
      </c>
      <c r="I108" s="175">
        <f t="shared" si="14"/>
        <v>179</v>
      </c>
      <c r="J108" s="175">
        <f t="shared" si="15"/>
        <v>386</v>
      </c>
      <c r="K108" s="176" t="s">
        <v>475</v>
      </c>
    </row>
    <row r="109" spans="1:11" ht="21" customHeight="1" x14ac:dyDescent="0.25">
      <c r="A109" s="173" t="s">
        <v>538</v>
      </c>
      <c r="B109" s="193">
        <v>176</v>
      </c>
      <c r="C109" s="193">
        <v>267</v>
      </c>
      <c r="D109" s="193">
        <v>443</v>
      </c>
      <c r="E109" s="175">
        <v>0</v>
      </c>
      <c r="F109" s="175">
        <v>0</v>
      </c>
      <c r="G109" s="175">
        <v>0</v>
      </c>
      <c r="H109" s="175">
        <f t="shared" si="13"/>
        <v>176</v>
      </c>
      <c r="I109" s="175">
        <f t="shared" si="14"/>
        <v>267</v>
      </c>
      <c r="J109" s="175">
        <f t="shared" si="15"/>
        <v>443</v>
      </c>
      <c r="K109" s="176" t="s">
        <v>539</v>
      </c>
    </row>
    <row r="110" spans="1:11" ht="21" customHeight="1" x14ac:dyDescent="0.25">
      <c r="A110" s="173" t="s">
        <v>540</v>
      </c>
      <c r="B110" s="193">
        <v>0</v>
      </c>
      <c r="C110" s="193">
        <v>133</v>
      </c>
      <c r="D110" s="193">
        <v>133</v>
      </c>
      <c r="E110" s="175">
        <v>0</v>
      </c>
      <c r="F110" s="175">
        <v>0</v>
      </c>
      <c r="G110" s="175">
        <v>0</v>
      </c>
      <c r="H110" s="175">
        <f t="shared" si="13"/>
        <v>0</v>
      </c>
      <c r="I110" s="175">
        <f t="shared" si="14"/>
        <v>133</v>
      </c>
      <c r="J110" s="175">
        <f t="shared" si="15"/>
        <v>133</v>
      </c>
      <c r="K110" s="176" t="s">
        <v>443</v>
      </c>
    </row>
    <row r="111" spans="1:11" ht="21" customHeight="1" x14ac:dyDescent="0.25">
      <c r="A111" s="173" t="s">
        <v>238</v>
      </c>
      <c r="B111" s="193">
        <v>152</v>
      </c>
      <c r="C111" s="193">
        <v>14</v>
      </c>
      <c r="D111" s="193">
        <v>166</v>
      </c>
      <c r="E111" s="175">
        <v>0</v>
      </c>
      <c r="F111" s="175">
        <v>0</v>
      </c>
      <c r="G111" s="175">
        <v>0</v>
      </c>
      <c r="H111" s="175">
        <f t="shared" si="13"/>
        <v>152</v>
      </c>
      <c r="I111" s="175">
        <f t="shared" si="14"/>
        <v>14</v>
      </c>
      <c r="J111" s="175">
        <f t="shared" si="15"/>
        <v>166</v>
      </c>
      <c r="K111" s="176" t="s">
        <v>239</v>
      </c>
    </row>
    <row r="112" spans="1:11" ht="21" customHeight="1" x14ac:dyDescent="0.25">
      <c r="A112" s="173" t="s">
        <v>242</v>
      </c>
      <c r="B112" s="193">
        <v>519</v>
      </c>
      <c r="C112" s="193">
        <v>585</v>
      </c>
      <c r="D112" s="193">
        <v>1104</v>
      </c>
      <c r="E112" s="175">
        <v>0</v>
      </c>
      <c r="F112" s="175">
        <v>0</v>
      </c>
      <c r="G112" s="175">
        <v>0</v>
      </c>
      <c r="H112" s="175">
        <f t="shared" si="13"/>
        <v>519</v>
      </c>
      <c r="I112" s="175">
        <f t="shared" si="14"/>
        <v>585</v>
      </c>
      <c r="J112" s="175">
        <f t="shared" si="15"/>
        <v>1104</v>
      </c>
      <c r="K112" s="176" t="s">
        <v>243</v>
      </c>
    </row>
    <row r="113" spans="1:11" ht="21" customHeight="1" x14ac:dyDescent="0.25">
      <c r="A113" s="173" t="s">
        <v>541</v>
      </c>
      <c r="B113" s="193">
        <v>432</v>
      </c>
      <c r="C113" s="193">
        <v>148</v>
      </c>
      <c r="D113" s="193">
        <v>580</v>
      </c>
      <c r="E113" s="175">
        <v>0</v>
      </c>
      <c r="F113" s="175">
        <v>0</v>
      </c>
      <c r="G113" s="175">
        <v>0</v>
      </c>
      <c r="H113" s="175">
        <f t="shared" si="13"/>
        <v>432</v>
      </c>
      <c r="I113" s="175">
        <f t="shared" si="14"/>
        <v>148</v>
      </c>
      <c r="J113" s="175">
        <f t="shared" si="15"/>
        <v>580</v>
      </c>
      <c r="K113" s="176" t="s">
        <v>542</v>
      </c>
    </row>
    <row r="114" spans="1:11" ht="21" customHeight="1" x14ac:dyDescent="0.25">
      <c r="A114" s="173" t="s">
        <v>252</v>
      </c>
      <c r="B114" s="193">
        <v>19</v>
      </c>
      <c r="C114" s="193">
        <v>24</v>
      </c>
      <c r="D114" s="193">
        <v>43</v>
      </c>
      <c r="E114" s="175">
        <v>0</v>
      </c>
      <c r="F114" s="175">
        <v>0</v>
      </c>
      <c r="G114" s="175">
        <v>0</v>
      </c>
      <c r="H114" s="175">
        <f t="shared" si="13"/>
        <v>19</v>
      </c>
      <c r="I114" s="175">
        <f t="shared" si="14"/>
        <v>24</v>
      </c>
      <c r="J114" s="175">
        <f t="shared" si="15"/>
        <v>43</v>
      </c>
      <c r="K114" s="176" t="s">
        <v>253</v>
      </c>
    </row>
    <row r="115" spans="1:11" ht="21" customHeight="1" thickBot="1" x14ac:dyDescent="0.3">
      <c r="A115" s="173" t="s">
        <v>127</v>
      </c>
      <c r="B115" s="187">
        <f>SUM(B102:B114)</f>
        <v>3610</v>
      </c>
      <c r="C115" s="187">
        <f t="shared" ref="C115:G115" si="16">SUM(C102:C114)</f>
        <v>2402</v>
      </c>
      <c r="D115" s="187">
        <f t="shared" si="16"/>
        <v>6012</v>
      </c>
      <c r="E115" s="187">
        <f t="shared" si="16"/>
        <v>0</v>
      </c>
      <c r="F115" s="187">
        <f t="shared" si="16"/>
        <v>0</v>
      </c>
      <c r="G115" s="187">
        <f t="shared" si="16"/>
        <v>0</v>
      </c>
      <c r="H115" s="175">
        <f t="shared" si="13"/>
        <v>3610</v>
      </c>
      <c r="I115" s="175">
        <f t="shared" si="14"/>
        <v>2402</v>
      </c>
      <c r="J115" s="175">
        <f t="shared" si="15"/>
        <v>6012</v>
      </c>
      <c r="K115" s="176" t="s">
        <v>572</v>
      </c>
    </row>
    <row r="116" spans="1:11" ht="21" customHeight="1" thickBot="1" x14ac:dyDescent="0.3">
      <c r="A116" s="188" t="s">
        <v>384</v>
      </c>
      <c r="B116" s="189">
        <f>SUM(B115,B91)</f>
        <v>11421</v>
      </c>
      <c r="C116" s="189">
        <f t="shared" ref="C116:G116" si="17">SUM(C115,C91)</f>
        <v>16740</v>
      </c>
      <c r="D116" s="189">
        <f t="shared" si="17"/>
        <v>28161</v>
      </c>
      <c r="E116" s="189">
        <f t="shared" si="17"/>
        <v>0</v>
      </c>
      <c r="F116" s="189">
        <f t="shared" si="17"/>
        <v>0</v>
      </c>
      <c r="G116" s="189">
        <f t="shared" si="17"/>
        <v>0</v>
      </c>
      <c r="H116" s="189">
        <f t="shared" si="13"/>
        <v>11421</v>
      </c>
      <c r="I116" s="189">
        <f t="shared" si="14"/>
        <v>16740</v>
      </c>
      <c r="J116" s="189">
        <f t="shared" si="15"/>
        <v>28161</v>
      </c>
      <c r="K116" s="190" t="s">
        <v>263</v>
      </c>
    </row>
    <row r="117" spans="1:11" ht="15" thickTop="1" x14ac:dyDescent="0.25"/>
  </sheetData>
  <mergeCells count="36">
    <mergeCell ref="A97:A100"/>
    <mergeCell ref="B97:D97"/>
    <mergeCell ref="E97:G97"/>
    <mergeCell ref="H97:J97"/>
    <mergeCell ref="K97:K100"/>
    <mergeCell ref="B98:D98"/>
    <mergeCell ref="E98:G98"/>
    <mergeCell ref="H98:J98"/>
    <mergeCell ref="A63:K63"/>
    <mergeCell ref="A64:K64"/>
    <mergeCell ref="A66:A69"/>
    <mergeCell ref="B66:D66"/>
    <mergeCell ref="E66:G66"/>
    <mergeCell ref="H66:J66"/>
    <mergeCell ref="K66:K69"/>
    <mergeCell ref="B67:D67"/>
    <mergeCell ref="E67:G67"/>
    <mergeCell ref="H67:J67"/>
    <mergeCell ref="A34:A37"/>
    <mergeCell ref="B34:D34"/>
    <mergeCell ref="E34:G34"/>
    <mergeCell ref="H34:J34"/>
    <mergeCell ref="K34:K37"/>
    <mergeCell ref="B35:D35"/>
    <mergeCell ref="E35:G35"/>
    <mergeCell ref="H35:J35"/>
    <mergeCell ref="A1:K1"/>
    <mergeCell ref="A2:K2"/>
    <mergeCell ref="A4:A7"/>
    <mergeCell ref="B4:D4"/>
    <mergeCell ref="E4:G4"/>
    <mergeCell ref="H4:J4"/>
    <mergeCell ref="K4:K7"/>
    <mergeCell ref="B5:D5"/>
    <mergeCell ref="E5:G5"/>
    <mergeCell ref="H5:J5"/>
  </mergeCells>
  <pageMargins left="0.25" right="0.25" top="1" bottom="1" header="1" footer="1"/>
  <pageSetup paperSize="9" scale="8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62"/>
  <sheetViews>
    <sheetView rightToLeft="1" view="pageBreakPreview" topLeftCell="A33" zoomScale="80" zoomScaleNormal="70" zoomScaleSheetLayoutView="80" workbookViewId="0">
      <selection activeCell="E54" sqref="E54"/>
    </sheetView>
  </sheetViews>
  <sheetFormatPr defaultRowHeight="13.8" x14ac:dyDescent="0.25"/>
  <cols>
    <col min="1" max="1" width="21.5" customWidth="1"/>
    <col min="2" max="10" width="9.59765625" customWidth="1"/>
    <col min="11" max="11" width="31.69921875" customWidth="1"/>
  </cols>
  <sheetData>
    <row r="1" spans="1:11" ht="27.75" customHeight="1" x14ac:dyDescent="0.25">
      <c r="A1" s="738" t="s">
        <v>586</v>
      </c>
      <c r="B1" s="738"/>
      <c r="C1" s="738"/>
      <c r="D1" s="738"/>
      <c r="E1" s="738"/>
      <c r="F1" s="738"/>
      <c r="G1" s="738"/>
      <c r="H1" s="738"/>
      <c r="I1" s="738"/>
      <c r="J1" s="738"/>
      <c r="K1" s="738"/>
    </row>
    <row r="2" spans="1:11" ht="39" customHeight="1" x14ac:dyDescent="0.25">
      <c r="A2" s="742" t="s">
        <v>596</v>
      </c>
      <c r="B2" s="742"/>
      <c r="C2" s="742"/>
      <c r="D2" s="742"/>
      <c r="E2" s="742"/>
      <c r="F2" s="742"/>
      <c r="G2" s="742"/>
      <c r="H2" s="742"/>
      <c r="I2" s="742"/>
      <c r="J2" s="742"/>
      <c r="K2" s="742"/>
    </row>
    <row r="3" spans="1:11" ht="21.9" customHeight="1" thickBot="1" x14ac:dyDescent="0.35">
      <c r="A3" s="35" t="s">
        <v>898</v>
      </c>
      <c r="K3" s="46" t="s">
        <v>579</v>
      </c>
    </row>
    <row r="4" spans="1:11" ht="20.100000000000001" customHeight="1" thickTop="1" x14ac:dyDescent="0.3">
      <c r="A4" s="735" t="s">
        <v>205</v>
      </c>
      <c r="B4" s="746" t="s">
        <v>1</v>
      </c>
      <c r="C4" s="746"/>
      <c r="D4" s="746"/>
      <c r="E4" s="746" t="s">
        <v>2</v>
      </c>
      <c r="F4" s="746"/>
      <c r="G4" s="746"/>
      <c r="H4" s="746" t="s">
        <v>573</v>
      </c>
      <c r="I4" s="746"/>
      <c r="J4" s="746"/>
      <c r="K4" s="735" t="s">
        <v>206</v>
      </c>
    </row>
    <row r="5" spans="1:11" ht="20.100000000000001" customHeight="1" x14ac:dyDescent="0.3">
      <c r="A5" s="736"/>
      <c r="B5" s="747" t="s">
        <v>6</v>
      </c>
      <c r="C5" s="747"/>
      <c r="D5" s="747"/>
      <c r="E5" s="747" t="s">
        <v>7</v>
      </c>
      <c r="F5" s="747"/>
      <c r="G5" s="747"/>
      <c r="H5" s="747" t="s">
        <v>9</v>
      </c>
      <c r="I5" s="747"/>
      <c r="J5" s="747"/>
      <c r="K5" s="736"/>
    </row>
    <row r="6" spans="1:11" ht="20.100000000000001" customHeight="1" x14ac:dyDescent="0.3">
      <c r="A6" s="736"/>
      <c r="B6" s="3" t="s">
        <v>10</v>
      </c>
      <c r="C6" s="3" t="s">
        <v>113</v>
      </c>
      <c r="D6" s="3" t="s">
        <v>12</v>
      </c>
      <c r="E6" s="3" t="s">
        <v>10</v>
      </c>
      <c r="F6" s="3" t="s">
        <v>113</v>
      </c>
      <c r="G6" s="3" t="s">
        <v>12</v>
      </c>
      <c r="H6" s="3" t="s">
        <v>574</v>
      </c>
      <c r="I6" s="3" t="s">
        <v>113</v>
      </c>
      <c r="J6" s="3" t="s">
        <v>573</v>
      </c>
      <c r="K6" s="736"/>
    </row>
    <row r="7" spans="1:11" ht="20.100000000000001" customHeight="1" thickBot="1" x14ac:dyDescent="0.35">
      <c r="A7" s="737"/>
      <c r="B7" s="4" t="s">
        <v>13</v>
      </c>
      <c r="C7" s="4" t="s">
        <v>14</v>
      </c>
      <c r="D7" s="4" t="s">
        <v>9</v>
      </c>
      <c r="E7" s="4" t="s">
        <v>13</v>
      </c>
      <c r="F7" s="4" t="s">
        <v>14</v>
      </c>
      <c r="G7" s="4" t="s">
        <v>9</v>
      </c>
      <c r="H7" s="4" t="s">
        <v>13</v>
      </c>
      <c r="I7" s="4" t="s">
        <v>14</v>
      </c>
      <c r="J7" s="4" t="s">
        <v>9</v>
      </c>
      <c r="K7" s="737"/>
    </row>
    <row r="8" spans="1:11" ht="29.25" customHeight="1" x14ac:dyDescent="0.25">
      <c r="A8" s="8" t="s">
        <v>15</v>
      </c>
      <c r="E8" s="9"/>
      <c r="F8" s="9"/>
      <c r="G8" s="9"/>
      <c r="H8" s="9"/>
      <c r="I8" s="9"/>
      <c r="J8" s="9"/>
      <c r="K8" s="10" t="s">
        <v>16</v>
      </c>
    </row>
    <row r="9" spans="1:11" ht="33" customHeight="1" x14ac:dyDescent="0.25">
      <c r="A9" s="8" t="s">
        <v>575</v>
      </c>
      <c r="B9" s="9">
        <v>58</v>
      </c>
      <c r="C9" s="9">
        <v>48</v>
      </c>
      <c r="D9" s="9">
        <v>106</v>
      </c>
      <c r="E9" s="9">
        <v>0</v>
      </c>
      <c r="F9" s="9">
        <v>0</v>
      </c>
      <c r="G9" s="9">
        <v>0</v>
      </c>
      <c r="H9" s="9">
        <f>E9+B9</f>
        <v>58</v>
      </c>
      <c r="I9" s="9">
        <f>F9+C9</f>
        <v>48</v>
      </c>
      <c r="J9" s="9">
        <f>SUM(H9:I9)</f>
        <v>106</v>
      </c>
      <c r="K9" s="10" t="s">
        <v>576</v>
      </c>
    </row>
    <row r="10" spans="1:11" ht="42" customHeight="1" thickBot="1" x14ac:dyDescent="0.3">
      <c r="A10" s="14" t="s">
        <v>577</v>
      </c>
      <c r="B10" s="9">
        <v>14</v>
      </c>
      <c r="C10" s="9">
        <v>23</v>
      </c>
      <c r="D10" s="9">
        <v>37</v>
      </c>
      <c r="E10" s="15">
        <v>0</v>
      </c>
      <c r="F10" s="15">
        <v>0</v>
      </c>
      <c r="G10" s="15">
        <v>0</v>
      </c>
      <c r="H10" s="9">
        <f>E10+B10</f>
        <v>14</v>
      </c>
      <c r="I10" s="9">
        <f>F10+C10</f>
        <v>23</v>
      </c>
      <c r="J10" s="9">
        <f>SUM(H10:I10)</f>
        <v>37</v>
      </c>
      <c r="K10" s="194" t="s">
        <v>578</v>
      </c>
    </row>
    <row r="11" spans="1:11" ht="22.5" customHeight="1" thickBot="1" x14ac:dyDescent="0.3">
      <c r="A11" s="23" t="s">
        <v>262</v>
      </c>
      <c r="B11" s="24">
        <f>SUM(B9:B10)</f>
        <v>72</v>
      </c>
      <c r="C11" s="24">
        <f t="shared" ref="C11:J11" si="0">SUM(C9:C10)</f>
        <v>71</v>
      </c>
      <c r="D11" s="24">
        <f t="shared" si="0"/>
        <v>143</v>
      </c>
      <c r="E11" s="24">
        <f t="shared" si="0"/>
        <v>0</v>
      </c>
      <c r="F11" s="24">
        <f t="shared" si="0"/>
        <v>0</v>
      </c>
      <c r="G11" s="24">
        <f t="shared" si="0"/>
        <v>0</v>
      </c>
      <c r="H11" s="24">
        <f t="shared" si="0"/>
        <v>72</v>
      </c>
      <c r="I11" s="24">
        <f t="shared" si="0"/>
        <v>71</v>
      </c>
      <c r="J11" s="24">
        <f t="shared" si="0"/>
        <v>143</v>
      </c>
      <c r="K11" s="25" t="s">
        <v>101</v>
      </c>
    </row>
    <row r="12" spans="1:11" ht="20.100000000000001" customHeight="1" thickTop="1" x14ac:dyDescent="0.25"/>
    <row r="15" spans="1:11" ht="32.25" customHeight="1" x14ac:dyDescent="0.25">
      <c r="A15" s="738" t="s">
        <v>587</v>
      </c>
      <c r="B15" s="738"/>
      <c r="C15" s="738"/>
      <c r="D15" s="738"/>
      <c r="E15" s="738"/>
      <c r="F15" s="738"/>
      <c r="G15" s="738"/>
      <c r="H15" s="738"/>
      <c r="I15" s="738"/>
      <c r="J15" s="738"/>
      <c r="K15" s="738"/>
    </row>
    <row r="16" spans="1:11" ht="36.75" customHeight="1" x14ac:dyDescent="0.25">
      <c r="A16" s="742" t="s">
        <v>597</v>
      </c>
      <c r="B16" s="742"/>
      <c r="C16" s="742"/>
      <c r="D16" s="742"/>
      <c r="E16" s="742"/>
      <c r="F16" s="742"/>
      <c r="G16" s="742"/>
      <c r="H16" s="742"/>
      <c r="I16" s="742"/>
      <c r="J16" s="742"/>
      <c r="K16" s="742"/>
    </row>
    <row r="17" spans="1:11" ht="27.75" customHeight="1" thickBot="1" x14ac:dyDescent="0.35">
      <c r="A17" s="35" t="s">
        <v>581</v>
      </c>
      <c r="K17" s="46" t="s">
        <v>899</v>
      </c>
    </row>
    <row r="18" spans="1:11" ht="20.100000000000001" customHeight="1" thickTop="1" x14ac:dyDescent="0.3">
      <c r="A18" s="735" t="s">
        <v>205</v>
      </c>
      <c r="B18" s="746" t="s">
        <v>1</v>
      </c>
      <c r="C18" s="746"/>
      <c r="D18" s="746"/>
      <c r="E18" s="746" t="s">
        <v>2</v>
      </c>
      <c r="F18" s="746"/>
      <c r="G18" s="746"/>
      <c r="H18" s="746" t="s">
        <v>573</v>
      </c>
      <c r="I18" s="746"/>
      <c r="J18" s="746"/>
      <c r="K18" s="735" t="s">
        <v>206</v>
      </c>
    </row>
    <row r="19" spans="1:11" ht="20.100000000000001" customHeight="1" x14ac:dyDescent="0.3">
      <c r="A19" s="736"/>
      <c r="B19" s="747" t="s">
        <v>6</v>
      </c>
      <c r="C19" s="747"/>
      <c r="D19" s="747"/>
      <c r="E19" s="747" t="s">
        <v>7</v>
      </c>
      <c r="F19" s="747"/>
      <c r="G19" s="747"/>
      <c r="H19" s="747" t="s">
        <v>9</v>
      </c>
      <c r="I19" s="747"/>
      <c r="J19" s="747"/>
      <c r="K19" s="736"/>
    </row>
    <row r="20" spans="1:11" ht="20.100000000000001" customHeight="1" x14ac:dyDescent="0.3">
      <c r="A20" s="736"/>
      <c r="B20" s="3" t="s">
        <v>10</v>
      </c>
      <c r="C20" s="3" t="s">
        <v>113</v>
      </c>
      <c r="D20" s="3" t="s">
        <v>12</v>
      </c>
      <c r="E20" s="3" t="s">
        <v>10</v>
      </c>
      <c r="F20" s="3" t="s">
        <v>113</v>
      </c>
      <c r="G20" s="3" t="s">
        <v>12</v>
      </c>
      <c r="H20" s="3" t="s">
        <v>574</v>
      </c>
      <c r="I20" s="3" t="s">
        <v>113</v>
      </c>
      <c r="J20" s="3" t="s">
        <v>573</v>
      </c>
      <c r="K20" s="736"/>
    </row>
    <row r="21" spans="1:11" ht="20.100000000000001" customHeight="1" thickBot="1" x14ac:dyDescent="0.35">
      <c r="A21" s="737"/>
      <c r="B21" s="4" t="s">
        <v>13</v>
      </c>
      <c r="C21" s="4" t="s">
        <v>14</v>
      </c>
      <c r="D21" s="4" t="s">
        <v>9</v>
      </c>
      <c r="E21" s="4" t="s">
        <v>13</v>
      </c>
      <c r="F21" s="4" t="s">
        <v>14</v>
      </c>
      <c r="G21" s="4" t="s">
        <v>9</v>
      </c>
      <c r="H21" s="4" t="s">
        <v>13</v>
      </c>
      <c r="I21" s="4" t="s">
        <v>14</v>
      </c>
      <c r="J21" s="4" t="s">
        <v>9</v>
      </c>
      <c r="K21" s="737"/>
    </row>
    <row r="22" spans="1:11" ht="23.25" customHeight="1" x14ac:dyDescent="0.25">
      <c r="A22" s="8" t="s">
        <v>15</v>
      </c>
      <c r="K22" s="10" t="s">
        <v>16</v>
      </c>
    </row>
    <row r="23" spans="1:11" ht="23.25" customHeight="1" x14ac:dyDescent="0.25">
      <c r="A23" s="8" t="s">
        <v>580</v>
      </c>
      <c r="B23" s="9">
        <v>187</v>
      </c>
      <c r="C23" s="9">
        <v>143</v>
      </c>
      <c r="D23" s="9">
        <v>330</v>
      </c>
      <c r="E23" s="9">
        <v>0</v>
      </c>
      <c r="F23" s="9">
        <v>0</v>
      </c>
      <c r="G23" s="9">
        <v>0</v>
      </c>
      <c r="H23" s="9">
        <f t="shared" ref="H23:J24" si="1">SUM(B23,E23)</f>
        <v>187</v>
      </c>
      <c r="I23" s="9">
        <f t="shared" si="1"/>
        <v>143</v>
      </c>
      <c r="J23" s="9">
        <f t="shared" si="1"/>
        <v>330</v>
      </c>
      <c r="K23" s="10" t="s">
        <v>576</v>
      </c>
    </row>
    <row r="24" spans="1:11" ht="30.75" customHeight="1" thickBot="1" x14ac:dyDescent="0.3">
      <c r="A24" s="14" t="s">
        <v>577</v>
      </c>
      <c r="B24" s="15">
        <v>20</v>
      </c>
      <c r="C24" s="15">
        <v>40</v>
      </c>
      <c r="D24" s="15">
        <v>60</v>
      </c>
      <c r="E24" s="15">
        <v>0</v>
      </c>
      <c r="F24" s="15">
        <v>0</v>
      </c>
      <c r="G24" s="15">
        <v>0</v>
      </c>
      <c r="H24" s="9">
        <f t="shared" si="1"/>
        <v>20</v>
      </c>
      <c r="I24" s="9">
        <f t="shared" si="1"/>
        <v>40</v>
      </c>
      <c r="J24" s="9">
        <f t="shared" si="1"/>
        <v>60</v>
      </c>
      <c r="K24" s="194" t="s">
        <v>578</v>
      </c>
    </row>
    <row r="25" spans="1:11" ht="23.25" customHeight="1" thickBot="1" x14ac:dyDescent="0.3">
      <c r="A25" s="23" t="s">
        <v>384</v>
      </c>
      <c r="B25" s="24">
        <f>SUM(B23:B24)</f>
        <v>207</v>
      </c>
      <c r="C25" s="24">
        <f t="shared" ref="C25:J25" si="2">SUM(C23:C24)</f>
        <v>183</v>
      </c>
      <c r="D25" s="24">
        <f t="shared" si="2"/>
        <v>390</v>
      </c>
      <c r="E25" s="24">
        <f t="shared" si="2"/>
        <v>0</v>
      </c>
      <c r="F25" s="24">
        <f t="shared" si="2"/>
        <v>0</v>
      </c>
      <c r="G25" s="24">
        <f t="shared" si="2"/>
        <v>0</v>
      </c>
      <c r="H25" s="24">
        <f t="shared" si="2"/>
        <v>207</v>
      </c>
      <c r="I25" s="24">
        <f t="shared" si="2"/>
        <v>183</v>
      </c>
      <c r="J25" s="24">
        <f t="shared" si="2"/>
        <v>390</v>
      </c>
      <c r="K25" s="25" t="s">
        <v>101</v>
      </c>
    </row>
    <row r="26" spans="1:11" ht="14.4" thickTop="1" x14ac:dyDescent="0.25"/>
    <row r="36" spans="1:11" ht="27.75" customHeight="1" x14ac:dyDescent="0.25">
      <c r="A36" s="738" t="s">
        <v>588</v>
      </c>
      <c r="B36" s="738"/>
      <c r="C36" s="738"/>
      <c r="D36" s="738"/>
      <c r="E36" s="738"/>
      <c r="F36" s="738"/>
      <c r="G36" s="738"/>
      <c r="H36" s="738"/>
      <c r="I36" s="738"/>
      <c r="J36" s="738"/>
      <c r="K36" s="738"/>
    </row>
    <row r="37" spans="1:11" ht="39.75" customHeight="1" x14ac:dyDescent="0.3">
      <c r="A37" s="756" t="s">
        <v>595</v>
      </c>
      <c r="B37" s="756"/>
      <c r="C37" s="756"/>
      <c r="D37" s="756"/>
      <c r="E37" s="756"/>
      <c r="F37" s="756"/>
      <c r="G37" s="756"/>
      <c r="H37" s="756"/>
      <c r="I37" s="756"/>
      <c r="J37" s="756"/>
      <c r="K37" s="756"/>
    </row>
    <row r="38" spans="1:11" ht="24.75" customHeight="1" thickBot="1" x14ac:dyDescent="0.35">
      <c r="A38" s="35" t="s">
        <v>900</v>
      </c>
      <c r="K38" s="195" t="s">
        <v>901</v>
      </c>
    </row>
    <row r="39" spans="1:11" ht="23.25" customHeight="1" thickTop="1" x14ac:dyDescent="0.3">
      <c r="A39" s="735" t="s">
        <v>205</v>
      </c>
      <c r="B39" s="746" t="s">
        <v>1</v>
      </c>
      <c r="C39" s="746"/>
      <c r="D39" s="746"/>
      <c r="E39" s="746" t="s">
        <v>2</v>
      </c>
      <c r="F39" s="746"/>
      <c r="G39" s="746"/>
      <c r="H39" s="746" t="s">
        <v>573</v>
      </c>
      <c r="I39" s="746"/>
      <c r="J39" s="746"/>
      <c r="K39" s="735" t="s">
        <v>206</v>
      </c>
    </row>
    <row r="40" spans="1:11" ht="23.25" customHeight="1" x14ac:dyDescent="0.3">
      <c r="A40" s="736"/>
      <c r="B40" s="747" t="s">
        <v>6</v>
      </c>
      <c r="C40" s="747"/>
      <c r="D40" s="747"/>
      <c r="E40" s="747" t="s">
        <v>7</v>
      </c>
      <c r="F40" s="747"/>
      <c r="G40" s="747"/>
      <c r="H40" s="747" t="s">
        <v>9</v>
      </c>
      <c r="I40" s="747"/>
      <c r="J40" s="747"/>
      <c r="K40" s="736"/>
    </row>
    <row r="41" spans="1:11" ht="23.25" customHeight="1" x14ac:dyDescent="0.3">
      <c r="A41" s="736"/>
      <c r="B41" s="3" t="s">
        <v>10</v>
      </c>
      <c r="C41" s="3" t="s">
        <v>113</v>
      </c>
      <c r="D41" s="3" t="s">
        <v>12</v>
      </c>
      <c r="E41" s="3" t="s">
        <v>10</v>
      </c>
      <c r="F41" s="3" t="s">
        <v>113</v>
      </c>
      <c r="G41" s="3" t="s">
        <v>12</v>
      </c>
      <c r="H41" s="3" t="s">
        <v>574</v>
      </c>
      <c r="I41" s="3" t="s">
        <v>113</v>
      </c>
      <c r="J41" s="3" t="s">
        <v>573</v>
      </c>
      <c r="K41" s="736"/>
    </row>
    <row r="42" spans="1:11" ht="23.25" customHeight="1" thickBot="1" x14ac:dyDescent="0.35">
      <c r="A42" s="737"/>
      <c r="B42" s="4" t="s">
        <v>13</v>
      </c>
      <c r="C42" s="4" t="s">
        <v>14</v>
      </c>
      <c r="D42" s="4" t="s">
        <v>9</v>
      </c>
      <c r="E42" s="4" t="s">
        <v>13</v>
      </c>
      <c r="F42" s="4" t="s">
        <v>14</v>
      </c>
      <c r="G42" s="4" t="s">
        <v>9</v>
      </c>
      <c r="H42" s="4" t="s">
        <v>13</v>
      </c>
      <c r="I42" s="4" t="s">
        <v>14</v>
      </c>
      <c r="J42" s="4" t="s">
        <v>9</v>
      </c>
      <c r="K42" s="737"/>
    </row>
    <row r="43" spans="1:11" ht="27" customHeight="1" x14ac:dyDescent="0.25">
      <c r="A43" s="20" t="s">
        <v>15</v>
      </c>
      <c r="K43" s="196" t="s">
        <v>16</v>
      </c>
    </row>
    <row r="44" spans="1:11" ht="27" customHeight="1" x14ac:dyDescent="0.25">
      <c r="A44" s="197" t="s">
        <v>580</v>
      </c>
      <c r="B44" s="198">
        <v>26</v>
      </c>
      <c r="C44" s="198">
        <v>6</v>
      </c>
      <c r="D44" s="198">
        <v>32</v>
      </c>
      <c r="E44" s="198">
        <v>0</v>
      </c>
      <c r="F44" s="198">
        <v>0</v>
      </c>
      <c r="G44" s="198">
        <v>0</v>
      </c>
      <c r="H44" s="198">
        <f>SUM(B44,E44)</f>
        <v>26</v>
      </c>
      <c r="I44" s="198">
        <f t="shared" ref="I44:J46" si="3">SUM(C44,F44)</f>
        <v>6</v>
      </c>
      <c r="J44" s="198">
        <f t="shared" si="3"/>
        <v>32</v>
      </c>
      <c r="K44" s="199" t="s">
        <v>576</v>
      </c>
    </row>
    <row r="45" spans="1:11" ht="30.75" customHeight="1" thickBot="1" x14ac:dyDescent="0.3">
      <c r="A45" s="197" t="s">
        <v>914</v>
      </c>
      <c r="B45" s="198">
        <v>13</v>
      </c>
      <c r="C45" s="198">
        <v>2</v>
      </c>
      <c r="D45" s="198">
        <v>15</v>
      </c>
      <c r="E45" s="198">
        <v>0</v>
      </c>
      <c r="F45" s="198">
        <v>0</v>
      </c>
      <c r="G45" s="198">
        <v>0</v>
      </c>
      <c r="H45" s="198">
        <f>SUM(B45,E45)</f>
        <v>13</v>
      </c>
      <c r="I45" s="198">
        <f t="shared" si="3"/>
        <v>2</v>
      </c>
      <c r="J45" s="198">
        <f t="shared" si="3"/>
        <v>15</v>
      </c>
      <c r="K45" s="200" t="s">
        <v>578</v>
      </c>
    </row>
    <row r="46" spans="1:11" ht="27" hidden="1" customHeight="1" thickBot="1" x14ac:dyDescent="0.3">
      <c r="A46" s="197" t="s">
        <v>302</v>
      </c>
      <c r="B46" s="198"/>
      <c r="C46" s="198"/>
      <c r="D46" s="198">
        <v>0</v>
      </c>
      <c r="E46" s="198">
        <v>0</v>
      </c>
      <c r="F46" s="198">
        <v>0</v>
      </c>
      <c r="G46" s="198">
        <v>0</v>
      </c>
      <c r="H46" s="198">
        <f>SUM(B46,E46)</f>
        <v>0</v>
      </c>
      <c r="I46" s="198">
        <f t="shared" si="3"/>
        <v>0</v>
      </c>
      <c r="J46" s="198">
        <f t="shared" si="3"/>
        <v>0</v>
      </c>
      <c r="K46" s="199" t="s">
        <v>582</v>
      </c>
    </row>
    <row r="47" spans="1:11" ht="27" customHeight="1" thickBot="1" x14ac:dyDescent="0.3">
      <c r="A47" s="23" t="s">
        <v>384</v>
      </c>
      <c r="B47" s="24">
        <f>SUM(B44:B46)</f>
        <v>39</v>
      </c>
      <c r="C47" s="24">
        <f t="shared" ref="C47:J47" si="4">SUM(C44:C46)</f>
        <v>8</v>
      </c>
      <c r="D47" s="24">
        <f t="shared" si="4"/>
        <v>47</v>
      </c>
      <c r="E47" s="24">
        <f t="shared" si="4"/>
        <v>0</v>
      </c>
      <c r="F47" s="24">
        <f t="shared" si="4"/>
        <v>0</v>
      </c>
      <c r="G47" s="24">
        <f t="shared" si="4"/>
        <v>0</v>
      </c>
      <c r="H47" s="24">
        <f t="shared" si="4"/>
        <v>39</v>
      </c>
      <c r="I47" s="24">
        <f t="shared" si="4"/>
        <v>8</v>
      </c>
      <c r="J47" s="24">
        <f t="shared" si="4"/>
        <v>47</v>
      </c>
      <c r="K47" s="25" t="s">
        <v>101</v>
      </c>
    </row>
    <row r="48" spans="1:11" ht="30" customHeight="1" thickTop="1" x14ac:dyDescent="0.25"/>
    <row r="49" ht="17.25" customHeight="1" x14ac:dyDescent="0.25"/>
    <row r="50" ht="17.25" customHeight="1" x14ac:dyDescent="0.25"/>
    <row r="51" ht="17.25" customHeight="1" x14ac:dyDescent="0.25"/>
    <row r="52" ht="17.25" customHeight="1" x14ac:dyDescent="0.25"/>
    <row r="53" ht="17.25" customHeight="1" x14ac:dyDescent="0.25"/>
    <row r="54" ht="17.25" customHeight="1" x14ac:dyDescent="0.25"/>
    <row r="55" ht="17.25" customHeight="1" x14ac:dyDescent="0.25"/>
    <row r="56" ht="17.25" customHeight="1" x14ac:dyDescent="0.25"/>
    <row r="57" ht="17.25" customHeight="1" x14ac:dyDescent="0.25"/>
    <row r="58" ht="17.25" customHeight="1" x14ac:dyDescent="0.25"/>
    <row r="59" ht="17.25" customHeight="1" x14ac:dyDescent="0.25"/>
    <row r="60" ht="17.25" customHeight="1" x14ac:dyDescent="0.25"/>
    <row r="61" ht="17.25" customHeight="1" x14ac:dyDescent="0.25"/>
    <row r="62" ht="17.25" customHeight="1" x14ac:dyDescent="0.25"/>
  </sheetData>
  <mergeCells count="30">
    <mergeCell ref="A36:K36"/>
    <mergeCell ref="A37:K37"/>
    <mergeCell ref="A39:A42"/>
    <mergeCell ref="B39:D39"/>
    <mergeCell ref="E39:G39"/>
    <mergeCell ref="H39:J39"/>
    <mergeCell ref="K39:K42"/>
    <mergeCell ref="B40:D40"/>
    <mergeCell ref="E40:G40"/>
    <mergeCell ref="H40:J40"/>
    <mergeCell ref="A15:K15"/>
    <mergeCell ref="A16:K16"/>
    <mergeCell ref="A18:A21"/>
    <mergeCell ref="B18:D18"/>
    <mergeCell ref="E18:G18"/>
    <mergeCell ref="H18:J18"/>
    <mergeCell ref="K18:K21"/>
    <mergeCell ref="B19:D19"/>
    <mergeCell ref="E19:G19"/>
    <mergeCell ref="H19:J19"/>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firstPageNumber="161"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15"/>
  <sheetViews>
    <sheetView rightToLeft="1" view="pageBreakPreview" zoomScale="80" zoomScaleNormal="80" zoomScaleSheetLayoutView="80" workbookViewId="0">
      <selection activeCell="F2" sqref="F2"/>
    </sheetView>
  </sheetViews>
  <sheetFormatPr defaultRowHeight="13.8" x14ac:dyDescent="0.25"/>
  <cols>
    <col min="1" max="1" width="20" customWidth="1"/>
    <col min="2" max="2" width="7.3984375" customWidth="1"/>
    <col min="3" max="3" width="10.3984375" customWidth="1"/>
    <col min="4" max="5" width="7.3984375" customWidth="1"/>
    <col min="6" max="6" width="9.3984375" customWidth="1"/>
    <col min="7" max="8" width="7.3984375" customWidth="1"/>
    <col min="9" max="9" width="9.59765625" customWidth="1"/>
    <col min="10" max="11" width="7.3984375" customWidth="1"/>
    <col min="12" max="12" width="10.19921875" customWidth="1"/>
    <col min="13" max="13" width="7.3984375" customWidth="1"/>
    <col min="14" max="14" width="28.19921875" customWidth="1"/>
  </cols>
  <sheetData>
    <row r="1" spans="1:14" ht="18" customHeight="1" x14ac:dyDescent="0.25"/>
    <row r="2" spans="1:14" ht="18" customHeight="1" x14ac:dyDescent="0.25"/>
    <row r="3" spans="1:14" ht="18" customHeight="1" x14ac:dyDescent="0.25"/>
    <row r="4" spans="1:14" ht="36" customHeight="1" x14ac:dyDescent="0.25">
      <c r="A4" s="738" t="s">
        <v>594</v>
      </c>
      <c r="B4" s="738"/>
      <c r="C4" s="738"/>
      <c r="D4" s="738"/>
      <c r="E4" s="738"/>
      <c r="F4" s="738"/>
      <c r="G4" s="738"/>
      <c r="H4" s="738"/>
      <c r="I4" s="738"/>
      <c r="J4" s="738"/>
      <c r="K4" s="738"/>
      <c r="L4" s="738"/>
      <c r="M4" s="738"/>
      <c r="N4" s="738"/>
    </row>
    <row r="5" spans="1:14" ht="42.75" customHeight="1" x14ac:dyDescent="0.3">
      <c r="A5" s="756" t="s">
        <v>593</v>
      </c>
      <c r="B5" s="756"/>
      <c r="C5" s="756"/>
      <c r="D5" s="756"/>
      <c r="E5" s="756"/>
      <c r="F5" s="756"/>
      <c r="G5" s="756"/>
      <c r="H5" s="756"/>
      <c r="I5" s="756"/>
      <c r="J5" s="756"/>
      <c r="K5" s="756"/>
      <c r="L5" s="756"/>
      <c r="M5" s="756"/>
      <c r="N5" s="756"/>
    </row>
    <row r="6" spans="1:14" ht="23.25" customHeight="1" thickBot="1" x14ac:dyDescent="0.35">
      <c r="A6" s="35" t="s">
        <v>902</v>
      </c>
      <c r="N6" s="46" t="s">
        <v>583</v>
      </c>
    </row>
    <row r="7" spans="1:14" ht="16.2" thickTop="1" x14ac:dyDescent="0.3">
      <c r="A7" s="735" t="s">
        <v>205</v>
      </c>
      <c r="B7" s="746" t="s">
        <v>129</v>
      </c>
      <c r="C7" s="746"/>
      <c r="D7" s="746"/>
      <c r="E7" s="746" t="s">
        <v>130</v>
      </c>
      <c r="F7" s="746"/>
      <c r="G7" s="746"/>
      <c r="H7" s="746" t="s">
        <v>131</v>
      </c>
      <c r="I7" s="746"/>
      <c r="J7" s="746"/>
      <c r="K7" s="746" t="s">
        <v>4</v>
      </c>
      <c r="L7" s="746"/>
      <c r="M7" s="746"/>
      <c r="N7" s="735" t="s">
        <v>206</v>
      </c>
    </row>
    <row r="8" spans="1:14" ht="15.75" customHeight="1" x14ac:dyDescent="0.3">
      <c r="A8" s="736"/>
      <c r="B8" s="747" t="s">
        <v>132</v>
      </c>
      <c r="C8" s="747"/>
      <c r="D8" s="747"/>
      <c r="E8" s="747" t="s">
        <v>133</v>
      </c>
      <c r="F8" s="747"/>
      <c r="G8" s="747"/>
      <c r="H8" s="747" t="s">
        <v>134</v>
      </c>
      <c r="I8" s="747"/>
      <c r="J8" s="747"/>
      <c r="K8" s="747" t="s">
        <v>9</v>
      </c>
      <c r="L8" s="747"/>
      <c r="M8" s="747"/>
      <c r="N8" s="736"/>
    </row>
    <row r="9" spans="1:14" ht="15.6" x14ac:dyDescent="0.3">
      <c r="A9" s="736"/>
      <c r="B9" s="3" t="s">
        <v>10</v>
      </c>
      <c r="C9" s="3" t="s">
        <v>113</v>
      </c>
      <c r="D9" s="3" t="s">
        <v>12</v>
      </c>
      <c r="E9" s="3" t="s">
        <v>10</v>
      </c>
      <c r="F9" s="3" t="s">
        <v>113</v>
      </c>
      <c r="G9" s="3" t="s">
        <v>12</v>
      </c>
      <c r="H9" s="3" t="s">
        <v>10</v>
      </c>
      <c r="I9" s="3" t="s">
        <v>113</v>
      </c>
      <c r="J9" s="3" t="s">
        <v>12</v>
      </c>
      <c r="K9" s="3" t="s">
        <v>10</v>
      </c>
      <c r="L9" s="3" t="s">
        <v>113</v>
      </c>
      <c r="M9" s="3" t="s">
        <v>12</v>
      </c>
      <c r="N9" s="736"/>
    </row>
    <row r="10" spans="1:14" ht="16.2" thickBot="1" x14ac:dyDescent="0.35">
      <c r="A10" s="737"/>
      <c r="B10" s="4" t="s">
        <v>13</v>
      </c>
      <c r="C10" s="4" t="s">
        <v>14</v>
      </c>
      <c r="D10" s="4" t="s">
        <v>9</v>
      </c>
      <c r="E10" s="4" t="s">
        <v>13</v>
      </c>
      <c r="F10" s="4" t="s">
        <v>14</v>
      </c>
      <c r="G10" s="4" t="s">
        <v>9</v>
      </c>
      <c r="H10" s="4" t="s">
        <v>13</v>
      </c>
      <c r="I10" s="4" t="s">
        <v>14</v>
      </c>
      <c r="J10" s="4" t="s">
        <v>9</v>
      </c>
      <c r="K10" s="4" t="s">
        <v>13</v>
      </c>
      <c r="L10" s="4" t="s">
        <v>14</v>
      </c>
      <c r="M10" s="4" t="s">
        <v>9</v>
      </c>
      <c r="N10" s="737"/>
    </row>
    <row r="11" spans="1:14" ht="26.25" customHeight="1" x14ac:dyDescent="0.25">
      <c r="A11" s="8" t="s">
        <v>15</v>
      </c>
      <c r="N11" s="201" t="s">
        <v>16</v>
      </c>
    </row>
    <row r="12" spans="1:14" s="208" customFormat="1" ht="26.25" customHeight="1" x14ac:dyDescent="0.25">
      <c r="A12" s="20" t="s">
        <v>580</v>
      </c>
      <c r="B12" s="21">
        <v>10</v>
      </c>
      <c r="C12" s="21">
        <v>5</v>
      </c>
      <c r="D12" s="21">
        <v>15</v>
      </c>
      <c r="E12" s="21">
        <v>2</v>
      </c>
      <c r="F12" s="21">
        <v>0</v>
      </c>
      <c r="G12" s="21">
        <v>2</v>
      </c>
      <c r="H12" s="21">
        <v>15</v>
      </c>
      <c r="I12" s="21">
        <v>5</v>
      </c>
      <c r="J12" s="21">
        <v>20</v>
      </c>
      <c r="K12" s="21">
        <f>H12+E12+B12</f>
        <v>27</v>
      </c>
      <c r="L12" s="21">
        <f>I12+F12+C12</f>
        <v>10</v>
      </c>
      <c r="M12" s="21">
        <f>SUM(K12:L12)</f>
        <v>37</v>
      </c>
      <c r="N12" s="70" t="s">
        <v>576</v>
      </c>
    </row>
    <row r="13" spans="1:14" ht="29.25" customHeight="1" thickBot="1" x14ac:dyDescent="0.3">
      <c r="A13" s="197" t="s">
        <v>577</v>
      </c>
      <c r="B13" s="198">
        <v>20</v>
      </c>
      <c r="C13" s="198">
        <v>24</v>
      </c>
      <c r="D13" s="198">
        <v>44</v>
      </c>
      <c r="E13" s="198">
        <v>1</v>
      </c>
      <c r="F13" s="198">
        <v>4</v>
      </c>
      <c r="G13" s="198">
        <v>5</v>
      </c>
      <c r="H13" s="198">
        <v>0</v>
      </c>
      <c r="I13" s="198">
        <v>0</v>
      </c>
      <c r="J13" s="198">
        <v>0</v>
      </c>
      <c r="K13" s="21">
        <f>H13+E13+B13</f>
        <v>21</v>
      </c>
      <c r="L13" s="21">
        <f>I13+F13+C13</f>
        <v>28</v>
      </c>
      <c r="M13" s="21">
        <f>SUM(K13:L13)</f>
        <v>49</v>
      </c>
      <c r="N13" s="200" t="s">
        <v>578</v>
      </c>
    </row>
    <row r="14" spans="1:14" ht="29.25" customHeight="1" thickBot="1" x14ac:dyDescent="0.3">
      <c r="A14" s="23" t="s">
        <v>384</v>
      </c>
      <c r="B14" s="24">
        <f>B13+B12</f>
        <v>30</v>
      </c>
      <c r="C14" s="24">
        <f t="shared" ref="C14:M14" si="0">C13+C12</f>
        <v>29</v>
      </c>
      <c r="D14" s="24">
        <f t="shared" si="0"/>
        <v>59</v>
      </c>
      <c r="E14" s="24">
        <f t="shared" si="0"/>
        <v>3</v>
      </c>
      <c r="F14" s="24">
        <f t="shared" si="0"/>
        <v>4</v>
      </c>
      <c r="G14" s="24">
        <f t="shared" si="0"/>
        <v>7</v>
      </c>
      <c r="H14" s="24">
        <f t="shared" si="0"/>
        <v>15</v>
      </c>
      <c r="I14" s="24">
        <f t="shared" si="0"/>
        <v>5</v>
      </c>
      <c r="J14" s="24">
        <f t="shared" si="0"/>
        <v>20</v>
      </c>
      <c r="K14" s="24">
        <f t="shared" si="0"/>
        <v>48</v>
      </c>
      <c r="L14" s="24">
        <f t="shared" si="0"/>
        <v>38</v>
      </c>
      <c r="M14" s="24">
        <f t="shared" si="0"/>
        <v>86</v>
      </c>
      <c r="N14" s="25" t="s">
        <v>101</v>
      </c>
    </row>
    <row r="15" spans="1:14" ht="14.4" thickTop="1" x14ac:dyDescent="0.25"/>
  </sheetData>
  <mergeCells count="12">
    <mergeCell ref="H8:J8"/>
    <mergeCell ref="K8:M8"/>
    <mergeCell ref="A4:N4"/>
    <mergeCell ref="A5:N5"/>
    <mergeCell ref="A7:A10"/>
    <mergeCell ref="B7:D7"/>
    <mergeCell ref="E7:G7"/>
    <mergeCell ref="H7:J7"/>
    <mergeCell ref="K7:M7"/>
    <mergeCell ref="N7:N10"/>
    <mergeCell ref="B8:D8"/>
    <mergeCell ref="E8:G8"/>
  </mergeCells>
  <printOptions horizontalCentered="1"/>
  <pageMargins left="0.25" right="0.25" top="1.25" bottom="1" header="1.25" footer="1"/>
  <pageSetup paperSize="9" scale="75" firstPageNumber="16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293"/>
  <sheetViews>
    <sheetView rightToLeft="1" view="pageBreakPreview" topLeftCell="A270" zoomScale="75" zoomScaleSheetLayoutView="75" workbookViewId="0">
      <selection activeCell="F293" sqref="F293"/>
    </sheetView>
  </sheetViews>
  <sheetFormatPr defaultRowHeight="13.8" x14ac:dyDescent="0.25"/>
  <cols>
    <col min="1" max="1" width="25.59765625" style="66" customWidth="1"/>
    <col min="2" max="2" width="10.3984375" style="66" customWidth="1"/>
    <col min="3" max="4" width="10" style="66" customWidth="1"/>
    <col min="5" max="5" width="8.09765625" style="66" customWidth="1"/>
    <col min="6" max="6" width="8.19921875" style="66" customWidth="1"/>
    <col min="7" max="8" width="8" style="66" customWidth="1"/>
    <col min="9" max="9" width="9.3984375" style="66" customWidth="1"/>
    <col min="10" max="10" width="8" style="66" customWidth="1"/>
    <col min="11" max="11" width="9.8984375" style="66" customWidth="1"/>
    <col min="12" max="12" width="10" style="66" customWidth="1"/>
    <col min="13" max="13" width="10.09765625" style="66" customWidth="1"/>
    <col min="14" max="14" width="32.69921875" style="66" customWidth="1"/>
    <col min="15" max="15" width="5.69921875" style="66" customWidth="1"/>
    <col min="16" max="16" width="11.8984375" style="564" customWidth="1"/>
    <col min="17" max="17" width="9.59765625" style="564" customWidth="1"/>
    <col min="18" max="19" width="9" style="564"/>
    <col min="20" max="194" width="9" style="66"/>
    <col min="195" max="195" width="23" style="66" customWidth="1"/>
    <col min="196" max="204" width="10" style="66" customWidth="1"/>
    <col min="205" max="205" width="35.3984375" style="66" customWidth="1"/>
    <col min="206" max="450" width="9" style="66"/>
    <col min="451" max="451" width="23" style="66" customWidth="1"/>
    <col min="452" max="460" width="10" style="66" customWidth="1"/>
    <col min="461" max="461" width="35.3984375" style="66" customWidth="1"/>
    <col min="462" max="706" width="9" style="66"/>
    <col min="707" max="707" width="23" style="66" customWidth="1"/>
    <col min="708" max="716" width="10" style="66" customWidth="1"/>
    <col min="717" max="717" width="35.3984375" style="66" customWidth="1"/>
    <col min="718" max="962" width="9" style="66"/>
    <col min="963" max="963" width="23" style="66" customWidth="1"/>
    <col min="964" max="972" width="10" style="66" customWidth="1"/>
    <col min="973" max="973" width="35.3984375" style="66" customWidth="1"/>
    <col min="974" max="1218" width="9" style="66"/>
    <col min="1219" max="1219" width="23" style="66" customWidth="1"/>
    <col min="1220" max="1228" width="10" style="66" customWidth="1"/>
    <col min="1229" max="1229" width="35.3984375" style="66" customWidth="1"/>
    <col min="1230" max="1474" width="9" style="66"/>
    <col min="1475" max="1475" width="23" style="66" customWidth="1"/>
    <col min="1476" max="1484" width="10" style="66" customWidth="1"/>
    <col min="1485" max="1485" width="35.3984375" style="66" customWidth="1"/>
    <col min="1486" max="1730" width="9" style="66"/>
    <col min="1731" max="1731" width="23" style="66" customWidth="1"/>
    <col min="1732" max="1740" width="10" style="66" customWidth="1"/>
    <col min="1741" max="1741" width="35.3984375" style="66" customWidth="1"/>
    <col min="1742" max="1986" width="9" style="66"/>
    <col min="1987" max="1987" width="23" style="66" customWidth="1"/>
    <col min="1988" max="1996" width="10" style="66" customWidth="1"/>
    <col min="1997" max="1997" width="35.3984375" style="66" customWidth="1"/>
    <col min="1998" max="2242" width="9" style="66"/>
    <col min="2243" max="2243" width="23" style="66" customWidth="1"/>
    <col min="2244" max="2252" width="10" style="66" customWidth="1"/>
    <col min="2253" max="2253" width="35.3984375" style="66" customWidth="1"/>
    <col min="2254" max="2498" width="9" style="66"/>
    <col min="2499" max="2499" width="23" style="66" customWidth="1"/>
    <col min="2500" max="2508" width="10" style="66" customWidth="1"/>
    <col min="2509" max="2509" width="35.3984375" style="66" customWidth="1"/>
    <col min="2510" max="2754" width="9" style="66"/>
    <col min="2755" max="2755" width="23" style="66" customWidth="1"/>
    <col min="2756" max="2764" width="10" style="66" customWidth="1"/>
    <col min="2765" max="2765" width="35.3984375" style="66" customWidth="1"/>
    <col min="2766" max="3010" width="9" style="66"/>
    <col min="3011" max="3011" width="23" style="66" customWidth="1"/>
    <col min="3012" max="3020" width="10" style="66" customWidth="1"/>
    <col min="3021" max="3021" width="35.3984375" style="66" customWidth="1"/>
    <col min="3022" max="3266" width="9" style="66"/>
    <col min="3267" max="3267" width="23" style="66" customWidth="1"/>
    <col min="3268" max="3276" width="10" style="66" customWidth="1"/>
    <col min="3277" max="3277" width="35.3984375" style="66" customWidth="1"/>
    <col min="3278" max="3522" width="9" style="66"/>
    <col min="3523" max="3523" width="23" style="66" customWidth="1"/>
    <col min="3524" max="3532" width="10" style="66" customWidth="1"/>
    <col min="3533" max="3533" width="35.3984375" style="66" customWidth="1"/>
    <col min="3534" max="3778" width="9" style="66"/>
    <col min="3779" max="3779" width="23" style="66" customWidth="1"/>
    <col min="3780" max="3788" width="10" style="66" customWidth="1"/>
    <col min="3789" max="3789" width="35.3984375" style="66" customWidth="1"/>
    <col min="3790" max="4034" width="9" style="66"/>
    <col min="4035" max="4035" width="23" style="66" customWidth="1"/>
    <col min="4036" max="4044" width="10" style="66" customWidth="1"/>
    <col min="4045" max="4045" width="35.3984375" style="66" customWidth="1"/>
    <col min="4046" max="4290" width="9" style="66"/>
    <col min="4291" max="4291" width="23" style="66" customWidth="1"/>
    <col min="4292" max="4300" width="10" style="66" customWidth="1"/>
    <col min="4301" max="4301" width="35.3984375" style="66" customWidth="1"/>
    <col min="4302" max="4546" width="9" style="66"/>
    <col min="4547" max="4547" width="23" style="66" customWidth="1"/>
    <col min="4548" max="4556" width="10" style="66" customWidth="1"/>
    <col min="4557" max="4557" width="35.3984375" style="66" customWidth="1"/>
    <col min="4558" max="4802" width="9" style="66"/>
    <col min="4803" max="4803" width="23" style="66" customWidth="1"/>
    <col min="4804" max="4812" width="10" style="66" customWidth="1"/>
    <col min="4813" max="4813" width="35.3984375" style="66" customWidth="1"/>
    <col min="4814" max="5058" width="9" style="66"/>
    <col min="5059" max="5059" width="23" style="66" customWidth="1"/>
    <col min="5060" max="5068" width="10" style="66" customWidth="1"/>
    <col min="5069" max="5069" width="35.3984375" style="66" customWidth="1"/>
    <col min="5070" max="5314" width="9" style="66"/>
    <col min="5315" max="5315" width="23" style="66" customWidth="1"/>
    <col min="5316" max="5324" width="10" style="66" customWidth="1"/>
    <col min="5325" max="5325" width="35.3984375" style="66" customWidth="1"/>
    <col min="5326" max="5570" width="9" style="66"/>
    <col min="5571" max="5571" width="23" style="66" customWidth="1"/>
    <col min="5572" max="5580" width="10" style="66" customWidth="1"/>
    <col min="5581" max="5581" width="35.3984375" style="66" customWidth="1"/>
    <col min="5582" max="5826" width="9" style="66"/>
    <col min="5827" max="5827" width="23" style="66" customWidth="1"/>
    <col min="5828" max="5836" width="10" style="66" customWidth="1"/>
    <col min="5837" max="5837" width="35.3984375" style="66" customWidth="1"/>
    <col min="5838" max="6082" width="9" style="66"/>
    <col min="6083" max="6083" width="23" style="66" customWidth="1"/>
    <col min="6084" max="6092" width="10" style="66" customWidth="1"/>
    <col min="6093" max="6093" width="35.3984375" style="66" customWidth="1"/>
    <col min="6094" max="6338" width="9" style="66"/>
    <col min="6339" max="6339" width="23" style="66" customWidth="1"/>
    <col min="6340" max="6348" width="10" style="66" customWidth="1"/>
    <col min="6349" max="6349" width="35.3984375" style="66" customWidth="1"/>
    <col min="6350" max="6594" width="9" style="66"/>
    <col min="6595" max="6595" width="23" style="66" customWidth="1"/>
    <col min="6596" max="6604" width="10" style="66" customWidth="1"/>
    <col min="6605" max="6605" width="35.3984375" style="66" customWidth="1"/>
    <col min="6606" max="6850" width="9" style="66"/>
    <col min="6851" max="6851" width="23" style="66" customWidth="1"/>
    <col min="6852" max="6860" width="10" style="66" customWidth="1"/>
    <col min="6861" max="6861" width="35.3984375" style="66" customWidth="1"/>
    <col min="6862" max="7106" width="9" style="66"/>
    <col min="7107" max="7107" width="23" style="66" customWidth="1"/>
    <col min="7108" max="7116" width="10" style="66" customWidth="1"/>
    <col min="7117" max="7117" width="35.3984375" style="66" customWidth="1"/>
    <col min="7118" max="7362" width="9" style="66"/>
    <col min="7363" max="7363" width="23" style="66" customWidth="1"/>
    <col min="7364" max="7372" width="10" style="66" customWidth="1"/>
    <col min="7373" max="7373" width="35.3984375" style="66" customWidth="1"/>
    <col min="7374" max="7618" width="9" style="66"/>
    <col min="7619" max="7619" width="23" style="66" customWidth="1"/>
    <col min="7620" max="7628" width="10" style="66" customWidth="1"/>
    <col min="7629" max="7629" width="35.3984375" style="66" customWidth="1"/>
    <col min="7630" max="7874" width="9" style="66"/>
    <col min="7875" max="7875" width="23" style="66" customWidth="1"/>
    <col min="7876" max="7884" width="10" style="66" customWidth="1"/>
    <col min="7885" max="7885" width="35.3984375" style="66" customWidth="1"/>
    <col min="7886" max="8130" width="9" style="66"/>
    <col min="8131" max="8131" width="23" style="66" customWidth="1"/>
    <col min="8132" max="8140" width="10" style="66" customWidth="1"/>
    <col min="8141" max="8141" width="35.3984375" style="66" customWidth="1"/>
    <col min="8142" max="8386" width="9" style="66"/>
    <col min="8387" max="8387" width="23" style="66" customWidth="1"/>
    <col min="8388" max="8396" width="10" style="66" customWidth="1"/>
    <col min="8397" max="8397" width="35.3984375" style="66" customWidth="1"/>
    <col min="8398" max="8642" width="9" style="66"/>
    <col min="8643" max="8643" width="23" style="66" customWidth="1"/>
    <col min="8644" max="8652" width="10" style="66" customWidth="1"/>
    <col min="8653" max="8653" width="35.3984375" style="66" customWidth="1"/>
    <col min="8654" max="8898" width="9" style="66"/>
    <col min="8899" max="8899" width="23" style="66" customWidth="1"/>
    <col min="8900" max="8908" width="10" style="66" customWidth="1"/>
    <col min="8909" max="8909" width="35.3984375" style="66" customWidth="1"/>
    <col min="8910" max="9154" width="9" style="66"/>
    <col min="9155" max="9155" width="23" style="66" customWidth="1"/>
    <col min="9156" max="9164" width="10" style="66" customWidth="1"/>
    <col min="9165" max="9165" width="35.3984375" style="66" customWidth="1"/>
    <col min="9166" max="9410" width="9" style="66"/>
    <col min="9411" max="9411" width="23" style="66" customWidth="1"/>
    <col min="9412" max="9420" width="10" style="66" customWidth="1"/>
    <col min="9421" max="9421" width="35.3984375" style="66" customWidth="1"/>
    <col min="9422" max="9666" width="9" style="66"/>
    <col min="9667" max="9667" width="23" style="66" customWidth="1"/>
    <col min="9668" max="9676" width="10" style="66" customWidth="1"/>
    <col min="9677" max="9677" width="35.3984375" style="66" customWidth="1"/>
    <col min="9678" max="9922" width="9" style="66"/>
    <col min="9923" max="9923" width="23" style="66" customWidth="1"/>
    <col min="9924" max="9932" width="10" style="66" customWidth="1"/>
    <col min="9933" max="9933" width="35.3984375" style="66" customWidth="1"/>
    <col min="9934" max="10178" width="9" style="66"/>
    <col min="10179" max="10179" width="23" style="66" customWidth="1"/>
    <col min="10180" max="10188" width="10" style="66" customWidth="1"/>
    <col min="10189" max="10189" width="35.3984375" style="66" customWidth="1"/>
    <col min="10190" max="10434" width="9" style="66"/>
    <col min="10435" max="10435" width="23" style="66" customWidth="1"/>
    <col min="10436" max="10444" width="10" style="66" customWidth="1"/>
    <col min="10445" max="10445" width="35.3984375" style="66" customWidth="1"/>
    <col min="10446" max="10690" width="9" style="66"/>
    <col min="10691" max="10691" width="23" style="66" customWidth="1"/>
    <col min="10692" max="10700" width="10" style="66" customWidth="1"/>
    <col min="10701" max="10701" width="35.3984375" style="66" customWidth="1"/>
    <col min="10702" max="10946" width="9" style="66"/>
    <col min="10947" max="10947" width="23" style="66" customWidth="1"/>
    <col min="10948" max="10956" width="10" style="66" customWidth="1"/>
    <col min="10957" max="10957" width="35.3984375" style="66" customWidth="1"/>
    <col min="10958" max="11202" width="9" style="66"/>
    <col min="11203" max="11203" width="23" style="66" customWidth="1"/>
    <col min="11204" max="11212" width="10" style="66" customWidth="1"/>
    <col min="11213" max="11213" width="35.3984375" style="66" customWidth="1"/>
    <col min="11214" max="11458" width="9" style="66"/>
    <col min="11459" max="11459" width="23" style="66" customWidth="1"/>
    <col min="11460" max="11468" width="10" style="66" customWidth="1"/>
    <col min="11469" max="11469" width="35.3984375" style="66" customWidth="1"/>
    <col min="11470" max="11714" width="9" style="66"/>
    <col min="11715" max="11715" width="23" style="66" customWidth="1"/>
    <col min="11716" max="11724" width="10" style="66" customWidth="1"/>
    <col min="11725" max="11725" width="35.3984375" style="66" customWidth="1"/>
    <col min="11726" max="11970" width="9" style="66"/>
    <col min="11971" max="11971" width="23" style="66" customWidth="1"/>
    <col min="11972" max="11980" width="10" style="66" customWidth="1"/>
    <col min="11981" max="11981" width="35.3984375" style="66" customWidth="1"/>
    <col min="11982" max="12226" width="9" style="66"/>
    <col min="12227" max="12227" width="23" style="66" customWidth="1"/>
    <col min="12228" max="12236" width="10" style="66" customWidth="1"/>
    <col min="12237" max="12237" width="35.3984375" style="66" customWidth="1"/>
    <col min="12238" max="12482" width="9" style="66"/>
    <col min="12483" max="12483" width="23" style="66" customWidth="1"/>
    <col min="12484" max="12492" width="10" style="66" customWidth="1"/>
    <col min="12493" max="12493" width="35.3984375" style="66" customWidth="1"/>
    <col min="12494" max="12738" width="9" style="66"/>
    <col min="12739" max="12739" width="23" style="66" customWidth="1"/>
    <col min="12740" max="12748" width="10" style="66" customWidth="1"/>
    <col min="12749" max="12749" width="35.3984375" style="66" customWidth="1"/>
    <col min="12750" max="12994" width="9" style="66"/>
    <col min="12995" max="12995" width="23" style="66" customWidth="1"/>
    <col min="12996" max="13004" width="10" style="66" customWidth="1"/>
    <col min="13005" max="13005" width="35.3984375" style="66" customWidth="1"/>
    <col min="13006" max="13250" width="9" style="66"/>
    <col min="13251" max="13251" width="23" style="66" customWidth="1"/>
    <col min="13252" max="13260" width="10" style="66" customWidth="1"/>
    <col min="13261" max="13261" width="35.3984375" style="66" customWidth="1"/>
    <col min="13262" max="13506" width="9" style="66"/>
    <col min="13507" max="13507" width="23" style="66" customWidth="1"/>
    <col min="13508" max="13516" width="10" style="66" customWidth="1"/>
    <col min="13517" max="13517" width="35.3984375" style="66" customWidth="1"/>
    <col min="13518" max="13762" width="9" style="66"/>
    <col min="13763" max="13763" width="23" style="66" customWidth="1"/>
    <col min="13764" max="13772" width="10" style="66" customWidth="1"/>
    <col min="13773" max="13773" width="35.3984375" style="66" customWidth="1"/>
    <col min="13774" max="14018" width="9" style="66"/>
    <col min="14019" max="14019" width="23" style="66" customWidth="1"/>
    <col min="14020" max="14028" width="10" style="66" customWidth="1"/>
    <col min="14029" max="14029" width="35.3984375" style="66" customWidth="1"/>
    <col min="14030" max="14274" width="9" style="66"/>
    <col min="14275" max="14275" width="23" style="66" customWidth="1"/>
    <col min="14276" max="14284" width="10" style="66" customWidth="1"/>
    <col min="14285" max="14285" width="35.3984375" style="66" customWidth="1"/>
    <col min="14286" max="14530" width="9" style="66"/>
    <col min="14531" max="14531" width="23" style="66" customWidth="1"/>
    <col min="14532" max="14540" width="10" style="66" customWidth="1"/>
    <col min="14541" max="14541" width="35.3984375" style="66" customWidth="1"/>
    <col min="14542" max="14786" width="9" style="66"/>
    <col min="14787" max="14787" width="23" style="66" customWidth="1"/>
    <col min="14788" max="14796" width="10" style="66" customWidth="1"/>
    <col min="14797" max="14797" width="35.3984375" style="66" customWidth="1"/>
    <col min="14798" max="15042" width="9" style="66"/>
    <col min="15043" max="15043" width="23" style="66" customWidth="1"/>
    <col min="15044" max="15052" width="10" style="66" customWidth="1"/>
    <col min="15053" max="15053" width="35.3984375" style="66" customWidth="1"/>
    <col min="15054" max="15298" width="9" style="66"/>
    <col min="15299" max="15299" width="23" style="66" customWidth="1"/>
    <col min="15300" max="15308" width="10" style="66" customWidth="1"/>
    <col min="15309" max="15309" width="35.3984375" style="66" customWidth="1"/>
    <col min="15310" max="15554" width="9" style="66"/>
    <col min="15555" max="15555" width="23" style="66" customWidth="1"/>
    <col min="15556" max="15564" width="10" style="66" customWidth="1"/>
    <col min="15565" max="15565" width="35.3984375" style="66" customWidth="1"/>
    <col min="15566" max="15810" width="9" style="66"/>
    <col min="15811" max="15811" width="23" style="66" customWidth="1"/>
    <col min="15812" max="15820" width="10" style="66" customWidth="1"/>
    <col min="15821" max="15821" width="35.3984375" style="66" customWidth="1"/>
    <col min="15822" max="16066" width="9" style="66"/>
    <col min="16067" max="16067" width="23" style="66" customWidth="1"/>
    <col min="16068" max="16076" width="10" style="66" customWidth="1"/>
    <col min="16077" max="16077" width="35.3984375" style="66" customWidth="1"/>
    <col min="16078" max="16384" width="9" style="66"/>
  </cols>
  <sheetData>
    <row r="1" spans="1:15" ht="27" customHeight="1" x14ac:dyDescent="0.25">
      <c r="A1" s="741" t="s">
        <v>713</v>
      </c>
      <c r="B1" s="741"/>
      <c r="C1" s="741"/>
      <c r="D1" s="741"/>
      <c r="E1" s="741"/>
      <c r="F1" s="741"/>
      <c r="G1" s="741"/>
      <c r="H1" s="741"/>
      <c r="I1" s="741"/>
      <c r="J1" s="741"/>
      <c r="K1" s="741"/>
      <c r="L1" s="741"/>
      <c r="M1" s="741"/>
      <c r="N1" s="741"/>
      <c r="O1" s="584"/>
    </row>
    <row r="2" spans="1:15" ht="21.75" customHeight="1" x14ac:dyDescent="0.25">
      <c r="A2" s="742" t="s">
        <v>714</v>
      </c>
      <c r="B2" s="742"/>
      <c r="C2" s="742"/>
      <c r="D2" s="742"/>
      <c r="E2" s="742"/>
      <c r="F2" s="742"/>
      <c r="G2" s="742"/>
      <c r="H2" s="742"/>
      <c r="I2" s="742"/>
      <c r="J2" s="742"/>
      <c r="K2" s="742"/>
      <c r="L2" s="742"/>
      <c r="M2" s="742"/>
      <c r="N2" s="742"/>
      <c r="O2" s="584"/>
    </row>
    <row r="3" spans="1:15" ht="17.25" customHeight="1" thickBot="1" x14ac:dyDescent="0.3">
      <c r="A3" s="442" t="s">
        <v>774</v>
      </c>
      <c r="B3" s="738"/>
      <c r="C3" s="738"/>
      <c r="D3" s="738"/>
      <c r="E3" s="738"/>
      <c r="F3" s="738"/>
      <c r="G3" s="738"/>
      <c r="H3" s="738"/>
      <c r="I3" s="738"/>
      <c r="J3" s="738"/>
      <c r="K3" s="738"/>
      <c r="L3" s="738"/>
      <c r="M3" s="738"/>
      <c r="N3" s="611" t="s">
        <v>105</v>
      </c>
      <c r="O3" s="611"/>
    </row>
    <row r="4" spans="1:15" ht="16.2" thickTop="1" x14ac:dyDescent="0.25">
      <c r="A4" s="735" t="s">
        <v>0</v>
      </c>
      <c r="B4" s="735" t="s">
        <v>1</v>
      </c>
      <c r="C4" s="735"/>
      <c r="D4" s="735"/>
      <c r="E4" s="735" t="s">
        <v>2</v>
      </c>
      <c r="F4" s="735"/>
      <c r="G4" s="735"/>
      <c r="H4" s="735" t="s">
        <v>3</v>
      </c>
      <c r="I4" s="735"/>
      <c r="J4" s="735"/>
      <c r="K4" s="735" t="s">
        <v>4</v>
      </c>
      <c r="L4" s="735"/>
      <c r="M4" s="735"/>
      <c r="N4" s="735" t="s">
        <v>5</v>
      </c>
      <c r="O4" s="581"/>
    </row>
    <row r="5" spans="1:15" ht="15.6" x14ac:dyDescent="0.25">
      <c r="A5" s="736"/>
      <c r="B5" s="736" t="s">
        <v>6</v>
      </c>
      <c r="C5" s="736"/>
      <c r="D5" s="736"/>
      <c r="E5" s="736" t="s">
        <v>7</v>
      </c>
      <c r="F5" s="736"/>
      <c r="G5" s="736"/>
      <c r="H5" s="739" t="s">
        <v>8</v>
      </c>
      <c r="I5" s="739"/>
      <c r="J5" s="739"/>
      <c r="K5" s="736" t="s">
        <v>9</v>
      </c>
      <c r="L5" s="736"/>
      <c r="M5" s="736"/>
      <c r="N5" s="736"/>
      <c r="O5" s="581"/>
    </row>
    <row r="6" spans="1:15" ht="15.6" x14ac:dyDescent="0.25">
      <c r="A6" s="736"/>
      <c r="B6" s="581" t="s">
        <v>10</v>
      </c>
      <c r="C6" s="581" t="s">
        <v>11</v>
      </c>
      <c r="D6" s="581" t="s">
        <v>12</v>
      </c>
      <c r="E6" s="581" t="s">
        <v>10</v>
      </c>
      <c r="F6" s="581" t="s">
        <v>11</v>
      </c>
      <c r="G6" s="581" t="s">
        <v>12</v>
      </c>
      <c r="H6" s="581" t="s">
        <v>10</v>
      </c>
      <c r="I6" s="581" t="s">
        <v>11</v>
      </c>
      <c r="J6" s="581" t="s">
        <v>12</v>
      </c>
      <c r="K6" s="581" t="s">
        <v>10</v>
      </c>
      <c r="L6" s="581" t="s">
        <v>11</v>
      </c>
      <c r="M6" s="581" t="s">
        <v>12</v>
      </c>
      <c r="N6" s="736"/>
      <c r="O6" s="581"/>
    </row>
    <row r="7" spans="1:15" ht="16.2" thickBot="1" x14ac:dyDescent="0.3">
      <c r="A7" s="737"/>
      <c r="B7" s="582" t="s">
        <v>13</v>
      </c>
      <c r="C7" s="582" t="s">
        <v>14</v>
      </c>
      <c r="D7" s="582" t="s">
        <v>9</v>
      </c>
      <c r="E7" s="582" t="s">
        <v>13</v>
      </c>
      <c r="F7" s="582" t="s">
        <v>14</v>
      </c>
      <c r="G7" s="582" t="s">
        <v>9</v>
      </c>
      <c r="H7" s="582" t="s">
        <v>13</v>
      </c>
      <c r="I7" s="582" t="s">
        <v>14</v>
      </c>
      <c r="J7" s="582" t="s">
        <v>9</v>
      </c>
      <c r="K7" s="582" t="s">
        <v>13</v>
      </c>
      <c r="L7" s="582" t="s">
        <v>14</v>
      </c>
      <c r="M7" s="582" t="s">
        <v>9</v>
      </c>
      <c r="N7" s="737"/>
      <c r="O7" s="581"/>
    </row>
    <row r="8" spans="1:15" ht="21.75" customHeight="1" x14ac:dyDescent="0.25">
      <c r="A8" s="5" t="s">
        <v>15</v>
      </c>
      <c r="B8" s="596"/>
      <c r="C8" s="596"/>
      <c r="D8" s="596"/>
      <c r="E8" s="596"/>
      <c r="F8" s="596"/>
      <c r="G8" s="596"/>
      <c r="H8" s="596"/>
      <c r="I8" s="596"/>
      <c r="J8" s="596"/>
      <c r="K8" s="596"/>
      <c r="L8" s="596"/>
      <c r="M8" s="596"/>
      <c r="N8" s="7" t="s">
        <v>16</v>
      </c>
      <c r="O8" s="7"/>
    </row>
    <row r="9" spans="1:15" ht="19.5" customHeight="1" x14ac:dyDescent="0.25">
      <c r="A9" s="533" t="s">
        <v>17</v>
      </c>
      <c r="B9" s="9">
        <v>5815</v>
      </c>
      <c r="C9" s="9">
        <v>8578</v>
      </c>
      <c r="D9" s="9">
        <v>14393</v>
      </c>
      <c r="E9" s="9">
        <v>0</v>
      </c>
      <c r="F9" s="9">
        <v>8</v>
      </c>
      <c r="G9" s="9">
        <v>8</v>
      </c>
      <c r="H9" s="9">
        <v>3</v>
      </c>
      <c r="I9" s="9">
        <v>0</v>
      </c>
      <c r="J9" s="9">
        <v>3</v>
      </c>
      <c r="K9" s="9">
        <f>H9+E9+B9</f>
        <v>5818</v>
      </c>
      <c r="L9" s="9">
        <f>I9+F9+C9</f>
        <v>8586</v>
      </c>
      <c r="M9" s="9">
        <f>SUM(K9:L9)</f>
        <v>14404</v>
      </c>
      <c r="N9" s="593" t="s">
        <v>18</v>
      </c>
      <c r="O9" s="592"/>
    </row>
    <row r="10" spans="1:15" ht="19.5" customHeight="1" x14ac:dyDescent="0.25">
      <c r="A10" s="533" t="s">
        <v>19</v>
      </c>
      <c r="B10" s="9">
        <v>3798</v>
      </c>
      <c r="C10" s="9">
        <v>3631</v>
      </c>
      <c r="D10" s="9">
        <v>7429</v>
      </c>
      <c r="E10" s="9">
        <v>0</v>
      </c>
      <c r="F10" s="9">
        <v>0</v>
      </c>
      <c r="G10" s="9">
        <v>0</v>
      </c>
      <c r="H10" s="9">
        <v>0</v>
      </c>
      <c r="I10" s="9">
        <v>0</v>
      </c>
      <c r="J10" s="9">
        <v>0</v>
      </c>
      <c r="K10" s="9">
        <f t="shared" ref="K10:K35" si="0">H10+E10+B10</f>
        <v>3798</v>
      </c>
      <c r="L10" s="9">
        <f t="shared" ref="L10:L35" si="1">I10+F10+C10</f>
        <v>3631</v>
      </c>
      <c r="M10" s="9">
        <f t="shared" ref="M10:M35" si="2">SUM(K10:L10)</f>
        <v>7429</v>
      </c>
      <c r="N10" s="593" t="s">
        <v>20</v>
      </c>
      <c r="O10" s="592"/>
    </row>
    <row r="11" spans="1:15" ht="19.5" customHeight="1" x14ac:dyDescent="0.25">
      <c r="A11" s="533" t="s">
        <v>21</v>
      </c>
      <c r="B11" s="9">
        <v>1182</v>
      </c>
      <c r="C11" s="9">
        <v>934</v>
      </c>
      <c r="D11" s="9">
        <v>2116</v>
      </c>
      <c r="E11" s="9">
        <v>0</v>
      </c>
      <c r="F11" s="9">
        <v>0</v>
      </c>
      <c r="G11" s="9">
        <v>0</v>
      </c>
      <c r="H11" s="9">
        <v>0</v>
      </c>
      <c r="I11" s="9">
        <v>0</v>
      </c>
      <c r="J11" s="9">
        <v>0</v>
      </c>
      <c r="K11" s="9">
        <f t="shared" si="0"/>
        <v>1182</v>
      </c>
      <c r="L11" s="9">
        <f t="shared" si="1"/>
        <v>934</v>
      </c>
      <c r="M11" s="9">
        <f t="shared" si="2"/>
        <v>2116</v>
      </c>
      <c r="N11" s="593" t="s">
        <v>22</v>
      </c>
      <c r="O11" s="592"/>
    </row>
    <row r="12" spans="1:15" ht="19.5" customHeight="1" x14ac:dyDescent="0.25">
      <c r="A12" s="533" t="s">
        <v>23</v>
      </c>
      <c r="B12" s="9">
        <v>467</v>
      </c>
      <c r="C12" s="9">
        <v>682</v>
      </c>
      <c r="D12" s="9">
        <v>1149</v>
      </c>
      <c r="E12" s="9">
        <v>0</v>
      </c>
      <c r="F12" s="9">
        <v>0</v>
      </c>
      <c r="G12" s="9">
        <v>0</v>
      </c>
      <c r="H12" s="9">
        <v>0</v>
      </c>
      <c r="I12" s="9">
        <v>0</v>
      </c>
      <c r="J12" s="9">
        <v>0</v>
      </c>
      <c r="K12" s="9">
        <f t="shared" si="0"/>
        <v>467</v>
      </c>
      <c r="L12" s="9">
        <f t="shared" si="1"/>
        <v>682</v>
      </c>
      <c r="M12" s="9">
        <f t="shared" si="2"/>
        <v>1149</v>
      </c>
      <c r="N12" s="593" t="s">
        <v>24</v>
      </c>
      <c r="O12" s="592"/>
    </row>
    <row r="13" spans="1:15" ht="19.5" customHeight="1" x14ac:dyDescent="0.25">
      <c r="A13" s="533" t="s">
        <v>25</v>
      </c>
      <c r="B13" s="9">
        <v>1814</v>
      </c>
      <c r="C13" s="9">
        <v>2336</v>
      </c>
      <c r="D13" s="9">
        <v>4150</v>
      </c>
      <c r="E13" s="9">
        <v>0</v>
      </c>
      <c r="F13" s="9">
        <v>0</v>
      </c>
      <c r="G13" s="9">
        <v>0</v>
      </c>
      <c r="H13" s="9">
        <v>0</v>
      </c>
      <c r="I13" s="9">
        <v>0</v>
      </c>
      <c r="J13" s="9">
        <v>0</v>
      </c>
      <c r="K13" s="9">
        <f t="shared" si="0"/>
        <v>1814</v>
      </c>
      <c r="L13" s="9">
        <f t="shared" si="1"/>
        <v>2336</v>
      </c>
      <c r="M13" s="9">
        <f t="shared" si="2"/>
        <v>4150</v>
      </c>
      <c r="N13" s="593" t="s">
        <v>26</v>
      </c>
      <c r="O13" s="592"/>
    </row>
    <row r="14" spans="1:15" ht="19.5" customHeight="1" x14ac:dyDescent="0.25">
      <c r="A14" s="533" t="s">
        <v>27</v>
      </c>
      <c r="B14" s="9">
        <v>6293</v>
      </c>
      <c r="C14" s="9">
        <v>6083</v>
      </c>
      <c r="D14" s="9">
        <v>12376</v>
      </c>
      <c r="E14" s="9">
        <v>1</v>
      </c>
      <c r="F14" s="9">
        <v>0</v>
      </c>
      <c r="G14" s="9">
        <v>1</v>
      </c>
      <c r="H14" s="9">
        <v>0</v>
      </c>
      <c r="I14" s="9">
        <v>0</v>
      </c>
      <c r="J14" s="9">
        <v>0</v>
      </c>
      <c r="K14" s="9">
        <f t="shared" si="0"/>
        <v>6294</v>
      </c>
      <c r="L14" s="9">
        <f t="shared" si="1"/>
        <v>6083</v>
      </c>
      <c r="M14" s="9">
        <f t="shared" si="2"/>
        <v>12377</v>
      </c>
      <c r="N14" s="593" t="s">
        <v>28</v>
      </c>
      <c r="O14" s="592"/>
    </row>
    <row r="15" spans="1:15" ht="19.5" customHeight="1" x14ac:dyDescent="0.25">
      <c r="A15" s="533" t="s">
        <v>29</v>
      </c>
      <c r="B15" s="9">
        <v>218</v>
      </c>
      <c r="C15" s="9">
        <v>223</v>
      </c>
      <c r="D15" s="9">
        <v>441</v>
      </c>
      <c r="E15" s="9">
        <v>0</v>
      </c>
      <c r="F15" s="9">
        <v>0</v>
      </c>
      <c r="G15" s="9">
        <v>0</v>
      </c>
      <c r="H15" s="9">
        <v>0</v>
      </c>
      <c r="I15" s="9">
        <v>0</v>
      </c>
      <c r="J15" s="9">
        <v>0</v>
      </c>
      <c r="K15" s="9">
        <f t="shared" si="0"/>
        <v>218</v>
      </c>
      <c r="L15" s="9">
        <f t="shared" si="1"/>
        <v>223</v>
      </c>
      <c r="M15" s="9">
        <f t="shared" si="2"/>
        <v>441</v>
      </c>
      <c r="N15" s="593" t="s">
        <v>30</v>
      </c>
      <c r="O15" s="592"/>
    </row>
    <row r="16" spans="1:15" ht="19.5" customHeight="1" x14ac:dyDescent="0.25">
      <c r="A16" s="533" t="s">
        <v>31</v>
      </c>
      <c r="B16" s="9">
        <v>763</v>
      </c>
      <c r="C16" s="9">
        <v>204</v>
      </c>
      <c r="D16" s="9">
        <v>967</v>
      </c>
      <c r="E16" s="9">
        <v>0</v>
      </c>
      <c r="F16" s="9">
        <v>0</v>
      </c>
      <c r="G16" s="9">
        <v>0</v>
      </c>
      <c r="H16" s="9">
        <v>0</v>
      </c>
      <c r="I16" s="9">
        <v>0</v>
      </c>
      <c r="J16" s="9">
        <v>0</v>
      </c>
      <c r="K16" s="9">
        <f t="shared" si="0"/>
        <v>763</v>
      </c>
      <c r="L16" s="9">
        <f t="shared" si="1"/>
        <v>204</v>
      </c>
      <c r="M16" s="9">
        <f t="shared" si="2"/>
        <v>967</v>
      </c>
      <c r="N16" s="593" t="s">
        <v>32</v>
      </c>
      <c r="O16" s="592"/>
    </row>
    <row r="17" spans="1:17" ht="19.5" customHeight="1" x14ac:dyDescent="0.25">
      <c r="A17" s="533" t="s">
        <v>33</v>
      </c>
      <c r="B17" s="9">
        <v>154</v>
      </c>
      <c r="C17" s="9">
        <v>150</v>
      </c>
      <c r="D17" s="9">
        <v>304</v>
      </c>
      <c r="E17" s="9">
        <v>0</v>
      </c>
      <c r="F17" s="9">
        <v>0</v>
      </c>
      <c r="G17" s="9">
        <v>0</v>
      </c>
      <c r="H17" s="9">
        <v>0</v>
      </c>
      <c r="I17" s="9">
        <v>0</v>
      </c>
      <c r="J17" s="9">
        <v>0</v>
      </c>
      <c r="K17" s="9">
        <f t="shared" si="0"/>
        <v>154</v>
      </c>
      <c r="L17" s="9">
        <f t="shared" si="1"/>
        <v>150</v>
      </c>
      <c r="M17" s="9">
        <f t="shared" si="2"/>
        <v>304</v>
      </c>
      <c r="N17" s="593" t="s">
        <v>34</v>
      </c>
      <c r="O17" s="592"/>
    </row>
    <row r="18" spans="1:17" ht="19.5" customHeight="1" x14ac:dyDescent="0.25">
      <c r="A18" s="533" t="s">
        <v>35</v>
      </c>
      <c r="B18" s="9">
        <v>3138</v>
      </c>
      <c r="C18" s="9">
        <v>5860</v>
      </c>
      <c r="D18" s="9">
        <v>8998</v>
      </c>
      <c r="E18" s="9">
        <v>0</v>
      </c>
      <c r="F18" s="9">
        <v>0</v>
      </c>
      <c r="G18" s="9">
        <v>0</v>
      </c>
      <c r="H18" s="9">
        <v>0</v>
      </c>
      <c r="I18" s="9">
        <v>0</v>
      </c>
      <c r="J18" s="9">
        <v>0</v>
      </c>
      <c r="K18" s="9">
        <f t="shared" si="0"/>
        <v>3138</v>
      </c>
      <c r="L18" s="9">
        <f t="shared" si="1"/>
        <v>5860</v>
      </c>
      <c r="M18" s="9">
        <f t="shared" si="2"/>
        <v>8998</v>
      </c>
      <c r="N18" s="593" t="s">
        <v>36</v>
      </c>
      <c r="O18" s="592"/>
    </row>
    <row r="19" spans="1:17" ht="19.5" customHeight="1" x14ac:dyDescent="0.25">
      <c r="A19" s="533" t="s">
        <v>37</v>
      </c>
      <c r="B19" s="9">
        <v>72</v>
      </c>
      <c r="C19" s="9">
        <v>71</v>
      </c>
      <c r="D19" s="9">
        <v>143</v>
      </c>
      <c r="E19" s="9">
        <v>0</v>
      </c>
      <c r="F19" s="9">
        <v>0</v>
      </c>
      <c r="G19" s="9">
        <v>0</v>
      </c>
      <c r="H19" s="9">
        <v>0</v>
      </c>
      <c r="I19" s="9">
        <v>0</v>
      </c>
      <c r="J19" s="9">
        <v>0</v>
      </c>
      <c r="K19" s="9">
        <f t="shared" si="0"/>
        <v>72</v>
      </c>
      <c r="L19" s="9">
        <f t="shared" si="1"/>
        <v>71</v>
      </c>
      <c r="M19" s="9">
        <f t="shared" si="2"/>
        <v>143</v>
      </c>
      <c r="N19" s="593" t="s">
        <v>38</v>
      </c>
      <c r="O19" s="592"/>
    </row>
    <row r="20" spans="1:17" ht="19.5" customHeight="1" x14ac:dyDescent="0.25">
      <c r="A20" s="533" t="s">
        <v>39</v>
      </c>
      <c r="B20" s="9">
        <v>2982</v>
      </c>
      <c r="C20" s="9">
        <v>4144</v>
      </c>
      <c r="D20" s="9">
        <v>7126</v>
      </c>
      <c r="E20" s="9">
        <v>0</v>
      </c>
      <c r="F20" s="9">
        <v>0</v>
      </c>
      <c r="G20" s="9">
        <v>0</v>
      </c>
      <c r="H20" s="9">
        <v>0</v>
      </c>
      <c r="I20" s="9">
        <v>0</v>
      </c>
      <c r="J20" s="9">
        <v>0</v>
      </c>
      <c r="K20" s="9">
        <f t="shared" si="0"/>
        <v>2982</v>
      </c>
      <c r="L20" s="9">
        <f t="shared" si="1"/>
        <v>4144</v>
      </c>
      <c r="M20" s="9">
        <f t="shared" si="2"/>
        <v>7126</v>
      </c>
      <c r="N20" s="593" t="s">
        <v>40</v>
      </c>
      <c r="O20" s="592"/>
    </row>
    <row r="21" spans="1:17" ht="19.5" customHeight="1" x14ac:dyDescent="0.25">
      <c r="A21" s="533" t="s">
        <v>41</v>
      </c>
      <c r="B21" s="9">
        <v>70</v>
      </c>
      <c r="C21" s="9">
        <v>120</v>
      </c>
      <c r="D21" s="9">
        <v>190</v>
      </c>
      <c r="E21" s="9">
        <v>0</v>
      </c>
      <c r="F21" s="9">
        <v>0</v>
      </c>
      <c r="G21" s="9">
        <v>0</v>
      </c>
      <c r="H21" s="9">
        <v>0</v>
      </c>
      <c r="I21" s="9">
        <v>0</v>
      </c>
      <c r="J21" s="9">
        <v>0</v>
      </c>
      <c r="K21" s="9">
        <f t="shared" si="0"/>
        <v>70</v>
      </c>
      <c r="L21" s="9">
        <f t="shared" si="1"/>
        <v>120</v>
      </c>
      <c r="M21" s="9">
        <f t="shared" si="2"/>
        <v>190</v>
      </c>
      <c r="N21" s="593" t="s">
        <v>42</v>
      </c>
      <c r="O21" s="592"/>
      <c r="P21" s="740"/>
      <c r="Q21" s="740"/>
    </row>
    <row r="22" spans="1:17" ht="19.5" customHeight="1" x14ac:dyDescent="0.25">
      <c r="A22" s="533" t="s">
        <v>43</v>
      </c>
      <c r="B22" s="9">
        <v>4513</v>
      </c>
      <c r="C22" s="9">
        <v>2845</v>
      </c>
      <c r="D22" s="9">
        <v>7358</v>
      </c>
      <c r="E22" s="9">
        <v>0</v>
      </c>
      <c r="F22" s="9">
        <v>0</v>
      </c>
      <c r="G22" s="9">
        <v>0</v>
      </c>
      <c r="H22" s="9">
        <v>0</v>
      </c>
      <c r="I22" s="9">
        <v>0</v>
      </c>
      <c r="J22" s="9">
        <v>0</v>
      </c>
      <c r="K22" s="9">
        <f t="shared" si="0"/>
        <v>4513</v>
      </c>
      <c r="L22" s="9">
        <f t="shared" si="1"/>
        <v>2845</v>
      </c>
      <c r="M22" s="9">
        <f t="shared" si="2"/>
        <v>7358</v>
      </c>
      <c r="N22" s="593" t="s">
        <v>44</v>
      </c>
      <c r="O22" s="592"/>
    </row>
    <row r="23" spans="1:17" ht="19.5" customHeight="1" x14ac:dyDescent="0.25">
      <c r="A23" s="533" t="s">
        <v>45</v>
      </c>
      <c r="B23" s="9">
        <v>1093</v>
      </c>
      <c r="C23" s="9">
        <v>561</v>
      </c>
      <c r="D23" s="9">
        <v>1654</v>
      </c>
      <c r="E23" s="9">
        <v>0</v>
      </c>
      <c r="F23" s="9">
        <v>0</v>
      </c>
      <c r="G23" s="9">
        <v>0</v>
      </c>
      <c r="H23" s="9">
        <v>0</v>
      </c>
      <c r="I23" s="9">
        <v>0</v>
      </c>
      <c r="J23" s="9">
        <v>0</v>
      </c>
      <c r="K23" s="9">
        <f t="shared" si="0"/>
        <v>1093</v>
      </c>
      <c r="L23" s="9">
        <f t="shared" si="1"/>
        <v>561</v>
      </c>
      <c r="M23" s="9">
        <f t="shared" si="2"/>
        <v>1654</v>
      </c>
      <c r="N23" s="593" t="s">
        <v>46</v>
      </c>
      <c r="O23" s="592"/>
    </row>
    <row r="24" spans="1:17" ht="19.5" customHeight="1" x14ac:dyDescent="0.25">
      <c r="A24" s="533" t="s">
        <v>47</v>
      </c>
      <c r="B24" s="9">
        <v>1951</v>
      </c>
      <c r="C24" s="9">
        <v>2460</v>
      </c>
      <c r="D24" s="9">
        <v>4411</v>
      </c>
      <c r="E24" s="9">
        <v>0</v>
      </c>
      <c r="F24" s="9">
        <v>0</v>
      </c>
      <c r="G24" s="9">
        <v>0</v>
      </c>
      <c r="H24" s="9">
        <v>0</v>
      </c>
      <c r="I24" s="9">
        <v>0</v>
      </c>
      <c r="J24" s="9">
        <v>0</v>
      </c>
      <c r="K24" s="9">
        <f t="shared" si="0"/>
        <v>1951</v>
      </c>
      <c r="L24" s="9">
        <f t="shared" si="1"/>
        <v>2460</v>
      </c>
      <c r="M24" s="9">
        <f t="shared" si="2"/>
        <v>4411</v>
      </c>
      <c r="N24" s="593" t="s">
        <v>48</v>
      </c>
      <c r="O24" s="592"/>
    </row>
    <row r="25" spans="1:17" ht="19.5" customHeight="1" x14ac:dyDescent="0.25">
      <c r="A25" s="533" t="s">
        <v>49</v>
      </c>
      <c r="B25" s="9">
        <v>2248</v>
      </c>
      <c r="C25" s="9">
        <v>2864</v>
      </c>
      <c r="D25" s="9">
        <v>5112</v>
      </c>
      <c r="E25" s="9">
        <v>0</v>
      </c>
      <c r="F25" s="9">
        <v>0</v>
      </c>
      <c r="G25" s="9">
        <v>0</v>
      </c>
      <c r="H25" s="9">
        <v>0</v>
      </c>
      <c r="I25" s="9">
        <v>0</v>
      </c>
      <c r="J25" s="9">
        <v>0</v>
      </c>
      <c r="K25" s="9">
        <f t="shared" si="0"/>
        <v>2248</v>
      </c>
      <c r="L25" s="9">
        <f t="shared" si="1"/>
        <v>2864</v>
      </c>
      <c r="M25" s="9">
        <f t="shared" si="2"/>
        <v>5112</v>
      </c>
      <c r="N25" s="593" t="s">
        <v>50</v>
      </c>
      <c r="O25" s="592"/>
    </row>
    <row r="26" spans="1:17" ht="19.5" customHeight="1" x14ac:dyDescent="0.25">
      <c r="A26" s="533" t="s">
        <v>51</v>
      </c>
      <c r="B26" s="9">
        <v>631</v>
      </c>
      <c r="C26" s="9">
        <v>539</v>
      </c>
      <c r="D26" s="9">
        <v>1170</v>
      </c>
      <c r="E26" s="9">
        <v>0</v>
      </c>
      <c r="F26" s="9">
        <v>0</v>
      </c>
      <c r="G26" s="9">
        <v>0</v>
      </c>
      <c r="H26" s="9">
        <v>0</v>
      </c>
      <c r="I26" s="9">
        <v>0</v>
      </c>
      <c r="J26" s="9">
        <v>0</v>
      </c>
      <c r="K26" s="9">
        <f t="shared" si="0"/>
        <v>631</v>
      </c>
      <c r="L26" s="9">
        <f t="shared" si="1"/>
        <v>539</v>
      </c>
      <c r="M26" s="9">
        <f t="shared" si="2"/>
        <v>1170</v>
      </c>
      <c r="N26" s="593" t="s">
        <v>52</v>
      </c>
      <c r="O26" s="592"/>
    </row>
    <row r="27" spans="1:17" ht="19.5" customHeight="1" x14ac:dyDescent="0.25">
      <c r="A27" s="533" t="s">
        <v>53</v>
      </c>
      <c r="B27" s="9">
        <v>2599</v>
      </c>
      <c r="C27" s="9">
        <v>3708</v>
      </c>
      <c r="D27" s="9">
        <v>6307</v>
      </c>
      <c r="E27" s="9">
        <v>0</v>
      </c>
      <c r="F27" s="9">
        <v>0</v>
      </c>
      <c r="G27" s="9">
        <v>0</v>
      </c>
      <c r="H27" s="9">
        <v>0</v>
      </c>
      <c r="I27" s="9">
        <v>0</v>
      </c>
      <c r="J27" s="9">
        <v>0</v>
      </c>
      <c r="K27" s="9">
        <f t="shared" si="0"/>
        <v>2599</v>
      </c>
      <c r="L27" s="9">
        <f t="shared" si="1"/>
        <v>3708</v>
      </c>
      <c r="M27" s="9">
        <f t="shared" si="2"/>
        <v>6307</v>
      </c>
      <c r="N27" s="593" t="s">
        <v>54</v>
      </c>
      <c r="O27" s="592"/>
    </row>
    <row r="28" spans="1:17" ht="19.5" customHeight="1" x14ac:dyDescent="0.25">
      <c r="A28" s="533" t="s">
        <v>2662</v>
      </c>
      <c r="B28" s="9">
        <v>266</v>
      </c>
      <c r="C28" s="9">
        <v>357</v>
      </c>
      <c r="D28" s="9">
        <v>623</v>
      </c>
      <c r="E28" s="9">
        <v>0</v>
      </c>
      <c r="F28" s="9">
        <v>0</v>
      </c>
      <c r="G28" s="9">
        <v>0</v>
      </c>
      <c r="H28" s="9">
        <v>0</v>
      </c>
      <c r="I28" s="9">
        <v>0</v>
      </c>
      <c r="J28" s="9">
        <v>0</v>
      </c>
      <c r="K28" s="9">
        <f t="shared" si="0"/>
        <v>266</v>
      </c>
      <c r="L28" s="9">
        <f t="shared" si="1"/>
        <v>357</v>
      </c>
      <c r="M28" s="9">
        <f t="shared" si="2"/>
        <v>623</v>
      </c>
      <c r="N28" s="593" t="s">
        <v>55</v>
      </c>
      <c r="O28" s="592"/>
    </row>
    <row r="29" spans="1:17" ht="19.5" customHeight="1" x14ac:dyDescent="0.25">
      <c r="A29" s="533" t="s">
        <v>56</v>
      </c>
      <c r="B29" s="9">
        <v>2064</v>
      </c>
      <c r="C29" s="9">
        <v>3088</v>
      </c>
      <c r="D29" s="9">
        <v>5152</v>
      </c>
      <c r="E29" s="9">
        <v>0</v>
      </c>
      <c r="F29" s="9">
        <v>0</v>
      </c>
      <c r="G29" s="9">
        <v>0</v>
      </c>
      <c r="H29" s="9">
        <v>0</v>
      </c>
      <c r="I29" s="9">
        <v>0</v>
      </c>
      <c r="J29" s="9">
        <v>0</v>
      </c>
      <c r="K29" s="9">
        <f t="shared" si="0"/>
        <v>2064</v>
      </c>
      <c r="L29" s="9">
        <f t="shared" si="1"/>
        <v>3088</v>
      </c>
      <c r="M29" s="9">
        <f t="shared" si="2"/>
        <v>5152</v>
      </c>
      <c r="N29" s="593" t="s">
        <v>57</v>
      </c>
      <c r="O29" s="592"/>
    </row>
    <row r="30" spans="1:17" ht="19.5" customHeight="1" x14ac:dyDescent="0.25">
      <c r="A30" s="533" t="s">
        <v>58</v>
      </c>
      <c r="B30" s="9">
        <v>1469</v>
      </c>
      <c r="C30" s="9">
        <v>2360</v>
      </c>
      <c r="D30" s="9">
        <v>3829</v>
      </c>
      <c r="E30" s="9">
        <v>0</v>
      </c>
      <c r="F30" s="9">
        <v>0</v>
      </c>
      <c r="G30" s="9">
        <v>0</v>
      </c>
      <c r="H30" s="9">
        <v>0</v>
      </c>
      <c r="I30" s="9">
        <v>0</v>
      </c>
      <c r="J30" s="9">
        <v>0</v>
      </c>
      <c r="K30" s="9">
        <f t="shared" si="0"/>
        <v>1469</v>
      </c>
      <c r="L30" s="9">
        <f t="shared" si="1"/>
        <v>2360</v>
      </c>
      <c r="M30" s="9">
        <f t="shared" si="2"/>
        <v>3829</v>
      </c>
      <c r="N30" s="593" t="s">
        <v>59</v>
      </c>
      <c r="O30" s="592"/>
    </row>
    <row r="31" spans="1:17" ht="19.5" customHeight="1" x14ac:dyDescent="0.25">
      <c r="A31" s="533" t="s">
        <v>60</v>
      </c>
      <c r="B31" s="9">
        <v>1606</v>
      </c>
      <c r="C31" s="9">
        <v>2561</v>
      </c>
      <c r="D31" s="9">
        <v>4167</v>
      </c>
      <c r="E31" s="9">
        <v>0</v>
      </c>
      <c r="F31" s="9">
        <v>0</v>
      </c>
      <c r="G31" s="9">
        <v>0</v>
      </c>
      <c r="H31" s="9">
        <v>0</v>
      </c>
      <c r="I31" s="9">
        <v>0</v>
      </c>
      <c r="J31" s="9">
        <v>0</v>
      </c>
      <c r="K31" s="9">
        <f t="shared" si="0"/>
        <v>1606</v>
      </c>
      <c r="L31" s="9">
        <f t="shared" si="1"/>
        <v>2561</v>
      </c>
      <c r="M31" s="9">
        <f t="shared" si="2"/>
        <v>4167</v>
      </c>
      <c r="N31" s="593" t="s">
        <v>61</v>
      </c>
      <c r="O31" s="592"/>
    </row>
    <row r="32" spans="1:17" ht="19.5" customHeight="1" x14ac:dyDescent="0.25">
      <c r="A32" s="533" t="s">
        <v>62</v>
      </c>
      <c r="B32" s="9">
        <v>329</v>
      </c>
      <c r="C32" s="9">
        <v>394</v>
      </c>
      <c r="D32" s="9">
        <v>723</v>
      </c>
      <c r="E32" s="9">
        <v>0</v>
      </c>
      <c r="F32" s="9">
        <v>0</v>
      </c>
      <c r="G32" s="9">
        <v>0</v>
      </c>
      <c r="H32" s="9">
        <v>0</v>
      </c>
      <c r="I32" s="9">
        <v>0</v>
      </c>
      <c r="J32" s="9">
        <v>0</v>
      </c>
      <c r="K32" s="9">
        <f t="shared" si="0"/>
        <v>329</v>
      </c>
      <c r="L32" s="9">
        <f t="shared" si="1"/>
        <v>394</v>
      </c>
      <c r="M32" s="9">
        <f t="shared" si="2"/>
        <v>723</v>
      </c>
      <c r="N32" s="593" t="s">
        <v>63</v>
      </c>
      <c r="O32" s="592"/>
    </row>
    <row r="33" spans="1:19" ht="19.5" customHeight="1" x14ac:dyDescent="0.25">
      <c r="A33" s="533" t="s">
        <v>64</v>
      </c>
      <c r="B33" s="9">
        <v>2390</v>
      </c>
      <c r="C33" s="9">
        <v>2864</v>
      </c>
      <c r="D33" s="9">
        <v>5254</v>
      </c>
      <c r="E33" s="9">
        <v>0</v>
      </c>
      <c r="F33" s="9">
        <v>0</v>
      </c>
      <c r="G33" s="9">
        <v>0</v>
      </c>
      <c r="H33" s="9">
        <v>0</v>
      </c>
      <c r="I33" s="9">
        <v>0</v>
      </c>
      <c r="J33" s="9">
        <v>0</v>
      </c>
      <c r="K33" s="9">
        <f t="shared" si="0"/>
        <v>2390</v>
      </c>
      <c r="L33" s="9">
        <f t="shared" si="1"/>
        <v>2864</v>
      </c>
      <c r="M33" s="9">
        <f t="shared" si="2"/>
        <v>5254</v>
      </c>
      <c r="N33" s="593" t="s">
        <v>65</v>
      </c>
      <c r="O33" s="592"/>
    </row>
    <row r="34" spans="1:19" ht="19.5" customHeight="1" x14ac:dyDescent="0.25">
      <c r="A34" s="533" t="s">
        <v>66</v>
      </c>
      <c r="B34" s="9">
        <v>1809</v>
      </c>
      <c r="C34" s="9">
        <v>2012</v>
      </c>
      <c r="D34" s="9">
        <v>3821</v>
      </c>
      <c r="E34" s="9">
        <v>0</v>
      </c>
      <c r="F34" s="9">
        <v>0</v>
      </c>
      <c r="G34" s="9">
        <v>0</v>
      </c>
      <c r="H34" s="9">
        <v>0</v>
      </c>
      <c r="I34" s="9">
        <v>0</v>
      </c>
      <c r="J34" s="9">
        <v>0</v>
      </c>
      <c r="K34" s="9">
        <f t="shared" si="0"/>
        <v>1809</v>
      </c>
      <c r="L34" s="9">
        <f t="shared" si="1"/>
        <v>2012</v>
      </c>
      <c r="M34" s="9">
        <f t="shared" si="2"/>
        <v>3821</v>
      </c>
      <c r="N34" s="593" t="s">
        <v>67</v>
      </c>
      <c r="O34" s="592"/>
    </row>
    <row r="35" spans="1:19" ht="19.5" customHeight="1" thickBot="1" x14ac:dyDescent="0.3">
      <c r="A35" s="11" t="s">
        <v>68</v>
      </c>
      <c r="B35" s="12">
        <v>970</v>
      </c>
      <c r="C35" s="12">
        <v>1746</v>
      </c>
      <c r="D35" s="12">
        <v>2716</v>
      </c>
      <c r="E35" s="12">
        <v>0</v>
      </c>
      <c r="F35" s="12">
        <v>0</v>
      </c>
      <c r="G35" s="12">
        <v>0</v>
      </c>
      <c r="H35" s="12">
        <v>0</v>
      </c>
      <c r="I35" s="12">
        <v>0</v>
      </c>
      <c r="J35" s="12">
        <v>0</v>
      </c>
      <c r="K35" s="12">
        <f t="shared" si="0"/>
        <v>970</v>
      </c>
      <c r="L35" s="12">
        <f t="shared" si="1"/>
        <v>1746</v>
      </c>
      <c r="M35" s="12">
        <f t="shared" si="2"/>
        <v>2716</v>
      </c>
      <c r="N35" s="13" t="s">
        <v>69</v>
      </c>
      <c r="O35" s="592"/>
    </row>
    <row r="36" spans="1:19" s="660" customFormat="1" ht="19.5" customHeight="1" thickTop="1" x14ac:dyDescent="0.25">
      <c r="A36" s="668"/>
      <c r="B36" s="656"/>
      <c r="C36" s="656"/>
      <c r="D36" s="656"/>
      <c r="E36" s="656"/>
      <c r="F36" s="656"/>
      <c r="G36" s="656"/>
      <c r="H36" s="656"/>
      <c r="I36" s="656"/>
      <c r="J36" s="656"/>
      <c r="K36" s="656"/>
      <c r="L36" s="656"/>
      <c r="M36" s="656"/>
      <c r="N36" s="664"/>
      <c r="O36" s="664"/>
      <c r="P36" s="564"/>
      <c r="Q36" s="564"/>
      <c r="R36" s="564"/>
      <c r="S36" s="564"/>
    </row>
    <row r="37" spans="1:19" s="660" customFormat="1" ht="19.5" customHeight="1" x14ac:dyDescent="0.25">
      <c r="A37" s="668"/>
      <c r="B37" s="656"/>
      <c r="C37" s="656"/>
      <c r="D37" s="656"/>
      <c r="E37" s="656"/>
      <c r="F37" s="656"/>
      <c r="G37" s="656"/>
      <c r="H37" s="656"/>
      <c r="I37" s="656"/>
      <c r="J37" s="656"/>
      <c r="K37" s="656"/>
      <c r="L37" s="656"/>
      <c r="M37" s="656"/>
      <c r="N37" s="664"/>
      <c r="O37" s="664"/>
      <c r="P37" s="564"/>
      <c r="Q37" s="564"/>
      <c r="R37" s="564"/>
      <c r="S37" s="564"/>
    </row>
    <row r="38" spans="1:19" s="660" customFormat="1" ht="19.5" customHeight="1" x14ac:dyDescent="0.25">
      <c r="A38" s="668"/>
      <c r="B38" s="656"/>
      <c r="C38" s="656"/>
      <c r="D38" s="656"/>
      <c r="E38" s="656"/>
      <c r="F38" s="656"/>
      <c r="G38" s="656"/>
      <c r="H38" s="656"/>
      <c r="I38" s="656"/>
      <c r="J38" s="656"/>
      <c r="K38" s="656"/>
      <c r="L38" s="656"/>
      <c r="M38" s="656"/>
      <c r="N38" s="664"/>
      <c r="O38" s="664"/>
      <c r="P38" s="564"/>
      <c r="Q38" s="564"/>
      <c r="R38" s="564"/>
      <c r="S38" s="564"/>
    </row>
    <row r="39" spans="1:19" ht="20.100000000000001" customHeight="1" x14ac:dyDescent="0.25">
      <c r="A39" s="600"/>
      <c r="B39" s="581"/>
      <c r="C39" s="581"/>
      <c r="D39" s="581"/>
      <c r="E39" s="581"/>
      <c r="F39" s="581"/>
      <c r="G39" s="581"/>
      <c r="H39" s="581"/>
      <c r="I39" s="581"/>
      <c r="J39" s="581"/>
      <c r="K39" s="581"/>
      <c r="L39" s="581"/>
      <c r="M39" s="581"/>
      <c r="N39" s="592"/>
      <c r="O39" s="592"/>
    </row>
    <row r="40" spans="1:19" ht="21" customHeight="1" thickBot="1" x14ac:dyDescent="0.3">
      <c r="A40" s="442" t="s">
        <v>775</v>
      </c>
      <c r="B40" s="738"/>
      <c r="C40" s="738"/>
      <c r="D40" s="738"/>
      <c r="E40" s="738"/>
      <c r="F40" s="738"/>
      <c r="G40" s="738"/>
      <c r="H40" s="738"/>
      <c r="I40" s="738"/>
      <c r="J40" s="738"/>
      <c r="K40" s="738"/>
      <c r="L40" s="738"/>
      <c r="M40" s="738"/>
      <c r="N40" s="611" t="s">
        <v>108</v>
      </c>
      <c r="O40" s="611"/>
    </row>
    <row r="41" spans="1:19" ht="21" customHeight="1" thickTop="1" x14ac:dyDescent="0.25">
      <c r="A41" s="735" t="s">
        <v>0</v>
      </c>
      <c r="B41" s="735" t="s">
        <v>1</v>
      </c>
      <c r="C41" s="735"/>
      <c r="D41" s="735"/>
      <c r="E41" s="735" t="s">
        <v>2</v>
      </c>
      <c r="F41" s="735"/>
      <c r="G41" s="735"/>
      <c r="H41" s="735" t="s">
        <v>3</v>
      </c>
      <c r="I41" s="735"/>
      <c r="J41" s="735"/>
      <c r="K41" s="735" t="s">
        <v>4</v>
      </c>
      <c r="L41" s="735"/>
      <c r="M41" s="735"/>
      <c r="N41" s="735" t="s">
        <v>5</v>
      </c>
      <c r="O41" s="581"/>
    </row>
    <row r="42" spans="1:19" ht="21" customHeight="1" x14ac:dyDescent="0.25">
      <c r="A42" s="736"/>
      <c r="B42" s="736" t="s">
        <v>6</v>
      </c>
      <c r="C42" s="736"/>
      <c r="D42" s="736"/>
      <c r="E42" s="736" t="s">
        <v>7</v>
      </c>
      <c r="F42" s="736"/>
      <c r="G42" s="736"/>
      <c r="H42" s="736" t="s">
        <v>8</v>
      </c>
      <c r="I42" s="736"/>
      <c r="J42" s="736"/>
      <c r="K42" s="736" t="s">
        <v>9</v>
      </c>
      <c r="L42" s="736"/>
      <c r="M42" s="736"/>
      <c r="N42" s="736"/>
      <c r="O42" s="581"/>
    </row>
    <row r="43" spans="1:19" ht="21" customHeight="1" x14ac:dyDescent="0.25">
      <c r="A43" s="736"/>
      <c r="B43" s="581" t="s">
        <v>10</v>
      </c>
      <c r="C43" s="581" t="s">
        <v>11</v>
      </c>
      <c r="D43" s="581" t="s">
        <v>12</v>
      </c>
      <c r="E43" s="581" t="s">
        <v>10</v>
      </c>
      <c r="F43" s="581" t="s">
        <v>11</v>
      </c>
      <c r="G43" s="581" t="s">
        <v>12</v>
      </c>
      <c r="H43" s="581" t="s">
        <v>10</v>
      </c>
      <c r="I43" s="581" t="s">
        <v>11</v>
      </c>
      <c r="J43" s="581" t="s">
        <v>12</v>
      </c>
      <c r="K43" s="581" t="s">
        <v>10</v>
      </c>
      <c r="L43" s="581" t="s">
        <v>11</v>
      </c>
      <c r="M43" s="581" t="s">
        <v>12</v>
      </c>
      <c r="N43" s="736"/>
      <c r="O43" s="581"/>
    </row>
    <row r="44" spans="1:19" ht="21" customHeight="1" thickBot="1" x14ac:dyDescent="0.3">
      <c r="A44" s="737"/>
      <c r="B44" s="582" t="s">
        <v>13</v>
      </c>
      <c r="C44" s="582" t="s">
        <v>14</v>
      </c>
      <c r="D44" s="582" t="s">
        <v>9</v>
      </c>
      <c r="E44" s="582" t="s">
        <v>13</v>
      </c>
      <c r="F44" s="582" t="s">
        <v>14</v>
      </c>
      <c r="G44" s="582" t="s">
        <v>9</v>
      </c>
      <c r="H44" s="582" t="s">
        <v>13</v>
      </c>
      <c r="I44" s="582" t="s">
        <v>14</v>
      </c>
      <c r="J44" s="582" t="s">
        <v>9</v>
      </c>
      <c r="K44" s="582" t="s">
        <v>13</v>
      </c>
      <c r="L44" s="582" t="s">
        <v>14</v>
      </c>
      <c r="M44" s="582" t="s">
        <v>9</v>
      </c>
      <c r="N44" s="737"/>
      <c r="O44" s="581"/>
    </row>
    <row r="45" spans="1:19" ht="20.100000000000001" customHeight="1" x14ac:dyDescent="0.25">
      <c r="A45" s="533" t="s">
        <v>70</v>
      </c>
      <c r="B45" s="9">
        <v>1135</v>
      </c>
      <c r="C45" s="9">
        <v>1870</v>
      </c>
      <c r="D45" s="9">
        <v>3005</v>
      </c>
      <c r="E45" s="9">
        <v>0</v>
      </c>
      <c r="F45" s="9">
        <v>0</v>
      </c>
      <c r="G45" s="9">
        <v>0</v>
      </c>
      <c r="H45" s="9">
        <v>0</v>
      </c>
      <c r="I45" s="9">
        <v>0</v>
      </c>
      <c r="J45" s="9">
        <v>0</v>
      </c>
      <c r="K45" s="9">
        <f>H45+E45+B45</f>
        <v>1135</v>
      </c>
      <c r="L45" s="9">
        <f>I45+F45+C45</f>
        <v>1870</v>
      </c>
      <c r="M45" s="9">
        <f>SUM(K45:L45)</f>
        <v>3005</v>
      </c>
      <c r="N45" s="593" t="s">
        <v>71</v>
      </c>
      <c r="O45" s="592"/>
    </row>
    <row r="46" spans="1:19" ht="21.75" customHeight="1" x14ac:dyDescent="0.25">
      <c r="A46" s="533" t="s">
        <v>72</v>
      </c>
      <c r="B46" s="9">
        <v>76</v>
      </c>
      <c r="C46" s="9">
        <v>85</v>
      </c>
      <c r="D46" s="9">
        <v>161</v>
      </c>
      <c r="E46" s="9">
        <v>0</v>
      </c>
      <c r="F46" s="9">
        <v>0</v>
      </c>
      <c r="G46" s="9">
        <v>0</v>
      </c>
      <c r="H46" s="9">
        <v>0</v>
      </c>
      <c r="I46" s="9">
        <v>0</v>
      </c>
      <c r="J46" s="9">
        <v>0</v>
      </c>
      <c r="K46" s="9">
        <f t="shared" ref="K46:K49" si="3">H46+E46+B46</f>
        <v>76</v>
      </c>
      <c r="L46" s="9">
        <f t="shared" ref="L46:L49" si="4">I46+F46+C46</f>
        <v>85</v>
      </c>
      <c r="M46" s="9">
        <f t="shared" ref="M46:M54" si="5">SUM(K46:L46)</f>
        <v>161</v>
      </c>
      <c r="N46" s="599" t="s">
        <v>73</v>
      </c>
      <c r="O46" s="194"/>
    </row>
    <row r="47" spans="1:19" ht="19.5" customHeight="1" x14ac:dyDescent="0.25">
      <c r="A47" s="533" t="s">
        <v>74</v>
      </c>
      <c r="B47" s="9">
        <v>85</v>
      </c>
      <c r="C47" s="9">
        <v>150</v>
      </c>
      <c r="D47" s="9">
        <v>235</v>
      </c>
      <c r="E47" s="9">
        <v>0</v>
      </c>
      <c r="F47" s="9">
        <v>0</v>
      </c>
      <c r="G47" s="9">
        <v>0</v>
      </c>
      <c r="H47" s="9">
        <v>0</v>
      </c>
      <c r="I47" s="9">
        <v>0</v>
      </c>
      <c r="J47" s="9">
        <v>0</v>
      </c>
      <c r="K47" s="9">
        <f t="shared" si="3"/>
        <v>85</v>
      </c>
      <c r="L47" s="9">
        <f t="shared" si="4"/>
        <v>150</v>
      </c>
      <c r="M47" s="9">
        <f t="shared" si="5"/>
        <v>235</v>
      </c>
      <c r="N47" s="599" t="s">
        <v>75</v>
      </c>
      <c r="O47" s="194"/>
    </row>
    <row r="48" spans="1:19" ht="20.100000000000001" customHeight="1" x14ac:dyDescent="0.25">
      <c r="A48" s="17" t="s">
        <v>76</v>
      </c>
      <c r="B48" s="18">
        <v>123</v>
      </c>
      <c r="C48" s="18">
        <v>132</v>
      </c>
      <c r="D48" s="18">
        <v>255</v>
      </c>
      <c r="E48" s="18">
        <v>0</v>
      </c>
      <c r="F48" s="18">
        <v>0</v>
      </c>
      <c r="G48" s="18">
        <v>0</v>
      </c>
      <c r="H48" s="9">
        <v>0</v>
      </c>
      <c r="I48" s="9">
        <v>0</v>
      </c>
      <c r="J48" s="9">
        <v>0</v>
      </c>
      <c r="K48" s="9">
        <f t="shared" si="3"/>
        <v>123</v>
      </c>
      <c r="L48" s="9">
        <f t="shared" si="4"/>
        <v>132</v>
      </c>
      <c r="M48" s="9">
        <f t="shared" si="5"/>
        <v>255</v>
      </c>
      <c r="N48" s="19" t="s">
        <v>77</v>
      </c>
      <c r="O48" s="592"/>
    </row>
    <row r="49" spans="1:15" ht="20.100000000000001" customHeight="1" x14ac:dyDescent="0.25">
      <c r="A49" s="533" t="s">
        <v>78</v>
      </c>
      <c r="B49" s="9">
        <f>SUM(B45:B48,B9:B35)</f>
        <v>52123</v>
      </c>
      <c r="C49" s="9">
        <f t="shared" ref="C49:J49" si="6">SUM(C45:C48,C9:C35)</f>
        <v>63612</v>
      </c>
      <c r="D49" s="9">
        <f t="shared" si="6"/>
        <v>115735</v>
      </c>
      <c r="E49" s="9">
        <f t="shared" si="6"/>
        <v>1</v>
      </c>
      <c r="F49" s="9">
        <f t="shared" si="6"/>
        <v>8</v>
      </c>
      <c r="G49" s="9">
        <f t="shared" si="6"/>
        <v>9</v>
      </c>
      <c r="H49" s="9">
        <f t="shared" si="6"/>
        <v>3</v>
      </c>
      <c r="I49" s="9">
        <f t="shared" si="6"/>
        <v>0</v>
      </c>
      <c r="J49" s="9">
        <f t="shared" si="6"/>
        <v>3</v>
      </c>
      <c r="K49" s="9">
        <f t="shared" si="3"/>
        <v>52127</v>
      </c>
      <c r="L49" s="9">
        <f t="shared" si="4"/>
        <v>63620</v>
      </c>
      <c r="M49" s="9">
        <f t="shared" si="5"/>
        <v>115747</v>
      </c>
      <c r="N49" s="593" t="s">
        <v>79</v>
      </c>
      <c r="O49" s="592"/>
    </row>
    <row r="50" spans="1:15" ht="20.100000000000001" customHeight="1" x14ac:dyDescent="0.25">
      <c r="A50" s="533" t="s">
        <v>80</v>
      </c>
      <c r="B50" s="9">
        <v>3866</v>
      </c>
      <c r="C50" s="9">
        <v>2715</v>
      </c>
      <c r="D50" s="9">
        <v>6581</v>
      </c>
      <c r="E50" s="9">
        <v>0</v>
      </c>
      <c r="F50" s="9">
        <v>1</v>
      </c>
      <c r="G50" s="9">
        <v>1</v>
      </c>
      <c r="H50" s="9">
        <v>0</v>
      </c>
      <c r="I50" s="9">
        <v>0</v>
      </c>
      <c r="J50" s="9">
        <v>0</v>
      </c>
      <c r="K50" s="9">
        <f t="shared" ref="K50:L54" si="7">SUM(B50,E50)</f>
        <v>3866</v>
      </c>
      <c r="L50" s="9">
        <f t="shared" si="7"/>
        <v>2716</v>
      </c>
      <c r="M50" s="9">
        <f t="shared" si="5"/>
        <v>6582</v>
      </c>
      <c r="N50" s="593" t="s">
        <v>81</v>
      </c>
      <c r="O50" s="592"/>
    </row>
    <row r="51" spans="1:15" ht="20.100000000000001" customHeight="1" x14ac:dyDescent="0.25">
      <c r="A51" s="533" t="s">
        <v>82</v>
      </c>
      <c r="B51" s="9">
        <v>5944</v>
      </c>
      <c r="C51" s="9">
        <v>4455</v>
      </c>
      <c r="D51" s="9">
        <v>10399</v>
      </c>
      <c r="E51" s="9">
        <v>4</v>
      </c>
      <c r="F51" s="9">
        <v>4</v>
      </c>
      <c r="G51" s="9">
        <v>8</v>
      </c>
      <c r="H51" s="9">
        <v>0</v>
      </c>
      <c r="I51" s="9">
        <v>0</v>
      </c>
      <c r="J51" s="9">
        <v>0</v>
      </c>
      <c r="K51" s="9">
        <f t="shared" si="7"/>
        <v>5948</v>
      </c>
      <c r="L51" s="9">
        <f t="shared" si="7"/>
        <v>4459</v>
      </c>
      <c r="M51" s="9">
        <f t="shared" si="5"/>
        <v>10407</v>
      </c>
      <c r="N51" s="593" t="s">
        <v>83</v>
      </c>
      <c r="O51" s="592"/>
    </row>
    <row r="52" spans="1:15" ht="20.100000000000001" customHeight="1" x14ac:dyDescent="0.25">
      <c r="A52" s="533" t="s">
        <v>84</v>
      </c>
      <c r="B52" s="9">
        <v>3745</v>
      </c>
      <c r="C52" s="9">
        <v>3202</v>
      </c>
      <c r="D52" s="9">
        <v>6947</v>
      </c>
      <c r="E52" s="9">
        <v>0</v>
      </c>
      <c r="F52" s="9">
        <v>0</v>
      </c>
      <c r="G52" s="9">
        <v>0</v>
      </c>
      <c r="H52" s="9">
        <v>0</v>
      </c>
      <c r="I52" s="9">
        <v>0</v>
      </c>
      <c r="J52" s="9">
        <v>0</v>
      </c>
      <c r="K52" s="9">
        <f t="shared" si="7"/>
        <v>3745</v>
      </c>
      <c r="L52" s="9">
        <f t="shared" si="7"/>
        <v>3202</v>
      </c>
      <c r="M52" s="9">
        <f t="shared" si="5"/>
        <v>6947</v>
      </c>
      <c r="N52" s="593" t="s">
        <v>85</v>
      </c>
      <c r="O52" s="592"/>
    </row>
    <row r="53" spans="1:15" ht="20.100000000000001" customHeight="1" x14ac:dyDescent="0.25">
      <c r="A53" s="533" t="s">
        <v>86</v>
      </c>
      <c r="B53" s="9">
        <v>2458</v>
      </c>
      <c r="C53" s="9">
        <v>2235</v>
      </c>
      <c r="D53" s="9">
        <v>4693</v>
      </c>
      <c r="E53" s="9">
        <v>0</v>
      </c>
      <c r="F53" s="9">
        <v>0</v>
      </c>
      <c r="G53" s="9">
        <v>0</v>
      </c>
      <c r="H53" s="9">
        <v>0</v>
      </c>
      <c r="I53" s="9">
        <v>0</v>
      </c>
      <c r="J53" s="9">
        <v>0</v>
      </c>
      <c r="K53" s="9">
        <f t="shared" si="7"/>
        <v>2458</v>
      </c>
      <c r="L53" s="9">
        <f t="shared" si="7"/>
        <v>2235</v>
      </c>
      <c r="M53" s="9">
        <f t="shared" si="5"/>
        <v>4693</v>
      </c>
      <c r="N53" s="593" t="s">
        <v>87</v>
      </c>
      <c r="O53" s="592"/>
    </row>
    <row r="54" spans="1:15" ht="20.100000000000001" customHeight="1" x14ac:dyDescent="0.25">
      <c r="A54" s="533" t="s">
        <v>88</v>
      </c>
      <c r="B54" s="9">
        <v>24258</v>
      </c>
      <c r="C54" s="9">
        <v>17312</v>
      </c>
      <c r="D54" s="9">
        <v>41570</v>
      </c>
      <c r="E54" s="9">
        <v>10</v>
      </c>
      <c r="F54" s="9">
        <v>9</v>
      </c>
      <c r="G54" s="9">
        <v>19</v>
      </c>
      <c r="H54" s="9">
        <v>0</v>
      </c>
      <c r="I54" s="9">
        <v>0</v>
      </c>
      <c r="J54" s="9">
        <v>0</v>
      </c>
      <c r="K54" s="9">
        <f t="shared" si="7"/>
        <v>24268</v>
      </c>
      <c r="L54" s="9">
        <f t="shared" si="7"/>
        <v>17321</v>
      </c>
      <c r="M54" s="9">
        <f t="shared" si="5"/>
        <v>41589</v>
      </c>
      <c r="N54" s="593" t="s">
        <v>89</v>
      </c>
      <c r="O54" s="592"/>
    </row>
    <row r="55" spans="1:15" ht="20.100000000000001" customHeight="1" x14ac:dyDescent="0.25">
      <c r="A55" s="600" t="s">
        <v>90</v>
      </c>
      <c r="B55" s="581">
        <f>SUM(B50:B54,B49)</f>
        <v>92394</v>
      </c>
      <c r="C55" s="581">
        <f t="shared" ref="C55:M55" si="8">SUM(C50:C54,C49)</f>
        <v>93531</v>
      </c>
      <c r="D55" s="581">
        <f t="shared" si="8"/>
        <v>185925</v>
      </c>
      <c r="E55" s="581">
        <f t="shared" si="8"/>
        <v>15</v>
      </c>
      <c r="F55" s="581">
        <f t="shared" si="8"/>
        <v>22</v>
      </c>
      <c r="G55" s="581">
        <f t="shared" si="8"/>
        <v>37</v>
      </c>
      <c r="H55" s="581">
        <f t="shared" si="8"/>
        <v>3</v>
      </c>
      <c r="I55" s="581">
        <f t="shared" si="8"/>
        <v>0</v>
      </c>
      <c r="J55" s="581">
        <f t="shared" si="8"/>
        <v>3</v>
      </c>
      <c r="K55" s="581">
        <f t="shared" si="8"/>
        <v>92412</v>
      </c>
      <c r="L55" s="581">
        <f t="shared" si="8"/>
        <v>93553</v>
      </c>
      <c r="M55" s="581">
        <f t="shared" si="8"/>
        <v>185965</v>
      </c>
      <c r="N55" s="592" t="s">
        <v>91</v>
      </c>
      <c r="O55" s="592"/>
    </row>
    <row r="56" spans="1:15" ht="20.25" customHeight="1" x14ac:dyDescent="0.25">
      <c r="A56" s="533" t="s">
        <v>92</v>
      </c>
      <c r="B56" s="9"/>
      <c r="C56" s="9"/>
      <c r="D56" s="9"/>
      <c r="E56" s="9"/>
      <c r="F56" s="9"/>
      <c r="G56" s="9"/>
      <c r="H56" s="9"/>
      <c r="I56" s="9"/>
      <c r="J56" s="9"/>
      <c r="K56" s="9"/>
      <c r="L56" s="9"/>
      <c r="M56" s="9"/>
      <c r="N56" s="593" t="s">
        <v>93</v>
      </c>
      <c r="O56" s="592"/>
    </row>
    <row r="57" spans="1:15" ht="20.25" customHeight="1" x14ac:dyDescent="0.25">
      <c r="A57" s="533" t="s">
        <v>17</v>
      </c>
      <c r="B57" s="9">
        <v>1137</v>
      </c>
      <c r="C57" s="9">
        <v>1080</v>
      </c>
      <c r="D57" s="9">
        <v>2217</v>
      </c>
      <c r="E57" s="9">
        <v>1</v>
      </c>
      <c r="F57" s="9">
        <v>1</v>
      </c>
      <c r="G57" s="9">
        <v>2</v>
      </c>
      <c r="H57" s="9">
        <v>0</v>
      </c>
      <c r="I57" s="9">
        <v>0</v>
      </c>
      <c r="J57" s="9">
        <v>0</v>
      </c>
      <c r="K57" s="9">
        <f>SUM(B57,E57,H57)</f>
        <v>1138</v>
      </c>
      <c r="L57" s="9">
        <f>SUM(C57,F57,I57)</f>
        <v>1081</v>
      </c>
      <c r="M57" s="9">
        <f>SUM(K57:L57)</f>
        <v>2219</v>
      </c>
      <c r="N57" s="593" t="s">
        <v>18</v>
      </c>
      <c r="O57" s="592"/>
    </row>
    <row r="58" spans="1:15" ht="20.25" customHeight="1" x14ac:dyDescent="0.25">
      <c r="A58" s="533" t="s">
        <v>19</v>
      </c>
      <c r="B58" s="9">
        <v>1092</v>
      </c>
      <c r="C58" s="9">
        <v>888</v>
      </c>
      <c r="D58" s="9">
        <v>1980</v>
      </c>
      <c r="E58" s="9">
        <v>0</v>
      </c>
      <c r="F58" s="9">
        <v>0</v>
      </c>
      <c r="G58" s="9">
        <v>0</v>
      </c>
      <c r="H58" s="9">
        <v>0</v>
      </c>
      <c r="I58" s="9">
        <v>0</v>
      </c>
      <c r="J58" s="9">
        <v>0</v>
      </c>
      <c r="K58" s="9">
        <f t="shared" ref="K58:K72" si="9">SUM(B58,E58,H58)</f>
        <v>1092</v>
      </c>
      <c r="L58" s="9">
        <f t="shared" ref="L58:L72" si="10">SUM(C58,F58,I58)</f>
        <v>888</v>
      </c>
      <c r="M58" s="9">
        <f t="shared" ref="M58:M72" si="11">SUM(K58:L58)</f>
        <v>1980</v>
      </c>
      <c r="N58" s="593" t="s">
        <v>20</v>
      </c>
      <c r="O58" s="592"/>
    </row>
    <row r="59" spans="1:15" ht="20.25" customHeight="1" x14ac:dyDescent="0.25">
      <c r="A59" s="533" t="s">
        <v>21</v>
      </c>
      <c r="B59" s="9">
        <v>775</v>
      </c>
      <c r="C59" s="9">
        <v>267</v>
      </c>
      <c r="D59" s="9">
        <v>1042</v>
      </c>
      <c r="E59" s="9">
        <v>1</v>
      </c>
      <c r="F59" s="9">
        <v>0</v>
      </c>
      <c r="G59" s="9">
        <v>1</v>
      </c>
      <c r="H59" s="9">
        <v>0</v>
      </c>
      <c r="I59" s="9">
        <v>0</v>
      </c>
      <c r="J59" s="9">
        <v>0</v>
      </c>
      <c r="K59" s="9">
        <f t="shared" si="9"/>
        <v>776</v>
      </c>
      <c r="L59" s="9">
        <f t="shared" si="10"/>
        <v>267</v>
      </c>
      <c r="M59" s="9">
        <f t="shared" si="11"/>
        <v>1043</v>
      </c>
      <c r="N59" s="593" t="s">
        <v>22</v>
      </c>
      <c r="O59" s="592"/>
    </row>
    <row r="60" spans="1:15" ht="20.25" customHeight="1" x14ac:dyDescent="0.25">
      <c r="A60" s="533" t="s">
        <v>25</v>
      </c>
      <c r="B60" s="9">
        <v>868</v>
      </c>
      <c r="C60" s="9">
        <v>714</v>
      </c>
      <c r="D60" s="9">
        <v>1582</v>
      </c>
      <c r="E60" s="9">
        <v>0</v>
      </c>
      <c r="F60" s="9">
        <v>0</v>
      </c>
      <c r="G60" s="9">
        <v>0</v>
      </c>
      <c r="H60" s="9">
        <v>0</v>
      </c>
      <c r="I60" s="9">
        <v>0</v>
      </c>
      <c r="J60" s="9">
        <v>0</v>
      </c>
      <c r="K60" s="9">
        <f t="shared" si="9"/>
        <v>868</v>
      </c>
      <c r="L60" s="9">
        <f t="shared" si="10"/>
        <v>714</v>
      </c>
      <c r="M60" s="9">
        <f t="shared" si="11"/>
        <v>1582</v>
      </c>
      <c r="N60" s="593" t="s">
        <v>26</v>
      </c>
      <c r="O60" s="592"/>
    </row>
    <row r="61" spans="1:15" ht="20.25" customHeight="1" x14ac:dyDescent="0.25">
      <c r="A61" s="533" t="s">
        <v>27</v>
      </c>
      <c r="B61" s="9">
        <v>1452</v>
      </c>
      <c r="C61" s="9">
        <v>669</v>
      </c>
      <c r="D61" s="9">
        <v>2121</v>
      </c>
      <c r="E61" s="9">
        <v>0</v>
      </c>
      <c r="F61" s="9">
        <v>0</v>
      </c>
      <c r="G61" s="9">
        <v>0</v>
      </c>
      <c r="H61" s="9">
        <v>0</v>
      </c>
      <c r="I61" s="9">
        <v>0</v>
      </c>
      <c r="J61" s="9">
        <v>0</v>
      </c>
      <c r="K61" s="9">
        <f t="shared" si="9"/>
        <v>1452</v>
      </c>
      <c r="L61" s="9">
        <f t="shared" si="10"/>
        <v>669</v>
      </c>
      <c r="M61" s="9">
        <f t="shared" si="11"/>
        <v>2121</v>
      </c>
      <c r="N61" s="593" t="s">
        <v>28</v>
      </c>
      <c r="O61" s="592"/>
    </row>
    <row r="62" spans="1:15" ht="20.25" customHeight="1" x14ac:dyDescent="0.25">
      <c r="A62" s="533" t="s">
        <v>94</v>
      </c>
      <c r="B62" s="9">
        <v>0</v>
      </c>
      <c r="C62" s="9">
        <v>0</v>
      </c>
      <c r="D62" s="9">
        <v>0</v>
      </c>
      <c r="E62" s="9">
        <v>0</v>
      </c>
      <c r="F62" s="9">
        <v>0</v>
      </c>
      <c r="G62" s="9">
        <v>0</v>
      </c>
      <c r="H62" s="9">
        <v>0</v>
      </c>
      <c r="I62" s="9">
        <v>0</v>
      </c>
      <c r="J62" s="9">
        <v>0</v>
      </c>
      <c r="K62" s="9">
        <f t="shared" si="9"/>
        <v>0</v>
      </c>
      <c r="L62" s="9">
        <f t="shared" si="10"/>
        <v>0</v>
      </c>
      <c r="M62" s="9">
        <f t="shared" si="11"/>
        <v>0</v>
      </c>
      <c r="N62" s="593" t="s">
        <v>32</v>
      </c>
      <c r="O62" s="592"/>
    </row>
    <row r="63" spans="1:15" ht="20.25" customHeight="1" x14ac:dyDescent="0.25">
      <c r="A63" s="533" t="s">
        <v>35</v>
      </c>
      <c r="B63" s="9">
        <v>1526</v>
      </c>
      <c r="C63" s="9">
        <v>1175</v>
      </c>
      <c r="D63" s="9">
        <v>2701</v>
      </c>
      <c r="E63" s="9">
        <v>2</v>
      </c>
      <c r="F63" s="9">
        <v>0</v>
      </c>
      <c r="G63" s="9">
        <v>2</v>
      </c>
      <c r="H63" s="9">
        <v>0</v>
      </c>
      <c r="I63" s="9">
        <v>0</v>
      </c>
      <c r="J63" s="9">
        <v>0</v>
      </c>
      <c r="K63" s="9">
        <f t="shared" si="9"/>
        <v>1528</v>
      </c>
      <c r="L63" s="9">
        <f t="shared" si="10"/>
        <v>1175</v>
      </c>
      <c r="M63" s="9">
        <f t="shared" si="11"/>
        <v>2703</v>
      </c>
      <c r="N63" s="593" t="s">
        <v>36</v>
      </c>
      <c r="O63" s="592"/>
    </row>
    <row r="64" spans="1:15" ht="20.25" customHeight="1" x14ac:dyDescent="0.25">
      <c r="A64" s="533" t="s">
        <v>39</v>
      </c>
      <c r="B64" s="9">
        <v>845</v>
      </c>
      <c r="C64" s="9">
        <v>598</v>
      </c>
      <c r="D64" s="9">
        <v>1443</v>
      </c>
      <c r="E64" s="9">
        <v>0</v>
      </c>
      <c r="F64" s="9">
        <v>0</v>
      </c>
      <c r="G64" s="9">
        <v>0</v>
      </c>
      <c r="H64" s="9">
        <v>0</v>
      </c>
      <c r="I64" s="9">
        <v>0</v>
      </c>
      <c r="J64" s="9">
        <v>0</v>
      </c>
      <c r="K64" s="9">
        <f t="shared" si="9"/>
        <v>845</v>
      </c>
      <c r="L64" s="9">
        <f t="shared" si="10"/>
        <v>598</v>
      </c>
      <c r="M64" s="9">
        <f t="shared" si="11"/>
        <v>1443</v>
      </c>
      <c r="N64" s="593" t="s">
        <v>95</v>
      </c>
      <c r="O64" s="592"/>
    </row>
    <row r="65" spans="1:19" ht="20.25" customHeight="1" x14ac:dyDescent="0.25">
      <c r="A65" s="533" t="s">
        <v>43</v>
      </c>
      <c r="B65" s="9">
        <v>1205</v>
      </c>
      <c r="C65" s="9">
        <v>421</v>
      </c>
      <c r="D65" s="9">
        <v>1626</v>
      </c>
      <c r="E65" s="9">
        <v>0</v>
      </c>
      <c r="F65" s="9">
        <v>0</v>
      </c>
      <c r="G65" s="9">
        <v>0</v>
      </c>
      <c r="H65" s="9">
        <v>0</v>
      </c>
      <c r="I65" s="9">
        <v>0</v>
      </c>
      <c r="J65" s="9">
        <v>0</v>
      </c>
      <c r="K65" s="9">
        <f t="shared" si="9"/>
        <v>1205</v>
      </c>
      <c r="L65" s="9">
        <f t="shared" si="10"/>
        <v>421</v>
      </c>
      <c r="M65" s="9">
        <f t="shared" si="11"/>
        <v>1626</v>
      </c>
      <c r="N65" s="593" t="s">
        <v>44</v>
      </c>
      <c r="O65" s="592"/>
    </row>
    <row r="66" spans="1:19" ht="20.25" customHeight="1" x14ac:dyDescent="0.25">
      <c r="A66" s="533" t="s">
        <v>45</v>
      </c>
      <c r="B66" s="9">
        <v>169</v>
      </c>
      <c r="C66" s="9">
        <v>102</v>
      </c>
      <c r="D66" s="9">
        <v>271</v>
      </c>
      <c r="E66" s="9">
        <v>0</v>
      </c>
      <c r="F66" s="9">
        <v>0</v>
      </c>
      <c r="G66" s="9">
        <v>0</v>
      </c>
      <c r="H66" s="9">
        <v>0</v>
      </c>
      <c r="I66" s="9">
        <v>0</v>
      </c>
      <c r="J66" s="9">
        <v>0</v>
      </c>
      <c r="K66" s="9">
        <f t="shared" si="9"/>
        <v>169</v>
      </c>
      <c r="L66" s="9">
        <f t="shared" si="10"/>
        <v>102</v>
      </c>
      <c r="M66" s="9">
        <f t="shared" si="11"/>
        <v>271</v>
      </c>
      <c r="N66" s="593" t="s">
        <v>46</v>
      </c>
      <c r="O66" s="592"/>
    </row>
    <row r="67" spans="1:19" ht="20.25" customHeight="1" x14ac:dyDescent="0.25">
      <c r="A67" s="533" t="s">
        <v>47</v>
      </c>
      <c r="B67" s="9">
        <v>485</v>
      </c>
      <c r="C67" s="9">
        <v>271</v>
      </c>
      <c r="D67" s="9">
        <v>756</v>
      </c>
      <c r="E67" s="9">
        <v>0</v>
      </c>
      <c r="F67" s="9">
        <v>0</v>
      </c>
      <c r="G67" s="9">
        <v>0</v>
      </c>
      <c r="H67" s="9">
        <v>0</v>
      </c>
      <c r="I67" s="9">
        <v>0</v>
      </c>
      <c r="J67" s="9">
        <v>0</v>
      </c>
      <c r="K67" s="9">
        <f t="shared" si="9"/>
        <v>485</v>
      </c>
      <c r="L67" s="9">
        <f t="shared" si="10"/>
        <v>271</v>
      </c>
      <c r="M67" s="9">
        <f t="shared" si="11"/>
        <v>756</v>
      </c>
      <c r="N67" s="593" t="s">
        <v>48</v>
      </c>
      <c r="O67" s="592"/>
    </row>
    <row r="68" spans="1:19" ht="20.25" customHeight="1" x14ac:dyDescent="0.25">
      <c r="A68" s="533" t="s">
        <v>49</v>
      </c>
      <c r="B68" s="9">
        <v>666</v>
      </c>
      <c r="C68" s="9">
        <v>490</v>
      </c>
      <c r="D68" s="9">
        <v>1156</v>
      </c>
      <c r="E68" s="9">
        <v>0</v>
      </c>
      <c r="F68" s="9">
        <v>0</v>
      </c>
      <c r="G68" s="9">
        <v>0</v>
      </c>
      <c r="H68" s="9">
        <v>0</v>
      </c>
      <c r="I68" s="9">
        <v>0</v>
      </c>
      <c r="J68" s="9">
        <v>0</v>
      </c>
      <c r="K68" s="9">
        <f t="shared" si="9"/>
        <v>666</v>
      </c>
      <c r="L68" s="9">
        <f t="shared" si="10"/>
        <v>490</v>
      </c>
      <c r="M68" s="9">
        <f t="shared" si="11"/>
        <v>1156</v>
      </c>
      <c r="N68" s="593" t="s">
        <v>50</v>
      </c>
      <c r="O68" s="592"/>
    </row>
    <row r="69" spans="1:19" ht="20.25" customHeight="1" x14ac:dyDescent="0.25">
      <c r="A69" s="533" t="s">
        <v>96</v>
      </c>
      <c r="B69" s="9">
        <v>95</v>
      </c>
      <c r="C69" s="9">
        <v>61</v>
      </c>
      <c r="D69" s="9">
        <v>156</v>
      </c>
      <c r="E69" s="9">
        <v>0</v>
      </c>
      <c r="F69" s="9">
        <v>0</v>
      </c>
      <c r="G69" s="9">
        <v>0</v>
      </c>
      <c r="H69" s="9">
        <v>0</v>
      </c>
      <c r="I69" s="9">
        <v>0</v>
      </c>
      <c r="J69" s="9">
        <v>0</v>
      </c>
      <c r="K69" s="9">
        <f t="shared" si="9"/>
        <v>95</v>
      </c>
      <c r="L69" s="9">
        <f t="shared" si="10"/>
        <v>61</v>
      </c>
      <c r="M69" s="9">
        <f t="shared" si="11"/>
        <v>156</v>
      </c>
      <c r="N69" s="593" t="s">
        <v>52</v>
      </c>
      <c r="O69" s="592"/>
    </row>
    <row r="70" spans="1:19" ht="20.25" customHeight="1" x14ac:dyDescent="0.25">
      <c r="A70" s="533" t="s">
        <v>97</v>
      </c>
      <c r="B70" s="9">
        <v>632</v>
      </c>
      <c r="C70" s="9">
        <v>379</v>
      </c>
      <c r="D70" s="9">
        <v>1011</v>
      </c>
      <c r="E70" s="9">
        <v>0</v>
      </c>
      <c r="F70" s="9">
        <v>0</v>
      </c>
      <c r="G70" s="9">
        <v>0</v>
      </c>
      <c r="H70" s="9">
        <v>0</v>
      </c>
      <c r="I70" s="9">
        <v>0</v>
      </c>
      <c r="J70" s="9">
        <v>0</v>
      </c>
      <c r="K70" s="9">
        <f t="shared" si="9"/>
        <v>632</v>
      </c>
      <c r="L70" s="9">
        <f t="shared" si="10"/>
        <v>379</v>
      </c>
      <c r="M70" s="9">
        <f t="shared" si="11"/>
        <v>1011</v>
      </c>
      <c r="N70" s="593" t="s">
        <v>54</v>
      </c>
      <c r="O70" s="592"/>
    </row>
    <row r="71" spans="1:19" ht="20.25" customHeight="1" x14ac:dyDescent="0.25">
      <c r="A71" s="20" t="s">
        <v>2662</v>
      </c>
      <c r="B71" s="21">
        <v>18</v>
      </c>
      <c r="C71" s="21">
        <v>14</v>
      </c>
      <c r="D71" s="21">
        <v>32</v>
      </c>
      <c r="E71" s="9">
        <v>0</v>
      </c>
      <c r="F71" s="9">
        <v>0</v>
      </c>
      <c r="G71" s="9">
        <v>0</v>
      </c>
      <c r="H71" s="9">
        <v>0</v>
      </c>
      <c r="I71" s="9">
        <v>0</v>
      </c>
      <c r="J71" s="9">
        <v>0</v>
      </c>
      <c r="K71" s="9">
        <f t="shared" si="9"/>
        <v>18</v>
      </c>
      <c r="L71" s="9">
        <f t="shared" si="10"/>
        <v>14</v>
      </c>
      <c r="M71" s="9">
        <f t="shared" si="11"/>
        <v>32</v>
      </c>
      <c r="N71" s="22" t="s">
        <v>55</v>
      </c>
      <c r="O71" s="592"/>
    </row>
    <row r="72" spans="1:19" ht="20.25" customHeight="1" thickBot="1" x14ac:dyDescent="0.3">
      <c r="A72" s="11" t="s">
        <v>56</v>
      </c>
      <c r="B72" s="12">
        <v>802</v>
      </c>
      <c r="C72" s="12">
        <v>440</v>
      </c>
      <c r="D72" s="12">
        <v>1242</v>
      </c>
      <c r="E72" s="12">
        <v>0</v>
      </c>
      <c r="F72" s="12">
        <v>0</v>
      </c>
      <c r="G72" s="12">
        <v>0</v>
      </c>
      <c r="H72" s="12">
        <v>0</v>
      </c>
      <c r="I72" s="12">
        <v>0</v>
      </c>
      <c r="J72" s="12">
        <v>0</v>
      </c>
      <c r="K72" s="12">
        <f t="shared" si="9"/>
        <v>802</v>
      </c>
      <c r="L72" s="12">
        <f t="shared" si="10"/>
        <v>440</v>
      </c>
      <c r="M72" s="12">
        <f t="shared" si="11"/>
        <v>1242</v>
      </c>
      <c r="N72" s="13" t="s">
        <v>57</v>
      </c>
      <c r="O72" s="592"/>
    </row>
    <row r="73" spans="1:19" ht="21" customHeight="1" thickTop="1" x14ac:dyDescent="0.25">
      <c r="A73" s="600"/>
      <c r="B73" s="581"/>
      <c r="C73" s="581"/>
      <c r="D73" s="581"/>
      <c r="E73" s="581"/>
      <c r="F73" s="581"/>
      <c r="G73" s="581"/>
      <c r="H73" s="581"/>
      <c r="I73" s="581"/>
      <c r="J73" s="581"/>
      <c r="K73" s="581"/>
      <c r="L73" s="581"/>
      <c r="M73" s="581"/>
      <c r="N73" s="592"/>
      <c r="O73" s="592"/>
    </row>
    <row r="74" spans="1:19" s="660" customFormat="1" ht="21" customHeight="1" x14ac:dyDescent="0.25">
      <c r="A74" s="668"/>
      <c r="B74" s="656"/>
      <c r="C74" s="656"/>
      <c r="D74" s="656"/>
      <c r="E74" s="656"/>
      <c r="F74" s="656"/>
      <c r="G74" s="656"/>
      <c r="H74" s="656"/>
      <c r="I74" s="656"/>
      <c r="J74" s="656"/>
      <c r="K74" s="656"/>
      <c r="L74" s="656"/>
      <c r="M74" s="656"/>
      <c r="N74" s="664"/>
      <c r="O74" s="664"/>
      <c r="P74" s="564"/>
      <c r="Q74" s="564"/>
      <c r="R74" s="564"/>
      <c r="S74" s="564"/>
    </row>
    <row r="75" spans="1:19" ht="21" customHeight="1" x14ac:dyDescent="0.25">
      <c r="A75" s="600"/>
      <c r="B75" s="581"/>
      <c r="C75" s="581"/>
      <c r="D75" s="581"/>
      <c r="E75" s="581"/>
      <c r="F75" s="581"/>
      <c r="G75" s="581"/>
      <c r="H75" s="581"/>
      <c r="I75" s="581"/>
      <c r="J75" s="581"/>
      <c r="K75" s="581"/>
      <c r="L75" s="581"/>
      <c r="M75" s="581"/>
      <c r="N75" s="592"/>
      <c r="O75" s="592"/>
    </row>
    <row r="76" spans="1:19" ht="21" customHeight="1" x14ac:dyDescent="0.25">
      <c r="A76" s="600"/>
      <c r="B76" s="581"/>
      <c r="C76" s="581"/>
      <c r="D76" s="581"/>
      <c r="E76" s="581"/>
      <c r="F76" s="581"/>
      <c r="G76" s="581"/>
      <c r="H76" s="581"/>
      <c r="I76" s="581"/>
      <c r="J76" s="581"/>
      <c r="K76" s="581"/>
      <c r="L76" s="581"/>
      <c r="M76" s="581"/>
      <c r="N76" s="592"/>
      <c r="O76" s="592"/>
    </row>
    <row r="77" spans="1:19" ht="21" customHeight="1" thickBot="1" x14ac:dyDescent="0.3">
      <c r="A77" s="442" t="s">
        <v>775</v>
      </c>
      <c r="B77" s="738"/>
      <c r="C77" s="738"/>
      <c r="D77" s="738"/>
      <c r="E77" s="738"/>
      <c r="F77" s="738"/>
      <c r="G77" s="738"/>
      <c r="H77" s="738"/>
      <c r="I77" s="738"/>
      <c r="J77" s="738"/>
      <c r="K77" s="738"/>
      <c r="L77" s="738"/>
      <c r="M77" s="738"/>
      <c r="N77" s="611" t="s">
        <v>108</v>
      </c>
      <c r="O77" s="611"/>
    </row>
    <row r="78" spans="1:19" ht="21" customHeight="1" thickTop="1" x14ac:dyDescent="0.25">
      <c r="A78" s="735" t="s">
        <v>0</v>
      </c>
      <c r="B78" s="735" t="s">
        <v>1</v>
      </c>
      <c r="C78" s="735"/>
      <c r="D78" s="735"/>
      <c r="E78" s="735" t="s">
        <v>2</v>
      </c>
      <c r="F78" s="735"/>
      <c r="G78" s="735"/>
      <c r="H78" s="735" t="s">
        <v>3</v>
      </c>
      <c r="I78" s="735"/>
      <c r="J78" s="735"/>
      <c r="K78" s="735" t="s">
        <v>4</v>
      </c>
      <c r="L78" s="735"/>
      <c r="M78" s="735"/>
      <c r="N78" s="735" t="s">
        <v>5</v>
      </c>
      <c r="O78" s="581"/>
    </row>
    <row r="79" spans="1:19" ht="21" customHeight="1" x14ac:dyDescent="0.25">
      <c r="A79" s="736"/>
      <c r="B79" s="736" t="s">
        <v>6</v>
      </c>
      <c r="C79" s="736"/>
      <c r="D79" s="736"/>
      <c r="E79" s="736" t="s">
        <v>7</v>
      </c>
      <c r="F79" s="736"/>
      <c r="G79" s="736"/>
      <c r="H79" s="736" t="s">
        <v>8</v>
      </c>
      <c r="I79" s="736"/>
      <c r="J79" s="736"/>
      <c r="K79" s="736" t="s">
        <v>9</v>
      </c>
      <c r="L79" s="736"/>
      <c r="M79" s="736"/>
      <c r="N79" s="736"/>
      <c r="O79" s="581"/>
    </row>
    <row r="80" spans="1:19" ht="21" customHeight="1" x14ac:dyDescent="0.25">
      <c r="A80" s="736"/>
      <c r="B80" s="581" t="s">
        <v>10</v>
      </c>
      <c r="C80" s="581" t="s">
        <v>11</v>
      </c>
      <c r="D80" s="581" t="s">
        <v>12</v>
      </c>
      <c r="E80" s="581" t="s">
        <v>10</v>
      </c>
      <c r="F80" s="581" t="s">
        <v>11</v>
      </c>
      <c r="G80" s="581" t="s">
        <v>12</v>
      </c>
      <c r="H80" s="581" t="s">
        <v>10</v>
      </c>
      <c r="I80" s="581" t="s">
        <v>11</v>
      </c>
      <c r="J80" s="581" t="s">
        <v>12</v>
      </c>
      <c r="K80" s="581" t="s">
        <v>10</v>
      </c>
      <c r="L80" s="581" t="s">
        <v>11</v>
      </c>
      <c r="M80" s="581" t="s">
        <v>12</v>
      </c>
      <c r="N80" s="736"/>
      <c r="O80" s="581"/>
    </row>
    <row r="81" spans="1:15" ht="21" customHeight="1" thickBot="1" x14ac:dyDescent="0.3">
      <c r="A81" s="737"/>
      <c r="B81" s="582" t="s">
        <v>13</v>
      </c>
      <c r="C81" s="582" t="s">
        <v>14</v>
      </c>
      <c r="D81" s="582" t="s">
        <v>9</v>
      </c>
      <c r="E81" s="582" t="s">
        <v>13</v>
      </c>
      <c r="F81" s="582" t="s">
        <v>14</v>
      </c>
      <c r="G81" s="582" t="s">
        <v>9</v>
      </c>
      <c r="H81" s="582" t="s">
        <v>13</v>
      </c>
      <c r="I81" s="582" t="s">
        <v>14</v>
      </c>
      <c r="J81" s="582" t="s">
        <v>9</v>
      </c>
      <c r="K81" s="582" t="s">
        <v>13</v>
      </c>
      <c r="L81" s="582" t="s">
        <v>14</v>
      </c>
      <c r="M81" s="582" t="s">
        <v>9</v>
      </c>
      <c r="N81" s="737"/>
      <c r="O81" s="581"/>
    </row>
    <row r="82" spans="1:15" ht="25.5" customHeight="1" x14ac:dyDescent="0.25">
      <c r="A82" s="533" t="s">
        <v>58</v>
      </c>
      <c r="B82" s="9">
        <v>908</v>
      </c>
      <c r="C82" s="9">
        <v>790</v>
      </c>
      <c r="D82" s="9">
        <v>1698</v>
      </c>
      <c r="E82" s="9">
        <v>0</v>
      </c>
      <c r="F82" s="9">
        <v>0</v>
      </c>
      <c r="G82" s="9">
        <v>0</v>
      </c>
      <c r="H82" s="9">
        <v>0</v>
      </c>
      <c r="I82" s="9">
        <v>0</v>
      </c>
      <c r="J82" s="9">
        <v>0</v>
      </c>
      <c r="K82" s="9">
        <f>SUM(B82,E82,H82)</f>
        <v>908</v>
      </c>
      <c r="L82" s="9">
        <f>SUM(C82,F82,I82)</f>
        <v>790</v>
      </c>
      <c r="M82" s="9">
        <f>SUM(K82:L82)</f>
        <v>1698</v>
      </c>
      <c r="N82" s="593" t="s">
        <v>59</v>
      </c>
      <c r="O82" s="592"/>
    </row>
    <row r="83" spans="1:15" ht="25.5" customHeight="1" x14ac:dyDescent="0.25">
      <c r="A83" s="533" t="s">
        <v>98</v>
      </c>
      <c r="B83" s="9">
        <v>643</v>
      </c>
      <c r="C83" s="9">
        <v>481</v>
      </c>
      <c r="D83" s="9">
        <v>1124</v>
      </c>
      <c r="E83" s="9">
        <v>0</v>
      </c>
      <c r="F83" s="9">
        <v>0</v>
      </c>
      <c r="G83" s="9">
        <v>0</v>
      </c>
      <c r="H83" s="9">
        <v>0</v>
      </c>
      <c r="I83" s="9">
        <v>0</v>
      </c>
      <c r="J83" s="9">
        <v>0</v>
      </c>
      <c r="K83" s="9">
        <f t="shared" ref="K83:K97" si="12">SUM(B83,E83,H83)</f>
        <v>643</v>
      </c>
      <c r="L83" s="9">
        <f t="shared" ref="L83:L98" si="13">SUM(C83,F83,I83)</f>
        <v>481</v>
      </c>
      <c r="M83" s="9">
        <f t="shared" ref="M83:M98" si="14">SUM(K83:L83)</f>
        <v>1124</v>
      </c>
      <c r="N83" s="593" t="s">
        <v>61</v>
      </c>
      <c r="O83" s="592"/>
    </row>
    <row r="84" spans="1:15" ht="25.5" customHeight="1" x14ac:dyDescent="0.25">
      <c r="A84" s="533" t="s">
        <v>62</v>
      </c>
      <c r="B84" s="9">
        <v>194</v>
      </c>
      <c r="C84" s="9">
        <v>121</v>
      </c>
      <c r="D84" s="9">
        <v>315</v>
      </c>
      <c r="E84" s="9">
        <v>0</v>
      </c>
      <c r="F84" s="9">
        <v>0</v>
      </c>
      <c r="G84" s="9">
        <v>0</v>
      </c>
      <c r="H84" s="9">
        <v>0</v>
      </c>
      <c r="I84" s="9">
        <v>0</v>
      </c>
      <c r="J84" s="9">
        <v>0</v>
      </c>
      <c r="K84" s="9">
        <f t="shared" si="12"/>
        <v>194</v>
      </c>
      <c r="L84" s="9">
        <f t="shared" si="13"/>
        <v>121</v>
      </c>
      <c r="M84" s="9">
        <f t="shared" si="14"/>
        <v>315</v>
      </c>
      <c r="N84" s="593" t="s">
        <v>63</v>
      </c>
      <c r="O84" s="592"/>
    </row>
    <row r="85" spans="1:15" ht="25.5" customHeight="1" x14ac:dyDescent="0.25">
      <c r="A85" s="533" t="s">
        <v>64</v>
      </c>
      <c r="B85" s="9">
        <v>1508</v>
      </c>
      <c r="C85" s="9">
        <v>706</v>
      </c>
      <c r="D85" s="9">
        <v>2214</v>
      </c>
      <c r="E85" s="9">
        <v>0</v>
      </c>
      <c r="F85" s="9">
        <v>0</v>
      </c>
      <c r="G85" s="9">
        <v>0</v>
      </c>
      <c r="H85" s="9">
        <v>0</v>
      </c>
      <c r="I85" s="9">
        <v>0</v>
      </c>
      <c r="J85" s="9">
        <v>0</v>
      </c>
      <c r="K85" s="9">
        <f t="shared" si="12"/>
        <v>1508</v>
      </c>
      <c r="L85" s="9">
        <f t="shared" si="13"/>
        <v>706</v>
      </c>
      <c r="M85" s="9">
        <f t="shared" si="14"/>
        <v>2214</v>
      </c>
      <c r="N85" s="593" t="s">
        <v>65</v>
      </c>
      <c r="O85" s="592"/>
    </row>
    <row r="86" spans="1:15" ht="25.5" customHeight="1" x14ac:dyDescent="0.25">
      <c r="A86" s="533" t="s">
        <v>66</v>
      </c>
      <c r="B86" s="9">
        <v>582</v>
      </c>
      <c r="C86" s="9">
        <v>342</v>
      </c>
      <c r="D86" s="9">
        <v>924</v>
      </c>
      <c r="E86" s="9">
        <v>0</v>
      </c>
      <c r="F86" s="9">
        <v>0</v>
      </c>
      <c r="G86" s="9">
        <v>0</v>
      </c>
      <c r="H86" s="9">
        <v>0</v>
      </c>
      <c r="I86" s="9">
        <v>0</v>
      </c>
      <c r="J86" s="9">
        <v>0</v>
      </c>
      <c r="K86" s="9">
        <f t="shared" si="12"/>
        <v>582</v>
      </c>
      <c r="L86" s="9">
        <f t="shared" si="13"/>
        <v>342</v>
      </c>
      <c r="M86" s="9">
        <f t="shared" si="14"/>
        <v>924</v>
      </c>
      <c r="N86" s="593" t="s">
        <v>67</v>
      </c>
      <c r="O86" s="592"/>
    </row>
    <row r="87" spans="1:15" ht="25.5" customHeight="1" x14ac:dyDescent="0.25">
      <c r="A87" s="533" t="s">
        <v>68</v>
      </c>
      <c r="B87" s="9">
        <v>430</v>
      </c>
      <c r="C87" s="9">
        <v>330</v>
      </c>
      <c r="D87" s="9">
        <v>760</v>
      </c>
      <c r="E87" s="9">
        <v>0</v>
      </c>
      <c r="F87" s="9">
        <v>0</v>
      </c>
      <c r="G87" s="9">
        <v>0</v>
      </c>
      <c r="H87" s="9">
        <v>0</v>
      </c>
      <c r="I87" s="9">
        <v>0</v>
      </c>
      <c r="J87" s="9">
        <v>0</v>
      </c>
      <c r="K87" s="9">
        <f t="shared" si="12"/>
        <v>430</v>
      </c>
      <c r="L87" s="9">
        <f t="shared" si="13"/>
        <v>330</v>
      </c>
      <c r="M87" s="9">
        <f t="shared" si="14"/>
        <v>760</v>
      </c>
      <c r="N87" s="593" t="s">
        <v>69</v>
      </c>
      <c r="O87" s="592"/>
    </row>
    <row r="88" spans="1:15" ht="25.5" customHeight="1" x14ac:dyDescent="0.25">
      <c r="A88" s="533" t="s">
        <v>70</v>
      </c>
      <c r="B88" s="9">
        <v>287</v>
      </c>
      <c r="C88" s="9">
        <v>183</v>
      </c>
      <c r="D88" s="9">
        <v>470</v>
      </c>
      <c r="E88" s="9">
        <v>0</v>
      </c>
      <c r="F88" s="9">
        <v>0</v>
      </c>
      <c r="G88" s="9">
        <v>0</v>
      </c>
      <c r="H88" s="9">
        <v>0</v>
      </c>
      <c r="I88" s="9">
        <v>0</v>
      </c>
      <c r="J88" s="9">
        <v>0</v>
      </c>
      <c r="K88" s="9">
        <f t="shared" si="12"/>
        <v>287</v>
      </c>
      <c r="L88" s="9">
        <f t="shared" si="13"/>
        <v>183</v>
      </c>
      <c r="M88" s="9">
        <f t="shared" si="14"/>
        <v>470</v>
      </c>
      <c r="N88" s="593" t="s">
        <v>71</v>
      </c>
      <c r="O88" s="592"/>
    </row>
    <row r="89" spans="1:15" ht="39.75" customHeight="1" x14ac:dyDescent="0.25">
      <c r="A89" s="533" t="s">
        <v>99</v>
      </c>
      <c r="B89" s="9">
        <v>13</v>
      </c>
      <c r="C89" s="9">
        <v>4</v>
      </c>
      <c r="D89" s="9">
        <v>17</v>
      </c>
      <c r="E89" s="9">
        <v>0</v>
      </c>
      <c r="F89" s="9">
        <v>0</v>
      </c>
      <c r="G89" s="9">
        <v>0</v>
      </c>
      <c r="H89" s="9">
        <v>0</v>
      </c>
      <c r="I89" s="9">
        <v>0</v>
      </c>
      <c r="J89" s="9">
        <v>0</v>
      </c>
      <c r="K89" s="9">
        <f t="shared" si="12"/>
        <v>13</v>
      </c>
      <c r="L89" s="9">
        <f t="shared" si="13"/>
        <v>4</v>
      </c>
      <c r="M89" s="9">
        <f t="shared" si="14"/>
        <v>17</v>
      </c>
      <c r="N89" s="599" t="s">
        <v>73</v>
      </c>
      <c r="O89" s="194"/>
    </row>
    <row r="90" spans="1:15" ht="42.75" customHeight="1" x14ac:dyDescent="0.25">
      <c r="A90" s="533" t="s">
        <v>76</v>
      </c>
      <c r="B90" s="9">
        <v>62</v>
      </c>
      <c r="C90" s="9">
        <v>35</v>
      </c>
      <c r="D90" s="9">
        <v>97</v>
      </c>
      <c r="E90" s="9">
        <v>0</v>
      </c>
      <c r="F90" s="9">
        <v>0</v>
      </c>
      <c r="G90" s="9">
        <v>0</v>
      </c>
      <c r="H90" s="9">
        <v>0</v>
      </c>
      <c r="I90" s="9">
        <v>0</v>
      </c>
      <c r="J90" s="9">
        <v>0</v>
      </c>
      <c r="K90" s="9">
        <f t="shared" si="12"/>
        <v>62</v>
      </c>
      <c r="L90" s="9">
        <f t="shared" si="13"/>
        <v>35</v>
      </c>
      <c r="M90" s="9">
        <f t="shared" si="14"/>
        <v>97</v>
      </c>
      <c r="N90" s="599" t="s">
        <v>77</v>
      </c>
      <c r="O90" s="194"/>
    </row>
    <row r="91" spans="1:15" ht="25.5" customHeight="1" x14ac:dyDescent="0.25">
      <c r="A91" s="533" t="s">
        <v>100</v>
      </c>
      <c r="B91" s="9">
        <f t="shared" ref="B91:J91" si="15">SUM(B82:B90,B57:B72)</f>
        <v>16394</v>
      </c>
      <c r="C91" s="9">
        <f t="shared" si="15"/>
        <v>10561</v>
      </c>
      <c r="D91" s="9">
        <f t="shared" si="15"/>
        <v>26955</v>
      </c>
      <c r="E91" s="9">
        <f t="shared" si="15"/>
        <v>4</v>
      </c>
      <c r="F91" s="9">
        <f t="shared" si="15"/>
        <v>1</v>
      </c>
      <c r="G91" s="9">
        <f t="shared" si="15"/>
        <v>5</v>
      </c>
      <c r="H91" s="9">
        <f t="shared" si="15"/>
        <v>0</v>
      </c>
      <c r="I91" s="9">
        <f t="shared" si="15"/>
        <v>0</v>
      </c>
      <c r="J91" s="9">
        <f t="shared" si="15"/>
        <v>0</v>
      </c>
      <c r="K91" s="9">
        <f t="shared" si="12"/>
        <v>16398</v>
      </c>
      <c r="L91" s="9">
        <f t="shared" si="13"/>
        <v>10562</v>
      </c>
      <c r="M91" s="9">
        <f t="shared" si="14"/>
        <v>26960</v>
      </c>
      <c r="N91" s="593" t="s">
        <v>101</v>
      </c>
      <c r="O91" s="592"/>
    </row>
    <row r="92" spans="1:15" ht="25.5" customHeight="1" x14ac:dyDescent="0.25">
      <c r="A92" s="533" t="s">
        <v>80</v>
      </c>
      <c r="B92" s="9">
        <v>1126</v>
      </c>
      <c r="C92" s="9">
        <v>435</v>
      </c>
      <c r="D92" s="9">
        <v>1561</v>
      </c>
      <c r="E92" s="9">
        <v>0</v>
      </c>
      <c r="F92" s="9">
        <v>0</v>
      </c>
      <c r="G92" s="9">
        <v>0</v>
      </c>
      <c r="H92" s="9">
        <v>0</v>
      </c>
      <c r="I92" s="9">
        <v>0</v>
      </c>
      <c r="J92" s="9">
        <v>0</v>
      </c>
      <c r="K92" s="9">
        <f t="shared" si="12"/>
        <v>1126</v>
      </c>
      <c r="L92" s="9">
        <f t="shared" si="13"/>
        <v>435</v>
      </c>
      <c r="M92" s="9">
        <f t="shared" si="14"/>
        <v>1561</v>
      </c>
      <c r="N92" s="593" t="s">
        <v>81</v>
      </c>
      <c r="O92" s="592"/>
    </row>
    <row r="93" spans="1:15" ht="25.5" customHeight="1" x14ac:dyDescent="0.25">
      <c r="A93" s="533" t="s">
        <v>82</v>
      </c>
      <c r="B93" s="9">
        <v>1966</v>
      </c>
      <c r="C93" s="9">
        <v>1301</v>
      </c>
      <c r="D93" s="9">
        <v>3267</v>
      </c>
      <c r="E93" s="9">
        <v>0</v>
      </c>
      <c r="F93" s="9">
        <v>1</v>
      </c>
      <c r="G93" s="9">
        <v>1</v>
      </c>
      <c r="H93" s="9">
        <v>0</v>
      </c>
      <c r="I93" s="9">
        <v>0</v>
      </c>
      <c r="J93" s="9">
        <v>0</v>
      </c>
      <c r="K93" s="9">
        <f t="shared" si="12"/>
        <v>1966</v>
      </c>
      <c r="L93" s="9">
        <f t="shared" si="13"/>
        <v>1302</v>
      </c>
      <c r="M93" s="9">
        <f t="shared" si="14"/>
        <v>3268</v>
      </c>
      <c r="N93" s="593" t="s">
        <v>83</v>
      </c>
      <c r="O93" s="592"/>
    </row>
    <row r="94" spans="1:15" ht="25.5" customHeight="1" x14ac:dyDescent="0.25">
      <c r="A94" s="533" t="s">
        <v>84</v>
      </c>
      <c r="B94" s="9">
        <v>362</v>
      </c>
      <c r="C94" s="9">
        <v>320</v>
      </c>
      <c r="D94" s="9">
        <v>682</v>
      </c>
      <c r="E94" s="9">
        <v>0</v>
      </c>
      <c r="F94" s="9">
        <v>0</v>
      </c>
      <c r="G94" s="9">
        <v>0</v>
      </c>
      <c r="H94" s="9">
        <v>0</v>
      </c>
      <c r="I94" s="9">
        <v>0</v>
      </c>
      <c r="J94" s="9">
        <v>0</v>
      </c>
      <c r="K94" s="9">
        <f t="shared" si="12"/>
        <v>362</v>
      </c>
      <c r="L94" s="9">
        <f t="shared" si="13"/>
        <v>320</v>
      </c>
      <c r="M94" s="9">
        <f t="shared" si="14"/>
        <v>682</v>
      </c>
      <c r="N94" s="593" t="s">
        <v>85</v>
      </c>
      <c r="O94" s="592"/>
    </row>
    <row r="95" spans="1:15" ht="25.5" customHeight="1" x14ac:dyDescent="0.25">
      <c r="A95" s="533" t="s">
        <v>86</v>
      </c>
      <c r="B95" s="9">
        <v>850</v>
      </c>
      <c r="C95" s="9">
        <v>422</v>
      </c>
      <c r="D95" s="9">
        <v>1272</v>
      </c>
      <c r="E95" s="9">
        <v>0</v>
      </c>
      <c r="F95" s="9">
        <v>0</v>
      </c>
      <c r="G95" s="9">
        <v>0</v>
      </c>
      <c r="H95" s="9">
        <v>0</v>
      </c>
      <c r="I95" s="9">
        <v>0</v>
      </c>
      <c r="J95" s="9">
        <v>0</v>
      </c>
      <c r="K95" s="9">
        <f t="shared" si="12"/>
        <v>850</v>
      </c>
      <c r="L95" s="9">
        <f t="shared" si="13"/>
        <v>422</v>
      </c>
      <c r="M95" s="9">
        <f t="shared" si="14"/>
        <v>1272</v>
      </c>
      <c r="N95" s="593" t="s">
        <v>87</v>
      </c>
      <c r="O95" s="592"/>
    </row>
    <row r="96" spans="1:15" ht="25.5" customHeight="1" x14ac:dyDescent="0.25">
      <c r="A96" s="533" t="s">
        <v>88</v>
      </c>
      <c r="B96" s="9">
        <v>17157</v>
      </c>
      <c r="C96" s="9">
        <v>4399</v>
      </c>
      <c r="D96" s="9">
        <v>21556</v>
      </c>
      <c r="E96" s="9">
        <v>2</v>
      </c>
      <c r="F96" s="9">
        <v>2</v>
      </c>
      <c r="G96" s="9">
        <v>4</v>
      </c>
      <c r="H96" s="9">
        <v>0</v>
      </c>
      <c r="I96" s="9">
        <v>0</v>
      </c>
      <c r="J96" s="9">
        <v>0</v>
      </c>
      <c r="K96" s="9">
        <f t="shared" si="12"/>
        <v>17159</v>
      </c>
      <c r="L96" s="9">
        <f t="shared" si="13"/>
        <v>4401</v>
      </c>
      <c r="M96" s="9">
        <f t="shared" si="14"/>
        <v>21560</v>
      </c>
      <c r="N96" s="593" t="s">
        <v>89</v>
      </c>
      <c r="O96" s="592"/>
    </row>
    <row r="97" spans="1:19" ht="25.5" customHeight="1" thickBot="1" x14ac:dyDescent="0.3">
      <c r="A97" s="20" t="s">
        <v>102</v>
      </c>
      <c r="B97" s="21">
        <f>SUM(B92:B96,B91)</f>
        <v>37855</v>
      </c>
      <c r="C97" s="21">
        <f t="shared" ref="C97:J97" si="16">SUM(C92:C96,C91)</f>
        <v>17438</v>
      </c>
      <c r="D97" s="21">
        <f t="shared" si="16"/>
        <v>55293</v>
      </c>
      <c r="E97" s="21">
        <f t="shared" si="16"/>
        <v>6</v>
      </c>
      <c r="F97" s="21">
        <f t="shared" si="16"/>
        <v>4</v>
      </c>
      <c r="G97" s="21">
        <f t="shared" si="16"/>
        <v>10</v>
      </c>
      <c r="H97" s="21">
        <f t="shared" si="16"/>
        <v>0</v>
      </c>
      <c r="I97" s="21">
        <f t="shared" si="16"/>
        <v>0</v>
      </c>
      <c r="J97" s="21">
        <f t="shared" si="16"/>
        <v>0</v>
      </c>
      <c r="K97" s="9">
        <f t="shared" si="12"/>
        <v>37861</v>
      </c>
      <c r="L97" s="9">
        <f t="shared" si="13"/>
        <v>17442</v>
      </c>
      <c r="M97" s="9">
        <f t="shared" si="14"/>
        <v>55303</v>
      </c>
      <c r="N97" s="22" t="s">
        <v>103</v>
      </c>
      <c r="O97" s="592"/>
    </row>
    <row r="98" spans="1:19" ht="27" customHeight="1" thickBot="1" x14ac:dyDescent="0.3">
      <c r="A98" s="23" t="s">
        <v>104</v>
      </c>
      <c r="B98" s="24">
        <f t="shared" ref="B98:J98" si="17">SUM(B97,B55)</f>
        <v>130249</v>
      </c>
      <c r="C98" s="24">
        <f t="shared" si="17"/>
        <v>110969</v>
      </c>
      <c r="D98" s="24">
        <f t="shared" si="17"/>
        <v>241218</v>
      </c>
      <c r="E98" s="24">
        <f t="shared" si="17"/>
        <v>21</v>
      </c>
      <c r="F98" s="24">
        <f t="shared" si="17"/>
        <v>26</v>
      </c>
      <c r="G98" s="24">
        <f t="shared" si="17"/>
        <v>47</v>
      </c>
      <c r="H98" s="24">
        <f t="shared" si="17"/>
        <v>3</v>
      </c>
      <c r="I98" s="24">
        <f t="shared" si="17"/>
        <v>0</v>
      </c>
      <c r="J98" s="24">
        <f t="shared" si="17"/>
        <v>3</v>
      </c>
      <c r="K98" s="24">
        <f>SUM(B98,E98,H98)</f>
        <v>130273</v>
      </c>
      <c r="L98" s="24">
        <f t="shared" si="13"/>
        <v>110995</v>
      </c>
      <c r="M98" s="24">
        <f t="shared" si="14"/>
        <v>241268</v>
      </c>
      <c r="N98" s="594" t="s">
        <v>9</v>
      </c>
      <c r="O98" s="592"/>
    </row>
    <row r="99" spans="1:19" ht="27" customHeight="1" thickTop="1" x14ac:dyDescent="0.25">
      <c r="A99" s="600"/>
      <c r="B99" s="581"/>
      <c r="C99" s="581"/>
      <c r="D99" s="581"/>
      <c r="E99" s="581"/>
      <c r="F99" s="581"/>
      <c r="G99" s="581"/>
      <c r="H99" s="581"/>
      <c r="I99" s="581"/>
      <c r="J99" s="581"/>
      <c r="K99" s="581"/>
      <c r="L99" s="581"/>
      <c r="M99" s="581"/>
      <c r="N99" s="592"/>
      <c r="O99" s="592"/>
    </row>
    <row r="100" spans="1:19" s="660" customFormat="1" ht="27" customHeight="1" x14ac:dyDescent="0.25">
      <c r="A100" s="668"/>
      <c r="B100" s="656"/>
      <c r="C100" s="656"/>
      <c r="D100" s="656"/>
      <c r="E100" s="656"/>
      <c r="F100" s="656"/>
      <c r="G100" s="656"/>
      <c r="H100" s="656"/>
      <c r="I100" s="656"/>
      <c r="J100" s="656"/>
      <c r="K100" s="656"/>
      <c r="L100" s="656"/>
      <c r="M100" s="656"/>
      <c r="N100" s="664"/>
      <c r="O100" s="664"/>
      <c r="P100" s="564"/>
      <c r="Q100" s="564"/>
      <c r="R100" s="564"/>
      <c r="S100" s="564"/>
    </row>
    <row r="101" spans="1:19" s="660" customFormat="1" ht="27" customHeight="1" x14ac:dyDescent="0.25">
      <c r="A101" s="668"/>
      <c r="B101" s="656"/>
      <c r="C101" s="656"/>
      <c r="D101" s="656"/>
      <c r="E101" s="656"/>
      <c r="F101" s="656"/>
      <c r="G101" s="656"/>
      <c r="H101" s="656"/>
      <c r="I101" s="656"/>
      <c r="J101" s="656"/>
      <c r="K101" s="656"/>
      <c r="L101" s="656"/>
      <c r="M101" s="656"/>
      <c r="N101" s="664"/>
      <c r="O101" s="664"/>
      <c r="P101" s="564"/>
      <c r="Q101" s="564"/>
      <c r="R101" s="564"/>
      <c r="S101" s="564"/>
    </row>
    <row r="102" spans="1:19" s="660" customFormat="1" ht="27" customHeight="1" x14ac:dyDescent="0.25">
      <c r="A102" s="668"/>
      <c r="B102" s="656"/>
      <c r="C102" s="656"/>
      <c r="D102" s="656"/>
      <c r="E102" s="656"/>
      <c r="F102" s="656"/>
      <c r="G102" s="656"/>
      <c r="H102" s="656"/>
      <c r="I102" s="656"/>
      <c r="J102" s="656"/>
      <c r="K102" s="656"/>
      <c r="L102" s="656"/>
      <c r="M102" s="656"/>
      <c r="N102" s="664"/>
      <c r="O102" s="664"/>
      <c r="P102" s="564"/>
      <c r="Q102" s="564"/>
      <c r="R102" s="564"/>
      <c r="S102" s="564"/>
    </row>
    <row r="103" spans="1:19" s="660" customFormat="1" ht="27" customHeight="1" x14ac:dyDescent="0.25">
      <c r="A103" s="668"/>
      <c r="B103" s="656"/>
      <c r="C103" s="656"/>
      <c r="D103" s="656"/>
      <c r="E103" s="656"/>
      <c r="F103" s="656"/>
      <c r="G103" s="656"/>
      <c r="H103" s="656"/>
      <c r="I103" s="656"/>
      <c r="J103" s="656"/>
      <c r="K103" s="656"/>
      <c r="L103" s="656"/>
      <c r="M103" s="656"/>
      <c r="N103" s="664"/>
      <c r="O103" s="664"/>
      <c r="P103" s="564"/>
      <c r="Q103" s="564"/>
      <c r="R103" s="564"/>
      <c r="S103" s="564"/>
    </row>
    <row r="104" spans="1:19" ht="27" customHeight="1" x14ac:dyDescent="0.25">
      <c r="A104" s="600"/>
      <c r="B104" s="581"/>
      <c r="C104" s="581"/>
      <c r="D104" s="581"/>
      <c r="E104" s="581"/>
      <c r="F104" s="581"/>
      <c r="G104" s="581"/>
      <c r="H104" s="581"/>
      <c r="I104" s="581"/>
      <c r="J104" s="581"/>
      <c r="K104" s="581"/>
      <c r="L104" s="581"/>
      <c r="M104" s="581"/>
      <c r="N104" s="592"/>
      <c r="O104" s="592"/>
    </row>
    <row r="105" spans="1:19" ht="27" customHeight="1" x14ac:dyDescent="0.25">
      <c r="A105" s="600"/>
      <c r="B105" s="581"/>
      <c r="C105" s="581"/>
      <c r="D105" s="581"/>
      <c r="E105" s="581"/>
      <c r="F105" s="581"/>
      <c r="G105" s="581"/>
      <c r="H105" s="581"/>
      <c r="I105" s="581"/>
      <c r="J105" s="581"/>
      <c r="K105" s="581"/>
      <c r="L105" s="581"/>
      <c r="M105" s="581"/>
      <c r="N105" s="592"/>
      <c r="O105" s="592"/>
    </row>
    <row r="106" spans="1:19" ht="28.5" customHeight="1" x14ac:dyDescent="0.25">
      <c r="A106" s="741" t="s">
        <v>715</v>
      </c>
      <c r="B106" s="741"/>
      <c r="C106" s="741"/>
      <c r="D106" s="741"/>
      <c r="E106" s="741"/>
      <c r="F106" s="741"/>
      <c r="G106" s="741"/>
      <c r="H106" s="741"/>
      <c r="I106" s="741"/>
      <c r="J106" s="741"/>
      <c r="K106" s="741"/>
      <c r="L106" s="741"/>
      <c r="M106" s="741"/>
      <c r="N106" s="741"/>
      <c r="O106" s="584"/>
    </row>
    <row r="107" spans="1:19" ht="24.75" customHeight="1" x14ac:dyDescent="0.25">
      <c r="A107" s="742" t="s">
        <v>717</v>
      </c>
      <c r="B107" s="742"/>
      <c r="C107" s="742"/>
      <c r="D107" s="742"/>
      <c r="E107" s="742"/>
      <c r="F107" s="742"/>
      <c r="G107" s="742"/>
      <c r="H107" s="742"/>
      <c r="I107" s="742"/>
      <c r="J107" s="742"/>
      <c r="K107" s="742"/>
      <c r="L107" s="742"/>
      <c r="M107" s="742"/>
      <c r="N107" s="742"/>
      <c r="O107" s="584"/>
    </row>
    <row r="108" spans="1:19" ht="21.75" customHeight="1" thickBot="1" x14ac:dyDescent="0.3">
      <c r="A108" s="442" t="s">
        <v>776</v>
      </c>
      <c r="B108" s="738"/>
      <c r="C108" s="738"/>
      <c r="D108" s="738"/>
      <c r="E108" s="738"/>
      <c r="F108" s="738"/>
      <c r="G108" s="738"/>
      <c r="H108" s="738"/>
      <c r="I108" s="738"/>
      <c r="J108" s="738"/>
      <c r="K108" s="738"/>
      <c r="L108" s="738"/>
      <c r="M108" s="738"/>
      <c r="N108" s="611" t="s">
        <v>112</v>
      </c>
      <c r="O108" s="611"/>
    </row>
    <row r="109" spans="1:19" ht="18.75" customHeight="1" thickTop="1" x14ac:dyDescent="0.25">
      <c r="A109" s="735" t="s">
        <v>0</v>
      </c>
      <c r="B109" s="735" t="s">
        <v>1</v>
      </c>
      <c r="C109" s="735"/>
      <c r="D109" s="735"/>
      <c r="E109" s="735" t="s">
        <v>2</v>
      </c>
      <c r="F109" s="735"/>
      <c r="G109" s="735"/>
      <c r="H109" s="735" t="s">
        <v>3</v>
      </c>
      <c r="I109" s="735"/>
      <c r="J109" s="735"/>
      <c r="K109" s="735" t="s">
        <v>4</v>
      </c>
      <c r="L109" s="735"/>
      <c r="M109" s="735"/>
      <c r="N109" s="735" t="s">
        <v>5</v>
      </c>
      <c r="O109" s="581"/>
    </row>
    <row r="110" spans="1:19" ht="18.75" customHeight="1" x14ac:dyDescent="0.25">
      <c r="A110" s="736"/>
      <c r="B110" s="736" t="s">
        <v>6</v>
      </c>
      <c r="C110" s="736"/>
      <c r="D110" s="736"/>
      <c r="E110" s="736" t="s">
        <v>7</v>
      </c>
      <c r="F110" s="736"/>
      <c r="G110" s="736"/>
      <c r="H110" s="736" t="s">
        <v>8</v>
      </c>
      <c r="I110" s="736"/>
      <c r="J110" s="736"/>
      <c r="K110" s="736" t="s">
        <v>9</v>
      </c>
      <c r="L110" s="736"/>
      <c r="M110" s="736"/>
      <c r="N110" s="736"/>
      <c r="O110" s="581"/>
    </row>
    <row r="111" spans="1:19" ht="15.6" x14ac:dyDescent="0.25">
      <c r="A111" s="736"/>
      <c r="B111" s="581" t="s">
        <v>10</v>
      </c>
      <c r="C111" s="581" t="s">
        <v>11</v>
      </c>
      <c r="D111" s="581" t="s">
        <v>12</v>
      </c>
      <c r="E111" s="581" t="s">
        <v>10</v>
      </c>
      <c r="F111" s="581" t="s">
        <v>11</v>
      </c>
      <c r="G111" s="581" t="s">
        <v>12</v>
      </c>
      <c r="H111" s="581" t="s">
        <v>10</v>
      </c>
      <c r="I111" s="581" t="s">
        <v>11</v>
      </c>
      <c r="J111" s="581" t="s">
        <v>12</v>
      </c>
      <c r="K111" s="581" t="s">
        <v>10</v>
      </c>
      <c r="L111" s="581" t="s">
        <v>11</v>
      </c>
      <c r="M111" s="581" t="s">
        <v>12</v>
      </c>
      <c r="N111" s="736"/>
      <c r="O111" s="581"/>
    </row>
    <row r="112" spans="1:19" ht="16.2" thickBot="1" x14ac:dyDescent="0.3">
      <c r="A112" s="737"/>
      <c r="B112" s="582" t="s">
        <v>13</v>
      </c>
      <c r="C112" s="582" t="s">
        <v>14</v>
      </c>
      <c r="D112" s="582" t="s">
        <v>9</v>
      </c>
      <c r="E112" s="582" t="s">
        <v>13</v>
      </c>
      <c r="F112" s="582" t="s">
        <v>14</v>
      </c>
      <c r="G112" s="582" t="s">
        <v>9</v>
      </c>
      <c r="H112" s="582" t="s">
        <v>13</v>
      </c>
      <c r="I112" s="582" t="s">
        <v>14</v>
      </c>
      <c r="J112" s="582" t="s">
        <v>9</v>
      </c>
      <c r="K112" s="582" t="s">
        <v>13</v>
      </c>
      <c r="L112" s="582" t="s">
        <v>14</v>
      </c>
      <c r="M112" s="582" t="s">
        <v>9</v>
      </c>
      <c r="N112" s="737"/>
      <c r="O112" s="581"/>
    </row>
    <row r="113" spans="1:15" ht="16.5" customHeight="1" x14ac:dyDescent="0.25">
      <c r="A113" s="533" t="s">
        <v>15</v>
      </c>
      <c r="K113" s="9"/>
      <c r="L113" s="9"/>
      <c r="M113" s="9"/>
      <c r="N113" s="593" t="s">
        <v>16</v>
      </c>
      <c r="O113" s="592"/>
    </row>
    <row r="114" spans="1:15" ht="19.5" customHeight="1" x14ac:dyDescent="0.25">
      <c r="A114" s="533" t="s">
        <v>17</v>
      </c>
      <c r="B114" s="9">
        <v>20087</v>
      </c>
      <c r="C114" s="9">
        <v>30985</v>
      </c>
      <c r="D114" s="9">
        <f>SUM(B114:C114)</f>
        <v>51072</v>
      </c>
      <c r="E114" s="9">
        <v>4</v>
      </c>
      <c r="F114" s="9">
        <v>16</v>
      </c>
      <c r="G114" s="9">
        <f>SUM(E114:F114)</f>
        <v>20</v>
      </c>
      <c r="H114" s="9">
        <v>3</v>
      </c>
      <c r="I114" s="9">
        <v>0</v>
      </c>
      <c r="J114" s="9">
        <f>SUM(H114:I114)</f>
        <v>3</v>
      </c>
      <c r="K114" s="9">
        <f>SUM(H114,E114,B114)</f>
        <v>20094</v>
      </c>
      <c r="L114" s="9">
        <f>SUM(I114,F114,C114)</f>
        <v>31001</v>
      </c>
      <c r="M114" s="9">
        <f>SUM(K114:L114)</f>
        <v>51095</v>
      </c>
      <c r="N114" s="593" t="s">
        <v>18</v>
      </c>
      <c r="O114" s="592"/>
    </row>
    <row r="115" spans="1:15" ht="19.5" customHeight="1" x14ac:dyDescent="0.25">
      <c r="A115" s="533" t="s">
        <v>19</v>
      </c>
      <c r="B115" s="9">
        <v>14790</v>
      </c>
      <c r="C115" s="9">
        <v>14722</v>
      </c>
      <c r="D115" s="9">
        <f t="shared" ref="D115:D140" si="18">SUM(B115:C115)</f>
        <v>29512</v>
      </c>
      <c r="E115" s="9">
        <v>1</v>
      </c>
      <c r="F115" s="9">
        <v>6</v>
      </c>
      <c r="G115" s="9">
        <f t="shared" ref="G115:G140" si="19">SUM(E115:F115)</f>
        <v>7</v>
      </c>
      <c r="H115" s="9">
        <v>0</v>
      </c>
      <c r="I115" s="9">
        <v>0</v>
      </c>
      <c r="J115" s="9">
        <f t="shared" ref="J115:J140" si="20">SUM(H115:I115)</f>
        <v>0</v>
      </c>
      <c r="K115" s="9">
        <f t="shared" ref="K115:K140" si="21">SUM(H115,E115,B115)</f>
        <v>14791</v>
      </c>
      <c r="L115" s="9">
        <f t="shared" ref="L115:L140" si="22">SUM(I115,F115,C115)</f>
        <v>14728</v>
      </c>
      <c r="M115" s="9">
        <f t="shared" ref="M115:M140" si="23">SUM(K115:L115)</f>
        <v>29519</v>
      </c>
      <c r="N115" s="593" t="s">
        <v>20</v>
      </c>
      <c r="O115" s="592"/>
    </row>
    <row r="116" spans="1:15" ht="19.5" customHeight="1" x14ac:dyDescent="0.25">
      <c r="A116" s="533" t="s">
        <v>21</v>
      </c>
      <c r="B116" s="9">
        <v>3774</v>
      </c>
      <c r="C116" s="9">
        <v>3362</v>
      </c>
      <c r="D116" s="9">
        <f t="shared" si="18"/>
        <v>7136</v>
      </c>
      <c r="E116" s="9">
        <v>1</v>
      </c>
      <c r="F116" s="9">
        <v>5</v>
      </c>
      <c r="G116" s="9">
        <f t="shared" si="19"/>
        <v>6</v>
      </c>
      <c r="H116" s="9">
        <v>0</v>
      </c>
      <c r="I116" s="9">
        <v>0</v>
      </c>
      <c r="J116" s="9">
        <f t="shared" si="20"/>
        <v>0</v>
      </c>
      <c r="K116" s="9">
        <f t="shared" si="21"/>
        <v>3775</v>
      </c>
      <c r="L116" s="9">
        <f t="shared" si="22"/>
        <v>3367</v>
      </c>
      <c r="M116" s="9">
        <f t="shared" si="23"/>
        <v>7142</v>
      </c>
      <c r="N116" s="593" t="s">
        <v>22</v>
      </c>
      <c r="O116" s="592"/>
    </row>
    <row r="117" spans="1:15" ht="19.5" customHeight="1" x14ac:dyDescent="0.25">
      <c r="A117" s="533" t="s">
        <v>23</v>
      </c>
      <c r="B117" s="9">
        <v>1456</v>
      </c>
      <c r="C117" s="9">
        <v>2459</v>
      </c>
      <c r="D117" s="9">
        <f t="shared" si="18"/>
        <v>3915</v>
      </c>
      <c r="E117" s="9">
        <v>0</v>
      </c>
      <c r="F117" s="9">
        <v>5</v>
      </c>
      <c r="G117" s="9">
        <f t="shared" si="19"/>
        <v>5</v>
      </c>
      <c r="H117" s="9">
        <v>0</v>
      </c>
      <c r="I117" s="9">
        <v>0</v>
      </c>
      <c r="J117" s="9">
        <f t="shared" si="20"/>
        <v>0</v>
      </c>
      <c r="K117" s="9">
        <f t="shared" si="21"/>
        <v>1456</v>
      </c>
      <c r="L117" s="9">
        <f t="shared" si="22"/>
        <v>2464</v>
      </c>
      <c r="M117" s="9">
        <f t="shared" si="23"/>
        <v>3920</v>
      </c>
      <c r="N117" s="593" t="s">
        <v>24</v>
      </c>
      <c r="O117" s="592"/>
    </row>
    <row r="118" spans="1:15" ht="19.5" customHeight="1" x14ac:dyDescent="0.25">
      <c r="A118" s="533" t="s">
        <v>25</v>
      </c>
      <c r="B118" s="9">
        <v>7233</v>
      </c>
      <c r="C118" s="9">
        <v>9088</v>
      </c>
      <c r="D118" s="9">
        <f t="shared" si="18"/>
        <v>16321</v>
      </c>
      <c r="E118" s="9">
        <v>3</v>
      </c>
      <c r="F118" s="9">
        <v>7</v>
      </c>
      <c r="G118" s="9">
        <f t="shared" si="19"/>
        <v>10</v>
      </c>
      <c r="H118" s="9">
        <v>0</v>
      </c>
      <c r="I118" s="9">
        <v>0</v>
      </c>
      <c r="J118" s="9">
        <f t="shared" si="20"/>
        <v>0</v>
      </c>
      <c r="K118" s="9">
        <f t="shared" si="21"/>
        <v>7236</v>
      </c>
      <c r="L118" s="9">
        <f t="shared" si="22"/>
        <v>9095</v>
      </c>
      <c r="M118" s="9">
        <f t="shared" si="23"/>
        <v>16331</v>
      </c>
      <c r="N118" s="593" t="s">
        <v>26</v>
      </c>
      <c r="O118" s="592"/>
    </row>
    <row r="119" spans="1:15" ht="19.5" customHeight="1" x14ac:dyDescent="0.25">
      <c r="A119" s="533" t="s">
        <v>27</v>
      </c>
      <c r="B119" s="9">
        <v>21252</v>
      </c>
      <c r="C119" s="9">
        <v>18509</v>
      </c>
      <c r="D119" s="9">
        <f t="shared" si="18"/>
        <v>39761</v>
      </c>
      <c r="E119" s="9">
        <v>2</v>
      </c>
      <c r="F119" s="9">
        <v>0</v>
      </c>
      <c r="G119" s="9">
        <f t="shared" si="19"/>
        <v>2</v>
      </c>
      <c r="H119" s="9">
        <v>0</v>
      </c>
      <c r="I119" s="9">
        <v>0</v>
      </c>
      <c r="J119" s="9">
        <f t="shared" si="20"/>
        <v>0</v>
      </c>
      <c r="K119" s="9">
        <f t="shared" si="21"/>
        <v>21254</v>
      </c>
      <c r="L119" s="9">
        <f t="shared" si="22"/>
        <v>18509</v>
      </c>
      <c r="M119" s="9">
        <f t="shared" si="23"/>
        <v>39763</v>
      </c>
      <c r="N119" s="593" t="s">
        <v>28</v>
      </c>
      <c r="O119" s="592"/>
    </row>
    <row r="120" spans="1:15" ht="19.5" customHeight="1" x14ac:dyDescent="0.25">
      <c r="A120" s="533" t="s">
        <v>29</v>
      </c>
      <c r="B120" s="9">
        <v>806</v>
      </c>
      <c r="C120" s="9">
        <v>825</v>
      </c>
      <c r="D120" s="9">
        <f t="shared" si="18"/>
        <v>1631</v>
      </c>
      <c r="E120" s="9">
        <v>0</v>
      </c>
      <c r="F120" s="9">
        <v>0</v>
      </c>
      <c r="G120" s="9">
        <f t="shared" si="19"/>
        <v>0</v>
      </c>
      <c r="H120" s="9">
        <v>0</v>
      </c>
      <c r="I120" s="9">
        <v>0</v>
      </c>
      <c r="J120" s="9">
        <f t="shared" si="20"/>
        <v>0</v>
      </c>
      <c r="K120" s="9">
        <f t="shared" si="21"/>
        <v>806</v>
      </c>
      <c r="L120" s="9">
        <f t="shared" si="22"/>
        <v>825</v>
      </c>
      <c r="M120" s="9">
        <f t="shared" si="23"/>
        <v>1631</v>
      </c>
      <c r="N120" s="593" t="s">
        <v>30</v>
      </c>
      <c r="O120" s="592"/>
    </row>
    <row r="121" spans="1:15" ht="19.5" customHeight="1" x14ac:dyDescent="0.25">
      <c r="A121" s="533" t="s">
        <v>94</v>
      </c>
      <c r="B121" s="9">
        <v>2308</v>
      </c>
      <c r="C121" s="9">
        <v>814</v>
      </c>
      <c r="D121" s="9">
        <f t="shared" si="18"/>
        <v>3122</v>
      </c>
      <c r="E121" s="9">
        <v>0</v>
      </c>
      <c r="F121" s="9">
        <v>0</v>
      </c>
      <c r="G121" s="9">
        <f t="shared" si="19"/>
        <v>0</v>
      </c>
      <c r="H121" s="9">
        <v>0</v>
      </c>
      <c r="I121" s="9">
        <v>0</v>
      </c>
      <c r="J121" s="9">
        <f t="shared" si="20"/>
        <v>0</v>
      </c>
      <c r="K121" s="9">
        <f t="shared" si="21"/>
        <v>2308</v>
      </c>
      <c r="L121" s="9">
        <f t="shared" si="22"/>
        <v>814</v>
      </c>
      <c r="M121" s="9">
        <f t="shared" si="23"/>
        <v>3122</v>
      </c>
      <c r="N121" s="593" t="s">
        <v>32</v>
      </c>
      <c r="O121" s="592"/>
    </row>
    <row r="122" spans="1:15" ht="19.5" customHeight="1" x14ac:dyDescent="0.25">
      <c r="A122" s="533" t="s">
        <v>106</v>
      </c>
      <c r="B122" s="9">
        <v>375</v>
      </c>
      <c r="C122" s="9">
        <v>305</v>
      </c>
      <c r="D122" s="9">
        <f t="shared" si="18"/>
        <v>680</v>
      </c>
      <c r="E122" s="9">
        <v>0</v>
      </c>
      <c r="F122" s="9">
        <v>0</v>
      </c>
      <c r="G122" s="9">
        <f t="shared" si="19"/>
        <v>0</v>
      </c>
      <c r="H122" s="9">
        <v>0</v>
      </c>
      <c r="I122" s="9">
        <v>0</v>
      </c>
      <c r="J122" s="9">
        <f t="shared" si="20"/>
        <v>0</v>
      </c>
      <c r="K122" s="9">
        <f t="shared" si="21"/>
        <v>375</v>
      </c>
      <c r="L122" s="9">
        <f t="shared" si="22"/>
        <v>305</v>
      </c>
      <c r="M122" s="9">
        <f t="shared" si="23"/>
        <v>680</v>
      </c>
      <c r="N122" s="593" t="s">
        <v>34</v>
      </c>
      <c r="O122" s="592"/>
    </row>
    <row r="123" spans="1:15" ht="19.5" customHeight="1" x14ac:dyDescent="0.25">
      <c r="A123" s="533" t="s">
        <v>35</v>
      </c>
      <c r="B123" s="9">
        <v>11185</v>
      </c>
      <c r="C123" s="9">
        <v>19506</v>
      </c>
      <c r="D123" s="9">
        <f t="shared" si="18"/>
        <v>30691</v>
      </c>
      <c r="E123" s="9">
        <v>0</v>
      </c>
      <c r="F123" s="9">
        <v>0</v>
      </c>
      <c r="G123" s="9">
        <f t="shared" si="19"/>
        <v>0</v>
      </c>
      <c r="H123" s="9">
        <v>0</v>
      </c>
      <c r="I123" s="9">
        <v>0</v>
      </c>
      <c r="J123" s="9">
        <f t="shared" si="20"/>
        <v>0</v>
      </c>
      <c r="K123" s="9">
        <f t="shared" si="21"/>
        <v>11185</v>
      </c>
      <c r="L123" s="9">
        <f t="shared" si="22"/>
        <v>19506</v>
      </c>
      <c r="M123" s="9">
        <f t="shared" si="23"/>
        <v>30691</v>
      </c>
      <c r="N123" s="593" t="s">
        <v>36</v>
      </c>
      <c r="O123" s="592"/>
    </row>
    <row r="124" spans="1:15" ht="19.5" customHeight="1" x14ac:dyDescent="0.25">
      <c r="A124" s="533" t="s">
        <v>37</v>
      </c>
      <c r="B124" s="9">
        <v>207</v>
      </c>
      <c r="C124" s="9">
        <v>183</v>
      </c>
      <c r="D124" s="9">
        <f t="shared" si="18"/>
        <v>390</v>
      </c>
      <c r="E124" s="9">
        <v>0</v>
      </c>
      <c r="F124" s="9">
        <v>0</v>
      </c>
      <c r="G124" s="9">
        <f t="shared" si="19"/>
        <v>0</v>
      </c>
      <c r="H124" s="9">
        <v>0</v>
      </c>
      <c r="I124" s="9">
        <v>0</v>
      </c>
      <c r="J124" s="9">
        <f t="shared" si="20"/>
        <v>0</v>
      </c>
      <c r="K124" s="9">
        <f t="shared" si="21"/>
        <v>207</v>
      </c>
      <c r="L124" s="9">
        <f t="shared" si="22"/>
        <v>183</v>
      </c>
      <c r="M124" s="9">
        <f t="shared" si="23"/>
        <v>390</v>
      </c>
      <c r="N124" s="593" t="s">
        <v>38</v>
      </c>
      <c r="O124" s="592"/>
    </row>
    <row r="125" spans="1:15" ht="19.5" customHeight="1" x14ac:dyDescent="0.25">
      <c r="A125" s="533" t="s">
        <v>39</v>
      </c>
      <c r="B125" s="9">
        <v>9639</v>
      </c>
      <c r="C125" s="9">
        <v>13761</v>
      </c>
      <c r="D125" s="9">
        <f t="shared" si="18"/>
        <v>23400</v>
      </c>
      <c r="E125" s="9">
        <v>0</v>
      </c>
      <c r="F125" s="9">
        <v>0</v>
      </c>
      <c r="G125" s="9">
        <f t="shared" si="19"/>
        <v>0</v>
      </c>
      <c r="H125" s="9">
        <v>0</v>
      </c>
      <c r="I125" s="9">
        <v>0</v>
      </c>
      <c r="J125" s="9">
        <f t="shared" si="20"/>
        <v>0</v>
      </c>
      <c r="K125" s="9">
        <f t="shared" si="21"/>
        <v>9639</v>
      </c>
      <c r="L125" s="9">
        <f t="shared" si="22"/>
        <v>13761</v>
      </c>
      <c r="M125" s="9">
        <f t="shared" si="23"/>
        <v>23400</v>
      </c>
      <c r="N125" s="593" t="s">
        <v>40</v>
      </c>
      <c r="O125" s="592"/>
    </row>
    <row r="126" spans="1:15" ht="19.5" customHeight="1" x14ac:dyDescent="0.25">
      <c r="A126" s="533" t="s">
        <v>41</v>
      </c>
      <c r="B126" s="9">
        <v>344</v>
      </c>
      <c r="C126" s="9">
        <v>443</v>
      </c>
      <c r="D126" s="9">
        <f t="shared" si="18"/>
        <v>787</v>
      </c>
      <c r="E126" s="9">
        <v>0</v>
      </c>
      <c r="F126" s="9">
        <v>0</v>
      </c>
      <c r="G126" s="9">
        <f t="shared" si="19"/>
        <v>0</v>
      </c>
      <c r="H126" s="9">
        <v>0</v>
      </c>
      <c r="I126" s="9">
        <v>0</v>
      </c>
      <c r="J126" s="9">
        <f t="shared" si="20"/>
        <v>0</v>
      </c>
      <c r="K126" s="9">
        <f t="shared" si="21"/>
        <v>344</v>
      </c>
      <c r="L126" s="9">
        <f t="shared" si="22"/>
        <v>443</v>
      </c>
      <c r="M126" s="9">
        <f t="shared" si="23"/>
        <v>787</v>
      </c>
      <c r="N126" s="593" t="s">
        <v>42</v>
      </c>
      <c r="O126" s="592"/>
    </row>
    <row r="127" spans="1:15" ht="19.5" customHeight="1" x14ac:dyDescent="0.25">
      <c r="A127" s="533" t="s">
        <v>43</v>
      </c>
      <c r="B127" s="9">
        <v>14397</v>
      </c>
      <c r="C127" s="9">
        <v>9628</v>
      </c>
      <c r="D127" s="9">
        <f t="shared" si="18"/>
        <v>24025</v>
      </c>
      <c r="E127" s="9">
        <v>2</v>
      </c>
      <c r="F127" s="9">
        <v>2</v>
      </c>
      <c r="G127" s="9">
        <f t="shared" si="19"/>
        <v>4</v>
      </c>
      <c r="H127" s="9">
        <v>0</v>
      </c>
      <c r="I127" s="9">
        <v>0</v>
      </c>
      <c r="J127" s="9">
        <f t="shared" si="20"/>
        <v>0</v>
      </c>
      <c r="K127" s="9">
        <f t="shared" si="21"/>
        <v>14399</v>
      </c>
      <c r="L127" s="9">
        <f t="shared" si="22"/>
        <v>9630</v>
      </c>
      <c r="M127" s="9">
        <f t="shared" si="23"/>
        <v>24029</v>
      </c>
      <c r="N127" s="593" t="s">
        <v>44</v>
      </c>
      <c r="O127" s="592"/>
    </row>
    <row r="128" spans="1:15" ht="19.5" customHeight="1" x14ac:dyDescent="0.25">
      <c r="A128" s="533" t="s">
        <v>45</v>
      </c>
      <c r="B128" s="9">
        <v>2654</v>
      </c>
      <c r="C128" s="9">
        <v>2086</v>
      </c>
      <c r="D128" s="9">
        <f t="shared" si="18"/>
        <v>4740</v>
      </c>
      <c r="E128" s="9">
        <v>0</v>
      </c>
      <c r="F128" s="9">
        <v>0</v>
      </c>
      <c r="G128" s="9">
        <f t="shared" si="19"/>
        <v>0</v>
      </c>
      <c r="H128" s="9">
        <v>0</v>
      </c>
      <c r="I128" s="9">
        <v>0</v>
      </c>
      <c r="J128" s="9">
        <f t="shared" si="20"/>
        <v>0</v>
      </c>
      <c r="K128" s="9">
        <f t="shared" si="21"/>
        <v>2654</v>
      </c>
      <c r="L128" s="9">
        <f t="shared" si="22"/>
        <v>2086</v>
      </c>
      <c r="M128" s="9">
        <f t="shared" si="23"/>
        <v>4740</v>
      </c>
      <c r="N128" s="593" t="s">
        <v>46</v>
      </c>
      <c r="O128" s="592"/>
    </row>
    <row r="129" spans="1:19" ht="19.5" customHeight="1" x14ac:dyDescent="0.25">
      <c r="A129" s="533" t="s">
        <v>47</v>
      </c>
      <c r="B129" s="9">
        <v>8149</v>
      </c>
      <c r="C129" s="9">
        <v>9560</v>
      </c>
      <c r="D129" s="9">
        <f t="shared" si="18"/>
        <v>17709</v>
      </c>
      <c r="E129" s="9">
        <v>0</v>
      </c>
      <c r="F129" s="9">
        <v>0</v>
      </c>
      <c r="G129" s="9">
        <f t="shared" si="19"/>
        <v>0</v>
      </c>
      <c r="H129" s="9">
        <v>0</v>
      </c>
      <c r="I129" s="9">
        <v>0</v>
      </c>
      <c r="J129" s="9">
        <f t="shared" si="20"/>
        <v>0</v>
      </c>
      <c r="K129" s="9">
        <f t="shared" si="21"/>
        <v>8149</v>
      </c>
      <c r="L129" s="9">
        <f t="shared" si="22"/>
        <v>9560</v>
      </c>
      <c r="M129" s="9">
        <f t="shared" si="23"/>
        <v>17709</v>
      </c>
      <c r="N129" s="593" t="s">
        <v>48</v>
      </c>
      <c r="O129" s="592"/>
    </row>
    <row r="130" spans="1:19" ht="19.5" customHeight="1" x14ac:dyDescent="0.25">
      <c r="A130" s="600" t="s">
        <v>49</v>
      </c>
      <c r="B130" s="581">
        <v>9552</v>
      </c>
      <c r="C130" s="581">
        <v>11988</v>
      </c>
      <c r="D130" s="9">
        <f t="shared" si="18"/>
        <v>21540</v>
      </c>
      <c r="E130" s="581">
        <v>1</v>
      </c>
      <c r="F130" s="581">
        <v>4</v>
      </c>
      <c r="G130" s="9">
        <f t="shared" si="19"/>
        <v>5</v>
      </c>
      <c r="H130" s="581">
        <v>0</v>
      </c>
      <c r="I130" s="581">
        <v>0</v>
      </c>
      <c r="J130" s="9">
        <f t="shared" si="20"/>
        <v>0</v>
      </c>
      <c r="K130" s="9">
        <f t="shared" si="21"/>
        <v>9553</v>
      </c>
      <c r="L130" s="9">
        <f t="shared" si="22"/>
        <v>11992</v>
      </c>
      <c r="M130" s="9">
        <f t="shared" si="23"/>
        <v>21545</v>
      </c>
      <c r="N130" s="592" t="s">
        <v>50</v>
      </c>
      <c r="O130" s="592"/>
    </row>
    <row r="131" spans="1:19" ht="19.5" customHeight="1" x14ac:dyDescent="0.25">
      <c r="A131" s="533" t="s">
        <v>96</v>
      </c>
      <c r="B131" s="9">
        <v>2250</v>
      </c>
      <c r="C131" s="9">
        <v>1300</v>
      </c>
      <c r="D131" s="9">
        <f t="shared" si="18"/>
        <v>3550</v>
      </c>
      <c r="E131" s="9">
        <v>0</v>
      </c>
      <c r="F131" s="9">
        <v>0</v>
      </c>
      <c r="G131" s="9">
        <f t="shared" si="19"/>
        <v>0</v>
      </c>
      <c r="H131" s="9">
        <v>0</v>
      </c>
      <c r="I131" s="9">
        <v>0</v>
      </c>
      <c r="J131" s="9">
        <f t="shared" si="20"/>
        <v>0</v>
      </c>
      <c r="K131" s="9">
        <f t="shared" si="21"/>
        <v>2250</v>
      </c>
      <c r="L131" s="9">
        <f t="shared" si="22"/>
        <v>1300</v>
      </c>
      <c r="M131" s="9">
        <f t="shared" si="23"/>
        <v>3550</v>
      </c>
      <c r="N131" s="593" t="s">
        <v>52</v>
      </c>
      <c r="O131" s="592"/>
    </row>
    <row r="132" spans="1:19" ht="19.5" customHeight="1" x14ac:dyDescent="0.25">
      <c r="A132" s="533" t="s">
        <v>53</v>
      </c>
      <c r="B132" s="9">
        <v>8255</v>
      </c>
      <c r="C132" s="9">
        <v>13055</v>
      </c>
      <c r="D132" s="9">
        <f t="shared" si="18"/>
        <v>21310</v>
      </c>
      <c r="E132" s="9">
        <v>0</v>
      </c>
      <c r="F132" s="9">
        <v>0</v>
      </c>
      <c r="G132" s="9">
        <f t="shared" si="19"/>
        <v>0</v>
      </c>
      <c r="H132" s="9">
        <v>0</v>
      </c>
      <c r="I132" s="9">
        <v>0</v>
      </c>
      <c r="J132" s="9">
        <f t="shared" si="20"/>
        <v>0</v>
      </c>
      <c r="K132" s="9">
        <f t="shared" si="21"/>
        <v>8255</v>
      </c>
      <c r="L132" s="9">
        <f t="shared" si="22"/>
        <v>13055</v>
      </c>
      <c r="M132" s="9">
        <f t="shared" si="23"/>
        <v>21310</v>
      </c>
      <c r="N132" s="593" t="s">
        <v>54</v>
      </c>
      <c r="O132" s="592"/>
    </row>
    <row r="133" spans="1:19" ht="19.5" customHeight="1" x14ac:dyDescent="0.25">
      <c r="A133" s="533" t="s">
        <v>107</v>
      </c>
      <c r="B133" s="9">
        <v>1169</v>
      </c>
      <c r="C133" s="9">
        <v>1409</v>
      </c>
      <c r="D133" s="9">
        <f t="shared" si="18"/>
        <v>2578</v>
      </c>
      <c r="E133" s="9">
        <v>0</v>
      </c>
      <c r="F133" s="9">
        <v>0</v>
      </c>
      <c r="G133" s="9">
        <f t="shared" si="19"/>
        <v>0</v>
      </c>
      <c r="H133" s="9">
        <v>0</v>
      </c>
      <c r="I133" s="9">
        <v>0</v>
      </c>
      <c r="J133" s="9">
        <f t="shared" si="20"/>
        <v>0</v>
      </c>
      <c r="K133" s="9">
        <f t="shared" si="21"/>
        <v>1169</v>
      </c>
      <c r="L133" s="9">
        <f t="shared" si="22"/>
        <v>1409</v>
      </c>
      <c r="M133" s="9">
        <f t="shared" si="23"/>
        <v>2578</v>
      </c>
      <c r="N133" s="593" t="s">
        <v>55</v>
      </c>
      <c r="O133" s="592"/>
    </row>
    <row r="134" spans="1:19" ht="19.5" customHeight="1" x14ac:dyDescent="0.25">
      <c r="A134" s="533" t="s">
        <v>56</v>
      </c>
      <c r="B134" s="9">
        <v>7837</v>
      </c>
      <c r="C134" s="9">
        <v>10619</v>
      </c>
      <c r="D134" s="9">
        <f t="shared" si="18"/>
        <v>18456</v>
      </c>
      <c r="E134" s="9">
        <v>0</v>
      </c>
      <c r="F134" s="9">
        <v>0</v>
      </c>
      <c r="G134" s="9">
        <f t="shared" si="19"/>
        <v>0</v>
      </c>
      <c r="H134" s="9">
        <v>0</v>
      </c>
      <c r="I134" s="9">
        <v>0</v>
      </c>
      <c r="J134" s="9">
        <f t="shared" si="20"/>
        <v>0</v>
      </c>
      <c r="K134" s="9">
        <f t="shared" si="21"/>
        <v>7837</v>
      </c>
      <c r="L134" s="9">
        <f t="shared" si="22"/>
        <v>10619</v>
      </c>
      <c r="M134" s="9">
        <f t="shared" si="23"/>
        <v>18456</v>
      </c>
      <c r="N134" s="593" t="s">
        <v>57</v>
      </c>
      <c r="O134" s="592"/>
    </row>
    <row r="135" spans="1:19" ht="19.5" customHeight="1" x14ac:dyDescent="0.25">
      <c r="A135" s="533" t="s">
        <v>58</v>
      </c>
      <c r="B135" s="9">
        <v>5603</v>
      </c>
      <c r="C135" s="9">
        <v>8386</v>
      </c>
      <c r="D135" s="9">
        <f t="shared" si="18"/>
        <v>13989</v>
      </c>
      <c r="E135" s="9">
        <v>1</v>
      </c>
      <c r="F135" s="9">
        <v>0</v>
      </c>
      <c r="G135" s="9">
        <f t="shared" si="19"/>
        <v>1</v>
      </c>
      <c r="H135" s="9">
        <v>0</v>
      </c>
      <c r="I135" s="9">
        <v>0</v>
      </c>
      <c r="J135" s="9">
        <f t="shared" si="20"/>
        <v>0</v>
      </c>
      <c r="K135" s="9">
        <f t="shared" si="21"/>
        <v>5604</v>
      </c>
      <c r="L135" s="9">
        <f t="shared" si="22"/>
        <v>8386</v>
      </c>
      <c r="M135" s="9">
        <f t="shared" si="23"/>
        <v>13990</v>
      </c>
      <c r="N135" s="593" t="s">
        <v>59</v>
      </c>
      <c r="O135" s="592"/>
    </row>
    <row r="136" spans="1:19" ht="19.5" customHeight="1" x14ac:dyDescent="0.25">
      <c r="A136" s="533" t="s">
        <v>60</v>
      </c>
      <c r="B136" s="9">
        <v>5818</v>
      </c>
      <c r="C136" s="9">
        <v>9532</v>
      </c>
      <c r="D136" s="9">
        <f t="shared" si="18"/>
        <v>15350</v>
      </c>
      <c r="E136" s="9">
        <v>0</v>
      </c>
      <c r="F136" s="9">
        <v>0</v>
      </c>
      <c r="G136" s="9">
        <f t="shared" si="19"/>
        <v>0</v>
      </c>
      <c r="H136" s="9">
        <v>0</v>
      </c>
      <c r="I136" s="9">
        <v>0</v>
      </c>
      <c r="J136" s="9">
        <f t="shared" si="20"/>
        <v>0</v>
      </c>
      <c r="K136" s="9">
        <f t="shared" si="21"/>
        <v>5818</v>
      </c>
      <c r="L136" s="9">
        <f t="shared" si="22"/>
        <v>9532</v>
      </c>
      <c r="M136" s="9">
        <f t="shared" si="23"/>
        <v>15350</v>
      </c>
      <c r="N136" s="593" t="s">
        <v>61</v>
      </c>
      <c r="O136" s="592"/>
    </row>
    <row r="137" spans="1:19" ht="19.5" customHeight="1" x14ac:dyDescent="0.25">
      <c r="A137" s="533" t="s">
        <v>62</v>
      </c>
      <c r="B137" s="9">
        <v>1268</v>
      </c>
      <c r="C137" s="9">
        <v>1356</v>
      </c>
      <c r="D137" s="9">
        <f t="shared" si="18"/>
        <v>2624</v>
      </c>
      <c r="E137" s="9">
        <v>0</v>
      </c>
      <c r="F137" s="9">
        <v>0</v>
      </c>
      <c r="G137" s="9">
        <f t="shared" si="19"/>
        <v>0</v>
      </c>
      <c r="H137" s="9">
        <v>0</v>
      </c>
      <c r="I137" s="9">
        <v>0</v>
      </c>
      <c r="J137" s="9">
        <f t="shared" si="20"/>
        <v>0</v>
      </c>
      <c r="K137" s="9">
        <f t="shared" si="21"/>
        <v>1268</v>
      </c>
      <c r="L137" s="9">
        <f t="shared" si="22"/>
        <v>1356</v>
      </c>
      <c r="M137" s="9">
        <f t="shared" si="23"/>
        <v>2624</v>
      </c>
      <c r="N137" s="593" t="s">
        <v>63</v>
      </c>
      <c r="O137" s="592"/>
    </row>
    <row r="138" spans="1:19" ht="19.5" customHeight="1" x14ac:dyDescent="0.25">
      <c r="A138" s="533" t="s">
        <v>64</v>
      </c>
      <c r="B138" s="9">
        <v>8252</v>
      </c>
      <c r="C138" s="9">
        <v>10479</v>
      </c>
      <c r="D138" s="9">
        <f t="shared" si="18"/>
        <v>18731</v>
      </c>
      <c r="E138" s="9">
        <v>0</v>
      </c>
      <c r="F138" s="9">
        <v>1</v>
      </c>
      <c r="G138" s="9">
        <f t="shared" si="19"/>
        <v>1</v>
      </c>
      <c r="H138" s="9">
        <v>0</v>
      </c>
      <c r="I138" s="9">
        <v>0</v>
      </c>
      <c r="J138" s="9">
        <f t="shared" si="20"/>
        <v>0</v>
      </c>
      <c r="K138" s="9">
        <f t="shared" si="21"/>
        <v>8252</v>
      </c>
      <c r="L138" s="9">
        <f t="shared" si="22"/>
        <v>10480</v>
      </c>
      <c r="M138" s="9">
        <f t="shared" si="23"/>
        <v>18732</v>
      </c>
      <c r="N138" s="593" t="s">
        <v>65</v>
      </c>
      <c r="O138" s="592"/>
    </row>
    <row r="139" spans="1:19" ht="19.5" customHeight="1" x14ac:dyDescent="0.25">
      <c r="A139" s="533" t="s">
        <v>66</v>
      </c>
      <c r="B139" s="9">
        <v>6569</v>
      </c>
      <c r="C139" s="9">
        <v>7408</v>
      </c>
      <c r="D139" s="9">
        <f t="shared" si="18"/>
        <v>13977</v>
      </c>
      <c r="E139" s="9">
        <v>0</v>
      </c>
      <c r="F139" s="9">
        <v>0</v>
      </c>
      <c r="G139" s="9">
        <f t="shared" si="19"/>
        <v>0</v>
      </c>
      <c r="H139" s="9">
        <v>0</v>
      </c>
      <c r="I139" s="9">
        <v>0</v>
      </c>
      <c r="J139" s="9">
        <f t="shared" si="20"/>
        <v>0</v>
      </c>
      <c r="K139" s="9">
        <f t="shared" si="21"/>
        <v>6569</v>
      </c>
      <c r="L139" s="9">
        <f t="shared" si="22"/>
        <v>7408</v>
      </c>
      <c r="M139" s="9">
        <f t="shared" si="23"/>
        <v>13977</v>
      </c>
      <c r="N139" s="593" t="s">
        <v>67</v>
      </c>
      <c r="O139" s="592"/>
    </row>
    <row r="140" spans="1:19" ht="19.5" customHeight="1" thickBot="1" x14ac:dyDescent="0.3">
      <c r="A140" s="11" t="s">
        <v>68</v>
      </c>
      <c r="B140" s="12">
        <v>3363</v>
      </c>
      <c r="C140" s="12">
        <v>5618</v>
      </c>
      <c r="D140" s="12">
        <f t="shared" si="18"/>
        <v>8981</v>
      </c>
      <c r="E140" s="12">
        <v>0</v>
      </c>
      <c r="F140" s="12">
        <v>0</v>
      </c>
      <c r="G140" s="12">
        <f t="shared" si="19"/>
        <v>0</v>
      </c>
      <c r="H140" s="12">
        <v>0</v>
      </c>
      <c r="I140" s="12">
        <v>0</v>
      </c>
      <c r="J140" s="12">
        <f t="shared" si="20"/>
        <v>0</v>
      </c>
      <c r="K140" s="12">
        <f t="shared" si="21"/>
        <v>3363</v>
      </c>
      <c r="L140" s="12">
        <f t="shared" si="22"/>
        <v>5618</v>
      </c>
      <c r="M140" s="12">
        <f t="shared" si="23"/>
        <v>8981</v>
      </c>
      <c r="N140" s="13" t="s">
        <v>69</v>
      </c>
      <c r="O140" s="592"/>
    </row>
    <row r="141" spans="1:19" s="660" customFormat="1" ht="19.5" customHeight="1" thickTop="1" x14ac:dyDescent="0.25">
      <c r="A141" s="668"/>
      <c r="B141" s="656"/>
      <c r="C141" s="656"/>
      <c r="D141" s="656"/>
      <c r="E141" s="656"/>
      <c r="F141" s="656"/>
      <c r="G141" s="656"/>
      <c r="H141" s="656"/>
      <c r="I141" s="656"/>
      <c r="J141" s="656"/>
      <c r="K141" s="656"/>
      <c r="L141" s="656"/>
      <c r="M141" s="656"/>
      <c r="N141" s="664"/>
      <c r="O141" s="664"/>
      <c r="P141" s="564"/>
      <c r="Q141" s="564"/>
      <c r="R141" s="564"/>
      <c r="S141" s="564"/>
    </row>
    <row r="142" spans="1:19" s="660" customFormat="1" ht="19.5" customHeight="1" x14ac:dyDescent="0.25">
      <c r="A142" s="668"/>
      <c r="B142" s="656"/>
      <c r="C142" s="656"/>
      <c r="D142" s="656"/>
      <c r="E142" s="656"/>
      <c r="F142" s="656"/>
      <c r="G142" s="656"/>
      <c r="H142" s="656"/>
      <c r="I142" s="656"/>
      <c r="J142" s="656"/>
      <c r="K142" s="656"/>
      <c r="L142" s="656"/>
      <c r="M142" s="656"/>
      <c r="N142" s="664"/>
      <c r="O142" s="664"/>
      <c r="P142" s="564"/>
      <c r="Q142" s="564"/>
      <c r="R142" s="564"/>
      <c r="S142" s="564"/>
    </row>
    <row r="143" spans="1:19" s="660" customFormat="1" ht="19.5" customHeight="1" x14ac:dyDescent="0.25">
      <c r="A143" s="668"/>
      <c r="B143" s="656"/>
      <c r="C143" s="656"/>
      <c r="D143" s="656"/>
      <c r="E143" s="656"/>
      <c r="F143" s="656"/>
      <c r="G143" s="656"/>
      <c r="H143" s="656"/>
      <c r="I143" s="656"/>
      <c r="J143" s="656"/>
      <c r="K143" s="656"/>
      <c r="L143" s="656"/>
      <c r="M143" s="656"/>
      <c r="N143" s="664"/>
      <c r="O143" s="664"/>
      <c r="P143" s="564"/>
      <c r="Q143" s="564"/>
      <c r="R143" s="564"/>
      <c r="S143" s="564"/>
    </row>
    <row r="144" spans="1:19" ht="19.5" customHeight="1" x14ac:dyDescent="0.25">
      <c r="A144" s="600"/>
      <c r="B144" s="581"/>
      <c r="C144" s="581"/>
      <c r="D144" s="581"/>
      <c r="E144" s="581"/>
      <c r="F144" s="581"/>
      <c r="G144" s="581"/>
      <c r="H144" s="581"/>
      <c r="I144" s="581"/>
      <c r="J144" s="581"/>
      <c r="K144" s="581"/>
      <c r="L144" s="581"/>
      <c r="M144" s="581"/>
      <c r="N144" s="592"/>
      <c r="O144" s="592"/>
    </row>
    <row r="145" spans="1:19" ht="21" customHeight="1" thickBot="1" x14ac:dyDescent="0.3">
      <c r="A145" s="442" t="s">
        <v>115</v>
      </c>
      <c r="B145" s="738"/>
      <c r="C145" s="738"/>
      <c r="D145" s="738"/>
      <c r="E145" s="738"/>
      <c r="F145" s="738"/>
      <c r="G145" s="738"/>
      <c r="H145" s="738"/>
      <c r="I145" s="738"/>
      <c r="J145" s="738"/>
      <c r="K145" s="738"/>
      <c r="L145" s="738"/>
      <c r="M145" s="738"/>
      <c r="N145" s="611" t="s">
        <v>116</v>
      </c>
      <c r="O145" s="611"/>
    </row>
    <row r="146" spans="1:19" s="452" customFormat="1" ht="17.25" customHeight="1" thickTop="1" x14ac:dyDescent="0.25">
      <c r="A146" s="735" t="s">
        <v>0</v>
      </c>
      <c r="B146" s="735" t="s">
        <v>1</v>
      </c>
      <c r="C146" s="735"/>
      <c r="D146" s="735"/>
      <c r="E146" s="735" t="s">
        <v>2</v>
      </c>
      <c r="F146" s="735"/>
      <c r="G146" s="735"/>
      <c r="H146" s="735" t="s">
        <v>3</v>
      </c>
      <c r="I146" s="735"/>
      <c r="J146" s="735"/>
      <c r="K146" s="735" t="s">
        <v>4</v>
      </c>
      <c r="L146" s="735"/>
      <c r="M146" s="735"/>
      <c r="N146" s="735" t="s">
        <v>5</v>
      </c>
      <c r="O146" s="581"/>
      <c r="P146" s="612"/>
      <c r="Q146" s="612"/>
      <c r="R146" s="612"/>
      <c r="S146" s="612"/>
    </row>
    <row r="147" spans="1:19" s="452" customFormat="1" ht="17.25" customHeight="1" x14ac:dyDescent="0.25">
      <c r="A147" s="736"/>
      <c r="B147" s="736" t="s">
        <v>6</v>
      </c>
      <c r="C147" s="736"/>
      <c r="D147" s="736"/>
      <c r="E147" s="736" t="s">
        <v>7</v>
      </c>
      <c r="F147" s="736"/>
      <c r="G147" s="736"/>
      <c r="H147" s="736" t="s">
        <v>8</v>
      </c>
      <c r="I147" s="736"/>
      <c r="J147" s="736"/>
      <c r="K147" s="736" t="s">
        <v>9</v>
      </c>
      <c r="L147" s="736"/>
      <c r="M147" s="736"/>
      <c r="N147" s="736"/>
      <c r="O147" s="581"/>
      <c r="P147" s="612"/>
      <c r="Q147" s="612"/>
      <c r="R147" s="612"/>
      <c r="S147" s="612"/>
    </row>
    <row r="148" spans="1:19" s="452" customFormat="1" ht="17.25" customHeight="1" x14ac:dyDescent="0.25">
      <c r="A148" s="736"/>
      <c r="B148" s="581" t="s">
        <v>10</v>
      </c>
      <c r="C148" s="581" t="s">
        <v>11</v>
      </c>
      <c r="D148" s="581" t="s">
        <v>12</v>
      </c>
      <c r="E148" s="581" t="s">
        <v>10</v>
      </c>
      <c r="F148" s="581" t="s">
        <v>11</v>
      </c>
      <c r="G148" s="581" t="s">
        <v>12</v>
      </c>
      <c r="H148" s="581" t="s">
        <v>10</v>
      </c>
      <c r="I148" s="581" t="s">
        <v>11</v>
      </c>
      <c r="J148" s="581" t="s">
        <v>12</v>
      </c>
      <c r="K148" s="581" t="s">
        <v>10</v>
      </c>
      <c r="L148" s="581" t="s">
        <v>11</v>
      </c>
      <c r="M148" s="581" t="s">
        <v>12</v>
      </c>
      <c r="N148" s="736"/>
      <c r="O148" s="581"/>
      <c r="P148" s="612"/>
      <c r="Q148" s="612"/>
      <c r="R148" s="612"/>
      <c r="S148" s="612"/>
    </row>
    <row r="149" spans="1:19" s="452" customFormat="1" ht="22.5" customHeight="1" thickBot="1" x14ac:dyDescent="0.3">
      <c r="A149" s="737"/>
      <c r="B149" s="582" t="s">
        <v>13</v>
      </c>
      <c r="C149" s="582" t="s">
        <v>14</v>
      </c>
      <c r="D149" s="582" t="s">
        <v>9</v>
      </c>
      <c r="E149" s="582" t="s">
        <v>13</v>
      </c>
      <c r="F149" s="582" t="s">
        <v>14</v>
      </c>
      <c r="G149" s="582" t="s">
        <v>9</v>
      </c>
      <c r="H149" s="582" t="s">
        <v>13</v>
      </c>
      <c r="I149" s="582" t="s">
        <v>14</v>
      </c>
      <c r="J149" s="582" t="s">
        <v>9</v>
      </c>
      <c r="K149" s="582" t="s">
        <v>13</v>
      </c>
      <c r="L149" s="582" t="s">
        <v>14</v>
      </c>
      <c r="M149" s="582" t="s">
        <v>9</v>
      </c>
      <c r="N149" s="737"/>
      <c r="O149" s="581"/>
      <c r="P149" s="612"/>
      <c r="Q149" s="612"/>
      <c r="R149" s="612"/>
      <c r="S149" s="612"/>
    </row>
    <row r="150" spans="1:19" ht="21" customHeight="1" x14ac:dyDescent="0.25">
      <c r="A150" s="533" t="s">
        <v>70</v>
      </c>
      <c r="B150" s="9">
        <v>4913</v>
      </c>
      <c r="C150" s="9">
        <v>6175</v>
      </c>
      <c r="D150" s="9">
        <f>SUM(B150:C150)</f>
        <v>11088</v>
      </c>
      <c r="E150" s="9">
        <v>0</v>
      </c>
      <c r="F150" s="9">
        <v>0</v>
      </c>
      <c r="G150" s="9">
        <f>SUM(E150:F150)</f>
        <v>0</v>
      </c>
      <c r="H150" s="9">
        <v>0</v>
      </c>
      <c r="I150" s="9">
        <v>0</v>
      </c>
      <c r="J150" s="9">
        <f>SUM(H150:I150)</f>
        <v>0</v>
      </c>
      <c r="K150" s="9">
        <f>SUM(H150,E150,B150)</f>
        <v>4913</v>
      </c>
      <c r="L150" s="9">
        <f>SUM(I150,F150,C150)</f>
        <v>6175</v>
      </c>
      <c r="M150" s="9">
        <f>SUM(K150:L150)</f>
        <v>11088</v>
      </c>
      <c r="N150" s="593" t="s">
        <v>71</v>
      </c>
      <c r="O150" s="592"/>
    </row>
    <row r="151" spans="1:19" ht="23.25" customHeight="1" x14ac:dyDescent="0.25">
      <c r="A151" s="533" t="s">
        <v>72</v>
      </c>
      <c r="B151" s="9">
        <v>178</v>
      </c>
      <c r="C151" s="9">
        <v>196</v>
      </c>
      <c r="D151" s="9">
        <f t="shared" ref="D151:D160" si="24">SUM(B151:C151)</f>
        <v>374</v>
      </c>
      <c r="E151" s="9">
        <v>0</v>
      </c>
      <c r="F151" s="9">
        <v>0</v>
      </c>
      <c r="G151" s="9">
        <f t="shared" ref="G151:G160" si="25">SUM(E151:F151)</f>
        <v>0</v>
      </c>
      <c r="H151" s="9">
        <v>0</v>
      </c>
      <c r="I151" s="9">
        <v>0</v>
      </c>
      <c r="J151" s="9">
        <f t="shared" ref="J151:J160" si="26">SUM(H151:I151)</f>
        <v>0</v>
      </c>
      <c r="K151" s="9">
        <f t="shared" ref="K151:K160" si="27">SUM(H151,E151,B151)</f>
        <v>178</v>
      </c>
      <c r="L151" s="9">
        <f t="shared" ref="L151:L160" si="28">SUM(I151,F151,C151)</f>
        <v>196</v>
      </c>
      <c r="M151" s="9">
        <f t="shared" ref="M151:M174" si="29">SUM(K151:L151)</f>
        <v>374</v>
      </c>
      <c r="N151" s="599" t="s">
        <v>109</v>
      </c>
      <c r="O151" s="194"/>
    </row>
    <row r="152" spans="1:19" ht="21" customHeight="1" x14ac:dyDescent="0.25">
      <c r="A152" s="533" t="s">
        <v>74</v>
      </c>
      <c r="B152" s="9">
        <v>166</v>
      </c>
      <c r="C152" s="9">
        <v>310</v>
      </c>
      <c r="D152" s="9">
        <f t="shared" si="24"/>
        <v>476</v>
      </c>
      <c r="E152" s="9">
        <v>0</v>
      </c>
      <c r="F152" s="9">
        <v>0</v>
      </c>
      <c r="G152" s="9">
        <f t="shared" si="25"/>
        <v>0</v>
      </c>
      <c r="H152" s="9">
        <v>0</v>
      </c>
      <c r="I152" s="9">
        <v>0</v>
      </c>
      <c r="J152" s="9">
        <f t="shared" si="26"/>
        <v>0</v>
      </c>
      <c r="K152" s="9">
        <f t="shared" si="27"/>
        <v>166</v>
      </c>
      <c r="L152" s="9">
        <f t="shared" si="28"/>
        <v>310</v>
      </c>
      <c r="M152" s="9">
        <f t="shared" si="29"/>
        <v>476</v>
      </c>
      <c r="N152" s="599" t="s">
        <v>75</v>
      </c>
      <c r="O152" s="194"/>
    </row>
    <row r="153" spans="1:19" ht="21" customHeight="1" x14ac:dyDescent="0.25">
      <c r="A153" s="533" t="s">
        <v>76</v>
      </c>
      <c r="B153" s="9">
        <v>233</v>
      </c>
      <c r="C153" s="9">
        <v>232</v>
      </c>
      <c r="D153" s="9">
        <f t="shared" si="24"/>
        <v>465</v>
      </c>
      <c r="E153" s="9">
        <v>0</v>
      </c>
      <c r="F153" s="9">
        <v>0</v>
      </c>
      <c r="G153" s="9">
        <f t="shared" si="25"/>
        <v>0</v>
      </c>
      <c r="H153" s="9">
        <v>0</v>
      </c>
      <c r="I153" s="9">
        <v>0</v>
      </c>
      <c r="J153" s="9">
        <f t="shared" si="26"/>
        <v>0</v>
      </c>
      <c r="K153" s="9">
        <f t="shared" si="27"/>
        <v>233</v>
      </c>
      <c r="L153" s="9">
        <f t="shared" si="28"/>
        <v>232</v>
      </c>
      <c r="M153" s="9">
        <f t="shared" si="29"/>
        <v>465</v>
      </c>
      <c r="N153" s="593" t="s">
        <v>77</v>
      </c>
      <c r="O153" s="592"/>
    </row>
    <row r="154" spans="1:19" ht="21" customHeight="1" x14ac:dyDescent="0.25">
      <c r="A154" s="533" t="s">
        <v>78</v>
      </c>
      <c r="B154" s="9">
        <f>SUM(B150:B153,B114:B140)</f>
        <v>184082</v>
      </c>
      <c r="C154" s="9">
        <f t="shared" ref="C154:I154" si="30">SUM(C150:C153,C114:C140)</f>
        <v>224299</v>
      </c>
      <c r="D154" s="9">
        <f t="shared" si="24"/>
        <v>408381</v>
      </c>
      <c r="E154" s="9">
        <f t="shared" si="30"/>
        <v>15</v>
      </c>
      <c r="F154" s="9">
        <f t="shared" si="30"/>
        <v>46</v>
      </c>
      <c r="G154" s="9">
        <f t="shared" si="25"/>
        <v>61</v>
      </c>
      <c r="H154" s="9">
        <f t="shared" si="30"/>
        <v>3</v>
      </c>
      <c r="I154" s="9">
        <f t="shared" si="30"/>
        <v>0</v>
      </c>
      <c r="J154" s="9">
        <f t="shared" si="26"/>
        <v>3</v>
      </c>
      <c r="K154" s="9">
        <f t="shared" si="27"/>
        <v>184100</v>
      </c>
      <c r="L154" s="9">
        <f t="shared" si="28"/>
        <v>224345</v>
      </c>
      <c r="M154" s="9">
        <f t="shared" si="29"/>
        <v>408445</v>
      </c>
      <c r="N154" s="593" t="s">
        <v>110</v>
      </c>
      <c r="O154" s="592"/>
    </row>
    <row r="155" spans="1:19" ht="21" customHeight="1" x14ac:dyDescent="0.25">
      <c r="A155" s="533" t="s">
        <v>80</v>
      </c>
      <c r="B155" s="9">
        <v>9145</v>
      </c>
      <c r="C155" s="9">
        <v>6268</v>
      </c>
      <c r="D155" s="9">
        <f t="shared" si="24"/>
        <v>15413</v>
      </c>
      <c r="E155" s="9">
        <v>0</v>
      </c>
      <c r="F155" s="9">
        <v>4</v>
      </c>
      <c r="G155" s="9">
        <f t="shared" si="25"/>
        <v>4</v>
      </c>
      <c r="H155" s="9">
        <v>0</v>
      </c>
      <c r="I155" s="9">
        <v>0</v>
      </c>
      <c r="J155" s="9">
        <f t="shared" si="26"/>
        <v>0</v>
      </c>
      <c r="K155" s="9">
        <f t="shared" si="27"/>
        <v>9145</v>
      </c>
      <c r="L155" s="9">
        <f t="shared" si="28"/>
        <v>6272</v>
      </c>
      <c r="M155" s="9">
        <f t="shared" si="29"/>
        <v>15417</v>
      </c>
      <c r="N155" s="593" t="s">
        <v>81</v>
      </c>
      <c r="O155" s="592"/>
    </row>
    <row r="156" spans="1:19" ht="21" customHeight="1" x14ac:dyDescent="0.25">
      <c r="A156" s="533" t="s">
        <v>82</v>
      </c>
      <c r="B156" s="9">
        <v>17567</v>
      </c>
      <c r="C156" s="9">
        <v>12914</v>
      </c>
      <c r="D156" s="9">
        <f t="shared" si="24"/>
        <v>30481</v>
      </c>
      <c r="E156" s="9">
        <v>6</v>
      </c>
      <c r="F156" s="9">
        <v>11</v>
      </c>
      <c r="G156" s="9">
        <f t="shared" si="25"/>
        <v>17</v>
      </c>
      <c r="H156" s="9">
        <v>0</v>
      </c>
      <c r="I156" s="9">
        <v>0</v>
      </c>
      <c r="J156" s="9">
        <f t="shared" si="26"/>
        <v>0</v>
      </c>
      <c r="K156" s="9">
        <f t="shared" si="27"/>
        <v>17573</v>
      </c>
      <c r="L156" s="9">
        <f t="shared" si="28"/>
        <v>12925</v>
      </c>
      <c r="M156" s="9">
        <f t="shared" si="29"/>
        <v>30498</v>
      </c>
      <c r="N156" s="593" t="s">
        <v>83</v>
      </c>
      <c r="O156" s="592"/>
    </row>
    <row r="157" spans="1:19" ht="21" customHeight="1" x14ac:dyDescent="0.25">
      <c r="A157" s="533" t="s">
        <v>84</v>
      </c>
      <c r="B157" s="9">
        <v>10271</v>
      </c>
      <c r="C157" s="9">
        <v>8431</v>
      </c>
      <c r="D157" s="9">
        <f t="shared" si="24"/>
        <v>18702</v>
      </c>
      <c r="E157" s="9">
        <v>0</v>
      </c>
      <c r="F157" s="9">
        <v>0</v>
      </c>
      <c r="G157" s="9">
        <f t="shared" si="25"/>
        <v>0</v>
      </c>
      <c r="H157" s="9">
        <v>0</v>
      </c>
      <c r="I157" s="9">
        <v>0</v>
      </c>
      <c r="J157" s="9">
        <f t="shared" si="26"/>
        <v>0</v>
      </c>
      <c r="K157" s="9">
        <f t="shared" si="27"/>
        <v>10271</v>
      </c>
      <c r="L157" s="9">
        <f t="shared" si="28"/>
        <v>8431</v>
      </c>
      <c r="M157" s="9">
        <f t="shared" si="29"/>
        <v>18702</v>
      </c>
      <c r="N157" s="593" t="s">
        <v>85</v>
      </c>
      <c r="O157" s="592"/>
    </row>
    <row r="158" spans="1:19" ht="21" customHeight="1" x14ac:dyDescent="0.25">
      <c r="A158" s="533" t="s">
        <v>86</v>
      </c>
      <c r="B158" s="9">
        <v>7604</v>
      </c>
      <c r="C158" s="9">
        <v>6342</v>
      </c>
      <c r="D158" s="9">
        <f t="shared" si="24"/>
        <v>13946</v>
      </c>
      <c r="E158" s="9">
        <v>0</v>
      </c>
      <c r="F158" s="9">
        <v>0</v>
      </c>
      <c r="G158" s="9">
        <f t="shared" si="25"/>
        <v>0</v>
      </c>
      <c r="H158" s="9">
        <v>0</v>
      </c>
      <c r="I158" s="9">
        <v>0</v>
      </c>
      <c r="J158" s="9">
        <f t="shared" si="26"/>
        <v>0</v>
      </c>
      <c r="K158" s="9">
        <f t="shared" si="27"/>
        <v>7604</v>
      </c>
      <c r="L158" s="9">
        <f t="shared" si="28"/>
        <v>6342</v>
      </c>
      <c r="M158" s="9">
        <f t="shared" si="29"/>
        <v>13946</v>
      </c>
      <c r="N158" s="593" t="s">
        <v>87</v>
      </c>
      <c r="O158" s="592"/>
    </row>
    <row r="159" spans="1:19" ht="21" customHeight="1" x14ac:dyDescent="0.25">
      <c r="A159" s="533" t="s">
        <v>88</v>
      </c>
      <c r="B159" s="9">
        <v>73768</v>
      </c>
      <c r="C159" s="9">
        <v>50331</v>
      </c>
      <c r="D159" s="9">
        <f t="shared" si="24"/>
        <v>124099</v>
      </c>
      <c r="E159" s="9">
        <v>27</v>
      </c>
      <c r="F159" s="9">
        <v>27</v>
      </c>
      <c r="G159" s="9">
        <f t="shared" si="25"/>
        <v>54</v>
      </c>
      <c r="H159" s="9">
        <v>0</v>
      </c>
      <c r="I159" s="9">
        <v>0</v>
      </c>
      <c r="J159" s="9">
        <f t="shared" si="26"/>
        <v>0</v>
      </c>
      <c r="K159" s="9">
        <f t="shared" si="27"/>
        <v>73795</v>
      </c>
      <c r="L159" s="9">
        <f t="shared" si="28"/>
        <v>50358</v>
      </c>
      <c r="M159" s="9">
        <f t="shared" si="29"/>
        <v>124153</v>
      </c>
      <c r="N159" s="593" t="s">
        <v>89</v>
      </c>
      <c r="O159" s="592"/>
    </row>
    <row r="160" spans="1:19" ht="21" customHeight="1" x14ac:dyDescent="0.25">
      <c r="A160" s="600" t="s">
        <v>90</v>
      </c>
      <c r="B160" s="581">
        <f>SUM(B155:B159,B154)</f>
        <v>302437</v>
      </c>
      <c r="C160" s="581">
        <f t="shared" ref="C160:I160" si="31">SUM(C155:C159,C154)</f>
        <v>308585</v>
      </c>
      <c r="D160" s="9">
        <f t="shared" si="24"/>
        <v>611022</v>
      </c>
      <c r="E160" s="581">
        <f t="shared" si="31"/>
        <v>48</v>
      </c>
      <c r="F160" s="581">
        <f t="shared" si="31"/>
        <v>88</v>
      </c>
      <c r="G160" s="9">
        <f t="shared" si="25"/>
        <v>136</v>
      </c>
      <c r="H160" s="581">
        <f t="shared" si="31"/>
        <v>3</v>
      </c>
      <c r="I160" s="581">
        <f t="shared" si="31"/>
        <v>0</v>
      </c>
      <c r="J160" s="9">
        <f t="shared" si="26"/>
        <v>3</v>
      </c>
      <c r="K160" s="9">
        <f t="shared" si="27"/>
        <v>302488</v>
      </c>
      <c r="L160" s="9">
        <f t="shared" si="28"/>
        <v>308673</v>
      </c>
      <c r="M160" s="9">
        <f t="shared" si="29"/>
        <v>611161</v>
      </c>
      <c r="N160" s="592" t="s">
        <v>91</v>
      </c>
      <c r="O160" s="592"/>
      <c r="P160" s="597"/>
    </row>
    <row r="161" spans="1:15" ht="18" customHeight="1" x14ac:dyDescent="0.25">
      <c r="A161" s="533" t="s">
        <v>92</v>
      </c>
      <c r="B161" s="9"/>
      <c r="C161" s="9"/>
      <c r="D161" s="9"/>
      <c r="E161" s="9"/>
      <c r="F161" s="9"/>
      <c r="G161" s="9"/>
      <c r="H161" s="9"/>
      <c r="I161" s="9"/>
      <c r="J161" s="9"/>
      <c r="K161" s="9"/>
      <c r="L161" s="9"/>
      <c r="M161" s="9"/>
      <c r="N161" s="593" t="s">
        <v>93</v>
      </c>
      <c r="O161" s="592"/>
    </row>
    <row r="162" spans="1:15" ht="18.75" customHeight="1" x14ac:dyDescent="0.25">
      <c r="A162" s="533" t="s">
        <v>17</v>
      </c>
      <c r="B162" s="9">
        <v>5496</v>
      </c>
      <c r="C162" s="9">
        <v>5405</v>
      </c>
      <c r="D162" s="9">
        <v>10901</v>
      </c>
      <c r="E162" s="9">
        <v>2</v>
      </c>
      <c r="F162" s="9">
        <v>5</v>
      </c>
      <c r="G162" s="9">
        <v>7</v>
      </c>
      <c r="H162" s="9">
        <v>0</v>
      </c>
      <c r="I162" s="9">
        <v>0</v>
      </c>
      <c r="J162" s="9">
        <v>0</v>
      </c>
      <c r="K162" s="9">
        <f t="shared" ref="K162:K177" si="32">SUM(H162,E162,B162)</f>
        <v>5498</v>
      </c>
      <c r="L162" s="9">
        <f t="shared" ref="L162:L177" si="33">SUM(I162,F162,C162)</f>
        <v>5410</v>
      </c>
      <c r="M162" s="9">
        <f t="shared" si="29"/>
        <v>10908</v>
      </c>
      <c r="N162" s="593" t="s">
        <v>18</v>
      </c>
      <c r="O162" s="592"/>
    </row>
    <row r="163" spans="1:15" ht="21" customHeight="1" x14ac:dyDescent="0.25">
      <c r="A163" s="533" t="s">
        <v>19</v>
      </c>
      <c r="B163" s="9">
        <v>4430</v>
      </c>
      <c r="C163" s="9">
        <v>3715</v>
      </c>
      <c r="D163" s="9">
        <v>8145</v>
      </c>
      <c r="E163" s="9">
        <v>0</v>
      </c>
      <c r="F163" s="9">
        <v>0</v>
      </c>
      <c r="G163" s="9">
        <v>0</v>
      </c>
      <c r="H163" s="9">
        <v>0</v>
      </c>
      <c r="I163" s="9">
        <v>0</v>
      </c>
      <c r="J163" s="9">
        <v>0</v>
      </c>
      <c r="K163" s="9">
        <f t="shared" si="32"/>
        <v>4430</v>
      </c>
      <c r="L163" s="9">
        <f t="shared" si="33"/>
        <v>3715</v>
      </c>
      <c r="M163" s="9">
        <f t="shared" si="29"/>
        <v>8145</v>
      </c>
      <c r="N163" s="593" t="s">
        <v>20</v>
      </c>
      <c r="O163" s="592"/>
    </row>
    <row r="164" spans="1:15" ht="21" customHeight="1" x14ac:dyDescent="0.25">
      <c r="A164" s="533" t="s">
        <v>21</v>
      </c>
      <c r="B164" s="9">
        <v>2098</v>
      </c>
      <c r="C164" s="9">
        <v>877</v>
      </c>
      <c r="D164" s="9">
        <v>2975</v>
      </c>
      <c r="E164" s="9">
        <v>1</v>
      </c>
      <c r="F164" s="9">
        <v>0</v>
      </c>
      <c r="G164" s="9">
        <v>1</v>
      </c>
      <c r="H164" s="9">
        <v>0</v>
      </c>
      <c r="I164" s="9">
        <v>0</v>
      </c>
      <c r="J164" s="9">
        <v>0</v>
      </c>
      <c r="K164" s="9">
        <f t="shared" si="32"/>
        <v>2099</v>
      </c>
      <c r="L164" s="9">
        <f t="shared" si="33"/>
        <v>877</v>
      </c>
      <c r="M164" s="9">
        <f t="shared" si="29"/>
        <v>2976</v>
      </c>
      <c r="N164" s="593" t="s">
        <v>22</v>
      </c>
      <c r="O164" s="592"/>
    </row>
    <row r="165" spans="1:15" ht="21" customHeight="1" x14ac:dyDescent="0.25">
      <c r="A165" s="533" t="s">
        <v>25</v>
      </c>
      <c r="B165" s="9">
        <v>3902</v>
      </c>
      <c r="C165" s="9">
        <v>3087</v>
      </c>
      <c r="D165" s="9">
        <v>6989</v>
      </c>
      <c r="E165" s="9">
        <v>3</v>
      </c>
      <c r="F165" s="9">
        <v>2</v>
      </c>
      <c r="G165" s="9">
        <v>5</v>
      </c>
      <c r="H165" s="9">
        <v>0</v>
      </c>
      <c r="I165" s="9">
        <v>0</v>
      </c>
      <c r="J165" s="9">
        <v>0</v>
      </c>
      <c r="K165" s="9">
        <f t="shared" si="32"/>
        <v>3905</v>
      </c>
      <c r="L165" s="9">
        <f t="shared" si="33"/>
        <v>3089</v>
      </c>
      <c r="M165" s="9">
        <f t="shared" si="29"/>
        <v>6994</v>
      </c>
      <c r="N165" s="593" t="s">
        <v>26</v>
      </c>
      <c r="O165" s="592"/>
    </row>
    <row r="166" spans="1:15" ht="21" customHeight="1" x14ac:dyDescent="0.25">
      <c r="A166" s="533" t="s">
        <v>27</v>
      </c>
      <c r="B166" s="9">
        <v>4593</v>
      </c>
      <c r="C166" s="9">
        <v>1782</v>
      </c>
      <c r="D166" s="9">
        <v>6375</v>
      </c>
      <c r="E166" s="9">
        <v>0</v>
      </c>
      <c r="F166" s="9">
        <v>0</v>
      </c>
      <c r="G166" s="9">
        <v>0</v>
      </c>
      <c r="H166" s="9">
        <v>0</v>
      </c>
      <c r="I166" s="9">
        <v>0</v>
      </c>
      <c r="J166" s="9">
        <v>0</v>
      </c>
      <c r="K166" s="9">
        <f t="shared" si="32"/>
        <v>4593</v>
      </c>
      <c r="L166" s="9">
        <f t="shared" si="33"/>
        <v>1782</v>
      </c>
      <c r="M166" s="9">
        <f t="shared" si="29"/>
        <v>6375</v>
      </c>
      <c r="N166" s="593" t="s">
        <v>28</v>
      </c>
      <c r="O166" s="592"/>
    </row>
    <row r="167" spans="1:15" ht="21" customHeight="1" x14ac:dyDescent="0.25">
      <c r="A167" s="533" t="s">
        <v>94</v>
      </c>
      <c r="B167" s="9">
        <v>2</v>
      </c>
      <c r="C167" s="9">
        <v>3</v>
      </c>
      <c r="D167" s="9">
        <v>5</v>
      </c>
      <c r="E167" s="9">
        <v>0</v>
      </c>
      <c r="F167" s="9">
        <v>0</v>
      </c>
      <c r="G167" s="9">
        <v>0</v>
      </c>
      <c r="H167" s="9">
        <v>0</v>
      </c>
      <c r="I167" s="9">
        <v>0</v>
      </c>
      <c r="J167" s="9">
        <v>0</v>
      </c>
      <c r="K167" s="9">
        <f t="shared" si="32"/>
        <v>2</v>
      </c>
      <c r="L167" s="9">
        <f t="shared" si="33"/>
        <v>3</v>
      </c>
      <c r="M167" s="9">
        <f t="shared" si="29"/>
        <v>5</v>
      </c>
      <c r="N167" s="593" t="s">
        <v>32</v>
      </c>
      <c r="O167" s="592"/>
    </row>
    <row r="168" spans="1:15" ht="21" customHeight="1" x14ac:dyDescent="0.25">
      <c r="A168" s="533" t="s">
        <v>35</v>
      </c>
      <c r="B168" s="9">
        <v>5953</v>
      </c>
      <c r="C168" s="9">
        <v>3931</v>
      </c>
      <c r="D168" s="9">
        <v>9884</v>
      </c>
      <c r="E168" s="9">
        <v>2</v>
      </c>
      <c r="F168" s="9">
        <v>0</v>
      </c>
      <c r="G168" s="9">
        <v>2</v>
      </c>
      <c r="H168" s="9">
        <v>0</v>
      </c>
      <c r="I168" s="9">
        <v>0</v>
      </c>
      <c r="J168" s="9">
        <v>0</v>
      </c>
      <c r="K168" s="9">
        <f t="shared" si="32"/>
        <v>5955</v>
      </c>
      <c r="L168" s="9">
        <f t="shared" si="33"/>
        <v>3931</v>
      </c>
      <c r="M168" s="9">
        <f t="shared" si="29"/>
        <v>9886</v>
      </c>
      <c r="N168" s="593" t="s">
        <v>36</v>
      </c>
      <c r="O168" s="592"/>
    </row>
    <row r="169" spans="1:15" ht="21" customHeight="1" x14ac:dyDescent="0.25">
      <c r="A169" s="533" t="s">
        <v>39</v>
      </c>
      <c r="B169" s="9">
        <v>3418</v>
      </c>
      <c r="C169" s="9">
        <v>2404</v>
      </c>
      <c r="D169" s="9">
        <v>5822</v>
      </c>
      <c r="E169" s="9">
        <v>1</v>
      </c>
      <c r="F169" s="9">
        <v>0</v>
      </c>
      <c r="G169" s="9">
        <v>1</v>
      </c>
      <c r="H169" s="9">
        <v>1</v>
      </c>
      <c r="I169" s="9">
        <v>0</v>
      </c>
      <c r="J169" s="9">
        <v>1</v>
      </c>
      <c r="K169" s="9">
        <f t="shared" si="32"/>
        <v>3420</v>
      </c>
      <c r="L169" s="9">
        <f t="shared" si="33"/>
        <v>2404</v>
      </c>
      <c r="M169" s="9">
        <f t="shared" si="29"/>
        <v>5824</v>
      </c>
      <c r="N169" s="593" t="s">
        <v>40</v>
      </c>
      <c r="O169" s="592"/>
    </row>
    <row r="170" spans="1:15" ht="21" customHeight="1" x14ac:dyDescent="0.25">
      <c r="A170" s="533" t="s">
        <v>43</v>
      </c>
      <c r="B170" s="9">
        <v>5149</v>
      </c>
      <c r="C170" s="9">
        <v>1408</v>
      </c>
      <c r="D170" s="9">
        <v>6557</v>
      </c>
      <c r="E170" s="9">
        <v>1</v>
      </c>
      <c r="F170" s="9">
        <v>0</v>
      </c>
      <c r="G170" s="9">
        <v>1</v>
      </c>
      <c r="H170" s="9">
        <v>0</v>
      </c>
      <c r="I170" s="9">
        <v>0</v>
      </c>
      <c r="J170" s="9">
        <v>0</v>
      </c>
      <c r="K170" s="9">
        <f t="shared" si="32"/>
        <v>5150</v>
      </c>
      <c r="L170" s="9">
        <f t="shared" si="33"/>
        <v>1408</v>
      </c>
      <c r="M170" s="9">
        <f t="shared" si="29"/>
        <v>6558</v>
      </c>
      <c r="N170" s="593" t="s">
        <v>44</v>
      </c>
      <c r="O170" s="592"/>
    </row>
    <row r="171" spans="1:15" ht="21" customHeight="1" x14ac:dyDescent="0.25">
      <c r="A171" s="533" t="s">
        <v>45</v>
      </c>
      <c r="B171" s="9">
        <v>782</v>
      </c>
      <c r="C171" s="9">
        <v>482</v>
      </c>
      <c r="D171" s="9">
        <v>1264</v>
      </c>
      <c r="E171" s="9">
        <v>0</v>
      </c>
      <c r="F171" s="9">
        <v>0</v>
      </c>
      <c r="G171" s="9">
        <v>0</v>
      </c>
      <c r="H171" s="9">
        <v>0</v>
      </c>
      <c r="I171" s="9">
        <v>0</v>
      </c>
      <c r="J171" s="9">
        <v>0</v>
      </c>
      <c r="K171" s="9">
        <f t="shared" si="32"/>
        <v>782</v>
      </c>
      <c r="L171" s="9">
        <f t="shared" si="33"/>
        <v>482</v>
      </c>
      <c r="M171" s="9">
        <f t="shared" si="29"/>
        <v>1264</v>
      </c>
      <c r="N171" s="593" t="s">
        <v>46</v>
      </c>
      <c r="O171" s="592"/>
    </row>
    <row r="172" spans="1:15" ht="21" customHeight="1" x14ac:dyDescent="0.25">
      <c r="A172" s="533" t="s">
        <v>47</v>
      </c>
      <c r="B172" s="9">
        <v>2276</v>
      </c>
      <c r="C172" s="9">
        <v>1233</v>
      </c>
      <c r="D172" s="9">
        <v>3509</v>
      </c>
      <c r="E172" s="9">
        <v>0</v>
      </c>
      <c r="F172" s="9">
        <v>0</v>
      </c>
      <c r="G172" s="9">
        <v>0</v>
      </c>
      <c r="H172" s="9">
        <v>0</v>
      </c>
      <c r="I172" s="9">
        <v>0</v>
      </c>
      <c r="J172" s="9">
        <v>0</v>
      </c>
      <c r="K172" s="9">
        <f t="shared" si="32"/>
        <v>2276</v>
      </c>
      <c r="L172" s="9">
        <f t="shared" si="33"/>
        <v>1233</v>
      </c>
      <c r="M172" s="9">
        <f t="shared" si="29"/>
        <v>3509</v>
      </c>
      <c r="N172" s="593" t="s">
        <v>48</v>
      </c>
      <c r="O172" s="592"/>
    </row>
    <row r="173" spans="1:15" ht="21" customHeight="1" x14ac:dyDescent="0.25">
      <c r="A173" s="533" t="s">
        <v>49</v>
      </c>
      <c r="B173" s="9">
        <v>1656</v>
      </c>
      <c r="C173" s="9">
        <v>983</v>
      </c>
      <c r="D173" s="9">
        <v>2639</v>
      </c>
      <c r="E173" s="9">
        <v>0</v>
      </c>
      <c r="F173" s="9">
        <v>1</v>
      </c>
      <c r="G173" s="9">
        <v>1</v>
      </c>
      <c r="H173" s="9">
        <v>0</v>
      </c>
      <c r="I173" s="9">
        <v>0</v>
      </c>
      <c r="J173" s="9">
        <v>0</v>
      </c>
      <c r="K173" s="9">
        <f t="shared" si="32"/>
        <v>1656</v>
      </c>
      <c r="L173" s="9">
        <f t="shared" si="33"/>
        <v>984</v>
      </c>
      <c r="M173" s="9">
        <f t="shared" si="29"/>
        <v>2640</v>
      </c>
      <c r="N173" s="593" t="s">
        <v>50</v>
      </c>
      <c r="O173" s="592"/>
    </row>
    <row r="174" spans="1:15" ht="21" customHeight="1" x14ac:dyDescent="0.25">
      <c r="A174" s="533" t="s">
        <v>96</v>
      </c>
      <c r="B174" s="9">
        <v>625</v>
      </c>
      <c r="C174" s="9">
        <v>230</v>
      </c>
      <c r="D174" s="9">
        <v>855</v>
      </c>
      <c r="E174" s="9">
        <v>0</v>
      </c>
      <c r="F174" s="9">
        <v>0</v>
      </c>
      <c r="G174" s="9">
        <v>0</v>
      </c>
      <c r="H174" s="9">
        <v>0</v>
      </c>
      <c r="I174" s="9">
        <v>0</v>
      </c>
      <c r="J174" s="9">
        <v>0</v>
      </c>
      <c r="K174" s="9">
        <f t="shared" si="32"/>
        <v>625</v>
      </c>
      <c r="L174" s="9">
        <f t="shared" si="33"/>
        <v>230</v>
      </c>
      <c r="M174" s="9">
        <f t="shared" si="29"/>
        <v>855</v>
      </c>
      <c r="N174" s="593" t="s">
        <v>52</v>
      </c>
      <c r="O174" s="592"/>
    </row>
    <row r="175" spans="1:15" ht="21" customHeight="1" x14ac:dyDescent="0.25">
      <c r="A175" s="533" t="s">
        <v>53</v>
      </c>
      <c r="B175" s="9">
        <v>3059</v>
      </c>
      <c r="C175" s="9">
        <v>1888</v>
      </c>
      <c r="D175" s="9">
        <v>4947</v>
      </c>
      <c r="E175" s="9">
        <v>0</v>
      </c>
      <c r="F175" s="9">
        <v>0</v>
      </c>
      <c r="G175" s="9">
        <v>0</v>
      </c>
      <c r="H175" s="9">
        <v>0</v>
      </c>
      <c r="I175" s="9">
        <v>0</v>
      </c>
      <c r="J175" s="9">
        <v>0</v>
      </c>
      <c r="K175" s="9">
        <f t="shared" si="32"/>
        <v>3059</v>
      </c>
      <c r="L175" s="9">
        <f t="shared" si="33"/>
        <v>1888</v>
      </c>
      <c r="M175" s="9">
        <f>SUM(K175:L175)</f>
        <v>4947</v>
      </c>
      <c r="N175" s="593" t="s">
        <v>54</v>
      </c>
      <c r="O175" s="592"/>
    </row>
    <row r="176" spans="1:15" ht="21" customHeight="1" x14ac:dyDescent="0.25">
      <c r="A176" s="533" t="s">
        <v>107</v>
      </c>
      <c r="B176" s="9">
        <v>91</v>
      </c>
      <c r="C176" s="9">
        <v>52</v>
      </c>
      <c r="D176" s="9">
        <v>143</v>
      </c>
      <c r="E176" s="9">
        <v>0</v>
      </c>
      <c r="F176" s="9">
        <v>0</v>
      </c>
      <c r="G176" s="9">
        <v>0</v>
      </c>
      <c r="H176" s="9">
        <v>0</v>
      </c>
      <c r="I176" s="9">
        <v>0</v>
      </c>
      <c r="J176" s="9">
        <v>0</v>
      </c>
      <c r="K176" s="9">
        <f t="shared" si="32"/>
        <v>91</v>
      </c>
      <c r="L176" s="9">
        <f t="shared" si="33"/>
        <v>52</v>
      </c>
      <c r="M176" s="9">
        <f t="shared" ref="M176:M177" si="34">SUM(K176:L176)</f>
        <v>143</v>
      </c>
      <c r="N176" s="593" t="s">
        <v>55</v>
      </c>
      <c r="O176" s="592"/>
    </row>
    <row r="177" spans="1:19" ht="20.25" customHeight="1" thickBot="1" x14ac:dyDescent="0.3">
      <c r="A177" s="11" t="s">
        <v>56</v>
      </c>
      <c r="B177" s="12">
        <v>3359</v>
      </c>
      <c r="C177" s="12">
        <v>2046</v>
      </c>
      <c r="D177" s="11">
        <v>5405</v>
      </c>
      <c r="E177" s="12">
        <v>0</v>
      </c>
      <c r="F177" s="12">
        <v>0</v>
      </c>
      <c r="G177" s="12">
        <v>0</v>
      </c>
      <c r="H177" s="12">
        <v>0</v>
      </c>
      <c r="I177" s="12">
        <v>0</v>
      </c>
      <c r="J177" s="12">
        <v>0</v>
      </c>
      <c r="K177" s="12">
        <f t="shared" si="32"/>
        <v>3359</v>
      </c>
      <c r="L177" s="12">
        <f t="shared" si="33"/>
        <v>2046</v>
      </c>
      <c r="M177" s="11">
        <f t="shared" si="34"/>
        <v>5405</v>
      </c>
      <c r="N177" s="13" t="s">
        <v>57</v>
      </c>
      <c r="O177" s="592"/>
    </row>
    <row r="178" spans="1:19" ht="16.5" customHeight="1" thickTop="1" x14ac:dyDescent="0.25">
      <c r="A178" s="613"/>
      <c r="J178" s="613"/>
      <c r="K178" s="613"/>
      <c r="L178" s="613"/>
      <c r="M178" s="613"/>
      <c r="N178" s="613"/>
      <c r="O178" s="613"/>
    </row>
    <row r="179" spans="1:19" s="660" customFormat="1" ht="16.5" customHeight="1" x14ac:dyDescent="0.25">
      <c r="A179" s="613"/>
      <c r="J179" s="613"/>
      <c r="K179" s="613"/>
      <c r="L179" s="613"/>
      <c r="M179" s="613"/>
      <c r="N179" s="613"/>
      <c r="O179" s="613"/>
      <c r="P179" s="564"/>
      <c r="Q179" s="564"/>
      <c r="R179" s="564"/>
      <c r="S179" s="564"/>
    </row>
    <row r="180" spans="1:19" ht="16.5" customHeight="1" x14ac:dyDescent="0.25">
      <c r="A180" s="613"/>
      <c r="B180" s="613"/>
      <c r="C180" s="613"/>
      <c r="D180" s="613"/>
      <c r="E180" s="613"/>
      <c r="F180" s="613"/>
      <c r="G180" s="613"/>
      <c r="H180" s="613"/>
      <c r="I180" s="613"/>
      <c r="J180" s="613"/>
      <c r="K180" s="613"/>
      <c r="L180" s="613"/>
      <c r="M180" s="613"/>
      <c r="N180" s="613"/>
      <c r="O180" s="613"/>
    </row>
    <row r="181" spans="1:19" ht="16.5" customHeight="1" x14ac:dyDescent="0.25">
      <c r="A181" s="613"/>
      <c r="B181" s="613"/>
      <c r="C181" s="613"/>
      <c r="D181" s="613"/>
      <c r="E181" s="613"/>
      <c r="F181" s="613"/>
      <c r="G181" s="613"/>
      <c r="H181" s="613"/>
      <c r="I181" s="613"/>
      <c r="J181" s="613"/>
      <c r="K181" s="613"/>
      <c r="L181" s="613"/>
      <c r="M181" s="613"/>
      <c r="N181" s="613"/>
      <c r="O181" s="613"/>
    </row>
    <row r="182" spans="1:19" ht="27" customHeight="1" thickBot="1" x14ac:dyDescent="0.3">
      <c r="A182" s="442" t="s">
        <v>115</v>
      </c>
      <c r="B182" s="738"/>
      <c r="C182" s="738"/>
      <c r="D182" s="738"/>
      <c r="E182" s="738"/>
      <c r="F182" s="738"/>
      <c r="G182" s="738"/>
      <c r="H182" s="738"/>
      <c r="I182" s="738"/>
      <c r="J182" s="738"/>
      <c r="K182" s="738"/>
      <c r="L182" s="738"/>
      <c r="M182" s="738"/>
      <c r="N182" s="611" t="s">
        <v>116</v>
      </c>
      <c r="O182" s="611"/>
    </row>
    <row r="183" spans="1:19" s="452" customFormat="1" ht="21" customHeight="1" thickTop="1" x14ac:dyDescent="0.25">
      <c r="A183" s="735" t="s">
        <v>0</v>
      </c>
      <c r="B183" s="735" t="s">
        <v>1</v>
      </c>
      <c r="C183" s="735"/>
      <c r="D183" s="735"/>
      <c r="E183" s="735" t="s">
        <v>2</v>
      </c>
      <c r="F183" s="735"/>
      <c r="G183" s="735"/>
      <c r="H183" s="735" t="s">
        <v>3</v>
      </c>
      <c r="I183" s="735"/>
      <c r="J183" s="735"/>
      <c r="K183" s="735" t="s">
        <v>4</v>
      </c>
      <c r="L183" s="735"/>
      <c r="M183" s="735"/>
      <c r="N183" s="735" t="s">
        <v>5</v>
      </c>
      <c r="O183" s="581"/>
      <c r="P183" s="612"/>
      <c r="Q183" s="612"/>
      <c r="R183" s="612"/>
      <c r="S183" s="612"/>
    </row>
    <row r="184" spans="1:19" s="452" customFormat="1" ht="21" customHeight="1" x14ac:dyDescent="0.25">
      <c r="A184" s="736"/>
      <c r="B184" s="736" t="s">
        <v>6</v>
      </c>
      <c r="C184" s="736"/>
      <c r="D184" s="736"/>
      <c r="E184" s="736" t="s">
        <v>7</v>
      </c>
      <c r="F184" s="736"/>
      <c r="G184" s="736"/>
      <c r="H184" s="736" t="s">
        <v>8</v>
      </c>
      <c r="I184" s="736"/>
      <c r="J184" s="736"/>
      <c r="K184" s="736" t="s">
        <v>9</v>
      </c>
      <c r="L184" s="736"/>
      <c r="M184" s="736"/>
      <c r="N184" s="736"/>
      <c r="O184" s="581"/>
      <c r="P184" s="612"/>
      <c r="Q184" s="612"/>
      <c r="R184" s="612"/>
      <c r="S184" s="612"/>
    </row>
    <row r="185" spans="1:19" s="452" customFormat="1" ht="21" customHeight="1" x14ac:dyDescent="0.25">
      <c r="A185" s="736"/>
      <c r="B185" s="581" t="s">
        <v>10</v>
      </c>
      <c r="C185" s="581" t="s">
        <v>11</v>
      </c>
      <c r="D185" s="581" t="s">
        <v>12</v>
      </c>
      <c r="E185" s="581" t="s">
        <v>10</v>
      </c>
      <c r="F185" s="581" t="s">
        <v>11</v>
      </c>
      <c r="G185" s="581" t="s">
        <v>12</v>
      </c>
      <c r="H185" s="581" t="s">
        <v>10</v>
      </c>
      <c r="I185" s="581" t="s">
        <v>11</v>
      </c>
      <c r="J185" s="581" t="s">
        <v>12</v>
      </c>
      <c r="K185" s="581" t="s">
        <v>10</v>
      </c>
      <c r="L185" s="581" t="s">
        <v>11</v>
      </c>
      <c r="M185" s="581" t="s">
        <v>12</v>
      </c>
      <c r="N185" s="736"/>
      <c r="O185" s="581"/>
      <c r="P185" s="612"/>
      <c r="Q185" s="612"/>
      <c r="R185" s="612"/>
      <c r="S185" s="612"/>
    </row>
    <row r="186" spans="1:19" s="452" customFormat="1" ht="21" customHeight="1" thickBot="1" x14ac:dyDescent="0.3">
      <c r="A186" s="737"/>
      <c r="B186" s="582" t="s">
        <v>13</v>
      </c>
      <c r="C186" s="582" t="s">
        <v>14</v>
      </c>
      <c r="D186" s="582" t="s">
        <v>9</v>
      </c>
      <c r="E186" s="582" t="s">
        <v>13</v>
      </c>
      <c r="F186" s="582" t="s">
        <v>14</v>
      </c>
      <c r="G186" s="582" t="s">
        <v>9</v>
      </c>
      <c r="H186" s="582" t="s">
        <v>13</v>
      </c>
      <c r="I186" s="582" t="s">
        <v>14</v>
      </c>
      <c r="J186" s="582" t="s">
        <v>9</v>
      </c>
      <c r="K186" s="582" t="s">
        <v>13</v>
      </c>
      <c r="L186" s="582" t="s">
        <v>14</v>
      </c>
      <c r="M186" s="582" t="s">
        <v>9</v>
      </c>
      <c r="N186" s="737"/>
      <c r="O186" s="581"/>
      <c r="P186" s="612"/>
      <c r="Q186" s="612"/>
      <c r="R186" s="612"/>
      <c r="S186" s="612"/>
    </row>
    <row r="187" spans="1:19" ht="27.75" customHeight="1" x14ac:dyDescent="0.25">
      <c r="A187" s="533" t="s">
        <v>58</v>
      </c>
      <c r="B187" s="9">
        <v>4346</v>
      </c>
      <c r="C187" s="9">
        <v>3379</v>
      </c>
      <c r="D187" s="9">
        <f>SUM(B187:C187)</f>
        <v>7725</v>
      </c>
      <c r="E187" s="9">
        <v>0</v>
      </c>
      <c r="F187" s="9">
        <v>0</v>
      </c>
      <c r="G187" s="9">
        <f>SUM(E187:F187)</f>
        <v>0</v>
      </c>
      <c r="H187" s="9">
        <v>0</v>
      </c>
      <c r="I187" s="9">
        <v>0</v>
      </c>
      <c r="J187" s="9">
        <f>SUM(H187:I187)</f>
        <v>0</v>
      </c>
      <c r="K187" s="9">
        <f>SUM(H187,E187,B187)</f>
        <v>4346</v>
      </c>
      <c r="L187" s="9">
        <f>SUM(I187,F187,C187)</f>
        <v>3379</v>
      </c>
      <c r="M187" s="9">
        <f>SUM(K187:L187)</f>
        <v>7725</v>
      </c>
      <c r="N187" s="593" t="s">
        <v>59</v>
      </c>
      <c r="O187" s="592"/>
    </row>
    <row r="188" spans="1:19" ht="27.75" customHeight="1" x14ac:dyDescent="0.25">
      <c r="A188" s="533" t="s">
        <v>60</v>
      </c>
      <c r="B188" s="9">
        <v>3081</v>
      </c>
      <c r="C188" s="9">
        <v>2301</v>
      </c>
      <c r="D188" s="9">
        <f t="shared" ref="D188:D203" si="35">SUM(B188:C188)</f>
        <v>5382</v>
      </c>
      <c r="E188" s="9">
        <v>0</v>
      </c>
      <c r="F188" s="9">
        <v>0</v>
      </c>
      <c r="G188" s="9">
        <f t="shared" ref="G188:G203" si="36">SUM(E188:F188)</f>
        <v>0</v>
      </c>
      <c r="H188" s="9">
        <v>0</v>
      </c>
      <c r="I188" s="9">
        <v>0</v>
      </c>
      <c r="J188" s="9">
        <f t="shared" ref="J188:J203" si="37">SUM(H188:I188)</f>
        <v>0</v>
      </c>
      <c r="K188" s="9">
        <f t="shared" ref="K188:K203" si="38">SUM(H188,E188,B188)</f>
        <v>3081</v>
      </c>
      <c r="L188" s="9">
        <f t="shared" ref="L188:L203" si="39">SUM(I188,F188,C188)</f>
        <v>2301</v>
      </c>
      <c r="M188" s="9">
        <f t="shared" ref="M188:M203" si="40">SUM(K188:L188)</f>
        <v>5382</v>
      </c>
      <c r="N188" s="593" t="s">
        <v>61</v>
      </c>
      <c r="O188" s="592"/>
    </row>
    <row r="189" spans="1:19" ht="27.75" customHeight="1" x14ac:dyDescent="0.25">
      <c r="A189" s="533" t="s">
        <v>62</v>
      </c>
      <c r="B189" s="9">
        <v>763</v>
      </c>
      <c r="C189" s="9">
        <v>516</v>
      </c>
      <c r="D189" s="9">
        <f t="shared" si="35"/>
        <v>1279</v>
      </c>
      <c r="E189" s="9">
        <v>0</v>
      </c>
      <c r="F189" s="9">
        <v>0</v>
      </c>
      <c r="G189" s="9">
        <f t="shared" si="36"/>
        <v>0</v>
      </c>
      <c r="H189" s="9">
        <v>0</v>
      </c>
      <c r="I189" s="9">
        <v>0</v>
      </c>
      <c r="J189" s="9">
        <f t="shared" si="37"/>
        <v>0</v>
      </c>
      <c r="K189" s="9">
        <f t="shared" si="38"/>
        <v>763</v>
      </c>
      <c r="L189" s="9">
        <f t="shared" si="39"/>
        <v>516</v>
      </c>
      <c r="M189" s="9">
        <f t="shared" si="40"/>
        <v>1279</v>
      </c>
      <c r="N189" s="593" t="s">
        <v>63</v>
      </c>
      <c r="O189" s="592"/>
    </row>
    <row r="190" spans="1:19" ht="27.75" customHeight="1" x14ac:dyDescent="0.25">
      <c r="A190" s="533" t="s">
        <v>64</v>
      </c>
      <c r="B190" s="9">
        <v>6213</v>
      </c>
      <c r="C190" s="9">
        <v>3024</v>
      </c>
      <c r="D190" s="9">
        <f t="shared" si="35"/>
        <v>9237</v>
      </c>
      <c r="E190" s="9">
        <v>0</v>
      </c>
      <c r="F190" s="9">
        <v>0</v>
      </c>
      <c r="G190" s="9">
        <f t="shared" si="36"/>
        <v>0</v>
      </c>
      <c r="H190" s="9">
        <v>0</v>
      </c>
      <c r="I190" s="9">
        <v>0</v>
      </c>
      <c r="J190" s="9">
        <f t="shared" si="37"/>
        <v>0</v>
      </c>
      <c r="K190" s="9">
        <f t="shared" si="38"/>
        <v>6213</v>
      </c>
      <c r="L190" s="9">
        <f t="shared" si="39"/>
        <v>3024</v>
      </c>
      <c r="M190" s="9">
        <f t="shared" si="40"/>
        <v>9237</v>
      </c>
      <c r="N190" s="593" t="s">
        <v>65</v>
      </c>
      <c r="O190" s="592"/>
    </row>
    <row r="191" spans="1:19" ht="27.75" customHeight="1" x14ac:dyDescent="0.25">
      <c r="A191" s="533" t="s">
        <v>66</v>
      </c>
      <c r="B191" s="9">
        <v>2501</v>
      </c>
      <c r="C191" s="9">
        <v>1258</v>
      </c>
      <c r="D191" s="9">
        <f t="shared" si="35"/>
        <v>3759</v>
      </c>
      <c r="E191" s="9">
        <v>0</v>
      </c>
      <c r="F191" s="9">
        <v>0</v>
      </c>
      <c r="G191" s="9">
        <f t="shared" si="36"/>
        <v>0</v>
      </c>
      <c r="H191" s="9">
        <v>0</v>
      </c>
      <c r="I191" s="9">
        <v>0</v>
      </c>
      <c r="J191" s="9">
        <f t="shared" si="37"/>
        <v>0</v>
      </c>
      <c r="K191" s="9">
        <f t="shared" si="38"/>
        <v>2501</v>
      </c>
      <c r="L191" s="9">
        <f t="shared" si="39"/>
        <v>1258</v>
      </c>
      <c r="M191" s="9">
        <f t="shared" si="40"/>
        <v>3759</v>
      </c>
      <c r="N191" s="593" t="s">
        <v>67</v>
      </c>
      <c r="O191" s="592"/>
    </row>
    <row r="192" spans="1:19" ht="27.75" customHeight="1" x14ac:dyDescent="0.25">
      <c r="A192" s="533" t="s">
        <v>68</v>
      </c>
      <c r="B192" s="9">
        <v>2020</v>
      </c>
      <c r="C192" s="9">
        <v>1430</v>
      </c>
      <c r="D192" s="9">
        <f t="shared" si="35"/>
        <v>3450</v>
      </c>
      <c r="E192" s="9">
        <v>0</v>
      </c>
      <c r="F192" s="9">
        <v>0</v>
      </c>
      <c r="G192" s="9">
        <f t="shared" si="36"/>
        <v>0</v>
      </c>
      <c r="H192" s="9">
        <v>0</v>
      </c>
      <c r="I192" s="9">
        <v>0</v>
      </c>
      <c r="J192" s="9">
        <f t="shared" si="37"/>
        <v>0</v>
      </c>
      <c r="K192" s="9">
        <f t="shared" si="38"/>
        <v>2020</v>
      </c>
      <c r="L192" s="9">
        <f t="shared" si="39"/>
        <v>1430</v>
      </c>
      <c r="M192" s="9">
        <f t="shared" si="40"/>
        <v>3450</v>
      </c>
      <c r="N192" s="593" t="s">
        <v>69</v>
      </c>
      <c r="O192" s="592"/>
    </row>
    <row r="193" spans="1:19" ht="27.75" customHeight="1" x14ac:dyDescent="0.25">
      <c r="A193" s="533" t="s">
        <v>111</v>
      </c>
      <c r="B193" s="9">
        <v>1401</v>
      </c>
      <c r="C193" s="9">
        <v>867</v>
      </c>
      <c r="D193" s="9">
        <f t="shared" si="35"/>
        <v>2268</v>
      </c>
      <c r="E193" s="9">
        <v>0</v>
      </c>
      <c r="F193" s="9">
        <v>0</v>
      </c>
      <c r="G193" s="9">
        <f t="shared" si="36"/>
        <v>0</v>
      </c>
      <c r="H193" s="9">
        <v>0</v>
      </c>
      <c r="I193" s="9">
        <v>0</v>
      </c>
      <c r="J193" s="9">
        <f t="shared" si="37"/>
        <v>0</v>
      </c>
      <c r="K193" s="9">
        <f t="shared" si="38"/>
        <v>1401</v>
      </c>
      <c r="L193" s="9">
        <f t="shared" si="39"/>
        <v>867</v>
      </c>
      <c r="M193" s="9">
        <f t="shared" si="40"/>
        <v>2268</v>
      </c>
      <c r="N193" s="593" t="s">
        <v>71</v>
      </c>
      <c r="O193" s="592"/>
    </row>
    <row r="194" spans="1:19" ht="27.75" customHeight="1" x14ac:dyDescent="0.25">
      <c r="A194" s="533" t="s">
        <v>72</v>
      </c>
      <c r="B194" s="9">
        <v>62</v>
      </c>
      <c r="C194" s="9">
        <v>21</v>
      </c>
      <c r="D194" s="9">
        <f t="shared" si="35"/>
        <v>83</v>
      </c>
      <c r="E194" s="9">
        <v>0</v>
      </c>
      <c r="F194" s="9">
        <v>0</v>
      </c>
      <c r="G194" s="9">
        <f t="shared" si="36"/>
        <v>0</v>
      </c>
      <c r="H194" s="9">
        <v>0</v>
      </c>
      <c r="I194" s="9">
        <v>0</v>
      </c>
      <c r="J194" s="9">
        <f t="shared" si="37"/>
        <v>0</v>
      </c>
      <c r="K194" s="9">
        <f t="shared" si="38"/>
        <v>62</v>
      </c>
      <c r="L194" s="9">
        <f t="shared" si="39"/>
        <v>21</v>
      </c>
      <c r="M194" s="9">
        <f t="shared" si="40"/>
        <v>83</v>
      </c>
      <c r="N194" s="593" t="s">
        <v>109</v>
      </c>
      <c r="O194" s="592"/>
    </row>
    <row r="195" spans="1:19" ht="27.75" customHeight="1" x14ac:dyDescent="0.25">
      <c r="A195" s="533" t="s">
        <v>76</v>
      </c>
      <c r="B195" s="9">
        <v>70</v>
      </c>
      <c r="C195" s="9">
        <v>41</v>
      </c>
      <c r="D195" s="9">
        <f t="shared" si="35"/>
        <v>111</v>
      </c>
      <c r="E195" s="9">
        <v>0</v>
      </c>
      <c r="F195" s="9">
        <v>0</v>
      </c>
      <c r="G195" s="9">
        <f t="shared" si="36"/>
        <v>0</v>
      </c>
      <c r="H195" s="9">
        <v>0</v>
      </c>
      <c r="I195" s="9">
        <v>0</v>
      </c>
      <c r="J195" s="9">
        <f t="shared" si="37"/>
        <v>0</v>
      </c>
      <c r="K195" s="9">
        <f t="shared" si="38"/>
        <v>70</v>
      </c>
      <c r="L195" s="9">
        <f t="shared" si="39"/>
        <v>41</v>
      </c>
      <c r="M195" s="9">
        <f t="shared" si="40"/>
        <v>111</v>
      </c>
      <c r="N195" s="593" t="s">
        <v>77</v>
      </c>
      <c r="O195" s="592"/>
    </row>
    <row r="196" spans="1:19" ht="27.75" customHeight="1" x14ac:dyDescent="0.25">
      <c r="A196" s="533" t="s">
        <v>78</v>
      </c>
      <c r="B196" s="645">
        <f>SUM(B187:B195,B162:B177)</f>
        <v>67346</v>
      </c>
      <c r="C196" s="9">
        <f>SUM(C187:C195,C162:C177)</f>
        <v>42363</v>
      </c>
      <c r="D196" s="9">
        <f t="shared" si="35"/>
        <v>109709</v>
      </c>
      <c r="E196" s="9">
        <f>SUM(E187:E195,E162:E177)</f>
        <v>10</v>
      </c>
      <c r="F196" s="9">
        <f>SUM(F187:F195,F162:F177)</f>
        <v>8</v>
      </c>
      <c r="G196" s="9">
        <f t="shared" si="36"/>
        <v>18</v>
      </c>
      <c r="H196" s="9">
        <f>SUM(H187:H195,H162:H177)</f>
        <v>1</v>
      </c>
      <c r="I196" s="9">
        <f>SUM(I187:I195,I162:I177)</f>
        <v>0</v>
      </c>
      <c r="J196" s="9">
        <f t="shared" si="37"/>
        <v>1</v>
      </c>
      <c r="K196" s="9">
        <f t="shared" si="38"/>
        <v>67357</v>
      </c>
      <c r="L196" s="9">
        <f t="shared" si="39"/>
        <v>42371</v>
      </c>
      <c r="M196" s="9">
        <f t="shared" si="40"/>
        <v>109728</v>
      </c>
      <c r="N196" s="593" t="s">
        <v>101</v>
      </c>
      <c r="O196" s="592"/>
    </row>
    <row r="197" spans="1:19" ht="27.75" customHeight="1" x14ac:dyDescent="0.25">
      <c r="A197" s="533" t="s">
        <v>80</v>
      </c>
      <c r="B197" s="645">
        <v>2713</v>
      </c>
      <c r="C197" s="9">
        <v>881</v>
      </c>
      <c r="D197" s="9">
        <f t="shared" si="35"/>
        <v>3594</v>
      </c>
      <c r="E197" s="9">
        <v>0</v>
      </c>
      <c r="F197" s="9">
        <v>0</v>
      </c>
      <c r="G197" s="9">
        <f t="shared" si="36"/>
        <v>0</v>
      </c>
      <c r="H197" s="9">
        <v>0</v>
      </c>
      <c r="I197" s="9">
        <v>0</v>
      </c>
      <c r="J197" s="9">
        <f t="shared" si="37"/>
        <v>0</v>
      </c>
      <c r="K197" s="9">
        <f t="shared" si="38"/>
        <v>2713</v>
      </c>
      <c r="L197" s="9">
        <f t="shared" si="39"/>
        <v>881</v>
      </c>
      <c r="M197" s="9">
        <f t="shared" si="40"/>
        <v>3594</v>
      </c>
      <c r="N197" s="593" t="s">
        <v>81</v>
      </c>
      <c r="O197" s="592"/>
    </row>
    <row r="198" spans="1:19" ht="27.75" customHeight="1" x14ac:dyDescent="0.25">
      <c r="A198" s="533" t="s">
        <v>82</v>
      </c>
      <c r="B198" s="9">
        <v>4932</v>
      </c>
      <c r="C198" s="9">
        <v>3447</v>
      </c>
      <c r="D198" s="9">
        <f t="shared" si="35"/>
        <v>8379</v>
      </c>
      <c r="E198" s="9">
        <v>0</v>
      </c>
      <c r="F198" s="9">
        <v>3</v>
      </c>
      <c r="G198" s="9">
        <f t="shared" si="36"/>
        <v>3</v>
      </c>
      <c r="H198" s="9">
        <v>0</v>
      </c>
      <c r="I198" s="9">
        <v>0</v>
      </c>
      <c r="J198" s="9">
        <f t="shared" si="37"/>
        <v>0</v>
      </c>
      <c r="K198" s="9">
        <f t="shared" si="38"/>
        <v>4932</v>
      </c>
      <c r="L198" s="9">
        <f t="shared" si="39"/>
        <v>3450</v>
      </c>
      <c r="M198" s="9">
        <f t="shared" si="40"/>
        <v>8382</v>
      </c>
      <c r="N198" s="593" t="s">
        <v>83</v>
      </c>
      <c r="O198" s="592"/>
    </row>
    <row r="199" spans="1:19" ht="27.75" customHeight="1" x14ac:dyDescent="0.25">
      <c r="A199" s="533" t="s">
        <v>84</v>
      </c>
      <c r="B199" s="9">
        <v>986</v>
      </c>
      <c r="C199" s="9">
        <v>753</v>
      </c>
      <c r="D199" s="9">
        <f t="shared" si="35"/>
        <v>1739</v>
      </c>
      <c r="E199" s="9">
        <v>0</v>
      </c>
      <c r="F199" s="9">
        <v>0</v>
      </c>
      <c r="G199" s="9">
        <f t="shared" si="36"/>
        <v>0</v>
      </c>
      <c r="H199" s="9">
        <v>0</v>
      </c>
      <c r="I199" s="9">
        <v>0</v>
      </c>
      <c r="J199" s="9">
        <f t="shared" si="37"/>
        <v>0</v>
      </c>
      <c r="K199" s="9">
        <f t="shared" si="38"/>
        <v>986</v>
      </c>
      <c r="L199" s="9">
        <f t="shared" si="39"/>
        <v>753</v>
      </c>
      <c r="M199" s="9">
        <f t="shared" si="40"/>
        <v>1739</v>
      </c>
      <c r="N199" s="593" t="s">
        <v>85</v>
      </c>
      <c r="O199" s="592"/>
    </row>
    <row r="200" spans="1:19" ht="27.75" customHeight="1" x14ac:dyDescent="0.25">
      <c r="A200" s="533" t="s">
        <v>86</v>
      </c>
      <c r="B200" s="9">
        <v>2051</v>
      </c>
      <c r="C200" s="9">
        <v>1024</v>
      </c>
      <c r="D200" s="9">
        <f t="shared" si="35"/>
        <v>3075</v>
      </c>
      <c r="E200" s="9">
        <v>0</v>
      </c>
      <c r="F200" s="9">
        <v>0</v>
      </c>
      <c r="G200" s="9">
        <f t="shared" si="36"/>
        <v>0</v>
      </c>
      <c r="H200" s="9">
        <v>0</v>
      </c>
      <c r="I200" s="9">
        <v>0</v>
      </c>
      <c r="J200" s="9">
        <f t="shared" si="37"/>
        <v>0</v>
      </c>
      <c r="K200" s="9">
        <f t="shared" si="38"/>
        <v>2051</v>
      </c>
      <c r="L200" s="9">
        <f t="shared" si="39"/>
        <v>1024</v>
      </c>
      <c r="M200" s="9">
        <f t="shared" si="40"/>
        <v>3075</v>
      </c>
      <c r="N200" s="593" t="s">
        <v>87</v>
      </c>
      <c r="O200" s="592"/>
    </row>
    <row r="201" spans="1:19" ht="27.75" customHeight="1" x14ac:dyDescent="0.25">
      <c r="A201" s="533" t="s">
        <v>88</v>
      </c>
      <c r="B201" s="645">
        <v>42528</v>
      </c>
      <c r="C201" s="9">
        <v>12328</v>
      </c>
      <c r="D201" s="9">
        <f t="shared" si="35"/>
        <v>54856</v>
      </c>
      <c r="E201" s="9">
        <v>15</v>
      </c>
      <c r="F201" s="9">
        <v>3</v>
      </c>
      <c r="G201" s="9">
        <f t="shared" si="36"/>
        <v>18</v>
      </c>
      <c r="H201" s="9">
        <v>0</v>
      </c>
      <c r="I201" s="9">
        <v>0</v>
      </c>
      <c r="J201" s="9">
        <f t="shared" si="37"/>
        <v>0</v>
      </c>
      <c r="K201" s="9">
        <f t="shared" si="38"/>
        <v>42543</v>
      </c>
      <c r="L201" s="9">
        <f t="shared" si="39"/>
        <v>12331</v>
      </c>
      <c r="M201" s="9">
        <f t="shared" si="40"/>
        <v>54874</v>
      </c>
      <c r="N201" s="593" t="s">
        <v>89</v>
      </c>
      <c r="O201" s="592"/>
    </row>
    <row r="202" spans="1:19" ht="27.75" customHeight="1" thickBot="1" x14ac:dyDescent="0.3">
      <c r="A202" s="20" t="s">
        <v>102</v>
      </c>
      <c r="B202" s="21">
        <f>SUM(B197:B201,B196)</f>
        <v>120556</v>
      </c>
      <c r="C202" s="21">
        <f t="shared" ref="C202:I202" si="41">SUM(C197:C201,C196)</f>
        <v>60796</v>
      </c>
      <c r="D202" s="9">
        <f t="shared" si="35"/>
        <v>181352</v>
      </c>
      <c r="E202" s="21">
        <f t="shared" si="41"/>
        <v>25</v>
      </c>
      <c r="F202" s="21">
        <f t="shared" si="41"/>
        <v>14</v>
      </c>
      <c r="G202" s="9">
        <f t="shared" si="36"/>
        <v>39</v>
      </c>
      <c r="H202" s="21">
        <f t="shared" si="41"/>
        <v>1</v>
      </c>
      <c r="I202" s="21">
        <f t="shared" si="41"/>
        <v>0</v>
      </c>
      <c r="J202" s="9">
        <f t="shared" si="37"/>
        <v>1</v>
      </c>
      <c r="K202" s="9">
        <f t="shared" si="38"/>
        <v>120582</v>
      </c>
      <c r="L202" s="9">
        <f t="shared" si="39"/>
        <v>60810</v>
      </c>
      <c r="M202" s="9">
        <f t="shared" si="40"/>
        <v>181392</v>
      </c>
      <c r="N202" s="22" t="s">
        <v>103</v>
      </c>
      <c r="O202" s="592"/>
    </row>
    <row r="203" spans="1:19" ht="27.75" customHeight="1" thickBot="1" x14ac:dyDescent="0.3">
      <c r="A203" s="23" t="s">
        <v>104</v>
      </c>
      <c r="B203" s="24">
        <f>SUM(B202,B160)</f>
        <v>422993</v>
      </c>
      <c r="C203" s="24">
        <f>SUM(C202,C160)</f>
        <v>369381</v>
      </c>
      <c r="D203" s="23">
        <f t="shared" si="35"/>
        <v>792374</v>
      </c>
      <c r="E203" s="24">
        <f>SUM(E202,E160)</f>
        <v>73</v>
      </c>
      <c r="F203" s="24">
        <f>SUM(F202,F160)</f>
        <v>102</v>
      </c>
      <c r="G203" s="24">
        <f t="shared" si="36"/>
        <v>175</v>
      </c>
      <c r="H203" s="24">
        <f>SUM(H202,H160)</f>
        <v>4</v>
      </c>
      <c r="I203" s="24">
        <f>SUM(I202,I160)</f>
        <v>0</v>
      </c>
      <c r="J203" s="24">
        <f t="shared" si="37"/>
        <v>4</v>
      </c>
      <c r="K203" s="24">
        <f t="shared" si="38"/>
        <v>423070</v>
      </c>
      <c r="L203" s="24">
        <f t="shared" si="39"/>
        <v>369483</v>
      </c>
      <c r="M203" s="23">
        <f t="shared" si="40"/>
        <v>792553</v>
      </c>
      <c r="N203" s="594" t="s">
        <v>9</v>
      </c>
      <c r="O203" s="592"/>
    </row>
    <row r="204" spans="1:19" ht="16.5" customHeight="1" thickTop="1" x14ac:dyDescent="0.25">
      <c r="A204" s="613"/>
      <c r="B204" s="613"/>
      <c r="C204" s="613"/>
      <c r="D204" s="613"/>
      <c r="E204" s="613"/>
      <c r="F204" s="613"/>
      <c r="G204" s="613"/>
      <c r="H204" s="613"/>
      <c r="I204" s="613"/>
      <c r="J204" s="613"/>
      <c r="K204" s="613"/>
      <c r="L204" s="613"/>
      <c r="M204" s="613"/>
      <c r="N204" s="613"/>
      <c r="O204" s="613"/>
    </row>
    <row r="205" spans="1:19" s="660" customFormat="1" ht="16.5" customHeight="1" x14ac:dyDescent="0.25">
      <c r="A205" s="613"/>
      <c r="B205" s="613"/>
      <c r="C205" s="613"/>
      <c r="D205" s="613"/>
      <c r="E205" s="613"/>
      <c r="F205" s="613"/>
      <c r="G205" s="613"/>
      <c r="H205" s="613"/>
      <c r="I205" s="613"/>
      <c r="J205" s="613"/>
      <c r="K205" s="613"/>
      <c r="L205" s="613"/>
      <c r="M205" s="613"/>
      <c r="N205" s="613"/>
      <c r="O205" s="613"/>
      <c r="P205" s="564"/>
      <c r="Q205" s="564"/>
      <c r="R205" s="564"/>
      <c r="S205" s="564"/>
    </row>
    <row r="206" spans="1:19" s="660" customFormat="1" ht="16.5" customHeight="1" x14ac:dyDescent="0.25">
      <c r="A206" s="613"/>
      <c r="B206" s="613"/>
      <c r="C206" s="613"/>
      <c r="D206" s="613"/>
      <c r="E206" s="613"/>
      <c r="F206" s="613"/>
      <c r="G206" s="613"/>
      <c r="H206" s="613"/>
      <c r="I206" s="613"/>
      <c r="J206" s="613"/>
      <c r="K206" s="613"/>
      <c r="L206" s="613"/>
      <c r="M206" s="613"/>
      <c r="N206" s="613"/>
      <c r="O206" s="613"/>
      <c r="P206" s="564"/>
      <c r="Q206" s="564"/>
      <c r="R206" s="564"/>
      <c r="S206" s="564"/>
    </row>
    <row r="207" spans="1:19" s="660" customFormat="1" ht="16.5" customHeight="1" x14ac:dyDescent="0.25">
      <c r="A207" s="613"/>
      <c r="B207" s="613"/>
      <c r="C207" s="613"/>
      <c r="D207" s="613"/>
      <c r="E207" s="613"/>
      <c r="F207" s="613"/>
      <c r="G207" s="613"/>
      <c r="H207" s="613"/>
      <c r="I207" s="613"/>
      <c r="J207" s="613"/>
      <c r="K207" s="613"/>
      <c r="L207" s="613"/>
      <c r="M207" s="613"/>
      <c r="N207" s="613"/>
      <c r="O207" s="613"/>
      <c r="P207" s="564"/>
      <c r="Q207" s="564"/>
      <c r="R207" s="564"/>
      <c r="S207" s="564"/>
    </row>
    <row r="208" spans="1:19" ht="16.5" customHeight="1" x14ac:dyDescent="0.25">
      <c r="A208" s="613"/>
      <c r="B208" s="613"/>
      <c r="C208" s="613"/>
      <c r="D208" s="613"/>
      <c r="E208" s="613"/>
      <c r="F208" s="613"/>
      <c r="G208" s="613"/>
      <c r="H208" s="613"/>
      <c r="I208" s="613"/>
      <c r="J208" s="613"/>
      <c r="K208" s="613"/>
      <c r="L208" s="613"/>
      <c r="M208" s="613"/>
      <c r="N208" s="613"/>
      <c r="O208" s="613"/>
    </row>
    <row r="209" spans="1:19" ht="16.5" customHeight="1" x14ac:dyDescent="0.25">
      <c r="A209" s="613"/>
      <c r="B209" s="613"/>
      <c r="C209" s="613"/>
      <c r="D209" s="613"/>
      <c r="E209" s="613"/>
      <c r="F209" s="613"/>
      <c r="G209" s="613"/>
      <c r="H209" s="613"/>
      <c r="I209" s="613"/>
      <c r="J209" s="613"/>
      <c r="K209" s="613"/>
      <c r="L209" s="613"/>
      <c r="M209" s="613"/>
      <c r="N209" s="613"/>
      <c r="O209" s="613"/>
    </row>
    <row r="210" spans="1:19" ht="16.5" customHeight="1" x14ac:dyDescent="0.25">
      <c r="A210" s="613"/>
      <c r="B210" s="613"/>
      <c r="C210" s="613"/>
      <c r="D210" s="613"/>
      <c r="E210" s="613"/>
      <c r="F210" s="613"/>
      <c r="G210" s="613"/>
      <c r="H210" s="613"/>
      <c r="I210" s="613"/>
      <c r="J210" s="613"/>
      <c r="K210" s="613"/>
      <c r="L210" s="613"/>
      <c r="M210" s="613"/>
      <c r="N210" s="613"/>
      <c r="O210" s="613"/>
      <c r="P210" s="114"/>
      <c r="Q210" s="114"/>
      <c r="R210" s="114"/>
      <c r="S210" s="114"/>
    </row>
    <row r="211" spans="1:19" ht="16.5" customHeight="1" x14ac:dyDescent="0.25">
      <c r="A211" s="613"/>
      <c r="B211" s="613"/>
      <c r="C211" s="613"/>
      <c r="D211" s="613"/>
      <c r="E211" s="613"/>
      <c r="F211" s="613"/>
      <c r="G211" s="613"/>
      <c r="H211" s="613"/>
      <c r="I211" s="613"/>
      <c r="J211" s="613"/>
      <c r="K211" s="613"/>
      <c r="L211" s="613"/>
      <c r="M211" s="613"/>
      <c r="N211" s="613"/>
      <c r="O211" s="613"/>
      <c r="P211" s="114"/>
      <c r="Q211" s="114"/>
      <c r="R211" s="114"/>
      <c r="S211" s="114"/>
    </row>
    <row r="212" spans="1:19" ht="16.5" customHeight="1" x14ac:dyDescent="0.25">
      <c r="A212" s="613"/>
      <c r="B212" s="613"/>
      <c r="C212" s="613"/>
      <c r="D212" s="613"/>
      <c r="E212" s="613"/>
      <c r="F212" s="613"/>
      <c r="G212" s="613"/>
      <c r="H212" s="613"/>
      <c r="I212" s="613"/>
      <c r="J212" s="613"/>
      <c r="K212" s="613"/>
      <c r="L212" s="613"/>
      <c r="M212" s="613"/>
      <c r="N212" s="613"/>
      <c r="O212" s="613"/>
      <c r="P212" s="114"/>
      <c r="Q212" s="114"/>
      <c r="R212" s="114"/>
      <c r="S212" s="114"/>
    </row>
    <row r="213" spans="1:19" ht="16.5" customHeight="1" x14ac:dyDescent="0.25">
      <c r="A213" s="613"/>
      <c r="B213" s="613"/>
      <c r="C213" s="613"/>
      <c r="D213" s="613"/>
      <c r="E213" s="613"/>
      <c r="F213" s="613"/>
      <c r="G213" s="613"/>
      <c r="H213" s="613"/>
      <c r="I213" s="613"/>
      <c r="J213" s="613"/>
      <c r="K213" s="613"/>
      <c r="L213" s="613"/>
      <c r="M213" s="613"/>
      <c r="N213" s="613"/>
      <c r="O213" s="613"/>
    </row>
    <row r="214" spans="1:19" ht="28.5" customHeight="1" x14ac:dyDescent="0.25">
      <c r="A214" s="741" t="s">
        <v>716</v>
      </c>
      <c r="B214" s="741"/>
      <c r="C214" s="741"/>
      <c r="D214" s="741"/>
      <c r="E214" s="741"/>
      <c r="F214" s="741"/>
      <c r="G214" s="741"/>
      <c r="H214" s="741"/>
      <c r="I214" s="741"/>
      <c r="J214" s="741"/>
      <c r="K214" s="741"/>
      <c r="L214" s="741"/>
      <c r="M214" s="741"/>
      <c r="N214" s="741"/>
      <c r="O214" s="584"/>
    </row>
    <row r="215" spans="1:19" ht="28.5" customHeight="1" x14ac:dyDescent="0.25">
      <c r="A215" s="742" t="s">
        <v>718</v>
      </c>
      <c r="B215" s="742"/>
      <c r="C215" s="742"/>
      <c r="D215" s="742"/>
      <c r="E215" s="742"/>
      <c r="F215" s="742"/>
      <c r="G215" s="742"/>
      <c r="H215" s="742"/>
      <c r="I215" s="742"/>
      <c r="J215" s="742"/>
      <c r="K215" s="742"/>
      <c r="L215" s="742"/>
      <c r="M215" s="742"/>
      <c r="N215" s="742"/>
      <c r="O215" s="584"/>
      <c r="P215" s="614"/>
    </row>
    <row r="216" spans="1:19" ht="22.5" customHeight="1" thickBot="1" x14ac:dyDescent="0.3">
      <c r="A216" s="442" t="s">
        <v>777</v>
      </c>
      <c r="B216" s="738"/>
      <c r="C216" s="738"/>
      <c r="D216" s="738"/>
      <c r="E216" s="738"/>
      <c r="F216" s="738"/>
      <c r="G216" s="738"/>
      <c r="H216" s="738"/>
      <c r="I216" s="738"/>
      <c r="J216" s="738"/>
      <c r="K216" s="738"/>
      <c r="L216" s="738"/>
      <c r="M216" s="738"/>
      <c r="N216" s="611" t="s">
        <v>128</v>
      </c>
      <c r="O216" s="611"/>
    </row>
    <row r="217" spans="1:19" ht="20.100000000000001" customHeight="1" thickTop="1" x14ac:dyDescent="0.25">
      <c r="A217" s="735" t="s">
        <v>0</v>
      </c>
      <c r="B217" s="735" t="s">
        <v>1</v>
      </c>
      <c r="C217" s="735"/>
      <c r="D217" s="735"/>
      <c r="E217" s="735" t="s">
        <v>2</v>
      </c>
      <c r="F217" s="735"/>
      <c r="G217" s="735"/>
      <c r="H217" s="735" t="s">
        <v>3</v>
      </c>
      <c r="I217" s="735"/>
      <c r="J217" s="735"/>
      <c r="K217" s="735" t="s">
        <v>4</v>
      </c>
      <c r="L217" s="735"/>
      <c r="M217" s="735"/>
      <c r="N217" s="735" t="s">
        <v>5</v>
      </c>
      <c r="O217" s="581"/>
    </row>
    <row r="218" spans="1:19" ht="20.100000000000001" customHeight="1" x14ac:dyDescent="0.25">
      <c r="A218" s="736"/>
      <c r="B218" s="736" t="s">
        <v>6</v>
      </c>
      <c r="C218" s="736"/>
      <c r="D218" s="736"/>
      <c r="E218" s="736" t="s">
        <v>7</v>
      </c>
      <c r="F218" s="736"/>
      <c r="G218" s="736"/>
      <c r="H218" s="736" t="s">
        <v>8</v>
      </c>
      <c r="I218" s="736"/>
      <c r="J218" s="736"/>
      <c r="K218" s="736" t="s">
        <v>9</v>
      </c>
      <c r="L218" s="736"/>
      <c r="M218" s="736"/>
      <c r="N218" s="736"/>
      <c r="O218" s="581"/>
    </row>
    <row r="219" spans="1:19" ht="20.100000000000001" customHeight="1" x14ac:dyDescent="0.25">
      <c r="A219" s="736"/>
      <c r="B219" s="581" t="s">
        <v>10</v>
      </c>
      <c r="C219" s="581" t="s">
        <v>113</v>
      </c>
      <c r="D219" s="581" t="s">
        <v>12</v>
      </c>
      <c r="E219" s="581" t="s">
        <v>10</v>
      </c>
      <c r="F219" s="581" t="s">
        <v>113</v>
      </c>
      <c r="G219" s="581" t="s">
        <v>12</v>
      </c>
      <c r="H219" s="581" t="s">
        <v>10</v>
      </c>
      <c r="I219" s="581" t="s">
        <v>11</v>
      </c>
      <c r="J219" s="581" t="s">
        <v>12</v>
      </c>
      <c r="K219" s="581" t="s">
        <v>10</v>
      </c>
      <c r="L219" s="581" t="s">
        <v>113</v>
      </c>
      <c r="M219" s="581" t="s">
        <v>12</v>
      </c>
      <c r="N219" s="736"/>
      <c r="O219" s="581"/>
    </row>
    <row r="220" spans="1:19" ht="20.100000000000001" customHeight="1" thickBot="1" x14ac:dyDescent="0.3">
      <c r="A220" s="737"/>
      <c r="B220" s="582" t="s">
        <v>13</v>
      </c>
      <c r="C220" s="582" t="s">
        <v>14</v>
      </c>
      <c r="D220" s="582" t="s">
        <v>9</v>
      </c>
      <c r="E220" s="582" t="s">
        <v>13</v>
      </c>
      <c r="F220" s="582" t="s">
        <v>14</v>
      </c>
      <c r="G220" s="582" t="s">
        <v>9</v>
      </c>
      <c r="H220" s="582" t="s">
        <v>13</v>
      </c>
      <c r="I220" s="582" t="s">
        <v>14</v>
      </c>
      <c r="J220" s="582" t="s">
        <v>9</v>
      </c>
      <c r="K220" s="582" t="s">
        <v>13</v>
      </c>
      <c r="L220" s="582" t="s">
        <v>14</v>
      </c>
      <c r="M220" s="582" t="s">
        <v>9</v>
      </c>
      <c r="N220" s="737"/>
      <c r="O220" s="581"/>
    </row>
    <row r="221" spans="1:19" ht="18" customHeight="1" x14ac:dyDescent="0.25">
      <c r="A221" s="533" t="s">
        <v>15</v>
      </c>
      <c r="B221" s="9"/>
      <c r="C221" s="9"/>
      <c r="D221" s="9"/>
      <c r="E221" s="9"/>
      <c r="F221" s="9"/>
      <c r="G221" s="9"/>
      <c r="H221" s="9"/>
      <c r="I221" s="9"/>
      <c r="J221" s="9"/>
      <c r="K221" s="9"/>
      <c r="L221" s="9"/>
      <c r="M221" s="9"/>
      <c r="N221" s="593" t="s">
        <v>16</v>
      </c>
      <c r="O221" s="592"/>
    </row>
    <row r="222" spans="1:19" ht="18" customHeight="1" x14ac:dyDescent="0.25">
      <c r="A222" s="533" t="s">
        <v>17</v>
      </c>
      <c r="B222" s="9">
        <v>2909</v>
      </c>
      <c r="C222" s="9">
        <v>3332</v>
      </c>
      <c r="D222" s="9">
        <f>SUM(B222:C222)</f>
        <v>6241</v>
      </c>
      <c r="E222" s="9">
        <v>7</v>
      </c>
      <c r="F222" s="9">
        <v>7</v>
      </c>
      <c r="G222" s="9">
        <v>14</v>
      </c>
      <c r="H222" s="9">
        <v>0</v>
      </c>
      <c r="I222" s="9">
        <v>0</v>
      </c>
      <c r="J222" s="9">
        <v>0</v>
      </c>
      <c r="K222" s="9">
        <f>SUM(B222,E222,H222)</f>
        <v>2916</v>
      </c>
      <c r="L222" s="9">
        <f t="shared" ref="L222:L237" si="42">SUM(C222,F222,I222)</f>
        <v>3339</v>
      </c>
      <c r="M222" s="9">
        <f>SUM(D222,G222,J222)</f>
        <v>6255</v>
      </c>
      <c r="N222" s="593" t="s">
        <v>18</v>
      </c>
      <c r="O222" s="592"/>
    </row>
    <row r="223" spans="1:19" ht="18" customHeight="1" x14ac:dyDescent="0.25">
      <c r="A223" s="533" t="s">
        <v>19</v>
      </c>
      <c r="B223" s="9">
        <v>1533</v>
      </c>
      <c r="C223" s="9">
        <v>1517</v>
      </c>
      <c r="D223" s="9">
        <f t="shared" ref="D223:D248" si="43">SUM(B223:C223)</f>
        <v>3050</v>
      </c>
      <c r="E223" s="9">
        <v>1</v>
      </c>
      <c r="F223" s="9">
        <v>2</v>
      </c>
      <c r="G223" s="9">
        <v>3</v>
      </c>
      <c r="H223" s="9">
        <v>0</v>
      </c>
      <c r="I223" s="9">
        <v>0</v>
      </c>
      <c r="J223" s="9">
        <v>0</v>
      </c>
      <c r="K223" s="9">
        <f t="shared" ref="K223:L248" si="44">SUM(B223,E223,H223)</f>
        <v>1534</v>
      </c>
      <c r="L223" s="9">
        <f t="shared" si="42"/>
        <v>1519</v>
      </c>
      <c r="M223" s="9">
        <f t="shared" ref="M223:M248" si="45">SUM(D223,G223,J223)</f>
        <v>3053</v>
      </c>
      <c r="N223" s="593" t="s">
        <v>20</v>
      </c>
      <c r="O223" s="592"/>
    </row>
    <row r="224" spans="1:19" ht="18" customHeight="1" x14ac:dyDescent="0.25">
      <c r="A224" s="533" t="s">
        <v>21</v>
      </c>
      <c r="B224" s="9">
        <v>911</v>
      </c>
      <c r="C224" s="9">
        <v>663</v>
      </c>
      <c r="D224" s="9">
        <f t="shared" si="43"/>
        <v>1574</v>
      </c>
      <c r="E224" s="9">
        <v>2</v>
      </c>
      <c r="F224" s="9">
        <v>3</v>
      </c>
      <c r="G224" s="9">
        <v>5</v>
      </c>
      <c r="H224" s="9">
        <v>0</v>
      </c>
      <c r="I224" s="9">
        <v>0</v>
      </c>
      <c r="J224" s="9">
        <v>0</v>
      </c>
      <c r="K224" s="9">
        <f t="shared" si="44"/>
        <v>913</v>
      </c>
      <c r="L224" s="9">
        <f t="shared" si="42"/>
        <v>666</v>
      </c>
      <c r="M224" s="9">
        <f t="shared" si="45"/>
        <v>1579</v>
      </c>
      <c r="N224" s="593" t="s">
        <v>22</v>
      </c>
      <c r="O224" s="592"/>
    </row>
    <row r="225" spans="1:15" ht="18" customHeight="1" x14ac:dyDescent="0.25">
      <c r="A225" s="533" t="s">
        <v>23</v>
      </c>
      <c r="B225" s="9">
        <v>554</v>
      </c>
      <c r="C225" s="9">
        <v>470</v>
      </c>
      <c r="D225" s="9">
        <f t="shared" si="43"/>
        <v>1024</v>
      </c>
      <c r="E225" s="9">
        <v>0</v>
      </c>
      <c r="F225" s="9">
        <v>0</v>
      </c>
      <c r="G225" s="9">
        <v>0</v>
      </c>
      <c r="H225" s="9">
        <v>0</v>
      </c>
      <c r="I225" s="9">
        <v>0</v>
      </c>
      <c r="J225" s="9">
        <v>0</v>
      </c>
      <c r="K225" s="9">
        <f t="shared" si="44"/>
        <v>554</v>
      </c>
      <c r="L225" s="9">
        <f t="shared" si="42"/>
        <v>470</v>
      </c>
      <c r="M225" s="9">
        <f t="shared" si="45"/>
        <v>1024</v>
      </c>
      <c r="N225" s="593" t="s">
        <v>24</v>
      </c>
      <c r="O225" s="592"/>
    </row>
    <row r="226" spans="1:15" ht="18" customHeight="1" x14ac:dyDescent="0.25">
      <c r="A226" s="533" t="s">
        <v>25</v>
      </c>
      <c r="B226" s="9">
        <v>704</v>
      </c>
      <c r="C226" s="9">
        <v>317</v>
      </c>
      <c r="D226" s="9">
        <f t="shared" si="43"/>
        <v>1021</v>
      </c>
      <c r="E226" s="9">
        <v>0</v>
      </c>
      <c r="F226" s="9">
        <v>0</v>
      </c>
      <c r="G226" s="9">
        <v>0</v>
      </c>
      <c r="H226" s="9">
        <v>0</v>
      </c>
      <c r="I226" s="9">
        <v>0</v>
      </c>
      <c r="J226" s="9">
        <v>0</v>
      </c>
      <c r="K226" s="9">
        <f t="shared" si="44"/>
        <v>704</v>
      </c>
      <c r="L226" s="9">
        <f t="shared" si="42"/>
        <v>317</v>
      </c>
      <c r="M226" s="9">
        <f t="shared" si="45"/>
        <v>1021</v>
      </c>
      <c r="N226" s="593" t="s">
        <v>26</v>
      </c>
      <c r="O226" s="592"/>
    </row>
    <row r="227" spans="1:15" ht="18" customHeight="1" x14ac:dyDescent="0.25">
      <c r="A227" s="533" t="s">
        <v>27</v>
      </c>
      <c r="B227" s="9">
        <v>2504</v>
      </c>
      <c r="C227" s="9">
        <v>1674</v>
      </c>
      <c r="D227" s="9">
        <f t="shared" si="43"/>
        <v>4178</v>
      </c>
      <c r="E227" s="9">
        <v>1</v>
      </c>
      <c r="F227" s="9">
        <v>4</v>
      </c>
      <c r="G227" s="9">
        <v>5</v>
      </c>
      <c r="H227" s="9">
        <v>0</v>
      </c>
      <c r="I227" s="9">
        <v>0</v>
      </c>
      <c r="J227" s="9">
        <v>0</v>
      </c>
      <c r="K227" s="9">
        <f t="shared" si="44"/>
        <v>2505</v>
      </c>
      <c r="L227" s="9">
        <f t="shared" si="42"/>
        <v>1678</v>
      </c>
      <c r="M227" s="9">
        <f t="shared" si="45"/>
        <v>4183</v>
      </c>
      <c r="N227" s="593" t="s">
        <v>28</v>
      </c>
      <c r="O227" s="592"/>
    </row>
    <row r="228" spans="1:15" ht="18" customHeight="1" x14ac:dyDescent="0.25">
      <c r="A228" s="533" t="s">
        <v>29</v>
      </c>
      <c r="B228" s="9">
        <v>165</v>
      </c>
      <c r="C228" s="9">
        <v>78</v>
      </c>
      <c r="D228" s="9">
        <f t="shared" si="43"/>
        <v>243</v>
      </c>
      <c r="E228" s="9">
        <v>0</v>
      </c>
      <c r="F228" s="9">
        <v>0</v>
      </c>
      <c r="G228" s="9">
        <v>0</v>
      </c>
      <c r="H228" s="9">
        <v>0</v>
      </c>
      <c r="I228" s="9">
        <v>0</v>
      </c>
      <c r="J228" s="9">
        <v>0</v>
      </c>
      <c r="K228" s="9">
        <f t="shared" si="44"/>
        <v>165</v>
      </c>
      <c r="L228" s="9">
        <f t="shared" si="42"/>
        <v>78</v>
      </c>
      <c r="M228" s="9">
        <f t="shared" si="45"/>
        <v>243</v>
      </c>
      <c r="N228" s="593" t="s">
        <v>30</v>
      </c>
      <c r="O228" s="592"/>
    </row>
    <row r="229" spans="1:15" ht="18" customHeight="1" x14ac:dyDescent="0.25">
      <c r="A229" s="533" t="s">
        <v>94</v>
      </c>
      <c r="B229" s="9">
        <v>73</v>
      </c>
      <c r="C229" s="9">
        <v>39</v>
      </c>
      <c r="D229" s="9">
        <f t="shared" si="43"/>
        <v>112</v>
      </c>
      <c r="E229" s="9">
        <v>0</v>
      </c>
      <c r="F229" s="9">
        <v>0</v>
      </c>
      <c r="G229" s="9">
        <v>0</v>
      </c>
      <c r="H229" s="9">
        <v>0</v>
      </c>
      <c r="I229" s="9">
        <v>0</v>
      </c>
      <c r="J229" s="9">
        <v>0</v>
      </c>
      <c r="K229" s="9">
        <f t="shared" si="44"/>
        <v>73</v>
      </c>
      <c r="L229" s="9">
        <f t="shared" si="42"/>
        <v>39</v>
      </c>
      <c r="M229" s="9">
        <f t="shared" si="45"/>
        <v>112</v>
      </c>
      <c r="N229" s="593" t="s">
        <v>32</v>
      </c>
      <c r="O229" s="592"/>
    </row>
    <row r="230" spans="1:15" ht="18" customHeight="1" x14ac:dyDescent="0.25">
      <c r="A230" s="533" t="s">
        <v>106</v>
      </c>
      <c r="B230" s="9">
        <v>43</v>
      </c>
      <c r="C230" s="9">
        <v>9</v>
      </c>
      <c r="D230" s="9">
        <f t="shared" si="43"/>
        <v>52</v>
      </c>
      <c r="E230" s="9">
        <v>0</v>
      </c>
      <c r="F230" s="9">
        <v>0</v>
      </c>
      <c r="G230" s="9">
        <v>0</v>
      </c>
      <c r="H230" s="9">
        <v>0</v>
      </c>
      <c r="I230" s="9">
        <v>0</v>
      </c>
      <c r="J230" s="9">
        <v>0</v>
      </c>
      <c r="K230" s="9">
        <f t="shared" si="44"/>
        <v>43</v>
      </c>
      <c r="L230" s="9">
        <f t="shared" si="42"/>
        <v>9</v>
      </c>
      <c r="M230" s="9">
        <f t="shared" si="45"/>
        <v>52</v>
      </c>
      <c r="N230" s="593" t="s">
        <v>34</v>
      </c>
      <c r="O230" s="592"/>
    </row>
    <row r="231" spans="1:15" ht="18" customHeight="1" x14ac:dyDescent="0.25">
      <c r="A231" s="533" t="s">
        <v>35</v>
      </c>
      <c r="B231" s="9">
        <v>1821</v>
      </c>
      <c r="C231" s="9">
        <v>1047</v>
      </c>
      <c r="D231" s="9">
        <f t="shared" si="43"/>
        <v>2868</v>
      </c>
      <c r="E231" s="9">
        <v>0</v>
      </c>
      <c r="F231" s="9">
        <v>0</v>
      </c>
      <c r="G231" s="9">
        <v>0</v>
      </c>
      <c r="H231" s="9">
        <v>0</v>
      </c>
      <c r="I231" s="9">
        <v>0</v>
      </c>
      <c r="J231" s="9">
        <v>0</v>
      </c>
      <c r="K231" s="9">
        <f t="shared" si="44"/>
        <v>1821</v>
      </c>
      <c r="L231" s="9">
        <f t="shared" si="42"/>
        <v>1047</v>
      </c>
      <c r="M231" s="9">
        <f t="shared" si="45"/>
        <v>2868</v>
      </c>
      <c r="N231" s="593" t="s">
        <v>36</v>
      </c>
      <c r="O231" s="592"/>
    </row>
    <row r="232" spans="1:15" ht="18" customHeight="1" x14ac:dyDescent="0.25">
      <c r="A232" s="533" t="s">
        <v>37</v>
      </c>
      <c r="B232" s="9">
        <v>39</v>
      </c>
      <c r="C232" s="9">
        <v>8</v>
      </c>
      <c r="D232" s="9">
        <f t="shared" si="43"/>
        <v>47</v>
      </c>
      <c r="E232" s="9">
        <v>0</v>
      </c>
      <c r="F232" s="9">
        <v>0</v>
      </c>
      <c r="G232" s="9">
        <v>0</v>
      </c>
      <c r="H232" s="9">
        <v>0</v>
      </c>
      <c r="I232" s="9">
        <v>0</v>
      </c>
      <c r="J232" s="9">
        <v>0</v>
      </c>
      <c r="K232" s="9">
        <f t="shared" si="44"/>
        <v>39</v>
      </c>
      <c r="L232" s="9">
        <f t="shared" si="42"/>
        <v>8</v>
      </c>
      <c r="M232" s="9">
        <f t="shared" si="45"/>
        <v>47</v>
      </c>
      <c r="N232" s="593" t="s">
        <v>38</v>
      </c>
      <c r="O232" s="592"/>
    </row>
    <row r="233" spans="1:15" ht="18" customHeight="1" x14ac:dyDescent="0.25">
      <c r="A233" s="533" t="s">
        <v>39</v>
      </c>
      <c r="B233" s="9">
        <v>1455</v>
      </c>
      <c r="C233" s="9">
        <v>730</v>
      </c>
      <c r="D233" s="9">
        <f t="shared" si="43"/>
        <v>2185</v>
      </c>
      <c r="E233" s="9">
        <v>0</v>
      </c>
      <c r="F233" s="9">
        <v>1</v>
      </c>
      <c r="G233" s="9">
        <v>1</v>
      </c>
      <c r="H233" s="9">
        <v>0</v>
      </c>
      <c r="I233" s="9">
        <v>0</v>
      </c>
      <c r="J233" s="9">
        <v>0</v>
      </c>
      <c r="K233" s="9">
        <f t="shared" si="44"/>
        <v>1455</v>
      </c>
      <c r="L233" s="9">
        <f t="shared" si="42"/>
        <v>731</v>
      </c>
      <c r="M233" s="9">
        <f t="shared" si="45"/>
        <v>2186</v>
      </c>
      <c r="N233" s="593" t="s">
        <v>114</v>
      </c>
      <c r="O233" s="592"/>
    </row>
    <row r="234" spans="1:15" ht="18" customHeight="1" x14ac:dyDescent="0.25">
      <c r="A234" s="533" t="s">
        <v>41</v>
      </c>
      <c r="B234" s="9">
        <v>43</v>
      </c>
      <c r="C234" s="9">
        <v>11</v>
      </c>
      <c r="D234" s="9">
        <f t="shared" si="43"/>
        <v>54</v>
      </c>
      <c r="E234" s="9">
        <v>0</v>
      </c>
      <c r="F234" s="9">
        <v>0</v>
      </c>
      <c r="G234" s="9">
        <v>0</v>
      </c>
      <c r="H234" s="9">
        <v>0</v>
      </c>
      <c r="I234" s="9">
        <v>0</v>
      </c>
      <c r="J234" s="9">
        <v>0</v>
      </c>
      <c r="K234" s="9">
        <f t="shared" si="44"/>
        <v>43</v>
      </c>
      <c r="L234" s="9">
        <f t="shared" si="42"/>
        <v>11</v>
      </c>
      <c r="M234" s="9">
        <f t="shared" si="45"/>
        <v>54</v>
      </c>
      <c r="N234" s="593" t="s">
        <v>42</v>
      </c>
      <c r="O234" s="592"/>
    </row>
    <row r="235" spans="1:15" ht="18" customHeight="1" x14ac:dyDescent="0.25">
      <c r="A235" s="533" t="s">
        <v>43</v>
      </c>
      <c r="B235" s="9">
        <v>1540</v>
      </c>
      <c r="C235" s="9">
        <v>489</v>
      </c>
      <c r="D235" s="9">
        <f t="shared" si="43"/>
        <v>2029</v>
      </c>
      <c r="E235" s="9">
        <v>2</v>
      </c>
      <c r="F235" s="9">
        <v>1</v>
      </c>
      <c r="G235" s="9">
        <v>3</v>
      </c>
      <c r="H235" s="9">
        <v>0</v>
      </c>
      <c r="I235" s="9">
        <v>0</v>
      </c>
      <c r="J235" s="9">
        <v>0</v>
      </c>
      <c r="K235" s="9">
        <f t="shared" si="44"/>
        <v>1542</v>
      </c>
      <c r="L235" s="9">
        <f t="shared" si="42"/>
        <v>490</v>
      </c>
      <c r="M235" s="9">
        <f t="shared" si="45"/>
        <v>2032</v>
      </c>
      <c r="N235" s="593" t="s">
        <v>44</v>
      </c>
      <c r="O235" s="592"/>
    </row>
    <row r="236" spans="1:15" ht="18" customHeight="1" x14ac:dyDescent="0.25">
      <c r="A236" s="533" t="s">
        <v>45</v>
      </c>
      <c r="B236" s="9">
        <v>225</v>
      </c>
      <c r="C236" s="9">
        <v>94</v>
      </c>
      <c r="D236" s="9">
        <f t="shared" si="43"/>
        <v>319</v>
      </c>
      <c r="E236" s="9">
        <v>0</v>
      </c>
      <c r="F236" s="9">
        <v>0</v>
      </c>
      <c r="G236" s="9">
        <v>0</v>
      </c>
      <c r="H236" s="9">
        <v>0</v>
      </c>
      <c r="I236" s="9">
        <v>0</v>
      </c>
      <c r="J236" s="9">
        <v>0</v>
      </c>
      <c r="K236" s="9">
        <f t="shared" si="44"/>
        <v>225</v>
      </c>
      <c r="L236" s="9">
        <f t="shared" si="42"/>
        <v>94</v>
      </c>
      <c r="M236" s="9">
        <f t="shared" si="45"/>
        <v>319</v>
      </c>
      <c r="N236" s="593" t="s">
        <v>46</v>
      </c>
      <c r="O236" s="592"/>
    </row>
    <row r="237" spans="1:15" ht="18" customHeight="1" x14ac:dyDescent="0.25">
      <c r="A237" s="533" t="s">
        <v>47</v>
      </c>
      <c r="B237" s="9">
        <v>925</v>
      </c>
      <c r="C237" s="9">
        <v>499</v>
      </c>
      <c r="D237" s="9">
        <f t="shared" si="43"/>
        <v>1424</v>
      </c>
      <c r="E237" s="9">
        <v>0</v>
      </c>
      <c r="F237" s="9">
        <v>2</v>
      </c>
      <c r="G237" s="9">
        <v>2</v>
      </c>
      <c r="H237" s="9">
        <v>0</v>
      </c>
      <c r="I237" s="9">
        <v>0</v>
      </c>
      <c r="J237" s="9">
        <v>0</v>
      </c>
      <c r="K237" s="9">
        <f t="shared" si="44"/>
        <v>925</v>
      </c>
      <c r="L237" s="9">
        <f t="shared" si="42"/>
        <v>501</v>
      </c>
      <c r="M237" s="9">
        <f t="shared" si="45"/>
        <v>1426</v>
      </c>
      <c r="N237" s="593" t="s">
        <v>48</v>
      </c>
      <c r="O237" s="592"/>
    </row>
    <row r="238" spans="1:15" ht="18" customHeight="1" x14ac:dyDescent="0.25">
      <c r="A238" s="533" t="s">
        <v>49</v>
      </c>
      <c r="B238" s="9">
        <v>1423</v>
      </c>
      <c r="C238" s="9">
        <v>254</v>
      </c>
      <c r="D238" s="9">
        <f t="shared" si="43"/>
        <v>1677</v>
      </c>
      <c r="E238" s="9">
        <v>4</v>
      </c>
      <c r="F238" s="9">
        <v>0</v>
      </c>
      <c r="G238" s="9">
        <v>4</v>
      </c>
      <c r="H238" s="9">
        <v>0</v>
      </c>
      <c r="I238" s="9">
        <v>0</v>
      </c>
      <c r="J238" s="9">
        <v>0</v>
      </c>
      <c r="K238" s="9">
        <f t="shared" si="44"/>
        <v>1427</v>
      </c>
      <c r="L238" s="9">
        <f t="shared" si="44"/>
        <v>254</v>
      </c>
      <c r="M238" s="9">
        <f t="shared" si="45"/>
        <v>1681</v>
      </c>
      <c r="N238" s="593" t="s">
        <v>50</v>
      </c>
      <c r="O238" s="592"/>
    </row>
    <row r="239" spans="1:15" ht="18" customHeight="1" x14ac:dyDescent="0.25">
      <c r="A239" s="533" t="s">
        <v>96</v>
      </c>
      <c r="B239" s="9">
        <v>239</v>
      </c>
      <c r="C239" s="9">
        <v>51</v>
      </c>
      <c r="D239" s="9">
        <f t="shared" si="43"/>
        <v>290</v>
      </c>
      <c r="E239" s="9">
        <v>0</v>
      </c>
      <c r="F239" s="9">
        <v>0</v>
      </c>
      <c r="G239" s="9">
        <v>0</v>
      </c>
      <c r="H239" s="9">
        <v>0</v>
      </c>
      <c r="I239" s="9">
        <v>0</v>
      </c>
      <c r="J239" s="9">
        <v>0</v>
      </c>
      <c r="K239" s="9">
        <f t="shared" si="44"/>
        <v>239</v>
      </c>
      <c r="L239" s="9">
        <f t="shared" si="44"/>
        <v>51</v>
      </c>
      <c r="M239" s="9">
        <f t="shared" si="45"/>
        <v>290</v>
      </c>
      <c r="N239" s="593" t="s">
        <v>52</v>
      </c>
      <c r="O239" s="592"/>
    </row>
    <row r="240" spans="1:15" ht="18" customHeight="1" x14ac:dyDescent="0.25">
      <c r="A240" s="533" t="s">
        <v>53</v>
      </c>
      <c r="B240" s="9">
        <v>1313</v>
      </c>
      <c r="C240" s="9">
        <v>742</v>
      </c>
      <c r="D240" s="9">
        <f t="shared" si="43"/>
        <v>2055</v>
      </c>
      <c r="E240" s="9">
        <v>0</v>
      </c>
      <c r="F240" s="9">
        <v>0</v>
      </c>
      <c r="G240" s="9">
        <v>0</v>
      </c>
      <c r="H240" s="9">
        <v>0</v>
      </c>
      <c r="I240" s="9">
        <v>0</v>
      </c>
      <c r="J240" s="9">
        <v>0</v>
      </c>
      <c r="K240" s="9">
        <f t="shared" si="44"/>
        <v>1313</v>
      </c>
      <c r="L240" s="9">
        <f t="shared" si="44"/>
        <v>742</v>
      </c>
      <c r="M240" s="9">
        <f t="shared" si="45"/>
        <v>2055</v>
      </c>
      <c r="N240" s="593" t="s">
        <v>54</v>
      </c>
      <c r="O240" s="592"/>
    </row>
    <row r="241" spans="1:19" ht="18" customHeight="1" x14ac:dyDescent="0.25">
      <c r="A241" s="533" t="s">
        <v>107</v>
      </c>
      <c r="B241" s="9">
        <v>274</v>
      </c>
      <c r="C241" s="9">
        <v>124</v>
      </c>
      <c r="D241" s="9">
        <f t="shared" si="43"/>
        <v>398</v>
      </c>
      <c r="E241" s="9">
        <v>0</v>
      </c>
      <c r="F241" s="9">
        <v>0</v>
      </c>
      <c r="G241" s="9">
        <v>0</v>
      </c>
      <c r="H241" s="9">
        <v>0</v>
      </c>
      <c r="I241" s="9">
        <v>0</v>
      </c>
      <c r="J241" s="9">
        <v>0</v>
      </c>
      <c r="K241" s="9">
        <f t="shared" si="44"/>
        <v>274</v>
      </c>
      <c r="L241" s="9">
        <f t="shared" si="44"/>
        <v>124</v>
      </c>
      <c r="M241" s="9">
        <f t="shared" si="45"/>
        <v>398</v>
      </c>
      <c r="N241" s="593" t="s">
        <v>55</v>
      </c>
      <c r="O241" s="592"/>
    </row>
    <row r="242" spans="1:19" ht="18" customHeight="1" x14ac:dyDescent="0.25">
      <c r="A242" s="533" t="s">
        <v>56</v>
      </c>
      <c r="B242" s="9">
        <v>941</v>
      </c>
      <c r="C242" s="9">
        <v>432</v>
      </c>
      <c r="D242" s="9">
        <f t="shared" si="43"/>
        <v>1373</v>
      </c>
      <c r="E242" s="9">
        <v>1</v>
      </c>
      <c r="F242" s="9">
        <v>2</v>
      </c>
      <c r="G242" s="9">
        <v>3</v>
      </c>
      <c r="H242" s="9">
        <v>0</v>
      </c>
      <c r="I242" s="9">
        <v>0</v>
      </c>
      <c r="J242" s="9">
        <v>0</v>
      </c>
      <c r="K242" s="9">
        <f t="shared" si="44"/>
        <v>942</v>
      </c>
      <c r="L242" s="9">
        <f t="shared" si="44"/>
        <v>434</v>
      </c>
      <c r="M242" s="9">
        <f t="shared" si="45"/>
        <v>1376</v>
      </c>
      <c r="N242" s="593" t="s">
        <v>57</v>
      </c>
      <c r="O242" s="592"/>
    </row>
    <row r="243" spans="1:19" ht="18" customHeight="1" x14ac:dyDescent="0.25">
      <c r="A243" s="533" t="s">
        <v>58</v>
      </c>
      <c r="B243" s="9">
        <v>935</v>
      </c>
      <c r="C243" s="9">
        <v>424</v>
      </c>
      <c r="D243" s="9">
        <f t="shared" si="43"/>
        <v>1359</v>
      </c>
      <c r="E243" s="9">
        <v>0</v>
      </c>
      <c r="F243" s="9">
        <v>3</v>
      </c>
      <c r="G243" s="9">
        <v>3</v>
      </c>
      <c r="H243" s="9">
        <v>0</v>
      </c>
      <c r="I243" s="9">
        <v>0</v>
      </c>
      <c r="J243" s="9">
        <v>0</v>
      </c>
      <c r="K243" s="9">
        <f t="shared" si="44"/>
        <v>935</v>
      </c>
      <c r="L243" s="9">
        <f t="shared" si="44"/>
        <v>427</v>
      </c>
      <c r="M243" s="9">
        <f t="shared" si="45"/>
        <v>1362</v>
      </c>
      <c r="N243" s="593" t="s">
        <v>59</v>
      </c>
      <c r="O243" s="592"/>
    </row>
    <row r="244" spans="1:19" ht="18" customHeight="1" x14ac:dyDescent="0.25">
      <c r="A244" s="533" t="s">
        <v>60</v>
      </c>
      <c r="B244" s="9">
        <v>799</v>
      </c>
      <c r="C244" s="9">
        <v>333</v>
      </c>
      <c r="D244" s="9">
        <f t="shared" si="43"/>
        <v>1132</v>
      </c>
      <c r="E244" s="9">
        <v>0</v>
      </c>
      <c r="F244" s="9">
        <v>0</v>
      </c>
      <c r="G244" s="9">
        <v>0</v>
      </c>
      <c r="H244" s="9">
        <v>0</v>
      </c>
      <c r="I244" s="9">
        <v>0</v>
      </c>
      <c r="J244" s="9">
        <v>0</v>
      </c>
      <c r="K244" s="9">
        <f t="shared" si="44"/>
        <v>799</v>
      </c>
      <c r="L244" s="9">
        <f t="shared" si="44"/>
        <v>333</v>
      </c>
      <c r="M244" s="9">
        <f t="shared" si="45"/>
        <v>1132</v>
      </c>
      <c r="N244" s="593" t="s">
        <v>61</v>
      </c>
      <c r="O244" s="592"/>
    </row>
    <row r="245" spans="1:19" ht="18" customHeight="1" x14ac:dyDescent="0.25">
      <c r="A245" s="533" t="s">
        <v>62</v>
      </c>
      <c r="B245" s="9">
        <v>133</v>
      </c>
      <c r="C245" s="9">
        <v>26</v>
      </c>
      <c r="D245" s="9">
        <f t="shared" si="43"/>
        <v>159</v>
      </c>
      <c r="E245" s="9">
        <v>0</v>
      </c>
      <c r="F245" s="9">
        <v>0</v>
      </c>
      <c r="G245" s="9">
        <v>0</v>
      </c>
      <c r="H245" s="9">
        <v>0</v>
      </c>
      <c r="I245" s="9">
        <v>0</v>
      </c>
      <c r="J245" s="9">
        <v>0</v>
      </c>
      <c r="K245" s="9">
        <f t="shared" si="44"/>
        <v>133</v>
      </c>
      <c r="L245" s="9">
        <f t="shared" si="44"/>
        <v>26</v>
      </c>
      <c r="M245" s="9">
        <f t="shared" si="45"/>
        <v>159</v>
      </c>
      <c r="N245" s="593" t="s">
        <v>63</v>
      </c>
      <c r="O245" s="592"/>
    </row>
    <row r="246" spans="1:19" ht="18" customHeight="1" x14ac:dyDescent="0.25">
      <c r="A246" s="533" t="s">
        <v>64</v>
      </c>
      <c r="B246" s="9">
        <v>578</v>
      </c>
      <c r="C246" s="9">
        <v>224</v>
      </c>
      <c r="D246" s="9">
        <f t="shared" si="43"/>
        <v>802</v>
      </c>
      <c r="E246" s="9">
        <v>0</v>
      </c>
      <c r="F246" s="9">
        <v>0</v>
      </c>
      <c r="G246" s="9">
        <v>0</v>
      </c>
      <c r="H246" s="9">
        <v>0</v>
      </c>
      <c r="I246" s="9">
        <v>0</v>
      </c>
      <c r="J246" s="9">
        <v>0</v>
      </c>
      <c r="K246" s="9">
        <f t="shared" si="44"/>
        <v>578</v>
      </c>
      <c r="L246" s="9">
        <f t="shared" si="44"/>
        <v>224</v>
      </c>
      <c r="M246" s="9">
        <f t="shared" si="45"/>
        <v>802</v>
      </c>
      <c r="N246" s="593" t="s">
        <v>65</v>
      </c>
      <c r="O246" s="592"/>
    </row>
    <row r="247" spans="1:19" ht="18" customHeight="1" x14ac:dyDescent="0.25">
      <c r="A247" s="533" t="s">
        <v>66</v>
      </c>
      <c r="B247" s="9">
        <v>697</v>
      </c>
      <c r="C247" s="9">
        <v>252</v>
      </c>
      <c r="D247" s="9">
        <f t="shared" si="43"/>
        <v>949</v>
      </c>
      <c r="E247" s="9">
        <v>0</v>
      </c>
      <c r="F247" s="9">
        <v>0</v>
      </c>
      <c r="G247" s="9">
        <v>0</v>
      </c>
      <c r="H247" s="9">
        <v>0</v>
      </c>
      <c r="I247" s="9">
        <v>0</v>
      </c>
      <c r="J247" s="9">
        <v>0</v>
      </c>
      <c r="K247" s="9">
        <f t="shared" si="44"/>
        <v>697</v>
      </c>
      <c r="L247" s="9">
        <f t="shared" si="44"/>
        <v>252</v>
      </c>
      <c r="M247" s="9">
        <f t="shared" si="45"/>
        <v>949</v>
      </c>
      <c r="N247" s="593" t="s">
        <v>67</v>
      </c>
      <c r="O247" s="592"/>
    </row>
    <row r="248" spans="1:19" ht="18" customHeight="1" thickBot="1" x14ac:dyDescent="0.3">
      <c r="A248" s="11" t="s">
        <v>68</v>
      </c>
      <c r="B248" s="12">
        <v>478</v>
      </c>
      <c r="C248" s="12">
        <v>140</v>
      </c>
      <c r="D248" s="12">
        <f t="shared" si="43"/>
        <v>618</v>
      </c>
      <c r="E248" s="12">
        <v>0</v>
      </c>
      <c r="F248" s="12">
        <v>0</v>
      </c>
      <c r="G248" s="12"/>
      <c r="H248" s="12">
        <v>0</v>
      </c>
      <c r="I248" s="12">
        <v>0</v>
      </c>
      <c r="J248" s="12">
        <v>0</v>
      </c>
      <c r="K248" s="12">
        <f>SUM(B248,E248,H248)</f>
        <v>478</v>
      </c>
      <c r="L248" s="12">
        <f t="shared" si="44"/>
        <v>140</v>
      </c>
      <c r="M248" s="12">
        <f t="shared" si="45"/>
        <v>618</v>
      </c>
      <c r="N248" s="13" t="s">
        <v>69</v>
      </c>
      <c r="O248" s="592"/>
    </row>
    <row r="249" spans="1:19" s="660" customFormat="1" ht="18" customHeight="1" thickTop="1" x14ac:dyDescent="0.25">
      <c r="A249" s="668"/>
      <c r="B249" s="656"/>
      <c r="C249" s="656"/>
      <c r="D249" s="656"/>
      <c r="E249" s="656"/>
      <c r="F249" s="656"/>
      <c r="G249" s="656"/>
      <c r="H249" s="656"/>
      <c r="I249" s="656"/>
      <c r="J249" s="656"/>
      <c r="K249" s="656"/>
      <c r="L249" s="656"/>
      <c r="M249" s="656"/>
      <c r="N249" s="664"/>
      <c r="O249" s="664"/>
      <c r="P249" s="564"/>
      <c r="Q249" s="564"/>
      <c r="R249" s="564"/>
      <c r="S249" s="564"/>
    </row>
    <row r="250" spans="1:19" s="660" customFormat="1" ht="18" customHeight="1" x14ac:dyDescent="0.25">
      <c r="A250" s="668"/>
      <c r="B250" s="656"/>
      <c r="C250" s="656"/>
      <c r="D250" s="656"/>
      <c r="E250" s="656"/>
      <c r="F250" s="656"/>
      <c r="G250" s="656"/>
      <c r="H250" s="656"/>
      <c r="I250" s="656"/>
      <c r="J250" s="656"/>
      <c r="K250" s="656"/>
      <c r="L250" s="656"/>
      <c r="M250" s="656"/>
      <c r="N250" s="664"/>
      <c r="O250" s="664"/>
      <c r="P250" s="564"/>
      <c r="Q250" s="564"/>
      <c r="R250" s="564"/>
      <c r="S250" s="564"/>
    </row>
    <row r="251" spans="1:19" s="660" customFormat="1" ht="18" customHeight="1" x14ac:dyDescent="0.25">
      <c r="A251" s="668"/>
      <c r="B251" s="656"/>
      <c r="C251" s="656"/>
      <c r="D251" s="656"/>
      <c r="E251" s="656"/>
      <c r="F251" s="656"/>
      <c r="G251" s="656"/>
      <c r="H251" s="656"/>
      <c r="I251" s="656"/>
      <c r="J251" s="656"/>
      <c r="K251" s="656"/>
      <c r="L251" s="656"/>
      <c r="M251" s="656"/>
      <c r="N251" s="664"/>
      <c r="O251" s="664"/>
      <c r="P251" s="564"/>
      <c r="Q251" s="564"/>
      <c r="R251" s="564"/>
      <c r="S251" s="564"/>
    </row>
    <row r="252" spans="1:19" ht="18" customHeight="1" x14ac:dyDescent="0.25">
      <c r="A252" s="600"/>
      <c r="B252" s="581"/>
      <c r="C252" s="581"/>
      <c r="D252" s="581"/>
      <c r="E252" s="581"/>
      <c r="F252" s="581"/>
      <c r="G252" s="581"/>
      <c r="H252" s="581"/>
      <c r="I252" s="581"/>
      <c r="J252" s="581"/>
      <c r="K252" s="581"/>
      <c r="L252" s="581"/>
      <c r="M252" s="581"/>
      <c r="N252" s="592"/>
      <c r="O252" s="592"/>
    </row>
    <row r="253" spans="1:19" ht="14.25" customHeight="1" x14ac:dyDescent="0.25">
      <c r="A253" s="600"/>
      <c r="B253" s="581"/>
      <c r="C253" s="581"/>
      <c r="D253" s="581"/>
      <c r="E253" s="581"/>
      <c r="F253" s="581"/>
      <c r="G253" s="581"/>
      <c r="H253" s="581"/>
      <c r="I253" s="581"/>
      <c r="J253" s="581"/>
      <c r="K253" s="581"/>
      <c r="L253" s="581"/>
      <c r="M253" s="581"/>
      <c r="N253" s="592"/>
      <c r="O253" s="592"/>
    </row>
    <row r="254" spans="1:19" ht="24" customHeight="1" thickBot="1" x14ac:dyDescent="0.3">
      <c r="A254" s="442" t="s">
        <v>778</v>
      </c>
      <c r="B254" s="738"/>
      <c r="C254" s="738"/>
      <c r="D254" s="738"/>
      <c r="E254" s="738"/>
      <c r="F254" s="738"/>
      <c r="G254" s="738"/>
      <c r="H254" s="738"/>
      <c r="I254" s="738"/>
      <c r="J254" s="738"/>
      <c r="K254" s="738"/>
      <c r="L254" s="738"/>
      <c r="M254" s="738"/>
      <c r="N254" s="611" t="s">
        <v>135</v>
      </c>
      <c r="O254" s="611"/>
    </row>
    <row r="255" spans="1:19" ht="19.5" customHeight="1" thickTop="1" x14ac:dyDescent="0.25">
      <c r="A255" s="735" t="s">
        <v>0</v>
      </c>
      <c r="B255" s="735" t="s">
        <v>1</v>
      </c>
      <c r="C255" s="735"/>
      <c r="D255" s="735"/>
      <c r="E255" s="735" t="s">
        <v>2</v>
      </c>
      <c r="F255" s="735"/>
      <c r="G255" s="735"/>
      <c r="H255" s="735" t="s">
        <v>3</v>
      </c>
      <c r="I255" s="735"/>
      <c r="J255" s="735"/>
      <c r="K255" s="735" t="s">
        <v>4</v>
      </c>
      <c r="L255" s="735"/>
      <c r="M255" s="735"/>
      <c r="N255" s="735" t="s">
        <v>5</v>
      </c>
      <c r="O255" s="581"/>
    </row>
    <row r="256" spans="1:19" ht="17.25" customHeight="1" x14ac:dyDescent="0.25">
      <c r="A256" s="736"/>
      <c r="B256" s="736" t="s">
        <v>6</v>
      </c>
      <c r="C256" s="736"/>
      <c r="D256" s="736"/>
      <c r="E256" s="736" t="s">
        <v>7</v>
      </c>
      <c r="F256" s="736"/>
      <c r="G256" s="736"/>
      <c r="H256" s="736" t="s">
        <v>8</v>
      </c>
      <c r="I256" s="736"/>
      <c r="J256" s="736"/>
      <c r="K256" s="736" t="s">
        <v>9</v>
      </c>
      <c r="L256" s="736"/>
      <c r="M256" s="736"/>
      <c r="N256" s="736"/>
      <c r="O256" s="581"/>
    </row>
    <row r="257" spans="1:19" ht="20.25" customHeight="1" x14ac:dyDescent="0.25">
      <c r="A257" s="736"/>
      <c r="B257" s="581" t="s">
        <v>10</v>
      </c>
      <c r="C257" s="581" t="s">
        <v>11</v>
      </c>
      <c r="D257" s="581" t="s">
        <v>12</v>
      </c>
      <c r="E257" s="581" t="s">
        <v>10</v>
      </c>
      <c r="F257" s="581" t="s">
        <v>11</v>
      </c>
      <c r="G257" s="581" t="s">
        <v>12</v>
      </c>
      <c r="H257" s="581" t="s">
        <v>10</v>
      </c>
      <c r="I257" s="581" t="s">
        <v>11</v>
      </c>
      <c r="J257" s="581" t="s">
        <v>12</v>
      </c>
      <c r="K257" s="581" t="s">
        <v>10</v>
      </c>
      <c r="L257" s="581" t="s">
        <v>11</v>
      </c>
      <c r="M257" s="581" t="s">
        <v>12</v>
      </c>
      <c r="N257" s="736"/>
      <c r="O257" s="581"/>
    </row>
    <row r="258" spans="1:19" ht="15.75" customHeight="1" thickBot="1" x14ac:dyDescent="0.3">
      <c r="A258" s="737"/>
      <c r="B258" s="582" t="s">
        <v>13</v>
      </c>
      <c r="C258" s="582" t="s">
        <v>14</v>
      </c>
      <c r="D258" s="582" t="s">
        <v>9</v>
      </c>
      <c r="E258" s="582" t="s">
        <v>13</v>
      </c>
      <c r="F258" s="582" t="s">
        <v>14</v>
      </c>
      <c r="G258" s="582" t="s">
        <v>9</v>
      </c>
      <c r="H258" s="582" t="s">
        <v>13</v>
      </c>
      <c r="I258" s="582" t="s">
        <v>14</v>
      </c>
      <c r="J258" s="582" t="s">
        <v>9</v>
      </c>
      <c r="K258" s="582" t="s">
        <v>13</v>
      </c>
      <c r="L258" s="582" t="s">
        <v>14</v>
      </c>
      <c r="M258" s="582" t="s">
        <v>9</v>
      </c>
      <c r="N258" s="737"/>
      <c r="O258" s="581"/>
    </row>
    <row r="259" spans="1:19" ht="22.5" customHeight="1" x14ac:dyDescent="0.25">
      <c r="A259" s="533" t="s">
        <v>111</v>
      </c>
      <c r="B259" s="9">
        <v>507</v>
      </c>
      <c r="C259" s="9">
        <v>146</v>
      </c>
      <c r="D259" s="9">
        <f>SUM(B259:C259)</f>
        <v>653</v>
      </c>
      <c r="E259" s="9">
        <v>0</v>
      </c>
      <c r="F259" s="9">
        <v>0</v>
      </c>
      <c r="G259" s="9">
        <v>0</v>
      </c>
      <c r="H259" s="9">
        <v>0</v>
      </c>
      <c r="I259" s="9">
        <v>0</v>
      </c>
      <c r="J259" s="9">
        <v>0</v>
      </c>
      <c r="K259" s="9">
        <f>SUM(B259,E259,H259)</f>
        <v>507</v>
      </c>
      <c r="L259" s="9">
        <f>SUM(C259,F259,I259)</f>
        <v>146</v>
      </c>
      <c r="M259" s="9">
        <f>SUM(D259,G259,J259)</f>
        <v>653</v>
      </c>
      <c r="N259" s="593" t="s">
        <v>71</v>
      </c>
      <c r="O259" s="592"/>
    </row>
    <row r="260" spans="1:19" ht="25.5" customHeight="1" x14ac:dyDescent="0.25">
      <c r="A260" s="533" t="s">
        <v>72</v>
      </c>
      <c r="B260" s="9">
        <v>77</v>
      </c>
      <c r="C260" s="9">
        <v>70</v>
      </c>
      <c r="D260" s="9">
        <f t="shared" ref="D260:D283" si="46">SUM(B260:C260)</f>
        <v>147</v>
      </c>
      <c r="E260" s="9">
        <v>0</v>
      </c>
      <c r="F260" s="9">
        <v>0</v>
      </c>
      <c r="G260" s="9">
        <v>0</v>
      </c>
      <c r="H260" s="9">
        <v>0</v>
      </c>
      <c r="I260" s="9">
        <v>0</v>
      </c>
      <c r="J260" s="9">
        <v>0</v>
      </c>
      <c r="K260" s="9">
        <f t="shared" ref="K260:K284" si="47">SUM(B260,E260,H260)</f>
        <v>77</v>
      </c>
      <c r="L260" s="9">
        <f t="shared" ref="L260:L284" si="48">SUM(C260,F260,I260)</f>
        <v>70</v>
      </c>
      <c r="M260" s="9">
        <f t="shared" ref="M260:M284" si="49">SUM(D260,G260,J260)</f>
        <v>147</v>
      </c>
      <c r="N260" s="593" t="s">
        <v>73</v>
      </c>
      <c r="O260" s="592"/>
    </row>
    <row r="261" spans="1:19" ht="32.25" customHeight="1" x14ac:dyDescent="0.25">
      <c r="A261" s="533" t="s">
        <v>117</v>
      </c>
      <c r="B261" s="9">
        <v>25</v>
      </c>
      <c r="C261" s="9">
        <v>21</v>
      </c>
      <c r="D261" s="9">
        <f t="shared" si="46"/>
        <v>46</v>
      </c>
      <c r="E261" s="9">
        <v>0</v>
      </c>
      <c r="F261" s="9">
        <v>0</v>
      </c>
      <c r="G261" s="9">
        <v>0</v>
      </c>
      <c r="H261" s="9">
        <v>0</v>
      </c>
      <c r="I261" s="9">
        <v>0</v>
      </c>
      <c r="J261" s="9">
        <v>0</v>
      </c>
      <c r="K261" s="9">
        <f t="shared" si="47"/>
        <v>25</v>
      </c>
      <c r="L261" s="9">
        <f t="shared" si="48"/>
        <v>21</v>
      </c>
      <c r="M261" s="9">
        <f t="shared" si="49"/>
        <v>46</v>
      </c>
      <c r="N261" s="599" t="s">
        <v>118</v>
      </c>
      <c r="O261" s="194"/>
    </row>
    <row r="262" spans="1:19" ht="25.5" customHeight="1" x14ac:dyDescent="0.25">
      <c r="A262" s="533" t="s">
        <v>76</v>
      </c>
      <c r="B262" s="9">
        <v>55</v>
      </c>
      <c r="C262" s="9">
        <v>48</v>
      </c>
      <c r="D262" s="9">
        <f t="shared" si="46"/>
        <v>103</v>
      </c>
      <c r="E262" s="9">
        <v>0</v>
      </c>
      <c r="F262" s="9">
        <v>0</v>
      </c>
      <c r="G262" s="9">
        <v>0</v>
      </c>
      <c r="H262" s="9">
        <v>0</v>
      </c>
      <c r="I262" s="9">
        <v>0</v>
      </c>
      <c r="J262" s="9">
        <v>0</v>
      </c>
      <c r="K262" s="9">
        <f t="shared" si="47"/>
        <v>55</v>
      </c>
      <c r="L262" s="9">
        <f t="shared" si="48"/>
        <v>48</v>
      </c>
      <c r="M262" s="9">
        <f t="shared" si="49"/>
        <v>103</v>
      </c>
      <c r="N262" s="593" t="s">
        <v>119</v>
      </c>
      <c r="O262" s="592"/>
    </row>
    <row r="263" spans="1:19" ht="25.5" customHeight="1" x14ac:dyDescent="0.25">
      <c r="A263" s="533" t="s">
        <v>80</v>
      </c>
      <c r="B263" s="9">
        <v>646</v>
      </c>
      <c r="C263" s="9">
        <v>324</v>
      </c>
      <c r="D263" s="9">
        <f t="shared" si="46"/>
        <v>970</v>
      </c>
      <c r="E263" s="9">
        <v>0</v>
      </c>
      <c r="F263" s="9">
        <v>0</v>
      </c>
      <c r="G263" s="9">
        <v>0</v>
      </c>
      <c r="H263" s="9">
        <v>0</v>
      </c>
      <c r="I263" s="9">
        <v>0</v>
      </c>
      <c r="J263" s="9">
        <v>0</v>
      </c>
      <c r="K263" s="9">
        <f t="shared" si="47"/>
        <v>646</v>
      </c>
      <c r="L263" s="9">
        <f t="shared" si="48"/>
        <v>324</v>
      </c>
      <c r="M263" s="9">
        <f t="shared" si="49"/>
        <v>970</v>
      </c>
      <c r="N263" s="593" t="s">
        <v>81</v>
      </c>
      <c r="O263" s="592"/>
    </row>
    <row r="264" spans="1:19" ht="23.25" customHeight="1" x14ac:dyDescent="0.25">
      <c r="A264" s="533" t="s">
        <v>82</v>
      </c>
      <c r="B264" s="9">
        <v>881</v>
      </c>
      <c r="C264" s="9">
        <v>658</v>
      </c>
      <c r="D264" s="9">
        <f t="shared" si="46"/>
        <v>1539</v>
      </c>
      <c r="E264" s="9">
        <v>2</v>
      </c>
      <c r="F264" s="9">
        <v>1</v>
      </c>
      <c r="G264" s="9">
        <v>3</v>
      </c>
      <c r="H264" s="9">
        <v>0</v>
      </c>
      <c r="I264" s="9">
        <v>0</v>
      </c>
      <c r="J264" s="9">
        <v>0</v>
      </c>
      <c r="K264" s="9">
        <f t="shared" si="47"/>
        <v>883</v>
      </c>
      <c r="L264" s="9">
        <f t="shared" si="48"/>
        <v>659</v>
      </c>
      <c r="M264" s="9">
        <f t="shared" si="49"/>
        <v>1542</v>
      </c>
      <c r="N264" s="593" t="s">
        <v>83</v>
      </c>
      <c r="O264" s="592"/>
    </row>
    <row r="265" spans="1:19" ht="20.25" customHeight="1" x14ac:dyDescent="0.25">
      <c r="A265" s="533" t="s">
        <v>84</v>
      </c>
      <c r="B265" s="9">
        <v>679</v>
      </c>
      <c r="C265" s="9">
        <v>278</v>
      </c>
      <c r="D265" s="9">
        <f t="shared" si="46"/>
        <v>957</v>
      </c>
      <c r="E265" s="9">
        <v>2</v>
      </c>
      <c r="F265" s="9">
        <v>0</v>
      </c>
      <c r="G265" s="9">
        <v>2</v>
      </c>
      <c r="H265" s="9">
        <v>0</v>
      </c>
      <c r="I265" s="9">
        <v>0</v>
      </c>
      <c r="J265" s="9">
        <v>0</v>
      </c>
      <c r="K265" s="9">
        <f t="shared" si="47"/>
        <v>681</v>
      </c>
      <c r="L265" s="9">
        <f t="shared" si="48"/>
        <v>278</v>
      </c>
      <c r="M265" s="9">
        <f t="shared" si="49"/>
        <v>959</v>
      </c>
      <c r="N265" s="593" t="s">
        <v>85</v>
      </c>
      <c r="O265" s="592"/>
    </row>
    <row r="266" spans="1:19" ht="21.75" customHeight="1" x14ac:dyDescent="0.25">
      <c r="A266" s="533" t="s">
        <v>86</v>
      </c>
      <c r="B266" s="9">
        <v>364</v>
      </c>
      <c r="C266" s="9">
        <v>161</v>
      </c>
      <c r="D266" s="9">
        <f t="shared" si="46"/>
        <v>525</v>
      </c>
      <c r="E266" s="9">
        <v>1</v>
      </c>
      <c r="F266" s="9">
        <v>0</v>
      </c>
      <c r="G266" s="9">
        <v>1</v>
      </c>
      <c r="H266" s="9">
        <v>0</v>
      </c>
      <c r="I266" s="9">
        <v>0</v>
      </c>
      <c r="J266" s="9">
        <v>0</v>
      </c>
      <c r="K266" s="9">
        <f t="shared" si="47"/>
        <v>365</v>
      </c>
      <c r="L266" s="9">
        <f t="shared" si="48"/>
        <v>161</v>
      </c>
      <c r="M266" s="9">
        <f t="shared" si="49"/>
        <v>526</v>
      </c>
      <c r="N266" s="593" t="s">
        <v>87</v>
      </c>
      <c r="O266" s="592"/>
    </row>
    <row r="267" spans="1:19" ht="20.25" customHeight="1" x14ac:dyDescent="0.25">
      <c r="A267" s="533" t="s">
        <v>120</v>
      </c>
      <c r="B267" s="9">
        <v>270</v>
      </c>
      <c r="C267" s="9">
        <v>159</v>
      </c>
      <c r="D267" s="9">
        <f t="shared" si="46"/>
        <v>429</v>
      </c>
      <c r="E267" s="9">
        <v>0</v>
      </c>
      <c r="F267" s="9">
        <v>0</v>
      </c>
      <c r="G267" s="9">
        <v>0</v>
      </c>
      <c r="H267" s="9">
        <v>0</v>
      </c>
      <c r="I267" s="9">
        <v>0</v>
      </c>
      <c r="J267" s="9">
        <v>0</v>
      </c>
      <c r="K267" s="9">
        <f t="shared" si="47"/>
        <v>270</v>
      </c>
      <c r="L267" s="9">
        <f t="shared" si="48"/>
        <v>159</v>
      </c>
      <c r="M267" s="9">
        <f t="shared" si="49"/>
        <v>429</v>
      </c>
      <c r="N267" s="593" t="s">
        <v>121</v>
      </c>
      <c r="O267" s="592"/>
    </row>
    <row r="268" spans="1:19" ht="25.5" customHeight="1" x14ac:dyDescent="0.25">
      <c r="A268" s="533" t="s">
        <v>122</v>
      </c>
      <c r="B268" s="9">
        <v>17</v>
      </c>
      <c r="C268" s="9">
        <v>26</v>
      </c>
      <c r="D268" s="9">
        <f t="shared" si="46"/>
        <v>43</v>
      </c>
      <c r="E268" s="9">
        <v>0</v>
      </c>
      <c r="F268" s="9">
        <v>0</v>
      </c>
      <c r="G268" s="9">
        <v>0</v>
      </c>
      <c r="H268" s="9">
        <v>0</v>
      </c>
      <c r="I268" s="9">
        <v>0</v>
      </c>
      <c r="J268" s="9">
        <v>0</v>
      </c>
      <c r="K268" s="9">
        <f t="shared" si="47"/>
        <v>17</v>
      </c>
      <c r="L268" s="9">
        <f t="shared" si="48"/>
        <v>26</v>
      </c>
      <c r="M268" s="9">
        <f t="shared" si="49"/>
        <v>43</v>
      </c>
      <c r="N268" s="593" t="s">
        <v>123</v>
      </c>
      <c r="O268" s="592"/>
    </row>
    <row r="269" spans="1:19" ht="35.25" customHeight="1" x14ac:dyDescent="0.25">
      <c r="A269" s="533" t="s">
        <v>124</v>
      </c>
      <c r="B269" s="9">
        <v>19</v>
      </c>
      <c r="C269" s="9">
        <v>2</v>
      </c>
      <c r="D269" s="9">
        <f t="shared" si="46"/>
        <v>21</v>
      </c>
      <c r="E269" s="9">
        <v>0</v>
      </c>
      <c r="F269" s="9">
        <v>0</v>
      </c>
      <c r="G269" s="9">
        <v>0</v>
      </c>
      <c r="H269" s="9">
        <v>0</v>
      </c>
      <c r="I269" s="9">
        <v>0</v>
      </c>
      <c r="J269" s="9">
        <v>0</v>
      </c>
      <c r="K269" s="9">
        <f t="shared" si="47"/>
        <v>19</v>
      </c>
      <c r="L269" s="9">
        <f t="shared" si="48"/>
        <v>2</v>
      </c>
      <c r="M269" s="9">
        <f t="shared" si="49"/>
        <v>21</v>
      </c>
      <c r="N269" s="599" t="s">
        <v>125</v>
      </c>
      <c r="O269" s="194"/>
      <c r="Q269" s="743"/>
      <c r="R269" s="743"/>
      <c r="S269" s="743"/>
    </row>
    <row r="270" spans="1:19" ht="21.75" customHeight="1" x14ac:dyDescent="0.25">
      <c r="A270" s="533" t="s">
        <v>88</v>
      </c>
      <c r="B270" s="9">
        <v>4043</v>
      </c>
      <c r="C270" s="9">
        <v>1916</v>
      </c>
      <c r="D270" s="9">
        <f t="shared" si="46"/>
        <v>5959</v>
      </c>
      <c r="E270" s="9">
        <v>50</v>
      </c>
      <c r="F270" s="9">
        <v>16</v>
      </c>
      <c r="G270" s="9">
        <v>66</v>
      </c>
      <c r="H270" s="9">
        <v>0</v>
      </c>
      <c r="I270" s="9">
        <v>0</v>
      </c>
      <c r="J270" s="9">
        <v>0</v>
      </c>
      <c r="K270" s="9">
        <f t="shared" si="47"/>
        <v>4093</v>
      </c>
      <c r="L270" s="9">
        <f t="shared" si="48"/>
        <v>1932</v>
      </c>
      <c r="M270" s="9">
        <f t="shared" si="49"/>
        <v>6025</v>
      </c>
      <c r="N270" s="593" t="s">
        <v>89</v>
      </c>
      <c r="O270" s="592"/>
    </row>
    <row r="271" spans="1:19" ht="20.25" customHeight="1" x14ac:dyDescent="0.25">
      <c r="A271" s="533" t="s">
        <v>90</v>
      </c>
      <c r="B271" s="9">
        <f>SUM(B222:B248,B259:B270)</f>
        <v>30837</v>
      </c>
      <c r="C271" s="9">
        <f>SUM(C222:C248,C259:C270)</f>
        <v>17788</v>
      </c>
      <c r="D271" s="9">
        <f t="shared" si="46"/>
        <v>48625</v>
      </c>
      <c r="E271" s="9">
        <f t="shared" ref="E271:J271" si="50">SUM(E222:E248,E259:E270)</f>
        <v>73</v>
      </c>
      <c r="F271" s="9">
        <f t="shared" si="50"/>
        <v>42</v>
      </c>
      <c r="G271" s="9">
        <f t="shared" si="50"/>
        <v>115</v>
      </c>
      <c r="H271" s="9">
        <f t="shared" si="50"/>
        <v>0</v>
      </c>
      <c r="I271" s="9">
        <f t="shared" si="50"/>
        <v>0</v>
      </c>
      <c r="J271" s="9">
        <f t="shared" si="50"/>
        <v>0</v>
      </c>
      <c r="K271" s="9">
        <f t="shared" si="47"/>
        <v>30910</v>
      </c>
      <c r="L271" s="9">
        <f t="shared" si="48"/>
        <v>17830</v>
      </c>
      <c r="M271" s="9">
        <f t="shared" si="49"/>
        <v>48740</v>
      </c>
      <c r="N271" s="593" t="s">
        <v>91</v>
      </c>
      <c r="O271" s="592"/>
    </row>
    <row r="272" spans="1:19" ht="18.75" customHeight="1" x14ac:dyDescent="0.25">
      <c r="A272" s="533" t="s">
        <v>92</v>
      </c>
      <c r="B272" s="9"/>
      <c r="C272" s="9"/>
      <c r="D272" s="9">
        <f t="shared" si="46"/>
        <v>0</v>
      </c>
      <c r="E272" s="9"/>
      <c r="F272" s="9"/>
      <c r="G272" s="9"/>
      <c r="H272" s="9"/>
      <c r="I272" s="9"/>
      <c r="J272" s="9"/>
      <c r="K272" s="9">
        <f t="shared" si="47"/>
        <v>0</v>
      </c>
      <c r="L272" s="9">
        <f t="shared" si="48"/>
        <v>0</v>
      </c>
      <c r="M272" s="9">
        <f t="shared" si="49"/>
        <v>0</v>
      </c>
      <c r="N272" s="593" t="s">
        <v>93</v>
      </c>
      <c r="O272" s="592"/>
    </row>
    <row r="273" spans="1:19" ht="18.75" customHeight="1" x14ac:dyDescent="0.25">
      <c r="A273" s="533" t="s">
        <v>17</v>
      </c>
      <c r="B273" s="9">
        <v>1</v>
      </c>
      <c r="C273" s="9">
        <v>1</v>
      </c>
      <c r="D273" s="9">
        <f t="shared" si="46"/>
        <v>2</v>
      </c>
      <c r="E273" s="9">
        <v>0</v>
      </c>
      <c r="F273" s="9">
        <v>0</v>
      </c>
      <c r="G273" s="9">
        <v>0</v>
      </c>
      <c r="H273" s="9">
        <v>0</v>
      </c>
      <c r="I273" s="9">
        <v>0</v>
      </c>
      <c r="J273" s="9">
        <v>0</v>
      </c>
      <c r="K273" s="9">
        <f t="shared" si="47"/>
        <v>1</v>
      </c>
      <c r="L273" s="9">
        <f t="shared" si="48"/>
        <v>1</v>
      </c>
      <c r="M273" s="9">
        <f t="shared" si="49"/>
        <v>2</v>
      </c>
      <c r="N273" s="593" t="s">
        <v>18</v>
      </c>
      <c r="O273" s="592"/>
    </row>
    <row r="274" spans="1:19" ht="18.75" customHeight="1" x14ac:dyDescent="0.25">
      <c r="A274" s="533" t="s">
        <v>19</v>
      </c>
      <c r="B274" s="9">
        <v>295</v>
      </c>
      <c r="C274" s="9">
        <v>318</v>
      </c>
      <c r="D274" s="9">
        <f t="shared" si="46"/>
        <v>613</v>
      </c>
      <c r="E274" s="9">
        <v>0</v>
      </c>
      <c r="F274" s="9">
        <v>0</v>
      </c>
      <c r="G274" s="9">
        <v>0</v>
      </c>
      <c r="H274" s="9">
        <v>0</v>
      </c>
      <c r="I274" s="9">
        <v>0</v>
      </c>
      <c r="J274" s="9">
        <v>0</v>
      </c>
      <c r="K274" s="9">
        <f t="shared" si="47"/>
        <v>295</v>
      </c>
      <c r="L274" s="9">
        <f t="shared" si="48"/>
        <v>318</v>
      </c>
      <c r="M274" s="9">
        <f t="shared" si="49"/>
        <v>613</v>
      </c>
      <c r="N274" s="593" t="s">
        <v>126</v>
      </c>
      <c r="O274" s="592"/>
      <c r="P274" s="615"/>
      <c r="Q274" s="615"/>
      <c r="R274" s="615"/>
      <c r="S274" s="615"/>
    </row>
    <row r="275" spans="1:19" ht="18.75" customHeight="1" x14ac:dyDescent="0.25">
      <c r="A275" s="533" t="s">
        <v>25</v>
      </c>
      <c r="B275" s="9">
        <v>3</v>
      </c>
      <c r="C275" s="9">
        <v>0</v>
      </c>
      <c r="D275" s="9">
        <f t="shared" si="46"/>
        <v>3</v>
      </c>
      <c r="E275" s="9">
        <v>0</v>
      </c>
      <c r="F275" s="9">
        <v>0</v>
      </c>
      <c r="G275" s="9">
        <v>0</v>
      </c>
      <c r="H275" s="9">
        <v>0</v>
      </c>
      <c r="I275" s="9">
        <v>0</v>
      </c>
      <c r="J275" s="9">
        <v>0</v>
      </c>
      <c r="K275" s="9">
        <f t="shared" si="47"/>
        <v>3</v>
      </c>
      <c r="L275" s="9">
        <f t="shared" si="48"/>
        <v>0</v>
      </c>
      <c r="M275" s="9">
        <f t="shared" si="49"/>
        <v>3</v>
      </c>
      <c r="N275" s="593" t="s">
        <v>26</v>
      </c>
      <c r="O275" s="592"/>
    </row>
    <row r="276" spans="1:19" ht="18.75" customHeight="1" x14ac:dyDescent="0.25">
      <c r="A276" s="533" t="s">
        <v>29</v>
      </c>
      <c r="B276" s="9">
        <v>1</v>
      </c>
      <c r="C276" s="9">
        <v>0</v>
      </c>
      <c r="D276" s="9">
        <f t="shared" si="46"/>
        <v>1</v>
      </c>
      <c r="E276" s="9">
        <v>0</v>
      </c>
      <c r="F276" s="9">
        <v>0</v>
      </c>
      <c r="G276" s="9">
        <v>0</v>
      </c>
      <c r="H276" s="9">
        <v>0</v>
      </c>
      <c r="I276" s="9">
        <v>0</v>
      </c>
      <c r="J276" s="9">
        <v>0</v>
      </c>
      <c r="K276" s="9">
        <f t="shared" si="47"/>
        <v>1</v>
      </c>
      <c r="L276" s="9">
        <f t="shared" si="48"/>
        <v>0</v>
      </c>
      <c r="M276" s="9">
        <f t="shared" si="49"/>
        <v>1</v>
      </c>
      <c r="N276" s="593" t="s">
        <v>30</v>
      </c>
      <c r="O276" s="592"/>
    </row>
    <row r="277" spans="1:19" ht="18.75" customHeight="1" x14ac:dyDescent="0.25">
      <c r="A277" s="533" t="s">
        <v>35</v>
      </c>
      <c r="B277" s="9">
        <v>8</v>
      </c>
      <c r="C277" s="9">
        <v>3</v>
      </c>
      <c r="D277" s="9">
        <f t="shared" si="46"/>
        <v>11</v>
      </c>
      <c r="E277" s="9">
        <v>0</v>
      </c>
      <c r="F277" s="9">
        <v>0</v>
      </c>
      <c r="G277" s="9">
        <v>0</v>
      </c>
      <c r="H277" s="9">
        <v>0</v>
      </c>
      <c r="I277" s="9">
        <v>0</v>
      </c>
      <c r="J277" s="9">
        <v>0</v>
      </c>
      <c r="K277" s="9">
        <f t="shared" si="47"/>
        <v>8</v>
      </c>
      <c r="L277" s="9">
        <f t="shared" si="48"/>
        <v>3</v>
      </c>
      <c r="M277" s="9">
        <f t="shared" si="49"/>
        <v>11</v>
      </c>
      <c r="N277" s="593" t="s">
        <v>36</v>
      </c>
      <c r="O277" s="592"/>
    </row>
    <row r="278" spans="1:19" ht="18.75" customHeight="1" x14ac:dyDescent="0.25">
      <c r="A278" s="533" t="s">
        <v>39</v>
      </c>
      <c r="B278" s="9">
        <v>53</v>
      </c>
      <c r="C278" s="9">
        <v>8</v>
      </c>
      <c r="D278" s="9">
        <f t="shared" si="46"/>
        <v>61</v>
      </c>
      <c r="E278" s="9">
        <v>0</v>
      </c>
      <c r="F278" s="9">
        <v>0</v>
      </c>
      <c r="G278" s="9">
        <v>0</v>
      </c>
      <c r="H278" s="9">
        <v>0</v>
      </c>
      <c r="I278" s="9">
        <v>0</v>
      </c>
      <c r="J278" s="9">
        <v>0</v>
      </c>
      <c r="K278" s="9">
        <f t="shared" si="47"/>
        <v>53</v>
      </c>
      <c r="L278" s="9">
        <f t="shared" si="48"/>
        <v>8</v>
      </c>
      <c r="M278" s="9">
        <f t="shared" si="49"/>
        <v>61</v>
      </c>
      <c r="N278" s="593" t="s">
        <v>40</v>
      </c>
      <c r="O278" s="592"/>
    </row>
    <row r="279" spans="1:19" ht="18.75" customHeight="1" x14ac:dyDescent="0.25">
      <c r="A279" s="533" t="s">
        <v>43</v>
      </c>
      <c r="B279" s="9">
        <v>3</v>
      </c>
      <c r="C279" s="9">
        <v>2</v>
      </c>
      <c r="D279" s="9">
        <f t="shared" si="46"/>
        <v>5</v>
      </c>
      <c r="E279" s="9">
        <v>0</v>
      </c>
      <c r="F279" s="9">
        <v>0</v>
      </c>
      <c r="G279" s="9">
        <v>0</v>
      </c>
      <c r="H279" s="9">
        <v>0</v>
      </c>
      <c r="I279" s="9">
        <v>0</v>
      </c>
      <c r="J279" s="9">
        <v>0</v>
      </c>
      <c r="K279" s="9">
        <f t="shared" si="47"/>
        <v>3</v>
      </c>
      <c r="L279" s="9">
        <f t="shared" si="48"/>
        <v>2</v>
      </c>
      <c r="M279" s="9">
        <f t="shared" si="49"/>
        <v>5</v>
      </c>
      <c r="N279" s="593" t="s">
        <v>44</v>
      </c>
      <c r="O279" s="592"/>
    </row>
    <row r="280" spans="1:19" ht="18.75" customHeight="1" x14ac:dyDescent="0.25">
      <c r="A280" s="533" t="s">
        <v>107</v>
      </c>
      <c r="B280" s="9">
        <v>5</v>
      </c>
      <c r="C280" s="9">
        <v>1</v>
      </c>
      <c r="D280" s="9">
        <f t="shared" si="46"/>
        <v>6</v>
      </c>
      <c r="E280" s="9">
        <v>0</v>
      </c>
      <c r="F280" s="9">
        <v>0</v>
      </c>
      <c r="G280" s="9">
        <v>0</v>
      </c>
      <c r="H280" s="9">
        <v>0</v>
      </c>
      <c r="I280" s="9">
        <v>0</v>
      </c>
      <c r="J280" s="9">
        <v>0</v>
      </c>
      <c r="K280" s="9">
        <f t="shared" si="47"/>
        <v>5</v>
      </c>
      <c r="L280" s="9">
        <f t="shared" si="48"/>
        <v>1</v>
      </c>
      <c r="M280" s="9">
        <f t="shared" si="49"/>
        <v>6</v>
      </c>
      <c r="N280" s="593" t="s">
        <v>55</v>
      </c>
      <c r="O280" s="592"/>
    </row>
    <row r="281" spans="1:19" ht="18.75" customHeight="1" x14ac:dyDescent="0.25">
      <c r="A281" s="533" t="s">
        <v>58</v>
      </c>
      <c r="B281" s="9">
        <v>4</v>
      </c>
      <c r="C281" s="9">
        <v>1</v>
      </c>
      <c r="D281" s="9">
        <f t="shared" si="46"/>
        <v>5</v>
      </c>
      <c r="E281" s="9">
        <v>0</v>
      </c>
      <c r="F281" s="9">
        <v>0</v>
      </c>
      <c r="G281" s="9">
        <v>0</v>
      </c>
      <c r="H281" s="9">
        <v>0</v>
      </c>
      <c r="I281" s="9">
        <v>0</v>
      </c>
      <c r="J281" s="9">
        <v>0</v>
      </c>
      <c r="K281" s="9">
        <f t="shared" si="47"/>
        <v>4</v>
      </c>
      <c r="L281" s="9">
        <f t="shared" si="48"/>
        <v>1</v>
      </c>
      <c r="M281" s="9">
        <f t="shared" si="49"/>
        <v>5</v>
      </c>
      <c r="N281" s="593"/>
      <c r="O281" s="592"/>
    </row>
    <row r="282" spans="1:19" ht="18.75" customHeight="1" x14ac:dyDescent="0.25">
      <c r="A282" s="533" t="s">
        <v>88</v>
      </c>
      <c r="B282" s="9">
        <v>235</v>
      </c>
      <c r="C282" s="9">
        <v>67</v>
      </c>
      <c r="D282" s="9">
        <f t="shared" si="46"/>
        <v>302</v>
      </c>
      <c r="E282" s="9">
        <v>0</v>
      </c>
      <c r="F282" s="9">
        <v>4</v>
      </c>
      <c r="G282" s="9">
        <v>4</v>
      </c>
      <c r="H282" s="9">
        <v>0</v>
      </c>
      <c r="I282" s="9">
        <v>0</v>
      </c>
      <c r="J282" s="9">
        <v>0</v>
      </c>
      <c r="K282" s="9">
        <f t="shared" si="47"/>
        <v>235</v>
      </c>
      <c r="L282" s="9">
        <f t="shared" si="48"/>
        <v>71</v>
      </c>
      <c r="M282" s="9">
        <f t="shared" si="49"/>
        <v>306</v>
      </c>
      <c r="N282" s="593" t="s">
        <v>89</v>
      </c>
      <c r="O282" s="592"/>
    </row>
    <row r="283" spans="1:19" ht="18.75" customHeight="1" thickBot="1" x14ac:dyDescent="0.3">
      <c r="A283" s="20" t="s">
        <v>127</v>
      </c>
      <c r="B283" s="21">
        <f>SUM(B273:B282)</f>
        <v>608</v>
      </c>
      <c r="C283" s="21">
        <f>SUM(C273:C282)</f>
        <v>401</v>
      </c>
      <c r="D283" s="9">
        <f t="shared" si="46"/>
        <v>1009</v>
      </c>
      <c r="E283" s="21">
        <f>SUM(E273:E282)</f>
        <v>0</v>
      </c>
      <c r="F283" s="21">
        <f>SUM(F273:F282)</f>
        <v>4</v>
      </c>
      <c r="G283" s="21">
        <f>SUM(G273:G282)</f>
        <v>4</v>
      </c>
      <c r="H283" s="9">
        <v>0</v>
      </c>
      <c r="I283" s="21">
        <f>SUM(I273:I282)</f>
        <v>0</v>
      </c>
      <c r="J283" s="21">
        <f>SUM(J273:J282)</f>
        <v>0</v>
      </c>
      <c r="K283" s="21">
        <f t="shared" si="47"/>
        <v>608</v>
      </c>
      <c r="L283" s="21">
        <f t="shared" si="48"/>
        <v>405</v>
      </c>
      <c r="M283" s="21">
        <f t="shared" si="49"/>
        <v>1013</v>
      </c>
      <c r="N283" s="22" t="s">
        <v>103</v>
      </c>
      <c r="O283" s="592"/>
    </row>
    <row r="284" spans="1:19" ht="18.75" customHeight="1" thickBot="1" x14ac:dyDescent="0.3">
      <c r="A284" s="23" t="s">
        <v>104</v>
      </c>
      <c r="B284" s="24">
        <f t="shared" ref="B284:G284" si="51">SUM(B283,B271)</f>
        <v>31445</v>
      </c>
      <c r="C284" s="24">
        <f t="shared" si="51"/>
        <v>18189</v>
      </c>
      <c r="D284" s="24">
        <f t="shared" si="51"/>
        <v>49634</v>
      </c>
      <c r="E284" s="24">
        <f t="shared" si="51"/>
        <v>73</v>
      </c>
      <c r="F284" s="24">
        <f t="shared" si="51"/>
        <v>46</v>
      </c>
      <c r="G284" s="24">
        <f t="shared" si="51"/>
        <v>119</v>
      </c>
      <c r="H284" s="24">
        <v>0</v>
      </c>
      <c r="I284" s="24">
        <f>SUM(I283,I271)</f>
        <v>0</v>
      </c>
      <c r="J284" s="24">
        <f>SUM(J283,J271)</f>
        <v>0</v>
      </c>
      <c r="K284" s="24">
        <f t="shared" si="47"/>
        <v>31518</v>
      </c>
      <c r="L284" s="24">
        <f t="shared" si="48"/>
        <v>18235</v>
      </c>
      <c r="M284" s="24">
        <f t="shared" si="49"/>
        <v>49753</v>
      </c>
      <c r="N284" s="594" t="s">
        <v>9</v>
      </c>
      <c r="O284" s="592"/>
    </row>
    <row r="285" spans="1:19" ht="18.75" customHeight="1" thickTop="1" x14ac:dyDescent="0.25"/>
    <row r="286" spans="1:19" ht="18.75" customHeight="1" x14ac:dyDescent="0.25"/>
    <row r="287" spans="1:19" ht="25.5" customHeight="1" x14ac:dyDescent="0.25">
      <c r="B287" s="744"/>
      <c r="C287" s="744"/>
      <c r="D287" s="744"/>
      <c r="E287" s="744"/>
    </row>
    <row r="288" spans="1:19" ht="21.75" customHeight="1" x14ac:dyDescent="0.25"/>
    <row r="289" spans="1:15" ht="25.5" customHeight="1" x14ac:dyDescent="0.25"/>
    <row r="290" spans="1:15" ht="25.5" customHeight="1" x14ac:dyDescent="0.25"/>
    <row r="291" spans="1:15" ht="25.5" customHeight="1" x14ac:dyDescent="0.25"/>
    <row r="292" spans="1:15" ht="23.25" customHeight="1" x14ac:dyDescent="0.25"/>
    <row r="293" spans="1:15" x14ac:dyDescent="0.25">
      <c r="A293" s="613"/>
      <c r="B293" s="613"/>
      <c r="C293" s="613"/>
      <c r="D293" s="613"/>
      <c r="E293" s="613"/>
      <c r="F293" s="613"/>
      <c r="G293" s="613"/>
      <c r="H293" s="613"/>
      <c r="I293" s="613"/>
      <c r="J293" s="613"/>
      <c r="K293" s="613"/>
      <c r="L293" s="613"/>
      <c r="M293" s="613"/>
      <c r="N293" s="613"/>
      <c r="O293" s="613"/>
    </row>
  </sheetData>
  <mergeCells count="97">
    <mergeCell ref="B287:E287"/>
    <mergeCell ref="N255:N258"/>
    <mergeCell ref="B256:D256"/>
    <mergeCell ref="E256:G256"/>
    <mergeCell ref="H256:J256"/>
    <mergeCell ref="K256:M256"/>
    <mergeCell ref="B254:M254"/>
    <mergeCell ref="A255:A258"/>
    <mergeCell ref="B255:D255"/>
    <mergeCell ref="E255:G255"/>
    <mergeCell ref="H255:J255"/>
    <mergeCell ref="K255:M255"/>
    <mergeCell ref="A214:N214"/>
    <mergeCell ref="A215:N215"/>
    <mergeCell ref="B216:M216"/>
    <mergeCell ref="A217:A220"/>
    <mergeCell ref="B217:D217"/>
    <mergeCell ref="E217:G217"/>
    <mergeCell ref="H217:J217"/>
    <mergeCell ref="K217:M217"/>
    <mergeCell ref="N217:N220"/>
    <mergeCell ref="B218:D218"/>
    <mergeCell ref="E218:G218"/>
    <mergeCell ref="H218:J218"/>
    <mergeCell ref="K218:M218"/>
    <mergeCell ref="A183:A186"/>
    <mergeCell ref="B183:D183"/>
    <mergeCell ref="E183:G183"/>
    <mergeCell ref="H183:J183"/>
    <mergeCell ref="K183:M183"/>
    <mergeCell ref="N183:N186"/>
    <mergeCell ref="B184:D184"/>
    <mergeCell ref="E184:G184"/>
    <mergeCell ref="H184:J184"/>
    <mergeCell ref="K184:M184"/>
    <mergeCell ref="N146:N149"/>
    <mergeCell ref="B147:D147"/>
    <mergeCell ref="E147:G147"/>
    <mergeCell ref="H147:J147"/>
    <mergeCell ref="K147:M147"/>
    <mergeCell ref="B182:M182"/>
    <mergeCell ref="E110:G110"/>
    <mergeCell ref="H110:J110"/>
    <mergeCell ref="K110:M110"/>
    <mergeCell ref="B145:M145"/>
    <mergeCell ref="A146:A149"/>
    <mergeCell ref="B146:D146"/>
    <mergeCell ref="E146:G146"/>
    <mergeCell ref="H146:J146"/>
    <mergeCell ref="K146:M146"/>
    <mergeCell ref="A106:N106"/>
    <mergeCell ref="A107:N107"/>
    <mergeCell ref="B108:M108"/>
    <mergeCell ref="A109:A112"/>
    <mergeCell ref="B109:D109"/>
    <mergeCell ref="E109:G109"/>
    <mergeCell ref="H109:J109"/>
    <mergeCell ref="K109:M109"/>
    <mergeCell ref="N109:N112"/>
    <mergeCell ref="B110:D110"/>
    <mergeCell ref="A78:A81"/>
    <mergeCell ref="B78:D78"/>
    <mergeCell ref="E78:G78"/>
    <mergeCell ref="H78:J78"/>
    <mergeCell ref="K78:M78"/>
    <mergeCell ref="N78:N81"/>
    <mergeCell ref="B79:D79"/>
    <mergeCell ref="E79:G79"/>
    <mergeCell ref="H79:J79"/>
    <mergeCell ref="K79:M79"/>
    <mergeCell ref="B77:M77"/>
    <mergeCell ref="E5:G5"/>
    <mergeCell ref="H5:J5"/>
    <mergeCell ref="K5:M5"/>
    <mergeCell ref="P21:Q21"/>
    <mergeCell ref="B40:M40"/>
    <mergeCell ref="N41:N44"/>
    <mergeCell ref="B42:D42"/>
    <mergeCell ref="E42:G42"/>
    <mergeCell ref="H42:J42"/>
    <mergeCell ref="K42:M42"/>
    <mergeCell ref="Q269:S269"/>
    <mergeCell ref="A1:N1"/>
    <mergeCell ref="A2:N2"/>
    <mergeCell ref="B3:M3"/>
    <mergeCell ref="A4:A7"/>
    <mergeCell ref="B4:D4"/>
    <mergeCell ref="E4:G4"/>
    <mergeCell ref="H4:J4"/>
    <mergeCell ref="K4:M4"/>
    <mergeCell ref="N4:N7"/>
    <mergeCell ref="B5:D5"/>
    <mergeCell ref="A41:A44"/>
    <mergeCell ref="B41:D41"/>
    <mergeCell ref="E41:G41"/>
    <mergeCell ref="H41:J41"/>
    <mergeCell ref="K41:M41"/>
  </mergeCells>
  <printOptions horizontalCentered="1"/>
  <pageMargins left="0.39370078740157499" right="0.39370078740157499" top="0.78740157480314998" bottom="0.39370078740157499" header="0.78740157480314998" footer="0.39370078740157499"/>
  <pageSetup paperSize="9" scale="75" firstPageNumber="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26"/>
  <sheetViews>
    <sheetView rightToLeft="1" view="pageBreakPreview" topLeftCell="A13" zoomScale="90" zoomScaleNormal="90" zoomScaleSheetLayoutView="90" workbookViewId="0">
      <selection activeCell="G31" sqref="G31"/>
    </sheetView>
  </sheetViews>
  <sheetFormatPr defaultRowHeight="13.8" x14ac:dyDescent="0.25"/>
  <cols>
    <col min="1" max="1" width="18.19921875" customWidth="1"/>
    <col min="2" max="10" width="9.69921875" customWidth="1"/>
    <col min="13" max="13" width="11.19921875" customWidth="1"/>
  </cols>
  <sheetData>
    <row r="1" spans="1:13" ht="9.75" customHeight="1" x14ac:dyDescent="0.25"/>
    <row r="3" spans="1:13" ht="30" customHeight="1" x14ac:dyDescent="0.25">
      <c r="A3" s="738" t="s">
        <v>589</v>
      </c>
      <c r="B3" s="738"/>
      <c r="C3" s="738"/>
      <c r="D3" s="738"/>
      <c r="E3" s="738"/>
      <c r="F3" s="738"/>
      <c r="G3" s="738"/>
      <c r="H3" s="738"/>
      <c r="I3" s="738"/>
      <c r="J3" s="738"/>
      <c r="K3" s="738"/>
      <c r="L3" s="738"/>
      <c r="M3" s="738"/>
    </row>
    <row r="4" spans="1:13" ht="42.75" customHeight="1" x14ac:dyDescent="0.3">
      <c r="A4" s="756" t="s">
        <v>592</v>
      </c>
      <c r="B4" s="756"/>
      <c r="C4" s="756"/>
      <c r="D4" s="756"/>
      <c r="E4" s="756"/>
      <c r="F4" s="756"/>
      <c r="G4" s="756"/>
      <c r="H4" s="756"/>
      <c r="I4" s="756"/>
      <c r="J4" s="756"/>
      <c r="K4" s="756"/>
      <c r="L4" s="756"/>
      <c r="M4" s="756"/>
    </row>
    <row r="5" spans="1:13" ht="16.2" thickBot="1" x14ac:dyDescent="0.35">
      <c r="A5" s="35" t="s">
        <v>584</v>
      </c>
      <c r="K5" s="784" t="s">
        <v>585</v>
      </c>
      <c r="L5" s="784"/>
      <c r="M5" s="784"/>
    </row>
    <row r="6" spans="1:13" ht="16.2" thickTop="1" x14ac:dyDescent="0.3">
      <c r="A6" s="735" t="s">
        <v>205</v>
      </c>
      <c r="B6" s="746" t="s">
        <v>1</v>
      </c>
      <c r="C6" s="746"/>
      <c r="D6" s="746"/>
      <c r="E6" s="746" t="s">
        <v>2</v>
      </c>
      <c r="F6" s="746"/>
      <c r="G6" s="746"/>
      <c r="H6" s="746" t="s">
        <v>4</v>
      </c>
      <c r="I6" s="746"/>
      <c r="J6" s="746"/>
      <c r="K6" s="735" t="s">
        <v>206</v>
      </c>
      <c r="L6" s="735"/>
      <c r="M6" s="735"/>
    </row>
    <row r="7" spans="1:13" ht="18" customHeight="1" x14ac:dyDescent="0.3">
      <c r="A7" s="736"/>
      <c r="B7" s="747" t="s">
        <v>6</v>
      </c>
      <c r="C7" s="747"/>
      <c r="D7" s="747"/>
      <c r="E7" s="747" t="s">
        <v>7</v>
      </c>
      <c r="F7" s="747"/>
      <c r="G7" s="747"/>
      <c r="H7" s="747" t="s">
        <v>9</v>
      </c>
      <c r="I7" s="747"/>
      <c r="J7" s="747"/>
      <c r="K7" s="736"/>
      <c r="L7" s="736"/>
      <c r="M7" s="736"/>
    </row>
    <row r="8" spans="1:13" ht="15.6" x14ac:dyDescent="0.3">
      <c r="A8" s="736"/>
      <c r="B8" s="3" t="s">
        <v>10</v>
      </c>
      <c r="C8" s="3" t="s">
        <v>113</v>
      </c>
      <c r="D8" s="3" t="s">
        <v>12</v>
      </c>
      <c r="E8" s="3" t="s">
        <v>10</v>
      </c>
      <c r="F8" s="3" t="s">
        <v>113</v>
      </c>
      <c r="G8" s="3" t="s">
        <v>12</v>
      </c>
      <c r="H8" s="3" t="s">
        <v>10</v>
      </c>
      <c r="I8" s="3" t="s">
        <v>113</v>
      </c>
      <c r="J8" s="3" t="s">
        <v>12</v>
      </c>
      <c r="K8" s="736"/>
      <c r="L8" s="736"/>
      <c r="M8" s="736"/>
    </row>
    <row r="9" spans="1:13" ht="16.2" thickBot="1" x14ac:dyDescent="0.35">
      <c r="A9" s="737"/>
      <c r="B9" s="4" t="s">
        <v>13</v>
      </c>
      <c r="C9" s="4" t="s">
        <v>14</v>
      </c>
      <c r="D9" s="4" t="s">
        <v>9</v>
      </c>
      <c r="E9" s="4" t="s">
        <v>13</v>
      </c>
      <c r="F9" s="4" t="s">
        <v>14</v>
      </c>
      <c r="G9" s="4" t="s">
        <v>9</v>
      </c>
      <c r="H9" s="4" t="s">
        <v>13</v>
      </c>
      <c r="I9" s="4" t="s">
        <v>14</v>
      </c>
      <c r="J9" s="4" t="s">
        <v>9</v>
      </c>
      <c r="K9" s="737"/>
      <c r="L9" s="737"/>
      <c r="M9" s="737"/>
    </row>
    <row r="10" spans="1:13" ht="27" customHeight="1" x14ac:dyDescent="0.25">
      <c r="A10" s="20" t="s">
        <v>15</v>
      </c>
      <c r="K10" s="781" t="s">
        <v>16</v>
      </c>
      <c r="L10" s="781"/>
      <c r="M10" s="781"/>
    </row>
    <row r="11" spans="1:13" ht="27" customHeight="1" x14ac:dyDescent="0.25">
      <c r="A11" s="8" t="s">
        <v>580</v>
      </c>
      <c r="B11" s="9">
        <v>175</v>
      </c>
      <c r="C11" s="9">
        <v>112</v>
      </c>
      <c r="D11" s="9">
        <v>287</v>
      </c>
      <c r="E11" s="9">
        <v>0</v>
      </c>
      <c r="F11" s="9">
        <v>0</v>
      </c>
      <c r="G11" s="9">
        <v>0</v>
      </c>
      <c r="H11" s="9">
        <f>E11+B11</f>
        <v>175</v>
      </c>
      <c r="I11" s="9">
        <f>F11+C11</f>
        <v>112</v>
      </c>
      <c r="J11" s="9">
        <f>SUM(H11:I11)</f>
        <v>287</v>
      </c>
      <c r="K11" s="782" t="s">
        <v>576</v>
      </c>
      <c r="L11" s="782"/>
      <c r="M11" s="782"/>
    </row>
    <row r="12" spans="1:13" s="208" customFormat="1" ht="33" customHeight="1" thickBot="1" x14ac:dyDescent="0.3">
      <c r="A12" s="210" t="s">
        <v>577</v>
      </c>
      <c r="B12" s="209">
        <v>6</v>
      </c>
      <c r="C12" s="209">
        <v>18</v>
      </c>
      <c r="D12" s="209">
        <v>24</v>
      </c>
      <c r="E12" s="209">
        <v>0</v>
      </c>
      <c r="F12" s="209">
        <v>0</v>
      </c>
      <c r="G12" s="209">
        <v>0</v>
      </c>
      <c r="H12" s="9">
        <f>E12+B12</f>
        <v>6</v>
      </c>
      <c r="I12" s="9">
        <f>F12+C12</f>
        <v>18</v>
      </c>
      <c r="J12" s="9">
        <f t="shared" ref="J12:J13" si="0">SUM(H12:I12)</f>
        <v>24</v>
      </c>
      <c r="L12" s="780" t="s">
        <v>578</v>
      </c>
      <c r="M12" s="780"/>
    </row>
    <row r="13" spans="1:13" ht="27" customHeight="1" thickBot="1" x14ac:dyDescent="0.3">
      <c r="A13" s="23" t="s">
        <v>384</v>
      </c>
      <c r="B13" s="24">
        <f>B12+B11</f>
        <v>181</v>
      </c>
      <c r="C13" s="24">
        <f t="shared" ref="C13:I13" si="1">C12+C11</f>
        <v>130</v>
      </c>
      <c r="D13" s="24">
        <f t="shared" si="1"/>
        <v>311</v>
      </c>
      <c r="E13" s="24">
        <f t="shared" si="1"/>
        <v>0</v>
      </c>
      <c r="F13" s="24">
        <f t="shared" si="1"/>
        <v>0</v>
      </c>
      <c r="G13" s="24">
        <f t="shared" si="1"/>
        <v>0</v>
      </c>
      <c r="H13" s="24">
        <f t="shared" si="1"/>
        <v>181</v>
      </c>
      <c r="I13" s="24">
        <f t="shared" si="1"/>
        <v>130</v>
      </c>
      <c r="J13" s="24">
        <f t="shared" si="0"/>
        <v>311</v>
      </c>
      <c r="K13" s="783" t="s">
        <v>101</v>
      </c>
      <c r="L13" s="783"/>
      <c r="M13" s="783"/>
    </row>
    <row r="14" spans="1:13" ht="24" customHeight="1" thickTop="1" x14ac:dyDescent="0.25"/>
    <row r="15" spans="1:13" ht="24" customHeight="1" x14ac:dyDescent="0.25">
      <c r="A15" s="738" t="s">
        <v>590</v>
      </c>
      <c r="B15" s="738"/>
      <c r="C15" s="738"/>
      <c r="D15" s="738"/>
      <c r="E15" s="738"/>
      <c r="F15" s="738"/>
      <c r="G15" s="738"/>
      <c r="H15" s="738"/>
      <c r="I15" s="738"/>
      <c r="J15" s="738"/>
      <c r="K15" s="738"/>
      <c r="L15" s="738"/>
      <c r="M15" s="738"/>
    </row>
    <row r="16" spans="1:13" ht="37.5" customHeight="1" x14ac:dyDescent="0.3">
      <c r="A16" s="756" t="s">
        <v>591</v>
      </c>
      <c r="B16" s="756"/>
      <c r="C16" s="756"/>
      <c r="D16" s="756"/>
      <c r="E16" s="756"/>
      <c r="F16" s="756"/>
      <c r="G16" s="756"/>
      <c r="H16" s="756"/>
      <c r="I16" s="756"/>
      <c r="J16" s="756"/>
      <c r="K16" s="756"/>
      <c r="L16" s="756"/>
      <c r="M16" s="756"/>
    </row>
    <row r="17" spans="1:13" ht="16.2" thickBot="1" x14ac:dyDescent="0.35">
      <c r="A17" s="35" t="s">
        <v>903</v>
      </c>
      <c r="L17" s="784" t="s">
        <v>904</v>
      </c>
      <c r="M17" s="784"/>
    </row>
    <row r="18" spans="1:13" ht="16.2" thickTop="1" x14ac:dyDescent="0.3">
      <c r="A18" s="735" t="s">
        <v>205</v>
      </c>
      <c r="B18" s="746" t="s">
        <v>1</v>
      </c>
      <c r="C18" s="746"/>
      <c r="D18" s="746"/>
      <c r="E18" s="746" t="s">
        <v>2</v>
      </c>
      <c r="F18" s="746"/>
      <c r="G18" s="746"/>
      <c r="H18" s="746" t="s">
        <v>4</v>
      </c>
      <c r="I18" s="746"/>
      <c r="J18" s="746"/>
      <c r="K18" s="735" t="s">
        <v>206</v>
      </c>
      <c r="L18" s="735"/>
      <c r="M18" s="735"/>
    </row>
    <row r="19" spans="1:13" ht="15.6" x14ac:dyDescent="0.3">
      <c r="A19" s="736"/>
      <c r="B19" s="747" t="s">
        <v>6</v>
      </c>
      <c r="C19" s="747"/>
      <c r="D19" s="747"/>
      <c r="E19" s="747" t="s">
        <v>7</v>
      </c>
      <c r="F19" s="747"/>
      <c r="G19" s="747"/>
      <c r="H19" s="747" t="s">
        <v>9</v>
      </c>
      <c r="I19" s="747"/>
      <c r="J19" s="747"/>
      <c r="K19" s="736"/>
      <c r="L19" s="736"/>
      <c r="M19" s="736"/>
    </row>
    <row r="20" spans="1:13" ht="15.6" x14ac:dyDescent="0.3">
      <c r="A20" s="736"/>
      <c r="B20" s="3" t="s">
        <v>10</v>
      </c>
      <c r="C20" s="3" t="s">
        <v>113</v>
      </c>
      <c r="D20" s="3" t="s">
        <v>12</v>
      </c>
      <c r="E20" s="3" t="s">
        <v>10</v>
      </c>
      <c r="F20" s="3" t="s">
        <v>113</v>
      </c>
      <c r="G20" s="3" t="s">
        <v>12</v>
      </c>
      <c r="H20" s="3" t="s">
        <v>10</v>
      </c>
      <c r="I20" s="3" t="s">
        <v>113</v>
      </c>
      <c r="J20" s="3" t="s">
        <v>12</v>
      </c>
      <c r="K20" s="736"/>
      <c r="L20" s="736"/>
      <c r="M20" s="736"/>
    </row>
    <row r="21" spans="1:13" ht="16.2" thickBot="1" x14ac:dyDescent="0.35">
      <c r="A21" s="737"/>
      <c r="B21" s="4" t="s">
        <v>13</v>
      </c>
      <c r="C21" s="4" t="s">
        <v>14</v>
      </c>
      <c r="D21" s="4" t="s">
        <v>9</v>
      </c>
      <c r="E21" s="4" t="s">
        <v>13</v>
      </c>
      <c r="F21" s="4" t="s">
        <v>14</v>
      </c>
      <c r="G21" s="4" t="s">
        <v>9</v>
      </c>
      <c r="H21" s="4" t="s">
        <v>13</v>
      </c>
      <c r="I21" s="4" t="s">
        <v>14</v>
      </c>
      <c r="J21" s="4" t="s">
        <v>9</v>
      </c>
      <c r="K21" s="737"/>
      <c r="L21" s="737"/>
      <c r="M21" s="737"/>
    </row>
    <row r="22" spans="1:13" ht="23.25" customHeight="1" x14ac:dyDescent="0.25">
      <c r="A22" s="20" t="s">
        <v>15</v>
      </c>
      <c r="K22" s="785" t="s">
        <v>16</v>
      </c>
      <c r="L22" s="785"/>
      <c r="M22" s="785"/>
    </row>
    <row r="23" spans="1:13" ht="23.25" customHeight="1" x14ac:dyDescent="0.25">
      <c r="A23" s="8" t="s">
        <v>580</v>
      </c>
      <c r="B23" s="9">
        <v>166</v>
      </c>
      <c r="C23" s="9">
        <v>110</v>
      </c>
      <c r="D23" s="9">
        <v>276</v>
      </c>
      <c r="E23" s="9">
        <v>0</v>
      </c>
      <c r="F23" s="9">
        <v>0</v>
      </c>
      <c r="G23" s="9">
        <v>0</v>
      </c>
      <c r="H23" s="9">
        <f>E23+B23</f>
        <v>166</v>
      </c>
      <c r="I23" s="9">
        <f>F23+C23</f>
        <v>110</v>
      </c>
      <c r="J23" s="9">
        <f>SUM(H23:I23)</f>
        <v>276</v>
      </c>
      <c r="K23" s="782" t="s">
        <v>576</v>
      </c>
      <c r="L23" s="782"/>
      <c r="M23" s="782"/>
    </row>
    <row r="24" spans="1:13" s="208" customFormat="1" ht="31.5" customHeight="1" thickBot="1" x14ac:dyDescent="0.3">
      <c r="A24" s="14" t="s">
        <v>577</v>
      </c>
      <c r="B24" s="209">
        <v>6</v>
      </c>
      <c r="C24" s="209">
        <v>18</v>
      </c>
      <c r="D24" s="209">
        <v>24</v>
      </c>
      <c r="E24" s="209">
        <v>0</v>
      </c>
      <c r="F24" s="209">
        <v>0</v>
      </c>
      <c r="G24" s="209">
        <v>0</v>
      </c>
      <c r="H24" s="9">
        <f>E24+B24</f>
        <v>6</v>
      </c>
      <c r="I24" s="9">
        <f>F24+C24</f>
        <v>18</v>
      </c>
      <c r="J24" s="9">
        <f>SUM(H24:I24)</f>
        <v>24</v>
      </c>
      <c r="K24" s="780" t="s">
        <v>578</v>
      </c>
      <c r="L24" s="780"/>
      <c r="M24" s="780"/>
    </row>
    <row r="25" spans="1:13" ht="23.25" customHeight="1" thickBot="1" x14ac:dyDescent="0.3">
      <c r="A25" s="23" t="s">
        <v>384</v>
      </c>
      <c r="B25" s="24">
        <f>SUM(B23:B24)</f>
        <v>172</v>
      </c>
      <c r="C25" s="24">
        <f t="shared" ref="C25:J25" si="2">SUM(C23:C24)</f>
        <v>128</v>
      </c>
      <c r="D25" s="24">
        <f t="shared" si="2"/>
        <v>300</v>
      </c>
      <c r="E25" s="24">
        <f t="shared" si="2"/>
        <v>0</v>
      </c>
      <c r="F25" s="24">
        <f t="shared" si="2"/>
        <v>0</v>
      </c>
      <c r="G25" s="24">
        <f t="shared" si="2"/>
        <v>0</v>
      </c>
      <c r="H25" s="24">
        <f t="shared" si="2"/>
        <v>172</v>
      </c>
      <c r="I25" s="24">
        <f t="shared" si="2"/>
        <v>128</v>
      </c>
      <c r="J25" s="24">
        <f t="shared" si="2"/>
        <v>300</v>
      </c>
      <c r="K25" s="783" t="s">
        <v>101</v>
      </c>
      <c r="L25" s="783"/>
      <c r="M25" s="783"/>
    </row>
    <row r="26" spans="1:13" ht="33" customHeight="1" thickTop="1" x14ac:dyDescent="0.25"/>
  </sheetData>
  <mergeCells count="30">
    <mergeCell ref="A15:M15"/>
    <mergeCell ref="K22:M22"/>
    <mergeCell ref="K23:M23"/>
    <mergeCell ref="K25:M25"/>
    <mergeCell ref="L17:M17"/>
    <mergeCell ref="A18:A21"/>
    <mergeCell ref="B18:D18"/>
    <mergeCell ref="E18:G18"/>
    <mergeCell ref="H18:J18"/>
    <mergeCell ref="K18:M21"/>
    <mergeCell ref="B19:D19"/>
    <mergeCell ref="E19:G19"/>
    <mergeCell ref="H19:J19"/>
    <mergeCell ref="K24:M24"/>
    <mergeCell ref="A16:M16"/>
    <mergeCell ref="A3:M3"/>
    <mergeCell ref="A4:M4"/>
    <mergeCell ref="K5:M5"/>
    <mergeCell ref="A6:A9"/>
    <mergeCell ref="B6:D6"/>
    <mergeCell ref="E6:G6"/>
    <mergeCell ref="H6:J6"/>
    <mergeCell ref="K6:M9"/>
    <mergeCell ref="B7:D7"/>
    <mergeCell ref="E7:G7"/>
    <mergeCell ref="L12:M12"/>
    <mergeCell ref="H7:J7"/>
    <mergeCell ref="K10:M10"/>
    <mergeCell ref="K11:M11"/>
    <mergeCell ref="K13:M13"/>
  </mergeCells>
  <printOptions horizontalCentered="1"/>
  <pageMargins left="0.39370078740157483" right="0.39370078740157483" top="0.78740157480314965" bottom="0.39370078740157483" header="0.78740157480314965" footer="0.39370078740157483"/>
  <pageSetup paperSize="9" scale="75" firstPageNumber="161"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222"/>
  <sheetViews>
    <sheetView rightToLeft="1" view="pageBreakPreview" topLeftCell="A202" zoomScale="80" zoomScaleSheetLayoutView="80" workbookViewId="0">
      <selection activeCell="A225" sqref="A225"/>
    </sheetView>
  </sheetViews>
  <sheetFormatPr defaultColWidth="9" defaultRowHeight="13.8" x14ac:dyDescent="0.25"/>
  <cols>
    <col min="1" max="1" width="27.69921875" style="371" customWidth="1"/>
    <col min="2" max="4" width="9" style="371"/>
    <col min="5" max="5" width="7" style="371" customWidth="1"/>
    <col min="6" max="6" width="8.19921875" style="371" customWidth="1"/>
    <col min="7" max="7" width="7.09765625" style="371" customWidth="1"/>
    <col min="8" max="10" width="9" style="371"/>
    <col min="11" max="11" width="34.8984375" style="371" customWidth="1"/>
    <col min="12" max="16384" width="9" style="371"/>
  </cols>
  <sheetData>
    <row r="1" spans="1:11" ht="32.25" customHeight="1" x14ac:dyDescent="0.25">
      <c r="A1" s="738" t="s">
        <v>938</v>
      </c>
      <c r="B1" s="738"/>
      <c r="C1" s="738"/>
      <c r="D1" s="738"/>
      <c r="E1" s="738"/>
      <c r="F1" s="738"/>
      <c r="G1" s="738"/>
      <c r="H1" s="738"/>
      <c r="I1" s="738"/>
      <c r="J1" s="738"/>
      <c r="K1" s="738"/>
    </row>
    <row r="2" spans="1:11" ht="28.5" customHeight="1" x14ac:dyDescent="0.25">
      <c r="A2" s="742" t="s">
        <v>939</v>
      </c>
      <c r="B2" s="742"/>
      <c r="C2" s="742"/>
      <c r="D2" s="742"/>
      <c r="E2" s="742"/>
      <c r="F2" s="742"/>
      <c r="G2" s="742"/>
      <c r="H2" s="742"/>
      <c r="I2" s="742"/>
      <c r="J2" s="742"/>
      <c r="K2" s="742"/>
    </row>
    <row r="3" spans="1:11" ht="26.25" customHeight="1" thickBot="1" x14ac:dyDescent="0.35">
      <c r="A3" s="35" t="s">
        <v>940</v>
      </c>
      <c r="K3" s="81" t="s">
        <v>941</v>
      </c>
    </row>
    <row r="4" spans="1:11" ht="22.5" customHeight="1" thickTop="1" x14ac:dyDescent="0.3">
      <c r="A4" s="735" t="s">
        <v>205</v>
      </c>
      <c r="B4" s="746" t="s">
        <v>1</v>
      </c>
      <c r="C4" s="746"/>
      <c r="D4" s="746"/>
      <c r="E4" s="746" t="s">
        <v>2</v>
      </c>
      <c r="F4" s="746"/>
      <c r="G4" s="746"/>
      <c r="H4" s="746" t="s">
        <v>4</v>
      </c>
      <c r="I4" s="746"/>
      <c r="J4" s="746"/>
      <c r="K4" s="735" t="s">
        <v>206</v>
      </c>
    </row>
    <row r="5" spans="1:11" ht="20.25" customHeight="1" x14ac:dyDescent="0.3">
      <c r="A5" s="736"/>
      <c r="B5" s="747" t="s">
        <v>6</v>
      </c>
      <c r="C5" s="747"/>
      <c r="D5" s="747"/>
      <c r="E5" s="747" t="s">
        <v>7</v>
      </c>
      <c r="F5" s="747"/>
      <c r="G5" s="747"/>
      <c r="H5" s="747" t="s">
        <v>9</v>
      </c>
      <c r="I5" s="747"/>
      <c r="J5" s="747"/>
      <c r="K5" s="736"/>
    </row>
    <row r="6" spans="1:11" ht="21" customHeight="1" x14ac:dyDescent="0.3">
      <c r="A6" s="736"/>
      <c r="B6" s="370" t="s">
        <v>10</v>
      </c>
      <c r="C6" s="370" t="s">
        <v>113</v>
      </c>
      <c r="D6" s="370" t="s">
        <v>12</v>
      </c>
      <c r="E6" s="370" t="s">
        <v>10</v>
      </c>
      <c r="F6" s="370" t="s">
        <v>113</v>
      </c>
      <c r="G6" s="370" t="s">
        <v>12</v>
      </c>
      <c r="H6" s="370" t="s">
        <v>10</v>
      </c>
      <c r="I6" s="370" t="s">
        <v>113</v>
      </c>
      <c r="J6" s="370" t="s">
        <v>12</v>
      </c>
      <c r="K6" s="736"/>
    </row>
    <row r="7" spans="1:11" ht="17.25" customHeight="1" thickBot="1" x14ac:dyDescent="0.35">
      <c r="A7" s="737"/>
      <c r="B7" s="4" t="s">
        <v>13</v>
      </c>
      <c r="C7" s="4" t="s">
        <v>14</v>
      </c>
      <c r="D7" s="4" t="s">
        <v>9</v>
      </c>
      <c r="E7" s="4" t="s">
        <v>13</v>
      </c>
      <c r="F7" s="4" t="s">
        <v>14</v>
      </c>
      <c r="G7" s="4" t="s">
        <v>9</v>
      </c>
      <c r="H7" s="4" t="s">
        <v>13</v>
      </c>
      <c r="I7" s="4" t="s">
        <v>14</v>
      </c>
      <c r="J7" s="4" t="s">
        <v>9</v>
      </c>
      <c r="K7" s="737"/>
    </row>
    <row r="8" spans="1:11" ht="22.5" customHeight="1" x14ac:dyDescent="0.25">
      <c r="A8" s="8" t="s">
        <v>15</v>
      </c>
      <c r="B8" s="9"/>
      <c r="C8" s="9"/>
      <c r="D8" s="9"/>
      <c r="E8" s="9"/>
      <c r="F8" s="9"/>
      <c r="G8" s="9"/>
      <c r="H8" s="9"/>
      <c r="I8" s="9"/>
      <c r="J8" s="9"/>
      <c r="K8" s="375" t="s">
        <v>207</v>
      </c>
    </row>
    <row r="9" spans="1:11" ht="19.5" customHeight="1" x14ac:dyDescent="0.25">
      <c r="A9" s="8" t="s">
        <v>208</v>
      </c>
      <c r="B9" s="9">
        <v>89</v>
      </c>
      <c r="C9" s="9">
        <v>120</v>
      </c>
      <c r="D9" s="9">
        <f>SUM(B9:C9)</f>
        <v>209</v>
      </c>
      <c r="E9" s="9">
        <v>0</v>
      </c>
      <c r="F9" s="9">
        <v>0</v>
      </c>
      <c r="G9" s="9">
        <v>0</v>
      </c>
      <c r="H9" s="9">
        <f>SUM(B9,E9)</f>
        <v>89</v>
      </c>
      <c r="I9" s="9">
        <f>SUM(C9,F9)</f>
        <v>120</v>
      </c>
      <c r="J9" s="9">
        <f>SUM(H9:I9)</f>
        <v>209</v>
      </c>
      <c r="K9" s="375" t="s">
        <v>209</v>
      </c>
    </row>
    <row r="10" spans="1:11" ht="22.5" customHeight="1" x14ac:dyDescent="0.25">
      <c r="A10" s="8" t="s">
        <v>212</v>
      </c>
      <c r="B10" s="9">
        <v>43</v>
      </c>
      <c r="C10" s="9">
        <v>94</v>
      </c>
      <c r="D10" s="9">
        <f t="shared" ref="D10:D23" si="0">SUM(B10:C10)</f>
        <v>137</v>
      </c>
      <c r="E10" s="9">
        <v>0</v>
      </c>
      <c r="F10" s="9">
        <v>0</v>
      </c>
      <c r="G10" s="9">
        <v>0</v>
      </c>
      <c r="H10" s="9">
        <f t="shared" ref="H10:I22" si="1">SUM(B10,E10)</f>
        <v>43</v>
      </c>
      <c r="I10" s="9">
        <f t="shared" si="1"/>
        <v>94</v>
      </c>
      <c r="J10" s="9">
        <f t="shared" ref="J10:J22" si="2">SUM(H10:I10)</f>
        <v>137</v>
      </c>
      <c r="K10" s="375" t="s">
        <v>213</v>
      </c>
    </row>
    <row r="11" spans="1:11" ht="22.5" customHeight="1" x14ac:dyDescent="0.25">
      <c r="A11" s="8" t="s">
        <v>214</v>
      </c>
      <c r="B11" s="9">
        <v>74</v>
      </c>
      <c r="C11" s="9">
        <v>123</v>
      </c>
      <c r="D11" s="9">
        <f t="shared" si="0"/>
        <v>197</v>
      </c>
      <c r="E11" s="9">
        <v>0</v>
      </c>
      <c r="F11" s="9">
        <v>0</v>
      </c>
      <c r="G11" s="9">
        <v>0</v>
      </c>
      <c r="H11" s="9">
        <f t="shared" si="1"/>
        <v>74</v>
      </c>
      <c r="I11" s="9">
        <f t="shared" si="1"/>
        <v>123</v>
      </c>
      <c r="J11" s="9">
        <f t="shared" si="2"/>
        <v>197</v>
      </c>
      <c r="K11" s="375" t="s">
        <v>315</v>
      </c>
    </row>
    <row r="12" spans="1:11" ht="22.5" customHeight="1" x14ac:dyDescent="0.25">
      <c r="A12" s="8" t="s">
        <v>216</v>
      </c>
      <c r="B12" s="9">
        <v>30</v>
      </c>
      <c r="C12" s="9">
        <v>117</v>
      </c>
      <c r="D12" s="9">
        <f t="shared" si="0"/>
        <v>147</v>
      </c>
      <c r="E12" s="9">
        <v>0</v>
      </c>
      <c r="F12" s="9">
        <v>0</v>
      </c>
      <c r="G12" s="9">
        <v>0</v>
      </c>
      <c r="H12" s="9">
        <f t="shared" si="1"/>
        <v>30</v>
      </c>
      <c r="I12" s="9">
        <f t="shared" si="1"/>
        <v>117</v>
      </c>
      <c r="J12" s="9">
        <f t="shared" si="2"/>
        <v>147</v>
      </c>
      <c r="K12" s="375" t="s">
        <v>217</v>
      </c>
    </row>
    <row r="13" spans="1:11" ht="22.5" customHeight="1" x14ac:dyDescent="0.25">
      <c r="A13" s="8" t="s">
        <v>218</v>
      </c>
      <c r="B13" s="9">
        <v>249</v>
      </c>
      <c r="C13" s="9">
        <v>210</v>
      </c>
      <c r="D13" s="9">
        <f t="shared" si="0"/>
        <v>459</v>
      </c>
      <c r="E13" s="9">
        <v>0</v>
      </c>
      <c r="F13" s="9">
        <v>0</v>
      </c>
      <c r="G13" s="9">
        <v>0</v>
      </c>
      <c r="H13" s="9">
        <f t="shared" si="1"/>
        <v>249</v>
      </c>
      <c r="I13" s="9">
        <f t="shared" si="1"/>
        <v>210</v>
      </c>
      <c r="J13" s="9">
        <f t="shared" si="2"/>
        <v>459</v>
      </c>
      <c r="K13" s="375" t="s">
        <v>219</v>
      </c>
    </row>
    <row r="14" spans="1:11" ht="22.5" customHeight="1" x14ac:dyDescent="0.25">
      <c r="A14" s="8" t="s">
        <v>942</v>
      </c>
      <c r="B14" s="9">
        <v>98</v>
      </c>
      <c r="C14" s="9">
        <v>81</v>
      </c>
      <c r="D14" s="9">
        <f t="shared" si="0"/>
        <v>179</v>
      </c>
      <c r="E14" s="9">
        <v>0</v>
      </c>
      <c r="F14" s="9">
        <v>0</v>
      </c>
      <c r="G14" s="9">
        <v>0</v>
      </c>
      <c r="H14" s="9">
        <f t="shared" si="1"/>
        <v>98</v>
      </c>
      <c r="I14" s="9">
        <f t="shared" si="1"/>
        <v>81</v>
      </c>
      <c r="J14" s="9">
        <f t="shared" si="2"/>
        <v>179</v>
      </c>
      <c r="K14" s="375" t="s">
        <v>943</v>
      </c>
    </row>
    <row r="15" spans="1:11" ht="22.5" customHeight="1" x14ac:dyDescent="0.25">
      <c r="A15" s="8" t="s">
        <v>222</v>
      </c>
      <c r="B15" s="9">
        <v>60</v>
      </c>
      <c r="C15" s="9">
        <v>59</v>
      </c>
      <c r="D15" s="9">
        <f t="shared" si="0"/>
        <v>119</v>
      </c>
      <c r="E15" s="9">
        <v>0</v>
      </c>
      <c r="F15" s="9">
        <v>0</v>
      </c>
      <c r="G15" s="9">
        <v>0</v>
      </c>
      <c r="H15" s="9">
        <f t="shared" si="1"/>
        <v>60</v>
      </c>
      <c r="I15" s="9">
        <f t="shared" si="1"/>
        <v>59</v>
      </c>
      <c r="J15" s="9">
        <f t="shared" si="2"/>
        <v>119</v>
      </c>
      <c r="K15" s="375" t="s">
        <v>223</v>
      </c>
    </row>
    <row r="16" spans="1:11" ht="22.5" customHeight="1" x14ac:dyDescent="0.25">
      <c r="A16" s="8" t="s">
        <v>224</v>
      </c>
      <c r="B16" s="9">
        <v>25</v>
      </c>
      <c r="C16" s="9">
        <v>44</v>
      </c>
      <c r="D16" s="9">
        <f t="shared" si="0"/>
        <v>69</v>
      </c>
      <c r="E16" s="9">
        <v>0</v>
      </c>
      <c r="F16" s="9">
        <v>0</v>
      </c>
      <c r="G16" s="9">
        <v>0</v>
      </c>
      <c r="H16" s="9">
        <f t="shared" si="1"/>
        <v>25</v>
      </c>
      <c r="I16" s="9">
        <f t="shared" si="1"/>
        <v>44</v>
      </c>
      <c r="J16" s="9">
        <f t="shared" si="2"/>
        <v>69</v>
      </c>
      <c r="K16" s="375" t="s">
        <v>225</v>
      </c>
    </row>
    <row r="17" spans="1:11" ht="22.5" customHeight="1" x14ac:dyDescent="0.25">
      <c r="A17" s="8" t="s">
        <v>226</v>
      </c>
      <c r="B17" s="9">
        <v>309</v>
      </c>
      <c r="C17" s="9">
        <v>374</v>
      </c>
      <c r="D17" s="9">
        <f t="shared" si="0"/>
        <v>683</v>
      </c>
      <c r="E17" s="9">
        <v>0</v>
      </c>
      <c r="F17" s="9">
        <v>0</v>
      </c>
      <c r="G17" s="9">
        <v>0</v>
      </c>
      <c r="H17" s="9">
        <f t="shared" si="1"/>
        <v>309</v>
      </c>
      <c r="I17" s="9">
        <f t="shared" si="1"/>
        <v>374</v>
      </c>
      <c r="J17" s="9">
        <f t="shared" si="2"/>
        <v>683</v>
      </c>
      <c r="K17" s="375" t="s">
        <v>467</v>
      </c>
    </row>
    <row r="18" spans="1:11" ht="22.5" customHeight="1" x14ac:dyDescent="0.25">
      <c r="A18" s="8" t="s">
        <v>470</v>
      </c>
      <c r="B18" s="9">
        <v>142</v>
      </c>
      <c r="C18" s="9">
        <v>135</v>
      </c>
      <c r="D18" s="9">
        <f t="shared" si="0"/>
        <v>277</v>
      </c>
      <c r="E18" s="9">
        <v>0</v>
      </c>
      <c r="F18" s="9">
        <v>0</v>
      </c>
      <c r="G18" s="9">
        <v>0</v>
      </c>
      <c r="H18" s="9">
        <f t="shared" si="1"/>
        <v>142</v>
      </c>
      <c r="I18" s="9">
        <f t="shared" si="1"/>
        <v>135</v>
      </c>
      <c r="J18" s="9">
        <f t="shared" si="2"/>
        <v>277</v>
      </c>
      <c r="K18" s="375" t="s">
        <v>471</v>
      </c>
    </row>
    <row r="19" spans="1:11" ht="22.5" customHeight="1" x14ac:dyDescent="0.25">
      <c r="A19" s="8" t="s">
        <v>230</v>
      </c>
      <c r="B19" s="9">
        <v>573</v>
      </c>
      <c r="C19" s="9">
        <v>287</v>
      </c>
      <c r="D19" s="9">
        <f t="shared" si="0"/>
        <v>860</v>
      </c>
      <c r="E19" s="9">
        <v>0</v>
      </c>
      <c r="F19" s="9">
        <v>0</v>
      </c>
      <c r="G19" s="9">
        <v>0</v>
      </c>
      <c r="H19" s="9">
        <f t="shared" si="1"/>
        <v>573</v>
      </c>
      <c r="I19" s="9">
        <f>SUM(C19,F19)</f>
        <v>287</v>
      </c>
      <c r="J19" s="9">
        <f>SUM(H19:I19)</f>
        <v>860</v>
      </c>
      <c r="K19" s="375" t="s">
        <v>231</v>
      </c>
    </row>
    <row r="20" spans="1:11" ht="22.5" customHeight="1" x14ac:dyDescent="0.25">
      <c r="A20" s="8" t="s">
        <v>319</v>
      </c>
      <c r="B20" s="9">
        <v>193</v>
      </c>
      <c r="C20" s="9">
        <v>346</v>
      </c>
      <c r="D20" s="9">
        <f t="shared" si="0"/>
        <v>539</v>
      </c>
      <c r="E20" s="9">
        <v>0</v>
      </c>
      <c r="F20" s="9">
        <v>0</v>
      </c>
      <c r="G20" s="9">
        <v>0</v>
      </c>
      <c r="H20" s="9">
        <f t="shared" si="1"/>
        <v>193</v>
      </c>
      <c r="I20" s="9">
        <f t="shared" si="1"/>
        <v>346</v>
      </c>
      <c r="J20" s="9">
        <f t="shared" si="2"/>
        <v>539</v>
      </c>
      <c r="K20" s="375" t="s">
        <v>320</v>
      </c>
    </row>
    <row r="21" spans="1:11" ht="22.5" customHeight="1" x14ac:dyDescent="0.25">
      <c r="A21" s="8" t="s">
        <v>944</v>
      </c>
      <c r="B21" s="9">
        <v>0</v>
      </c>
      <c r="C21" s="9">
        <v>1246</v>
      </c>
      <c r="D21" s="9">
        <f t="shared" si="0"/>
        <v>1246</v>
      </c>
      <c r="E21" s="9">
        <v>0</v>
      </c>
      <c r="F21" s="9">
        <v>0</v>
      </c>
      <c r="G21" s="9">
        <v>0</v>
      </c>
      <c r="H21" s="9">
        <f t="shared" si="1"/>
        <v>0</v>
      </c>
      <c r="I21" s="9">
        <f t="shared" si="1"/>
        <v>1246</v>
      </c>
      <c r="J21" s="9">
        <f t="shared" si="2"/>
        <v>1246</v>
      </c>
      <c r="K21" s="375" t="s">
        <v>269</v>
      </c>
    </row>
    <row r="22" spans="1:11" ht="22.5" customHeight="1" x14ac:dyDescent="0.25">
      <c r="A22" s="8" t="s">
        <v>945</v>
      </c>
      <c r="B22" s="9">
        <v>410</v>
      </c>
      <c r="C22" s="9">
        <v>249</v>
      </c>
      <c r="D22" s="9">
        <f t="shared" si="0"/>
        <v>659</v>
      </c>
      <c r="E22" s="9">
        <v>0</v>
      </c>
      <c r="F22" s="9">
        <v>0</v>
      </c>
      <c r="G22" s="9">
        <v>0</v>
      </c>
      <c r="H22" s="9">
        <f t="shared" si="1"/>
        <v>410</v>
      </c>
      <c r="I22" s="9">
        <f t="shared" si="1"/>
        <v>249</v>
      </c>
      <c r="J22" s="9">
        <f t="shared" si="2"/>
        <v>659</v>
      </c>
      <c r="K22" s="375" t="s">
        <v>322</v>
      </c>
    </row>
    <row r="23" spans="1:11" ht="22.5" customHeight="1" thickBot="1" x14ac:dyDescent="0.3">
      <c r="A23" s="11" t="s">
        <v>238</v>
      </c>
      <c r="B23" s="12">
        <v>67</v>
      </c>
      <c r="C23" s="12">
        <v>33</v>
      </c>
      <c r="D23" s="12">
        <f t="shared" si="0"/>
        <v>100</v>
      </c>
      <c r="E23" s="12">
        <v>0</v>
      </c>
      <c r="F23" s="12">
        <v>0</v>
      </c>
      <c r="G23" s="12">
        <v>0</v>
      </c>
      <c r="H23" s="12">
        <f>SUM(B23,E23)</f>
        <v>67</v>
      </c>
      <c r="I23" s="12">
        <f>SUM(C23,F23)</f>
        <v>33</v>
      </c>
      <c r="J23" s="12">
        <f>SUM(H23:I23)</f>
        <v>100</v>
      </c>
      <c r="K23" s="13" t="s">
        <v>476</v>
      </c>
    </row>
    <row r="24" spans="1:11" ht="13.5" customHeight="1" thickTop="1" x14ac:dyDescent="0.25"/>
    <row r="25" spans="1:11" ht="13.5" customHeight="1" x14ac:dyDescent="0.25"/>
    <row r="26" spans="1:11" ht="13.5" customHeight="1" x14ac:dyDescent="0.25"/>
    <row r="27" spans="1:11" ht="13.5" customHeight="1" x14ac:dyDescent="0.25"/>
    <row r="28" spans="1:11" ht="13.5" customHeight="1" x14ac:dyDescent="0.25"/>
    <row r="29" spans="1:11" ht="13.5" customHeight="1" x14ac:dyDescent="0.25"/>
    <row r="30" spans="1:11" ht="13.5" customHeight="1" x14ac:dyDescent="0.25"/>
    <row r="31" spans="1:11" ht="13.5" customHeight="1" x14ac:dyDescent="0.25"/>
    <row r="32" spans="1:11" s="628" customFormat="1" ht="13.5" customHeight="1" x14ac:dyDescent="0.25"/>
    <row r="33" spans="1:11" s="628" customFormat="1" ht="13.5" customHeight="1" x14ac:dyDescent="0.25"/>
    <row r="34" spans="1:11" s="659" customFormat="1" ht="13.5" customHeight="1" x14ac:dyDescent="0.25"/>
    <row r="35" spans="1:11" s="659" customFormat="1" ht="13.5" customHeight="1" x14ac:dyDescent="0.25"/>
    <row r="36" spans="1:11" s="659" customFormat="1" ht="13.5" customHeight="1" x14ac:dyDescent="0.25"/>
    <row r="37" spans="1:11" ht="13.5" customHeight="1" x14ac:dyDescent="0.25"/>
    <row r="38" spans="1:11" ht="13.5" customHeight="1" x14ac:dyDescent="0.25"/>
    <row r="39" spans="1:11" ht="13.5" customHeight="1" x14ac:dyDescent="0.25"/>
    <row r="40" spans="1:11" ht="13.5" customHeight="1" x14ac:dyDescent="0.25"/>
    <row r="41" spans="1:11" ht="25.5" customHeight="1" thickBot="1" x14ac:dyDescent="0.35">
      <c r="A41" s="35" t="s">
        <v>946</v>
      </c>
      <c r="K41" s="320" t="s">
        <v>947</v>
      </c>
    </row>
    <row r="42" spans="1:11" ht="20.25" customHeight="1" thickTop="1" x14ac:dyDescent="0.3">
      <c r="A42" s="735" t="s">
        <v>205</v>
      </c>
      <c r="B42" s="746" t="s">
        <v>1</v>
      </c>
      <c r="C42" s="746"/>
      <c r="D42" s="746"/>
      <c r="E42" s="746" t="s">
        <v>2</v>
      </c>
      <c r="F42" s="746"/>
      <c r="G42" s="746"/>
      <c r="H42" s="746" t="s">
        <v>4</v>
      </c>
      <c r="I42" s="746"/>
      <c r="J42" s="746"/>
      <c r="K42" s="735" t="s">
        <v>206</v>
      </c>
    </row>
    <row r="43" spans="1:11" ht="15" customHeight="1" x14ac:dyDescent="0.3">
      <c r="A43" s="736"/>
      <c r="B43" s="747" t="s">
        <v>6</v>
      </c>
      <c r="C43" s="747"/>
      <c r="D43" s="747"/>
      <c r="E43" s="747" t="s">
        <v>7</v>
      </c>
      <c r="F43" s="747"/>
      <c r="G43" s="747"/>
      <c r="H43" s="747" t="s">
        <v>9</v>
      </c>
      <c r="I43" s="747"/>
      <c r="J43" s="747"/>
      <c r="K43" s="736"/>
    </row>
    <row r="44" spans="1:11" ht="21.75" customHeight="1" x14ac:dyDescent="0.3">
      <c r="A44" s="736"/>
      <c r="B44" s="370" t="s">
        <v>10</v>
      </c>
      <c r="C44" s="370" t="s">
        <v>113</v>
      </c>
      <c r="D44" s="370" t="s">
        <v>12</v>
      </c>
      <c r="E44" s="370" t="s">
        <v>10</v>
      </c>
      <c r="F44" s="370" t="s">
        <v>113</v>
      </c>
      <c r="G44" s="370" t="s">
        <v>12</v>
      </c>
      <c r="H44" s="370" t="s">
        <v>10</v>
      </c>
      <c r="I44" s="370" t="s">
        <v>113</v>
      </c>
      <c r="J44" s="370" t="s">
        <v>12</v>
      </c>
      <c r="K44" s="736"/>
    </row>
    <row r="45" spans="1:11" ht="21.75" customHeight="1" thickBot="1" x14ac:dyDescent="0.35">
      <c r="A45" s="737"/>
      <c r="B45" s="4" t="s">
        <v>13</v>
      </c>
      <c r="C45" s="4" t="s">
        <v>14</v>
      </c>
      <c r="D45" s="4" t="s">
        <v>9</v>
      </c>
      <c r="E45" s="4" t="s">
        <v>13</v>
      </c>
      <c r="F45" s="4" t="s">
        <v>14</v>
      </c>
      <c r="G45" s="4" t="s">
        <v>9</v>
      </c>
      <c r="H45" s="4" t="s">
        <v>13</v>
      </c>
      <c r="I45" s="4" t="s">
        <v>14</v>
      </c>
      <c r="J45" s="4" t="s">
        <v>9</v>
      </c>
      <c r="K45" s="737"/>
    </row>
    <row r="46" spans="1:11" ht="20.100000000000001" customHeight="1" x14ac:dyDescent="0.25">
      <c r="A46" s="8" t="s">
        <v>242</v>
      </c>
      <c r="B46" s="9">
        <v>173</v>
      </c>
      <c r="C46" s="9">
        <v>186</v>
      </c>
      <c r="D46" s="9">
        <f>SUM(B46:C46)</f>
        <v>359</v>
      </c>
      <c r="E46" s="9">
        <v>0</v>
      </c>
      <c r="F46" s="9">
        <v>0</v>
      </c>
      <c r="G46" s="9">
        <v>0</v>
      </c>
      <c r="H46" s="9">
        <f>SUM(B46,E46)</f>
        <v>173</v>
      </c>
      <c r="I46" s="9">
        <f>SUM(C46,F46)</f>
        <v>186</v>
      </c>
      <c r="J46" s="9">
        <f>SUM(G46,D46)</f>
        <v>359</v>
      </c>
      <c r="K46" s="375" t="s">
        <v>243</v>
      </c>
    </row>
    <row r="47" spans="1:11" ht="20.100000000000001" customHeight="1" x14ac:dyDescent="0.25">
      <c r="A47" s="8" t="s">
        <v>244</v>
      </c>
      <c r="B47" s="9">
        <v>113</v>
      </c>
      <c r="C47" s="9">
        <v>144</v>
      </c>
      <c r="D47" s="9">
        <f t="shared" ref="D47:D51" si="3">SUM(B47:C47)</f>
        <v>257</v>
      </c>
      <c r="E47" s="9">
        <v>0</v>
      </c>
      <c r="F47" s="9">
        <v>0</v>
      </c>
      <c r="G47" s="9">
        <v>0</v>
      </c>
      <c r="H47" s="9">
        <f t="shared" ref="H47:I51" si="4">SUM(B47,E47)</f>
        <v>113</v>
      </c>
      <c r="I47" s="9">
        <f t="shared" si="4"/>
        <v>144</v>
      </c>
      <c r="J47" s="9">
        <f>SUM(G47,D47)</f>
        <v>257</v>
      </c>
      <c r="K47" s="375" t="s">
        <v>245</v>
      </c>
    </row>
    <row r="48" spans="1:11" ht="20.100000000000001" customHeight="1" x14ac:dyDescent="0.25">
      <c r="A48" s="8" t="s">
        <v>477</v>
      </c>
      <c r="B48" s="9">
        <v>13</v>
      </c>
      <c r="C48" s="9">
        <v>7</v>
      </c>
      <c r="D48" s="9">
        <f t="shared" si="3"/>
        <v>20</v>
      </c>
      <c r="E48" s="9">
        <v>0</v>
      </c>
      <c r="F48" s="9">
        <v>0</v>
      </c>
      <c r="G48" s="9">
        <v>0</v>
      </c>
      <c r="H48" s="9">
        <f t="shared" si="4"/>
        <v>13</v>
      </c>
      <c r="I48" s="9">
        <f t="shared" si="4"/>
        <v>7</v>
      </c>
      <c r="J48" s="9">
        <f t="shared" ref="J48:J67" si="5">SUM(G48,D48)</f>
        <v>20</v>
      </c>
      <c r="K48" s="375" t="s">
        <v>948</v>
      </c>
    </row>
    <row r="49" spans="1:11" ht="20.100000000000001" customHeight="1" x14ac:dyDescent="0.25">
      <c r="A49" s="8" t="s">
        <v>248</v>
      </c>
      <c r="B49" s="9">
        <v>210</v>
      </c>
      <c r="C49" s="9">
        <v>123</v>
      </c>
      <c r="D49" s="9">
        <f t="shared" si="3"/>
        <v>333</v>
      </c>
      <c r="E49" s="9">
        <v>0</v>
      </c>
      <c r="F49" s="9">
        <v>0</v>
      </c>
      <c r="G49" s="9">
        <v>0</v>
      </c>
      <c r="H49" s="9">
        <f t="shared" si="4"/>
        <v>210</v>
      </c>
      <c r="I49" s="9">
        <f t="shared" si="4"/>
        <v>123</v>
      </c>
      <c r="J49" s="9">
        <f t="shared" si="5"/>
        <v>333</v>
      </c>
      <c r="K49" s="375" t="s">
        <v>249</v>
      </c>
    </row>
    <row r="50" spans="1:11" ht="20.100000000000001" customHeight="1" x14ac:dyDescent="0.25">
      <c r="A50" s="8" t="s">
        <v>250</v>
      </c>
      <c r="B50" s="9">
        <v>56</v>
      </c>
      <c r="C50" s="9">
        <v>33</v>
      </c>
      <c r="D50" s="9">
        <f t="shared" si="3"/>
        <v>89</v>
      </c>
      <c r="E50" s="9">
        <v>0</v>
      </c>
      <c r="F50" s="9">
        <v>0</v>
      </c>
      <c r="G50" s="9">
        <v>0</v>
      </c>
      <c r="H50" s="9">
        <f t="shared" si="4"/>
        <v>56</v>
      </c>
      <c r="I50" s="9">
        <f t="shared" si="4"/>
        <v>33</v>
      </c>
      <c r="J50" s="9">
        <f t="shared" si="5"/>
        <v>89</v>
      </c>
      <c r="K50" s="375" t="s">
        <v>251</v>
      </c>
    </row>
    <row r="51" spans="1:11" ht="20.100000000000001" customHeight="1" x14ac:dyDescent="0.25">
      <c r="A51" s="8" t="s">
        <v>949</v>
      </c>
      <c r="B51" s="9">
        <v>55</v>
      </c>
      <c r="C51" s="9">
        <v>133</v>
      </c>
      <c r="D51" s="9">
        <f t="shared" si="3"/>
        <v>188</v>
      </c>
      <c r="E51" s="9">
        <v>0</v>
      </c>
      <c r="F51" s="9">
        <v>0</v>
      </c>
      <c r="G51" s="9">
        <v>0</v>
      </c>
      <c r="H51" s="9">
        <f t="shared" si="4"/>
        <v>55</v>
      </c>
      <c r="I51" s="9">
        <f t="shared" si="4"/>
        <v>133</v>
      </c>
      <c r="J51" s="9">
        <f t="shared" si="5"/>
        <v>188</v>
      </c>
      <c r="K51" s="375" t="s">
        <v>950</v>
      </c>
    </row>
    <row r="52" spans="1:11" ht="20.100000000000001" customHeight="1" x14ac:dyDescent="0.25">
      <c r="A52" s="8" t="s">
        <v>90</v>
      </c>
      <c r="B52" s="9">
        <f>SUM(B46:B51,B9:B23)</f>
        <v>2982</v>
      </c>
      <c r="C52" s="9">
        <f t="shared" ref="C52:J52" si="6">SUM(C46:C51,C9:C23)</f>
        <v>4144</v>
      </c>
      <c r="D52" s="9">
        <f t="shared" si="6"/>
        <v>7126</v>
      </c>
      <c r="E52" s="9">
        <f t="shared" si="6"/>
        <v>0</v>
      </c>
      <c r="F52" s="9">
        <f t="shared" si="6"/>
        <v>0</v>
      </c>
      <c r="G52" s="9">
        <f t="shared" si="6"/>
        <v>0</v>
      </c>
      <c r="H52" s="9">
        <f t="shared" si="6"/>
        <v>2982</v>
      </c>
      <c r="I52" s="9">
        <f t="shared" si="6"/>
        <v>4144</v>
      </c>
      <c r="J52" s="9">
        <f t="shared" si="6"/>
        <v>7126</v>
      </c>
      <c r="K52" s="375" t="s">
        <v>323</v>
      </c>
    </row>
    <row r="53" spans="1:11" ht="20.100000000000001" customHeight="1" x14ac:dyDescent="0.25">
      <c r="A53" s="8" t="s">
        <v>92</v>
      </c>
      <c r="B53" s="9"/>
      <c r="C53" s="9"/>
      <c r="D53" s="9"/>
      <c r="E53" s="9"/>
      <c r="F53" s="9"/>
      <c r="G53" s="9"/>
      <c r="H53" s="9"/>
      <c r="I53" s="9"/>
      <c r="J53" s="9"/>
      <c r="K53" s="375" t="s">
        <v>93</v>
      </c>
    </row>
    <row r="54" spans="1:11" ht="20.100000000000001" customHeight="1" x14ac:dyDescent="0.25">
      <c r="A54" s="8" t="s">
        <v>216</v>
      </c>
      <c r="B54" s="9">
        <v>100</v>
      </c>
      <c r="C54" s="9">
        <v>74</v>
      </c>
      <c r="D54" s="9">
        <f>SUM(B54:C54)</f>
        <v>174</v>
      </c>
      <c r="E54" s="9">
        <v>0</v>
      </c>
      <c r="F54" s="9">
        <v>0</v>
      </c>
      <c r="G54" s="9">
        <v>0</v>
      </c>
      <c r="H54" s="9">
        <f>SUM(B54,E54)</f>
        <v>100</v>
      </c>
      <c r="I54" s="9">
        <f>SUM(C54,F54)</f>
        <v>74</v>
      </c>
      <c r="J54" s="9">
        <f t="shared" si="5"/>
        <v>174</v>
      </c>
      <c r="K54" s="375" t="s">
        <v>217</v>
      </c>
    </row>
    <row r="55" spans="1:11" ht="20.100000000000001" customHeight="1" x14ac:dyDescent="0.25">
      <c r="A55" s="8" t="s">
        <v>218</v>
      </c>
      <c r="B55" s="9">
        <v>51</v>
      </c>
      <c r="C55" s="9">
        <v>3</v>
      </c>
      <c r="D55" s="9">
        <f t="shared" ref="D55:D67" si="7">SUM(B55:C55)</f>
        <v>54</v>
      </c>
      <c r="E55" s="9">
        <v>0</v>
      </c>
      <c r="F55" s="9">
        <v>0</v>
      </c>
      <c r="G55" s="9">
        <v>0</v>
      </c>
      <c r="H55" s="9">
        <f t="shared" ref="H55:I67" si="8">SUM(B55,E55)</f>
        <v>51</v>
      </c>
      <c r="I55" s="9">
        <f t="shared" si="8"/>
        <v>3</v>
      </c>
      <c r="J55" s="9">
        <f t="shared" si="5"/>
        <v>54</v>
      </c>
      <c r="K55" s="375" t="s">
        <v>219</v>
      </c>
    </row>
    <row r="56" spans="1:11" ht="20.100000000000001" customHeight="1" x14ac:dyDescent="0.25">
      <c r="A56" s="8" t="s">
        <v>222</v>
      </c>
      <c r="B56" s="9">
        <v>21</v>
      </c>
      <c r="C56" s="9">
        <v>1</v>
      </c>
      <c r="D56" s="9">
        <f t="shared" si="7"/>
        <v>22</v>
      </c>
      <c r="E56" s="9">
        <v>0</v>
      </c>
      <c r="F56" s="9">
        <v>0</v>
      </c>
      <c r="G56" s="9">
        <v>0</v>
      </c>
      <c r="H56" s="9">
        <f t="shared" si="8"/>
        <v>21</v>
      </c>
      <c r="I56" s="9">
        <f t="shared" si="8"/>
        <v>1</v>
      </c>
      <c r="J56" s="9">
        <f t="shared" si="5"/>
        <v>22</v>
      </c>
      <c r="K56" s="375" t="s">
        <v>223</v>
      </c>
    </row>
    <row r="57" spans="1:11" ht="20.100000000000001" customHeight="1" x14ac:dyDescent="0.25">
      <c r="A57" s="8" t="s">
        <v>226</v>
      </c>
      <c r="B57" s="9">
        <v>55</v>
      </c>
      <c r="C57" s="9">
        <v>86</v>
      </c>
      <c r="D57" s="9">
        <f t="shared" si="7"/>
        <v>141</v>
      </c>
      <c r="E57" s="9">
        <v>0</v>
      </c>
      <c r="F57" s="9">
        <v>0</v>
      </c>
      <c r="G57" s="9">
        <v>0</v>
      </c>
      <c r="H57" s="9">
        <f t="shared" si="8"/>
        <v>55</v>
      </c>
      <c r="I57" s="9">
        <f t="shared" si="8"/>
        <v>86</v>
      </c>
      <c r="J57" s="9">
        <f t="shared" si="5"/>
        <v>141</v>
      </c>
      <c r="K57" s="375" t="s">
        <v>467</v>
      </c>
    </row>
    <row r="58" spans="1:11" ht="20.100000000000001" customHeight="1" x14ac:dyDescent="0.25">
      <c r="A58" s="8" t="s">
        <v>470</v>
      </c>
      <c r="B58" s="9">
        <v>15</v>
      </c>
      <c r="C58" s="9">
        <v>4</v>
      </c>
      <c r="D58" s="9">
        <f t="shared" si="7"/>
        <v>19</v>
      </c>
      <c r="E58" s="9">
        <v>0</v>
      </c>
      <c r="F58" s="9">
        <v>0</v>
      </c>
      <c r="G58" s="9">
        <v>0</v>
      </c>
      <c r="H58" s="9">
        <f t="shared" si="8"/>
        <v>15</v>
      </c>
      <c r="I58" s="9">
        <f t="shared" si="8"/>
        <v>4</v>
      </c>
      <c r="J58" s="9">
        <f t="shared" si="5"/>
        <v>19</v>
      </c>
      <c r="K58" s="375" t="s">
        <v>471</v>
      </c>
    </row>
    <row r="59" spans="1:11" ht="20.100000000000001" customHeight="1" x14ac:dyDescent="0.25">
      <c r="A59" s="8" t="s">
        <v>230</v>
      </c>
      <c r="B59" s="9">
        <v>254</v>
      </c>
      <c r="C59" s="9">
        <v>65</v>
      </c>
      <c r="D59" s="9">
        <f t="shared" si="7"/>
        <v>319</v>
      </c>
      <c r="E59" s="9">
        <v>0</v>
      </c>
      <c r="F59" s="9">
        <v>0</v>
      </c>
      <c r="G59" s="9">
        <v>0</v>
      </c>
      <c r="H59" s="9">
        <f t="shared" si="8"/>
        <v>254</v>
      </c>
      <c r="I59" s="9">
        <f t="shared" si="8"/>
        <v>65</v>
      </c>
      <c r="J59" s="9">
        <f t="shared" si="5"/>
        <v>319</v>
      </c>
      <c r="K59" s="375" t="s">
        <v>231</v>
      </c>
    </row>
    <row r="60" spans="1:11" ht="20.100000000000001" customHeight="1" x14ac:dyDescent="0.25">
      <c r="A60" s="8" t="s">
        <v>319</v>
      </c>
      <c r="B60" s="9">
        <v>129</v>
      </c>
      <c r="C60" s="9">
        <v>108</v>
      </c>
      <c r="D60" s="9">
        <f t="shared" si="7"/>
        <v>237</v>
      </c>
      <c r="E60" s="9">
        <v>0</v>
      </c>
      <c r="F60" s="9">
        <v>0</v>
      </c>
      <c r="G60" s="9">
        <v>0</v>
      </c>
      <c r="H60" s="9">
        <f t="shared" si="8"/>
        <v>129</v>
      </c>
      <c r="I60" s="9">
        <f t="shared" si="8"/>
        <v>108</v>
      </c>
      <c r="J60" s="9">
        <f t="shared" si="5"/>
        <v>237</v>
      </c>
      <c r="K60" s="375" t="s">
        <v>320</v>
      </c>
    </row>
    <row r="61" spans="1:11" ht="20.100000000000001" customHeight="1" x14ac:dyDescent="0.25">
      <c r="A61" s="8" t="s">
        <v>236</v>
      </c>
      <c r="B61" s="9">
        <v>0</v>
      </c>
      <c r="C61" s="9">
        <v>92</v>
      </c>
      <c r="D61" s="9">
        <f t="shared" si="7"/>
        <v>92</v>
      </c>
      <c r="E61" s="9">
        <v>0</v>
      </c>
      <c r="F61" s="9">
        <v>0</v>
      </c>
      <c r="G61" s="9">
        <v>0</v>
      </c>
      <c r="H61" s="9">
        <f t="shared" si="8"/>
        <v>0</v>
      </c>
      <c r="I61" s="9">
        <f t="shared" si="8"/>
        <v>92</v>
      </c>
      <c r="J61" s="9">
        <f t="shared" si="5"/>
        <v>92</v>
      </c>
      <c r="K61" s="375" t="s">
        <v>269</v>
      </c>
    </row>
    <row r="62" spans="1:11" ht="20.100000000000001" customHeight="1" x14ac:dyDescent="0.25">
      <c r="A62" s="8" t="s">
        <v>945</v>
      </c>
      <c r="B62" s="9">
        <v>13</v>
      </c>
      <c r="C62" s="9">
        <v>59</v>
      </c>
      <c r="D62" s="9">
        <f t="shared" si="7"/>
        <v>72</v>
      </c>
      <c r="E62" s="9">
        <v>0</v>
      </c>
      <c r="F62" s="9">
        <v>0</v>
      </c>
      <c r="G62" s="9">
        <v>0</v>
      </c>
      <c r="H62" s="9">
        <f t="shared" si="8"/>
        <v>13</v>
      </c>
      <c r="I62" s="9">
        <f t="shared" si="8"/>
        <v>59</v>
      </c>
      <c r="J62" s="9">
        <f t="shared" si="5"/>
        <v>72</v>
      </c>
      <c r="K62" s="375" t="s">
        <v>322</v>
      </c>
    </row>
    <row r="63" spans="1:11" ht="20.100000000000001" customHeight="1" x14ac:dyDescent="0.25">
      <c r="A63" s="8" t="s">
        <v>238</v>
      </c>
      <c r="B63" s="9">
        <v>19</v>
      </c>
      <c r="C63" s="9">
        <v>5</v>
      </c>
      <c r="D63" s="9">
        <f t="shared" si="7"/>
        <v>24</v>
      </c>
      <c r="E63" s="9">
        <v>0</v>
      </c>
      <c r="F63" s="9">
        <v>0</v>
      </c>
      <c r="G63" s="9">
        <v>0</v>
      </c>
      <c r="H63" s="9">
        <f t="shared" si="8"/>
        <v>19</v>
      </c>
      <c r="I63" s="9">
        <f t="shared" si="8"/>
        <v>5</v>
      </c>
      <c r="J63" s="9">
        <f t="shared" si="5"/>
        <v>24</v>
      </c>
      <c r="K63" s="375" t="s">
        <v>476</v>
      </c>
    </row>
    <row r="64" spans="1:11" ht="20.100000000000001" customHeight="1" x14ac:dyDescent="0.25">
      <c r="A64" s="17" t="s">
        <v>242</v>
      </c>
      <c r="B64" s="9">
        <v>44</v>
      </c>
      <c r="C64" s="9">
        <v>36</v>
      </c>
      <c r="D64" s="9">
        <f t="shared" si="7"/>
        <v>80</v>
      </c>
      <c r="E64" s="9">
        <v>0</v>
      </c>
      <c r="F64" s="9">
        <v>0</v>
      </c>
      <c r="G64" s="9">
        <v>0</v>
      </c>
      <c r="H64" s="9">
        <f t="shared" si="8"/>
        <v>44</v>
      </c>
      <c r="I64" s="9">
        <f t="shared" si="8"/>
        <v>36</v>
      </c>
      <c r="J64" s="9">
        <f t="shared" si="5"/>
        <v>80</v>
      </c>
      <c r="K64" s="375" t="s">
        <v>243</v>
      </c>
    </row>
    <row r="65" spans="1:11" ht="20.100000000000001" customHeight="1" x14ac:dyDescent="0.25">
      <c r="A65" s="8" t="s">
        <v>244</v>
      </c>
      <c r="B65" s="9">
        <v>52</v>
      </c>
      <c r="C65" s="9">
        <v>49</v>
      </c>
      <c r="D65" s="9">
        <f t="shared" si="7"/>
        <v>101</v>
      </c>
      <c r="E65" s="9">
        <v>0</v>
      </c>
      <c r="F65" s="9">
        <v>0</v>
      </c>
      <c r="G65" s="9">
        <v>0</v>
      </c>
      <c r="H65" s="9">
        <f t="shared" si="8"/>
        <v>52</v>
      </c>
      <c r="I65" s="9">
        <f t="shared" si="8"/>
        <v>49</v>
      </c>
      <c r="J65" s="9">
        <f t="shared" si="5"/>
        <v>101</v>
      </c>
      <c r="K65" s="375" t="s">
        <v>245</v>
      </c>
    </row>
    <row r="66" spans="1:11" ht="20.100000000000001" customHeight="1" x14ac:dyDescent="0.25">
      <c r="A66" s="8" t="s">
        <v>248</v>
      </c>
      <c r="B66" s="9">
        <v>83</v>
      </c>
      <c r="C66" s="9">
        <v>15</v>
      </c>
      <c r="D66" s="9">
        <f t="shared" si="7"/>
        <v>98</v>
      </c>
      <c r="E66" s="9">
        <v>0</v>
      </c>
      <c r="F66" s="9">
        <v>0</v>
      </c>
      <c r="G66" s="9">
        <v>0</v>
      </c>
      <c r="H66" s="9">
        <f t="shared" si="8"/>
        <v>83</v>
      </c>
      <c r="I66" s="9">
        <f t="shared" si="8"/>
        <v>15</v>
      </c>
      <c r="J66" s="9">
        <f t="shared" si="5"/>
        <v>98</v>
      </c>
      <c r="K66" s="375" t="s">
        <v>249</v>
      </c>
    </row>
    <row r="67" spans="1:11" ht="20.100000000000001" customHeight="1" x14ac:dyDescent="0.25">
      <c r="A67" s="8" t="s">
        <v>250</v>
      </c>
      <c r="B67" s="9">
        <v>9</v>
      </c>
      <c r="C67" s="9">
        <v>1</v>
      </c>
      <c r="D67" s="9">
        <f t="shared" si="7"/>
        <v>10</v>
      </c>
      <c r="E67" s="9">
        <v>0</v>
      </c>
      <c r="F67" s="9">
        <v>0</v>
      </c>
      <c r="G67" s="9">
        <v>0</v>
      </c>
      <c r="H67" s="9">
        <f t="shared" si="8"/>
        <v>9</v>
      </c>
      <c r="I67" s="9">
        <f t="shared" si="8"/>
        <v>1</v>
      </c>
      <c r="J67" s="9">
        <f t="shared" si="5"/>
        <v>10</v>
      </c>
      <c r="K67" s="375" t="s">
        <v>251</v>
      </c>
    </row>
    <row r="68" spans="1:11" ht="20.100000000000001" customHeight="1" thickBot="1" x14ac:dyDescent="0.3">
      <c r="A68" s="8" t="s">
        <v>127</v>
      </c>
      <c r="B68" s="9">
        <f>SUM(B54:B67)</f>
        <v>845</v>
      </c>
      <c r="C68" s="9">
        <f t="shared" ref="C68:J68" si="9">SUM(C54:C67)</f>
        <v>598</v>
      </c>
      <c r="D68" s="9">
        <f t="shared" si="9"/>
        <v>1443</v>
      </c>
      <c r="E68" s="9">
        <f t="shared" si="9"/>
        <v>0</v>
      </c>
      <c r="F68" s="9">
        <f t="shared" si="9"/>
        <v>0</v>
      </c>
      <c r="G68" s="9">
        <f t="shared" si="9"/>
        <v>0</v>
      </c>
      <c r="H68" s="9">
        <f t="shared" si="9"/>
        <v>845</v>
      </c>
      <c r="I68" s="9">
        <f t="shared" si="9"/>
        <v>598</v>
      </c>
      <c r="J68" s="9">
        <f t="shared" si="9"/>
        <v>1443</v>
      </c>
      <c r="K68" s="375" t="s">
        <v>261</v>
      </c>
    </row>
    <row r="69" spans="1:11" ht="20.100000000000001" customHeight="1" thickBot="1" x14ac:dyDescent="0.3">
      <c r="A69" s="23" t="s">
        <v>384</v>
      </c>
      <c r="B69" s="24">
        <f>SUM(B68,B52)</f>
        <v>3827</v>
      </c>
      <c r="C69" s="24">
        <f t="shared" ref="C69:J69" si="10">SUM(C68,C52)</f>
        <v>4742</v>
      </c>
      <c r="D69" s="24">
        <f t="shared" si="10"/>
        <v>8569</v>
      </c>
      <c r="E69" s="24">
        <f t="shared" si="10"/>
        <v>0</v>
      </c>
      <c r="F69" s="24">
        <f t="shared" si="10"/>
        <v>0</v>
      </c>
      <c r="G69" s="24">
        <f t="shared" si="10"/>
        <v>0</v>
      </c>
      <c r="H69" s="24">
        <f t="shared" si="10"/>
        <v>3827</v>
      </c>
      <c r="I69" s="24">
        <f t="shared" si="10"/>
        <v>4742</v>
      </c>
      <c r="J69" s="24">
        <f t="shared" si="10"/>
        <v>8569</v>
      </c>
      <c r="K69" s="376" t="s">
        <v>263</v>
      </c>
    </row>
    <row r="70" spans="1:11" ht="14.4" thickTop="1" x14ac:dyDescent="0.25"/>
    <row r="71" spans="1:11" ht="18.75" customHeight="1" x14ac:dyDescent="0.25"/>
    <row r="72" spans="1:11" ht="12" customHeight="1" x14ac:dyDescent="0.25"/>
    <row r="73" spans="1:11" ht="12" customHeight="1" x14ac:dyDescent="0.25"/>
    <row r="74" spans="1:11" ht="12" customHeight="1" x14ac:dyDescent="0.25"/>
    <row r="75" spans="1:11" ht="12" customHeight="1" x14ac:dyDescent="0.25"/>
    <row r="76" spans="1:11" ht="12" customHeight="1" x14ac:dyDescent="0.25"/>
    <row r="77" spans="1:11" s="659" customFormat="1" ht="12" customHeight="1" x14ac:dyDescent="0.25"/>
    <row r="78" spans="1:11" ht="12" customHeight="1" x14ac:dyDescent="0.25"/>
    <row r="79" spans="1:11" ht="12" customHeight="1" x14ac:dyDescent="0.25"/>
    <row r="80" spans="1:11" ht="12" customHeight="1" x14ac:dyDescent="0.25"/>
    <row r="81" spans="1:11" ht="12" customHeight="1" x14ac:dyDescent="0.25"/>
    <row r="82" spans="1:11" ht="12" customHeight="1" x14ac:dyDescent="0.25"/>
    <row r="83" spans="1:11" ht="21" customHeight="1" x14ac:dyDescent="0.25">
      <c r="A83" s="738" t="s">
        <v>951</v>
      </c>
      <c r="B83" s="738"/>
      <c r="C83" s="738"/>
      <c r="D83" s="738"/>
      <c r="E83" s="738"/>
      <c r="F83" s="738"/>
      <c r="G83" s="738"/>
      <c r="H83" s="738"/>
      <c r="I83" s="738"/>
      <c r="J83" s="738"/>
      <c r="K83" s="738"/>
    </row>
    <row r="84" spans="1:11" ht="24" customHeight="1" x14ac:dyDescent="0.25">
      <c r="A84" s="742" t="s">
        <v>952</v>
      </c>
      <c r="B84" s="742"/>
      <c r="C84" s="742"/>
      <c r="D84" s="742"/>
      <c r="E84" s="742"/>
      <c r="F84" s="742"/>
      <c r="G84" s="742"/>
      <c r="H84" s="742"/>
      <c r="I84" s="742"/>
      <c r="J84" s="742"/>
      <c r="K84" s="742"/>
    </row>
    <row r="85" spans="1:11" ht="19.5" customHeight="1" thickBot="1" x14ac:dyDescent="0.35">
      <c r="A85" s="35" t="s">
        <v>953</v>
      </c>
      <c r="K85" s="81" t="s">
        <v>954</v>
      </c>
    </row>
    <row r="86" spans="1:11" ht="18.75" customHeight="1" thickTop="1" x14ac:dyDescent="0.3">
      <c r="A86" s="735" t="s">
        <v>205</v>
      </c>
      <c r="B86" s="746" t="s">
        <v>1</v>
      </c>
      <c r="C86" s="746"/>
      <c r="D86" s="746"/>
      <c r="E86" s="746" t="s">
        <v>2</v>
      </c>
      <c r="F86" s="746"/>
      <c r="G86" s="746"/>
      <c r="H86" s="746" t="s">
        <v>4</v>
      </c>
      <c r="I86" s="746"/>
      <c r="J86" s="746"/>
      <c r="K86" s="735" t="s">
        <v>206</v>
      </c>
    </row>
    <row r="87" spans="1:11" ht="16.5" customHeight="1" x14ac:dyDescent="0.3">
      <c r="A87" s="736"/>
      <c r="B87" s="747" t="s">
        <v>6</v>
      </c>
      <c r="C87" s="747"/>
      <c r="D87" s="747"/>
      <c r="E87" s="747" t="s">
        <v>7</v>
      </c>
      <c r="F87" s="747"/>
      <c r="G87" s="747"/>
      <c r="H87" s="747" t="s">
        <v>9</v>
      </c>
      <c r="I87" s="747"/>
      <c r="J87" s="747"/>
      <c r="K87" s="736"/>
    </row>
    <row r="88" spans="1:11" ht="20.25" customHeight="1" x14ac:dyDescent="0.3">
      <c r="A88" s="736"/>
      <c r="B88" s="370" t="s">
        <v>10</v>
      </c>
      <c r="C88" s="370" t="s">
        <v>113</v>
      </c>
      <c r="D88" s="370" t="s">
        <v>12</v>
      </c>
      <c r="E88" s="370" t="s">
        <v>10</v>
      </c>
      <c r="F88" s="370" t="s">
        <v>113</v>
      </c>
      <c r="G88" s="370" t="s">
        <v>12</v>
      </c>
      <c r="H88" s="370" t="s">
        <v>10</v>
      </c>
      <c r="I88" s="370" t="s">
        <v>113</v>
      </c>
      <c r="J88" s="370" t="s">
        <v>12</v>
      </c>
      <c r="K88" s="736"/>
    </row>
    <row r="89" spans="1:11" ht="17.25" customHeight="1" thickBot="1" x14ac:dyDescent="0.35">
      <c r="A89" s="737"/>
      <c r="B89" s="4" t="s">
        <v>13</v>
      </c>
      <c r="C89" s="4" t="s">
        <v>14</v>
      </c>
      <c r="D89" s="4" t="s">
        <v>9</v>
      </c>
      <c r="E89" s="4" t="s">
        <v>13</v>
      </c>
      <c r="F89" s="4" t="s">
        <v>14</v>
      </c>
      <c r="G89" s="4" t="s">
        <v>9</v>
      </c>
      <c r="H89" s="4" t="s">
        <v>13</v>
      </c>
      <c r="I89" s="4" t="s">
        <v>14</v>
      </c>
      <c r="J89" s="4" t="s">
        <v>9</v>
      </c>
      <c r="K89" s="737"/>
    </row>
    <row r="90" spans="1:11" ht="15.75" customHeight="1" x14ac:dyDescent="0.25">
      <c r="A90" s="8" t="s">
        <v>15</v>
      </c>
      <c r="K90" s="375" t="s">
        <v>207</v>
      </c>
    </row>
    <row r="91" spans="1:11" ht="19.5" customHeight="1" x14ac:dyDescent="0.25">
      <c r="A91" s="8" t="s">
        <v>208</v>
      </c>
      <c r="B91" s="9">
        <v>421</v>
      </c>
      <c r="C91" s="9">
        <v>553</v>
      </c>
      <c r="D91" s="9">
        <f>SUM(B91:C91)</f>
        <v>974</v>
      </c>
      <c r="E91" s="9">
        <v>0</v>
      </c>
      <c r="F91" s="9">
        <v>0</v>
      </c>
      <c r="G91" s="9">
        <v>0</v>
      </c>
      <c r="H91" s="9">
        <f>SUM(B91,E91)</f>
        <v>421</v>
      </c>
      <c r="I91" s="9">
        <f t="shared" ref="I91:J106" si="11">SUM(C91,F91)</f>
        <v>553</v>
      </c>
      <c r="J91" s="9">
        <f t="shared" si="11"/>
        <v>974</v>
      </c>
      <c r="K91" s="375" t="s">
        <v>209</v>
      </c>
    </row>
    <row r="92" spans="1:11" ht="19.5" customHeight="1" x14ac:dyDescent="0.25">
      <c r="A92" s="8" t="s">
        <v>212</v>
      </c>
      <c r="B92" s="9">
        <v>239</v>
      </c>
      <c r="C92" s="9">
        <v>410</v>
      </c>
      <c r="D92" s="9">
        <f t="shared" ref="D92:D111" si="12">SUM(B92:C92)</f>
        <v>649</v>
      </c>
      <c r="E92" s="9">
        <v>0</v>
      </c>
      <c r="F92" s="9">
        <v>0</v>
      </c>
      <c r="G92" s="9">
        <v>0</v>
      </c>
      <c r="H92" s="9">
        <f t="shared" ref="H92:J111" si="13">SUM(B92,E92)</f>
        <v>239</v>
      </c>
      <c r="I92" s="9">
        <f t="shared" si="11"/>
        <v>410</v>
      </c>
      <c r="J92" s="9">
        <f t="shared" si="11"/>
        <v>649</v>
      </c>
      <c r="K92" s="375" t="s">
        <v>213</v>
      </c>
    </row>
    <row r="93" spans="1:11" ht="19.5" customHeight="1" x14ac:dyDescent="0.25">
      <c r="A93" s="8" t="s">
        <v>214</v>
      </c>
      <c r="B93" s="9">
        <v>346</v>
      </c>
      <c r="C93" s="9">
        <v>656</v>
      </c>
      <c r="D93" s="9">
        <f t="shared" si="12"/>
        <v>1002</v>
      </c>
      <c r="E93" s="9">
        <v>0</v>
      </c>
      <c r="F93" s="9">
        <v>0</v>
      </c>
      <c r="G93" s="9">
        <v>0</v>
      </c>
      <c r="H93" s="9">
        <f t="shared" si="13"/>
        <v>346</v>
      </c>
      <c r="I93" s="9">
        <f t="shared" si="11"/>
        <v>656</v>
      </c>
      <c r="J93" s="9">
        <f t="shared" si="11"/>
        <v>1002</v>
      </c>
      <c r="K93" s="375" t="s">
        <v>315</v>
      </c>
    </row>
    <row r="94" spans="1:11" ht="19.5" customHeight="1" x14ac:dyDescent="0.25">
      <c r="A94" s="8" t="s">
        <v>216</v>
      </c>
      <c r="B94" s="9">
        <v>104</v>
      </c>
      <c r="C94" s="9">
        <v>428</v>
      </c>
      <c r="D94" s="9">
        <f t="shared" si="12"/>
        <v>532</v>
      </c>
      <c r="E94" s="9">
        <v>0</v>
      </c>
      <c r="F94" s="9">
        <v>0</v>
      </c>
      <c r="G94" s="9">
        <v>0</v>
      </c>
      <c r="H94" s="9">
        <f t="shared" si="13"/>
        <v>104</v>
      </c>
      <c r="I94" s="9">
        <f t="shared" si="11"/>
        <v>428</v>
      </c>
      <c r="J94" s="9">
        <f t="shared" si="11"/>
        <v>532</v>
      </c>
      <c r="K94" s="375" t="s">
        <v>217</v>
      </c>
    </row>
    <row r="95" spans="1:11" ht="19.5" customHeight="1" x14ac:dyDescent="0.25">
      <c r="A95" s="8" t="s">
        <v>218</v>
      </c>
      <c r="B95" s="9">
        <v>714</v>
      </c>
      <c r="C95" s="9">
        <v>701</v>
      </c>
      <c r="D95" s="9">
        <f t="shared" si="12"/>
        <v>1415</v>
      </c>
      <c r="E95" s="9">
        <v>0</v>
      </c>
      <c r="F95" s="9">
        <v>0</v>
      </c>
      <c r="G95" s="9">
        <v>0</v>
      </c>
      <c r="H95" s="9">
        <f t="shared" si="13"/>
        <v>714</v>
      </c>
      <c r="I95" s="9">
        <f t="shared" si="11"/>
        <v>701</v>
      </c>
      <c r="J95" s="9">
        <f t="shared" si="11"/>
        <v>1415</v>
      </c>
      <c r="K95" s="375" t="s">
        <v>219</v>
      </c>
    </row>
    <row r="96" spans="1:11" ht="19.5" customHeight="1" x14ac:dyDescent="0.25">
      <c r="A96" s="8" t="s">
        <v>942</v>
      </c>
      <c r="B96" s="9">
        <v>215</v>
      </c>
      <c r="C96" s="9">
        <v>240</v>
      </c>
      <c r="D96" s="9">
        <f t="shared" si="12"/>
        <v>455</v>
      </c>
      <c r="E96" s="9">
        <v>0</v>
      </c>
      <c r="F96" s="9">
        <v>0</v>
      </c>
      <c r="G96" s="9">
        <v>0</v>
      </c>
      <c r="H96" s="9">
        <f t="shared" si="13"/>
        <v>215</v>
      </c>
      <c r="I96" s="9">
        <f t="shared" si="11"/>
        <v>240</v>
      </c>
      <c r="J96" s="9">
        <f t="shared" si="11"/>
        <v>455</v>
      </c>
      <c r="K96" s="375" t="s">
        <v>943</v>
      </c>
    </row>
    <row r="97" spans="1:11" ht="19.5" customHeight="1" x14ac:dyDescent="0.25">
      <c r="A97" s="8" t="s">
        <v>222</v>
      </c>
      <c r="B97" s="9">
        <v>339</v>
      </c>
      <c r="C97" s="9">
        <v>315</v>
      </c>
      <c r="D97" s="9">
        <f t="shared" si="12"/>
        <v>654</v>
      </c>
      <c r="E97" s="9">
        <v>0</v>
      </c>
      <c r="F97" s="9">
        <v>0</v>
      </c>
      <c r="G97" s="9">
        <v>0</v>
      </c>
      <c r="H97" s="9">
        <f t="shared" si="13"/>
        <v>339</v>
      </c>
      <c r="I97" s="9">
        <f t="shared" si="11"/>
        <v>315</v>
      </c>
      <c r="J97" s="9">
        <f t="shared" si="11"/>
        <v>654</v>
      </c>
      <c r="K97" s="375" t="s">
        <v>223</v>
      </c>
    </row>
    <row r="98" spans="1:11" ht="19.5" customHeight="1" x14ac:dyDescent="0.25">
      <c r="A98" s="8" t="s">
        <v>224</v>
      </c>
      <c r="B98" s="9">
        <v>130</v>
      </c>
      <c r="C98" s="9">
        <v>105</v>
      </c>
      <c r="D98" s="9">
        <f t="shared" si="12"/>
        <v>235</v>
      </c>
      <c r="E98" s="9">
        <v>0</v>
      </c>
      <c r="F98" s="9">
        <v>0</v>
      </c>
      <c r="G98" s="9">
        <v>0</v>
      </c>
      <c r="H98" s="9">
        <f t="shared" si="13"/>
        <v>130</v>
      </c>
      <c r="I98" s="9">
        <f t="shared" si="11"/>
        <v>105</v>
      </c>
      <c r="J98" s="9">
        <f t="shared" si="11"/>
        <v>235</v>
      </c>
      <c r="K98" s="375" t="s">
        <v>225</v>
      </c>
    </row>
    <row r="99" spans="1:11" ht="15.75" customHeight="1" x14ac:dyDescent="0.25">
      <c r="A99" s="8" t="s">
        <v>226</v>
      </c>
      <c r="B99" s="9">
        <v>897</v>
      </c>
      <c r="C99" s="9">
        <v>1137</v>
      </c>
      <c r="D99" s="9">
        <f t="shared" si="12"/>
        <v>2034</v>
      </c>
      <c r="E99" s="9">
        <v>0</v>
      </c>
      <c r="F99" s="9">
        <v>0</v>
      </c>
      <c r="G99" s="9">
        <v>0</v>
      </c>
      <c r="H99" s="9">
        <f t="shared" si="13"/>
        <v>897</v>
      </c>
      <c r="I99" s="9">
        <f t="shared" si="11"/>
        <v>1137</v>
      </c>
      <c r="J99" s="9">
        <f t="shared" si="11"/>
        <v>2034</v>
      </c>
      <c r="K99" s="375" t="s">
        <v>467</v>
      </c>
    </row>
    <row r="100" spans="1:11" ht="19.5" customHeight="1" x14ac:dyDescent="0.25">
      <c r="A100" s="8" t="s">
        <v>470</v>
      </c>
      <c r="B100" s="9">
        <v>342</v>
      </c>
      <c r="C100" s="9">
        <v>345</v>
      </c>
      <c r="D100" s="9">
        <f t="shared" si="12"/>
        <v>687</v>
      </c>
      <c r="E100" s="9">
        <v>0</v>
      </c>
      <c r="F100" s="9">
        <v>0</v>
      </c>
      <c r="G100" s="9">
        <v>0</v>
      </c>
      <c r="H100" s="9">
        <f t="shared" si="13"/>
        <v>342</v>
      </c>
      <c r="I100" s="9">
        <f t="shared" si="11"/>
        <v>345</v>
      </c>
      <c r="J100" s="9">
        <f t="shared" si="11"/>
        <v>687</v>
      </c>
      <c r="K100" s="375" t="s">
        <v>471</v>
      </c>
    </row>
    <row r="101" spans="1:11" ht="19.5" customHeight="1" x14ac:dyDescent="0.25">
      <c r="A101" s="8" t="s">
        <v>230</v>
      </c>
      <c r="B101" s="9">
        <v>1618</v>
      </c>
      <c r="C101" s="9">
        <v>777</v>
      </c>
      <c r="D101" s="9">
        <f t="shared" si="12"/>
        <v>2395</v>
      </c>
      <c r="E101" s="9">
        <v>0</v>
      </c>
      <c r="F101" s="9">
        <v>0</v>
      </c>
      <c r="G101" s="9">
        <v>0</v>
      </c>
      <c r="H101" s="9">
        <f t="shared" si="13"/>
        <v>1618</v>
      </c>
      <c r="I101" s="9">
        <f t="shared" si="11"/>
        <v>777</v>
      </c>
      <c r="J101" s="9">
        <f t="shared" si="11"/>
        <v>2395</v>
      </c>
      <c r="K101" s="375" t="s">
        <v>231</v>
      </c>
    </row>
    <row r="102" spans="1:11" ht="19.5" customHeight="1" x14ac:dyDescent="0.25">
      <c r="A102" s="8" t="s">
        <v>319</v>
      </c>
      <c r="B102" s="9">
        <v>372</v>
      </c>
      <c r="C102" s="9">
        <v>1004</v>
      </c>
      <c r="D102" s="9">
        <f t="shared" si="12"/>
        <v>1376</v>
      </c>
      <c r="E102" s="9">
        <v>0</v>
      </c>
      <c r="F102" s="9">
        <v>0</v>
      </c>
      <c r="G102" s="9">
        <v>0</v>
      </c>
      <c r="H102" s="9">
        <f t="shared" si="13"/>
        <v>372</v>
      </c>
      <c r="I102" s="9">
        <f t="shared" si="11"/>
        <v>1004</v>
      </c>
      <c r="J102" s="9">
        <f t="shared" si="11"/>
        <v>1376</v>
      </c>
      <c r="K102" s="375" t="s">
        <v>320</v>
      </c>
    </row>
    <row r="103" spans="1:11" ht="19.5" customHeight="1" x14ac:dyDescent="0.25">
      <c r="A103" s="8" t="s">
        <v>540</v>
      </c>
      <c r="B103" s="9">
        <v>0</v>
      </c>
      <c r="C103" s="9">
        <v>3799</v>
      </c>
      <c r="D103" s="9">
        <f t="shared" si="12"/>
        <v>3799</v>
      </c>
      <c r="E103" s="9">
        <v>0</v>
      </c>
      <c r="F103" s="9">
        <v>0</v>
      </c>
      <c r="G103" s="9">
        <v>0</v>
      </c>
      <c r="H103" s="9">
        <f t="shared" si="13"/>
        <v>0</v>
      </c>
      <c r="I103" s="9">
        <f t="shared" si="11"/>
        <v>3799</v>
      </c>
      <c r="J103" s="9">
        <f t="shared" si="11"/>
        <v>3799</v>
      </c>
      <c r="K103" s="375" t="s">
        <v>269</v>
      </c>
    </row>
    <row r="104" spans="1:11" ht="19.5" customHeight="1" x14ac:dyDescent="0.25">
      <c r="A104" s="8" t="s">
        <v>945</v>
      </c>
      <c r="B104" s="9">
        <v>1139</v>
      </c>
      <c r="C104" s="9">
        <v>753</v>
      </c>
      <c r="D104" s="9">
        <f t="shared" si="12"/>
        <v>1892</v>
      </c>
      <c r="E104" s="9">
        <v>0</v>
      </c>
      <c r="F104" s="9">
        <v>0</v>
      </c>
      <c r="G104" s="9">
        <v>0</v>
      </c>
      <c r="H104" s="9">
        <f t="shared" si="13"/>
        <v>1139</v>
      </c>
      <c r="I104" s="9">
        <f t="shared" si="11"/>
        <v>753</v>
      </c>
      <c r="J104" s="9">
        <f t="shared" si="11"/>
        <v>1892</v>
      </c>
      <c r="K104" s="375" t="s">
        <v>322</v>
      </c>
    </row>
    <row r="105" spans="1:11" ht="19.5" customHeight="1" x14ac:dyDescent="0.25">
      <c r="A105" s="8" t="s">
        <v>238</v>
      </c>
      <c r="B105" s="9">
        <v>261</v>
      </c>
      <c r="C105" s="9">
        <v>93</v>
      </c>
      <c r="D105" s="9">
        <f t="shared" si="12"/>
        <v>354</v>
      </c>
      <c r="E105" s="9">
        <v>0</v>
      </c>
      <c r="F105" s="9">
        <v>0</v>
      </c>
      <c r="G105" s="9">
        <v>0</v>
      </c>
      <c r="H105" s="9">
        <f t="shared" si="13"/>
        <v>261</v>
      </c>
      <c r="I105" s="9">
        <f t="shared" si="11"/>
        <v>93</v>
      </c>
      <c r="J105" s="9">
        <f t="shared" si="11"/>
        <v>354</v>
      </c>
      <c r="K105" s="375" t="s">
        <v>476</v>
      </c>
    </row>
    <row r="106" spans="1:11" ht="20.25" customHeight="1" x14ac:dyDescent="0.25">
      <c r="A106" s="8" t="s">
        <v>242</v>
      </c>
      <c r="B106" s="9">
        <v>796</v>
      </c>
      <c r="C106" s="9">
        <v>841</v>
      </c>
      <c r="D106" s="9">
        <f t="shared" si="12"/>
        <v>1637</v>
      </c>
      <c r="E106" s="9">
        <v>0</v>
      </c>
      <c r="F106" s="9">
        <v>0</v>
      </c>
      <c r="G106" s="9">
        <v>0</v>
      </c>
      <c r="H106" s="9">
        <f t="shared" si="13"/>
        <v>796</v>
      </c>
      <c r="I106" s="9">
        <f t="shared" si="11"/>
        <v>841</v>
      </c>
      <c r="J106" s="9">
        <f t="shared" si="11"/>
        <v>1637</v>
      </c>
      <c r="K106" s="375" t="s">
        <v>243</v>
      </c>
    </row>
    <row r="107" spans="1:11" ht="19.5" customHeight="1" x14ac:dyDescent="0.25">
      <c r="A107" s="8" t="s">
        <v>955</v>
      </c>
      <c r="B107" s="9">
        <v>212</v>
      </c>
      <c r="C107" s="9">
        <v>369</v>
      </c>
      <c r="D107" s="9">
        <f t="shared" si="12"/>
        <v>581</v>
      </c>
      <c r="E107" s="9">
        <v>0</v>
      </c>
      <c r="F107" s="9">
        <v>0</v>
      </c>
      <c r="G107" s="9">
        <v>0</v>
      </c>
      <c r="H107" s="9">
        <f t="shared" si="13"/>
        <v>212</v>
      </c>
      <c r="I107" s="9">
        <f t="shared" si="13"/>
        <v>369</v>
      </c>
      <c r="J107" s="9">
        <f t="shared" si="13"/>
        <v>581</v>
      </c>
      <c r="K107" s="375" t="s">
        <v>245</v>
      </c>
    </row>
    <row r="108" spans="1:11" ht="16.5" customHeight="1" x14ac:dyDescent="0.25">
      <c r="A108" s="8" t="s">
        <v>477</v>
      </c>
      <c r="B108" s="9">
        <v>73</v>
      </c>
      <c r="C108" s="9">
        <v>52</v>
      </c>
      <c r="D108" s="9">
        <f t="shared" si="12"/>
        <v>125</v>
      </c>
      <c r="E108" s="9">
        <v>0</v>
      </c>
      <c r="F108" s="9">
        <v>0</v>
      </c>
      <c r="G108" s="9">
        <v>0</v>
      </c>
      <c r="H108" s="9">
        <f t="shared" si="13"/>
        <v>73</v>
      </c>
      <c r="I108" s="9">
        <f t="shared" si="13"/>
        <v>52</v>
      </c>
      <c r="J108" s="9">
        <f t="shared" si="13"/>
        <v>125</v>
      </c>
      <c r="K108" s="375" t="s">
        <v>948</v>
      </c>
    </row>
    <row r="109" spans="1:11" ht="19.5" customHeight="1" x14ac:dyDescent="0.25">
      <c r="A109" s="8" t="s">
        <v>248</v>
      </c>
      <c r="B109" s="9">
        <v>730</v>
      </c>
      <c r="C109" s="9">
        <v>410</v>
      </c>
      <c r="D109" s="9">
        <f t="shared" si="12"/>
        <v>1140</v>
      </c>
      <c r="E109" s="9">
        <v>0</v>
      </c>
      <c r="F109" s="9">
        <v>0</v>
      </c>
      <c r="G109" s="9">
        <v>0</v>
      </c>
      <c r="H109" s="9">
        <f t="shared" si="13"/>
        <v>730</v>
      </c>
      <c r="I109" s="9">
        <f t="shared" si="13"/>
        <v>410</v>
      </c>
      <c r="J109" s="9">
        <f t="shared" si="13"/>
        <v>1140</v>
      </c>
      <c r="K109" s="375" t="s">
        <v>249</v>
      </c>
    </row>
    <row r="110" spans="1:11" ht="19.5" customHeight="1" x14ac:dyDescent="0.25">
      <c r="A110" s="8" t="s">
        <v>250</v>
      </c>
      <c r="B110" s="9">
        <v>302</v>
      </c>
      <c r="C110" s="9">
        <v>136</v>
      </c>
      <c r="D110" s="9">
        <f t="shared" si="12"/>
        <v>438</v>
      </c>
      <c r="E110" s="9">
        <v>0</v>
      </c>
      <c r="F110" s="9">
        <v>0</v>
      </c>
      <c r="G110" s="9">
        <v>0</v>
      </c>
      <c r="H110" s="9">
        <f t="shared" si="13"/>
        <v>302</v>
      </c>
      <c r="I110" s="9">
        <f t="shared" si="13"/>
        <v>136</v>
      </c>
      <c r="J110" s="9">
        <f t="shared" si="13"/>
        <v>438</v>
      </c>
      <c r="K110" s="375" t="s">
        <v>251</v>
      </c>
    </row>
    <row r="111" spans="1:11" ht="17.25" customHeight="1" x14ac:dyDescent="0.25">
      <c r="A111" s="8" t="s">
        <v>949</v>
      </c>
      <c r="B111" s="9">
        <v>389</v>
      </c>
      <c r="C111" s="9">
        <v>637</v>
      </c>
      <c r="D111" s="9">
        <f t="shared" si="12"/>
        <v>1026</v>
      </c>
      <c r="E111" s="9">
        <v>0</v>
      </c>
      <c r="F111" s="9">
        <v>0</v>
      </c>
      <c r="G111" s="9">
        <v>0</v>
      </c>
      <c r="H111" s="9">
        <f t="shared" si="13"/>
        <v>389</v>
      </c>
      <c r="I111" s="9">
        <f t="shared" si="13"/>
        <v>637</v>
      </c>
      <c r="J111" s="9">
        <f t="shared" si="13"/>
        <v>1026</v>
      </c>
      <c r="K111" s="375" t="s">
        <v>950</v>
      </c>
    </row>
    <row r="112" spans="1:11" ht="18.75" customHeight="1" thickBot="1" x14ac:dyDescent="0.3">
      <c r="A112" s="11" t="s">
        <v>90</v>
      </c>
      <c r="B112" s="12">
        <f>SUM(B91:B111)</f>
        <v>9639</v>
      </c>
      <c r="C112" s="12">
        <f t="shared" ref="C112:J112" si="14">SUM(C91:C111)</f>
        <v>13761</v>
      </c>
      <c r="D112" s="12">
        <f t="shared" si="14"/>
        <v>23400</v>
      </c>
      <c r="E112" s="12">
        <f t="shared" si="14"/>
        <v>0</v>
      </c>
      <c r="F112" s="12">
        <f t="shared" si="14"/>
        <v>0</v>
      </c>
      <c r="G112" s="12">
        <f t="shared" si="14"/>
        <v>0</v>
      </c>
      <c r="H112" s="12">
        <f t="shared" si="14"/>
        <v>9639</v>
      </c>
      <c r="I112" s="12">
        <f t="shared" si="14"/>
        <v>13761</v>
      </c>
      <c r="J112" s="12">
        <f t="shared" si="14"/>
        <v>23400</v>
      </c>
      <c r="K112" s="13" t="s">
        <v>323</v>
      </c>
    </row>
    <row r="113" spans="1:11" ht="18.75" customHeight="1" thickTop="1" x14ac:dyDescent="0.25"/>
    <row r="114" spans="1:11" ht="11.25" customHeight="1" x14ac:dyDescent="0.25"/>
    <row r="115" spans="1:11" s="659" customFormat="1" ht="11.25" customHeight="1" x14ac:dyDescent="0.25"/>
    <row r="116" spans="1:11" s="659" customFormat="1" ht="11.25" customHeight="1" x14ac:dyDescent="0.25"/>
    <row r="117" spans="1:11" ht="11.25" customHeight="1" x14ac:dyDescent="0.25"/>
    <row r="118" spans="1:11" ht="11.25" customHeight="1" x14ac:dyDescent="0.25"/>
    <row r="119" spans="1:11" s="659" customFormat="1" ht="11.25" customHeight="1" x14ac:dyDescent="0.25"/>
    <row r="120" spans="1:11" s="659" customFormat="1" ht="11.25" customHeight="1" x14ac:dyDescent="0.25"/>
    <row r="121" spans="1:11" s="659" customFormat="1" ht="11.25" customHeight="1" x14ac:dyDescent="0.25"/>
    <row r="122" spans="1:11" ht="11.25" customHeight="1" x14ac:dyDescent="0.25"/>
    <row r="123" spans="1:11" ht="11.25" customHeight="1" x14ac:dyDescent="0.25"/>
    <row r="124" spans="1:11" s="629" customFormat="1" ht="11.25" customHeight="1" x14ac:dyDescent="0.25"/>
    <row r="125" spans="1:11" ht="11.25" customHeight="1" x14ac:dyDescent="0.25"/>
    <row r="126" spans="1:11" ht="11.25" customHeight="1" x14ac:dyDescent="0.25"/>
    <row r="127" spans="1:11" ht="11.25" customHeight="1" x14ac:dyDescent="0.25"/>
    <row r="128" spans="1:11" ht="23.25" customHeight="1" thickBot="1" x14ac:dyDescent="0.35">
      <c r="A128" s="35" t="s">
        <v>956</v>
      </c>
      <c r="K128" s="81" t="s">
        <v>957</v>
      </c>
    </row>
    <row r="129" spans="1:11" ht="21" customHeight="1" thickTop="1" x14ac:dyDescent="0.3">
      <c r="A129" s="735" t="s">
        <v>205</v>
      </c>
      <c r="B129" s="746" t="s">
        <v>1</v>
      </c>
      <c r="C129" s="746"/>
      <c r="D129" s="746"/>
      <c r="E129" s="746" t="s">
        <v>2</v>
      </c>
      <c r="F129" s="746"/>
      <c r="G129" s="746"/>
      <c r="H129" s="746" t="s">
        <v>4</v>
      </c>
      <c r="I129" s="746"/>
      <c r="J129" s="746"/>
      <c r="K129" s="735" t="s">
        <v>206</v>
      </c>
    </row>
    <row r="130" spans="1:11" ht="16.5" customHeight="1" x14ac:dyDescent="0.3">
      <c r="A130" s="736"/>
      <c r="B130" s="747" t="s">
        <v>6</v>
      </c>
      <c r="C130" s="747"/>
      <c r="D130" s="747"/>
      <c r="E130" s="747" t="s">
        <v>7</v>
      </c>
      <c r="F130" s="747"/>
      <c r="G130" s="747"/>
      <c r="H130" s="747" t="s">
        <v>9</v>
      </c>
      <c r="I130" s="747"/>
      <c r="J130" s="747"/>
      <c r="K130" s="736"/>
    </row>
    <row r="131" spans="1:11" ht="23.25" customHeight="1" x14ac:dyDescent="0.3">
      <c r="A131" s="736"/>
      <c r="B131" s="370" t="s">
        <v>10</v>
      </c>
      <c r="C131" s="370" t="s">
        <v>113</v>
      </c>
      <c r="D131" s="370" t="s">
        <v>12</v>
      </c>
      <c r="E131" s="370" t="s">
        <v>10</v>
      </c>
      <c r="F131" s="370" t="s">
        <v>113</v>
      </c>
      <c r="G131" s="370" t="s">
        <v>12</v>
      </c>
      <c r="H131" s="370" t="s">
        <v>10</v>
      </c>
      <c r="I131" s="370" t="s">
        <v>113</v>
      </c>
      <c r="J131" s="370" t="s">
        <v>12</v>
      </c>
      <c r="K131" s="736"/>
    </row>
    <row r="132" spans="1:11" ht="17.25" customHeight="1" thickBot="1" x14ac:dyDescent="0.35">
      <c r="A132" s="737"/>
      <c r="B132" s="4" t="s">
        <v>13</v>
      </c>
      <c r="C132" s="4" t="s">
        <v>14</v>
      </c>
      <c r="D132" s="4" t="s">
        <v>9</v>
      </c>
      <c r="E132" s="4" t="s">
        <v>13</v>
      </c>
      <c r="F132" s="4" t="s">
        <v>14</v>
      </c>
      <c r="G132" s="4" t="s">
        <v>9</v>
      </c>
      <c r="H132" s="4" t="s">
        <v>13</v>
      </c>
      <c r="I132" s="4" t="s">
        <v>14</v>
      </c>
      <c r="J132" s="4" t="s">
        <v>9</v>
      </c>
      <c r="K132" s="737"/>
    </row>
    <row r="133" spans="1:11" ht="20.25" customHeight="1" x14ac:dyDescent="0.25">
      <c r="A133" s="8" t="s">
        <v>92</v>
      </c>
      <c r="K133" s="375" t="s">
        <v>93</v>
      </c>
    </row>
    <row r="134" spans="1:11" ht="17.25" customHeight="1" x14ac:dyDescent="0.25">
      <c r="A134" s="8" t="s">
        <v>216</v>
      </c>
      <c r="B134" s="9">
        <v>402</v>
      </c>
      <c r="C134" s="9">
        <v>199</v>
      </c>
      <c r="D134" s="9">
        <f>SUM(B134:C134)</f>
        <v>601</v>
      </c>
      <c r="E134" s="9">
        <v>0</v>
      </c>
      <c r="F134" s="9">
        <v>0</v>
      </c>
      <c r="G134" s="9">
        <f>SUM(E134:F134)</f>
        <v>0</v>
      </c>
      <c r="H134" s="9">
        <f t="shared" ref="H134:J147" si="15">SUM(E134,B134)</f>
        <v>402</v>
      </c>
      <c r="I134" s="9">
        <f t="shared" si="15"/>
        <v>199</v>
      </c>
      <c r="J134" s="9">
        <f t="shared" si="15"/>
        <v>601</v>
      </c>
      <c r="K134" s="375" t="s">
        <v>217</v>
      </c>
    </row>
    <row r="135" spans="1:11" ht="21" customHeight="1" x14ac:dyDescent="0.25">
      <c r="A135" s="8" t="s">
        <v>218</v>
      </c>
      <c r="B135" s="9">
        <v>278</v>
      </c>
      <c r="C135" s="9">
        <v>40</v>
      </c>
      <c r="D135" s="9">
        <f t="shared" ref="D135:D147" si="16">SUM(B135:C135)</f>
        <v>318</v>
      </c>
      <c r="E135" s="9">
        <v>0</v>
      </c>
      <c r="F135" s="9">
        <v>0</v>
      </c>
      <c r="G135" s="9">
        <f t="shared" ref="G135:G147" si="17">SUM(E135:F135)</f>
        <v>0</v>
      </c>
      <c r="H135" s="9">
        <f t="shared" si="15"/>
        <v>278</v>
      </c>
      <c r="I135" s="9">
        <f t="shared" si="15"/>
        <v>40</v>
      </c>
      <c r="J135" s="9">
        <f t="shared" si="15"/>
        <v>318</v>
      </c>
      <c r="K135" s="375" t="s">
        <v>219</v>
      </c>
    </row>
    <row r="136" spans="1:11" ht="21" customHeight="1" x14ac:dyDescent="0.25">
      <c r="A136" s="8" t="s">
        <v>222</v>
      </c>
      <c r="B136" s="9">
        <v>66</v>
      </c>
      <c r="C136" s="9">
        <v>2</v>
      </c>
      <c r="D136" s="9">
        <f t="shared" si="16"/>
        <v>68</v>
      </c>
      <c r="E136" s="9">
        <v>0</v>
      </c>
      <c r="F136" s="9">
        <v>0</v>
      </c>
      <c r="G136" s="9">
        <f t="shared" si="17"/>
        <v>0</v>
      </c>
      <c r="H136" s="9">
        <f t="shared" si="15"/>
        <v>66</v>
      </c>
      <c r="I136" s="9">
        <f t="shared" si="15"/>
        <v>2</v>
      </c>
      <c r="J136" s="9">
        <f t="shared" si="15"/>
        <v>68</v>
      </c>
      <c r="K136" s="375" t="s">
        <v>223</v>
      </c>
    </row>
    <row r="137" spans="1:11" ht="22.5" customHeight="1" x14ac:dyDescent="0.25">
      <c r="A137" s="8" t="s">
        <v>226</v>
      </c>
      <c r="B137" s="9">
        <v>403</v>
      </c>
      <c r="C137" s="9">
        <v>425</v>
      </c>
      <c r="D137" s="9">
        <f t="shared" si="16"/>
        <v>828</v>
      </c>
      <c r="E137" s="9">
        <v>0</v>
      </c>
      <c r="F137" s="9">
        <v>0</v>
      </c>
      <c r="G137" s="9">
        <f t="shared" si="17"/>
        <v>0</v>
      </c>
      <c r="H137" s="9">
        <f t="shared" si="15"/>
        <v>403</v>
      </c>
      <c r="I137" s="9">
        <f t="shared" si="15"/>
        <v>425</v>
      </c>
      <c r="J137" s="9">
        <f t="shared" si="15"/>
        <v>828</v>
      </c>
      <c r="K137" s="375" t="s">
        <v>467</v>
      </c>
    </row>
    <row r="138" spans="1:11" ht="24" customHeight="1" x14ac:dyDescent="0.25">
      <c r="A138" s="8" t="s">
        <v>470</v>
      </c>
      <c r="B138" s="9">
        <v>146</v>
      </c>
      <c r="C138" s="9">
        <v>57</v>
      </c>
      <c r="D138" s="9">
        <f t="shared" si="16"/>
        <v>203</v>
      </c>
      <c r="E138" s="9">
        <v>0</v>
      </c>
      <c r="F138" s="9">
        <v>0</v>
      </c>
      <c r="G138" s="9">
        <f t="shared" si="17"/>
        <v>0</v>
      </c>
      <c r="H138" s="9">
        <f t="shared" si="15"/>
        <v>146</v>
      </c>
      <c r="I138" s="9">
        <f t="shared" si="15"/>
        <v>57</v>
      </c>
      <c r="J138" s="9">
        <f t="shared" si="15"/>
        <v>203</v>
      </c>
      <c r="K138" s="375" t="s">
        <v>471</v>
      </c>
    </row>
    <row r="139" spans="1:11" ht="23.25" customHeight="1" x14ac:dyDescent="0.25">
      <c r="A139" s="8" t="s">
        <v>230</v>
      </c>
      <c r="B139" s="9">
        <v>806</v>
      </c>
      <c r="C139" s="9">
        <v>249</v>
      </c>
      <c r="D139" s="9">
        <f t="shared" si="16"/>
        <v>1055</v>
      </c>
      <c r="E139" s="9">
        <v>0</v>
      </c>
      <c r="F139" s="9">
        <v>0</v>
      </c>
      <c r="G139" s="9">
        <f t="shared" si="17"/>
        <v>0</v>
      </c>
      <c r="H139" s="9">
        <f t="shared" si="15"/>
        <v>806</v>
      </c>
      <c r="I139" s="9">
        <f t="shared" si="15"/>
        <v>249</v>
      </c>
      <c r="J139" s="9">
        <f t="shared" si="15"/>
        <v>1055</v>
      </c>
      <c r="K139" s="375" t="s">
        <v>231</v>
      </c>
    </row>
    <row r="140" spans="1:11" ht="23.25" customHeight="1" x14ac:dyDescent="0.25">
      <c r="A140" s="8" t="s">
        <v>319</v>
      </c>
      <c r="B140" s="9">
        <v>333</v>
      </c>
      <c r="C140" s="9">
        <v>306</v>
      </c>
      <c r="D140" s="9">
        <f t="shared" si="16"/>
        <v>639</v>
      </c>
      <c r="E140" s="9">
        <v>1</v>
      </c>
      <c r="F140" s="9">
        <v>0</v>
      </c>
      <c r="G140" s="9">
        <f t="shared" si="17"/>
        <v>1</v>
      </c>
      <c r="H140" s="9">
        <f t="shared" si="15"/>
        <v>334</v>
      </c>
      <c r="I140" s="9">
        <f t="shared" si="15"/>
        <v>306</v>
      </c>
      <c r="J140" s="9">
        <f t="shared" si="15"/>
        <v>640</v>
      </c>
      <c r="K140" s="375" t="s">
        <v>320</v>
      </c>
    </row>
    <row r="141" spans="1:11" ht="24.75" customHeight="1" x14ac:dyDescent="0.25">
      <c r="A141" s="8" t="s">
        <v>540</v>
      </c>
      <c r="B141" s="9">
        <v>0</v>
      </c>
      <c r="C141" s="9">
        <v>507</v>
      </c>
      <c r="D141" s="9">
        <f t="shared" si="16"/>
        <v>507</v>
      </c>
      <c r="E141" s="9">
        <v>0</v>
      </c>
      <c r="F141" s="9">
        <v>0</v>
      </c>
      <c r="G141" s="9">
        <f t="shared" si="17"/>
        <v>0</v>
      </c>
      <c r="H141" s="9">
        <f t="shared" si="15"/>
        <v>0</v>
      </c>
      <c r="I141" s="9">
        <f t="shared" si="15"/>
        <v>507</v>
      </c>
      <c r="J141" s="9">
        <f t="shared" si="15"/>
        <v>507</v>
      </c>
      <c r="K141" s="375" t="s">
        <v>443</v>
      </c>
    </row>
    <row r="142" spans="1:11" ht="23.25" customHeight="1" x14ac:dyDescent="0.25">
      <c r="A142" s="34" t="s">
        <v>945</v>
      </c>
      <c r="B142" s="9">
        <v>32</v>
      </c>
      <c r="C142" s="9">
        <v>246</v>
      </c>
      <c r="D142" s="9">
        <f t="shared" si="16"/>
        <v>278</v>
      </c>
      <c r="E142" s="9">
        <v>0</v>
      </c>
      <c r="F142" s="9">
        <v>0</v>
      </c>
      <c r="G142" s="9">
        <f t="shared" si="17"/>
        <v>0</v>
      </c>
      <c r="H142" s="9">
        <f t="shared" si="15"/>
        <v>32</v>
      </c>
      <c r="I142" s="9">
        <f t="shared" si="15"/>
        <v>246</v>
      </c>
      <c r="J142" s="9">
        <f t="shared" si="15"/>
        <v>278</v>
      </c>
      <c r="K142" s="375" t="s">
        <v>322</v>
      </c>
    </row>
    <row r="143" spans="1:11" ht="23.25" customHeight="1" x14ac:dyDescent="0.25">
      <c r="A143" s="8" t="s">
        <v>238</v>
      </c>
      <c r="B143" s="9">
        <v>57</v>
      </c>
      <c r="C143" s="9">
        <v>7</v>
      </c>
      <c r="D143" s="9">
        <f t="shared" si="16"/>
        <v>64</v>
      </c>
      <c r="E143" s="9">
        <v>0</v>
      </c>
      <c r="F143" s="9">
        <v>0</v>
      </c>
      <c r="G143" s="9">
        <f t="shared" si="17"/>
        <v>0</v>
      </c>
      <c r="H143" s="9">
        <f t="shared" si="15"/>
        <v>57</v>
      </c>
      <c r="I143" s="9">
        <f t="shared" si="15"/>
        <v>7</v>
      </c>
      <c r="J143" s="9">
        <f t="shared" si="15"/>
        <v>64</v>
      </c>
      <c r="K143" s="375" t="s">
        <v>476</v>
      </c>
    </row>
    <row r="144" spans="1:11" ht="24" customHeight="1" x14ac:dyDescent="0.25">
      <c r="A144" s="8" t="s">
        <v>242</v>
      </c>
      <c r="B144" s="9">
        <v>193</v>
      </c>
      <c r="C144" s="9">
        <v>223</v>
      </c>
      <c r="D144" s="9">
        <f t="shared" si="16"/>
        <v>416</v>
      </c>
      <c r="E144" s="9">
        <v>0</v>
      </c>
      <c r="F144" s="9">
        <v>0</v>
      </c>
      <c r="G144" s="9">
        <f t="shared" si="17"/>
        <v>0</v>
      </c>
      <c r="H144" s="9">
        <f t="shared" si="15"/>
        <v>193</v>
      </c>
      <c r="I144" s="9">
        <f t="shared" si="15"/>
        <v>223</v>
      </c>
      <c r="J144" s="9">
        <f t="shared" si="15"/>
        <v>416</v>
      </c>
      <c r="K144" s="375" t="s">
        <v>243</v>
      </c>
    </row>
    <row r="145" spans="1:11" ht="24" customHeight="1" x14ac:dyDescent="0.25">
      <c r="A145" s="8" t="s">
        <v>955</v>
      </c>
      <c r="B145" s="9">
        <v>52</v>
      </c>
      <c r="C145" s="9">
        <v>49</v>
      </c>
      <c r="D145" s="9">
        <f t="shared" si="16"/>
        <v>101</v>
      </c>
      <c r="E145" s="9">
        <v>0</v>
      </c>
      <c r="F145" s="9">
        <v>0</v>
      </c>
      <c r="G145" s="9">
        <f t="shared" si="17"/>
        <v>0</v>
      </c>
      <c r="H145" s="9">
        <f t="shared" si="15"/>
        <v>52</v>
      </c>
      <c r="I145" s="9">
        <f t="shared" si="15"/>
        <v>49</v>
      </c>
      <c r="J145" s="9">
        <f t="shared" si="15"/>
        <v>101</v>
      </c>
      <c r="K145" s="375" t="s">
        <v>245</v>
      </c>
    </row>
    <row r="146" spans="1:11" ht="22.5" customHeight="1" x14ac:dyDescent="0.25">
      <c r="A146" s="8" t="s">
        <v>248</v>
      </c>
      <c r="B146" s="9">
        <v>603</v>
      </c>
      <c r="C146" s="9">
        <v>87</v>
      </c>
      <c r="D146" s="9">
        <f t="shared" si="16"/>
        <v>690</v>
      </c>
      <c r="E146" s="9">
        <v>0</v>
      </c>
      <c r="F146" s="9">
        <v>0</v>
      </c>
      <c r="G146" s="9">
        <f t="shared" si="17"/>
        <v>0</v>
      </c>
      <c r="H146" s="9">
        <f t="shared" si="15"/>
        <v>603</v>
      </c>
      <c r="I146" s="9">
        <f t="shared" si="15"/>
        <v>87</v>
      </c>
      <c r="J146" s="9">
        <f t="shared" si="15"/>
        <v>690</v>
      </c>
      <c r="K146" s="375" t="s">
        <v>958</v>
      </c>
    </row>
    <row r="147" spans="1:11" ht="24" customHeight="1" x14ac:dyDescent="0.25">
      <c r="A147" s="8" t="s">
        <v>250</v>
      </c>
      <c r="B147" s="9">
        <v>47</v>
      </c>
      <c r="C147" s="9">
        <v>7</v>
      </c>
      <c r="D147" s="9">
        <f t="shared" si="16"/>
        <v>54</v>
      </c>
      <c r="E147" s="9">
        <v>0</v>
      </c>
      <c r="F147" s="9">
        <v>0</v>
      </c>
      <c r="G147" s="9">
        <f t="shared" si="17"/>
        <v>0</v>
      </c>
      <c r="H147" s="9">
        <f t="shared" si="15"/>
        <v>47</v>
      </c>
      <c r="I147" s="9">
        <f t="shared" si="15"/>
        <v>7</v>
      </c>
      <c r="J147" s="9">
        <f t="shared" si="15"/>
        <v>54</v>
      </c>
      <c r="K147" s="375" t="s">
        <v>251</v>
      </c>
    </row>
    <row r="148" spans="1:11" ht="22.5" customHeight="1" thickBot="1" x14ac:dyDescent="0.3">
      <c r="A148" s="8" t="s">
        <v>127</v>
      </c>
      <c r="B148" s="9">
        <f>SUM(B134:B147)</f>
        <v>3418</v>
      </c>
      <c r="C148" s="9">
        <f t="shared" ref="C148:J148" si="18">SUM(C134:C147)</f>
        <v>2404</v>
      </c>
      <c r="D148" s="9">
        <f t="shared" si="18"/>
        <v>5822</v>
      </c>
      <c r="E148" s="9">
        <f t="shared" si="18"/>
        <v>1</v>
      </c>
      <c r="F148" s="9">
        <f t="shared" si="18"/>
        <v>0</v>
      </c>
      <c r="G148" s="9">
        <f t="shared" si="18"/>
        <v>1</v>
      </c>
      <c r="H148" s="9">
        <f t="shared" si="18"/>
        <v>3419</v>
      </c>
      <c r="I148" s="9">
        <f t="shared" si="18"/>
        <v>2404</v>
      </c>
      <c r="J148" s="9">
        <f t="shared" si="18"/>
        <v>5823</v>
      </c>
      <c r="K148" s="375" t="s">
        <v>261</v>
      </c>
    </row>
    <row r="149" spans="1:11" ht="23.25" customHeight="1" thickBot="1" x14ac:dyDescent="0.3">
      <c r="A149" s="23" t="s">
        <v>384</v>
      </c>
      <c r="B149" s="24">
        <f>SUM(B148,B112)</f>
        <v>13057</v>
      </c>
      <c r="C149" s="24">
        <f t="shared" ref="C149:J149" si="19">SUM(C148,C112)</f>
        <v>16165</v>
      </c>
      <c r="D149" s="24">
        <f t="shared" si="19"/>
        <v>29222</v>
      </c>
      <c r="E149" s="24">
        <f t="shared" si="19"/>
        <v>1</v>
      </c>
      <c r="F149" s="24">
        <f t="shared" si="19"/>
        <v>0</v>
      </c>
      <c r="G149" s="24">
        <f t="shared" si="19"/>
        <v>1</v>
      </c>
      <c r="H149" s="24">
        <f t="shared" si="19"/>
        <v>13058</v>
      </c>
      <c r="I149" s="24">
        <f t="shared" si="19"/>
        <v>16165</v>
      </c>
      <c r="J149" s="24">
        <f t="shared" si="19"/>
        <v>29223</v>
      </c>
      <c r="K149" s="376" t="s">
        <v>263</v>
      </c>
    </row>
    <row r="150" spans="1:11" ht="14.4" thickTop="1" x14ac:dyDescent="0.25"/>
    <row r="151" spans="1:11" ht="15.6" x14ac:dyDescent="0.25">
      <c r="A151" s="786" t="s">
        <v>959</v>
      </c>
      <c r="B151" s="786"/>
      <c r="C151" s="786"/>
      <c r="D151" s="786"/>
      <c r="E151" s="786"/>
      <c r="F151" s="786"/>
      <c r="G151" s="786"/>
      <c r="H151" s="786"/>
      <c r="I151" s="786"/>
      <c r="J151" s="786"/>
    </row>
    <row r="152" spans="1:11" ht="15.6" x14ac:dyDescent="0.25">
      <c r="K152" s="58"/>
    </row>
    <row r="153" spans="1:11" ht="15.6" x14ac:dyDescent="0.25">
      <c r="K153" s="58"/>
    </row>
    <row r="161" spans="1:11" s="659" customFormat="1" x14ac:dyDescent="0.25"/>
    <row r="167" spans="1:11" ht="30.75" customHeight="1" x14ac:dyDescent="0.25">
      <c r="A167" s="738" t="s">
        <v>960</v>
      </c>
      <c r="B167" s="738"/>
      <c r="C167" s="738"/>
      <c r="D167" s="738"/>
      <c r="E167" s="738"/>
      <c r="F167" s="738"/>
      <c r="G167" s="738"/>
      <c r="H167" s="738"/>
      <c r="I167" s="738"/>
      <c r="J167" s="738"/>
      <c r="K167" s="738"/>
    </row>
    <row r="168" spans="1:11" ht="27" customHeight="1" x14ac:dyDescent="0.25">
      <c r="A168" s="742" t="s">
        <v>961</v>
      </c>
      <c r="B168" s="742"/>
      <c r="C168" s="742"/>
      <c r="D168" s="742"/>
      <c r="E168" s="742"/>
      <c r="F168" s="742"/>
      <c r="G168" s="742"/>
      <c r="H168" s="742"/>
      <c r="I168" s="742"/>
      <c r="J168" s="742"/>
      <c r="K168" s="742"/>
    </row>
    <row r="169" spans="1:11" ht="26.25" customHeight="1" thickBot="1" x14ac:dyDescent="0.35">
      <c r="A169" s="35" t="s">
        <v>962</v>
      </c>
      <c r="K169" s="81" t="s">
        <v>963</v>
      </c>
    </row>
    <row r="170" spans="1:11" ht="19.5" customHeight="1" thickTop="1" x14ac:dyDescent="0.3">
      <c r="A170" s="735" t="s">
        <v>205</v>
      </c>
      <c r="B170" s="746" t="s">
        <v>1</v>
      </c>
      <c r="C170" s="746"/>
      <c r="D170" s="746"/>
      <c r="E170" s="746" t="s">
        <v>2</v>
      </c>
      <c r="F170" s="746"/>
      <c r="G170" s="746"/>
      <c r="H170" s="746" t="s">
        <v>4</v>
      </c>
      <c r="I170" s="746"/>
      <c r="J170" s="746"/>
      <c r="K170" s="735" t="s">
        <v>206</v>
      </c>
    </row>
    <row r="171" spans="1:11" ht="18" customHeight="1" x14ac:dyDescent="0.3">
      <c r="A171" s="736"/>
      <c r="B171" s="747" t="s">
        <v>6</v>
      </c>
      <c r="C171" s="747"/>
      <c r="D171" s="747"/>
      <c r="E171" s="747" t="s">
        <v>7</v>
      </c>
      <c r="F171" s="747"/>
      <c r="G171" s="747"/>
      <c r="H171" s="747" t="s">
        <v>9</v>
      </c>
      <c r="I171" s="747"/>
      <c r="J171" s="747"/>
      <c r="K171" s="736"/>
    </row>
    <row r="172" spans="1:11" ht="18.75" customHeight="1" x14ac:dyDescent="0.3">
      <c r="A172" s="736"/>
      <c r="B172" s="370" t="s">
        <v>10</v>
      </c>
      <c r="C172" s="370" t="s">
        <v>113</v>
      </c>
      <c r="D172" s="370" t="s">
        <v>12</v>
      </c>
      <c r="E172" s="370" t="s">
        <v>10</v>
      </c>
      <c r="F172" s="370" t="s">
        <v>113</v>
      </c>
      <c r="G172" s="370" t="s">
        <v>12</v>
      </c>
      <c r="H172" s="370" t="s">
        <v>10</v>
      </c>
      <c r="I172" s="370" t="s">
        <v>113</v>
      </c>
      <c r="J172" s="370" t="s">
        <v>12</v>
      </c>
      <c r="K172" s="736"/>
    </row>
    <row r="173" spans="1:11" ht="19.5" customHeight="1" thickBot="1" x14ac:dyDescent="0.35">
      <c r="A173" s="737"/>
      <c r="B173" s="4" t="s">
        <v>13</v>
      </c>
      <c r="C173" s="4" t="s">
        <v>14</v>
      </c>
      <c r="D173" s="4" t="s">
        <v>9</v>
      </c>
      <c r="E173" s="4" t="s">
        <v>13</v>
      </c>
      <c r="F173" s="4" t="s">
        <v>14</v>
      </c>
      <c r="G173" s="4" t="s">
        <v>9</v>
      </c>
      <c r="H173" s="4" t="s">
        <v>13</v>
      </c>
      <c r="I173" s="4" t="s">
        <v>14</v>
      </c>
      <c r="J173" s="4" t="s">
        <v>9</v>
      </c>
      <c r="K173" s="737"/>
    </row>
    <row r="174" spans="1:11" ht="20.25" customHeight="1" x14ac:dyDescent="0.25">
      <c r="A174" s="8" t="s">
        <v>15</v>
      </c>
      <c r="B174" s="9"/>
      <c r="C174" s="9"/>
      <c r="D174" s="9"/>
      <c r="E174" s="9"/>
      <c r="F174" s="9"/>
      <c r="G174" s="9"/>
      <c r="H174" s="9"/>
      <c r="I174" s="9"/>
      <c r="J174" s="9"/>
      <c r="K174" s="375" t="s">
        <v>207</v>
      </c>
    </row>
    <row r="175" spans="1:11" ht="22.5" customHeight="1" x14ac:dyDescent="0.25">
      <c r="A175" s="8" t="s">
        <v>208</v>
      </c>
      <c r="B175" s="9">
        <v>159</v>
      </c>
      <c r="C175" s="9">
        <v>69</v>
      </c>
      <c r="D175" s="9">
        <f t="shared" ref="D175:D191" si="20">SUM(B175:C175)</f>
        <v>228</v>
      </c>
      <c r="E175" s="9">
        <v>0</v>
      </c>
      <c r="F175" s="9">
        <v>0</v>
      </c>
      <c r="G175" s="9">
        <f>SUM(E175:F175)</f>
        <v>0</v>
      </c>
      <c r="H175" s="9">
        <f>SUM(B175,E175)</f>
        <v>159</v>
      </c>
      <c r="I175" s="9">
        <f>SUM(C175,F175)</f>
        <v>69</v>
      </c>
      <c r="J175" s="9">
        <f>SUM(H175:I175)</f>
        <v>228</v>
      </c>
      <c r="K175" s="375" t="s">
        <v>209</v>
      </c>
    </row>
    <row r="176" spans="1:11" ht="22.5" customHeight="1" x14ac:dyDescent="0.25">
      <c r="A176" s="8" t="s">
        <v>212</v>
      </c>
      <c r="B176" s="9">
        <v>37</v>
      </c>
      <c r="C176" s="9">
        <v>37</v>
      </c>
      <c r="D176" s="9">
        <f t="shared" si="20"/>
        <v>74</v>
      </c>
      <c r="E176" s="9">
        <v>0</v>
      </c>
      <c r="F176" s="9">
        <v>0</v>
      </c>
      <c r="G176" s="9">
        <f t="shared" ref="G176:G189" si="21">SUM(E176:F176)</f>
        <v>0</v>
      </c>
      <c r="H176" s="9">
        <f t="shared" ref="H176:I206" si="22">SUM(B176,E176)</f>
        <v>37</v>
      </c>
      <c r="I176" s="9">
        <f t="shared" si="22"/>
        <v>37</v>
      </c>
      <c r="J176" s="9">
        <f t="shared" ref="J176:J214" si="23">SUM(H176:I176)</f>
        <v>74</v>
      </c>
      <c r="K176" s="375" t="s">
        <v>213</v>
      </c>
    </row>
    <row r="177" spans="1:11" ht="22.5" customHeight="1" x14ac:dyDescent="0.25">
      <c r="A177" s="8" t="s">
        <v>214</v>
      </c>
      <c r="B177" s="9">
        <v>44</v>
      </c>
      <c r="C177" s="9">
        <v>52</v>
      </c>
      <c r="D177" s="9">
        <f t="shared" si="20"/>
        <v>96</v>
      </c>
      <c r="E177" s="9">
        <v>0</v>
      </c>
      <c r="F177" s="9">
        <v>0</v>
      </c>
      <c r="G177" s="9">
        <f t="shared" si="21"/>
        <v>0</v>
      </c>
      <c r="H177" s="9">
        <f t="shared" si="22"/>
        <v>44</v>
      </c>
      <c r="I177" s="9">
        <f t="shared" si="22"/>
        <v>52</v>
      </c>
      <c r="J177" s="9">
        <f t="shared" si="23"/>
        <v>96</v>
      </c>
      <c r="K177" s="375" t="s">
        <v>315</v>
      </c>
    </row>
    <row r="178" spans="1:11" ht="22.5" customHeight="1" x14ac:dyDescent="0.25">
      <c r="A178" s="8" t="s">
        <v>216</v>
      </c>
      <c r="B178" s="9">
        <v>22</v>
      </c>
      <c r="C178" s="9">
        <v>17</v>
      </c>
      <c r="D178" s="9">
        <f t="shared" si="20"/>
        <v>39</v>
      </c>
      <c r="E178" s="9">
        <v>0</v>
      </c>
      <c r="F178" s="9">
        <v>0</v>
      </c>
      <c r="G178" s="9">
        <f t="shared" si="21"/>
        <v>0</v>
      </c>
      <c r="H178" s="9">
        <f t="shared" si="22"/>
        <v>22</v>
      </c>
      <c r="I178" s="9">
        <f t="shared" si="22"/>
        <v>17</v>
      </c>
      <c r="J178" s="9">
        <f t="shared" si="23"/>
        <v>39</v>
      </c>
      <c r="K178" s="375" t="s">
        <v>217</v>
      </c>
    </row>
    <row r="179" spans="1:11" ht="22.5" customHeight="1" x14ac:dyDescent="0.25">
      <c r="A179" s="8" t="s">
        <v>218</v>
      </c>
      <c r="B179" s="9">
        <v>192</v>
      </c>
      <c r="C179" s="9">
        <v>50</v>
      </c>
      <c r="D179" s="9">
        <f t="shared" si="20"/>
        <v>242</v>
      </c>
      <c r="E179" s="9">
        <v>0</v>
      </c>
      <c r="F179" s="9">
        <v>0</v>
      </c>
      <c r="G179" s="9">
        <f t="shared" si="21"/>
        <v>0</v>
      </c>
      <c r="H179" s="9">
        <f t="shared" si="22"/>
        <v>192</v>
      </c>
      <c r="I179" s="9">
        <f t="shared" si="22"/>
        <v>50</v>
      </c>
      <c r="J179" s="9">
        <f t="shared" si="23"/>
        <v>242</v>
      </c>
      <c r="K179" s="375" t="s">
        <v>219</v>
      </c>
    </row>
    <row r="180" spans="1:11" ht="22.5" customHeight="1" x14ac:dyDescent="0.25">
      <c r="A180" s="8" t="s">
        <v>942</v>
      </c>
      <c r="B180" s="9">
        <v>36</v>
      </c>
      <c r="C180" s="9">
        <v>16</v>
      </c>
      <c r="D180" s="9">
        <f t="shared" si="20"/>
        <v>52</v>
      </c>
      <c r="E180" s="9">
        <v>0</v>
      </c>
      <c r="F180" s="9">
        <v>1</v>
      </c>
      <c r="G180" s="9">
        <f t="shared" si="21"/>
        <v>1</v>
      </c>
      <c r="H180" s="9">
        <f t="shared" si="22"/>
        <v>36</v>
      </c>
      <c r="I180" s="9">
        <f t="shared" si="22"/>
        <v>17</v>
      </c>
      <c r="J180" s="9">
        <f t="shared" si="23"/>
        <v>53</v>
      </c>
      <c r="K180" s="375" t="s">
        <v>943</v>
      </c>
    </row>
    <row r="181" spans="1:11" ht="22.5" customHeight="1" x14ac:dyDescent="0.25">
      <c r="A181" s="8" t="s">
        <v>222</v>
      </c>
      <c r="B181" s="9">
        <v>84</v>
      </c>
      <c r="C181" s="9">
        <v>20</v>
      </c>
      <c r="D181" s="9">
        <f t="shared" si="20"/>
        <v>104</v>
      </c>
      <c r="E181" s="9">
        <v>0</v>
      </c>
      <c r="F181" s="9">
        <v>0</v>
      </c>
      <c r="G181" s="9">
        <f t="shared" si="21"/>
        <v>0</v>
      </c>
      <c r="H181" s="9">
        <f t="shared" si="22"/>
        <v>84</v>
      </c>
      <c r="I181" s="9">
        <f t="shared" si="22"/>
        <v>20</v>
      </c>
      <c r="J181" s="9">
        <f t="shared" si="23"/>
        <v>104</v>
      </c>
      <c r="K181" s="375" t="s">
        <v>223</v>
      </c>
    </row>
    <row r="182" spans="1:11" ht="22.5" customHeight="1" x14ac:dyDescent="0.25">
      <c r="A182" s="8" t="s">
        <v>224</v>
      </c>
      <c r="B182" s="9">
        <v>56</v>
      </c>
      <c r="C182" s="9">
        <v>12</v>
      </c>
      <c r="D182" s="9">
        <f t="shared" si="20"/>
        <v>68</v>
      </c>
      <c r="E182" s="9">
        <v>0</v>
      </c>
      <c r="F182" s="9">
        <v>0</v>
      </c>
      <c r="G182" s="9">
        <f t="shared" si="21"/>
        <v>0</v>
      </c>
      <c r="H182" s="9">
        <f t="shared" si="22"/>
        <v>56</v>
      </c>
      <c r="I182" s="9">
        <f t="shared" si="22"/>
        <v>12</v>
      </c>
      <c r="J182" s="9">
        <f t="shared" si="23"/>
        <v>68</v>
      </c>
      <c r="K182" s="375" t="s">
        <v>225</v>
      </c>
    </row>
    <row r="183" spans="1:11" ht="22.5" customHeight="1" x14ac:dyDescent="0.25">
      <c r="A183" s="8" t="s">
        <v>226</v>
      </c>
      <c r="B183" s="9">
        <v>148</v>
      </c>
      <c r="C183" s="9">
        <v>101</v>
      </c>
      <c r="D183" s="9">
        <f t="shared" si="20"/>
        <v>249</v>
      </c>
      <c r="E183" s="9">
        <v>0</v>
      </c>
      <c r="F183" s="9">
        <v>0</v>
      </c>
      <c r="G183" s="9">
        <f t="shared" si="21"/>
        <v>0</v>
      </c>
      <c r="H183" s="9">
        <f t="shared" si="22"/>
        <v>148</v>
      </c>
      <c r="I183" s="9">
        <f t="shared" si="22"/>
        <v>101</v>
      </c>
      <c r="J183" s="9">
        <f t="shared" si="23"/>
        <v>249</v>
      </c>
      <c r="K183" s="375" t="s">
        <v>467</v>
      </c>
    </row>
    <row r="184" spans="1:11" ht="22.5" customHeight="1" x14ac:dyDescent="0.25">
      <c r="A184" s="8" t="s">
        <v>470</v>
      </c>
      <c r="B184" s="9">
        <v>38</v>
      </c>
      <c r="C184" s="9">
        <v>22</v>
      </c>
      <c r="D184" s="9">
        <f t="shared" si="20"/>
        <v>60</v>
      </c>
      <c r="E184" s="9">
        <v>0</v>
      </c>
      <c r="F184" s="9">
        <v>0</v>
      </c>
      <c r="G184" s="9">
        <f t="shared" si="21"/>
        <v>0</v>
      </c>
      <c r="H184" s="9">
        <f t="shared" si="22"/>
        <v>38</v>
      </c>
      <c r="I184" s="9">
        <f t="shared" si="22"/>
        <v>22</v>
      </c>
      <c r="J184" s="9">
        <f t="shared" si="23"/>
        <v>60</v>
      </c>
      <c r="K184" s="375" t="s">
        <v>471</v>
      </c>
    </row>
    <row r="185" spans="1:11" ht="22.5" customHeight="1" x14ac:dyDescent="0.25">
      <c r="A185" s="8" t="s">
        <v>230</v>
      </c>
      <c r="B185" s="9">
        <v>93</v>
      </c>
      <c r="C185" s="9">
        <v>24</v>
      </c>
      <c r="D185" s="9">
        <f t="shared" si="20"/>
        <v>117</v>
      </c>
      <c r="E185" s="9">
        <v>0</v>
      </c>
      <c r="F185" s="9">
        <v>0</v>
      </c>
      <c r="G185" s="9">
        <f t="shared" si="21"/>
        <v>0</v>
      </c>
      <c r="H185" s="9">
        <f t="shared" si="22"/>
        <v>93</v>
      </c>
      <c r="I185" s="9">
        <f t="shared" si="22"/>
        <v>24</v>
      </c>
      <c r="J185" s="9">
        <f t="shared" si="23"/>
        <v>117</v>
      </c>
      <c r="K185" s="375" t="s">
        <v>231</v>
      </c>
    </row>
    <row r="186" spans="1:11" ht="25.5" customHeight="1" x14ac:dyDescent="0.25">
      <c r="A186" s="8" t="s">
        <v>319</v>
      </c>
      <c r="B186" s="9">
        <v>66</v>
      </c>
      <c r="C186" s="9">
        <v>18</v>
      </c>
      <c r="D186" s="9">
        <f t="shared" si="20"/>
        <v>84</v>
      </c>
      <c r="E186" s="9">
        <v>0</v>
      </c>
      <c r="F186" s="9">
        <v>0</v>
      </c>
      <c r="G186" s="9">
        <f t="shared" si="21"/>
        <v>0</v>
      </c>
      <c r="H186" s="9">
        <f t="shared" si="22"/>
        <v>66</v>
      </c>
      <c r="I186" s="9">
        <f t="shared" si="22"/>
        <v>18</v>
      </c>
      <c r="J186" s="9">
        <f t="shared" si="23"/>
        <v>84</v>
      </c>
      <c r="K186" s="375" t="s">
        <v>320</v>
      </c>
    </row>
    <row r="187" spans="1:11" ht="26.25" customHeight="1" x14ac:dyDescent="0.25">
      <c r="A187" s="8" t="s">
        <v>540</v>
      </c>
      <c r="B187" s="9">
        <v>99</v>
      </c>
      <c r="C187" s="9">
        <v>187</v>
      </c>
      <c r="D187" s="9">
        <f t="shared" si="20"/>
        <v>286</v>
      </c>
      <c r="E187" s="9">
        <v>0</v>
      </c>
      <c r="F187" s="9">
        <v>0</v>
      </c>
      <c r="G187" s="9">
        <f t="shared" si="21"/>
        <v>0</v>
      </c>
      <c r="H187" s="9">
        <f t="shared" si="22"/>
        <v>99</v>
      </c>
      <c r="I187" s="9">
        <f t="shared" si="22"/>
        <v>187</v>
      </c>
      <c r="J187" s="9">
        <f t="shared" si="23"/>
        <v>286</v>
      </c>
      <c r="K187" s="375" t="s">
        <v>443</v>
      </c>
    </row>
    <row r="188" spans="1:11" ht="22.5" customHeight="1" x14ac:dyDescent="0.25">
      <c r="A188" s="8" t="s">
        <v>964</v>
      </c>
      <c r="B188" s="9">
        <v>47</v>
      </c>
      <c r="C188" s="9">
        <v>24</v>
      </c>
      <c r="D188" s="9">
        <f t="shared" si="20"/>
        <v>71</v>
      </c>
      <c r="E188" s="9">
        <v>0</v>
      </c>
      <c r="F188" s="9">
        <v>0</v>
      </c>
      <c r="G188" s="9">
        <f t="shared" si="21"/>
        <v>0</v>
      </c>
      <c r="H188" s="9">
        <f t="shared" si="22"/>
        <v>47</v>
      </c>
      <c r="I188" s="9">
        <f t="shared" si="22"/>
        <v>24</v>
      </c>
      <c r="J188" s="9">
        <f t="shared" si="23"/>
        <v>71</v>
      </c>
      <c r="K188" s="375" t="s">
        <v>322</v>
      </c>
    </row>
    <row r="189" spans="1:11" ht="22.5" customHeight="1" x14ac:dyDescent="0.25">
      <c r="A189" s="8" t="s">
        <v>965</v>
      </c>
      <c r="B189" s="9">
        <v>28</v>
      </c>
      <c r="C189" s="9">
        <v>2</v>
      </c>
      <c r="D189" s="9">
        <f t="shared" si="20"/>
        <v>30</v>
      </c>
      <c r="E189" s="9">
        <v>0</v>
      </c>
      <c r="F189" s="9">
        <v>0</v>
      </c>
      <c r="G189" s="9">
        <f t="shared" si="21"/>
        <v>0</v>
      </c>
      <c r="H189" s="9">
        <f t="shared" si="22"/>
        <v>28</v>
      </c>
      <c r="I189" s="9">
        <f t="shared" si="22"/>
        <v>2</v>
      </c>
      <c r="J189" s="9">
        <f t="shared" si="23"/>
        <v>30</v>
      </c>
      <c r="K189" s="375" t="s">
        <v>476</v>
      </c>
    </row>
    <row r="190" spans="1:11" ht="22.5" customHeight="1" x14ac:dyDescent="0.25">
      <c r="A190" s="8" t="s">
        <v>242</v>
      </c>
      <c r="B190" s="9">
        <v>107</v>
      </c>
      <c r="C190" s="9">
        <v>27</v>
      </c>
      <c r="D190" s="9">
        <f t="shared" si="20"/>
        <v>134</v>
      </c>
      <c r="E190" s="9">
        <v>0</v>
      </c>
      <c r="F190" s="9">
        <v>0</v>
      </c>
      <c r="G190" s="9">
        <v>0</v>
      </c>
      <c r="H190" s="9">
        <f t="shared" si="22"/>
        <v>107</v>
      </c>
      <c r="I190" s="9">
        <f t="shared" si="22"/>
        <v>27</v>
      </c>
      <c r="J190" s="9">
        <f t="shared" si="23"/>
        <v>134</v>
      </c>
      <c r="K190" s="375" t="s">
        <v>243</v>
      </c>
    </row>
    <row r="191" spans="1:11" ht="22.5" customHeight="1" thickBot="1" x14ac:dyDescent="0.3">
      <c r="A191" s="11" t="s">
        <v>244</v>
      </c>
      <c r="B191" s="12">
        <v>23</v>
      </c>
      <c r="C191" s="12">
        <v>4</v>
      </c>
      <c r="D191" s="12">
        <f t="shared" si="20"/>
        <v>27</v>
      </c>
      <c r="E191" s="12">
        <v>0</v>
      </c>
      <c r="F191" s="12">
        <v>0</v>
      </c>
      <c r="G191" s="12">
        <v>0</v>
      </c>
      <c r="H191" s="12">
        <f t="shared" si="22"/>
        <v>23</v>
      </c>
      <c r="I191" s="12">
        <f t="shared" si="22"/>
        <v>4</v>
      </c>
      <c r="J191" s="12">
        <f t="shared" si="23"/>
        <v>27</v>
      </c>
      <c r="K191" s="13" t="s">
        <v>245</v>
      </c>
    </row>
    <row r="192" spans="1:11" ht="14.4" thickTop="1" x14ac:dyDescent="0.25"/>
    <row r="201" spans="1:11" ht="26.25" customHeight="1" thickBot="1" x14ac:dyDescent="0.35">
      <c r="A201" s="35" t="s">
        <v>966</v>
      </c>
      <c r="K201" s="37" t="s">
        <v>967</v>
      </c>
    </row>
    <row r="202" spans="1:11" ht="16.2" thickTop="1" x14ac:dyDescent="0.3">
      <c r="A202" s="735" t="s">
        <v>205</v>
      </c>
      <c r="B202" s="746" t="s">
        <v>1</v>
      </c>
      <c r="C202" s="746"/>
      <c r="D202" s="746"/>
      <c r="E202" s="746" t="s">
        <v>2</v>
      </c>
      <c r="F202" s="746"/>
      <c r="G202" s="746"/>
      <c r="H202" s="746" t="s">
        <v>4</v>
      </c>
      <c r="I202" s="746"/>
      <c r="J202" s="746"/>
      <c r="K202" s="735" t="s">
        <v>206</v>
      </c>
    </row>
    <row r="203" spans="1:11" ht="15.75" customHeight="1" x14ac:dyDescent="0.3">
      <c r="A203" s="736"/>
      <c r="B203" s="747" t="s">
        <v>6</v>
      </c>
      <c r="C203" s="747"/>
      <c r="D203" s="747"/>
      <c r="E203" s="747" t="s">
        <v>7</v>
      </c>
      <c r="F203" s="747"/>
      <c r="G203" s="747"/>
      <c r="H203" s="747" t="s">
        <v>9</v>
      </c>
      <c r="I203" s="747"/>
      <c r="J203" s="747"/>
      <c r="K203" s="736"/>
    </row>
    <row r="204" spans="1:11" ht="15.6" x14ac:dyDescent="0.3">
      <c r="A204" s="736"/>
      <c r="B204" s="370" t="s">
        <v>10</v>
      </c>
      <c r="C204" s="370" t="s">
        <v>113</v>
      </c>
      <c r="D204" s="370" t="s">
        <v>12</v>
      </c>
      <c r="E204" s="370" t="s">
        <v>10</v>
      </c>
      <c r="F204" s="370" t="s">
        <v>113</v>
      </c>
      <c r="G204" s="370" t="s">
        <v>12</v>
      </c>
      <c r="H204" s="370" t="s">
        <v>10</v>
      </c>
      <c r="I204" s="370" t="s">
        <v>113</v>
      </c>
      <c r="J204" s="370" t="s">
        <v>12</v>
      </c>
      <c r="K204" s="736"/>
    </row>
    <row r="205" spans="1:11" ht="16.5" customHeight="1" thickBot="1" x14ac:dyDescent="0.35">
      <c r="A205" s="737"/>
      <c r="B205" s="4" t="s">
        <v>13</v>
      </c>
      <c r="C205" s="4" t="s">
        <v>14</v>
      </c>
      <c r="D205" s="4" t="s">
        <v>9</v>
      </c>
      <c r="E205" s="4" t="s">
        <v>13</v>
      </c>
      <c r="F205" s="4" t="s">
        <v>14</v>
      </c>
      <c r="G205" s="4" t="s">
        <v>9</v>
      </c>
      <c r="H205" s="4" t="s">
        <v>13</v>
      </c>
      <c r="I205" s="4" t="s">
        <v>14</v>
      </c>
      <c r="J205" s="4" t="s">
        <v>9</v>
      </c>
      <c r="K205" s="737"/>
    </row>
    <row r="206" spans="1:11" ht="23.25" customHeight="1" x14ac:dyDescent="0.25">
      <c r="A206" s="8" t="s">
        <v>477</v>
      </c>
      <c r="B206" s="9">
        <v>14</v>
      </c>
      <c r="C206" s="9">
        <v>7</v>
      </c>
      <c r="D206" s="9">
        <f t="shared" ref="D206:D213" si="24">SUM(B206:C206)</f>
        <v>21</v>
      </c>
      <c r="E206" s="9">
        <v>0</v>
      </c>
      <c r="F206" s="9">
        <v>0</v>
      </c>
      <c r="G206" s="9">
        <v>0</v>
      </c>
      <c r="H206" s="9">
        <f t="shared" si="22"/>
        <v>14</v>
      </c>
      <c r="I206" s="9">
        <f t="shared" si="22"/>
        <v>7</v>
      </c>
      <c r="J206" s="9">
        <f t="shared" si="23"/>
        <v>21</v>
      </c>
      <c r="K206" s="375" t="s">
        <v>968</v>
      </c>
    </row>
    <row r="207" spans="1:11" ht="20.25" customHeight="1" x14ac:dyDescent="0.25">
      <c r="A207" s="8" t="s">
        <v>248</v>
      </c>
      <c r="B207" s="9">
        <v>36</v>
      </c>
      <c r="C207" s="9">
        <v>13</v>
      </c>
      <c r="D207" s="9">
        <f t="shared" si="24"/>
        <v>49</v>
      </c>
      <c r="E207" s="9">
        <v>0</v>
      </c>
      <c r="F207" s="9">
        <v>0</v>
      </c>
      <c r="G207" s="9">
        <v>0</v>
      </c>
      <c r="H207" s="9">
        <f t="shared" ref="H207:I214" si="25">SUM(B207,E207)</f>
        <v>36</v>
      </c>
      <c r="I207" s="9">
        <f t="shared" si="25"/>
        <v>13</v>
      </c>
      <c r="J207" s="9">
        <f t="shared" si="23"/>
        <v>49</v>
      </c>
      <c r="K207" s="375" t="s">
        <v>249</v>
      </c>
    </row>
    <row r="208" spans="1:11" ht="21" customHeight="1" x14ac:dyDescent="0.25">
      <c r="A208" s="8" t="s">
        <v>250</v>
      </c>
      <c r="B208" s="9">
        <v>19</v>
      </c>
      <c r="C208" s="9">
        <v>6</v>
      </c>
      <c r="D208" s="9">
        <f t="shared" si="24"/>
        <v>25</v>
      </c>
      <c r="E208" s="9">
        <v>0</v>
      </c>
      <c r="F208" s="9">
        <v>0</v>
      </c>
      <c r="G208" s="9">
        <v>0</v>
      </c>
      <c r="H208" s="9">
        <f t="shared" si="25"/>
        <v>19</v>
      </c>
      <c r="I208" s="9">
        <f t="shared" si="25"/>
        <v>6</v>
      </c>
      <c r="J208" s="9">
        <f t="shared" si="23"/>
        <v>25</v>
      </c>
      <c r="K208" s="375" t="s">
        <v>251</v>
      </c>
    </row>
    <row r="209" spans="1:11" ht="22.5" customHeight="1" x14ac:dyDescent="0.25">
      <c r="A209" s="8" t="s">
        <v>949</v>
      </c>
      <c r="B209" s="9">
        <v>56</v>
      </c>
      <c r="C209" s="9">
        <v>16</v>
      </c>
      <c r="D209" s="9">
        <f t="shared" si="24"/>
        <v>72</v>
      </c>
      <c r="E209" s="9">
        <v>0</v>
      </c>
      <c r="F209" s="9">
        <v>0</v>
      </c>
      <c r="G209" s="9">
        <v>0</v>
      </c>
      <c r="H209" s="9">
        <f t="shared" si="25"/>
        <v>56</v>
      </c>
      <c r="I209" s="9">
        <f t="shared" si="25"/>
        <v>16</v>
      </c>
      <c r="J209" s="9">
        <f t="shared" si="23"/>
        <v>72</v>
      </c>
      <c r="K209" s="375" t="s">
        <v>950</v>
      </c>
    </row>
    <row r="210" spans="1:11" ht="21" customHeight="1" x14ac:dyDescent="0.25">
      <c r="A210" s="8" t="s">
        <v>969</v>
      </c>
      <c r="B210" s="9">
        <v>10</v>
      </c>
      <c r="C210" s="9">
        <v>3</v>
      </c>
      <c r="D210" s="9">
        <f t="shared" si="24"/>
        <v>13</v>
      </c>
      <c r="E210" s="9">
        <v>0</v>
      </c>
      <c r="F210" s="9">
        <v>0</v>
      </c>
      <c r="G210" s="9">
        <v>0</v>
      </c>
      <c r="H210" s="9">
        <f t="shared" si="25"/>
        <v>10</v>
      </c>
      <c r="I210" s="9">
        <f t="shared" si="25"/>
        <v>3</v>
      </c>
      <c r="J210" s="9">
        <f t="shared" si="23"/>
        <v>13</v>
      </c>
      <c r="K210" s="375" t="s">
        <v>970</v>
      </c>
    </row>
    <row r="211" spans="1:11" ht="22.5" customHeight="1" x14ac:dyDescent="0.25">
      <c r="A211" s="8" t="s">
        <v>971</v>
      </c>
      <c r="B211" s="9">
        <v>20</v>
      </c>
      <c r="C211" s="9">
        <v>1</v>
      </c>
      <c r="D211" s="9">
        <f t="shared" si="24"/>
        <v>21</v>
      </c>
      <c r="E211" s="9">
        <v>0</v>
      </c>
      <c r="F211" s="9">
        <v>0</v>
      </c>
      <c r="G211" s="9">
        <v>0</v>
      </c>
      <c r="H211" s="9">
        <f t="shared" si="25"/>
        <v>20</v>
      </c>
      <c r="I211" s="9">
        <f t="shared" si="25"/>
        <v>1</v>
      </c>
      <c r="J211" s="9">
        <f t="shared" si="23"/>
        <v>21</v>
      </c>
      <c r="K211" s="375" t="s">
        <v>972</v>
      </c>
    </row>
    <row r="212" spans="1:11" ht="22.5" customHeight="1" x14ac:dyDescent="0.25">
      <c r="A212" s="8" t="s">
        <v>973</v>
      </c>
      <c r="B212" s="9">
        <v>2</v>
      </c>
      <c r="C212" s="9">
        <v>0</v>
      </c>
      <c r="D212" s="9">
        <f t="shared" si="24"/>
        <v>2</v>
      </c>
      <c r="E212" s="9">
        <v>0</v>
      </c>
      <c r="F212" s="9">
        <v>0</v>
      </c>
      <c r="G212" s="9">
        <v>0</v>
      </c>
      <c r="H212" s="9">
        <f t="shared" si="25"/>
        <v>2</v>
      </c>
      <c r="I212" s="9">
        <f t="shared" si="25"/>
        <v>0</v>
      </c>
      <c r="J212" s="9">
        <f t="shared" si="23"/>
        <v>2</v>
      </c>
      <c r="K212" s="375" t="s">
        <v>974</v>
      </c>
    </row>
    <row r="213" spans="1:11" ht="22.5" customHeight="1" x14ac:dyDescent="0.25">
      <c r="A213" s="8" t="s">
        <v>298</v>
      </c>
      <c r="B213" s="9">
        <v>2</v>
      </c>
      <c r="C213" s="9">
        <v>0</v>
      </c>
      <c r="D213" s="9">
        <f t="shared" si="24"/>
        <v>2</v>
      </c>
      <c r="E213" s="9">
        <v>0</v>
      </c>
      <c r="F213" s="9">
        <v>0</v>
      </c>
      <c r="G213" s="9">
        <v>0</v>
      </c>
      <c r="H213" s="9">
        <f t="shared" si="25"/>
        <v>2</v>
      </c>
      <c r="I213" s="9">
        <f t="shared" si="25"/>
        <v>0</v>
      </c>
      <c r="J213" s="9">
        <f t="shared" si="23"/>
        <v>2</v>
      </c>
      <c r="K213" s="375" t="s">
        <v>975</v>
      </c>
    </row>
    <row r="214" spans="1:11" ht="22.5" customHeight="1" x14ac:dyDescent="0.25">
      <c r="A214" s="8" t="s">
        <v>302</v>
      </c>
      <c r="B214" s="9">
        <v>17</v>
      </c>
      <c r="C214" s="9">
        <v>2</v>
      </c>
      <c r="D214" s="9">
        <f>SUM(B214:C214)</f>
        <v>19</v>
      </c>
      <c r="E214" s="9">
        <v>0</v>
      </c>
      <c r="F214" s="9">
        <v>0</v>
      </c>
      <c r="G214" s="9">
        <v>0</v>
      </c>
      <c r="H214" s="9">
        <f t="shared" si="25"/>
        <v>17</v>
      </c>
      <c r="I214" s="9">
        <f t="shared" si="25"/>
        <v>2</v>
      </c>
      <c r="J214" s="9">
        <f t="shared" si="23"/>
        <v>19</v>
      </c>
      <c r="K214" s="375" t="s">
        <v>303</v>
      </c>
    </row>
    <row r="215" spans="1:11" ht="20.25" customHeight="1" x14ac:dyDescent="0.25">
      <c r="A215" s="8" t="s">
        <v>90</v>
      </c>
      <c r="B215" s="9">
        <f>SUM(B206:B214,B175:B191)</f>
        <v>1455</v>
      </c>
      <c r="C215" s="9">
        <f t="shared" ref="C215:J215" si="26">SUM(C206:C214,C175:C191)</f>
        <v>730</v>
      </c>
      <c r="D215" s="9">
        <f t="shared" si="26"/>
        <v>2185</v>
      </c>
      <c r="E215" s="9">
        <f t="shared" si="26"/>
        <v>0</v>
      </c>
      <c r="F215" s="9">
        <f t="shared" si="26"/>
        <v>1</v>
      </c>
      <c r="G215" s="9">
        <f t="shared" si="26"/>
        <v>1</v>
      </c>
      <c r="H215" s="9">
        <f t="shared" si="26"/>
        <v>1455</v>
      </c>
      <c r="I215" s="9">
        <f t="shared" si="26"/>
        <v>731</v>
      </c>
      <c r="J215" s="9">
        <f t="shared" si="26"/>
        <v>2186</v>
      </c>
      <c r="K215" s="375" t="s">
        <v>323</v>
      </c>
    </row>
    <row r="216" spans="1:11" ht="19.5" customHeight="1" x14ac:dyDescent="0.25">
      <c r="A216" s="8" t="s">
        <v>92</v>
      </c>
      <c r="B216" s="9"/>
      <c r="C216" s="9"/>
      <c r="D216" s="9"/>
      <c r="E216" s="9"/>
      <c r="F216" s="9"/>
      <c r="G216" s="9"/>
      <c r="H216" s="9"/>
      <c r="I216" s="9"/>
      <c r="J216" s="9"/>
      <c r="K216" s="375" t="s">
        <v>93</v>
      </c>
    </row>
    <row r="217" spans="1:11" ht="21" customHeight="1" x14ac:dyDescent="0.25">
      <c r="A217" s="8" t="s">
        <v>218</v>
      </c>
      <c r="B217" s="9">
        <v>47</v>
      </c>
      <c r="C217" s="9">
        <v>3</v>
      </c>
      <c r="D217" s="9">
        <f>SUM(B217:C217)</f>
        <v>50</v>
      </c>
      <c r="E217" s="9">
        <v>0</v>
      </c>
      <c r="F217" s="9">
        <v>0</v>
      </c>
      <c r="G217" s="9">
        <v>0</v>
      </c>
      <c r="H217" s="9">
        <f t="shared" ref="H217:J219" si="27">SUM(B217,E217)</f>
        <v>47</v>
      </c>
      <c r="I217" s="9">
        <f t="shared" si="27"/>
        <v>3</v>
      </c>
      <c r="J217" s="9">
        <f t="shared" si="27"/>
        <v>50</v>
      </c>
      <c r="K217" s="375" t="s">
        <v>219</v>
      </c>
    </row>
    <row r="218" spans="1:11" ht="23.25" customHeight="1" x14ac:dyDescent="0.25">
      <c r="A218" s="8" t="s">
        <v>470</v>
      </c>
      <c r="B218" s="9">
        <v>3</v>
      </c>
      <c r="C218" s="9">
        <v>5</v>
      </c>
      <c r="D218" s="9">
        <f t="shared" ref="D218:D219" si="28">SUM(B218:C218)</f>
        <v>8</v>
      </c>
      <c r="E218" s="9">
        <v>0</v>
      </c>
      <c r="F218" s="9">
        <v>0</v>
      </c>
      <c r="G218" s="9">
        <v>0</v>
      </c>
      <c r="H218" s="9">
        <f t="shared" si="27"/>
        <v>3</v>
      </c>
      <c r="I218" s="9">
        <f t="shared" si="27"/>
        <v>5</v>
      </c>
      <c r="J218" s="9">
        <f t="shared" si="27"/>
        <v>8</v>
      </c>
      <c r="K218" s="375" t="s">
        <v>471</v>
      </c>
    </row>
    <row r="219" spans="1:11" ht="23.25" customHeight="1" x14ac:dyDescent="0.25">
      <c r="A219" s="20" t="s">
        <v>250</v>
      </c>
      <c r="B219" s="21">
        <v>3</v>
      </c>
      <c r="C219" s="21">
        <v>0</v>
      </c>
      <c r="D219" s="9">
        <f t="shared" si="28"/>
        <v>3</v>
      </c>
      <c r="E219" s="9">
        <v>0</v>
      </c>
      <c r="F219" s="9">
        <v>0</v>
      </c>
      <c r="G219" s="9">
        <v>0</v>
      </c>
      <c r="H219" s="9">
        <f t="shared" si="27"/>
        <v>3</v>
      </c>
      <c r="I219" s="9">
        <f t="shared" si="27"/>
        <v>0</v>
      </c>
      <c r="J219" s="9">
        <f t="shared" si="27"/>
        <v>3</v>
      </c>
      <c r="K219" s="22" t="s">
        <v>251</v>
      </c>
    </row>
    <row r="220" spans="1:11" ht="20.25" customHeight="1" thickBot="1" x14ac:dyDescent="0.3">
      <c r="A220" s="20" t="s">
        <v>127</v>
      </c>
      <c r="B220" s="21">
        <f>SUM(B217:B219)</f>
        <v>53</v>
      </c>
      <c r="C220" s="21">
        <f t="shared" ref="C220:J220" si="29">SUM(C217:C219)</f>
        <v>8</v>
      </c>
      <c r="D220" s="21">
        <f t="shared" si="29"/>
        <v>61</v>
      </c>
      <c r="E220" s="21">
        <f t="shared" si="29"/>
        <v>0</v>
      </c>
      <c r="F220" s="21">
        <f t="shared" si="29"/>
        <v>0</v>
      </c>
      <c r="G220" s="21">
        <f t="shared" si="29"/>
        <v>0</v>
      </c>
      <c r="H220" s="21">
        <f t="shared" si="29"/>
        <v>53</v>
      </c>
      <c r="I220" s="21">
        <f t="shared" si="29"/>
        <v>8</v>
      </c>
      <c r="J220" s="21">
        <f t="shared" si="29"/>
        <v>61</v>
      </c>
      <c r="K220" s="22" t="s">
        <v>261</v>
      </c>
    </row>
    <row r="221" spans="1:11" ht="21" customHeight="1" thickBot="1" x14ac:dyDescent="0.3">
      <c r="A221" s="23" t="s">
        <v>384</v>
      </c>
      <c r="B221" s="24">
        <f>SUM(B220,B215)</f>
        <v>1508</v>
      </c>
      <c r="C221" s="24">
        <f t="shared" ref="C221:J221" si="30">SUM(C220,C215)</f>
        <v>738</v>
      </c>
      <c r="D221" s="24">
        <f t="shared" si="30"/>
        <v>2246</v>
      </c>
      <c r="E221" s="24">
        <f t="shared" si="30"/>
        <v>0</v>
      </c>
      <c r="F221" s="24">
        <f t="shared" si="30"/>
        <v>1</v>
      </c>
      <c r="G221" s="24">
        <f t="shared" si="30"/>
        <v>1</v>
      </c>
      <c r="H221" s="24">
        <f t="shared" si="30"/>
        <v>1508</v>
      </c>
      <c r="I221" s="24">
        <f t="shared" si="30"/>
        <v>739</v>
      </c>
      <c r="J221" s="24">
        <f t="shared" si="30"/>
        <v>2247</v>
      </c>
      <c r="K221" s="376" t="s">
        <v>263</v>
      </c>
    </row>
    <row r="222" spans="1:11" ht="14.4" thickTop="1" x14ac:dyDescent="0.25"/>
  </sheetData>
  <mergeCells count="55">
    <mergeCell ref="A1:K1"/>
    <mergeCell ref="A2:K2"/>
    <mergeCell ref="A4:A7"/>
    <mergeCell ref="B4:D4"/>
    <mergeCell ref="E4:G4"/>
    <mergeCell ref="H4:J4"/>
    <mergeCell ref="K4:K7"/>
    <mergeCell ref="B5:D5"/>
    <mergeCell ref="E5:G5"/>
    <mergeCell ref="H5:J5"/>
    <mergeCell ref="A42:A45"/>
    <mergeCell ref="B42:D42"/>
    <mergeCell ref="E42:G42"/>
    <mergeCell ref="H42:J42"/>
    <mergeCell ref="K42:K45"/>
    <mergeCell ref="B43:D43"/>
    <mergeCell ref="E43:G43"/>
    <mergeCell ref="H43:J43"/>
    <mergeCell ref="K129:K132"/>
    <mergeCell ref="B130:D130"/>
    <mergeCell ref="E130:G130"/>
    <mergeCell ref="H130:J130"/>
    <mergeCell ref="A83:K83"/>
    <mergeCell ref="A84:K84"/>
    <mergeCell ref="A86:A89"/>
    <mergeCell ref="B86:D86"/>
    <mergeCell ref="E86:G86"/>
    <mergeCell ref="H86:J86"/>
    <mergeCell ref="K86:K89"/>
    <mergeCell ref="B87:D87"/>
    <mergeCell ref="E87:G87"/>
    <mergeCell ref="H87:J87"/>
    <mergeCell ref="A202:A205"/>
    <mergeCell ref="A129:A132"/>
    <mergeCell ref="B129:D129"/>
    <mergeCell ref="E129:G129"/>
    <mergeCell ref="H129:J129"/>
    <mergeCell ref="A151:J151"/>
    <mergeCell ref="A167:K167"/>
    <mergeCell ref="A168:K168"/>
    <mergeCell ref="A170:A173"/>
    <mergeCell ref="B170:D170"/>
    <mergeCell ref="E170:G170"/>
    <mergeCell ref="H170:J170"/>
    <mergeCell ref="K170:K173"/>
    <mergeCell ref="B171:D171"/>
    <mergeCell ref="E171:G171"/>
    <mergeCell ref="H171:J171"/>
    <mergeCell ref="B202:D202"/>
    <mergeCell ref="E202:G202"/>
    <mergeCell ref="H202:J202"/>
    <mergeCell ref="K202:K205"/>
    <mergeCell ref="B203:D203"/>
    <mergeCell ref="E203:G203"/>
    <mergeCell ref="H203:J203"/>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62"/>
  <sheetViews>
    <sheetView rightToLeft="1" view="pageBreakPreview" topLeftCell="A44" zoomScale="80" zoomScaleSheetLayoutView="80" workbookViewId="0">
      <selection activeCell="C64" sqref="C64"/>
    </sheetView>
  </sheetViews>
  <sheetFormatPr defaultColWidth="9" defaultRowHeight="13.8" x14ac:dyDescent="0.25"/>
  <cols>
    <col min="1" max="1" width="26.5" style="371" customWidth="1"/>
    <col min="2" max="2" width="8.19921875" style="371" customWidth="1"/>
    <col min="3" max="3" width="8.09765625" style="371" customWidth="1"/>
    <col min="4" max="4" width="7.59765625" style="371" customWidth="1"/>
    <col min="5" max="10" width="7.09765625" style="371" customWidth="1"/>
    <col min="11" max="11" width="8.3984375" style="371" customWidth="1"/>
    <col min="12" max="12" width="7.69921875" style="371" customWidth="1"/>
    <col min="13" max="13" width="7.8984375" style="371" customWidth="1"/>
    <col min="14" max="14" width="32.3984375" style="371" customWidth="1"/>
    <col min="15" max="16384" width="9" style="371"/>
  </cols>
  <sheetData>
    <row r="1" spans="1:14" ht="29.25" customHeight="1" x14ac:dyDescent="0.25">
      <c r="A1" s="738" t="s">
        <v>976</v>
      </c>
      <c r="B1" s="738"/>
      <c r="C1" s="738"/>
      <c r="D1" s="738"/>
      <c r="E1" s="738"/>
      <c r="F1" s="738"/>
      <c r="G1" s="738"/>
      <c r="H1" s="738"/>
      <c r="I1" s="738"/>
      <c r="J1" s="738"/>
      <c r="K1" s="738"/>
      <c r="L1" s="738"/>
      <c r="M1" s="738"/>
      <c r="N1" s="738"/>
    </row>
    <row r="2" spans="1:14" ht="24.75" customHeight="1" x14ac:dyDescent="0.25">
      <c r="A2" s="742" t="s">
        <v>977</v>
      </c>
      <c r="B2" s="742"/>
      <c r="C2" s="742"/>
      <c r="D2" s="742"/>
      <c r="E2" s="742"/>
      <c r="F2" s="742"/>
      <c r="G2" s="742"/>
      <c r="H2" s="742"/>
      <c r="I2" s="742"/>
      <c r="J2" s="742"/>
      <c r="K2" s="742"/>
      <c r="L2" s="742"/>
      <c r="M2" s="742"/>
      <c r="N2" s="742"/>
    </row>
    <row r="3" spans="1:14" ht="23.25" customHeight="1" thickBot="1" x14ac:dyDescent="0.35">
      <c r="A3" s="35" t="s">
        <v>978</v>
      </c>
      <c r="B3" s="35"/>
      <c r="N3" s="81" t="s">
        <v>979</v>
      </c>
    </row>
    <row r="4" spans="1:14" ht="23.25" customHeight="1" thickTop="1" x14ac:dyDescent="0.3">
      <c r="A4" s="735" t="s">
        <v>205</v>
      </c>
      <c r="B4" s="746" t="s">
        <v>129</v>
      </c>
      <c r="C4" s="746"/>
      <c r="D4" s="746"/>
      <c r="E4" s="746" t="s">
        <v>130</v>
      </c>
      <c r="F4" s="746"/>
      <c r="G4" s="746"/>
      <c r="H4" s="746" t="s">
        <v>131</v>
      </c>
      <c r="I4" s="746"/>
      <c r="J4" s="746"/>
      <c r="K4" s="746" t="s">
        <v>4</v>
      </c>
      <c r="L4" s="746"/>
      <c r="M4" s="746"/>
      <c r="N4" s="735" t="s">
        <v>206</v>
      </c>
    </row>
    <row r="5" spans="1:14" ht="23.25" customHeight="1" x14ac:dyDescent="0.3">
      <c r="A5" s="736"/>
      <c r="B5" s="747" t="s">
        <v>132</v>
      </c>
      <c r="C5" s="747"/>
      <c r="D5" s="747"/>
      <c r="E5" s="747" t="s">
        <v>133</v>
      </c>
      <c r="F5" s="747"/>
      <c r="G5" s="747"/>
      <c r="H5" s="747" t="s">
        <v>134</v>
      </c>
      <c r="I5" s="747"/>
      <c r="J5" s="747"/>
      <c r="K5" s="747" t="s">
        <v>9</v>
      </c>
      <c r="L5" s="747"/>
      <c r="M5" s="747"/>
      <c r="N5" s="736"/>
    </row>
    <row r="6" spans="1:14" ht="18.75" customHeight="1" x14ac:dyDescent="0.3">
      <c r="A6" s="736"/>
      <c r="B6" s="370" t="s">
        <v>10</v>
      </c>
      <c r="C6" s="370" t="s">
        <v>113</v>
      </c>
      <c r="D6" s="370" t="s">
        <v>12</v>
      </c>
      <c r="E6" s="370" t="s">
        <v>10</v>
      </c>
      <c r="F6" s="370" t="s">
        <v>113</v>
      </c>
      <c r="G6" s="370" t="s">
        <v>12</v>
      </c>
      <c r="H6" s="370" t="s">
        <v>10</v>
      </c>
      <c r="I6" s="370" t="s">
        <v>113</v>
      </c>
      <c r="J6" s="370" t="s">
        <v>12</v>
      </c>
      <c r="K6" s="370" t="s">
        <v>10</v>
      </c>
      <c r="L6" s="370" t="s">
        <v>113</v>
      </c>
      <c r="M6" s="370" t="s">
        <v>12</v>
      </c>
      <c r="N6" s="736"/>
    </row>
    <row r="7" spans="1:14" ht="23.25" customHeight="1" thickBot="1" x14ac:dyDescent="0.35">
      <c r="A7" s="737"/>
      <c r="B7" s="4" t="s">
        <v>13</v>
      </c>
      <c r="C7" s="4" t="s">
        <v>14</v>
      </c>
      <c r="D7" s="4" t="s">
        <v>9</v>
      </c>
      <c r="E7" s="4" t="s">
        <v>13</v>
      </c>
      <c r="F7" s="4" t="s">
        <v>14</v>
      </c>
      <c r="G7" s="4" t="s">
        <v>9</v>
      </c>
      <c r="H7" s="4" t="s">
        <v>13</v>
      </c>
      <c r="I7" s="4" t="s">
        <v>14</v>
      </c>
      <c r="J7" s="4" t="s">
        <v>9</v>
      </c>
      <c r="K7" s="4" t="s">
        <v>13</v>
      </c>
      <c r="L7" s="4" t="s">
        <v>14</v>
      </c>
      <c r="M7" s="4" t="s">
        <v>9</v>
      </c>
      <c r="N7" s="737"/>
    </row>
    <row r="8" spans="1:14" ht="21" customHeight="1" x14ac:dyDescent="0.25">
      <c r="A8" s="8" t="s">
        <v>15</v>
      </c>
      <c r="B8" s="9"/>
      <c r="C8" s="9"/>
      <c r="D8" s="9"/>
      <c r="E8" s="9"/>
      <c r="F8" s="9"/>
      <c r="G8" s="9"/>
      <c r="H8" s="9"/>
      <c r="I8" s="9"/>
      <c r="J8" s="9"/>
      <c r="K8" s="375"/>
      <c r="L8" s="8"/>
      <c r="M8" s="9"/>
      <c r="N8" s="375" t="s">
        <v>207</v>
      </c>
    </row>
    <row r="9" spans="1:14" ht="21" customHeight="1" x14ac:dyDescent="0.25">
      <c r="A9" s="8" t="s">
        <v>208</v>
      </c>
      <c r="B9" s="9">
        <v>25</v>
      </c>
      <c r="C9" s="9">
        <v>30</v>
      </c>
      <c r="D9" s="9">
        <v>55</v>
      </c>
      <c r="E9" s="9">
        <v>1</v>
      </c>
      <c r="F9" s="9">
        <v>2</v>
      </c>
      <c r="G9" s="9">
        <v>3</v>
      </c>
      <c r="H9" s="9">
        <v>0</v>
      </c>
      <c r="I9" s="9">
        <v>0</v>
      </c>
      <c r="J9" s="9">
        <v>0</v>
      </c>
      <c r="K9" s="9">
        <f>SUM(H9,E9,B9)</f>
        <v>26</v>
      </c>
      <c r="L9" s="9">
        <f t="shared" ref="L9:M24" si="0">SUM(I9,F9,C9)</f>
        <v>32</v>
      </c>
      <c r="M9" s="9">
        <f t="shared" si="0"/>
        <v>58</v>
      </c>
      <c r="N9" s="375" t="s">
        <v>209</v>
      </c>
    </row>
    <row r="10" spans="1:14" ht="21" customHeight="1" x14ac:dyDescent="0.25">
      <c r="A10" s="8" t="s">
        <v>212</v>
      </c>
      <c r="B10" s="9">
        <v>20</v>
      </c>
      <c r="C10" s="9">
        <v>21</v>
      </c>
      <c r="D10" s="9">
        <v>41</v>
      </c>
      <c r="E10" s="9">
        <v>1</v>
      </c>
      <c r="F10" s="9">
        <v>0</v>
      </c>
      <c r="G10" s="9">
        <v>1</v>
      </c>
      <c r="H10" s="9">
        <v>0</v>
      </c>
      <c r="I10" s="9">
        <v>0</v>
      </c>
      <c r="J10" s="9">
        <v>0</v>
      </c>
      <c r="K10" s="9">
        <f t="shared" ref="K10:K24" si="1">SUM(H10,E10,B10)</f>
        <v>21</v>
      </c>
      <c r="L10" s="9">
        <f t="shared" si="0"/>
        <v>21</v>
      </c>
      <c r="M10" s="9">
        <f t="shared" si="0"/>
        <v>42</v>
      </c>
      <c r="N10" s="375" t="s">
        <v>213</v>
      </c>
    </row>
    <row r="11" spans="1:14" ht="21" customHeight="1" x14ac:dyDescent="0.25">
      <c r="A11" s="8" t="s">
        <v>214</v>
      </c>
      <c r="B11" s="9">
        <v>21</v>
      </c>
      <c r="C11" s="9">
        <v>31</v>
      </c>
      <c r="D11" s="9">
        <v>52</v>
      </c>
      <c r="E11" s="9">
        <v>2</v>
      </c>
      <c r="F11" s="9">
        <v>1</v>
      </c>
      <c r="G11" s="9">
        <v>3</v>
      </c>
      <c r="H11" s="9">
        <v>0</v>
      </c>
      <c r="I11" s="9">
        <v>1</v>
      </c>
      <c r="J11" s="9">
        <v>1</v>
      </c>
      <c r="K11" s="9">
        <f t="shared" si="1"/>
        <v>23</v>
      </c>
      <c r="L11" s="9">
        <f t="shared" si="0"/>
        <v>33</v>
      </c>
      <c r="M11" s="9">
        <f t="shared" si="0"/>
        <v>56</v>
      </c>
      <c r="N11" s="375" t="s">
        <v>315</v>
      </c>
    </row>
    <row r="12" spans="1:14" ht="21" customHeight="1" x14ac:dyDescent="0.25">
      <c r="A12" s="8" t="s">
        <v>216</v>
      </c>
      <c r="B12" s="9">
        <v>5</v>
      </c>
      <c r="C12" s="9">
        <v>13</v>
      </c>
      <c r="D12" s="9">
        <v>18</v>
      </c>
      <c r="E12" s="9">
        <v>6</v>
      </c>
      <c r="F12" s="9">
        <v>1</v>
      </c>
      <c r="G12" s="9">
        <v>7</v>
      </c>
      <c r="H12" s="9">
        <v>0</v>
      </c>
      <c r="I12" s="9">
        <v>0</v>
      </c>
      <c r="J12" s="9">
        <v>0</v>
      </c>
      <c r="K12" s="9">
        <f t="shared" si="1"/>
        <v>11</v>
      </c>
      <c r="L12" s="9">
        <f t="shared" si="0"/>
        <v>14</v>
      </c>
      <c r="M12" s="9">
        <f t="shared" si="0"/>
        <v>25</v>
      </c>
      <c r="N12" s="375" t="s">
        <v>217</v>
      </c>
    </row>
    <row r="13" spans="1:14" ht="21" customHeight="1" x14ac:dyDescent="0.25">
      <c r="A13" s="8" t="s">
        <v>218</v>
      </c>
      <c r="B13" s="9">
        <v>107</v>
      </c>
      <c r="C13" s="9">
        <v>97</v>
      </c>
      <c r="D13" s="9">
        <v>204</v>
      </c>
      <c r="E13" s="9">
        <v>37</v>
      </c>
      <c r="F13" s="9">
        <v>28</v>
      </c>
      <c r="G13" s="9">
        <v>65</v>
      </c>
      <c r="H13" s="9">
        <v>39</v>
      </c>
      <c r="I13" s="9">
        <v>38</v>
      </c>
      <c r="J13" s="9">
        <v>77</v>
      </c>
      <c r="K13" s="9">
        <f t="shared" si="1"/>
        <v>183</v>
      </c>
      <c r="L13" s="9">
        <f t="shared" si="0"/>
        <v>163</v>
      </c>
      <c r="M13" s="9">
        <f t="shared" si="0"/>
        <v>346</v>
      </c>
      <c r="N13" s="375" t="s">
        <v>219</v>
      </c>
    </row>
    <row r="14" spans="1:14" ht="21" customHeight="1" x14ac:dyDescent="0.25">
      <c r="A14" s="8" t="s">
        <v>942</v>
      </c>
      <c r="B14" s="9">
        <v>12</v>
      </c>
      <c r="C14" s="9">
        <v>8</v>
      </c>
      <c r="D14" s="9">
        <v>20</v>
      </c>
      <c r="E14" s="9">
        <v>4</v>
      </c>
      <c r="F14" s="9">
        <v>4</v>
      </c>
      <c r="G14" s="9">
        <v>8</v>
      </c>
      <c r="H14" s="9">
        <v>0</v>
      </c>
      <c r="I14" s="9">
        <v>0</v>
      </c>
      <c r="J14" s="9">
        <v>0</v>
      </c>
      <c r="K14" s="9">
        <f t="shared" si="1"/>
        <v>16</v>
      </c>
      <c r="L14" s="9">
        <f t="shared" si="0"/>
        <v>12</v>
      </c>
      <c r="M14" s="9">
        <f t="shared" si="0"/>
        <v>28</v>
      </c>
      <c r="N14" s="375" t="s">
        <v>943</v>
      </c>
    </row>
    <row r="15" spans="1:14" ht="21" customHeight="1" x14ac:dyDescent="0.25">
      <c r="A15" s="8" t="s">
        <v>222</v>
      </c>
      <c r="B15" s="9">
        <v>23</v>
      </c>
      <c r="C15" s="9">
        <v>7</v>
      </c>
      <c r="D15" s="9">
        <v>30</v>
      </c>
      <c r="E15" s="9">
        <v>1</v>
      </c>
      <c r="F15" s="9">
        <v>2</v>
      </c>
      <c r="G15" s="9">
        <v>3</v>
      </c>
      <c r="H15" s="9">
        <v>0</v>
      </c>
      <c r="I15" s="9">
        <v>0</v>
      </c>
      <c r="J15" s="9">
        <v>0</v>
      </c>
      <c r="K15" s="9">
        <f t="shared" si="1"/>
        <v>24</v>
      </c>
      <c r="L15" s="9">
        <f t="shared" si="0"/>
        <v>9</v>
      </c>
      <c r="M15" s="9">
        <f t="shared" si="0"/>
        <v>33</v>
      </c>
      <c r="N15" s="375" t="s">
        <v>223</v>
      </c>
    </row>
    <row r="16" spans="1:14" ht="21" customHeight="1" x14ac:dyDescent="0.25">
      <c r="A16" s="8" t="s">
        <v>980</v>
      </c>
      <c r="B16" s="9">
        <v>16</v>
      </c>
      <c r="C16" s="9">
        <v>5</v>
      </c>
      <c r="D16" s="9">
        <v>21</v>
      </c>
      <c r="E16" s="9">
        <v>0</v>
      </c>
      <c r="F16" s="9">
        <v>2</v>
      </c>
      <c r="G16" s="9">
        <v>2</v>
      </c>
      <c r="H16" s="9">
        <v>2</v>
      </c>
      <c r="I16" s="9">
        <v>2</v>
      </c>
      <c r="J16" s="9">
        <v>4</v>
      </c>
      <c r="K16" s="9">
        <f t="shared" si="1"/>
        <v>18</v>
      </c>
      <c r="L16" s="9">
        <f t="shared" si="0"/>
        <v>9</v>
      </c>
      <c r="M16" s="9">
        <f t="shared" si="0"/>
        <v>27</v>
      </c>
      <c r="N16" s="375" t="s">
        <v>225</v>
      </c>
    </row>
    <row r="17" spans="1:14" ht="21" customHeight="1" x14ac:dyDescent="0.25">
      <c r="A17" s="8" t="s">
        <v>226</v>
      </c>
      <c r="B17" s="9">
        <v>81</v>
      </c>
      <c r="C17" s="9">
        <v>88</v>
      </c>
      <c r="D17" s="9">
        <v>169</v>
      </c>
      <c r="E17" s="9">
        <v>24</v>
      </c>
      <c r="F17" s="9">
        <v>12</v>
      </c>
      <c r="G17" s="9">
        <v>36</v>
      </c>
      <c r="H17" s="9">
        <v>10</v>
      </c>
      <c r="I17" s="9">
        <v>5</v>
      </c>
      <c r="J17" s="9">
        <v>15</v>
      </c>
      <c r="K17" s="9">
        <f t="shared" si="1"/>
        <v>115</v>
      </c>
      <c r="L17" s="9">
        <f t="shared" si="0"/>
        <v>105</v>
      </c>
      <c r="M17" s="9">
        <f t="shared" si="0"/>
        <v>220</v>
      </c>
      <c r="N17" s="375" t="s">
        <v>467</v>
      </c>
    </row>
    <row r="18" spans="1:14" ht="21" customHeight="1" x14ac:dyDescent="0.25">
      <c r="A18" s="8" t="s">
        <v>470</v>
      </c>
      <c r="B18" s="9">
        <v>66</v>
      </c>
      <c r="C18" s="9">
        <v>31</v>
      </c>
      <c r="D18" s="9">
        <v>97</v>
      </c>
      <c r="E18" s="9">
        <v>6</v>
      </c>
      <c r="F18" s="9">
        <v>7</v>
      </c>
      <c r="G18" s="9">
        <v>13</v>
      </c>
      <c r="H18" s="9">
        <v>9</v>
      </c>
      <c r="I18" s="9">
        <v>2</v>
      </c>
      <c r="J18" s="9">
        <v>11</v>
      </c>
      <c r="K18" s="9">
        <f t="shared" si="1"/>
        <v>81</v>
      </c>
      <c r="L18" s="9">
        <f t="shared" si="0"/>
        <v>40</v>
      </c>
      <c r="M18" s="9">
        <f t="shared" si="0"/>
        <v>121</v>
      </c>
      <c r="N18" s="375" t="s">
        <v>471</v>
      </c>
    </row>
    <row r="19" spans="1:14" ht="21" customHeight="1" x14ac:dyDescent="0.25">
      <c r="A19" s="8" t="s">
        <v>230</v>
      </c>
      <c r="B19" s="9">
        <v>275</v>
      </c>
      <c r="C19" s="9">
        <v>75</v>
      </c>
      <c r="D19" s="9">
        <v>350</v>
      </c>
      <c r="E19" s="9">
        <v>36</v>
      </c>
      <c r="F19" s="9">
        <v>20</v>
      </c>
      <c r="G19" s="9">
        <v>56</v>
      </c>
      <c r="H19" s="9">
        <v>26</v>
      </c>
      <c r="I19" s="9">
        <v>12</v>
      </c>
      <c r="J19" s="9">
        <v>38</v>
      </c>
      <c r="K19" s="9">
        <f t="shared" si="1"/>
        <v>337</v>
      </c>
      <c r="L19" s="9">
        <f t="shared" si="0"/>
        <v>107</v>
      </c>
      <c r="M19" s="9">
        <f t="shared" si="0"/>
        <v>444</v>
      </c>
      <c r="N19" s="375" t="s">
        <v>231</v>
      </c>
    </row>
    <row r="20" spans="1:14" ht="21" customHeight="1" x14ac:dyDescent="0.25">
      <c r="A20" s="8" t="s">
        <v>319</v>
      </c>
      <c r="B20" s="9">
        <v>16</v>
      </c>
      <c r="C20" s="9">
        <v>9</v>
      </c>
      <c r="D20" s="9">
        <v>25</v>
      </c>
      <c r="E20" s="9">
        <v>1</v>
      </c>
      <c r="F20" s="9">
        <v>6</v>
      </c>
      <c r="G20" s="9">
        <v>7</v>
      </c>
      <c r="H20" s="9">
        <v>0</v>
      </c>
      <c r="I20" s="9">
        <v>0</v>
      </c>
      <c r="J20" s="9">
        <v>0</v>
      </c>
      <c r="K20" s="9">
        <f t="shared" si="1"/>
        <v>17</v>
      </c>
      <c r="L20" s="9">
        <f t="shared" si="0"/>
        <v>15</v>
      </c>
      <c r="M20" s="9">
        <f t="shared" si="0"/>
        <v>32</v>
      </c>
      <c r="N20" s="375" t="s">
        <v>320</v>
      </c>
    </row>
    <row r="21" spans="1:14" ht="21" customHeight="1" x14ac:dyDescent="0.25">
      <c r="A21" s="8" t="s">
        <v>981</v>
      </c>
      <c r="B21" s="9">
        <v>0</v>
      </c>
      <c r="C21" s="9">
        <v>341</v>
      </c>
      <c r="D21" s="9">
        <v>341</v>
      </c>
      <c r="E21" s="9">
        <v>0</v>
      </c>
      <c r="F21" s="9">
        <v>35</v>
      </c>
      <c r="G21" s="9">
        <v>35</v>
      </c>
      <c r="H21" s="9">
        <v>0</v>
      </c>
      <c r="I21" s="9">
        <v>27</v>
      </c>
      <c r="J21" s="9">
        <v>27</v>
      </c>
      <c r="K21" s="9">
        <f t="shared" si="1"/>
        <v>0</v>
      </c>
      <c r="L21" s="9">
        <f t="shared" si="0"/>
        <v>403</v>
      </c>
      <c r="M21" s="9">
        <f t="shared" si="0"/>
        <v>403</v>
      </c>
      <c r="N21" s="375" t="s">
        <v>269</v>
      </c>
    </row>
    <row r="22" spans="1:14" ht="21" customHeight="1" x14ac:dyDescent="0.25">
      <c r="A22" s="8" t="s">
        <v>321</v>
      </c>
      <c r="B22" s="9">
        <v>16</v>
      </c>
      <c r="C22" s="9">
        <v>4</v>
      </c>
      <c r="D22" s="9">
        <v>20</v>
      </c>
      <c r="E22" s="9">
        <v>37</v>
      </c>
      <c r="F22" s="9">
        <v>21</v>
      </c>
      <c r="G22" s="9">
        <v>58</v>
      </c>
      <c r="H22" s="9">
        <v>18</v>
      </c>
      <c r="I22" s="9">
        <v>9</v>
      </c>
      <c r="J22" s="9">
        <v>27</v>
      </c>
      <c r="K22" s="9">
        <f t="shared" si="1"/>
        <v>71</v>
      </c>
      <c r="L22" s="9">
        <f t="shared" si="0"/>
        <v>34</v>
      </c>
      <c r="M22" s="9">
        <f t="shared" si="0"/>
        <v>105</v>
      </c>
      <c r="N22" s="375" t="s">
        <v>322</v>
      </c>
    </row>
    <row r="23" spans="1:14" ht="21" customHeight="1" x14ac:dyDescent="0.25">
      <c r="A23" s="8" t="s">
        <v>238</v>
      </c>
      <c r="B23" s="9">
        <v>12</v>
      </c>
      <c r="C23" s="9">
        <v>4</v>
      </c>
      <c r="D23" s="9">
        <v>16</v>
      </c>
      <c r="E23" s="9">
        <v>1</v>
      </c>
      <c r="F23" s="9">
        <v>0</v>
      </c>
      <c r="G23" s="9">
        <v>1</v>
      </c>
      <c r="H23" s="9">
        <v>3</v>
      </c>
      <c r="I23" s="9">
        <v>1</v>
      </c>
      <c r="J23" s="9">
        <v>4</v>
      </c>
      <c r="K23" s="9">
        <f t="shared" si="1"/>
        <v>16</v>
      </c>
      <c r="L23" s="9">
        <f t="shared" si="0"/>
        <v>5</v>
      </c>
      <c r="M23" s="9">
        <f t="shared" si="0"/>
        <v>21</v>
      </c>
      <c r="N23" s="375" t="s">
        <v>476</v>
      </c>
    </row>
    <row r="24" spans="1:14" ht="21" customHeight="1" thickBot="1" x14ac:dyDescent="0.3">
      <c r="A24" s="42" t="s">
        <v>242</v>
      </c>
      <c r="B24" s="43">
        <v>113</v>
      </c>
      <c r="C24" s="43">
        <v>73</v>
      </c>
      <c r="D24" s="43">
        <v>186</v>
      </c>
      <c r="E24" s="43">
        <v>43</v>
      </c>
      <c r="F24" s="43">
        <v>24</v>
      </c>
      <c r="G24" s="43">
        <v>67</v>
      </c>
      <c r="H24" s="43">
        <v>47</v>
      </c>
      <c r="I24" s="43">
        <v>42</v>
      </c>
      <c r="J24" s="43">
        <v>89</v>
      </c>
      <c r="K24" s="43">
        <f t="shared" si="1"/>
        <v>203</v>
      </c>
      <c r="L24" s="43">
        <f t="shared" si="0"/>
        <v>139</v>
      </c>
      <c r="M24" s="43">
        <f t="shared" si="0"/>
        <v>342</v>
      </c>
      <c r="N24" s="44" t="s">
        <v>243</v>
      </c>
    </row>
    <row r="25" spans="1:14" ht="23.25" customHeight="1" x14ac:dyDescent="0.25"/>
    <row r="26" spans="1:14" ht="23.25" customHeight="1" x14ac:dyDescent="0.25"/>
    <row r="27" spans="1:14" s="587" customFormat="1" ht="23.25" customHeight="1" x14ac:dyDescent="0.25"/>
    <row r="28" spans="1:14" s="587" customFormat="1" ht="23.25" customHeight="1" x14ac:dyDescent="0.25"/>
    <row r="29" spans="1:14" ht="23.25" customHeight="1" x14ac:dyDescent="0.25"/>
    <row r="30" spans="1:14" ht="23.25" customHeight="1" x14ac:dyDescent="0.25"/>
    <row r="31" spans="1:14" ht="23.25" customHeight="1" x14ac:dyDescent="0.25"/>
    <row r="32" spans="1:14" s="659" customFormat="1" ht="23.25" customHeight="1" x14ac:dyDescent="0.25"/>
    <row r="33" spans="1:14" ht="23.25" customHeight="1" x14ac:dyDescent="0.25"/>
    <row r="34" spans="1:14" ht="23.25" customHeight="1" x14ac:dyDescent="0.25"/>
    <row r="35" spans="1:14" ht="28.5" customHeight="1" thickBot="1" x14ac:dyDescent="0.35">
      <c r="A35" s="35" t="s">
        <v>982</v>
      </c>
      <c r="B35" s="35"/>
      <c r="N35" s="37" t="s">
        <v>983</v>
      </c>
    </row>
    <row r="36" spans="1:14" ht="20.25" customHeight="1" thickTop="1" x14ac:dyDescent="0.3">
      <c r="A36" s="735" t="s">
        <v>205</v>
      </c>
      <c r="B36" s="746" t="s">
        <v>129</v>
      </c>
      <c r="C36" s="746"/>
      <c r="D36" s="746"/>
      <c r="E36" s="746" t="s">
        <v>130</v>
      </c>
      <c r="F36" s="746"/>
      <c r="G36" s="746"/>
      <c r="H36" s="746" t="s">
        <v>131</v>
      </c>
      <c r="I36" s="746"/>
      <c r="J36" s="746"/>
      <c r="K36" s="746" t="s">
        <v>4</v>
      </c>
      <c r="L36" s="746"/>
      <c r="M36" s="746"/>
      <c r="N36" s="735" t="s">
        <v>206</v>
      </c>
    </row>
    <row r="37" spans="1:14" ht="21" customHeight="1" x14ac:dyDescent="0.3">
      <c r="A37" s="736"/>
      <c r="B37" s="747" t="s">
        <v>132</v>
      </c>
      <c r="C37" s="747"/>
      <c r="D37" s="747"/>
      <c r="E37" s="747" t="s">
        <v>133</v>
      </c>
      <c r="F37" s="747"/>
      <c r="G37" s="747"/>
      <c r="H37" s="747" t="s">
        <v>134</v>
      </c>
      <c r="I37" s="747"/>
      <c r="J37" s="747"/>
      <c r="K37" s="747" t="s">
        <v>9</v>
      </c>
      <c r="L37" s="747"/>
      <c r="M37" s="747"/>
      <c r="N37" s="736"/>
    </row>
    <row r="38" spans="1:14" ht="23.25" customHeight="1" x14ac:dyDescent="0.3">
      <c r="A38" s="736"/>
      <c r="B38" s="370" t="s">
        <v>10</v>
      </c>
      <c r="C38" s="370" t="s">
        <v>113</v>
      </c>
      <c r="D38" s="370" t="s">
        <v>12</v>
      </c>
      <c r="E38" s="370" t="s">
        <v>10</v>
      </c>
      <c r="F38" s="370" t="s">
        <v>113</v>
      </c>
      <c r="G38" s="370" t="s">
        <v>12</v>
      </c>
      <c r="H38" s="370" t="s">
        <v>10</v>
      </c>
      <c r="I38" s="370" t="s">
        <v>113</v>
      </c>
      <c r="J38" s="370" t="s">
        <v>12</v>
      </c>
      <c r="K38" s="370" t="s">
        <v>10</v>
      </c>
      <c r="L38" s="370" t="s">
        <v>113</v>
      </c>
      <c r="M38" s="370" t="s">
        <v>12</v>
      </c>
      <c r="N38" s="736"/>
    </row>
    <row r="39" spans="1:14" ht="18.75" customHeight="1" thickBot="1" x14ac:dyDescent="0.35">
      <c r="A39" s="737"/>
      <c r="B39" s="4" t="s">
        <v>13</v>
      </c>
      <c r="C39" s="4" t="s">
        <v>14</v>
      </c>
      <c r="D39" s="4" t="s">
        <v>9</v>
      </c>
      <c r="E39" s="4" t="s">
        <v>13</v>
      </c>
      <c r="F39" s="4" t="s">
        <v>14</v>
      </c>
      <c r="G39" s="4" t="s">
        <v>9</v>
      </c>
      <c r="H39" s="4" t="s">
        <v>13</v>
      </c>
      <c r="I39" s="4" t="s">
        <v>14</v>
      </c>
      <c r="J39" s="4" t="s">
        <v>9</v>
      </c>
      <c r="K39" s="4" t="s">
        <v>13</v>
      </c>
      <c r="L39" s="4" t="s">
        <v>14</v>
      </c>
      <c r="M39" s="4" t="s">
        <v>9</v>
      </c>
      <c r="N39" s="737"/>
    </row>
    <row r="40" spans="1:14" ht="23.25" customHeight="1" x14ac:dyDescent="0.25">
      <c r="A40" s="8" t="s">
        <v>955</v>
      </c>
      <c r="B40" s="9">
        <v>14</v>
      </c>
      <c r="C40" s="9">
        <v>7</v>
      </c>
      <c r="D40" s="9">
        <v>21</v>
      </c>
      <c r="E40" s="9">
        <v>0</v>
      </c>
      <c r="F40" s="9">
        <v>0</v>
      </c>
      <c r="G40" s="9">
        <v>0</v>
      </c>
      <c r="H40" s="9">
        <v>0</v>
      </c>
      <c r="I40" s="9">
        <v>0</v>
      </c>
      <c r="J40" s="9">
        <v>0</v>
      </c>
      <c r="K40" s="9">
        <f>SUM(H40,E40,B40)</f>
        <v>14</v>
      </c>
      <c r="L40" s="9">
        <f>SUM(I40,F40,C40)</f>
        <v>7</v>
      </c>
      <c r="M40" s="9">
        <f>SUM(J40,G40,D40)</f>
        <v>21</v>
      </c>
      <c r="N40" s="375" t="s">
        <v>245</v>
      </c>
    </row>
    <row r="41" spans="1:14" ht="23.25" customHeight="1" x14ac:dyDescent="0.25">
      <c r="A41" s="8" t="s">
        <v>984</v>
      </c>
      <c r="B41" s="9">
        <v>8</v>
      </c>
      <c r="C41" s="9">
        <v>4</v>
      </c>
      <c r="D41" s="9">
        <v>12</v>
      </c>
      <c r="E41" s="9">
        <v>11</v>
      </c>
      <c r="F41" s="9">
        <v>1</v>
      </c>
      <c r="G41" s="9">
        <v>12</v>
      </c>
      <c r="H41" s="9">
        <v>4</v>
      </c>
      <c r="I41" s="9">
        <v>6</v>
      </c>
      <c r="J41" s="9">
        <v>10</v>
      </c>
      <c r="K41" s="9">
        <f t="shared" ref="K41:M44" si="2">SUM(H41,E41,B41)</f>
        <v>23</v>
      </c>
      <c r="L41" s="9">
        <f t="shared" si="2"/>
        <v>11</v>
      </c>
      <c r="M41" s="9">
        <f t="shared" si="2"/>
        <v>34</v>
      </c>
      <c r="N41" s="375" t="s">
        <v>948</v>
      </c>
    </row>
    <row r="42" spans="1:14" ht="23.25" customHeight="1" x14ac:dyDescent="0.25">
      <c r="A42" s="8" t="s">
        <v>248</v>
      </c>
      <c r="B42" s="9">
        <v>58</v>
      </c>
      <c r="C42" s="9">
        <v>34</v>
      </c>
      <c r="D42" s="9">
        <v>92</v>
      </c>
      <c r="E42" s="9">
        <v>23</v>
      </c>
      <c r="F42" s="9">
        <v>9</v>
      </c>
      <c r="G42" s="9">
        <v>32</v>
      </c>
      <c r="H42" s="9">
        <v>10</v>
      </c>
      <c r="I42" s="9">
        <v>9</v>
      </c>
      <c r="J42" s="9">
        <v>19</v>
      </c>
      <c r="K42" s="9">
        <f t="shared" si="2"/>
        <v>91</v>
      </c>
      <c r="L42" s="9">
        <f t="shared" si="2"/>
        <v>52</v>
      </c>
      <c r="M42" s="9">
        <f t="shared" si="2"/>
        <v>143</v>
      </c>
      <c r="N42" s="375" t="s">
        <v>249</v>
      </c>
    </row>
    <row r="43" spans="1:14" ht="23.25" customHeight="1" x14ac:dyDescent="0.25">
      <c r="A43" s="8" t="s">
        <v>250</v>
      </c>
      <c r="B43" s="9">
        <v>46</v>
      </c>
      <c r="C43" s="9">
        <v>12</v>
      </c>
      <c r="D43" s="9">
        <v>58</v>
      </c>
      <c r="E43" s="9">
        <v>7</v>
      </c>
      <c r="F43" s="9">
        <v>3</v>
      </c>
      <c r="G43" s="9">
        <v>10</v>
      </c>
      <c r="H43" s="9">
        <v>0</v>
      </c>
      <c r="I43" s="9">
        <v>0</v>
      </c>
      <c r="J43" s="9">
        <v>0</v>
      </c>
      <c r="K43" s="9">
        <f t="shared" si="2"/>
        <v>53</v>
      </c>
      <c r="L43" s="9">
        <f t="shared" si="2"/>
        <v>15</v>
      </c>
      <c r="M43" s="9">
        <f t="shared" si="2"/>
        <v>68</v>
      </c>
      <c r="N43" s="375" t="s">
        <v>251</v>
      </c>
    </row>
    <row r="44" spans="1:14" ht="23.25" customHeight="1" x14ac:dyDescent="0.25">
      <c r="A44" s="8" t="s">
        <v>949</v>
      </c>
      <c r="B44" s="9">
        <v>33</v>
      </c>
      <c r="C44" s="9">
        <v>26</v>
      </c>
      <c r="D44" s="9">
        <v>59</v>
      </c>
      <c r="E44" s="9">
        <v>3</v>
      </c>
      <c r="F44" s="9">
        <v>8</v>
      </c>
      <c r="G44" s="9">
        <v>11</v>
      </c>
      <c r="H44" s="9">
        <v>2</v>
      </c>
      <c r="I44" s="9">
        <v>3</v>
      </c>
      <c r="J44" s="9">
        <v>5</v>
      </c>
      <c r="K44" s="9">
        <f t="shared" si="2"/>
        <v>38</v>
      </c>
      <c r="L44" s="9">
        <f t="shared" si="2"/>
        <v>37</v>
      </c>
      <c r="M44" s="9">
        <f t="shared" si="2"/>
        <v>75</v>
      </c>
      <c r="N44" s="375" t="s">
        <v>950</v>
      </c>
    </row>
    <row r="45" spans="1:14" ht="23.25" customHeight="1" x14ac:dyDescent="0.25">
      <c r="A45" s="8" t="s">
        <v>90</v>
      </c>
      <c r="B45" s="9">
        <f>SUM(B40:B44,B9:B24)</f>
        <v>967</v>
      </c>
      <c r="C45" s="9">
        <f t="shared" ref="C45:M45" si="3">SUM(C40:C44,C9:C24)</f>
        <v>920</v>
      </c>
      <c r="D45" s="9">
        <f t="shared" si="3"/>
        <v>1887</v>
      </c>
      <c r="E45" s="9">
        <f t="shared" si="3"/>
        <v>244</v>
      </c>
      <c r="F45" s="9">
        <f t="shared" si="3"/>
        <v>186</v>
      </c>
      <c r="G45" s="9">
        <f t="shared" si="3"/>
        <v>430</v>
      </c>
      <c r="H45" s="9">
        <f t="shared" si="3"/>
        <v>170</v>
      </c>
      <c r="I45" s="9">
        <f t="shared" si="3"/>
        <v>157</v>
      </c>
      <c r="J45" s="9">
        <f t="shared" si="3"/>
        <v>327</v>
      </c>
      <c r="K45" s="9">
        <f t="shared" si="3"/>
        <v>1381</v>
      </c>
      <c r="L45" s="9">
        <f t="shared" si="3"/>
        <v>1263</v>
      </c>
      <c r="M45" s="9">
        <f t="shared" si="3"/>
        <v>2644</v>
      </c>
      <c r="N45" s="375" t="s">
        <v>323</v>
      </c>
    </row>
    <row r="46" spans="1:14" ht="23.25" customHeight="1" x14ac:dyDescent="0.25">
      <c r="A46" s="8" t="s">
        <v>92</v>
      </c>
      <c r="B46" s="9"/>
      <c r="C46" s="9"/>
      <c r="D46" s="9"/>
      <c r="E46" s="9"/>
      <c r="F46" s="9"/>
      <c r="G46" s="9"/>
      <c r="H46" s="9"/>
      <c r="I46" s="9"/>
      <c r="J46" s="9"/>
      <c r="K46" s="9"/>
      <c r="L46" s="9"/>
      <c r="M46" s="9"/>
      <c r="N46" s="375" t="s">
        <v>93</v>
      </c>
    </row>
    <row r="47" spans="1:14" ht="23.25" customHeight="1" x14ac:dyDescent="0.25">
      <c r="A47" s="8" t="s">
        <v>216</v>
      </c>
      <c r="B47" s="9">
        <v>18</v>
      </c>
      <c r="C47" s="9">
        <v>6</v>
      </c>
      <c r="D47" s="9">
        <f>SUM(B47:C47)</f>
        <v>24</v>
      </c>
      <c r="E47" s="9">
        <v>1</v>
      </c>
      <c r="F47" s="9">
        <v>2</v>
      </c>
      <c r="G47" s="9">
        <f>SUM(E47:F47)</f>
        <v>3</v>
      </c>
      <c r="H47" s="9">
        <v>1</v>
      </c>
      <c r="I47" s="9">
        <v>0</v>
      </c>
      <c r="J47" s="9">
        <f>SUM(H47:I47)</f>
        <v>1</v>
      </c>
      <c r="K47" s="9">
        <f>SUM(B47,E47,H47)</f>
        <v>20</v>
      </c>
      <c r="L47" s="9">
        <f t="shared" ref="L47:M59" si="4">SUM(C47,F47,I47)</f>
        <v>8</v>
      </c>
      <c r="M47" s="9">
        <f t="shared" si="4"/>
        <v>28</v>
      </c>
      <c r="N47" s="375" t="s">
        <v>217</v>
      </c>
    </row>
    <row r="48" spans="1:14" ht="23.25" customHeight="1" x14ac:dyDescent="0.25">
      <c r="A48" s="8" t="s">
        <v>218</v>
      </c>
      <c r="B48" s="9">
        <v>79</v>
      </c>
      <c r="C48" s="9">
        <v>15</v>
      </c>
      <c r="D48" s="9">
        <f t="shared" ref="D48:D49" si="5">SUM(B48:C48)</f>
        <v>94</v>
      </c>
      <c r="E48" s="9">
        <v>12</v>
      </c>
      <c r="F48" s="9">
        <v>0</v>
      </c>
      <c r="G48" s="9">
        <f t="shared" ref="G48:G49" si="6">SUM(E48:F48)</f>
        <v>12</v>
      </c>
      <c r="H48" s="9">
        <v>17</v>
      </c>
      <c r="I48" s="9">
        <v>5</v>
      </c>
      <c r="J48" s="9">
        <f t="shared" ref="J48:J49" si="7">SUM(H48:I48)</f>
        <v>22</v>
      </c>
      <c r="K48" s="9">
        <f t="shared" ref="K48:K59" si="8">SUM(B48,E48,H48)</f>
        <v>108</v>
      </c>
      <c r="L48" s="9">
        <f t="shared" si="4"/>
        <v>20</v>
      </c>
      <c r="M48" s="9">
        <f t="shared" si="4"/>
        <v>128</v>
      </c>
      <c r="N48" s="375" t="s">
        <v>219</v>
      </c>
    </row>
    <row r="49" spans="1:14" ht="23.25" customHeight="1" x14ac:dyDescent="0.25">
      <c r="A49" s="8" t="s">
        <v>222</v>
      </c>
      <c r="B49" s="9">
        <v>3</v>
      </c>
      <c r="C49" s="9">
        <v>0</v>
      </c>
      <c r="D49" s="9">
        <f t="shared" si="5"/>
        <v>3</v>
      </c>
      <c r="E49" s="9">
        <v>0</v>
      </c>
      <c r="F49" s="9">
        <v>0</v>
      </c>
      <c r="G49" s="9">
        <f t="shared" si="6"/>
        <v>0</v>
      </c>
      <c r="H49" s="9">
        <v>0</v>
      </c>
      <c r="I49" s="9">
        <v>0</v>
      </c>
      <c r="J49" s="9">
        <f t="shared" si="7"/>
        <v>0</v>
      </c>
      <c r="K49" s="9">
        <f t="shared" si="8"/>
        <v>3</v>
      </c>
      <c r="L49" s="9">
        <f t="shared" si="4"/>
        <v>0</v>
      </c>
      <c r="M49" s="9">
        <f t="shared" si="4"/>
        <v>3</v>
      </c>
      <c r="N49" s="375" t="s">
        <v>223</v>
      </c>
    </row>
    <row r="50" spans="1:14" ht="23.25" customHeight="1" x14ac:dyDescent="0.25">
      <c r="A50" s="8" t="s">
        <v>226</v>
      </c>
      <c r="B50" s="9">
        <v>70</v>
      </c>
      <c r="C50" s="9">
        <v>72</v>
      </c>
      <c r="D50" s="9">
        <v>142</v>
      </c>
      <c r="E50" s="9">
        <v>0</v>
      </c>
      <c r="F50" s="9">
        <v>1</v>
      </c>
      <c r="G50" s="9">
        <v>1</v>
      </c>
      <c r="H50" s="9">
        <v>0</v>
      </c>
      <c r="I50" s="9">
        <v>0</v>
      </c>
      <c r="J50" s="9">
        <v>0</v>
      </c>
      <c r="K50" s="9">
        <f t="shared" si="8"/>
        <v>70</v>
      </c>
      <c r="L50" s="9">
        <f t="shared" si="4"/>
        <v>73</v>
      </c>
      <c r="M50" s="9">
        <f t="shared" si="4"/>
        <v>143</v>
      </c>
      <c r="N50" s="375" t="s">
        <v>467</v>
      </c>
    </row>
    <row r="51" spans="1:14" ht="23.25" customHeight="1" x14ac:dyDescent="0.25">
      <c r="A51" s="8" t="s">
        <v>470</v>
      </c>
      <c r="B51" s="9">
        <v>19</v>
      </c>
      <c r="C51" s="9">
        <v>9</v>
      </c>
      <c r="D51" s="9">
        <v>28</v>
      </c>
      <c r="E51" s="9">
        <v>0</v>
      </c>
      <c r="F51" s="9">
        <v>0</v>
      </c>
      <c r="G51" s="9">
        <v>0</v>
      </c>
      <c r="H51" s="9">
        <v>0</v>
      </c>
      <c r="I51" s="9">
        <v>0</v>
      </c>
      <c r="J51" s="9">
        <v>0</v>
      </c>
      <c r="K51" s="9">
        <f t="shared" si="8"/>
        <v>19</v>
      </c>
      <c r="L51" s="9">
        <f t="shared" si="4"/>
        <v>9</v>
      </c>
      <c r="M51" s="9">
        <f t="shared" si="4"/>
        <v>28</v>
      </c>
      <c r="N51" s="375" t="s">
        <v>471</v>
      </c>
    </row>
    <row r="52" spans="1:14" ht="23.25" customHeight="1" x14ac:dyDescent="0.25">
      <c r="A52" s="8" t="s">
        <v>230</v>
      </c>
      <c r="B52" s="9">
        <v>103</v>
      </c>
      <c r="C52" s="9">
        <v>37</v>
      </c>
      <c r="D52" s="9">
        <v>140</v>
      </c>
      <c r="E52" s="9">
        <v>3</v>
      </c>
      <c r="F52" s="9">
        <v>4</v>
      </c>
      <c r="G52" s="9">
        <v>7</v>
      </c>
      <c r="H52" s="9">
        <v>1</v>
      </c>
      <c r="I52" s="9">
        <v>0</v>
      </c>
      <c r="J52" s="9">
        <v>1</v>
      </c>
      <c r="K52" s="9">
        <f t="shared" si="8"/>
        <v>107</v>
      </c>
      <c r="L52" s="9">
        <f t="shared" si="4"/>
        <v>41</v>
      </c>
      <c r="M52" s="9">
        <f t="shared" si="4"/>
        <v>148</v>
      </c>
      <c r="N52" s="375" t="s">
        <v>231</v>
      </c>
    </row>
    <row r="53" spans="1:14" ht="23.25" customHeight="1" x14ac:dyDescent="0.25">
      <c r="A53" s="8" t="s">
        <v>319</v>
      </c>
      <c r="B53" s="9">
        <v>3</v>
      </c>
      <c r="C53" s="9">
        <v>0</v>
      </c>
      <c r="D53" s="9">
        <v>3</v>
      </c>
      <c r="E53" s="9">
        <v>0</v>
      </c>
      <c r="F53" s="9">
        <v>1</v>
      </c>
      <c r="G53" s="9">
        <v>1</v>
      </c>
      <c r="H53" s="9">
        <v>0</v>
      </c>
      <c r="I53" s="9">
        <v>0</v>
      </c>
      <c r="J53" s="9">
        <v>0</v>
      </c>
      <c r="K53" s="9">
        <f t="shared" si="8"/>
        <v>3</v>
      </c>
      <c r="L53" s="9">
        <f t="shared" si="4"/>
        <v>1</v>
      </c>
      <c r="M53" s="9">
        <f t="shared" si="4"/>
        <v>4</v>
      </c>
      <c r="N53" s="375" t="s">
        <v>320</v>
      </c>
    </row>
    <row r="54" spans="1:14" ht="23.25" customHeight="1" x14ac:dyDescent="0.25">
      <c r="A54" s="8" t="s">
        <v>981</v>
      </c>
      <c r="B54" s="9">
        <v>0</v>
      </c>
      <c r="C54" s="9">
        <v>23</v>
      </c>
      <c r="D54" s="9">
        <v>23</v>
      </c>
      <c r="E54" s="9">
        <v>0</v>
      </c>
      <c r="F54" s="9">
        <v>2</v>
      </c>
      <c r="G54" s="9">
        <v>2</v>
      </c>
      <c r="H54" s="9">
        <v>0</v>
      </c>
      <c r="I54" s="9">
        <v>1</v>
      </c>
      <c r="J54" s="9">
        <v>1</v>
      </c>
      <c r="K54" s="9">
        <f t="shared" si="8"/>
        <v>0</v>
      </c>
      <c r="L54" s="9">
        <f t="shared" si="4"/>
        <v>26</v>
      </c>
      <c r="M54" s="9">
        <f t="shared" si="4"/>
        <v>26</v>
      </c>
      <c r="N54" s="375" t="s">
        <v>269</v>
      </c>
    </row>
    <row r="55" spans="1:14" ht="23.25" customHeight="1" x14ac:dyDescent="0.25">
      <c r="A55" s="8" t="s">
        <v>321</v>
      </c>
      <c r="B55" s="9">
        <v>0</v>
      </c>
      <c r="C55" s="9">
        <v>4</v>
      </c>
      <c r="D55" s="9">
        <v>4</v>
      </c>
      <c r="E55" s="9">
        <v>0</v>
      </c>
      <c r="F55" s="9">
        <v>4</v>
      </c>
      <c r="G55" s="9">
        <v>4</v>
      </c>
      <c r="H55" s="9">
        <v>0</v>
      </c>
      <c r="I55" s="9">
        <v>1</v>
      </c>
      <c r="J55" s="9">
        <v>1</v>
      </c>
      <c r="K55" s="9">
        <f t="shared" si="8"/>
        <v>0</v>
      </c>
      <c r="L55" s="9">
        <f t="shared" si="4"/>
        <v>9</v>
      </c>
      <c r="M55" s="9">
        <f t="shared" si="4"/>
        <v>9</v>
      </c>
      <c r="N55" s="375" t="s">
        <v>322</v>
      </c>
    </row>
    <row r="56" spans="1:14" ht="23.25" customHeight="1" x14ac:dyDescent="0.25">
      <c r="A56" s="8" t="s">
        <v>238</v>
      </c>
      <c r="B56" s="9">
        <v>0</v>
      </c>
      <c r="C56" s="9">
        <v>0</v>
      </c>
      <c r="D56" s="9">
        <v>0</v>
      </c>
      <c r="E56" s="9">
        <v>0</v>
      </c>
      <c r="F56" s="9">
        <v>0</v>
      </c>
      <c r="G56" s="9">
        <v>0</v>
      </c>
      <c r="H56" s="9">
        <v>6</v>
      </c>
      <c r="I56" s="9">
        <v>0</v>
      </c>
      <c r="J56" s="9">
        <v>6</v>
      </c>
      <c r="K56" s="9">
        <f t="shared" si="8"/>
        <v>6</v>
      </c>
      <c r="L56" s="9">
        <f t="shared" si="4"/>
        <v>0</v>
      </c>
      <c r="M56" s="9">
        <f t="shared" si="4"/>
        <v>6</v>
      </c>
      <c r="N56" s="375" t="s">
        <v>476</v>
      </c>
    </row>
    <row r="57" spans="1:14" ht="23.25" customHeight="1" x14ac:dyDescent="0.25">
      <c r="A57" s="8" t="s">
        <v>242</v>
      </c>
      <c r="B57" s="9">
        <v>16</v>
      </c>
      <c r="C57" s="9">
        <v>18</v>
      </c>
      <c r="D57" s="9">
        <v>34</v>
      </c>
      <c r="E57" s="9">
        <v>1</v>
      </c>
      <c r="F57" s="9">
        <v>1</v>
      </c>
      <c r="G57" s="9">
        <v>2</v>
      </c>
      <c r="H57" s="9">
        <v>3</v>
      </c>
      <c r="I57" s="9">
        <v>3</v>
      </c>
      <c r="J57" s="9">
        <v>6</v>
      </c>
      <c r="K57" s="9">
        <f t="shared" si="8"/>
        <v>20</v>
      </c>
      <c r="L57" s="9">
        <f t="shared" si="4"/>
        <v>22</v>
      </c>
      <c r="M57" s="9">
        <f t="shared" si="4"/>
        <v>42</v>
      </c>
      <c r="N57" s="375" t="s">
        <v>243</v>
      </c>
    </row>
    <row r="58" spans="1:14" ht="23.25" customHeight="1" x14ac:dyDescent="0.25">
      <c r="A58" s="8" t="s">
        <v>248</v>
      </c>
      <c r="B58" s="9">
        <v>185</v>
      </c>
      <c r="C58" s="9">
        <v>9</v>
      </c>
      <c r="D58" s="9">
        <v>194</v>
      </c>
      <c r="E58" s="9">
        <v>4</v>
      </c>
      <c r="F58" s="9">
        <v>4</v>
      </c>
      <c r="G58" s="9">
        <v>8</v>
      </c>
      <c r="H58" s="9">
        <v>0</v>
      </c>
      <c r="I58" s="9">
        <v>0</v>
      </c>
      <c r="J58" s="9">
        <v>0</v>
      </c>
      <c r="K58" s="9">
        <f t="shared" si="8"/>
        <v>189</v>
      </c>
      <c r="L58" s="9">
        <f t="shared" si="4"/>
        <v>13</v>
      </c>
      <c r="M58" s="9">
        <f t="shared" si="4"/>
        <v>202</v>
      </c>
      <c r="N58" s="375" t="s">
        <v>249</v>
      </c>
    </row>
    <row r="59" spans="1:14" ht="23.25" customHeight="1" x14ac:dyDescent="0.25">
      <c r="A59" s="8" t="s">
        <v>250</v>
      </c>
      <c r="B59" s="9">
        <v>6</v>
      </c>
      <c r="C59" s="9">
        <v>1</v>
      </c>
      <c r="D59" s="9">
        <v>7</v>
      </c>
      <c r="E59" s="9">
        <v>0</v>
      </c>
      <c r="F59" s="9">
        <v>0</v>
      </c>
      <c r="G59" s="9">
        <v>0</v>
      </c>
      <c r="H59" s="9">
        <v>2</v>
      </c>
      <c r="I59" s="9">
        <v>0</v>
      </c>
      <c r="J59" s="9">
        <v>2</v>
      </c>
      <c r="K59" s="9">
        <f t="shared" si="8"/>
        <v>8</v>
      </c>
      <c r="L59" s="9">
        <f t="shared" si="4"/>
        <v>1</v>
      </c>
      <c r="M59" s="9">
        <f t="shared" si="4"/>
        <v>9</v>
      </c>
      <c r="N59" s="375" t="s">
        <v>251</v>
      </c>
    </row>
    <row r="60" spans="1:14" ht="23.25" customHeight="1" thickBot="1" x14ac:dyDescent="0.3">
      <c r="A60" s="20" t="s">
        <v>127</v>
      </c>
      <c r="B60" s="21">
        <f>SUM(B47:B59)</f>
        <v>502</v>
      </c>
      <c r="C60" s="21">
        <f t="shared" ref="C60:M60" si="9">SUM(C47:C59)</f>
        <v>194</v>
      </c>
      <c r="D60" s="21">
        <f t="shared" si="9"/>
        <v>696</v>
      </c>
      <c r="E60" s="21">
        <f t="shared" si="9"/>
        <v>21</v>
      </c>
      <c r="F60" s="21">
        <f t="shared" si="9"/>
        <v>19</v>
      </c>
      <c r="G60" s="21">
        <f t="shared" si="9"/>
        <v>40</v>
      </c>
      <c r="H60" s="21">
        <f t="shared" si="9"/>
        <v>30</v>
      </c>
      <c r="I60" s="21">
        <f t="shared" si="9"/>
        <v>10</v>
      </c>
      <c r="J60" s="21">
        <f t="shared" si="9"/>
        <v>40</v>
      </c>
      <c r="K60" s="21">
        <f>SUM(K47:K59)</f>
        <v>553</v>
      </c>
      <c r="L60" s="21">
        <f t="shared" si="9"/>
        <v>223</v>
      </c>
      <c r="M60" s="21">
        <f t="shared" si="9"/>
        <v>776</v>
      </c>
      <c r="N60" s="22" t="s">
        <v>261</v>
      </c>
    </row>
    <row r="61" spans="1:14" ht="23.25" customHeight="1" thickBot="1" x14ac:dyDescent="0.3">
      <c r="A61" s="23" t="s">
        <v>384</v>
      </c>
      <c r="B61" s="24">
        <f>SUM(B60,B45)</f>
        <v>1469</v>
      </c>
      <c r="C61" s="24">
        <f t="shared" ref="C61:M61" si="10">SUM(C60,C45)</f>
        <v>1114</v>
      </c>
      <c r="D61" s="24">
        <f t="shared" si="10"/>
        <v>2583</v>
      </c>
      <c r="E61" s="24">
        <f t="shared" si="10"/>
        <v>265</v>
      </c>
      <c r="F61" s="24">
        <f t="shared" si="10"/>
        <v>205</v>
      </c>
      <c r="G61" s="24">
        <f t="shared" si="10"/>
        <v>470</v>
      </c>
      <c r="H61" s="24">
        <f t="shared" si="10"/>
        <v>200</v>
      </c>
      <c r="I61" s="24">
        <f t="shared" si="10"/>
        <v>167</v>
      </c>
      <c r="J61" s="24">
        <f t="shared" si="10"/>
        <v>367</v>
      </c>
      <c r="K61" s="24">
        <f t="shared" si="10"/>
        <v>1934</v>
      </c>
      <c r="L61" s="24">
        <f t="shared" si="10"/>
        <v>1486</v>
      </c>
      <c r="M61" s="24">
        <f t="shared" si="10"/>
        <v>3420</v>
      </c>
      <c r="N61" s="376" t="s">
        <v>263</v>
      </c>
    </row>
    <row r="62" spans="1:14" ht="14.4" thickTop="1" x14ac:dyDescent="0.25"/>
  </sheetData>
  <mergeCells count="22">
    <mergeCell ref="A1:N1"/>
    <mergeCell ref="A2:N2"/>
    <mergeCell ref="A4:A7"/>
    <mergeCell ref="B4:D4"/>
    <mergeCell ref="E4:G4"/>
    <mergeCell ref="H4:J4"/>
    <mergeCell ref="K4:M4"/>
    <mergeCell ref="N4:N7"/>
    <mergeCell ref="B5:D5"/>
    <mergeCell ref="E5:G5"/>
    <mergeCell ref="H5:J5"/>
    <mergeCell ref="K5:M5"/>
    <mergeCell ref="A36:A39"/>
    <mergeCell ref="B36:D36"/>
    <mergeCell ref="E36:G36"/>
    <mergeCell ref="H36:J36"/>
    <mergeCell ref="K36:M36"/>
    <mergeCell ref="N36:N39"/>
    <mergeCell ref="B37:D37"/>
    <mergeCell ref="E37:G37"/>
    <mergeCell ref="H37:J37"/>
    <mergeCell ref="K37:M37"/>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141"/>
  <sheetViews>
    <sheetView rightToLeft="1" view="pageBreakPreview" topLeftCell="A126" zoomScale="80" zoomScaleSheetLayoutView="80" workbookViewId="0">
      <selection activeCell="D149" sqref="D149"/>
    </sheetView>
  </sheetViews>
  <sheetFormatPr defaultColWidth="9" defaultRowHeight="13.8" x14ac:dyDescent="0.25"/>
  <cols>
    <col min="1" max="1" width="28.09765625" style="371" customWidth="1"/>
    <col min="2" max="2" width="8.09765625" style="371" customWidth="1"/>
    <col min="3" max="4" width="9.5" style="371" customWidth="1"/>
    <col min="5" max="5" width="8" style="371" customWidth="1"/>
    <col min="6" max="6" width="8.59765625" style="371" customWidth="1"/>
    <col min="7" max="7" width="8.69921875" style="371" customWidth="1"/>
    <col min="8" max="8" width="10.19921875" style="371" customWidth="1"/>
    <col min="9" max="9" width="10.09765625" style="371" customWidth="1"/>
    <col min="10" max="10" width="9.59765625" style="371" customWidth="1"/>
    <col min="11" max="11" width="29.8984375" style="371" customWidth="1"/>
    <col min="12" max="16384" width="9" style="371"/>
  </cols>
  <sheetData>
    <row r="1" spans="1:11" ht="29.25" customHeight="1" x14ac:dyDescent="0.25">
      <c r="A1" s="738" t="s">
        <v>985</v>
      </c>
      <c r="B1" s="738"/>
      <c r="C1" s="738"/>
      <c r="D1" s="738"/>
      <c r="E1" s="738"/>
      <c r="F1" s="738"/>
      <c r="G1" s="738"/>
      <c r="H1" s="738"/>
      <c r="I1" s="738"/>
      <c r="J1" s="738"/>
      <c r="K1" s="738"/>
    </row>
    <row r="2" spans="1:11" ht="36.75" customHeight="1" x14ac:dyDescent="0.3">
      <c r="A2" s="756" t="s">
        <v>986</v>
      </c>
      <c r="B2" s="756"/>
      <c r="C2" s="756"/>
      <c r="D2" s="756"/>
      <c r="E2" s="756"/>
      <c r="F2" s="756"/>
      <c r="G2" s="756"/>
      <c r="H2" s="756"/>
      <c r="I2" s="756"/>
      <c r="J2" s="756"/>
      <c r="K2" s="756"/>
    </row>
    <row r="3" spans="1:11" ht="19.5" customHeight="1" thickBot="1" x14ac:dyDescent="0.35">
      <c r="A3" s="35" t="s">
        <v>987</v>
      </c>
      <c r="K3" s="195" t="s">
        <v>988</v>
      </c>
    </row>
    <row r="4" spans="1:11" ht="15.75" customHeight="1" thickTop="1" x14ac:dyDescent="0.3">
      <c r="A4" s="735" t="s">
        <v>205</v>
      </c>
      <c r="B4" s="746" t="s">
        <v>1</v>
      </c>
      <c r="C4" s="746"/>
      <c r="D4" s="746"/>
      <c r="E4" s="746" t="s">
        <v>2</v>
      </c>
      <c r="F4" s="746"/>
      <c r="G4" s="746"/>
      <c r="H4" s="746" t="s">
        <v>4</v>
      </c>
      <c r="I4" s="746"/>
      <c r="J4" s="746"/>
      <c r="K4" s="735" t="s">
        <v>206</v>
      </c>
    </row>
    <row r="5" spans="1:11" ht="18" customHeight="1" x14ac:dyDescent="0.3">
      <c r="A5" s="736"/>
      <c r="B5" s="747" t="s">
        <v>6</v>
      </c>
      <c r="C5" s="747"/>
      <c r="D5" s="747"/>
      <c r="E5" s="747" t="s">
        <v>7</v>
      </c>
      <c r="F5" s="747"/>
      <c r="G5" s="747"/>
      <c r="H5" s="747" t="s">
        <v>9</v>
      </c>
      <c r="I5" s="747"/>
      <c r="J5" s="747"/>
      <c r="K5" s="736"/>
    </row>
    <row r="6" spans="1:11" ht="19.5" customHeight="1" x14ac:dyDescent="0.3">
      <c r="A6" s="736"/>
      <c r="B6" s="370" t="s">
        <v>10</v>
      </c>
      <c r="C6" s="370" t="s">
        <v>113</v>
      </c>
      <c r="D6" s="370" t="s">
        <v>12</v>
      </c>
      <c r="E6" s="370" t="s">
        <v>10</v>
      </c>
      <c r="F6" s="370" t="s">
        <v>113</v>
      </c>
      <c r="G6" s="370" t="s">
        <v>12</v>
      </c>
      <c r="H6" s="370" t="s">
        <v>10</v>
      </c>
      <c r="I6" s="370" t="s">
        <v>113</v>
      </c>
      <c r="J6" s="370" t="s">
        <v>12</v>
      </c>
      <c r="K6" s="736"/>
    </row>
    <row r="7" spans="1:11" ht="16.5" customHeight="1" thickBot="1" x14ac:dyDescent="0.35">
      <c r="A7" s="737"/>
      <c r="B7" s="4" t="s">
        <v>13</v>
      </c>
      <c r="C7" s="4" t="s">
        <v>14</v>
      </c>
      <c r="D7" s="4" t="s">
        <v>9</v>
      </c>
      <c r="E7" s="4" t="s">
        <v>13</v>
      </c>
      <c r="F7" s="4" t="s">
        <v>14</v>
      </c>
      <c r="G7" s="4" t="s">
        <v>9</v>
      </c>
      <c r="H7" s="4" t="s">
        <v>13</v>
      </c>
      <c r="I7" s="4" t="s">
        <v>14</v>
      </c>
      <c r="J7" s="4" t="s">
        <v>9</v>
      </c>
      <c r="K7" s="737"/>
    </row>
    <row r="8" spans="1:11" ht="22.5" customHeight="1" x14ac:dyDescent="0.3">
      <c r="A8" s="8" t="s">
        <v>15</v>
      </c>
      <c r="B8" s="99"/>
      <c r="C8" s="99"/>
      <c r="D8" s="99"/>
      <c r="E8" s="99"/>
      <c r="F8" s="99"/>
      <c r="G8" s="99"/>
      <c r="H8" s="99"/>
      <c r="I8" s="99"/>
      <c r="J8" s="99"/>
      <c r="K8" s="375" t="s">
        <v>207</v>
      </c>
    </row>
    <row r="9" spans="1:11" ht="22.5" customHeight="1" x14ac:dyDescent="0.25">
      <c r="A9" s="8" t="s">
        <v>208</v>
      </c>
      <c r="B9" s="9">
        <v>371</v>
      </c>
      <c r="C9" s="9">
        <v>479</v>
      </c>
      <c r="D9" s="9">
        <f>SUM(B9:C9)</f>
        <v>850</v>
      </c>
      <c r="E9" s="9">
        <v>0</v>
      </c>
      <c r="F9" s="9">
        <v>0</v>
      </c>
      <c r="G9" s="9">
        <v>0</v>
      </c>
      <c r="H9" s="9">
        <f>SUM(B9,E9)</f>
        <v>371</v>
      </c>
      <c r="I9" s="9">
        <f>SUM(C9,F9)</f>
        <v>479</v>
      </c>
      <c r="J9" s="9">
        <f>SUM(H9:I9)</f>
        <v>850</v>
      </c>
      <c r="K9" s="375" t="s">
        <v>209</v>
      </c>
    </row>
    <row r="10" spans="1:11" ht="22.5" customHeight="1" x14ac:dyDescent="0.25">
      <c r="A10" s="8" t="s">
        <v>304</v>
      </c>
      <c r="B10" s="9">
        <v>226</v>
      </c>
      <c r="C10" s="9">
        <v>340</v>
      </c>
      <c r="D10" s="9">
        <f t="shared" ref="D10:D23" si="0">SUM(B10:C10)</f>
        <v>566</v>
      </c>
      <c r="E10" s="9">
        <v>0</v>
      </c>
      <c r="F10" s="9">
        <v>0</v>
      </c>
      <c r="G10" s="9">
        <v>0</v>
      </c>
      <c r="H10" s="9">
        <f t="shared" ref="H10:I23" si="1">SUM(B10,E10)</f>
        <v>226</v>
      </c>
      <c r="I10" s="9">
        <f t="shared" si="1"/>
        <v>340</v>
      </c>
      <c r="J10" s="9">
        <f t="shared" ref="J10:J23" si="2">SUM(H10:I10)</f>
        <v>566</v>
      </c>
      <c r="K10" s="375" t="s">
        <v>213</v>
      </c>
    </row>
    <row r="11" spans="1:11" ht="22.5" customHeight="1" x14ac:dyDescent="0.25">
      <c r="A11" s="8" t="s">
        <v>214</v>
      </c>
      <c r="B11" s="9">
        <v>322</v>
      </c>
      <c r="C11" s="9">
        <v>608</v>
      </c>
      <c r="D11" s="9">
        <f t="shared" si="0"/>
        <v>930</v>
      </c>
      <c r="E11" s="9">
        <v>0</v>
      </c>
      <c r="F11" s="9">
        <v>0</v>
      </c>
      <c r="G11" s="9">
        <v>0</v>
      </c>
      <c r="H11" s="9">
        <f t="shared" si="1"/>
        <v>322</v>
      </c>
      <c r="I11" s="9">
        <f t="shared" si="1"/>
        <v>608</v>
      </c>
      <c r="J11" s="9">
        <f t="shared" si="2"/>
        <v>930</v>
      </c>
      <c r="K11" s="375" t="s">
        <v>315</v>
      </c>
    </row>
    <row r="12" spans="1:11" ht="22.5" customHeight="1" x14ac:dyDescent="0.25">
      <c r="A12" s="8" t="s">
        <v>216</v>
      </c>
      <c r="B12" s="9">
        <v>86</v>
      </c>
      <c r="C12" s="9">
        <v>384</v>
      </c>
      <c r="D12" s="9">
        <f t="shared" si="0"/>
        <v>470</v>
      </c>
      <c r="E12" s="9">
        <v>0</v>
      </c>
      <c r="F12" s="9">
        <v>0</v>
      </c>
      <c r="G12" s="9">
        <v>0</v>
      </c>
      <c r="H12" s="9">
        <f t="shared" si="1"/>
        <v>86</v>
      </c>
      <c r="I12" s="9">
        <f t="shared" si="1"/>
        <v>384</v>
      </c>
      <c r="J12" s="9">
        <f t="shared" si="2"/>
        <v>470</v>
      </c>
      <c r="K12" s="375" t="s">
        <v>217</v>
      </c>
    </row>
    <row r="13" spans="1:11" ht="22.5" customHeight="1" x14ac:dyDescent="0.25">
      <c r="A13" s="8" t="s">
        <v>218</v>
      </c>
      <c r="B13" s="9">
        <v>534</v>
      </c>
      <c r="C13" s="9">
        <v>608</v>
      </c>
      <c r="D13" s="9">
        <f t="shared" si="0"/>
        <v>1142</v>
      </c>
      <c r="E13" s="9">
        <v>0</v>
      </c>
      <c r="F13" s="9">
        <v>0</v>
      </c>
      <c r="G13" s="9">
        <v>0</v>
      </c>
      <c r="H13" s="9">
        <f t="shared" si="1"/>
        <v>534</v>
      </c>
      <c r="I13" s="9">
        <f t="shared" si="1"/>
        <v>608</v>
      </c>
      <c r="J13" s="9">
        <f t="shared" si="2"/>
        <v>1142</v>
      </c>
      <c r="K13" s="375" t="s">
        <v>219</v>
      </c>
    </row>
    <row r="14" spans="1:11" ht="22.5" customHeight="1" x14ac:dyDescent="0.25">
      <c r="A14" s="8" t="s">
        <v>942</v>
      </c>
      <c r="B14" s="9">
        <v>155</v>
      </c>
      <c r="C14" s="9">
        <v>230</v>
      </c>
      <c r="D14" s="9">
        <f t="shared" si="0"/>
        <v>385</v>
      </c>
      <c r="E14" s="9">
        <v>0</v>
      </c>
      <c r="F14" s="9">
        <v>0</v>
      </c>
      <c r="G14" s="9">
        <v>0</v>
      </c>
      <c r="H14" s="9">
        <f t="shared" si="1"/>
        <v>155</v>
      </c>
      <c r="I14" s="9">
        <f t="shared" si="1"/>
        <v>230</v>
      </c>
      <c r="J14" s="9">
        <f t="shared" si="2"/>
        <v>385</v>
      </c>
      <c r="K14" s="375" t="s">
        <v>943</v>
      </c>
    </row>
    <row r="15" spans="1:11" ht="22.5" customHeight="1" x14ac:dyDescent="0.25">
      <c r="A15" s="8" t="s">
        <v>222</v>
      </c>
      <c r="B15" s="9">
        <v>386</v>
      </c>
      <c r="C15" s="9">
        <v>314</v>
      </c>
      <c r="D15" s="9">
        <f t="shared" si="0"/>
        <v>700</v>
      </c>
      <c r="E15" s="9">
        <v>0</v>
      </c>
      <c r="F15" s="9">
        <v>0</v>
      </c>
      <c r="G15" s="9">
        <v>0</v>
      </c>
      <c r="H15" s="9">
        <f t="shared" si="1"/>
        <v>386</v>
      </c>
      <c r="I15" s="9">
        <f t="shared" si="1"/>
        <v>314</v>
      </c>
      <c r="J15" s="9">
        <f t="shared" si="2"/>
        <v>700</v>
      </c>
      <c r="K15" s="375" t="s">
        <v>223</v>
      </c>
    </row>
    <row r="16" spans="1:11" ht="22.5" customHeight="1" x14ac:dyDescent="0.25">
      <c r="A16" s="8" t="s">
        <v>224</v>
      </c>
      <c r="B16" s="9">
        <v>128</v>
      </c>
      <c r="C16" s="9">
        <v>75</v>
      </c>
      <c r="D16" s="9">
        <f t="shared" si="0"/>
        <v>203</v>
      </c>
      <c r="E16" s="9">
        <v>0</v>
      </c>
      <c r="F16" s="9">
        <v>0</v>
      </c>
      <c r="G16" s="9">
        <v>0</v>
      </c>
      <c r="H16" s="9">
        <f t="shared" si="1"/>
        <v>128</v>
      </c>
      <c r="I16" s="9">
        <f t="shared" si="1"/>
        <v>75</v>
      </c>
      <c r="J16" s="9">
        <f t="shared" si="2"/>
        <v>203</v>
      </c>
      <c r="K16" s="375" t="s">
        <v>225</v>
      </c>
    </row>
    <row r="17" spans="1:11" ht="22.5" customHeight="1" x14ac:dyDescent="0.25">
      <c r="A17" s="8" t="s">
        <v>226</v>
      </c>
      <c r="B17" s="9">
        <v>675</v>
      </c>
      <c r="C17" s="9">
        <v>887</v>
      </c>
      <c r="D17" s="9">
        <f t="shared" si="0"/>
        <v>1562</v>
      </c>
      <c r="E17" s="9">
        <v>0</v>
      </c>
      <c r="F17" s="9">
        <v>0</v>
      </c>
      <c r="G17" s="9">
        <v>0</v>
      </c>
      <c r="H17" s="9">
        <f t="shared" si="1"/>
        <v>675</v>
      </c>
      <c r="I17" s="9">
        <f t="shared" si="1"/>
        <v>887</v>
      </c>
      <c r="J17" s="9">
        <f t="shared" si="2"/>
        <v>1562</v>
      </c>
      <c r="K17" s="375" t="s">
        <v>467</v>
      </c>
    </row>
    <row r="18" spans="1:11" ht="22.5" customHeight="1" x14ac:dyDescent="0.25">
      <c r="A18" s="8" t="s">
        <v>470</v>
      </c>
      <c r="B18" s="9">
        <v>244</v>
      </c>
      <c r="C18" s="9">
        <v>285</v>
      </c>
      <c r="D18" s="9">
        <f t="shared" si="0"/>
        <v>529</v>
      </c>
      <c r="E18" s="9">
        <v>0</v>
      </c>
      <c r="F18" s="9">
        <v>0</v>
      </c>
      <c r="G18" s="9">
        <v>0</v>
      </c>
      <c r="H18" s="9">
        <f t="shared" si="1"/>
        <v>244</v>
      </c>
      <c r="I18" s="9">
        <f t="shared" si="1"/>
        <v>285</v>
      </c>
      <c r="J18" s="9">
        <f t="shared" si="2"/>
        <v>529</v>
      </c>
      <c r="K18" s="375" t="s">
        <v>989</v>
      </c>
    </row>
    <row r="19" spans="1:11" ht="22.5" customHeight="1" x14ac:dyDescent="0.25">
      <c r="A19" s="8" t="s">
        <v>230</v>
      </c>
      <c r="B19" s="9">
        <v>1366</v>
      </c>
      <c r="C19" s="9">
        <v>617</v>
      </c>
      <c r="D19" s="9">
        <f t="shared" si="0"/>
        <v>1983</v>
      </c>
      <c r="E19" s="9">
        <v>0</v>
      </c>
      <c r="F19" s="9">
        <v>0</v>
      </c>
      <c r="G19" s="9">
        <v>0</v>
      </c>
      <c r="H19" s="9">
        <f t="shared" si="1"/>
        <v>1366</v>
      </c>
      <c r="I19" s="9">
        <f t="shared" si="1"/>
        <v>617</v>
      </c>
      <c r="J19" s="9">
        <f t="shared" si="2"/>
        <v>1983</v>
      </c>
      <c r="K19" s="375" t="s">
        <v>231</v>
      </c>
    </row>
    <row r="20" spans="1:11" ht="22.5" customHeight="1" x14ac:dyDescent="0.25">
      <c r="A20" s="8" t="s">
        <v>319</v>
      </c>
      <c r="B20" s="9">
        <v>211</v>
      </c>
      <c r="C20" s="9">
        <v>841</v>
      </c>
      <c r="D20" s="9">
        <f t="shared" si="0"/>
        <v>1052</v>
      </c>
      <c r="E20" s="9">
        <v>0</v>
      </c>
      <c r="F20" s="9">
        <v>0</v>
      </c>
      <c r="G20" s="9">
        <v>0</v>
      </c>
      <c r="H20" s="9">
        <f t="shared" si="1"/>
        <v>211</v>
      </c>
      <c r="I20" s="9">
        <f t="shared" si="1"/>
        <v>841</v>
      </c>
      <c r="J20" s="9">
        <f t="shared" si="2"/>
        <v>1052</v>
      </c>
      <c r="K20" s="375" t="s">
        <v>320</v>
      </c>
    </row>
    <row r="21" spans="1:11" ht="22.5" customHeight="1" x14ac:dyDescent="0.25">
      <c r="A21" s="8" t="s">
        <v>540</v>
      </c>
      <c r="B21" s="9">
        <v>0</v>
      </c>
      <c r="C21" s="9">
        <v>3171</v>
      </c>
      <c r="D21" s="9">
        <f t="shared" si="0"/>
        <v>3171</v>
      </c>
      <c r="E21" s="9">
        <v>0</v>
      </c>
      <c r="F21" s="9">
        <v>0</v>
      </c>
      <c r="G21" s="9">
        <v>0</v>
      </c>
      <c r="H21" s="9">
        <f t="shared" si="1"/>
        <v>0</v>
      </c>
      <c r="I21" s="9">
        <f t="shared" si="1"/>
        <v>3171</v>
      </c>
      <c r="J21" s="9">
        <f t="shared" si="2"/>
        <v>3171</v>
      </c>
      <c r="K21" s="375" t="s">
        <v>269</v>
      </c>
    </row>
    <row r="22" spans="1:11" ht="22.5" customHeight="1" x14ac:dyDescent="0.25">
      <c r="A22" s="8" t="s">
        <v>321</v>
      </c>
      <c r="B22" s="9">
        <v>860</v>
      </c>
      <c r="C22" s="9">
        <v>585</v>
      </c>
      <c r="D22" s="9">
        <f t="shared" si="0"/>
        <v>1445</v>
      </c>
      <c r="E22" s="9">
        <v>0</v>
      </c>
      <c r="F22" s="9">
        <v>0</v>
      </c>
      <c r="G22" s="9">
        <v>0</v>
      </c>
      <c r="H22" s="9">
        <f t="shared" si="1"/>
        <v>860</v>
      </c>
      <c r="I22" s="9">
        <f t="shared" si="1"/>
        <v>585</v>
      </c>
      <c r="J22" s="9">
        <f t="shared" si="2"/>
        <v>1445</v>
      </c>
      <c r="K22" s="375" t="s">
        <v>322</v>
      </c>
    </row>
    <row r="23" spans="1:11" ht="22.5" customHeight="1" thickBot="1" x14ac:dyDescent="0.3">
      <c r="A23" s="11" t="s">
        <v>238</v>
      </c>
      <c r="B23" s="12">
        <v>245</v>
      </c>
      <c r="C23" s="12">
        <v>76</v>
      </c>
      <c r="D23" s="12">
        <f t="shared" si="0"/>
        <v>321</v>
      </c>
      <c r="E23" s="12">
        <v>0</v>
      </c>
      <c r="F23" s="12">
        <v>0</v>
      </c>
      <c r="G23" s="12">
        <v>0</v>
      </c>
      <c r="H23" s="12">
        <f t="shared" si="1"/>
        <v>245</v>
      </c>
      <c r="I23" s="12">
        <f t="shared" si="1"/>
        <v>76</v>
      </c>
      <c r="J23" s="12">
        <f t="shared" si="2"/>
        <v>321</v>
      </c>
      <c r="K23" s="13" t="s">
        <v>476</v>
      </c>
    </row>
    <row r="24" spans="1:11" ht="14.4" thickTop="1" x14ac:dyDescent="0.25"/>
    <row r="39" spans="1:11" ht="28.5" customHeight="1" thickBot="1" x14ac:dyDescent="0.35">
      <c r="A39" s="35" t="s">
        <v>990</v>
      </c>
      <c r="K39" s="377" t="s">
        <v>991</v>
      </c>
    </row>
    <row r="40" spans="1:11" ht="20.25" customHeight="1" thickTop="1" x14ac:dyDescent="0.3">
      <c r="A40" s="735" t="s">
        <v>205</v>
      </c>
      <c r="B40" s="746" t="s">
        <v>1</v>
      </c>
      <c r="C40" s="746"/>
      <c r="D40" s="746"/>
      <c r="E40" s="746" t="s">
        <v>2</v>
      </c>
      <c r="F40" s="746"/>
      <c r="G40" s="746"/>
      <c r="H40" s="746" t="s">
        <v>4</v>
      </c>
      <c r="I40" s="746"/>
      <c r="J40" s="746"/>
      <c r="K40" s="735" t="s">
        <v>206</v>
      </c>
    </row>
    <row r="41" spans="1:11" ht="20.25" customHeight="1" x14ac:dyDescent="0.3">
      <c r="A41" s="736"/>
      <c r="B41" s="747" t="s">
        <v>6</v>
      </c>
      <c r="C41" s="747"/>
      <c r="D41" s="747"/>
      <c r="E41" s="747" t="s">
        <v>7</v>
      </c>
      <c r="F41" s="747"/>
      <c r="G41" s="747"/>
      <c r="H41" s="747" t="s">
        <v>9</v>
      </c>
      <c r="I41" s="747"/>
      <c r="J41" s="747"/>
      <c r="K41" s="736"/>
    </row>
    <row r="42" spans="1:11" ht="20.25" customHeight="1" x14ac:dyDescent="0.3">
      <c r="A42" s="736"/>
      <c r="B42" s="370" t="s">
        <v>10</v>
      </c>
      <c r="C42" s="370" t="s">
        <v>113</v>
      </c>
      <c r="D42" s="370" t="s">
        <v>12</v>
      </c>
      <c r="E42" s="370" t="s">
        <v>10</v>
      </c>
      <c r="F42" s="370" t="s">
        <v>113</v>
      </c>
      <c r="G42" s="370" t="s">
        <v>12</v>
      </c>
      <c r="H42" s="370" t="s">
        <v>10</v>
      </c>
      <c r="I42" s="370" t="s">
        <v>113</v>
      </c>
      <c r="J42" s="370" t="s">
        <v>12</v>
      </c>
      <c r="K42" s="736"/>
    </row>
    <row r="43" spans="1:11" ht="20.25" customHeight="1" thickBot="1" x14ac:dyDescent="0.35">
      <c r="A43" s="737"/>
      <c r="B43" s="4" t="s">
        <v>13</v>
      </c>
      <c r="C43" s="4" t="s">
        <v>14</v>
      </c>
      <c r="D43" s="4" t="s">
        <v>9</v>
      </c>
      <c r="E43" s="4" t="s">
        <v>13</v>
      </c>
      <c r="F43" s="4" t="s">
        <v>14</v>
      </c>
      <c r="G43" s="4" t="s">
        <v>9</v>
      </c>
      <c r="H43" s="4" t="s">
        <v>13</v>
      </c>
      <c r="I43" s="4" t="s">
        <v>14</v>
      </c>
      <c r="J43" s="4" t="s">
        <v>9</v>
      </c>
      <c r="K43" s="737"/>
    </row>
    <row r="44" spans="1:11" ht="20.25" customHeight="1" x14ac:dyDescent="0.25">
      <c r="A44" s="8" t="s">
        <v>242</v>
      </c>
      <c r="B44" s="9">
        <v>776</v>
      </c>
      <c r="C44" s="9">
        <v>828</v>
      </c>
      <c r="D44" s="9">
        <f>SUM(B44:C44)</f>
        <v>1604</v>
      </c>
      <c r="E44" s="9">
        <v>0</v>
      </c>
      <c r="F44" s="9">
        <v>0</v>
      </c>
      <c r="G44" s="9">
        <v>0</v>
      </c>
      <c r="H44" s="9">
        <f>SUM(B44,E44)</f>
        <v>776</v>
      </c>
      <c r="I44" s="9">
        <f>SUM(C44,F44)</f>
        <v>828</v>
      </c>
      <c r="J44" s="9">
        <f>SUM(G44,D44)</f>
        <v>1604</v>
      </c>
      <c r="K44" s="375" t="s">
        <v>462</v>
      </c>
    </row>
    <row r="45" spans="1:11" ht="20.25" customHeight="1" x14ac:dyDescent="0.25">
      <c r="A45" s="8" t="s">
        <v>955</v>
      </c>
      <c r="B45" s="9">
        <v>113</v>
      </c>
      <c r="C45" s="9">
        <v>251</v>
      </c>
      <c r="D45" s="9">
        <f t="shared" ref="D45:D49" si="3">SUM(B45:C45)</f>
        <v>364</v>
      </c>
      <c r="E45" s="9">
        <v>0</v>
      </c>
      <c r="F45" s="9">
        <v>0</v>
      </c>
      <c r="G45" s="9">
        <v>0</v>
      </c>
      <c r="H45" s="9">
        <f t="shared" ref="H45:I49" si="4">SUM(B45,E45)</f>
        <v>113</v>
      </c>
      <c r="I45" s="9">
        <f t="shared" si="4"/>
        <v>251</v>
      </c>
      <c r="J45" s="9">
        <f>SUM(G45,D45)</f>
        <v>364</v>
      </c>
      <c r="K45" s="375" t="s">
        <v>245</v>
      </c>
    </row>
    <row r="46" spans="1:11" ht="20.25" customHeight="1" x14ac:dyDescent="0.25">
      <c r="A46" s="8" t="s">
        <v>984</v>
      </c>
      <c r="B46" s="9">
        <v>90</v>
      </c>
      <c r="C46" s="9">
        <v>69</v>
      </c>
      <c r="D46" s="9">
        <f t="shared" si="3"/>
        <v>159</v>
      </c>
      <c r="E46" s="9">
        <v>0</v>
      </c>
      <c r="F46" s="9">
        <v>0</v>
      </c>
      <c r="G46" s="9">
        <v>0</v>
      </c>
      <c r="H46" s="9">
        <f t="shared" si="4"/>
        <v>90</v>
      </c>
      <c r="I46" s="9">
        <f t="shared" si="4"/>
        <v>69</v>
      </c>
      <c r="J46" s="9">
        <f t="shared" ref="J46:J49" si="5">SUM(G46,D46)</f>
        <v>159</v>
      </c>
      <c r="K46" s="375" t="s">
        <v>948</v>
      </c>
    </row>
    <row r="47" spans="1:11" ht="20.25" customHeight="1" x14ac:dyDescent="0.25">
      <c r="A47" s="8" t="s">
        <v>248</v>
      </c>
      <c r="B47" s="9">
        <v>570</v>
      </c>
      <c r="C47" s="9">
        <v>334</v>
      </c>
      <c r="D47" s="9">
        <f t="shared" si="3"/>
        <v>904</v>
      </c>
      <c r="E47" s="9">
        <v>0</v>
      </c>
      <c r="F47" s="9">
        <v>0</v>
      </c>
      <c r="G47" s="9">
        <v>0</v>
      </c>
      <c r="H47" s="9">
        <f t="shared" si="4"/>
        <v>570</v>
      </c>
      <c r="I47" s="9">
        <f t="shared" si="4"/>
        <v>334</v>
      </c>
      <c r="J47" s="9">
        <f t="shared" si="5"/>
        <v>904</v>
      </c>
      <c r="K47" s="375" t="s">
        <v>249</v>
      </c>
    </row>
    <row r="48" spans="1:11" ht="20.25" customHeight="1" x14ac:dyDescent="0.25">
      <c r="A48" s="8" t="s">
        <v>250</v>
      </c>
      <c r="B48" s="9">
        <v>300</v>
      </c>
      <c r="C48" s="9">
        <v>146</v>
      </c>
      <c r="D48" s="9">
        <f t="shared" si="3"/>
        <v>446</v>
      </c>
      <c r="E48" s="9">
        <v>0</v>
      </c>
      <c r="F48" s="9">
        <v>0</v>
      </c>
      <c r="G48" s="9">
        <v>0</v>
      </c>
      <c r="H48" s="9">
        <f t="shared" si="4"/>
        <v>300</v>
      </c>
      <c r="I48" s="9">
        <f t="shared" si="4"/>
        <v>146</v>
      </c>
      <c r="J48" s="9">
        <f t="shared" si="5"/>
        <v>446</v>
      </c>
      <c r="K48" s="375" t="s">
        <v>251</v>
      </c>
    </row>
    <row r="49" spans="1:11" ht="20.25" customHeight="1" x14ac:dyDescent="0.25">
      <c r="A49" s="8" t="s">
        <v>949</v>
      </c>
      <c r="B49" s="9">
        <v>373</v>
      </c>
      <c r="C49" s="9">
        <v>660</v>
      </c>
      <c r="D49" s="9">
        <f t="shared" si="3"/>
        <v>1033</v>
      </c>
      <c r="E49" s="9">
        <v>0</v>
      </c>
      <c r="F49" s="9">
        <v>0</v>
      </c>
      <c r="G49" s="9">
        <v>0</v>
      </c>
      <c r="H49" s="9">
        <f t="shared" si="4"/>
        <v>373</v>
      </c>
      <c r="I49" s="9">
        <f t="shared" si="4"/>
        <v>660</v>
      </c>
      <c r="J49" s="9">
        <f t="shared" si="5"/>
        <v>1033</v>
      </c>
      <c r="K49" s="375" t="s">
        <v>950</v>
      </c>
    </row>
    <row r="50" spans="1:11" ht="20.25" customHeight="1" x14ac:dyDescent="0.25">
      <c r="A50" s="8" t="s">
        <v>90</v>
      </c>
      <c r="B50" s="9">
        <f>SUM(B44:B49,B9:B23)</f>
        <v>8031</v>
      </c>
      <c r="C50" s="9">
        <f t="shared" ref="C50:J50" si="6">SUM(C44:C49,C9:C23)</f>
        <v>11788</v>
      </c>
      <c r="D50" s="9">
        <f t="shared" si="6"/>
        <v>19819</v>
      </c>
      <c r="E50" s="9">
        <f t="shared" si="6"/>
        <v>0</v>
      </c>
      <c r="F50" s="9">
        <f t="shared" si="6"/>
        <v>0</v>
      </c>
      <c r="G50" s="9">
        <f t="shared" si="6"/>
        <v>0</v>
      </c>
      <c r="H50" s="9">
        <f t="shared" si="6"/>
        <v>8031</v>
      </c>
      <c r="I50" s="9">
        <f t="shared" si="6"/>
        <v>11788</v>
      </c>
      <c r="J50" s="9">
        <f t="shared" si="6"/>
        <v>19819</v>
      </c>
      <c r="K50" s="375" t="s">
        <v>323</v>
      </c>
    </row>
    <row r="51" spans="1:11" ht="20.25" customHeight="1" x14ac:dyDescent="0.25">
      <c r="A51" s="8" t="s">
        <v>92</v>
      </c>
      <c r="B51" s="9"/>
      <c r="C51" s="9"/>
      <c r="D51" s="9"/>
      <c r="E51" s="9"/>
      <c r="F51" s="9"/>
      <c r="G51" s="9"/>
      <c r="H51" s="9"/>
      <c r="I51" s="9"/>
      <c r="J51" s="9"/>
      <c r="K51" s="375" t="s">
        <v>480</v>
      </c>
    </row>
    <row r="52" spans="1:11" ht="20.25" customHeight="1" x14ac:dyDescent="0.25">
      <c r="A52" s="8" t="s">
        <v>992</v>
      </c>
      <c r="B52" s="9">
        <v>362</v>
      </c>
      <c r="C52" s="9">
        <v>159</v>
      </c>
      <c r="D52" s="9">
        <f>SUM(B52:C52)</f>
        <v>521</v>
      </c>
      <c r="E52" s="9">
        <v>0</v>
      </c>
      <c r="F52" s="9">
        <v>0</v>
      </c>
      <c r="G52" s="9">
        <v>0</v>
      </c>
      <c r="H52" s="9">
        <f>SUM(B52,E52)</f>
        <v>362</v>
      </c>
      <c r="I52" s="9">
        <f t="shared" ref="I52:J64" si="7">SUM(C52,F52)</f>
        <v>159</v>
      </c>
      <c r="J52" s="9">
        <f t="shared" si="7"/>
        <v>521</v>
      </c>
      <c r="K52" s="375" t="s">
        <v>217</v>
      </c>
    </row>
    <row r="53" spans="1:11" ht="20.25" customHeight="1" x14ac:dyDescent="0.25">
      <c r="A53" s="8" t="s">
        <v>218</v>
      </c>
      <c r="B53" s="9">
        <v>220</v>
      </c>
      <c r="C53" s="9">
        <v>38</v>
      </c>
      <c r="D53" s="9">
        <f t="shared" ref="D53:D64" si="8">SUM(B53:C53)</f>
        <v>258</v>
      </c>
      <c r="E53" s="9">
        <v>0</v>
      </c>
      <c r="F53" s="9">
        <v>0</v>
      </c>
      <c r="G53" s="9">
        <v>0</v>
      </c>
      <c r="H53" s="9">
        <f t="shared" ref="H53:H64" si="9">SUM(B53,E53)</f>
        <v>220</v>
      </c>
      <c r="I53" s="9">
        <f t="shared" si="7"/>
        <v>38</v>
      </c>
      <c r="J53" s="9">
        <f t="shared" si="7"/>
        <v>258</v>
      </c>
      <c r="K53" s="375" t="s">
        <v>219</v>
      </c>
    </row>
    <row r="54" spans="1:11" ht="20.25" customHeight="1" x14ac:dyDescent="0.25">
      <c r="A54" s="8" t="s">
        <v>222</v>
      </c>
      <c r="B54" s="9">
        <v>45</v>
      </c>
      <c r="C54" s="9">
        <v>1</v>
      </c>
      <c r="D54" s="9">
        <f t="shared" si="8"/>
        <v>46</v>
      </c>
      <c r="E54" s="9">
        <v>0</v>
      </c>
      <c r="F54" s="9">
        <v>0</v>
      </c>
      <c r="G54" s="9">
        <v>0</v>
      </c>
      <c r="H54" s="9">
        <f t="shared" si="9"/>
        <v>45</v>
      </c>
      <c r="I54" s="9">
        <f t="shared" si="7"/>
        <v>1</v>
      </c>
      <c r="J54" s="9">
        <f t="shared" si="7"/>
        <v>46</v>
      </c>
      <c r="K54" s="375" t="s">
        <v>223</v>
      </c>
    </row>
    <row r="55" spans="1:11" ht="20.25" customHeight="1" x14ac:dyDescent="0.25">
      <c r="A55" s="8" t="s">
        <v>226</v>
      </c>
      <c r="B55" s="18">
        <v>395</v>
      </c>
      <c r="C55" s="18">
        <v>380</v>
      </c>
      <c r="D55" s="9">
        <f t="shared" si="8"/>
        <v>775</v>
      </c>
      <c r="E55" s="9">
        <v>0</v>
      </c>
      <c r="F55" s="9">
        <v>0</v>
      </c>
      <c r="G55" s="9">
        <v>0</v>
      </c>
      <c r="H55" s="9">
        <f t="shared" si="9"/>
        <v>395</v>
      </c>
      <c r="I55" s="9">
        <f t="shared" si="7"/>
        <v>380</v>
      </c>
      <c r="J55" s="9">
        <f t="shared" si="7"/>
        <v>775</v>
      </c>
      <c r="K55" s="375" t="s">
        <v>219</v>
      </c>
    </row>
    <row r="56" spans="1:11" ht="20.25" customHeight="1" x14ac:dyDescent="0.25">
      <c r="A56" s="8" t="s">
        <v>470</v>
      </c>
      <c r="B56" s="18">
        <v>139</v>
      </c>
      <c r="C56" s="18">
        <v>57</v>
      </c>
      <c r="D56" s="9">
        <f t="shared" si="8"/>
        <v>196</v>
      </c>
      <c r="E56" s="9">
        <v>0</v>
      </c>
      <c r="F56" s="9">
        <v>0</v>
      </c>
      <c r="G56" s="9">
        <v>0</v>
      </c>
      <c r="H56" s="9">
        <f t="shared" si="9"/>
        <v>139</v>
      </c>
      <c r="I56" s="9">
        <f t="shared" si="7"/>
        <v>57</v>
      </c>
      <c r="J56" s="9">
        <f t="shared" si="7"/>
        <v>196</v>
      </c>
      <c r="K56" s="375" t="s">
        <v>989</v>
      </c>
    </row>
    <row r="57" spans="1:11" ht="20.25" customHeight="1" x14ac:dyDescent="0.25">
      <c r="A57" s="8" t="s">
        <v>230</v>
      </c>
      <c r="B57" s="18">
        <v>672</v>
      </c>
      <c r="C57" s="18">
        <v>221</v>
      </c>
      <c r="D57" s="9">
        <f t="shared" si="8"/>
        <v>893</v>
      </c>
      <c r="E57" s="9">
        <v>0</v>
      </c>
      <c r="F57" s="9">
        <v>0</v>
      </c>
      <c r="G57" s="9">
        <v>0</v>
      </c>
      <c r="H57" s="9">
        <f t="shared" si="9"/>
        <v>672</v>
      </c>
      <c r="I57" s="9">
        <f t="shared" si="7"/>
        <v>221</v>
      </c>
      <c r="J57" s="9">
        <f t="shared" si="7"/>
        <v>893</v>
      </c>
      <c r="K57" s="375" t="s">
        <v>231</v>
      </c>
    </row>
    <row r="58" spans="1:11" ht="20.25" customHeight="1" x14ac:dyDescent="0.25">
      <c r="A58" s="8" t="s">
        <v>319</v>
      </c>
      <c r="B58" s="18">
        <v>204</v>
      </c>
      <c r="C58" s="18">
        <v>197</v>
      </c>
      <c r="D58" s="9">
        <f t="shared" si="8"/>
        <v>401</v>
      </c>
      <c r="E58" s="18">
        <v>1</v>
      </c>
      <c r="F58" s="18">
        <v>0</v>
      </c>
      <c r="G58" s="18">
        <v>1</v>
      </c>
      <c r="H58" s="9">
        <f t="shared" si="9"/>
        <v>205</v>
      </c>
      <c r="I58" s="9">
        <f t="shared" si="7"/>
        <v>197</v>
      </c>
      <c r="J58" s="9">
        <f t="shared" si="7"/>
        <v>402</v>
      </c>
      <c r="K58" s="375" t="s">
        <v>320</v>
      </c>
    </row>
    <row r="59" spans="1:11" ht="20.25" customHeight="1" x14ac:dyDescent="0.25">
      <c r="A59" s="17" t="s">
        <v>540</v>
      </c>
      <c r="B59" s="18">
        <v>0</v>
      </c>
      <c r="C59" s="18">
        <v>434</v>
      </c>
      <c r="D59" s="9">
        <f t="shared" si="8"/>
        <v>434</v>
      </c>
      <c r="E59" s="18">
        <v>0</v>
      </c>
      <c r="F59" s="18">
        <v>0</v>
      </c>
      <c r="G59" s="18">
        <v>0</v>
      </c>
      <c r="H59" s="9">
        <f t="shared" si="9"/>
        <v>0</v>
      </c>
      <c r="I59" s="9">
        <f t="shared" si="7"/>
        <v>434</v>
      </c>
      <c r="J59" s="9">
        <f t="shared" si="7"/>
        <v>434</v>
      </c>
      <c r="K59" s="19" t="s">
        <v>269</v>
      </c>
    </row>
    <row r="60" spans="1:11" ht="20.25" customHeight="1" x14ac:dyDescent="0.25">
      <c r="A60" s="8" t="s">
        <v>321</v>
      </c>
      <c r="B60" s="18">
        <v>19</v>
      </c>
      <c r="C60" s="18">
        <v>246</v>
      </c>
      <c r="D60" s="9">
        <f t="shared" si="8"/>
        <v>265</v>
      </c>
      <c r="E60" s="9">
        <v>0</v>
      </c>
      <c r="F60" s="9">
        <v>0</v>
      </c>
      <c r="G60" s="9">
        <v>0</v>
      </c>
      <c r="H60" s="9">
        <f t="shared" si="9"/>
        <v>19</v>
      </c>
      <c r="I60" s="9">
        <f t="shared" si="7"/>
        <v>246</v>
      </c>
      <c r="J60" s="9">
        <f t="shared" si="7"/>
        <v>265</v>
      </c>
      <c r="K60" s="375" t="s">
        <v>322</v>
      </c>
    </row>
    <row r="61" spans="1:11" ht="20.25" customHeight="1" x14ac:dyDescent="0.25">
      <c r="A61" s="8" t="s">
        <v>238</v>
      </c>
      <c r="B61" s="18">
        <v>38</v>
      </c>
      <c r="C61" s="18">
        <v>2</v>
      </c>
      <c r="D61" s="9">
        <f t="shared" si="8"/>
        <v>40</v>
      </c>
      <c r="E61" s="9">
        <v>0</v>
      </c>
      <c r="F61" s="9">
        <v>0</v>
      </c>
      <c r="G61" s="9">
        <v>0</v>
      </c>
      <c r="H61" s="9">
        <f t="shared" si="9"/>
        <v>38</v>
      </c>
      <c r="I61" s="9">
        <f t="shared" si="7"/>
        <v>2</v>
      </c>
      <c r="J61" s="9">
        <f t="shared" si="7"/>
        <v>40</v>
      </c>
      <c r="K61" s="375" t="s">
        <v>476</v>
      </c>
    </row>
    <row r="62" spans="1:11" ht="20.25" customHeight="1" x14ac:dyDescent="0.25">
      <c r="A62" s="8" t="s">
        <v>242</v>
      </c>
      <c r="B62" s="9">
        <v>181</v>
      </c>
      <c r="C62" s="9">
        <v>229</v>
      </c>
      <c r="D62" s="9">
        <f t="shared" si="8"/>
        <v>410</v>
      </c>
      <c r="E62" s="9">
        <v>0</v>
      </c>
      <c r="F62" s="9">
        <v>0</v>
      </c>
      <c r="G62" s="9">
        <v>0</v>
      </c>
      <c r="H62" s="9">
        <f t="shared" si="9"/>
        <v>181</v>
      </c>
      <c r="I62" s="9">
        <f t="shared" si="7"/>
        <v>229</v>
      </c>
      <c r="J62" s="9">
        <f t="shared" si="7"/>
        <v>410</v>
      </c>
      <c r="K62" s="19" t="s">
        <v>243</v>
      </c>
    </row>
    <row r="63" spans="1:11" ht="20.25" customHeight="1" x14ac:dyDescent="0.25">
      <c r="A63" s="8" t="s">
        <v>248</v>
      </c>
      <c r="B63" s="9">
        <v>541</v>
      </c>
      <c r="C63" s="9">
        <v>75</v>
      </c>
      <c r="D63" s="9">
        <f t="shared" si="8"/>
        <v>616</v>
      </c>
      <c r="E63" s="9">
        <v>0</v>
      </c>
      <c r="F63" s="9">
        <v>0</v>
      </c>
      <c r="G63" s="9">
        <v>0</v>
      </c>
      <c r="H63" s="9">
        <f t="shared" si="9"/>
        <v>541</v>
      </c>
      <c r="I63" s="9">
        <f t="shared" si="7"/>
        <v>75</v>
      </c>
      <c r="J63" s="9">
        <f t="shared" si="7"/>
        <v>616</v>
      </c>
      <c r="K63" s="375" t="s">
        <v>249</v>
      </c>
    </row>
    <row r="64" spans="1:11" ht="20.25" customHeight="1" x14ac:dyDescent="0.25">
      <c r="A64" s="8" t="s">
        <v>250</v>
      </c>
      <c r="B64" s="9">
        <v>50</v>
      </c>
      <c r="C64" s="9">
        <v>6</v>
      </c>
      <c r="D64" s="9">
        <f t="shared" si="8"/>
        <v>56</v>
      </c>
      <c r="E64" s="9">
        <v>0</v>
      </c>
      <c r="F64" s="9">
        <v>0</v>
      </c>
      <c r="G64" s="9">
        <v>0</v>
      </c>
      <c r="H64" s="9">
        <f t="shared" si="9"/>
        <v>50</v>
      </c>
      <c r="I64" s="9">
        <f t="shared" si="7"/>
        <v>6</v>
      </c>
      <c r="J64" s="9">
        <f t="shared" si="7"/>
        <v>56</v>
      </c>
      <c r="K64" s="375" t="s">
        <v>251</v>
      </c>
    </row>
    <row r="65" spans="1:11" ht="20.25" customHeight="1" thickBot="1" x14ac:dyDescent="0.3">
      <c r="A65" s="20" t="s">
        <v>127</v>
      </c>
      <c r="B65" s="21">
        <f>SUM(B52:B64)</f>
        <v>2866</v>
      </c>
      <c r="C65" s="21">
        <f t="shared" ref="C65:J65" si="10">SUM(C52:C64)</f>
        <v>2045</v>
      </c>
      <c r="D65" s="21">
        <f t="shared" si="10"/>
        <v>4911</v>
      </c>
      <c r="E65" s="21">
        <f t="shared" si="10"/>
        <v>1</v>
      </c>
      <c r="F65" s="21">
        <f t="shared" si="10"/>
        <v>0</v>
      </c>
      <c r="G65" s="21">
        <f t="shared" si="10"/>
        <v>1</v>
      </c>
      <c r="H65" s="21">
        <f t="shared" si="10"/>
        <v>2867</v>
      </c>
      <c r="I65" s="21">
        <f t="shared" si="10"/>
        <v>2045</v>
      </c>
      <c r="J65" s="21">
        <f t="shared" si="10"/>
        <v>4912</v>
      </c>
      <c r="K65" s="22" t="s">
        <v>261</v>
      </c>
    </row>
    <row r="66" spans="1:11" ht="20.25" customHeight="1" thickBot="1" x14ac:dyDescent="0.3">
      <c r="A66" s="23" t="s">
        <v>384</v>
      </c>
      <c r="B66" s="24">
        <f t="shared" ref="B66:J66" si="11">SUM(B50,B65)</f>
        <v>10897</v>
      </c>
      <c r="C66" s="24">
        <f t="shared" si="11"/>
        <v>13833</v>
      </c>
      <c r="D66" s="24">
        <f t="shared" si="11"/>
        <v>24730</v>
      </c>
      <c r="E66" s="24">
        <f t="shared" si="11"/>
        <v>1</v>
      </c>
      <c r="F66" s="24">
        <f t="shared" si="11"/>
        <v>0</v>
      </c>
      <c r="G66" s="24">
        <f t="shared" si="11"/>
        <v>1</v>
      </c>
      <c r="H66" s="24">
        <f t="shared" si="11"/>
        <v>10898</v>
      </c>
      <c r="I66" s="24">
        <f t="shared" si="11"/>
        <v>13833</v>
      </c>
      <c r="J66" s="24">
        <f t="shared" si="11"/>
        <v>24731</v>
      </c>
      <c r="K66" s="376" t="s">
        <v>263</v>
      </c>
    </row>
    <row r="67" spans="1:11" ht="17.25" customHeight="1" thickTop="1" x14ac:dyDescent="0.25"/>
    <row r="68" spans="1:11" ht="17.25" customHeight="1" x14ac:dyDescent="0.25">
      <c r="A68" s="786" t="s">
        <v>993</v>
      </c>
      <c r="B68" s="786"/>
      <c r="C68" s="786"/>
      <c r="D68" s="786"/>
      <c r="E68" s="786"/>
      <c r="F68" s="786"/>
      <c r="G68" s="786"/>
      <c r="H68" s="786"/>
      <c r="I68" s="786"/>
      <c r="J68" s="786"/>
    </row>
    <row r="69" spans="1:11" ht="17.25" customHeight="1" x14ac:dyDescent="0.25"/>
    <row r="70" spans="1:11" ht="17.25" customHeight="1" x14ac:dyDescent="0.25"/>
    <row r="71" spans="1:11" ht="17.25" customHeight="1" x14ac:dyDescent="0.25"/>
    <row r="72" spans="1:11" s="659" customFormat="1" ht="17.25" customHeight="1" x14ac:dyDescent="0.25"/>
    <row r="73" spans="1:11" ht="17.25" customHeight="1" x14ac:dyDescent="0.25"/>
    <row r="74" spans="1:11" ht="17.25" customHeight="1" x14ac:dyDescent="0.25"/>
    <row r="75" spans="1:11" ht="17.25" customHeight="1" x14ac:dyDescent="0.25"/>
    <row r="76" spans="1:11" ht="17.25" customHeight="1" x14ac:dyDescent="0.25"/>
    <row r="77" spans="1:11" ht="24" customHeight="1" x14ac:dyDescent="0.25">
      <c r="A77" s="738" t="s">
        <v>994</v>
      </c>
      <c r="B77" s="738"/>
      <c r="C77" s="738"/>
      <c r="D77" s="738"/>
      <c r="E77" s="738"/>
      <c r="F77" s="738"/>
      <c r="G77" s="738"/>
      <c r="H77" s="738"/>
      <c r="I77" s="738"/>
      <c r="J77" s="738"/>
      <c r="K77" s="738"/>
    </row>
    <row r="78" spans="1:11" ht="38.25" customHeight="1" x14ac:dyDescent="0.3">
      <c r="A78" s="756" t="s">
        <v>995</v>
      </c>
      <c r="B78" s="756"/>
      <c r="C78" s="756"/>
      <c r="D78" s="756"/>
      <c r="E78" s="756"/>
      <c r="F78" s="756"/>
      <c r="G78" s="756"/>
      <c r="H78" s="756"/>
      <c r="I78" s="756"/>
      <c r="J78" s="756"/>
      <c r="K78" s="756"/>
    </row>
    <row r="79" spans="1:11" ht="21" customHeight="1" thickBot="1" x14ac:dyDescent="0.35">
      <c r="A79" s="35" t="s">
        <v>996</v>
      </c>
      <c r="K79" s="377" t="s">
        <v>997</v>
      </c>
    </row>
    <row r="80" spans="1:11" ht="18" customHeight="1" thickTop="1" x14ac:dyDescent="0.3">
      <c r="A80" s="735" t="s">
        <v>205</v>
      </c>
      <c r="B80" s="746" t="s">
        <v>1</v>
      </c>
      <c r="C80" s="746"/>
      <c r="D80" s="746"/>
      <c r="E80" s="746" t="s">
        <v>2</v>
      </c>
      <c r="F80" s="746"/>
      <c r="G80" s="746"/>
      <c r="H80" s="746" t="s">
        <v>4</v>
      </c>
      <c r="I80" s="746"/>
      <c r="J80" s="746"/>
      <c r="K80" s="735" t="s">
        <v>206</v>
      </c>
    </row>
    <row r="81" spans="1:11" ht="16.5" customHeight="1" x14ac:dyDescent="0.3">
      <c r="A81" s="736"/>
      <c r="B81" s="747" t="s">
        <v>6</v>
      </c>
      <c r="C81" s="747"/>
      <c r="D81" s="747"/>
      <c r="E81" s="747" t="s">
        <v>7</v>
      </c>
      <c r="F81" s="747"/>
      <c r="G81" s="747"/>
      <c r="H81" s="747" t="s">
        <v>9</v>
      </c>
      <c r="I81" s="747"/>
      <c r="J81" s="747"/>
      <c r="K81" s="736"/>
    </row>
    <row r="82" spans="1:11" ht="18" customHeight="1" x14ac:dyDescent="0.3">
      <c r="A82" s="736"/>
      <c r="B82" s="370" t="s">
        <v>10</v>
      </c>
      <c r="C82" s="370" t="s">
        <v>113</v>
      </c>
      <c r="D82" s="370" t="s">
        <v>12</v>
      </c>
      <c r="E82" s="370" t="s">
        <v>10</v>
      </c>
      <c r="F82" s="370" t="s">
        <v>113</v>
      </c>
      <c r="G82" s="370" t="s">
        <v>12</v>
      </c>
      <c r="H82" s="370" t="s">
        <v>10</v>
      </c>
      <c r="I82" s="370" t="s">
        <v>113</v>
      </c>
      <c r="J82" s="370" t="s">
        <v>12</v>
      </c>
      <c r="K82" s="736"/>
    </row>
    <row r="83" spans="1:11" ht="17.25" customHeight="1" thickBot="1" x14ac:dyDescent="0.35">
      <c r="A83" s="737"/>
      <c r="B83" s="4" t="s">
        <v>13</v>
      </c>
      <c r="C83" s="4" t="s">
        <v>14</v>
      </c>
      <c r="D83" s="4" t="s">
        <v>9</v>
      </c>
      <c r="E83" s="4" t="s">
        <v>13</v>
      </c>
      <c r="F83" s="4" t="s">
        <v>14</v>
      </c>
      <c r="G83" s="4" t="s">
        <v>9</v>
      </c>
      <c r="H83" s="4" t="s">
        <v>13</v>
      </c>
      <c r="I83" s="4" t="s">
        <v>14</v>
      </c>
      <c r="J83" s="4" t="s">
        <v>9</v>
      </c>
      <c r="K83" s="737"/>
    </row>
    <row r="84" spans="1:11" ht="21" customHeight="1" x14ac:dyDescent="0.25">
      <c r="A84" s="8" t="s">
        <v>15</v>
      </c>
      <c r="B84" s="9"/>
      <c r="C84" s="9"/>
      <c r="D84" s="9"/>
      <c r="E84" s="9"/>
      <c r="F84" s="9"/>
      <c r="G84" s="9"/>
      <c r="H84" s="9"/>
      <c r="I84" s="9"/>
      <c r="J84" s="9"/>
      <c r="K84" s="375" t="s">
        <v>207</v>
      </c>
    </row>
    <row r="85" spans="1:11" ht="22.5" customHeight="1" x14ac:dyDescent="0.25">
      <c r="A85" s="8" t="s">
        <v>208</v>
      </c>
      <c r="B85" s="9">
        <v>350</v>
      </c>
      <c r="C85" s="9">
        <v>450</v>
      </c>
      <c r="D85" s="9">
        <v>800</v>
      </c>
      <c r="E85" s="9">
        <v>0</v>
      </c>
      <c r="F85" s="9">
        <v>0</v>
      </c>
      <c r="G85" s="9">
        <f>SUM(E85:F85)</f>
        <v>0</v>
      </c>
      <c r="H85" s="9">
        <f t="shared" ref="H85:I102" si="12">SUM(B85,E85)</f>
        <v>350</v>
      </c>
      <c r="I85" s="9">
        <f t="shared" si="12"/>
        <v>450</v>
      </c>
      <c r="J85" s="9">
        <f>SUM(H85:I85)</f>
        <v>800</v>
      </c>
      <c r="K85" s="375" t="s">
        <v>209</v>
      </c>
    </row>
    <row r="86" spans="1:11" ht="22.5" customHeight="1" x14ac:dyDescent="0.25">
      <c r="A86" s="8" t="s">
        <v>304</v>
      </c>
      <c r="B86" s="9">
        <v>211</v>
      </c>
      <c r="C86" s="9">
        <v>327</v>
      </c>
      <c r="D86" s="9">
        <v>538</v>
      </c>
      <c r="E86" s="9">
        <v>0</v>
      </c>
      <c r="F86" s="9">
        <v>0</v>
      </c>
      <c r="G86" s="9">
        <f t="shared" ref="G86:G102" si="13">SUM(E86:F86)</f>
        <v>0</v>
      </c>
      <c r="H86" s="9">
        <f t="shared" si="12"/>
        <v>211</v>
      </c>
      <c r="I86" s="9">
        <f t="shared" si="12"/>
        <v>327</v>
      </c>
      <c r="J86" s="9">
        <f t="shared" ref="J86:J102" si="14">SUM(H86:I86)</f>
        <v>538</v>
      </c>
      <c r="K86" s="375" t="s">
        <v>213</v>
      </c>
    </row>
    <row r="87" spans="1:11" ht="22.5" customHeight="1" x14ac:dyDescent="0.25">
      <c r="A87" s="8" t="s">
        <v>214</v>
      </c>
      <c r="B87" s="9">
        <v>301</v>
      </c>
      <c r="C87" s="9">
        <v>577</v>
      </c>
      <c r="D87" s="9">
        <v>878</v>
      </c>
      <c r="E87" s="9">
        <v>0</v>
      </c>
      <c r="F87" s="9">
        <v>0</v>
      </c>
      <c r="G87" s="9">
        <f t="shared" si="13"/>
        <v>0</v>
      </c>
      <c r="H87" s="9">
        <f t="shared" si="12"/>
        <v>301</v>
      </c>
      <c r="I87" s="9">
        <f t="shared" si="12"/>
        <v>577</v>
      </c>
      <c r="J87" s="9">
        <f t="shared" si="14"/>
        <v>878</v>
      </c>
      <c r="K87" s="375" t="s">
        <v>315</v>
      </c>
    </row>
    <row r="88" spans="1:11" ht="22.5" customHeight="1" x14ac:dyDescent="0.25">
      <c r="A88" s="8" t="s">
        <v>216</v>
      </c>
      <c r="B88" s="9">
        <v>86</v>
      </c>
      <c r="C88" s="9">
        <v>380</v>
      </c>
      <c r="D88" s="9">
        <v>466</v>
      </c>
      <c r="E88" s="9">
        <v>0</v>
      </c>
      <c r="F88" s="9">
        <v>0</v>
      </c>
      <c r="G88" s="9">
        <f t="shared" si="13"/>
        <v>0</v>
      </c>
      <c r="H88" s="9">
        <f t="shared" si="12"/>
        <v>86</v>
      </c>
      <c r="I88" s="9">
        <f t="shared" si="12"/>
        <v>380</v>
      </c>
      <c r="J88" s="9">
        <f t="shared" si="14"/>
        <v>466</v>
      </c>
      <c r="K88" s="375" t="s">
        <v>217</v>
      </c>
    </row>
    <row r="89" spans="1:11" ht="22.5" customHeight="1" x14ac:dyDescent="0.25">
      <c r="A89" s="8" t="s">
        <v>218</v>
      </c>
      <c r="B89" s="9">
        <v>469</v>
      </c>
      <c r="C89" s="9">
        <v>534</v>
      </c>
      <c r="D89" s="9">
        <v>1003</v>
      </c>
      <c r="E89" s="9">
        <v>0</v>
      </c>
      <c r="F89" s="9">
        <v>0</v>
      </c>
      <c r="G89" s="9">
        <v>0</v>
      </c>
      <c r="H89" s="9">
        <f t="shared" si="12"/>
        <v>469</v>
      </c>
      <c r="I89" s="9">
        <f t="shared" si="12"/>
        <v>534</v>
      </c>
      <c r="J89" s="9">
        <f>SUM(H89:I89)</f>
        <v>1003</v>
      </c>
      <c r="K89" s="375" t="s">
        <v>219</v>
      </c>
    </row>
    <row r="90" spans="1:11" ht="22.5" customHeight="1" x14ac:dyDescent="0.25">
      <c r="A90" s="8" t="s">
        <v>942</v>
      </c>
      <c r="B90" s="9">
        <v>145</v>
      </c>
      <c r="C90" s="9">
        <v>225</v>
      </c>
      <c r="D90" s="9">
        <v>370</v>
      </c>
      <c r="E90" s="9">
        <v>0</v>
      </c>
      <c r="F90" s="9">
        <v>0</v>
      </c>
      <c r="G90" s="9">
        <f t="shared" si="13"/>
        <v>0</v>
      </c>
      <c r="H90" s="9">
        <f t="shared" si="12"/>
        <v>145</v>
      </c>
      <c r="I90" s="9">
        <f t="shared" si="12"/>
        <v>225</v>
      </c>
      <c r="J90" s="9">
        <f t="shared" si="14"/>
        <v>370</v>
      </c>
      <c r="K90" s="375" t="s">
        <v>943</v>
      </c>
    </row>
    <row r="91" spans="1:11" ht="22.5" customHeight="1" x14ac:dyDescent="0.25">
      <c r="A91" s="8" t="s">
        <v>222</v>
      </c>
      <c r="B91" s="9">
        <v>365</v>
      </c>
      <c r="C91" s="9">
        <v>307</v>
      </c>
      <c r="D91" s="9">
        <v>672</v>
      </c>
      <c r="E91" s="9">
        <v>0</v>
      </c>
      <c r="F91" s="9">
        <v>0</v>
      </c>
      <c r="G91" s="9">
        <f t="shared" si="13"/>
        <v>0</v>
      </c>
      <c r="H91" s="9">
        <f t="shared" si="12"/>
        <v>365</v>
      </c>
      <c r="I91" s="9">
        <f t="shared" si="12"/>
        <v>307</v>
      </c>
      <c r="J91" s="9">
        <f t="shared" si="14"/>
        <v>672</v>
      </c>
      <c r="K91" s="375" t="s">
        <v>223</v>
      </c>
    </row>
    <row r="92" spans="1:11" ht="22.5" customHeight="1" x14ac:dyDescent="0.25">
      <c r="A92" s="8" t="s">
        <v>998</v>
      </c>
      <c r="B92" s="9">
        <v>112</v>
      </c>
      <c r="C92" s="9">
        <v>70</v>
      </c>
      <c r="D92" s="9">
        <v>182</v>
      </c>
      <c r="E92" s="9">
        <v>0</v>
      </c>
      <c r="F92" s="9">
        <v>0</v>
      </c>
      <c r="G92" s="9">
        <f t="shared" si="13"/>
        <v>0</v>
      </c>
      <c r="H92" s="9">
        <f t="shared" si="12"/>
        <v>112</v>
      </c>
      <c r="I92" s="9">
        <f t="shared" si="12"/>
        <v>70</v>
      </c>
      <c r="J92" s="9">
        <f t="shared" si="14"/>
        <v>182</v>
      </c>
      <c r="K92" s="375" t="s">
        <v>225</v>
      </c>
    </row>
    <row r="93" spans="1:11" ht="22.5" customHeight="1" x14ac:dyDescent="0.25">
      <c r="A93" s="8" t="s">
        <v>226</v>
      </c>
      <c r="B93" s="9">
        <v>608</v>
      </c>
      <c r="C93" s="9">
        <v>805</v>
      </c>
      <c r="D93" s="9">
        <v>1413</v>
      </c>
      <c r="E93" s="9">
        <v>0</v>
      </c>
      <c r="F93" s="9">
        <v>0</v>
      </c>
      <c r="G93" s="9">
        <v>0</v>
      </c>
      <c r="H93" s="9">
        <f t="shared" si="12"/>
        <v>608</v>
      </c>
      <c r="I93" s="9">
        <f t="shared" si="12"/>
        <v>805</v>
      </c>
      <c r="J93" s="9">
        <f t="shared" si="14"/>
        <v>1413</v>
      </c>
      <c r="K93" s="375" t="s">
        <v>467</v>
      </c>
    </row>
    <row r="94" spans="1:11" ht="22.5" customHeight="1" x14ac:dyDescent="0.25">
      <c r="A94" s="8" t="s">
        <v>470</v>
      </c>
      <c r="B94" s="9">
        <v>180</v>
      </c>
      <c r="C94" s="9">
        <v>256</v>
      </c>
      <c r="D94" s="9">
        <v>436</v>
      </c>
      <c r="E94" s="9">
        <v>0</v>
      </c>
      <c r="F94" s="9">
        <v>0</v>
      </c>
      <c r="G94" s="9">
        <f t="shared" si="13"/>
        <v>0</v>
      </c>
      <c r="H94" s="9">
        <f t="shared" si="12"/>
        <v>180</v>
      </c>
      <c r="I94" s="9">
        <f t="shared" si="12"/>
        <v>256</v>
      </c>
      <c r="J94" s="9">
        <f t="shared" si="14"/>
        <v>436</v>
      </c>
      <c r="K94" s="375" t="s">
        <v>989</v>
      </c>
    </row>
    <row r="95" spans="1:11" ht="22.5" customHeight="1" x14ac:dyDescent="0.25">
      <c r="A95" s="8" t="s">
        <v>230</v>
      </c>
      <c r="B95" s="9">
        <v>1167</v>
      </c>
      <c r="C95" s="9">
        <v>568</v>
      </c>
      <c r="D95" s="9">
        <v>1735</v>
      </c>
      <c r="E95" s="9">
        <v>0</v>
      </c>
      <c r="F95" s="9">
        <v>0</v>
      </c>
      <c r="G95" s="9">
        <f t="shared" si="13"/>
        <v>0</v>
      </c>
      <c r="H95" s="9">
        <f t="shared" si="12"/>
        <v>1167</v>
      </c>
      <c r="I95" s="9">
        <f t="shared" si="12"/>
        <v>568</v>
      </c>
      <c r="J95" s="9">
        <f t="shared" si="14"/>
        <v>1735</v>
      </c>
      <c r="K95" s="375" t="s">
        <v>231</v>
      </c>
    </row>
    <row r="96" spans="1:11" ht="22.5" customHeight="1" x14ac:dyDescent="0.25">
      <c r="A96" s="8" t="s">
        <v>319</v>
      </c>
      <c r="B96" s="9">
        <v>195</v>
      </c>
      <c r="C96" s="9">
        <v>832</v>
      </c>
      <c r="D96" s="9">
        <v>1027</v>
      </c>
      <c r="E96" s="9">
        <v>0</v>
      </c>
      <c r="F96" s="9">
        <v>0</v>
      </c>
      <c r="G96" s="9">
        <f t="shared" si="13"/>
        <v>0</v>
      </c>
      <c r="H96" s="9">
        <f t="shared" si="12"/>
        <v>195</v>
      </c>
      <c r="I96" s="9">
        <f t="shared" si="12"/>
        <v>832</v>
      </c>
      <c r="J96" s="9">
        <f t="shared" si="14"/>
        <v>1027</v>
      </c>
      <c r="K96" s="375" t="s">
        <v>320</v>
      </c>
    </row>
    <row r="97" spans="1:11" ht="22.5" customHeight="1" x14ac:dyDescent="0.25">
      <c r="A97" s="8" t="s">
        <v>540</v>
      </c>
      <c r="B97" s="9">
        <v>0</v>
      </c>
      <c r="C97" s="9">
        <v>2979</v>
      </c>
      <c r="D97" s="9">
        <v>2979</v>
      </c>
      <c r="E97" s="9">
        <v>0</v>
      </c>
      <c r="F97" s="9">
        <v>0</v>
      </c>
      <c r="G97" s="9">
        <f t="shared" si="13"/>
        <v>0</v>
      </c>
      <c r="H97" s="9">
        <f t="shared" si="12"/>
        <v>0</v>
      </c>
      <c r="I97" s="9">
        <f t="shared" si="12"/>
        <v>2979</v>
      </c>
      <c r="J97" s="9">
        <f t="shared" si="14"/>
        <v>2979</v>
      </c>
      <c r="K97" s="375" t="s">
        <v>269</v>
      </c>
    </row>
    <row r="98" spans="1:11" ht="22.5" customHeight="1" x14ac:dyDescent="0.25">
      <c r="A98" s="8" t="s">
        <v>321</v>
      </c>
      <c r="B98" s="9">
        <v>855</v>
      </c>
      <c r="C98" s="9">
        <v>581</v>
      </c>
      <c r="D98" s="9">
        <v>1436</v>
      </c>
      <c r="E98" s="9">
        <v>0</v>
      </c>
      <c r="F98" s="9">
        <v>0</v>
      </c>
      <c r="G98" s="9">
        <f t="shared" si="13"/>
        <v>0</v>
      </c>
      <c r="H98" s="9">
        <f t="shared" si="12"/>
        <v>855</v>
      </c>
      <c r="I98" s="9">
        <f t="shared" si="12"/>
        <v>581</v>
      </c>
      <c r="J98" s="9">
        <f t="shared" si="14"/>
        <v>1436</v>
      </c>
      <c r="K98" s="375" t="s">
        <v>322</v>
      </c>
    </row>
    <row r="99" spans="1:11" ht="22.5" customHeight="1" x14ac:dyDescent="0.25">
      <c r="A99" s="8" t="s">
        <v>238</v>
      </c>
      <c r="B99" s="9">
        <v>234</v>
      </c>
      <c r="C99" s="9">
        <v>73</v>
      </c>
      <c r="D99" s="9">
        <v>307</v>
      </c>
      <c r="E99" s="9">
        <v>0</v>
      </c>
      <c r="F99" s="9">
        <v>0</v>
      </c>
      <c r="G99" s="9">
        <f t="shared" si="13"/>
        <v>0</v>
      </c>
      <c r="H99" s="9">
        <f t="shared" si="12"/>
        <v>234</v>
      </c>
      <c r="I99" s="9">
        <f t="shared" si="12"/>
        <v>73</v>
      </c>
      <c r="J99" s="9">
        <f t="shared" si="14"/>
        <v>307</v>
      </c>
      <c r="K99" s="375" t="s">
        <v>476</v>
      </c>
    </row>
    <row r="100" spans="1:11" ht="22.5" customHeight="1" x14ac:dyDescent="0.25">
      <c r="A100" s="8" t="s">
        <v>242</v>
      </c>
      <c r="B100" s="9">
        <v>713</v>
      </c>
      <c r="C100" s="9">
        <v>785</v>
      </c>
      <c r="D100" s="9">
        <v>1498</v>
      </c>
      <c r="E100" s="9">
        <v>0</v>
      </c>
      <c r="F100" s="9">
        <v>0</v>
      </c>
      <c r="G100" s="9">
        <f t="shared" si="13"/>
        <v>0</v>
      </c>
      <c r="H100" s="9">
        <f t="shared" si="12"/>
        <v>713</v>
      </c>
      <c r="I100" s="9">
        <f t="shared" si="12"/>
        <v>785</v>
      </c>
      <c r="J100" s="9">
        <f t="shared" si="14"/>
        <v>1498</v>
      </c>
      <c r="K100" s="375" t="s">
        <v>243</v>
      </c>
    </row>
    <row r="101" spans="1:11" ht="22.5" customHeight="1" x14ac:dyDescent="0.25">
      <c r="A101" s="8" t="s">
        <v>244</v>
      </c>
      <c r="B101" s="9">
        <v>99</v>
      </c>
      <c r="C101" s="9">
        <v>244</v>
      </c>
      <c r="D101" s="9">
        <v>343</v>
      </c>
      <c r="E101" s="9">
        <v>0</v>
      </c>
      <c r="F101" s="9">
        <v>0</v>
      </c>
      <c r="G101" s="9">
        <f t="shared" si="13"/>
        <v>0</v>
      </c>
      <c r="H101" s="9">
        <f t="shared" si="12"/>
        <v>99</v>
      </c>
      <c r="I101" s="9">
        <f t="shared" si="12"/>
        <v>244</v>
      </c>
      <c r="J101" s="9">
        <f t="shared" si="14"/>
        <v>343</v>
      </c>
      <c r="K101" s="375" t="s">
        <v>245</v>
      </c>
    </row>
    <row r="102" spans="1:11" ht="22.5" customHeight="1" thickBot="1" x14ac:dyDescent="0.3">
      <c r="A102" s="11" t="s">
        <v>984</v>
      </c>
      <c r="B102" s="12">
        <v>87</v>
      </c>
      <c r="C102" s="12">
        <v>67</v>
      </c>
      <c r="D102" s="12">
        <v>154</v>
      </c>
      <c r="E102" s="12">
        <v>0</v>
      </c>
      <c r="F102" s="12">
        <v>0</v>
      </c>
      <c r="G102" s="12">
        <f t="shared" si="13"/>
        <v>0</v>
      </c>
      <c r="H102" s="12">
        <f t="shared" si="12"/>
        <v>87</v>
      </c>
      <c r="I102" s="12">
        <f t="shared" si="12"/>
        <v>67</v>
      </c>
      <c r="J102" s="12">
        <f t="shared" si="14"/>
        <v>154</v>
      </c>
      <c r="K102" s="13" t="s">
        <v>948</v>
      </c>
    </row>
    <row r="103" spans="1:11" ht="14.4" thickTop="1" x14ac:dyDescent="0.25"/>
    <row r="107" spans="1:11" s="659" customFormat="1" x14ac:dyDescent="0.25"/>
    <row r="108" spans="1:11" s="659" customFormat="1" x14ac:dyDescent="0.25"/>
    <row r="109" spans="1:11" s="659" customFormat="1" x14ac:dyDescent="0.25"/>
    <row r="112" spans="1:11" ht="12" customHeight="1" x14ac:dyDescent="0.25"/>
    <row r="113" spans="1:11" ht="12" customHeight="1" x14ac:dyDescent="0.25"/>
    <row r="114" spans="1:11" ht="12" customHeight="1" x14ac:dyDescent="0.25"/>
    <row r="115" spans="1:11" ht="22.5" customHeight="1" thickBot="1" x14ac:dyDescent="0.35">
      <c r="A115" s="35" t="s">
        <v>999</v>
      </c>
      <c r="K115" s="377" t="s">
        <v>1000</v>
      </c>
    </row>
    <row r="116" spans="1:11" ht="22.5" customHeight="1" thickTop="1" x14ac:dyDescent="0.3">
      <c r="A116" s="735" t="s">
        <v>205</v>
      </c>
      <c r="B116" s="746" t="s">
        <v>1</v>
      </c>
      <c r="C116" s="746"/>
      <c r="D116" s="746"/>
      <c r="E116" s="746" t="s">
        <v>2</v>
      </c>
      <c r="F116" s="746"/>
      <c r="G116" s="746"/>
      <c r="H116" s="746" t="s">
        <v>4</v>
      </c>
      <c r="I116" s="746"/>
      <c r="J116" s="746"/>
      <c r="K116" s="735" t="s">
        <v>206</v>
      </c>
    </row>
    <row r="117" spans="1:11" ht="22.5" customHeight="1" x14ac:dyDescent="0.3">
      <c r="A117" s="736"/>
      <c r="B117" s="747" t="s">
        <v>6</v>
      </c>
      <c r="C117" s="747"/>
      <c r="D117" s="747"/>
      <c r="E117" s="747" t="s">
        <v>7</v>
      </c>
      <c r="F117" s="747"/>
      <c r="G117" s="747"/>
      <c r="H117" s="747" t="s">
        <v>9</v>
      </c>
      <c r="I117" s="747"/>
      <c r="J117" s="747"/>
      <c r="K117" s="736"/>
    </row>
    <row r="118" spans="1:11" ht="22.5" customHeight="1" x14ac:dyDescent="0.3">
      <c r="A118" s="736"/>
      <c r="B118" s="370" t="s">
        <v>10</v>
      </c>
      <c r="C118" s="370" t="s">
        <v>113</v>
      </c>
      <c r="D118" s="370" t="s">
        <v>12</v>
      </c>
      <c r="E118" s="370" t="s">
        <v>10</v>
      </c>
      <c r="F118" s="370" t="s">
        <v>113</v>
      </c>
      <c r="G118" s="370" t="s">
        <v>12</v>
      </c>
      <c r="H118" s="370" t="s">
        <v>10</v>
      </c>
      <c r="I118" s="370" t="s">
        <v>113</v>
      </c>
      <c r="J118" s="370" t="s">
        <v>12</v>
      </c>
      <c r="K118" s="736"/>
    </row>
    <row r="119" spans="1:11" ht="22.5" customHeight="1" thickBot="1" x14ac:dyDescent="0.35">
      <c r="A119" s="737"/>
      <c r="B119" s="4" t="s">
        <v>13</v>
      </c>
      <c r="C119" s="4" t="s">
        <v>14</v>
      </c>
      <c r="D119" s="4" t="s">
        <v>9</v>
      </c>
      <c r="E119" s="4" t="s">
        <v>13</v>
      </c>
      <c r="F119" s="4" t="s">
        <v>14</v>
      </c>
      <c r="G119" s="4" t="s">
        <v>9</v>
      </c>
      <c r="H119" s="4" t="s">
        <v>13</v>
      </c>
      <c r="I119" s="4" t="s">
        <v>14</v>
      </c>
      <c r="J119" s="4" t="s">
        <v>9</v>
      </c>
      <c r="K119" s="737"/>
    </row>
    <row r="120" spans="1:11" ht="22.5" customHeight="1" x14ac:dyDescent="0.25">
      <c r="A120" s="8" t="s">
        <v>248</v>
      </c>
      <c r="B120" s="9">
        <v>516</v>
      </c>
      <c r="C120" s="9">
        <v>300</v>
      </c>
      <c r="D120" s="9">
        <v>816</v>
      </c>
      <c r="E120" s="9">
        <v>0</v>
      </c>
      <c r="F120" s="9">
        <v>0</v>
      </c>
      <c r="G120" s="9">
        <v>0</v>
      </c>
      <c r="H120" s="9">
        <f t="shared" ref="H120:I122" si="15">SUM(B120,E120)</f>
        <v>516</v>
      </c>
      <c r="I120" s="9">
        <f t="shared" si="15"/>
        <v>300</v>
      </c>
      <c r="J120" s="9">
        <f>SUM(H120:I120)</f>
        <v>816</v>
      </c>
      <c r="K120" s="375" t="s">
        <v>249</v>
      </c>
    </row>
    <row r="121" spans="1:11" ht="22.5" customHeight="1" x14ac:dyDescent="0.25">
      <c r="A121" s="8" t="s">
        <v>250</v>
      </c>
      <c r="B121" s="9">
        <v>266</v>
      </c>
      <c r="C121" s="9">
        <v>138</v>
      </c>
      <c r="D121" s="9">
        <v>404</v>
      </c>
      <c r="E121" s="9">
        <v>0</v>
      </c>
      <c r="F121" s="9">
        <v>0</v>
      </c>
      <c r="G121" s="9">
        <v>0</v>
      </c>
      <c r="H121" s="9">
        <f t="shared" si="15"/>
        <v>266</v>
      </c>
      <c r="I121" s="9">
        <f t="shared" si="15"/>
        <v>138</v>
      </c>
      <c r="J121" s="9">
        <f>SUM(H121:I121)</f>
        <v>404</v>
      </c>
      <c r="K121" s="375" t="s">
        <v>251</v>
      </c>
    </row>
    <row r="122" spans="1:11" ht="22.5" customHeight="1" x14ac:dyDescent="0.25">
      <c r="A122" s="8" t="s">
        <v>949</v>
      </c>
      <c r="B122" s="9">
        <v>360</v>
      </c>
      <c r="C122" s="9">
        <v>650</v>
      </c>
      <c r="D122" s="9">
        <v>1010</v>
      </c>
      <c r="E122" s="9">
        <v>0</v>
      </c>
      <c r="F122" s="9">
        <v>0</v>
      </c>
      <c r="G122" s="9">
        <v>0</v>
      </c>
      <c r="H122" s="9">
        <f t="shared" si="15"/>
        <v>360</v>
      </c>
      <c r="I122" s="9">
        <f t="shared" si="15"/>
        <v>650</v>
      </c>
      <c r="J122" s="9">
        <f>SUM(H122:I122)</f>
        <v>1010</v>
      </c>
      <c r="K122" s="375" t="s">
        <v>950</v>
      </c>
    </row>
    <row r="123" spans="1:11" ht="22.5" customHeight="1" x14ac:dyDescent="0.25">
      <c r="A123" s="8" t="s">
        <v>90</v>
      </c>
      <c r="B123" s="9">
        <f>SUM(B120:B122,B85:B102)</f>
        <v>7319</v>
      </c>
      <c r="C123" s="9">
        <f t="shared" ref="C123:J123" si="16">SUM(C120:C122,C85:C102)</f>
        <v>11148</v>
      </c>
      <c r="D123" s="9">
        <f t="shared" si="16"/>
        <v>18467</v>
      </c>
      <c r="E123" s="9">
        <f t="shared" si="16"/>
        <v>0</v>
      </c>
      <c r="F123" s="9">
        <f t="shared" si="16"/>
        <v>0</v>
      </c>
      <c r="G123" s="9">
        <f t="shared" si="16"/>
        <v>0</v>
      </c>
      <c r="H123" s="9">
        <f t="shared" si="16"/>
        <v>7319</v>
      </c>
      <c r="I123" s="9">
        <f t="shared" si="16"/>
        <v>11148</v>
      </c>
      <c r="J123" s="9">
        <f t="shared" si="16"/>
        <v>18467</v>
      </c>
      <c r="K123" s="375" t="s">
        <v>323</v>
      </c>
    </row>
    <row r="124" spans="1:11" ht="22.5" customHeight="1" x14ac:dyDescent="0.25">
      <c r="A124" s="8" t="s">
        <v>92</v>
      </c>
      <c r="B124" s="9"/>
      <c r="C124" s="9"/>
      <c r="D124" s="9"/>
      <c r="E124" s="9"/>
      <c r="F124" s="9"/>
      <c r="G124" s="9"/>
      <c r="H124" s="9"/>
      <c r="I124" s="9"/>
      <c r="J124" s="9"/>
      <c r="K124" s="375" t="s">
        <v>480</v>
      </c>
    </row>
    <row r="125" spans="1:11" ht="22.5" customHeight="1" x14ac:dyDescent="0.25">
      <c r="A125" s="8" t="s">
        <v>216</v>
      </c>
      <c r="B125" s="9">
        <v>359</v>
      </c>
      <c r="C125" s="9">
        <v>159</v>
      </c>
      <c r="D125" s="9">
        <f>SUM(B125:C125)</f>
        <v>518</v>
      </c>
      <c r="E125" s="9">
        <v>0</v>
      </c>
      <c r="F125" s="9">
        <v>0</v>
      </c>
      <c r="G125" s="9">
        <f>SUM(E125:F125)</f>
        <v>0</v>
      </c>
      <c r="H125" s="9">
        <f>SUM(B125,E125)</f>
        <v>359</v>
      </c>
      <c r="I125" s="9">
        <f t="shared" ref="I125:J137" si="17">SUM(C125,F125)</f>
        <v>159</v>
      </c>
      <c r="J125" s="9">
        <f t="shared" si="17"/>
        <v>518</v>
      </c>
      <c r="K125" s="375" t="s">
        <v>217</v>
      </c>
    </row>
    <row r="126" spans="1:11" ht="22.5" customHeight="1" x14ac:dyDescent="0.25">
      <c r="A126" s="8" t="s">
        <v>218</v>
      </c>
      <c r="B126" s="9">
        <v>172</v>
      </c>
      <c r="C126" s="9">
        <v>30</v>
      </c>
      <c r="D126" s="9">
        <f t="shared" ref="D126:D137" si="18">SUM(B126:C126)</f>
        <v>202</v>
      </c>
      <c r="E126" s="9">
        <v>0</v>
      </c>
      <c r="F126" s="9">
        <v>0</v>
      </c>
      <c r="G126" s="9">
        <f t="shared" ref="G126:G137" si="19">SUM(E126:F126)</f>
        <v>0</v>
      </c>
      <c r="H126" s="9">
        <f t="shared" ref="H126:H137" si="20">SUM(B126,E126)</f>
        <v>172</v>
      </c>
      <c r="I126" s="9">
        <f t="shared" si="17"/>
        <v>30</v>
      </c>
      <c r="J126" s="9">
        <f t="shared" si="17"/>
        <v>202</v>
      </c>
      <c r="K126" s="375" t="s">
        <v>219</v>
      </c>
    </row>
    <row r="127" spans="1:11" ht="22.5" customHeight="1" x14ac:dyDescent="0.25">
      <c r="A127" s="8" t="s">
        <v>222</v>
      </c>
      <c r="B127" s="9">
        <v>45</v>
      </c>
      <c r="C127" s="9">
        <v>1</v>
      </c>
      <c r="D127" s="9">
        <f t="shared" si="18"/>
        <v>46</v>
      </c>
      <c r="E127" s="9">
        <v>0</v>
      </c>
      <c r="F127" s="9">
        <v>0</v>
      </c>
      <c r="G127" s="9">
        <f t="shared" si="19"/>
        <v>0</v>
      </c>
      <c r="H127" s="9">
        <f t="shared" si="20"/>
        <v>45</v>
      </c>
      <c r="I127" s="9">
        <f t="shared" si="17"/>
        <v>1</v>
      </c>
      <c r="J127" s="9">
        <f t="shared" si="17"/>
        <v>46</v>
      </c>
      <c r="K127" s="375" t="s">
        <v>243</v>
      </c>
    </row>
    <row r="128" spans="1:11" ht="22.5" customHeight="1" x14ac:dyDescent="0.25">
      <c r="A128" s="8" t="s">
        <v>226</v>
      </c>
      <c r="B128" s="9">
        <v>328</v>
      </c>
      <c r="C128" s="9">
        <v>308</v>
      </c>
      <c r="D128" s="9">
        <f t="shared" si="18"/>
        <v>636</v>
      </c>
      <c r="E128" s="9">
        <v>0</v>
      </c>
      <c r="F128" s="9">
        <v>0</v>
      </c>
      <c r="G128" s="9">
        <f t="shared" si="19"/>
        <v>0</v>
      </c>
      <c r="H128" s="9">
        <f t="shared" si="20"/>
        <v>328</v>
      </c>
      <c r="I128" s="9">
        <f t="shared" si="17"/>
        <v>308</v>
      </c>
      <c r="J128" s="9">
        <f t="shared" si="17"/>
        <v>636</v>
      </c>
      <c r="K128" s="375" t="s">
        <v>467</v>
      </c>
    </row>
    <row r="129" spans="1:11" ht="22.5" customHeight="1" x14ac:dyDescent="0.25">
      <c r="A129" s="8" t="s">
        <v>470</v>
      </c>
      <c r="B129" s="9">
        <v>120</v>
      </c>
      <c r="C129" s="9">
        <v>48</v>
      </c>
      <c r="D129" s="9">
        <f t="shared" si="18"/>
        <v>168</v>
      </c>
      <c r="E129" s="9">
        <v>0</v>
      </c>
      <c r="F129" s="9">
        <v>0</v>
      </c>
      <c r="G129" s="9">
        <f t="shared" si="19"/>
        <v>0</v>
      </c>
      <c r="H129" s="9">
        <f t="shared" si="20"/>
        <v>120</v>
      </c>
      <c r="I129" s="9">
        <f t="shared" si="17"/>
        <v>48</v>
      </c>
      <c r="J129" s="9">
        <f t="shared" si="17"/>
        <v>168</v>
      </c>
      <c r="K129" s="375" t="s">
        <v>989</v>
      </c>
    </row>
    <row r="130" spans="1:11" ht="22.5" customHeight="1" x14ac:dyDescent="0.25">
      <c r="A130" s="8" t="s">
        <v>230</v>
      </c>
      <c r="B130" s="9">
        <v>602</v>
      </c>
      <c r="C130" s="9">
        <v>201</v>
      </c>
      <c r="D130" s="9">
        <f t="shared" si="18"/>
        <v>803</v>
      </c>
      <c r="E130" s="9">
        <v>0</v>
      </c>
      <c r="F130" s="9">
        <v>0</v>
      </c>
      <c r="G130" s="9">
        <f t="shared" si="19"/>
        <v>0</v>
      </c>
      <c r="H130" s="9">
        <f t="shared" si="20"/>
        <v>602</v>
      </c>
      <c r="I130" s="9">
        <f t="shared" si="17"/>
        <v>201</v>
      </c>
      <c r="J130" s="9">
        <f t="shared" si="17"/>
        <v>803</v>
      </c>
      <c r="K130" s="31" t="s">
        <v>231</v>
      </c>
    </row>
    <row r="131" spans="1:11" ht="22.5" customHeight="1" x14ac:dyDescent="0.25">
      <c r="A131" s="8" t="s">
        <v>319</v>
      </c>
      <c r="B131" s="9">
        <v>201</v>
      </c>
      <c r="C131" s="9">
        <v>197</v>
      </c>
      <c r="D131" s="9">
        <f t="shared" si="18"/>
        <v>398</v>
      </c>
      <c r="E131" s="9">
        <v>1</v>
      </c>
      <c r="F131" s="9">
        <v>0</v>
      </c>
      <c r="G131" s="9">
        <f t="shared" si="19"/>
        <v>1</v>
      </c>
      <c r="H131" s="9">
        <f t="shared" si="20"/>
        <v>202</v>
      </c>
      <c r="I131" s="9">
        <f t="shared" si="17"/>
        <v>197</v>
      </c>
      <c r="J131" s="9">
        <f t="shared" si="17"/>
        <v>399</v>
      </c>
      <c r="K131" s="375" t="s">
        <v>320</v>
      </c>
    </row>
    <row r="132" spans="1:11" ht="22.5" customHeight="1" x14ac:dyDescent="0.25">
      <c r="A132" s="8" t="s">
        <v>540</v>
      </c>
      <c r="B132" s="9">
        <v>0</v>
      </c>
      <c r="C132" s="9">
        <v>430</v>
      </c>
      <c r="D132" s="9">
        <f t="shared" si="18"/>
        <v>430</v>
      </c>
      <c r="E132" s="9">
        <v>0</v>
      </c>
      <c r="F132" s="9">
        <v>0</v>
      </c>
      <c r="G132" s="9">
        <f t="shared" si="19"/>
        <v>0</v>
      </c>
      <c r="H132" s="9">
        <f t="shared" si="20"/>
        <v>0</v>
      </c>
      <c r="I132" s="9">
        <f t="shared" si="17"/>
        <v>430</v>
      </c>
      <c r="J132" s="9">
        <f t="shared" si="17"/>
        <v>430</v>
      </c>
      <c r="K132" s="375" t="s">
        <v>269</v>
      </c>
    </row>
    <row r="133" spans="1:11" ht="22.5" customHeight="1" x14ac:dyDescent="0.25">
      <c r="A133" s="8" t="s">
        <v>321</v>
      </c>
      <c r="B133" s="9">
        <v>19</v>
      </c>
      <c r="C133" s="9">
        <v>245</v>
      </c>
      <c r="D133" s="9">
        <f t="shared" si="18"/>
        <v>264</v>
      </c>
      <c r="E133" s="9">
        <v>0</v>
      </c>
      <c r="F133" s="9">
        <v>0</v>
      </c>
      <c r="G133" s="9">
        <f t="shared" si="19"/>
        <v>0</v>
      </c>
      <c r="H133" s="9">
        <f t="shared" si="20"/>
        <v>19</v>
      </c>
      <c r="I133" s="9">
        <f t="shared" si="17"/>
        <v>245</v>
      </c>
      <c r="J133" s="9">
        <f t="shared" si="17"/>
        <v>264</v>
      </c>
      <c r="K133" s="375" t="s">
        <v>322</v>
      </c>
    </row>
    <row r="134" spans="1:11" ht="22.5" customHeight="1" x14ac:dyDescent="0.25">
      <c r="A134" s="8" t="s">
        <v>238</v>
      </c>
      <c r="B134" s="9">
        <v>38</v>
      </c>
      <c r="C134" s="9">
        <v>2</v>
      </c>
      <c r="D134" s="9">
        <f t="shared" si="18"/>
        <v>40</v>
      </c>
      <c r="E134" s="9">
        <v>0</v>
      </c>
      <c r="F134" s="9">
        <v>0</v>
      </c>
      <c r="G134" s="9">
        <f t="shared" si="19"/>
        <v>0</v>
      </c>
      <c r="H134" s="9">
        <f t="shared" si="20"/>
        <v>38</v>
      </c>
      <c r="I134" s="9">
        <f t="shared" si="17"/>
        <v>2</v>
      </c>
      <c r="J134" s="9">
        <f t="shared" si="17"/>
        <v>40</v>
      </c>
      <c r="K134" s="375" t="s">
        <v>476</v>
      </c>
    </row>
    <row r="135" spans="1:11" ht="22.5" customHeight="1" x14ac:dyDescent="0.25">
      <c r="A135" s="8" t="s">
        <v>242</v>
      </c>
      <c r="B135" s="9">
        <v>167</v>
      </c>
      <c r="C135" s="9">
        <v>214</v>
      </c>
      <c r="D135" s="9">
        <f t="shared" si="18"/>
        <v>381</v>
      </c>
      <c r="E135" s="9">
        <v>0</v>
      </c>
      <c r="F135" s="9">
        <v>0</v>
      </c>
      <c r="G135" s="9">
        <f t="shared" si="19"/>
        <v>0</v>
      </c>
      <c r="H135" s="9">
        <f t="shared" si="20"/>
        <v>167</v>
      </c>
      <c r="I135" s="9">
        <f t="shared" si="17"/>
        <v>214</v>
      </c>
      <c r="J135" s="9">
        <f t="shared" si="17"/>
        <v>381</v>
      </c>
      <c r="K135" s="375" t="s">
        <v>243</v>
      </c>
    </row>
    <row r="136" spans="1:11" ht="22.5" customHeight="1" x14ac:dyDescent="0.25">
      <c r="A136" s="8" t="s">
        <v>248</v>
      </c>
      <c r="B136" s="9">
        <v>434</v>
      </c>
      <c r="C136" s="9">
        <v>72</v>
      </c>
      <c r="D136" s="9">
        <f t="shared" si="18"/>
        <v>506</v>
      </c>
      <c r="E136" s="9">
        <v>0</v>
      </c>
      <c r="F136" s="9">
        <v>0</v>
      </c>
      <c r="G136" s="9">
        <f t="shared" si="19"/>
        <v>0</v>
      </c>
      <c r="H136" s="9">
        <f t="shared" si="20"/>
        <v>434</v>
      </c>
      <c r="I136" s="9">
        <f t="shared" si="17"/>
        <v>72</v>
      </c>
      <c r="J136" s="9">
        <f t="shared" si="17"/>
        <v>506</v>
      </c>
      <c r="K136" s="375" t="s">
        <v>249</v>
      </c>
    </row>
    <row r="137" spans="1:11" ht="22.5" customHeight="1" x14ac:dyDescent="0.25">
      <c r="A137" s="8" t="s">
        <v>250</v>
      </c>
      <c r="B137" s="9">
        <v>46</v>
      </c>
      <c r="C137" s="9">
        <v>5</v>
      </c>
      <c r="D137" s="9">
        <f t="shared" si="18"/>
        <v>51</v>
      </c>
      <c r="E137" s="9">
        <v>0</v>
      </c>
      <c r="F137" s="9">
        <v>0</v>
      </c>
      <c r="G137" s="9">
        <f t="shared" si="19"/>
        <v>0</v>
      </c>
      <c r="H137" s="9">
        <f t="shared" si="20"/>
        <v>46</v>
      </c>
      <c r="I137" s="9">
        <f t="shared" si="17"/>
        <v>5</v>
      </c>
      <c r="J137" s="9">
        <f t="shared" si="17"/>
        <v>51</v>
      </c>
      <c r="K137" s="375" t="s">
        <v>251</v>
      </c>
    </row>
    <row r="138" spans="1:11" ht="22.5" customHeight="1" thickBot="1" x14ac:dyDescent="0.3">
      <c r="A138" s="8" t="s">
        <v>127</v>
      </c>
      <c r="B138" s="9">
        <f>SUM(B125:B137)</f>
        <v>2531</v>
      </c>
      <c r="C138" s="9">
        <f t="shared" ref="C138:J138" si="21">SUM(C125:C137)</f>
        <v>1912</v>
      </c>
      <c r="D138" s="9">
        <f t="shared" si="21"/>
        <v>4443</v>
      </c>
      <c r="E138" s="9">
        <f t="shared" si="21"/>
        <v>1</v>
      </c>
      <c r="F138" s="9">
        <f t="shared" si="21"/>
        <v>0</v>
      </c>
      <c r="G138" s="9">
        <f t="shared" si="21"/>
        <v>1</v>
      </c>
      <c r="H138" s="9">
        <f t="shared" si="21"/>
        <v>2532</v>
      </c>
      <c r="I138" s="9">
        <f t="shared" si="21"/>
        <v>1912</v>
      </c>
      <c r="J138" s="9">
        <f t="shared" si="21"/>
        <v>4444</v>
      </c>
      <c r="K138" s="375" t="s">
        <v>261</v>
      </c>
    </row>
    <row r="139" spans="1:11" ht="22.5" customHeight="1" thickBot="1" x14ac:dyDescent="0.3">
      <c r="A139" s="23" t="s">
        <v>384</v>
      </c>
      <c r="B139" s="24">
        <f>SUM(B138,B123)</f>
        <v>9850</v>
      </c>
      <c r="C139" s="24">
        <f t="shared" ref="C139:J139" si="22">SUM(C138,C123)</f>
        <v>13060</v>
      </c>
      <c r="D139" s="24">
        <f t="shared" si="22"/>
        <v>22910</v>
      </c>
      <c r="E139" s="24">
        <f t="shared" si="22"/>
        <v>1</v>
      </c>
      <c r="F139" s="24">
        <f t="shared" si="22"/>
        <v>0</v>
      </c>
      <c r="G139" s="24">
        <f t="shared" si="22"/>
        <v>1</v>
      </c>
      <c r="H139" s="24">
        <f t="shared" si="22"/>
        <v>9851</v>
      </c>
      <c r="I139" s="24">
        <f t="shared" si="22"/>
        <v>13060</v>
      </c>
      <c r="J139" s="24">
        <f t="shared" si="22"/>
        <v>22911</v>
      </c>
      <c r="K139" s="376" t="s">
        <v>263</v>
      </c>
    </row>
    <row r="140" spans="1:11" ht="14.4" thickTop="1" x14ac:dyDescent="0.25"/>
    <row r="141" spans="1:11" ht="15.6" x14ac:dyDescent="0.25">
      <c r="A141" s="786" t="s">
        <v>959</v>
      </c>
      <c r="B141" s="786"/>
      <c r="C141" s="786"/>
      <c r="D141" s="786"/>
      <c r="E141" s="786"/>
      <c r="F141" s="786"/>
      <c r="G141" s="786"/>
      <c r="H141" s="786"/>
      <c r="I141" s="786"/>
      <c r="J141" s="786"/>
    </row>
  </sheetData>
  <mergeCells count="38">
    <mergeCell ref="A1:K1"/>
    <mergeCell ref="A2:K2"/>
    <mergeCell ref="A4:A7"/>
    <mergeCell ref="B4:D4"/>
    <mergeCell ref="E4:G4"/>
    <mergeCell ref="H4:J4"/>
    <mergeCell ref="K4:K7"/>
    <mergeCell ref="B5:D5"/>
    <mergeCell ref="E5:G5"/>
    <mergeCell ref="H5:J5"/>
    <mergeCell ref="A40:A43"/>
    <mergeCell ref="B40:D40"/>
    <mergeCell ref="E40:G40"/>
    <mergeCell ref="H40:J40"/>
    <mergeCell ref="K40:K43"/>
    <mergeCell ref="B41:D41"/>
    <mergeCell ref="E41:G41"/>
    <mergeCell ref="H41:J41"/>
    <mergeCell ref="K116:K119"/>
    <mergeCell ref="B117:D117"/>
    <mergeCell ref="E117:G117"/>
    <mergeCell ref="H117:J117"/>
    <mergeCell ref="A68:J68"/>
    <mergeCell ref="A77:K77"/>
    <mergeCell ref="A78:K78"/>
    <mergeCell ref="A80:A83"/>
    <mergeCell ref="B80:D80"/>
    <mergeCell ref="E80:G80"/>
    <mergeCell ref="H80:J80"/>
    <mergeCell ref="K80:K83"/>
    <mergeCell ref="B81:D81"/>
    <mergeCell ref="E81:G81"/>
    <mergeCell ref="A141:J141"/>
    <mergeCell ref="H81:J81"/>
    <mergeCell ref="A116:A119"/>
    <mergeCell ref="B116:D116"/>
    <mergeCell ref="E116:G116"/>
    <mergeCell ref="H116:J116"/>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39"/>
  <sheetViews>
    <sheetView rightToLeft="1" view="pageBreakPreview" topLeftCell="A18" zoomScale="80" zoomScaleSheetLayoutView="80" workbookViewId="0">
      <selection activeCell="B45" sqref="B45"/>
    </sheetView>
  </sheetViews>
  <sheetFormatPr defaultColWidth="9" defaultRowHeight="13.8" x14ac:dyDescent="0.25"/>
  <cols>
    <col min="1" max="1" width="22.59765625" style="371" customWidth="1"/>
    <col min="2" max="10" width="9" style="371" customWidth="1"/>
    <col min="11" max="11" width="36" style="371" customWidth="1"/>
    <col min="12" max="16384" width="9" style="371"/>
  </cols>
  <sheetData>
    <row r="1" spans="1:11" ht="25.5" customHeight="1" x14ac:dyDescent="0.25">
      <c r="A1" s="738" t="s">
        <v>1001</v>
      </c>
      <c r="B1" s="738"/>
      <c r="C1" s="738"/>
      <c r="D1" s="738"/>
      <c r="E1" s="738"/>
      <c r="F1" s="738"/>
      <c r="G1" s="738"/>
      <c r="H1" s="738"/>
      <c r="I1" s="738"/>
      <c r="J1" s="738"/>
      <c r="K1" s="738"/>
    </row>
    <row r="2" spans="1:11" ht="35.25" customHeight="1" x14ac:dyDescent="0.3">
      <c r="A2" s="756" t="s">
        <v>1002</v>
      </c>
      <c r="B2" s="756"/>
      <c r="C2" s="756"/>
      <c r="D2" s="756"/>
      <c r="E2" s="756"/>
      <c r="F2" s="756"/>
      <c r="G2" s="756"/>
      <c r="H2" s="756"/>
      <c r="I2" s="756"/>
      <c r="J2" s="756"/>
      <c r="K2" s="756"/>
    </row>
    <row r="3" spans="1:11" ht="18" customHeight="1" thickBot="1" x14ac:dyDescent="0.3">
      <c r="A3" s="5" t="s">
        <v>1003</v>
      </c>
      <c r="K3" s="116" t="s">
        <v>1004</v>
      </c>
    </row>
    <row r="4" spans="1:11" ht="16.2" thickTop="1" x14ac:dyDescent="0.3">
      <c r="A4" s="735" t="s">
        <v>205</v>
      </c>
      <c r="B4" s="746" t="s">
        <v>1</v>
      </c>
      <c r="C4" s="746"/>
      <c r="D4" s="746"/>
      <c r="E4" s="746" t="s">
        <v>2</v>
      </c>
      <c r="F4" s="746"/>
      <c r="G4" s="746"/>
      <c r="H4" s="746" t="s">
        <v>4</v>
      </c>
      <c r="I4" s="746"/>
      <c r="J4" s="746"/>
      <c r="K4" s="735" t="s">
        <v>206</v>
      </c>
    </row>
    <row r="5" spans="1:11" ht="15.6" x14ac:dyDescent="0.3">
      <c r="A5" s="736"/>
      <c r="B5" s="747" t="s">
        <v>629</v>
      </c>
      <c r="C5" s="747"/>
      <c r="D5" s="747"/>
      <c r="E5" s="747" t="s">
        <v>7</v>
      </c>
      <c r="F5" s="747"/>
      <c r="G5" s="747"/>
      <c r="H5" s="747" t="s">
        <v>9</v>
      </c>
      <c r="I5" s="747"/>
      <c r="J5" s="747"/>
      <c r="K5" s="736"/>
    </row>
    <row r="6" spans="1:11" ht="15.6" x14ac:dyDescent="0.3">
      <c r="A6" s="736"/>
      <c r="B6" s="370" t="s">
        <v>10</v>
      </c>
      <c r="C6" s="370" t="s">
        <v>113</v>
      </c>
      <c r="D6" s="370" t="s">
        <v>12</v>
      </c>
      <c r="E6" s="370" t="s">
        <v>10</v>
      </c>
      <c r="F6" s="370" t="s">
        <v>113</v>
      </c>
      <c r="G6" s="370" t="s">
        <v>12</v>
      </c>
      <c r="H6" s="370" t="s">
        <v>10</v>
      </c>
      <c r="I6" s="370" t="s">
        <v>113</v>
      </c>
      <c r="J6" s="370" t="s">
        <v>12</v>
      </c>
      <c r="K6" s="736"/>
    </row>
    <row r="7" spans="1:11" ht="16.2" thickBot="1" x14ac:dyDescent="0.35">
      <c r="A7" s="737"/>
      <c r="B7" s="4" t="s">
        <v>13</v>
      </c>
      <c r="C7" s="4" t="s">
        <v>14</v>
      </c>
      <c r="D7" s="4" t="s">
        <v>9</v>
      </c>
      <c r="E7" s="4" t="s">
        <v>13</v>
      </c>
      <c r="F7" s="4" t="s">
        <v>14</v>
      </c>
      <c r="G7" s="4" t="s">
        <v>9</v>
      </c>
      <c r="H7" s="4" t="s">
        <v>13</v>
      </c>
      <c r="I7" s="4" t="s">
        <v>14</v>
      </c>
      <c r="J7" s="4" t="s">
        <v>9</v>
      </c>
      <c r="K7" s="737"/>
    </row>
    <row r="8" spans="1:11" ht="18" customHeight="1" x14ac:dyDescent="0.25">
      <c r="A8" s="8" t="s">
        <v>15</v>
      </c>
      <c r="B8" s="9"/>
      <c r="C8" s="9"/>
      <c r="D8" s="9"/>
      <c r="E8" s="9"/>
      <c r="F8" s="9"/>
      <c r="G8" s="9"/>
      <c r="H8" s="9"/>
      <c r="I8" s="9"/>
      <c r="J8" s="9"/>
      <c r="K8" s="375" t="s">
        <v>207</v>
      </c>
    </row>
    <row r="9" spans="1:11" ht="21" customHeight="1" x14ac:dyDescent="0.25">
      <c r="A9" s="20" t="s">
        <v>208</v>
      </c>
      <c r="B9" s="21">
        <v>55</v>
      </c>
      <c r="C9" s="21">
        <v>90</v>
      </c>
      <c r="D9" s="21">
        <f>SUM(B9:C9)</f>
        <v>145</v>
      </c>
      <c r="E9" s="21">
        <v>0</v>
      </c>
      <c r="F9" s="21">
        <v>0</v>
      </c>
      <c r="G9" s="21">
        <v>0</v>
      </c>
      <c r="H9" s="21">
        <f>SUM(B9,E9)</f>
        <v>55</v>
      </c>
      <c r="I9" s="21">
        <f t="shared" ref="I9:J10" si="0">SUM(C9,F9)</f>
        <v>90</v>
      </c>
      <c r="J9" s="21">
        <f t="shared" si="0"/>
        <v>145</v>
      </c>
      <c r="K9" s="22" t="s">
        <v>209</v>
      </c>
    </row>
    <row r="10" spans="1:11" ht="18" customHeight="1" thickBot="1" x14ac:dyDescent="0.3">
      <c r="A10" s="20" t="s">
        <v>214</v>
      </c>
      <c r="B10" s="21">
        <v>15</v>
      </c>
      <c r="C10" s="21">
        <v>30</v>
      </c>
      <c r="D10" s="21">
        <f>SUM(B10:C10)</f>
        <v>45</v>
      </c>
      <c r="E10" s="21">
        <v>0</v>
      </c>
      <c r="F10" s="21">
        <v>0</v>
      </c>
      <c r="G10" s="21">
        <v>0</v>
      </c>
      <c r="H10" s="21">
        <f>SUM(B10,E10)</f>
        <v>15</v>
      </c>
      <c r="I10" s="21">
        <f t="shared" si="0"/>
        <v>30</v>
      </c>
      <c r="J10" s="21">
        <f t="shared" si="0"/>
        <v>45</v>
      </c>
      <c r="K10" s="22" t="s">
        <v>1005</v>
      </c>
    </row>
    <row r="11" spans="1:11" ht="15.75" customHeight="1" thickBot="1" x14ac:dyDescent="0.3">
      <c r="A11" s="23" t="s">
        <v>384</v>
      </c>
      <c r="B11" s="24">
        <f>SUM(B9:B10)</f>
        <v>70</v>
      </c>
      <c r="C11" s="24">
        <f t="shared" ref="C11:J11" si="1">SUM(C9:C10)</f>
        <v>120</v>
      </c>
      <c r="D11" s="24">
        <f t="shared" si="1"/>
        <v>190</v>
      </c>
      <c r="E11" s="24">
        <f t="shared" si="1"/>
        <v>0</v>
      </c>
      <c r="F11" s="24">
        <f t="shared" si="1"/>
        <v>0</v>
      </c>
      <c r="G11" s="24">
        <f t="shared" si="1"/>
        <v>0</v>
      </c>
      <c r="H11" s="24">
        <f t="shared" si="1"/>
        <v>70</v>
      </c>
      <c r="I11" s="24">
        <f t="shared" si="1"/>
        <v>120</v>
      </c>
      <c r="J11" s="24">
        <f t="shared" si="1"/>
        <v>190</v>
      </c>
      <c r="K11" s="376" t="s">
        <v>263</v>
      </c>
    </row>
    <row r="12" spans="1:11" ht="10.5" customHeight="1" thickTop="1" x14ac:dyDescent="0.25">
      <c r="A12" s="14"/>
      <c r="B12" s="368"/>
      <c r="C12" s="368"/>
      <c r="D12" s="368"/>
      <c r="E12" s="368"/>
      <c r="F12" s="368"/>
      <c r="G12" s="368"/>
      <c r="H12" s="368"/>
      <c r="I12" s="368"/>
      <c r="J12" s="368"/>
      <c r="K12" s="378"/>
    </row>
    <row r="13" spans="1:11" ht="20.25" customHeight="1" x14ac:dyDescent="0.25">
      <c r="A13" s="738" t="s">
        <v>1006</v>
      </c>
      <c r="B13" s="738"/>
      <c r="C13" s="738"/>
      <c r="D13" s="738"/>
      <c r="E13" s="738"/>
      <c r="F13" s="738"/>
      <c r="G13" s="738"/>
      <c r="H13" s="738"/>
      <c r="I13" s="738"/>
      <c r="J13" s="738"/>
      <c r="K13" s="738"/>
    </row>
    <row r="14" spans="1:11" ht="39.75" customHeight="1" x14ac:dyDescent="0.3">
      <c r="A14" s="756" t="s">
        <v>1007</v>
      </c>
      <c r="B14" s="756"/>
      <c r="C14" s="756"/>
      <c r="D14" s="756"/>
      <c r="E14" s="756"/>
      <c r="F14" s="756"/>
      <c r="G14" s="756"/>
      <c r="H14" s="756"/>
      <c r="I14" s="756"/>
      <c r="J14" s="756"/>
      <c r="K14" s="756"/>
    </row>
    <row r="15" spans="1:11" ht="20.25" customHeight="1" thickBot="1" x14ac:dyDescent="0.3">
      <c r="A15" s="5" t="s">
        <v>1008</v>
      </c>
      <c r="K15" s="116" t="s">
        <v>1009</v>
      </c>
    </row>
    <row r="16" spans="1:11" ht="16.2" thickTop="1" x14ac:dyDescent="0.3">
      <c r="A16" s="735" t="s">
        <v>205</v>
      </c>
      <c r="B16" s="746" t="s">
        <v>1</v>
      </c>
      <c r="C16" s="746"/>
      <c r="D16" s="746"/>
      <c r="E16" s="746" t="s">
        <v>2</v>
      </c>
      <c r="F16" s="746"/>
      <c r="G16" s="746"/>
      <c r="H16" s="746" t="s">
        <v>4</v>
      </c>
      <c r="I16" s="746"/>
      <c r="J16" s="746"/>
      <c r="K16" s="735" t="s">
        <v>206</v>
      </c>
    </row>
    <row r="17" spans="1:11" ht="15.6" x14ac:dyDescent="0.3">
      <c r="A17" s="736"/>
      <c r="B17" s="747" t="s">
        <v>629</v>
      </c>
      <c r="C17" s="747"/>
      <c r="D17" s="747"/>
      <c r="E17" s="747" t="s">
        <v>7</v>
      </c>
      <c r="F17" s="747"/>
      <c r="G17" s="747"/>
      <c r="H17" s="747" t="s">
        <v>9</v>
      </c>
      <c r="I17" s="747"/>
      <c r="J17" s="747"/>
      <c r="K17" s="736"/>
    </row>
    <row r="18" spans="1:11" ht="15.6" x14ac:dyDescent="0.3">
      <c r="A18" s="736"/>
      <c r="B18" s="370" t="s">
        <v>10</v>
      </c>
      <c r="C18" s="370" t="s">
        <v>113</v>
      </c>
      <c r="D18" s="370" t="s">
        <v>12</v>
      </c>
      <c r="E18" s="370" t="s">
        <v>10</v>
      </c>
      <c r="F18" s="370" t="s">
        <v>113</v>
      </c>
      <c r="G18" s="370" t="s">
        <v>12</v>
      </c>
      <c r="H18" s="370" t="s">
        <v>10</v>
      </c>
      <c r="I18" s="370" t="s">
        <v>113</v>
      </c>
      <c r="J18" s="370" t="s">
        <v>12</v>
      </c>
      <c r="K18" s="736"/>
    </row>
    <row r="19" spans="1:11" ht="14.25" customHeight="1" thickBot="1" x14ac:dyDescent="0.35">
      <c r="A19" s="737"/>
      <c r="B19" s="4" t="s">
        <v>13</v>
      </c>
      <c r="C19" s="4" t="s">
        <v>14</v>
      </c>
      <c r="D19" s="4" t="s">
        <v>9</v>
      </c>
      <c r="E19" s="4" t="s">
        <v>13</v>
      </c>
      <c r="F19" s="4" t="s">
        <v>14</v>
      </c>
      <c r="G19" s="4" t="s">
        <v>9</v>
      </c>
      <c r="H19" s="4" t="s">
        <v>13</v>
      </c>
      <c r="I19" s="4" t="s">
        <v>14</v>
      </c>
      <c r="J19" s="4" t="s">
        <v>9</v>
      </c>
      <c r="K19" s="737"/>
    </row>
    <row r="20" spans="1:11" ht="15.75" customHeight="1" x14ac:dyDescent="0.25">
      <c r="A20" s="8" t="s">
        <v>15</v>
      </c>
      <c r="B20" s="9"/>
      <c r="C20" s="9"/>
      <c r="D20" s="9"/>
      <c r="E20" s="9"/>
      <c r="F20" s="9"/>
      <c r="G20" s="9"/>
      <c r="H20" s="9"/>
      <c r="I20" s="9"/>
      <c r="J20" s="9"/>
      <c r="K20" s="375" t="s">
        <v>207</v>
      </c>
    </row>
    <row r="21" spans="1:11" ht="18" customHeight="1" x14ac:dyDescent="0.25">
      <c r="A21" s="8" t="s">
        <v>208</v>
      </c>
      <c r="B21" s="9">
        <v>329</v>
      </c>
      <c r="C21" s="9">
        <v>413</v>
      </c>
      <c r="D21" s="9">
        <f>SUM(B21:C21)</f>
        <v>742</v>
      </c>
      <c r="E21" s="9">
        <v>0</v>
      </c>
      <c r="F21" s="9">
        <v>0</v>
      </c>
      <c r="G21" s="9">
        <v>0</v>
      </c>
      <c r="H21" s="9">
        <f>SUM(B21,E21)</f>
        <v>329</v>
      </c>
      <c r="I21" s="9">
        <f t="shared" ref="I21:J22" si="2">SUM(C21,F21)</f>
        <v>413</v>
      </c>
      <c r="J21" s="9">
        <f t="shared" si="2"/>
        <v>742</v>
      </c>
      <c r="K21" s="375" t="s">
        <v>209</v>
      </c>
    </row>
    <row r="22" spans="1:11" ht="15.75" customHeight="1" x14ac:dyDescent="0.25">
      <c r="A22" s="20" t="s">
        <v>214</v>
      </c>
      <c r="B22" s="9">
        <v>15</v>
      </c>
      <c r="C22" s="9">
        <v>30</v>
      </c>
      <c r="D22" s="9">
        <f>SUM(B22:C22)</f>
        <v>45</v>
      </c>
      <c r="E22" s="9">
        <v>0</v>
      </c>
      <c r="F22" s="9">
        <v>0</v>
      </c>
      <c r="G22" s="9">
        <v>0</v>
      </c>
      <c r="H22" s="9">
        <f>SUM(B22,E22)</f>
        <v>15</v>
      </c>
      <c r="I22" s="9">
        <f t="shared" si="2"/>
        <v>30</v>
      </c>
      <c r="J22" s="9">
        <f t="shared" si="2"/>
        <v>45</v>
      </c>
      <c r="K22" s="22" t="s">
        <v>1005</v>
      </c>
    </row>
    <row r="23" spans="1:11" ht="15.75" customHeight="1" thickBot="1" x14ac:dyDescent="0.3">
      <c r="A23" s="11" t="s">
        <v>384</v>
      </c>
      <c r="B23" s="12">
        <f>SUM(B21:B22)</f>
        <v>344</v>
      </c>
      <c r="C23" s="12">
        <f t="shared" ref="C23:J23" si="3">SUM(C21:C22)</f>
        <v>443</v>
      </c>
      <c r="D23" s="12">
        <f t="shared" si="3"/>
        <v>787</v>
      </c>
      <c r="E23" s="12">
        <f t="shared" si="3"/>
        <v>0</v>
      </c>
      <c r="F23" s="12">
        <f t="shared" si="3"/>
        <v>0</v>
      </c>
      <c r="G23" s="12">
        <f t="shared" si="3"/>
        <v>0</v>
      </c>
      <c r="H23" s="12">
        <f t="shared" si="3"/>
        <v>344</v>
      </c>
      <c r="I23" s="12">
        <f t="shared" si="3"/>
        <v>443</v>
      </c>
      <c r="J23" s="12">
        <f t="shared" si="3"/>
        <v>787</v>
      </c>
      <c r="K23" s="13" t="s">
        <v>632</v>
      </c>
    </row>
    <row r="24" spans="1:11" ht="12.75" customHeight="1" thickTop="1" x14ac:dyDescent="0.25">
      <c r="A24" s="14"/>
      <c r="B24" s="368"/>
      <c r="C24" s="368"/>
      <c r="D24" s="368"/>
      <c r="E24" s="368"/>
      <c r="F24" s="368"/>
      <c r="G24" s="368"/>
      <c r="H24" s="368"/>
      <c r="I24" s="368"/>
      <c r="J24" s="368"/>
      <c r="K24" s="378"/>
    </row>
    <row r="25" spans="1:11" ht="18.75" customHeight="1" x14ac:dyDescent="0.25">
      <c r="A25" s="738" t="s">
        <v>1010</v>
      </c>
      <c r="B25" s="738"/>
      <c r="C25" s="738"/>
      <c r="D25" s="738"/>
      <c r="E25" s="738"/>
      <c r="F25" s="738"/>
      <c r="G25" s="738"/>
      <c r="H25" s="738"/>
      <c r="I25" s="738"/>
      <c r="J25" s="738"/>
      <c r="K25" s="738"/>
    </row>
    <row r="26" spans="1:11" ht="36.75" customHeight="1" x14ac:dyDescent="0.3">
      <c r="A26" s="756" t="s">
        <v>1011</v>
      </c>
      <c r="B26" s="756"/>
      <c r="C26" s="756"/>
      <c r="D26" s="756"/>
      <c r="E26" s="756"/>
      <c r="F26" s="756"/>
      <c r="G26" s="756"/>
      <c r="H26" s="756"/>
      <c r="I26" s="756"/>
      <c r="J26" s="756"/>
      <c r="K26" s="756"/>
    </row>
    <row r="27" spans="1:11" ht="16.5" customHeight="1" thickBot="1" x14ac:dyDescent="0.3">
      <c r="A27" s="5" t="s">
        <v>1012</v>
      </c>
      <c r="K27" s="116" t="s">
        <v>1013</v>
      </c>
    </row>
    <row r="28" spans="1:11" ht="16.2" thickTop="1" x14ac:dyDescent="0.3">
      <c r="A28" s="735" t="s">
        <v>205</v>
      </c>
      <c r="B28" s="746" t="s">
        <v>1</v>
      </c>
      <c r="C28" s="746"/>
      <c r="D28" s="746"/>
      <c r="E28" s="746" t="s">
        <v>2</v>
      </c>
      <c r="F28" s="746"/>
      <c r="G28" s="746"/>
      <c r="H28" s="746" t="s">
        <v>4</v>
      </c>
      <c r="I28" s="746"/>
      <c r="J28" s="746"/>
      <c r="K28" s="735" t="s">
        <v>206</v>
      </c>
    </row>
    <row r="29" spans="1:11" ht="15.6" x14ac:dyDescent="0.3">
      <c r="A29" s="736"/>
      <c r="B29" s="747" t="s">
        <v>629</v>
      </c>
      <c r="C29" s="747"/>
      <c r="D29" s="747"/>
      <c r="E29" s="747" t="s">
        <v>7</v>
      </c>
      <c r="F29" s="747"/>
      <c r="G29" s="747"/>
      <c r="H29" s="747" t="s">
        <v>9</v>
      </c>
      <c r="I29" s="747"/>
      <c r="J29" s="747"/>
      <c r="K29" s="736"/>
    </row>
    <row r="30" spans="1:11" ht="15.6" x14ac:dyDescent="0.3">
      <c r="A30" s="736"/>
      <c r="B30" s="370" t="s">
        <v>10</v>
      </c>
      <c r="C30" s="370" t="s">
        <v>113</v>
      </c>
      <c r="D30" s="370" t="s">
        <v>12</v>
      </c>
      <c r="E30" s="370" t="s">
        <v>10</v>
      </c>
      <c r="F30" s="370" t="s">
        <v>113</v>
      </c>
      <c r="G30" s="370" t="s">
        <v>12</v>
      </c>
      <c r="H30" s="370" t="s">
        <v>10</v>
      </c>
      <c r="I30" s="370" t="s">
        <v>113</v>
      </c>
      <c r="J30" s="370" t="s">
        <v>12</v>
      </c>
      <c r="K30" s="736"/>
    </row>
    <row r="31" spans="1:11" ht="16.2" thickBot="1" x14ac:dyDescent="0.35">
      <c r="A31" s="737"/>
      <c r="B31" s="4" t="s">
        <v>13</v>
      </c>
      <c r="C31" s="4" t="s">
        <v>14</v>
      </c>
      <c r="D31" s="4" t="s">
        <v>9</v>
      </c>
      <c r="E31" s="4" t="s">
        <v>13</v>
      </c>
      <c r="F31" s="4" t="s">
        <v>14</v>
      </c>
      <c r="G31" s="4" t="s">
        <v>9</v>
      </c>
      <c r="H31" s="4" t="s">
        <v>13</v>
      </c>
      <c r="I31" s="4" t="s">
        <v>14</v>
      </c>
      <c r="J31" s="4" t="s">
        <v>9</v>
      </c>
      <c r="K31" s="737"/>
    </row>
    <row r="32" spans="1:11" ht="15.9" customHeight="1" x14ac:dyDescent="0.25">
      <c r="A32" s="8" t="s">
        <v>15</v>
      </c>
      <c r="B32" s="9"/>
      <c r="C32" s="9"/>
      <c r="D32" s="9"/>
      <c r="E32" s="9"/>
      <c r="F32" s="9"/>
      <c r="G32" s="9"/>
      <c r="H32" s="9"/>
      <c r="I32" s="9"/>
      <c r="J32" s="9"/>
      <c r="K32" s="375" t="s">
        <v>207</v>
      </c>
    </row>
    <row r="33" spans="1:11" ht="17.100000000000001" customHeight="1" x14ac:dyDescent="0.25">
      <c r="A33" s="8" t="s">
        <v>437</v>
      </c>
      <c r="B33" s="9">
        <v>31</v>
      </c>
      <c r="C33" s="9">
        <v>7</v>
      </c>
      <c r="D33" s="9">
        <f>SUM(B33:C33)</f>
        <v>38</v>
      </c>
      <c r="E33" s="9">
        <v>0</v>
      </c>
      <c r="F33" s="9">
        <v>0</v>
      </c>
      <c r="G33" s="9">
        <v>0</v>
      </c>
      <c r="H33" s="9">
        <f t="shared" ref="H33:J37" si="4">SUM(E33,B33)</f>
        <v>31</v>
      </c>
      <c r="I33" s="9">
        <f t="shared" si="4"/>
        <v>7</v>
      </c>
      <c r="J33" s="9">
        <f t="shared" si="4"/>
        <v>38</v>
      </c>
      <c r="K33" s="375" t="s">
        <v>209</v>
      </c>
    </row>
    <row r="34" spans="1:11" ht="17.100000000000001" customHeight="1" x14ac:dyDescent="0.25">
      <c r="A34" s="8" t="s">
        <v>214</v>
      </c>
      <c r="B34" s="9">
        <v>1</v>
      </c>
      <c r="C34" s="9">
        <v>3</v>
      </c>
      <c r="D34" s="9">
        <f t="shared" ref="D34:D37" si="5">SUM(B34:C34)</f>
        <v>4</v>
      </c>
      <c r="E34" s="9">
        <v>0</v>
      </c>
      <c r="F34" s="9">
        <v>0</v>
      </c>
      <c r="G34" s="9">
        <v>0</v>
      </c>
      <c r="H34" s="9">
        <f t="shared" si="4"/>
        <v>1</v>
      </c>
      <c r="I34" s="9">
        <f t="shared" si="4"/>
        <v>3</v>
      </c>
      <c r="J34" s="9">
        <f t="shared" si="4"/>
        <v>4</v>
      </c>
      <c r="K34" s="22" t="s">
        <v>1005</v>
      </c>
    </row>
    <row r="35" spans="1:11" ht="17.100000000000001" customHeight="1" x14ac:dyDescent="0.25">
      <c r="A35" s="8" t="s">
        <v>399</v>
      </c>
      <c r="B35" s="9">
        <v>1</v>
      </c>
      <c r="C35" s="9">
        <v>0</v>
      </c>
      <c r="D35" s="9">
        <f t="shared" si="5"/>
        <v>1</v>
      </c>
      <c r="E35" s="9">
        <v>0</v>
      </c>
      <c r="F35" s="9">
        <v>0</v>
      </c>
      <c r="G35" s="9">
        <v>0</v>
      </c>
      <c r="H35" s="9">
        <f t="shared" si="4"/>
        <v>1</v>
      </c>
      <c r="I35" s="9">
        <f t="shared" si="4"/>
        <v>0</v>
      </c>
      <c r="J35" s="9">
        <f t="shared" si="4"/>
        <v>1</v>
      </c>
      <c r="K35" s="375" t="s">
        <v>1014</v>
      </c>
    </row>
    <row r="36" spans="1:11" ht="17.100000000000001" customHeight="1" x14ac:dyDescent="0.25">
      <c r="A36" s="8" t="s">
        <v>560</v>
      </c>
      <c r="B36" s="9">
        <v>1</v>
      </c>
      <c r="C36" s="9">
        <v>0</v>
      </c>
      <c r="D36" s="9">
        <f t="shared" si="5"/>
        <v>1</v>
      </c>
      <c r="E36" s="9">
        <v>0</v>
      </c>
      <c r="F36" s="9">
        <v>0</v>
      </c>
      <c r="G36" s="9">
        <v>0</v>
      </c>
      <c r="H36" s="9">
        <f t="shared" si="4"/>
        <v>1</v>
      </c>
      <c r="I36" s="9">
        <f t="shared" si="4"/>
        <v>0</v>
      </c>
      <c r="J36" s="9">
        <f t="shared" si="4"/>
        <v>1</v>
      </c>
      <c r="K36" s="375" t="s">
        <v>561</v>
      </c>
    </row>
    <row r="37" spans="1:11" ht="17.100000000000001" customHeight="1" x14ac:dyDescent="0.25">
      <c r="A37" s="8" t="s">
        <v>302</v>
      </c>
      <c r="B37" s="9">
        <v>9</v>
      </c>
      <c r="C37" s="9">
        <v>1</v>
      </c>
      <c r="D37" s="9">
        <f t="shared" si="5"/>
        <v>10</v>
      </c>
      <c r="E37" s="9">
        <v>0</v>
      </c>
      <c r="F37" s="9">
        <v>0</v>
      </c>
      <c r="G37" s="9">
        <v>0</v>
      </c>
      <c r="H37" s="9">
        <f t="shared" si="4"/>
        <v>9</v>
      </c>
      <c r="I37" s="9">
        <f t="shared" si="4"/>
        <v>1</v>
      </c>
      <c r="J37" s="9">
        <f t="shared" si="4"/>
        <v>10</v>
      </c>
      <c r="K37" s="375" t="s">
        <v>1015</v>
      </c>
    </row>
    <row r="38" spans="1:11" ht="17.100000000000001" customHeight="1" thickBot="1" x14ac:dyDescent="0.3">
      <c r="A38" s="11" t="s">
        <v>90</v>
      </c>
      <c r="B38" s="12">
        <f>SUM(B33:B37)</f>
        <v>43</v>
      </c>
      <c r="C38" s="12">
        <f t="shared" ref="C38:J38" si="6">SUM(C33:C37)</f>
        <v>11</v>
      </c>
      <c r="D38" s="12">
        <f t="shared" si="6"/>
        <v>54</v>
      </c>
      <c r="E38" s="12">
        <f t="shared" si="6"/>
        <v>0</v>
      </c>
      <c r="F38" s="12">
        <f t="shared" si="6"/>
        <v>0</v>
      </c>
      <c r="G38" s="12">
        <f t="shared" si="6"/>
        <v>0</v>
      </c>
      <c r="H38" s="12">
        <f t="shared" si="6"/>
        <v>43</v>
      </c>
      <c r="I38" s="12">
        <f t="shared" si="6"/>
        <v>11</v>
      </c>
      <c r="J38" s="12">
        <f t="shared" si="6"/>
        <v>54</v>
      </c>
      <c r="K38" s="13" t="s">
        <v>323</v>
      </c>
    </row>
    <row r="39" spans="1:11" ht="19.5" customHeight="1" thickTop="1" x14ac:dyDescent="0.25">
      <c r="A39" s="14"/>
      <c r="B39" s="368"/>
      <c r="C39" s="368"/>
      <c r="D39" s="368"/>
      <c r="E39" s="368"/>
      <c r="F39" s="368"/>
      <c r="G39" s="368"/>
      <c r="H39" s="368"/>
      <c r="I39" s="368"/>
      <c r="J39" s="368"/>
      <c r="K39" s="378"/>
    </row>
  </sheetData>
  <mergeCells count="30">
    <mergeCell ref="A1:K1"/>
    <mergeCell ref="A2:K2"/>
    <mergeCell ref="A4:A7"/>
    <mergeCell ref="B4:D4"/>
    <mergeCell ref="E4:G4"/>
    <mergeCell ref="H4:J4"/>
    <mergeCell ref="K4:K7"/>
    <mergeCell ref="B5:D5"/>
    <mergeCell ref="E5:G5"/>
    <mergeCell ref="H5:J5"/>
    <mergeCell ref="A13:K13"/>
    <mergeCell ref="A14:K14"/>
    <mergeCell ref="A16:A19"/>
    <mergeCell ref="B16:D16"/>
    <mergeCell ref="E16:G16"/>
    <mergeCell ref="H16:J16"/>
    <mergeCell ref="K16:K19"/>
    <mergeCell ref="B17:D17"/>
    <mergeCell ref="E17:G17"/>
    <mergeCell ref="H17:J17"/>
    <mergeCell ref="A25:K25"/>
    <mergeCell ref="A26:K26"/>
    <mergeCell ref="A28:A31"/>
    <mergeCell ref="B28:D28"/>
    <mergeCell ref="E28:G28"/>
    <mergeCell ref="H28:J28"/>
    <mergeCell ref="K28:K31"/>
    <mergeCell ref="B29:D29"/>
    <mergeCell ref="E29:G29"/>
    <mergeCell ref="H29:J29"/>
  </mergeCells>
  <printOptions horizontalCentered="1"/>
  <pageMargins left="0.39370078740157483" right="0.39370078740157483" top="0.78740157480314965" bottom="0.39370078740157483" header="0.78740157480314965" footer="0.39370078740157483"/>
  <pageSetup paperSize="9" scale="69" orientation="landscape" r:id="rId1"/>
  <rowBreaks count="1" manualBreakCount="1">
    <brk id="39" max="10"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6:N16"/>
  <sheetViews>
    <sheetView rightToLeft="1" view="pageBreakPreview" zoomScale="80" zoomScaleSheetLayoutView="80" workbookViewId="0">
      <selection activeCell="C2" sqref="C2"/>
    </sheetView>
  </sheetViews>
  <sheetFormatPr defaultColWidth="9" defaultRowHeight="13.8" x14ac:dyDescent="0.25"/>
  <cols>
    <col min="1" max="1" width="12.3984375" style="371" customWidth="1"/>
    <col min="2" max="12" width="8" style="371" customWidth="1"/>
    <col min="13" max="13" width="6.69921875" style="371" customWidth="1"/>
    <col min="14" max="14" width="24.3984375" style="371" customWidth="1"/>
    <col min="15" max="16384" width="9" style="371"/>
  </cols>
  <sheetData>
    <row r="6" spans="1:14" ht="28.5" customHeight="1" x14ac:dyDescent="0.25">
      <c r="A6" s="741" t="s">
        <v>1016</v>
      </c>
      <c r="B6" s="741"/>
      <c r="C6" s="741"/>
      <c r="D6" s="741"/>
      <c r="E6" s="741"/>
      <c r="F6" s="741"/>
      <c r="G6" s="741"/>
      <c r="H6" s="741"/>
      <c r="I6" s="741"/>
      <c r="J6" s="741"/>
      <c r="K6" s="741"/>
      <c r="L6" s="741"/>
      <c r="M6" s="741"/>
      <c r="N6" s="741"/>
    </row>
    <row r="7" spans="1:14" ht="40.5" customHeight="1" x14ac:dyDescent="0.25">
      <c r="A7" s="742" t="s">
        <v>1017</v>
      </c>
      <c r="B7" s="742"/>
      <c r="C7" s="742"/>
      <c r="D7" s="742"/>
      <c r="E7" s="742"/>
      <c r="F7" s="742"/>
      <c r="G7" s="742"/>
      <c r="H7" s="742"/>
      <c r="I7" s="742"/>
      <c r="J7" s="742"/>
      <c r="K7" s="742"/>
      <c r="L7" s="742"/>
      <c r="M7" s="742"/>
      <c r="N7" s="742"/>
    </row>
    <row r="8" spans="1:14" ht="26.25" customHeight="1" thickBot="1" x14ac:dyDescent="0.3">
      <c r="A8" s="5" t="s">
        <v>1018</v>
      </c>
      <c r="N8" s="7" t="s">
        <v>1019</v>
      </c>
    </row>
    <row r="9" spans="1:14" ht="21.75" customHeight="1" thickTop="1" x14ac:dyDescent="0.3">
      <c r="A9" s="735" t="s">
        <v>205</v>
      </c>
      <c r="B9" s="746" t="s">
        <v>129</v>
      </c>
      <c r="C9" s="746"/>
      <c r="D9" s="746"/>
      <c r="E9" s="746" t="s">
        <v>130</v>
      </c>
      <c r="F9" s="746"/>
      <c r="G9" s="746"/>
      <c r="H9" s="746" t="s">
        <v>131</v>
      </c>
      <c r="I9" s="746"/>
      <c r="J9" s="746"/>
      <c r="K9" s="746" t="s">
        <v>4</v>
      </c>
      <c r="L9" s="746"/>
      <c r="M9" s="746"/>
      <c r="N9" s="735" t="s">
        <v>206</v>
      </c>
    </row>
    <row r="10" spans="1:14" ht="21.75" customHeight="1" x14ac:dyDescent="0.3">
      <c r="A10" s="736"/>
      <c r="B10" s="747" t="s">
        <v>132</v>
      </c>
      <c r="C10" s="747"/>
      <c r="D10" s="747"/>
      <c r="E10" s="747" t="s">
        <v>133</v>
      </c>
      <c r="F10" s="747"/>
      <c r="G10" s="747"/>
      <c r="H10" s="747" t="s">
        <v>134</v>
      </c>
      <c r="I10" s="747"/>
      <c r="J10" s="747"/>
      <c r="K10" s="747" t="s">
        <v>9</v>
      </c>
      <c r="L10" s="747"/>
      <c r="M10" s="747"/>
      <c r="N10" s="736"/>
    </row>
    <row r="11" spans="1:14" ht="21.75" customHeight="1" x14ac:dyDescent="0.3">
      <c r="A11" s="736"/>
      <c r="B11" s="370" t="s">
        <v>10</v>
      </c>
      <c r="C11" s="370" t="s">
        <v>113</v>
      </c>
      <c r="D11" s="370" t="s">
        <v>12</v>
      </c>
      <c r="E11" s="370" t="s">
        <v>10</v>
      </c>
      <c r="F11" s="370" t="s">
        <v>113</v>
      </c>
      <c r="G11" s="370" t="s">
        <v>12</v>
      </c>
      <c r="H11" s="370" t="s">
        <v>10</v>
      </c>
      <c r="I11" s="370" t="s">
        <v>113</v>
      </c>
      <c r="J11" s="370" t="s">
        <v>12</v>
      </c>
      <c r="K11" s="370" t="s">
        <v>10</v>
      </c>
      <c r="L11" s="370" t="s">
        <v>113</v>
      </c>
      <c r="M11" s="370" t="s">
        <v>12</v>
      </c>
      <c r="N11" s="736"/>
    </row>
    <row r="12" spans="1:14" ht="21.75" customHeight="1" thickBot="1" x14ac:dyDescent="0.35">
      <c r="A12" s="737"/>
      <c r="B12" s="4" t="s">
        <v>13</v>
      </c>
      <c r="C12" s="4" t="s">
        <v>14</v>
      </c>
      <c r="D12" s="4" t="s">
        <v>9</v>
      </c>
      <c r="E12" s="4" t="s">
        <v>13</v>
      </c>
      <c r="F12" s="4" t="s">
        <v>14</v>
      </c>
      <c r="G12" s="4" t="s">
        <v>9</v>
      </c>
      <c r="H12" s="4" t="s">
        <v>13</v>
      </c>
      <c r="I12" s="4" t="s">
        <v>14</v>
      </c>
      <c r="J12" s="4" t="s">
        <v>9</v>
      </c>
      <c r="K12" s="4" t="s">
        <v>13</v>
      </c>
      <c r="L12" s="4" t="s">
        <v>14</v>
      </c>
      <c r="M12" s="4" t="s">
        <v>9</v>
      </c>
      <c r="N12" s="737"/>
    </row>
    <row r="13" spans="1:14" ht="33" customHeight="1" x14ac:dyDescent="0.25">
      <c r="A13" s="8" t="s">
        <v>15</v>
      </c>
      <c r="B13" s="9"/>
      <c r="C13" s="9"/>
      <c r="D13" s="9"/>
      <c r="E13" s="9"/>
      <c r="F13" s="9"/>
      <c r="G13" s="9"/>
      <c r="H13" s="9"/>
      <c r="I13" s="9"/>
      <c r="J13" s="9"/>
      <c r="K13" s="375"/>
      <c r="L13" s="8"/>
      <c r="M13" s="9"/>
      <c r="N13" s="375" t="s">
        <v>207</v>
      </c>
    </row>
    <row r="14" spans="1:14" ht="32.25" customHeight="1" thickBot="1" x14ac:dyDescent="0.3">
      <c r="A14" s="20" t="s">
        <v>208</v>
      </c>
      <c r="B14" s="21">
        <v>6</v>
      </c>
      <c r="C14" s="21">
        <v>3</v>
      </c>
      <c r="D14" s="21">
        <f>SUM(B14:C14)</f>
        <v>9</v>
      </c>
      <c r="E14" s="21">
        <v>2</v>
      </c>
      <c r="F14" s="21">
        <v>0</v>
      </c>
      <c r="G14" s="21">
        <f>SUM(E14:F14)</f>
        <v>2</v>
      </c>
      <c r="H14" s="21">
        <v>0</v>
      </c>
      <c r="I14" s="21">
        <v>0</v>
      </c>
      <c r="J14" s="21">
        <v>0</v>
      </c>
      <c r="K14" s="21">
        <f>SUM(B14,E14)</f>
        <v>8</v>
      </c>
      <c r="L14" s="21">
        <f>SUM(C14,F14)</f>
        <v>3</v>
      </c>
      <c r="M14" s="21">
        <f>SUM(D14,G14)</f>
        <v>11</v>
      </c>
      <c r="N14" s="22" t="s">
        <v>209</v>
      </c>
    </row>
    <row r="15" spans="1:14" ht="34.5" customHeight="1" thickBot="1" x14ac:dyDescent="0.3">
      <c r="A15" s="23" t="s">
        <v>384</v>
      </c>
      <c r="B15" s="24">
        <f t="shared" ref="B15:M15" si="0">SUM(B14)</f>
        <v>6</v>
      </c>
      <c r="C15" s="24">
        <f t="shared" si="0"/>
        <v>3</v>
      </c>
      <c r="D15" s="24">
        <f t="shared" si="0"/>
        <v>9</v>
      </c>
      <c r="E15" s="24">
        <f t="shared" si="0"/>
        <v>2</v>
      </c>
      <c r="F15" s="24">
        <f t="shared" si="0"/>
        <v>0</v>
      </c>
      <c r="G15" s="24">
        <f t="shared" si="0"/>
        <v>2</v>
      </c>
      <c r="H15" s="24">
        <f t="shared" si="0"/>
        <v>0</v>
      </c>
      <c r="I15" s="24">
        <f t="shared" si="0"/>
        <v>0</v>
      </c>
      <c r="J15" s="24">
        <f t="shared" si="0"/>
        <v>0</v>
      </c>
      <c r="K15" s="24">
        <f t="shared" si="0"/>
        <v>8</v>
      </c>
      <c r="L15" s="24">
        <f t="shared" si="0"/>
        <v>3</v>
      </c>
      <c r="M15" s="24">
        <f t="shared" si="0"/>
        <v>11</v>
      </c>
      <c r="N15" s="376" t="s">
        <v>263</v>
      </c>
    </row>
    <row r="16" spans="1:14" ht="14.4" thickTop="1" x14ac:dyDescent="0.25"/>
  </sheetData>
  <mergeCells count="12">
    <mergeCell ref="H10:J10"/>
    <mergeCell ref="K10:M10"/>
    <mergeCell ref="A6:N6"/>
    <mergeCell ref="A7:N7"/>
    <mergeCell ref="A9:A12"/>
    <mergeCell ref="B9:D9"/>
    <mergeCell ref="E9:G9"/>
    <mergeCell ref="H9:J9"/>
    <mergeCell ref="K9:M9"/>
    <mergeCell ref="N9:N12"/>
    <mergeCell ref="B10:D10"/>
    <mergeCell ref="E10:G10"/>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24"/>
  <sheetViews>
    <sheetView rightToLeft="1" view="pageBreakPreview" topLeftCell="A10" zoomScale="90" zoomScaleSheetLayoutView="90" workbookViewId="0">
      <selection activeCell="G29" sqref="G29"/>
    </sheetView>
  </sheetViews>
  <sheetFormatPr defaultColWidth="9" defaultRowHeight="13.8" x14ac:dyDescent="0.25"/>
  <cols>
    <col min="1" max="1" width="18.5" style="371" customWidth="1"/>
    <col min="2" max="10" width="9.8984375" style="371" customWidth="1"/>
    <col min="11" max="11" width="22.3984375" style="371" customWidth="1"/>
    <col min="12" max="16384" width="9" style="371"/>
  </cols>
  <sheetData>
    <row r="1" spans="1:11" ht="41.25" customHeight="1" x14ac:dyDescent="0.25">
      <c r="A1" s="741" t="s">
        <v>1020</v>
      </c>
      <c r="B1" s="741"/>
      <c r="C1" s="741"/>
      <c r="D1" s="741"/>
      <c r="E1" s="741"/>
      <c r="F1" s="741"/>
      <c r="G1" s="741"/>
      <c r="H1" s="741"/>
      <c r="I1" s="741"/>
      <c r="J1" s="741"/>
      <c r="K1" s="741"/>
    </row>
    <row r="2" spans="1:11" ht="36.75" customHeight="1" x14ac:dyDescent="0.3">
      <c r="A2" s="756" t="s">
        <v>1021</v>
      </c>
      <c r="B2" s="756"/>
      <c r="C2" s="756"/>
      <c r="D2" s="756"/>
      <c r="E2" s="756"/>
      <c r="F2" s="756"/>
      <c r="G2" s="756"/>
      <c r="H2" s="756"/>
      <c r="I2" s="756"/>
      <c r="J2" s="756"/>
      <c r="K2" s="756"/>
    </row>
    <row r="3" spans="1:11" ht="16.2" thickBot="1" x14ac:dyDescent="0.35">
      <c r="A3" s="35" t="s">
        <v>1022</v>
      </c>
      <c r="K3" s="81" t="s">
        <v>1023</v>
      </c>
    </row>
    <row r="4" spans="1:11" ht="16.2" thickTop="1" x14ac:dyDescent="0.3">
      <c r="A4" s="735" t="s">
        <v>205</v>
      </c>
      <c r="B4" s="746" t="s">
        <v>1</v>
      </c>
      <c r="C4" s="746"/>
      <c r="D4" s="746"/>
      <c r="E4" s="746" t="s">
        <v>2</v>
      </c>
      <c r="F4" s="746"/>
      <c r="G4" s="746"/>
      <c r="H4" s="746" t="s">
        <v>4</v>
      </c>
      <c r="I4" s="746"/>
      <c r="J4" s="746"/>
      <c r="K4" s="735" t="s">
        <v>206</v>
      </c>
    </row>
    <row r="5" spans="1:11" ht="15.6" x14ac:dyDescent="0.3">
      <c r="A5" s="736"/>
      <c r="B5" s="747" t="s">
        <v>629</v>
      </c>
      <c r="C5" s="747"/>
      <c r="D5" s="747"/>
      <c r="E5" s="747" t="s">
        <v>7</v>
      </c>
      <c r="F5" s="747"/>
      <c r="G5" s="747"/>
      <c r="H5" s="747" t="s">
        <v>9</v>
      </c>
      <c r="I5" s="747"/>
      <c r="J5" s="747"/>
      <c r="K5" s="736"/>
    </row>
    <row r="6" spans="1:11" ht="15.6" x14ac:dyDescent="0.3">
      <c r="A6" s="736"/>
      <c r="B6" s="370" t="s">
        <v>574</v>
      </c>
      <c r="C6" s="370" t="s">
        <v>113</v>
      </c>
      <c r="D6" s="370" t="s">
        <v>12</v>
      </c>
      <c r="E6" s="370" t="s">
        <v>574</v>
      </c>
      <c r="F6" s="370" t="s">
        <v>113</v>
      </c>
      <c r="G6" s="370" t="s">
        <v>12</v>
      </c>
      <c r="H6" s="370" t="s">
        <v>574</v>
      </c>
      <c r="I6" s="370" t="s">
        <v>113</v>
      </c>
      <c r="J6" s="370" t="s">
        <v>12</v>
      </c>
      <c r="K6" s="736"/>
    </row>
    <row r="7" spans="1:11" ht="16.2" thickBot="1" x14ac:dyDescent="0.35">
      <c r="A7" s="737"/>
      <c r="B7" s="4" t="s">
        <v>13</v>
      </c>
      <c r="C7" s="4" t="s">
        <v>14</v>
      </c>
      <c r="D7" s="4" t="s">
        <v>9</v>
      </c>
      <c r="E7" s="4" t="s">
        <v>13</v>
      </c>
      <c r="F7" s="4" t="s">
        <v>14</v>
      </c>
      <c r="G7" s="4" t="s">
        <v>9</v>
      </c>
      <c r="H7" s="4" t="s">
        <v>13</v>
      </c>
      <c r="I7" s="4" t="s">
        <v>14</v>
      </c>
      <c r="J7" s="4" t="s">
        <v>9</v>
      </c>
      <c r="K7" s="737"/>
    </row>
    <row r="8" spans="1:11" ht="25.5" customHeight="1" x14ac:dyDescent="0.25">
      <c r="A8" s="8" t="s">
        <v>15</v>
      </c>
      <c r="B8" s="9"/>
      <c r="C8" s="9"/>
      <c r="D8" s="9"/>
      <c r="E8" s="9"/>
      <c r="F8" s="9"/>
      <c r="G8" s="9"/>
      <c r="H8" s="9"/>
      <c r="I8" s="9"/>
      <c r="J8" s="9"/>
      <c r="K8" s="34" t="s">
        <v>207</v>
      </c>
    </row>
    <row r="9" spans="1:11" ht="25.5" customHeight="1" thickBot="1" x14ac:dyDescent="0.3">
      <c r="A9" s="20" t="s">
        <v>208</v>
      </c>
      <c r="B9" s="21">
        <v>237</v>
      </c>
      <c r="C9" s="21">
        <v>300</v>
      </c>
      <c r="D9" s="21">
        <f>SUM(B9:C9)</f>
        <v>537</v>
      </c>
      <c r="E9" s="21">
        <v>0</v>
      </c>
      <c r="F9" s="21">
        <v>0</v>
      </c>
      <c r="G9" s="21">
        <f>SUM(E9:F9)</f>
        <v>0</v>
      </c>
      <c r="H9" s="21">
        <f>SUM(E9,B9)</f>
        <v>237</v>
      </c>
      <c r="I9" s="21">
        <f>SUM(F9,C9)</f>
        <v>300</v>
      </c>
      <c r="J9" s="21">
        <f>SUM(H9:I9)</f>
        <v>537</v>
      </c>
      <c r="K9" s="70" t="s">
        <v>209</v>
      </c>
    </row>
    <row r="10" spans="1:11" ht="25.5" customHeight="1" thickBot="1" x14ac:dyDescent="0.3">
      <c r="A10" s="23" t="s">
        <v>384</v>
      </c>
      <c r="B10" s="24">
        <f t="shared" ref="B10:J10" si="0">SUM(B9)</f>
        <v>237</v>
      </c>
      <c r="C10" s="24">
        <f t="shared" si="0"/>
        <v>300</v>
      </c>
      <c r="D10" s="24">
        <f t="shared" si="0"/>
        <v>537</v>
      </c>
      <c r="E10" s="24">
        <f t="shared" si="0"/>
        <v>0</v>
      </c>
      <c r="F10" s="24">
        <f t="shared" si="0"/>
        <v>0</v>
      </c>
      <c r="G10" s="24">
        <f t="shared" si="0"/>
        <v>0</v>
      </c>
      <c r="H10" s="24">
        <f t="shared" si="0"/>
        <v>237</v>
      </c>
      <c r="I10" s="24">
        <f t="shared" si="0"/>
        <v>300</v>
      </c>
      <c r="J10" s="24">
        <f t="shared" si="0"/>
        <v>537</v>
      </c>
      <c r="K10" s="73" t="s">
        <v>263</v>
      </c>
    </row>
    <row r="11" spans="1:11" ht="27.75" customHeight="1" thickTop="1" x14ac:dyDescent="0.25"/>
    <row r="12" spans="1:11" ht="27.75" customHeight="1" x14ac:dyDescent="0.25"/>
    <row r="14" spans="1:11" ht="33" customHeight="1" x14ac:dyDescent="0.25">
      <c r="A14" s="738" t="s">
        <v>1024</v>
      </c>
      <c r="B14" s="738"/>
      <c r="C14" s="738"/>
      <c r="D14" s="738"/>
      <c r="E14" s="738"/>
      <c r="F14" s="738"/>
      <c r="G14" s="738"/>
      <c r="H14" s="738"/>
      <c r="I14" s="738"/>
      <c r="J14" s="738"/>
      <c r="K14" s="738"/>
    </row>
    <row r="15" spans="1:11" ht="35.25" customHeight="1" x14ac:dyDescent="0.3">
      <c r="A15" s="756" t="s">
        <v>1025</v>
      </c>
      <c r="B15" s="756"/>
      <c r="C15" s="756"/>
      <c r="D15" s="756"/>
      <c r="E15" s="756"/>
      <c r="F15" s="756"/>
      <c r="G15" s="756"/>
      <c r="H15" s="756"/>
      <c r="I15" s="756"/>
      <c r="J15" s="756"/>
      <c r="K15" s="756"/>
    </row>
    <row r="16" spans="1:11" ht="18" customHeight="1" thickBot="1" x14ac:dyDescent="0.35">
      <c r="A16" s="35" t="s">
        <v>1026</v>
      </c>
      <c r="K16" s="81" t="s">
        <v>1027</v>
      </c>
    </row>
    <row r="17" spans="1:11" ht="18.75" customHeight="1" thickTop="1" x14ac:dyDescent="0.3">
      <c r="A17" s="735" t="s">
        <v>205</v>
      </c>
      <c r="B17" s="746" t="s">
        <v>1</v>
      </c>
      <c r="C17" s="746"/>
      <c r="D17" s="746"/>
      <c r="E17" s="746" t="s">
        <v>2</v>
      </c>
      <c r="F17" s="746"/>
      <c r="G17" s="746"/>
      <c r="H17" s="746" t="s">
        <v>4</v>
      </c>
      <c r="I17" s="746"/>
      <c r="J17" s="746"/>
      <c r="K17" s="735" t="s">
        <v>206</v>
      </c>
    </row>
    <row r="18" spans="1:11" ht="15.6" x14ac:dyDescent="0.3">
      <c r="A18" s="736"/>
      <c r="B18" s="747" t="s">
        <v>629</v>
      </c>
      <c r="C18" s="747"/>
      <c r="D18" s="747"/>
      <c r="E18" s="747" t="s">
        <v>7</v>
      </c>
      <c r="F18" s="747"/>
      <c r="G18" s="747"/>
      <c r="H18" s="747" t="s">
        <v>9</v>
      </c>
      <c r="I18" s="747"/>
      <c r="J18" s="747"/>
      <c r="K18" s="736"/>
    </row>
    <row r="19" spans="1:11" ht="15.6" x14ac:dyDescent="0.3">
      <c r="A19" s="736"/>
      <c r="B19" s="370" t="s">
        <v>574</v>
      </c>
      <c r="C19" s="370" t="s">
        <v>113</v>
      </c>
      <c r="D19" s="370" t="s">
        <v>12</v>
      </c>
      <c r="E19" s="370" t="s">
        <v>574</v>
      </c>
      <c r="F19" s="370" t="s">
        <v>113</v>
      </c>
      <c r="G19" s="370" t="s">
        <v>12</v>
      </c>
      <c r="H19" s="370" t="s">
        <v>574</v>
      </c>
      <c r="I19" s="370" t="s">
        <v>113</v>
      </c>
      <c r="J19" s="370" t="s">
        <v>12</v>
      </c>
      <c r="K19" s="736"/>
    </row>
    <row r="20" spans="1:11" ht="27" customHeight="1" thickBot="1" x14ac:dyDescent="0.35">
      <c r="A20" s="737"/>
      <c r="B20" s="4" t="s">
        <v>13</v>
      </c>
      <c r="C20" s="4" t="s">
        <v>14</v>
      </c>
      <c r="D20" s="4" t="s">
        <v>9</v>
      </c>
      <c r="E20" s="4" t="s">
        <v>13</v>
      </c>
      <c r="F20" s="4" t="s">
        <v>14</v>
      </c>
      <c r="G20" s="4" t="s">
        <v>9</v>
      </c>
      <c r="H20" s="4" t="s">
        <v>13</v>
      </c>
      <c r="I20" s="4" t="s">
        <v>14</v>
      </c>
      <c r="J20" s="4" t="s">
        <v>9</v>
      </c>
      <c r="K20" s="737"/>
    </row>
    <row r="21" spans="1:11" ht="24.75" customHeight="1" x14ac:dyDescent="0.25">
      <c r="A21" s="8" t="s">
        <v>15</v>
      </c>
      <c r="B21" s="9"/>
      <c r="C21" s="9"/>
      <c r="D21" s="9"/>
      <c r="E21" s="9"/>
      <c r="F21" s="9"/>
      <c r="G21" s="9"/>
      <c r="H21" s="9"/>
      <c r="I21" s="9"/>
      <c r="J21" s="9"/>
      <c r="K21" s="34" t="s">
        <v>207</v>
      </c>
    </row>
    <row r="22" spans="1:11" ht="24.75" customHeight="1" thickBot="1" x14ac:dyDescent="0.3">
      <c r="A22" s="20" t="s">
        <v>208</v>
      </c>
      <c r="B22" s="21">
        <v>231</v>
      </c>
      <c r="C22" s="21">
        <v>296</v>
      </c>
      <c r="D22" s="21">
        <f>SUM(B22:C22)</f>
        <v>527</v>
      </c>
      <c r="E22" s="21">
        <v>0</v>
      </c>
      <c r="F22" s="21">
        <v>0</v>
      </c>
      <c r="G22" s="21">
        <f>SUM(E22:F22)</f>
        <v>0</v>
      </c>
      <c r="H22" s="21">
        <f>SUM(E22,B22)</f>
        <v>231</v>
      </c>
      <c r="I22" s="21">
        <f>SUM(F22,C22)</f>
        <v>296</v>
      </c>
      <c r="J22" s="21">
        <f>SUM(H22:I22)</f>
        <v>527</v>
      </c>
      <c r="K22" s="70" t="s">
        <v>209</v>
      </c>
    </row>
    <row r="23" spans="1:11" ht="24.75" customHeight="1" thickBot="1" x14ac:dyDescent="0.3">
      <c r="A23" s="23" t="s">
        <v>384</v>
      </c>
      <c r="B23" s="24">
        <f t="shared" ref="B23:J23" si="1">SUM(B22)</f>
        <v>231</v>
      </c>
      <c r="C23" s="24">
        <f t="shared" si="1"/>
        <v>296</v>
      </c>
      <c r="D23" s="24">
        <f t="shared" si="1"/>
        <v>527</v>
      </c>
      <c r="E23" s="24">
        <f t="shared" si="1"/>
        <v>0</v>
      </c>
      <c r="F23" s="24">
        <f t="shared" si="1"/>
        <v>0</v>
      </c>
      <c r="G23" s="24">
        <f t="shared" si="1"/>
        <v>0</v>
      </c>
      <c r="H23" s="24">
        <f t="shared" si="1"/>
        <v>231</v>
      </c>
      <c r="I23" s="24">
        <f t="shared" si="1"/>
        <v>296</v>
      </c>
      <c r="J23" s="24">
        <f t="shared" si="1"/>
        <v>527</v>
      </c>
      <c r="K23" s="73" t="s">
        <v>263</v>
      </c>
    </row>
    <row r="24" spans="1:11" ht="14.4" thickTop="1" x14ac:dyDescent="0.25"/>
  </sheetData>
  <mergeCells count="20">
    <mergeCell ref="A1:K1"/>
    <mergeCell ref="A2:K2"/>
    <mergeCell ref="A4:A7"/>
    <mergeCell ref="B4:D4"/>
    <mergeCell ref="E4:G4"/>
    <mergeCell ref="H4:J4"/>
    <mergeCell ref="K4:K7"/>
    <mergeCell ref="B5:D5"/>
    <mergeCell ref="E5:G5"/>
    <mergeCell ref="H5:J5"/>
    <mergeCell ref="A14:K14"/>
    <mergeCell ref="A15:K15"/>
    <mergeCell ref="A17:A20"/>
    <mergeCell ref="B17:D17"/>
    <mergeCell ref="E17:G17"/>
    <mergeCell ref="H17:J17"/>
    <mergeCell ref="K17:K20"/>
    <mergeCell ref="B18:D18"/>
    <mergeCell ref="E18:G18"/>
    <mergeCell ref="H18:J18"/>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176"/>
  <sheetViews>
    <sheetView rightToLeft="1" view="pageBreakPreview" topLeftCell="A155" zoomScale="80" zoomScaleNormal="100" zoomScaleSheetLayoutView="80" workbookViewId="0">
      <selection activeCell="E182" sqref="E182"/>
    </sheetView>
  </sheetViews>
  <sheetFormatPr defaultColWidth="9" defaultRowHeight="13.8" x14ac:dyDescent="0.25"/>
  <cols>
    <col min="1" max="1" width="26.3984375" style="371" customWidth="1"/>
    <col min="2" max="10" width="8.69921875" style="371" customWidth="1"/>
    <col min="11" max="11" width="31" style="371" customWidth="1"/>
    <col min="12" max="85" width="0" style="371" hidden="1" customWidth="1"/>
    <col min="86" max="16384" width="9" style="371"/>
  </cols>
  <sheetData>
    <row r="1" spans="1:11" ht="24.75" customHeight="1" x14ac:dyDescent="0.25">
      <c r="A1" s="738" t="s">
        <v>1028</v>
      </c>
      <c r="B1" s="738"/>
      <c r="C1" s="738"/>
      <c r="D1" s="738"/>
      <c r="E1" s="738"/>
      <c r="F1" s="738"/>
      <c r="G1" s="738"/>
      <c r="H1" s="738"/>
      <c r="I1" s="738"/>
      <c r="J1" s="738"/>
      <c r="K1" s="738"/>
    </row>
    <row r="2" spans="1:11" ht="38.25" customHeight="1" x14ac:dyDescent="0.3">
      <c r="A2" s="759" t="s">
        <v>1029</v>
      </c>
      <c r="B2" s="759"/>
      <c r="C2" s="759"/>
      <c r="D2" s="759"/>
      <c r="E2" s="759"/>
      <c r="F2" s="759"/>
      <c r="G2" s="759"/>
      <c r="H2" s="759"/>
      <c r="I2" s="759"/>
      <c r="J2" s="759"/>
      <c r="K2" s="759"/>
    </row>
    <row r="3" spans="1:11" ht="24.75" customHeight="1" thickBot="1" x14ac:dyDescent="0.35">
      <c r="A3" s="35" t="s">
        <v>1030</v>
      </c>
      <c r="K3" s="81" t="s">
        <v>1031</v>
      </c>
    </row>
    <row r="4" spans="1:11" ht="24.75" customHeight="1" thickTop="1" x14ac:dyDescent="0.3">
      <c r="A4" s="735" t="s">
        <v>205</v>
      </c>
      <c r="B4" s="746" t="s">
        <v>1</v>
      </c>
      <c r="C4" s="746"/>
      <c r="D4" s="746"/>
      <c r="E4" s="746" t="s">
        <v>2</v>
      </c>
      <c r="F4" s="746"/>
      <c r="G4" s="746"/>
      <c r="H4" s="746" t="s">
        <v>4</v>
      </c>
      <c r="I4" s="746"/>
      <c r="J4" s="746"/>
      <c r="K4" s="735" t="s">
        <v>206</v>
      </c>
    </row>
    <row r="5" spans="1:11" ht="24.75" customHeight="1" x14ac:dyDescent="0.3">
      <c r="A5" s="736"/>
      <c r="B5" s="747" t="s">
        <v>6</v>
      </c>
      <c r="C5" s="747"/>
      <c r="D5" s="747"/>
      <c r="E5" s="747" t="s">
        <v>7</v>
      </c>
      <c r="F5" s="747"/>
      <c r="G5" s="747"/>
      <c r="H5" s="747" t="s">
        <v>9</v>
      </c>
      <c r="I5" s="747"/>
      <c r="J5" s="747"/>
      <c r="K5" s="736"/>
    </row>
    <row r="6" spans="1:11" ht="24.75" customHeight="1" x14ac:dyDescent="0.3">
      <c r="A6" s="736"/>
      <c r="B6" s="370" t="s">
        <v>10</v>
      </c>
      <c r="C6" s="370" t="s">
        <v>113</v>
      </c>
      <c r="D6" s="370" t="s">
        <v>12</v>
      </c>
      <c r="E6" s="370" t="s">
        <v>10</v>
      </c>
      <c r="F6" s="370" t="s">
        <v>113</v>
      </c>
      <c r="G6" s="370" t="s">
        <v>12</v>
      </c>
      <c r="H6" s="370" t="s">
        <v>10</v>
      </c>
      <c r="I6" s="370" t="s">
        <v>113</v>
      </c>
      <c r="J6" s="370" t="s">
        <v>12</v>
      </c>
      <c r="K6" s="736"/>
    </row>
    <row r="7" spans="1:11" ht="24.75" customHeight="1" thickBot="1" x14ac:dyDescent="0.35">
      <c r="A7" s="737"/>
      <c r="B7" s="4" t="s">
        <v>13</v>
      </c>
      <c r="C7" s="4" t="s">
        <v>14</v>
      </c>
      <c r="D7" s="4" t="s">
        <v>9</v>
      </c>
      <c r="E7" s="4" t="s">
        <v>13</v>
      </c>
      <c r="F7" s="4" t="s">
        <v>14</v>
      </c>
      <c r="G7" s="4" t="s">
        <v>9</v>
      </c>
      <c r="H7" s="4" t="s">
        <v>13</v>
      </c>
      <c r="I7" s="4" t="s">
        <v>14</v>
      </c>
      <c r="J7" s="4" t="s">
        <v>9</v>
      </c>
      <c r="K7" s="737"/>
    </row>
    <row r="8" spans="1:11" ht="24" customHeight="1" x14ac:dyDescent="0.3">
      <c r="A8" s="8" t="s">
        <v>15</v>
      </c>
      <c r="B8" s="99"/>
      <c r="C8" s="99"/>
      <c r="D8" s="99"/>
      <c r="E8" s="99"/>
      <c r="F8" s="99"/>
      <c r="G8" s="99"/>
      <c r="H8" s="99"/>
      <c r="I8" s="99"/>
      <c r="J8" s="99"/>
      <c r="K8" s="375" t="s">
        <v>207</v>
      </c>
    </row>
    <row r="9" spans="1:11" ht="24" customHeight="1" x14ac:dyDescent="0.25">
      <c r="A9" s="8" t="s">
        <v>208</v>
      </c>
      <c r="B9" s="9">
        <v>85</v>
      </c>
      <c r="C9" s="9">
        <v>96</v>
      </c>
      <c r="D9" s="9">
        <f t="shared" ref="D9:D18" si="0">SUM(B9:C9)</f>
        <v>181</v>
      </c>
      <c r="E9" s="9">
        <v>0</v>
      </c>
      <c r="F9" s="9">
        <v>0</v>
      </c>
      <c r="G9" s="9">
        <v>0</v>
      </c>
      <c r="H9" s="9">
        <f t="shared" ref="H9:I22" si="1">SUM(B9,E9)</f>
        <v>85</v>
      </c>
      <c r="I9" s="9">
        <f t="shared" si="1"/>
        <v>96</v>
      </c>
      <c r="J9" s="9">
        <f t="shared" ref="J9:J22" si="2">SUM(H9:I9)</f>
        <v>181</v>
      </c>
      <c r="K9" s="375" t="s">
        <v>209</v>
      </c>
    </row>
    <row r="10" spans="1:11" ht="24" customHeight="1" x14ac:dyDescent="0.25">
      <c r="A10" s="8" t="s">
        <v>212</v>
      </c>
      <c r="B10" s="9">
        <v>58</v>
      </c>
      <c r="C10" s="9">
        <v>66</v>
      </c>
      <c r="D10" s="9">
        <f t="shared" si="0"/>
        <v>124</v>
      </c>
      <c r="E10" s="9">
        <v>0</v>
      </c>
      <c r="F10" s="9">
        <v>0</v>
      </c>
      <c r="G10" s="9">
        <v>0</v>
      </c>
      <c r="H10" s="9">
        <f t="shared" si="1"/>
        <v>58</v>
      </c>
      <c r="I10" s="9">
        <f t="shared" si="1"/>
        <v>66</v>
      </c>
      <c r="J10" s="9">
        <f t="shared" si="2"/>
        <v>124</v>
      </c>
      <c r="K10" s="375" t="s">
        <v>213</v>
      </c>
    </row>
    <row r="11" spans="1:11" ht="24" customHeight="1" x14ac:dyDescent="0.25">
      <c r="A11" s="8" t="s">
        <v>214</v>
      </c>
      <c r="B11" s="9">
        <v>74</v>
      </c>
      <c r="C11" s="9">
        <v>80</v>
      </c>
      <c r="D11" s="9">
        <f t="shared" si="0"/>
        <v>154</v>
      </c>
      <c r="E11" s="9">
        <v>0</v>
      </c>
      <c r="F11" s="9">
        <v>0</v>
      </c>
      <c r="G11" s="9">
        <v>0</v>
      </c>
      <c r="H11" s="9">
        <f t="shared" si="1"/>
        <v>74</v>
      </c>
      <c r="I11" s="9">
        <f t="shared" si="1"/>
        <v>80</v>
      </c>
      <c r="J11" s="9">
        <f t="shared" si="2"/>
        <v>154</v>
      </c>
      <c r="K11" s="375" t="s">
        <v>310</v>
      </c>
    </row>
    <row r="12" spans="1:11" ht="24" customHeight="1" x14ac:dyDescent="0.25">
      <c r="A12" s="8" t="s">
        <v>216</v>
      </c>
      <c r="B12" s="9">
        <v>31</v>
      </c>
      <c r="C12" s="9">
        <v>151</v>
      </c>
      <c r="D12" s="9">
        <f t="shared" si="0"/>
        <v>182</v>
      </c>
      <c r="E12" s="9">
        <v>0</v>
      </c>
      <c r="F12" s="9">
        <v>0</v>
      </c>
      <c r="G12" s="9">
        <v>0</v>
      </c>
      <c r="H12" s="9">
        <f t="shared" si="1"/>
        <v>31</v>
      </c>
      <c r="I12" s="9">
        <f t="shared" si="1"/>
        <v>151</v>
      </c>
      <c r="J12" s="9">
        <f t="shared" si="2"/>
        <v>182</v>
      </c>
      <c r="K12" s="375" t="s">
        <v>217</v>
      </c>
    </row>
    <row r="13" spans="1:11" ht="24" customHeight="1" x14ac:dyDescent="0.25">
      <c r="A13" s="8" t="s">
        <v>218</v>
      </c>
      <c r="B13" s="9">
        <v>411</v>
      </c>
      <c r="C13" s="9">
        <v>99</v>
      </c>
      <c r="D13" s="9">
        <f t="shared" si="0"/>
        <v>510</v>
      </c>
      <c r="E13" s="9">
        <v>0</v>
      </c>
      <c r="F13" s="9">
        <v>0</v>
      </c>
      <c r="G13" s="9">
        <v>0</v>
      </c>
      <c r="H13" s="9">
        <f t="shared" si="1"/>
        <v>411</v>
      </c>
      <c r="I13" s="9">
        <f t="shared" si="1"/>
        <v>99</v>
      </c>
      <c r="J13" s="9">
        <f t="shared" si="2"/>
        <v>510</v>
      </c>
      <c r="K13" s="375" t="s">
        <v>219</v>
      </c>
    </row>
    <row r="14" spans="1:11" ht="24" customHeight="1" x14ac:dyDescent="0.25">
      <c r="A14" s="8" t="s">
        <v>1032</v>
      </c>
      <c r="B14" s="9">
        <v>105</v>
      </c>
      <c r="C14" s="9">
        <v>18</v>
      </c>
      <c r="D14" s="9">
        <f t="shared" si="0"/>
        <v>123</v>
      </c>
      <c r="E14" s="9">
        <v>0</v>
      </c>
      <c r="F14" s="9">
        <v>0</v>
      </c>
      <c r="G14" s="9">
        <v>0</v>
      </c>
      <c r="H14" s="9">
        <f t="shared" si="1"/>
        <v>105</v>
      </c>
      <c r="I14" s="9">
        <f t="shared" si="1"/>
        <v>18</v>
      </c>
      <c r="J14" s="9">
        <f t="shared" si="2"/>
        <v>123</v>
      </c>
      <c r="K14" s="375" t="s">
        <v>1033</v>
      </c>
    </row>
    <row r="15" spans="1:11" ht="24" customHeight="1" x14ac:dyDescent="0.25">
      <c r="A15" s="8" t="s">
        <v>222</v>
      </c>
      <c r="B15" s="9">
        <v>46</v>
      </c>
      <c r="C15" s="9">
        <v>19</v>
      </c>
      <c r="D15" s="9">
        <f t="shared" si="0"/>
        <v>65</v>
      </c>
      <c r="E15" s="9">
        <v>0</v>
      </c>
      <c r="F15" s="9">
        <v>0</v>
      </c>
      <c r="G15" s="9">
        <v>0</v>
      </c>
      <c r="H15" s="9">
        <f t="shared" si="1"/>
        <v>46</v>
      </c>
      <c r="I15" s="9">
        <f t="shared" si="1"/>
        <v>19</v>
      </c>
      <c r="J15" s="9">
        <f t="shared" si="2"/>
        <v>65</v>
      </c>
      <c r="K15" s="375" t="s">
        <v>223</v>
      </c>
    </row>
    <row r="16" spans="1:11" ht="24" customHeight="1" x14ac:dyDescent="0.25">
      <c r="A16" s="8" t="s">
        <v>224</v>
      </c>
      <c r="B16" s="9">
        <v>71</v>
      </c>
      <c r="C16" s="9">
        <v>49</v>
      </c>
      <c r="D16" s="9">
        <f t="shared" si="0"/>
        <v>120</v>
      </c>
      <c r="E16" s="9">
        <v>0</v>
      </c>
      <c r="F16" s="9">
        <v>0</v>
      </c>
      <c r="G16" s="9">
        <v>0</v>
      </c>
      <c r="H16" s="9">
        <f t="shared" si="1"/>
        <v>71</v>
      </c>
      <c r="I16" s="9">
        <f t="shared" si="1"/>
        <v>49</v>
      </c>
      <c r="J16" s="9">
        <f t="shared" si="2"/>
        <v>120</v>
      </c>
      <c r="K16" s="375" t="s">
        <v>225</v>
      </c>
    </row>
    <row r="17" spans="1:11" ht="24" customHeight="1" x14ac:dyDescent="0.25">
      <c r="A17" s="8" t="s">
        <v>226</v>
      </c>
      <c r="B17" s="9">
        <v>156</v>
      </c>
      <c r="C17" s="9">
        <v>162</v>
      </c>
      <c r="D17" s="9">
        <f t="shared" si="0"/>
        <v>318</v>
      </c>
      <c r="E17" s="9">
        <v>0</v>
      </c>
      <c r="F17" s="9">
        <v>0</v>
      </c>
      <c r="G17" s="9">
        <v>0</v>
      </c>
      <c r="H17" s="9">
        <f t="shared" si="1"/>
        <v>156</v>
      </c>
      <c r="I17" s="9">
        <f t="shared" si="1"/>
        <v>162</v>
      </c>
      <c r="J17" s="9">
        <f t="shared" si="2"/>
        <v>318</v>
      </c>
      <c r="K17" s="375" t="s">
        <v>467</v>
      </c>
    </row>
    <row r="18" spans="1:11" ht="24" customHeight="1" x14ac:dyDescent="0.25">
      <c r="A18" s="8" t="s">
        <v>470</v>
      </c>
      <c r="B18" s="9">
        <v>99</v>
      </c>
      <c r="C18" s="9">
        <v>56</v>
      </c>
      <c r="D18" s="9">
        <f t="shared" si="0"/>
        <v>155</v>
      </c>
      <c r="E18" s="9">
        <v>0</v>
      </c>
      <c r="F18" s="9">
        <v>0</v>
      </c>
      <c r="G18" s="9">
        <v>0</v>
      </c>
      <c r="H18" s="9">
        <f t="shared" si="1"/>
        <v>99</v>
      </c>
      <c r="I18" s="9">
        <f t="shared" si="1"/>
        <v>56</v>
      </c>
      <c r="J18" s="9">
        <f t="shared" si="2"/>
        <v>155</v>
      </c>
      <c r="K18" s="375" t="s">
        <v>471</v>
      </c>
    </row>
    <row r="19" spans="1:11" ht="24" customHeight="1" x14ac:dyDescent="0.25">
      <c r="A19" s="8" t="s">
        <v>230</v>
      </c>
      <c r="B19" s="9">
        <v>576</v>
      </c>
      <c r="C19" s="9">
        <v>172</v>
      </c>
      <c r="D19" s="9">
        <f>SUM(B19:C19)</f>
        <v>748</v>
      </c>
      <c r="E19" s="9">
        <v>0</v>
      </c>
      <c r="F19" s="9">
        <v>0</v>
      </c>
      <c r="G19" s="9">
        <v>0</v>
      </c>
      <c r="H19" s="9">
        <f t="shared" si="1"/>
        <v>576</v>
      </c>
      <c r="I19" s="9">
        <f t="shared" si="1"/>
        <v>172</v>
      </c>
      <c r="J19" s="9">
        <f t="shared" si="2"/>
        <v>748</v>
      </c>
      <c r="K19" s="375" t="s">
        <v>231</v>
      </c>
    </row>
    <row r="20" spans="1:11" ht="24" customHeight="1" x14ac:dyDescent="0.25">
      <c r="A20" s="8" t="s">
        <v>472</v>
      </c>
      <c r="B20" s="9">
        <v>660</v>
      </c>
      <c r="C20" s="9">
        <v>280</v>
      </c>
      <c r="D20" s="9">
        <f>SUM(B20:C20)</f>
        <v>940</v>
      </c>
      <c r="E20" s="9">
        <v>0</v>
      </c>
      <c r="F20" s="9">
        <v>0</v>
      </c>
      <c r="G20" s="9">
        <v>0</v>
      </c>
      <c r="H20" s="9">
        <f t="shared" si="1"/>
        <v>660</v>
      </c>
      <c r="I20" s="9">
        <f t="shared" si="1"/>
        <v>280</v>
      </c>
      <c r="J20" s="9">
        <f t="shared" si="2"/>
        <v>940</v>
      </c>
      <c r="K20" s="375" t="s">
        <v>473</v>
      </c>
    </row>
    <row r="21" spans="1:11" ht="24" customHeight="1" x14ac:dyDescent="0.25">
      <c r="A21" s="8" t="s">
        <v>474</v>
      </c>
      <c r="B21" s="9">
        <v>598</v>
      </c>
      <c r="C21" s="9">
        <v>294</v>
      </c>
      <c r="D21" s="9">
        <f>SUM(B21:C21)</f>
        <v>892</v>
      </c>
      <c r="E21" s="9">
        <v>0</v>
      </c>
      <c r="F21" s="9">
        <v>0</v>
      </c>
      <c r="G21" s="9">
        <v>0</v>
      </c>
      <c r="H21" s="9">
        <f t="shared" si="1"/>
        <v>598</v>
      </c>
      <c r="I21" s="9">
        <f t="shared" si="1"/>
        <v>294</v>
      </c>
      <c r="J21" s="9">
        <f t="shared" si="2"/>
        <v>892</v>
      </c>
      <c r="K21" s="375" t="s">
        <v>475</v>
      </c>
    </row>
    <row r="22" spans="1:11" ht="24" customHeight="1" thickBot="1" x14ac:dyDescent="0.3">
      <c r="A22" s="11" t="s">
        <v>1034</v>
      </c>
      <c r="B22" s="12">
        <v>157</v>
      </c>
      <c r="C22" s="12">
        <v>145</v>
      </c>
      <c r="D22" s="12">
        <f>SUM(B22:C22)</f>
        <v>302</v>
      </c>
      <c r="E22" s="12">
        <v>0</v>
      </c>
      <c r="F22" s="12">
        <v>0</v>
      </c>
      <c r="G22" s="12">
        <v>0</v>
      </c>
      <c r="H22" s="12">
        <f t="shared" si="1"/>
        <v>157</v>
      </c>
      <c r="I22" s="12">
        <f t="shared" si="1"/>
        <v>145</v>
      </c>
      <c r="J22" s="12">
        <f t="shared" si="2"/>
        <v>302</v>
      </c>
      <c r="K22" s="13" t="s">
        <v>1035</v>
      </c>
    </row>
    <row r="23" spans="1:11" ht="14.4" thickTop="1" x14ac:dyDescent="0.25"/>
    <row r="31" spans="1:11" s="659" customFormat="1" x14ac:dyDescent="0.25"/>
    <row r="32" spans="1:11" s="659" customFormat="1" x14ac:dyDescent="0.25"/>
    <row r="36" spans="1:11" ht="22.5" customHeight="1" thickBot="1" x14ac:dyDescent="0.35">
      <c r="A36" s="35" t="s">
        <v>1036</v>
      </c>
      <c r="K36" s="81" t="s">
        <v>1037</v>
      </c>
    </row>
    <row r="37" spans="1:11" ht="22.5" customHeight="1" thickTop="1" x14ac:dyDescent="0.3">
      <c r="A37" s="735" t="s">
        <v>205</v>
      </c>
      <c r="B37" s="746" t="s">
        <v>1</v>
      </c>
      <c r="C37" s="746"/>
      <c r="D37" s="746"/>
      <c r="E37" s="746" t="s">
        <v>2</v>
      </c>
      <c r="F37" s="746"/>
      <c r="G37" s="746"/>
      <c r="H37" s="746" t="s">
        <v>4</v>
      </c>
      <c r="I37" s="746"/>
      <c r="J37" s="746"/>
      <c r="K37" s="735" t="s">
        <v>206</v>
      </c>
    </row>
    <row r="38" spans="1:11" ht="22.5" customHeight="1" x14ac:dyDescent="0.3">
      <c r="A38" s="736"/>
      <c r="B38" s="747" t="s">
        <v>6</v>
      </c>
      <c r="C38" s="747"/>
      <c r="D38" s="747"/>
      <c r="E38" s="747" t="s">
        <v>7</v>
      </c>
      <c r="F38" s="747"/>
      <c r="G38" s="747"/>
      <c r="H38" s="747" t="s">
        <v>9</v>
      </c>
      <c r="I38" s="747"/>
      <c r="J38" s="747"/>
      <c r="K38" s="736"/>
    </row>
    <row r="39" spans="1:11" ht="22.5" customHeight="1" x14ac:dyDescent="0.3">
      <c r="A39" s="736"/>
      <c r="B39" s="370" t="s">
        <v>10</v>
      </c>
      <c r="C39" s="370" t="s">
        <v>113</v>
      </c>
      <c r="D39" s="370" t="s">
        <v>12</v>
      </c>
      <c r="E39" s="370" t="s">
        <v>10</v>
      </c>
      <c r="F39" s="370" t="s">
        <v>113</v>
      </c>
      <c r="G39" s="370" t="s">
        <v>12</v>
      </c>
      <c r="H39" s="370" t="s">
        <v>10</v>
      </c>
      <c r="I39" s="370" t="s">
        <v>113</v>
      </c>
      <c r="J39" s="370" t="s">
        <v>12</v>
      </c>
      <c r="K39" s="736"/>
    </row>
    <row r="40" spans="1:11" ht="22.5" customHeight="1" thickBot="1" x14ac:dyDescent="0.35">
      <c r="A40" s="737"/>
      <c r="B40" s="4" t="s">
        <v>13</v>
      </c>
      <c r="C40" s="4" t="s">
        <v>14</v>
      </c>
      <c r="D40" s="4" t="s">
        <v>9</v>
      </c>
      <c r="E40" s="4" t="s">
        <v>13</v>
      </c>
      <c r="F40" s="4" t="s">
        <v>14</v>
      </c>
      <c r="G40" s="4" t="s">
        <v>9</v>
      </c>
      <c r="H40" s="4" t="s">
        <v>13</v>
      </c>
      <c r="I40" s="4" t="s">
        <v>14</v>
      </c>
      <c r="J40" s="4" t="s">
        <v>9</v>
      </c>
      <c r="K40" s="737"/>
    </row>
    <row r="41" spans="1:11" ht="22.5" customHeight="1" x14ac:dyDescent="0.25">
      <c r="A41" s="8" t="s">
        <v>236</v>
      </c>
      <c r="B41" s="9">
        <v>0</v>
      </c>
      <c r="C41" s="9">
        <v>674</v>
      </c>
      <c r="D41" s="9">
        <f t="shared" ref="D41:D47" si="3">SUM(B41:C41)</f>
        <v>674</v>
      </c>
      <c r="E41" s="9">
        <v>0</v>
      </c>
      <c r="F41" s="9">
        <v>0</v>
      </c>
      <c r="G41" s="9">
        <v>0</v>
      </c>
      <c r="H41" s="9">
        <f t="shared" ref="H41:I47" si="4">SUM(B41,E41)</f>
        <v>0</v>
      </c>
      <c r="I41" s="9">
        <f t="shared" si="4"/>
        <v>674</v>
      </c>
      <c r="J41" s="9">
        <f t="shared" ref="J41:J47" si="5">SUM(H41:I41)</f>
        <v>674</v>
      </c>
      <c r="K41" s="375" t="s">
        <v>443</v>
      </c>
    </row>
    <row r="42" spans="1:11" ht="22.5" customHeight="1" x14ac:dyDescent="0.25">
      <c r="A42" s="8" t="s">
        <v>1038</v>
      </c>
      <c r="B42" s="9">
        <v>451</v>
      </c>
      <c r="C42" s="9">
        <v>109</v>
      </c>
      <c r="D42" s="9">
        <f t="shared" si="3"/>
        <v>560</v>
      </c>
      <c r="E42" s="9">
        <v>0</v>
      </c>
      <c r="F42" s="9">
        <v>0</v>
      </c>
      <c r="G42" s="9">
        <v>0</v>
      </c>
      <c r="H42" s="9">
        <f t="shared" si="4"/>
        <v>451</v>
      </c>
      <c r="I42" s="9">
        <f t="shared" si="4"/>
        <v>109</v>
      </c>
      <c r="J42" s="9">
        <f t="shared" si="5"/>
        <v>560</v>
      </c>
      <c r="K42" s="375" t="s">
        <v>322</v>
      </c>
    </row>
    <row r="43" spans="1:11" ht="22.5" customHeight="1" x14ac:dyDescent="0.25">
      <c r="A43" s="8" t="s">
        <v>238</v>
      </c>
      <c r="B43" s="9">
        <v>171</v>
      </c>
      <c r="C43" s="9">
        <v>15</v>
      </c>
      <c r="D43" s="9">
        <f t="shared" si="3"/>
        <v>186</v>
      </c>
      <c r="E43" s="9">
        <v>0</v>
      </c>
      <c r="F43" s="9">
        <v>0</v>
      </c>
      <c r="G43" s="9">
        <v>0</v>
      </c>
      <c r="H43" s="9">
        <f t="shared" si="4"/>
        <v>171</v>
      </c>
      <c r="I43" s="9">
        <f t="shared" si="4"/>
        <v>15</v>
      </c>
      <c r="J43" s="9">
        <f t="shared" si="5"/>
        <v>186</v>
      </c>
      <c r="K43" s="375" t="s">
        <v>476</v>
      </c>
    </row>
    <row r="44" spans="1:11" ht="22.5" customHeight="1" x14ac:dyDescent="0.25">
      <c r="A44" s="8" t="s">
        <v>242</v>
      </c>
      <c r="B44" s="9">
        <v>279</v>
      </c>
      <c r="C44" s="9">
        <v>107</v>
      </c>
      <c r="D44" s="9">
        <f t="shared" si="3"/>
        <v>386</v>
      </c>
      <c r="E44" s="9">
        <v>0</v>
      </c>
      <c r="F44" s="9">
        <v>0</v>
      </c>
      <c r="G44" s="9">
        <v>0</v>
      </c>
      <c r="H44" s="9">
        <f t="shared" si="4"/>
        <v>279</v>
      </c>
      <c r="I44" s="9">
        <f t="shared" si="4"/>
        <v>107</v>
      </c>
      <c r="J44" s="9">
        <f t="shared" si="5"/>
        <v>386</v>
      </c>
      <c r="K44" s="375" t="s">
        <v>243</v>
      </c>
    </row>
    <row r="45" spans="1:11" ht="22.5" customHeight="1" x14ac:dyDescent="0.25">
      <c r="A45" s="8" t="s">
        <v>419</v>
      </c>
      <c r="B45" s="9">
        <v>192</v>
      </c>
      <c r="C45" s="9">
        <v>159</v>
      </c>
      <c r="D45" s="9">
        <f t="shared" si="3"/>
        <v>351</v>
      </c>
      <c r="E45" s="9">
        <v>0</v>
      </c>
      <c r="F45" s="9">
        <v>0</v>
      </c>
      <c r="G45" s="9">
        <v>0</v>
      </c>
      <c r="H45" s="9">
        <f t="shared" si="4"/>
        <v>192</v>
      </c>
      <c r="I45" s="9">
        <f t="shared" si="4"/>
        <v>159</v>
      </c>
      <c r="J45" s="9">
        <f t="shared" si="5"/>
        <v>351</v>
      </c>
      <c r="K45" s="375" t="s">
        <v>249</v>
      </c>
    </row>
    <row r="46" spans="1:11" ht="22.5" customHeight="1" x14ac:dyDescent="0.25">
      <c r="A46" s="8" t="s">
        <v>250</v>
      </c>
      <c r="B46" s="9">
        <v>71</v>
      </c>
      <c r="C46" s="9">
        <v>29</v>
      </c>
      <c r="D46" s="9">
        <f t="shared" si="3"/>
        <v>100</v>
      </c>
      <c r="E46" s="9">
        <v>0</v>
      </c>
      <c r="F46" s="9">
        <v>0</v>
      </c>
      <c r="G46" s="9">
        <v>0</v>
      </c>
      <c r="H46" s="9">
        <f t="shared" si="4"/>
        <v>71</v>
      </c>
      <c r="I46" s="9">
        <f t="shared" si="4"/>
        <v>29</v>
      </c>
      <c r="J46" s="9">
        <f t="shared" si="5"/>
        <v>100</v>
      </c>
      <c r="K46" s="375" t="s">
        <v>479</v>
      </c>
    </row>
    <row r="47" spans="1:11" ht="22.5" customHeight="1" x14ac:dyDescent="0.25">
      <c r="A47" s="8" t="s">
        <v>446</v>
      </c>
      <c r="B47" s="9">
        <v>222</v>
      </c>
      <c r="C47" s="9">
        <v>65</v>
      </c>
      <c r="D47" s="9">
        <f t="shared" si="3"/>
        <v>287</v>
      </c>
      <c r="E47" s="9">
        <v>0</v>
      </c>
      <c r="F47" s="9">
        <v>0</v>
      </c>
      <c r="G47" s="9">
        <v>0</v>
      </c>
      <c r="H47" s="9">
        <f t="shared" si="4"/>
        <v>222</v>
      </c>
      <c r="I47" s="9">
        <f t="shared" si="4"/>
        <v>65</v>
      </c>
      <c r="J47" s="9">
        <f t="shared" si="5"/>
        <v>287</v>
      </c>
      <c r="K47" s="375" t="s">
        <v>255</v>
      </c>
    </row>
    <row r="48" spans="1:11" ht="22.5" customHeight="1" x14ac:dyDescent="0.25">
      <c r="A48" s="8" t="s">
        <v>90</v>
      </c>
      <c r="B48" s="9">
        <f>SUM(B41:B47,B9:B22)</f>
        <v>4513</v>
      </c>
      <c r="C48" s="9">
        <f t="shared" ref="C48:J48" si="6">SUM(C41:C47,C9:C22)</f>
        <v>2845</v>
      </c>
      <c r="D48" s="9">
        <f t="shared" si="6"/>
        <v>7358</v>
      </c>
      <c r="E48" s="9">
        <f t="shared" si="6"/>
        <v>0</v>
      </c>
      <c r="F48" s="9">
        <f t="shared" si="6"/>
        <v>0</v>
      </c>
      <c r="G48" s="9">
        <f t="shared" si="6"/>
        <v>0</v>
      </c>
      <c r="H48" s="9">
        <f t="shared" si="6"/>
        <v>4513</v>
      </c>
      <c r="I48" s="9">
        <f t="shared" si="6"/>
        <v>2845</v>
      </c>
      <c r="J48" s="9">
        <f t="shared" si="6"/>
        <v>7358</v>
      </c>
      <c r="K48" s="375" t="s">
        <v>91</v>
      </c>
    </row>
    <row r="49" spans="1:11" ht="22.5" customHeight="1" x14ac:dyDescent="0.25">
      <c r="A49" s="8" t="s">
        <v>92</v>
      </c>
      <c r="B49" s="9"/>
      <c r="C49" s="9"/>
      <c r="D49" s="9"/>
      <c r="E49" s="9"/>
      <c r="F49" s="9"/>
      <c r="G49" s="9"/>
      <c r="H49" s="9"/>
      <c r="I49" s="9"/>
      <c r="J49" s="9"/>
      <c r="K49" s="375" t="s">
        <v>480</v>
      </c>
    </row>
    <row r="50" spans="1:11" ht="22.5" customHeight="1" x14ac:dyDescent="0.25">
      <c r="A50" s="8" t="s">
        <v>218</v>
      </c>
      <c r="B50" s="9">
        <v>91</v>
      </c>
      <c r="C50" s="9">
        <v>9</v>
      </c>
      <c r="D50" s="9">
        <f>SUM(B50:C50)</f>
        <v>100</v>
      </c>
      <c r="E50" s="9">
        <v>0</v>
      </c>
      <c r="F50" s="9">
        <v>0</v>
      </c>
      <c r="G50" s="9">
        <v>0</v>
      </c>
      <c r="H50" s="9">
        <f t="shared" ref="H50:I63" si="7">SUM(B50,E50)</f>
        <v>91</v>
      </c>
      <c r="I50" s="9">
        <f t="shared" si="7"/>
        <v>9</v>
      </c>
      <c r="J50" s="9">
        <f>SUM(H50:I50)</f>
        <v>100</v>
      </c>
      <c r="K50" s="375" t="s">
        <v>219</v>
      </c>
    </row>
    <row r="51" spans="1:11" ht="22.5" customHeight="1" x14ac:dyDescent="0.25">
      <c r="A51" s="8" t="s">
        <v>222</v>
      </c>
      <c r="B51" s="9">
        <v>23</v>
      </c>
      <c r="C51" s="9">
        <v>3</v>
      </c>
      <c r="D51" s="9">
        <f t="shared" ref="D51:D63" si="8">SUM(B51:C51)</f>
        <v>26</v>
      </c>
      <c r="E51" s="9">
        <v>0</v>
      </c>
      <c r="F51" s="9">
        <v>0</v>
      </c>
      <c r="G51" s="9">
        <v>0</v>
      </c>
      <c r="H51" s="9">
        <f t="shared" si="7"/>
        <v>23</v>
      </c>
      <c r="I51" s="9">
        <f t="shared" si="7"/>
        <v>3</v>
      </c>
      <c r="J51" s="9">
        <f>SUM(H51:I51)</f>
        <v>26</v>
      </c>
      <c r="K51" s="375" t="s">
        <v>223</v>
      </c>
    </row>
    <row r="52" spans="1:11" ht="22.5" customHeight="1" x14ac:dyDescent="0.25">
      <c r="A52" s="8" t="s">
        <v>226</v>
      </c>
      <c r="B52" s="9">
        <v>64</v>
      </c>
      <c r="C52" s="9">
        <v>20</v>
      </c>
      <c r="D52" s="9">
        <f t="shared" si="8"/>
        <v>84</v>
      </c>
      <c r="E52" s="9">
        <v>0</v>
      </c>
      <c r="F52" s="9">
        <v>0</v>
      </c>
      <c r="G52" s="9">
        <v>0</v>
      </c>
      <c r="H52" s="9">
        <f t="shared" si="7"/>
        <v>64</v>
      </c>
      <c r="I52" s="9">
        <f t="shared" si="7"/>
        <v>20</v>
      </c>
      <c r="J52" s="9">
        <f>SUM(H52:I52)</f>
        <v>84</v>
      </c>
      <c r="K52" s="375" t="s">
        <v>467</v>
      </c>
    </row>
    <row r="53" spans="1:11" ht="22.5" customHeight="1" x14ac:dyDescent="0.25">
      <c r="A53" s="8" t="s">
        <v>470</v>
      </c>
      <c r="B53" s="9">
        <v>9</v>
      </c>
      <c r="C53" s="9">
        <v>2</v>
      </c>
      <c r="D53" s="9">
        <f t="shared" si="8"/>
        <v>11</v>
      </c>
      <c r="E53" s="9">
        <v>0</v>
      </c>
      <c r="F53" s="9">
        <v>0</v>
      </c>
      <c r="G53" s="9">
        <v>0</v>
      </c>
      <c r="H53" s="9">
        <f t="shared" si="7"/>
        <v>9</v>
      </c>
      <c r="I53" s="9">
        <f t="shared" si="7"/>
        <v>2</v>
      </c>
      <c r="J53" s="9">
        <f t="shared" ref="J53:J63" si="9">SUM(H53:I53)</f>
        <v>11</v>
      </c>
      <c r="K53" s="375" t="s">
        <v>471</v>
      </c>
    </row>
    <row r="54" spans="1:11" ht="22.5" customHeight="1" x14ac:dyDescent="0.25">
      <c r="A54" s="8" t="s">
        <v>230</v>
      </c>
      <c r="B54" s="9">
        <v>108</v>
      </c>
      <c r="C54" s="9">
        <v>24</v>
      </c>
      <c r="D54" s="9">
        <f t="shared" si="8"/>
        <v>132</v>
      </c>
      <c r="E54" s="9">
        <v>0</v>
      </c>
      <c r="F54" s="9">
        <v>0</v>
      </c>
      <c r="G54" s="9">
        <v>0</v>
      </c>
      <c r="H54" s="9">
        <f t="shared" si="7"/>
        <v>108</v>
      </c>
      <c r="I54" s="9">
        <f t="shared" si="7"/>
        <v>24</v>
      </c>
      <c r="J54" s="9">
        <f t="shared" si="9"/>
        <v>132</v>
      </c>
      <c r="K54" s="375" t="s">
        <v>231</v>
      </c>
    </row>
    <row r="55" spans="1:11" ht="22.5" customHeight="1" x14ac:dyDescent="0.25">
      <c r="A55" s="8" t="s">
        <v>472</v>
      </c>
      <c r="B55" s="9">
        <v>183</v>
      </c>
      <c r="C55" s="9">
        <v>53</v>
      </c>
      <c r="D55" s="9">
        <f t="shared" si="8"/>
        <v>236</v>
      </c>
      <c r="E55" s="9">
        <v>0</v>
      </c>
      <c r="F55" s="9">
        <v>0</v>
      </c>
      <c r="G55" s="9">
        <v>0</v>
      </c>
      <c r="H55" s="9">
        <f t="shared" si="7"/>
        <v>183</v>
      </c>
      <c r="I55" s="9">
        <f t="shared" si="7"/>
        <v>53</v>
      </c>
      <c r="J55" s="9">
        <f t="shared" si="9"/>
        <v>236</v>
      </c>
      <c r="K55" s="375" t="s">
        <v>473</v>
      </c>
    </row>
    <row r="56" spans="1:11" ht="22.5" customHeight="1" x14ac:dyDescent="0.25">
      <c r="A56" s="8" t="s">
        <v>474</v>
      </c>
      <c r="B56" s="9">
        <v>67</v>
      </c>
      <c r="C56" s="9">
        <v>25</v>
      </c>
      <c r="D56" s="9">
        <f t="shared" si="8"/>
        <v>92</v>
      </c>
      <c r="E56" s="9">
        <v>0</v>
      </c>
      <c r="F56" s="9">
        <v>0</v>
      </c>
      <c r="G56" s="9">
        <v>0</v>
      </c>
      <c r="H56" s="9">
        <f t="shared" si="7"/>
        <v>67</v>
      </c>
      <c r="I56" s="9">
        <f t="shared" si="7"/>
        <v>25</v>
      </c>
      <c r="J56" s="9">
        <f t="shared" si="9"/>
        <v>92</v>
      </c>
      <c r="K56" s="375" t="s">
        <v>475</v>
      </c>
    </row>
    <row r="57" spans="1:11" ht="22.5" customHeight="1" x14ac:dyDescent="0.25">
      <c r="A57" s="8" t="s">
        <v>1034</v>
      </c>
      <c r="B57" s="9">
        <v>26</v>
      </c>
      <c r="C57" s="9">
        <v>20</v>
      </c>
      <c r="D57" s="9">
        <f t="shared" si="8"/>
        <v>46</v>
      </c>
      <c r="E57" s="9">
        <v>0</v>
      </c>
      <c r="F57" s="9">
        <v>0</v>
      </c>
      <c r="G57" s="9">
        <v>0</v>
      </c>
      <c r="H57" s="9">
        <f t="shared" si="7"/>
        <v>26</v>
      </c>
      <c r="I57" s="9">
        <f t="shared" si="7"/>
        <v>20</v>
      </c>
      <c r="J57" s="9">
        <f t="shared" si="9"/>
        <v>46</v>
      </c>
      <c r="K57" s="375" t="s">
        <v>1035</v>
      </c>
    </row>
    <row r="58" spans="1:11" ht="22.5" customHeight="1" x14ac:dyDescent="0.25">
      <c r="A58" s="17" t="s">
        <v>236</v>
      </c>
      <c r="B58" s="9">
        <v>0</v>
      </c>
      <c r="C58" s="9">
        <v>18</v>
      </c>
      <c r="D58" s="9">
        <f t="shared" si="8"/>
        <v>18</v>
      </c>
      <c r="E58" s="9">
        <v>0</v>
      </c>
      <c r="F58" s="9">
        <v>0</v>
      </c>
      <c r="G58" s="9">
        <v>0</v>
      </c>
      <c r="H58" s="9">
        <f t="shared" si="7"/>
        <v>0</v>
      </c>
      <c r="I58" s="9">
        <f t="shared" si="7"/>
        <v>18</v>
      </c>
      <c r="J58" s="9">
        <f t="shared" si="9"/>
        <v>18</v>
      </c>
      <c r="K58" s="19" t="s">
        <v>443</v>
      </c>
    </row>
    <row r="59" spans="1:11" ht="22.5" customHeight="1" x14ac:dyDescent="0.25">
      <c r="A59" s="8" t="s">
        <v>1039</v>
      </c>
      <c r="B59" s="9">
        <v>79</v>
      </c>
      <c r="C59" s="9">
        <v>22</v>
      </c>
      <c r="D59" s="9">
        <f t="shared" si="8"/>
        <v>101</v>
      </c>
      <c r="E59" s="9">
        <v>0</v>
      </c>
      <c r="F59" s="9">
        <v>0</v>
      </c>
      <c r="G59" s="9">
        <v>0</v>
      </c>
      <c r="H59" s="9">
        <f t="shared" si="7"/>
        <v>79</v>
      </c>
      <c r="I59" s="9">
        <f t="shared" si="7"/>
        <v>22</v>
      </c>
      <c r="J59" s="9">
        <f t="shared" si="9"/>
        <v>101</v>
      </c>
      <c r="K59" s="375" t="s">
        <v>322</v>
      </c>
    </row>
    <row r="60" spans="1:11" ht="22.5" customHeight="1" x14ac:dyDescent="0.25">
      <c r="A60" s="8" t="s">
        <v>238</v>
      </c>
      <c r="B60" s="9">
        <v>42</v>
      </c>
      <c r="C60" s="9">
        <v>3</v>
      </c>
      <c r="D60" s="9">
        <f t="shared" si="8"/>
        <v>45</v>
      </c>
      <c r="E60" s="9">
        <v>0</v>
      </c>
      <c r="F60" s="9">
        <v>0</v>
      </c>
      <c r="G60" s="9">
        <v>0</v>
      </c>
      <c r="H60" s="9">
        <f t="shared" si="7"/>
        <v>42</v>
      </c>
      <c r="I60" s="9">
        <f t="shared" si="7"/>
        <v>3</v>
      </c>
      <c r="J60" s="9">
        <f t="shared" si="9"/>
        <v>45</v>
      </c>
      <c r="K60" s="375" t="s">
        <v>476</v>
      </c>
    </row>
    <row r="61" spans="1:11" ht="22.5" customHeight="1" x14ac:dyDescent="0.25">
      <c r="A61" s="8" t="s">
        <v>242</v>
      </c>
      <c r="B61" s="9">
        <v>152</v>
      </c>
      <c r="C61" s="9">
        <v>29</v>
      </c>
      <c r="D61" s="9">
        <f t="shared" si="8"/>
        <v>181</v>
      </c>
      <c r="E61" s="9">
        <v>0</v>
      </c>
      <c r="F61" s="9">
        <v>0</v>
      </c>
      <c r="G61" s="9">
        <v>0</v>
      </c>
      <c r="H61" s="9">
        <f t="shared" si="7"/>
        <v>152</v>
      </c>
      <c r="I61" s="9">
        <f t="shared" si="7"/>
        <v>29</v>
      </c>
      <c r="J61" s="9">
        <f t="shared" si="9"/>
        <v>181</v>
      </c>
      <c r="K61" s="375" t="s">
        <v>243</v>
      </c>
    </row>
    <row r="62" spans="1:11" ht="22.5" customHeight="1" x14ac:dyDescent="0.25">
      <c r="A62" s="8" t="s">
        <v>419</v>
      </c>
      <c r="B62" s="9">
        <v>331</v>
      </c>
      <c r="C62" s="9">
        <v>192</v>
      </c>
      <c r="D62" s="9">
        <f t="shared" si="8"/>
        <v>523</v>
      </c>
      <c r="E62" s="9">
        <v>0</v>
      </c>
      <c r="F62" s="9">
        <v>0</v>
      </c>
      <c r="G62" s="9">
        <v>0</v>
      </c>
      <c r="H62" s="9">
        <f t="shared" si="7"/>
        <v>331</v>
      </c>
      <c r="I62" s="9">
        <f t="shared" si="7"/>
        <v>192</v>
      </c>
      <c r="J62" s="9">
        <f t="shared" si="9"/>
        <v>523</v>
      </c>
      <c r="K62" s="375" t="s">
        <v>249</v>
      </c>
    </row>
    <row r="63" spans="1:11" ht="22.5" customHeight="1" x14ac:dyDescent="0.25">
      <c r="A63" s="8" t="s">
        <v>446</v>
      </c>
      <c r="B63" s="9">
        <v>30</v>
      </c>
      <c r="C63" s="9">
        <v>1</v>
      </c>
      <c r="D63" s="9">
        <f t="shared" si="8"/>
        <v>31</v>
      </c>
      <c r="E63" s="9">
        <v>0</v>
      </c>
      <c r="F63" s="9">
        <v>0</v>
      </c>
      <c r="G63" s="9">
        <v>0</v>
      </c>
      <c r="H63" s="9">
        <f t="shared" si="7"/>
        <v>30</v>
      </c>
      <c r="I63" s="9">
        <f t="shared" si="7"/>
        <v>1</v>
      </c>
      <c r="J63" s="9">
        <f t="shared" si="9"/>
        <v>31</v>
      </c>
      <c r="K63" s="375" t="s">
        <v>255</v>
      </c>
    </row>
    <row r="64" spans="1:11" ht="22.5" customHeight="1" thickBot="1" x14ac:dyDescent="0.3">
      <c r="A64" s="8" t="s">
        <v>127</v>
      </c>
      <c r="B64" s="9">
        <f>SUM(B50:B63)</f>
        <v>1205</v>
      </c>
      <c r="C64" s="9">
        <f t="shared" ref="C64:J64" si="10">SUM(C50:C63)</f>
        <v>421</v>
      </c>
      <c r="D64" s="9">
        <f t="shared" si="10"/>
        <v>1626</v>
      </c>
      <c r="E64" s="9">
        <f t="shared" si="10"/>
        <v>0</v>
      </c>
      <c r="F64" s="9">
        <f t="shared" si="10"/>
        <v>0</v>
      </c>
      <c r="G64" s="9">
        <f t="shared" si="10"/>
        <v>0</v>
      </c>
      <c r="H64" s="9">
        <f t="shared" si="10"/>
        <v>1205</v>
      </c>
      <c r="I64" s="9">
        <f t="shared" si="10"/>
        <v>421</v>
      </c>
      <c r="J64" s="9">
        <f t="shared" si="10"/>
        <v>1626</v>
      </c>
      <c r="K64" s="375" t="s">
        <v>261</v>
      </c>
    </row>
    <row r="65" spans="1:11" ht="22.5" customHeight="1" thickBot="1" x14ac:dyDescent="0.3">
      <c r="A65" s="23" t="s">
        <v>384</v>
      </c>
      <c r="B65" s="24">
        <f>SUM(B64,B48)</f>
        <v>5718</v>
      </c>
      <c r="C65" s="24">
        <f t="shared" ref="C65:J65" si="11">SUM(C64,C48)</f>
        <v>3266</v>
      </c>
      <c r="D65" s="24">
        <f t="shared" si="11"/>
        <v>8984</v>
      </c>
      <c r="E65" s="24">
        <f t="shared" si="11"/>
        <v>0</v>
      </c>
      <c r="F65" s="24">
        <f t="shared" si="11"/>
        <v>0</v>
      </c>
      <c r="G65" s="24">
        <f t="shared" si="11"/>
        <v>0</v>
      </c>
      <c r="H65" s="24">
        <f t="shared" si="11"/>
        <v>5718</v>
      </c>
      <c r="I65" s="24">
        <f t="shared" si="11"/>
        <v>3266</v>
      </c>
      <c r="J65" s="24">
        <f t="shared" si="11"/>
        <v>8984</v>
      </c>
      <c r="K65" s="376" t="s">
        <v>263</v>
      </c>
    </row>
    <row r="66" spans="1:11" ht="14.4" thickTop="1" x14ac:dyDescent="0.25"/>
    <row r="68" spans="1:11" s="659" customFormat="1" x14ac:dyDescent="0.25"/>
    <row r="69" spans="1:11" s="659" customFormat="1" x14ac:dyDescent="0.25"/>
    <row r="70" spans="1:11" s="392" customFormat="1" ht="21.75" customHeight="1" x14ac:dyDescent="0.25"/>
    <row r="71" spans="1:11" ht="21.75" customHeight="1" x14ac:dyDescent="0.25">
      <c r="A71" s="738" t="s">
        <v>1040</v>
      </c>
      <c r="B71" s="738"/>
      <c r="C71" s="738"/>
      <c r="D71" s="738"/>
      <c r="E71" s="738"/>
      <c r="F71" s="738"/>
      <c r="G71" s="738"/>
      <c r="H71" s="738"/>
      <c r="I71" s="738"/>
      <c r="J71" s="738"/>
      <c r="K71" s="738"/>
    </row>
    <row r="72" spans="1:11" ht="26.25" customHeight="1" x14ac:dyDescent="0.25">
      <c r="A72" s="742" t="s">
        <v>1041</v>
      </c>
      <c r="B72" s="742"/>
      <c r="C72" s="742"/>
      <c r="D72" s="742"/>
      <c r="E72" s="742"/>
      <c r="F72" s="742"/>
      <c r="G72" s="742"/>
      <c r="H72" s="742"/>
      <c r="I72" s="742"/>
      <c r="J72" s="742"/>
      <c r="K72" s="742"/>
    </row>
    <row r="73" spans="1:11" ht="18.75" customHeight="1" thickBot="1" x14ac:dyDescent="0.35">
      <c r="A73" s="35" t="s">
        <v>1042</v>
      </c>
      <c r="K73" s="81" t="s">
        <v>1043</v>
      </c>
    </row>
    <row r="74" spans="1:11" ht="21.75" customHeight="1" thickTop="1" x14ac:dyDescent="0.3">
      <c r="A74" s="735" t="s">
        <v>205</v>
      </c>
      <c r="B74" s="746" t="s">
        <v>1</v>
      </c>
      <c r="C74" s="746"/>
      <c r="D74" s="746"/>
      <c r="E74" s="746" t="s">
        <v>2</v>
      </c>
      <c r="F74" s="746"/>
      <c r="G74" s="746"/>
      <c r="H74" s="746" t="s">
        <v>4</v>
      </c>
      <c r="I74" s="746"/>
      <c r="J74" s="746"/>
      <c r="K74" s="735" t="s">
        <v>206</v>
      </c>
    </row>
    <row r="75" spans="1:11" ht="21.75" customHeight="1" x14ac:dyDescent="0.3">
      <c r="A75" s="736"/>
      <c r="B75" s="747" t="s">
        <v>6</v>
      </c>
      <c r="C75" s="747"/>
      <c r="D75" s="747"/>
      <c r="E75" s="747" t="s">
        <v>7</v>
      </c>
      <c r="F75" s="747"/>
      <c r="G75" s="747"/>
      <c r="H75" s="747" t="s">
        <v>9</v>
      </c>
      <c r="I75" s="747"/>
      <c r="J75" s="747"/>
      <c r="K75" s="736"/>
    </row>
    <row r="76" spans="1:11" ht="21.75" customHeight="1" x14ac:dyDescent="0.3">
      <c r="A76" s="736"/>
      <c r="B76" s="370" t="s">
        <v>10</v>
      </c>
      <c r="C76" s="370" t="s">
        <v>113</v>
      </c>
      <c r="D76" s="370" t="s">
        <v>12</v>
      </c>
      <c r="E76" s="370" t="s">
        <v>10</v>
      </c>
      <c r="F76" s="370" t="s">
        <v>113</v>
      </c>
      <c r="G76" s="370" t="s">
        <v>12</v>
      </c>
      <c r="H76" s="370" t="s">
        <v>10</v>
      </c>
      <c r="I76" s="370" t="s">
        <v>113</v>
      </c>
      <c r="J76" s="370" t="s">
        <v>12</v>
      </c>
      <c r="K76" s="736"/>
    </row>
    <row r="77" spans="1:11" ht="21.75" customHeight="1" thickBot="1" x14ac:dyDescent="0.35">
      <c r="A77" s="737"/>
      <c r="B77" s="4" t="s">
        <v>13</v>
      </c>
      <c r="C77" s="4" t="s">
        <v>14</v>
      </c>
      <c r="D77" s="4" t="s">
        <v>9</v>
      </c>
      <c r="E77" s="4" t="s">
        <v>13</v>
      </c>
      <c r="F77" s="4" t="s">
        <v>14</v>
      </c>
      <c r="G77" s="4" t="s">
        <v>9</v>
      </c>
      <c r="H77" s="4" t="s">
        <v>13</v>
      </c>
      <c r="I77" s="4" t="s">
        <v>14</v>
      </c>
      <c r="J77" s="4" t="s">
        <v>9</v>
      </c>
      <c r="K77" s="737"/>
    </row>
    <row r="78" spans="1:11" ht="20.25" customHeight="1" x14ac:dyDescent="0.3">
      <c r="A78" s="8" t="s">
        <v>15</v>
      </c>
      <c r="B78" s="99"/>
      <c r="C78" s="99"/>
      <c r="D78" s="99"/>
      <c r="E78" s="99"/>
      <c r="F78" s="99"/>
      <c r="G78" s="99"/>
      <c r="H78" s="99"/>
      <c r="I78" s="99"/>
      <c r="J78" s="99"/>
      <c r="K78" s="375" t="s">
        <v>207</v>
      </c>
    </row>
    <row r="79" spans="1:11" ht="23.25" customHeight="1" x14ac:dyDescent="0.25">
      <c r="A79" s="8" t="s">
        <v>208</v>
      </c>
      <c r="B79" s="9">
        <v>272</v>
      </c>
      <c r="C79" s="9">
        <v>356</v>
      </c>
      <c r="D79" s="9">
        <f t="shared" ref="D79:D88" si="12">SUM(B79:C79)</f>
        <v>628</v>
      </c>
      <c r="E79" s="9">
        <v>0</v>
      </c>
      <c r="F79" s="9">
        <v>0</v>
      </c>
      <c r="G79" s="9">
        <f>SUM(E79:F79)</f>
        <v>0</v>
      </c>
      <c r="H79" s="9">
        <f t="shared" ref="H79:I95" si="13">SUM(B79,E79)</f>
        <v>272</v>
      </c>
      <c r="I79" s="9">
        <f t="shared" si="13"/>
        <v>356</v>
      </c>
      <c r="J79" s="9">
        <f t="shared" ref="J79:J95" si="14">SUM(H79:I79)</f>
        <v>628</v>
      </c>
      <c r="K79" s="375" t="s">
        <v>209</v>
      </c>
    </row>
    <row r="80" spans="1:11" ht="23.25" customHeight="1" x14ac:dyDescent="0.25">
      <c r="A80" s="8" t="s">
        <v>212</v>
      </c>
      <c r="B80" s="9">
        <v>167</v>
      </c>
      <c r="C80" s="9">
        <v>198</v>
      </c>
      <c r="D80" s="9">
        <f t="shared" si="12"/>
        <v>365</v>
      </c>
      <c r="E80" s="9">
        <v>0</v>
      </c>
      <c r="F80" s="9">
        <v>0</v>
      </c>
      <c r="G80" s="9">
        <f t="shared" ref="G80:G95" si="15">SUM(E80:F80)</f>
        <v>0</v>
      </c>
      <c r="H80" s="9">
        <f t="shared" si="13"/>
        <v>167</v>
      </c>
      <c r="I80" s="9">
        <f t="shared" si="13"/>
        <v>198</v>
      </c>
      <c r="J80" s="9">
        <f t="shared" si="14"/>
        <v>365</v>
      </c>
      <c r="K80" s="375" t="s">
        <v>213</v>
      </c>
    </row>
    <row r="81" spans="1:11" ht="23.25" customHeight="1" x14ac:dyDescent="0.25">
      <c r="A81" s="8" t="s">
        <v>214</v>
      </c>
      <c r="B81" s="9">
        <v>141</v>
      </c>
      <c r="C81" s="9">
        <v>159</v>
      </c>
      <c r="D81" s="9">
        <f t="shared" si="12"/>
        <v>300</v>
      </c>
      <c r="E81" s="9">
        <v>0</v>
      </c>
      <c r="F81" s="9">
        <v>0</v>
      </c>
      <c r="G81" s="9">
        <f t="shared" si="15"/>
        <v>0</v>
      </c>
      <c r="H81" s="9">
        <f t="shared" si="13"/>
        <v>141</v>
      </c>
      <c r="I81" s="9">
        <f t="shared" si="13"/>
        <v>159</v>
      </c>
      <c r="J81" s="9">
        <f t="shared" si="14"/>
        <v>300</v>
      </c>
      <c r="K81" s="375" t="s">
        <v>310</v>
      </c>
    </row>
    <row r="82" spans="1:11" ht="23.25" customHeight="1" x14ac:dyDescent="0.25">
      <c r="A82" s="8" t="s">
        <v>216</v>
      </c>
      <c r="B82" s="9">
        <v>97</v>
      </c>
      <c r="C82" s="9">
        <v>320</v>
      </c>
      <c r="D82" s="9">
        <f t="shared" si="12"/>
        <v>417</v>
      </c>
      <c r="E82" s="9">
        <v>0</v>
      </c>
      <c r="F82" s="9">
        <v>0</v>
      </c>
      <c r="G82" s="9">
        <f t="shared" si="15"/>
        <v>0</v>
      </c>
      <c r="H82" s="9">
        <f t="shared" si="13"/>
        <v>97</v>
      </c>
      <c r="I82" s="9">
        <f t="shared" si="13"/>
        <v>320</v>
      </c>
      <c r="J82" s="9">
        <f t="shared" si="14"/>
        <v>417</v>
      </c>
      <c r="K82" s="375" t="s">
        <v>217</v>
      </c>
    </row>
    <row r="83" spans="1:11" ht="23.25" customHeight="1" x14ac:dyDescent="0.25">
      <c r="A83" s="8" t="s">
        <v>218</v>
      </c>
      <c r="B83" s="9">
        <v>1082</v>
      </c>
      <c r="C83" s="9">
        <v>522</v>
      </c>
      <c r="D83" s="9">
        <f t="shared" si="12"/>
        <v>1604</v>
      </c>
      <c r="E83" s="9">
        <v>0</v>
      </c>
      <c r="F83" s="9">
        <v>0</v>
      </c>
      <c r="G83" s="9">
        <f t="shared" si="15"/>
        <v>0</v>
      </c>
      <c r="H83" s="9">
        <f t="shared" si="13"/>
        <v>1082</v>
      </c>
      <c r="I83" s="9">
        <f t="shared" si="13"/>
        <v>522</v>
      </c>
      <c r="J83" s="9">
        <f t="shared" si="14"/>
        <v>1604</v>
      </c>
      <c r="K83" s="375" t="s">
        <v>219</v>
      </c>
    </row>
    <row r="84" spans="1:11" ht="23.25" customHeight="1" x14ac:dyDescent="0.25">
      <c r="A84" s="8" t="s">
        <v>1032</v>
      </c>
      <c r="B84" s="9">
        <v>213</v>
      </c>
      <c r="C84" s="9">
        <v>88</v>
      </c>
      <c r="D84" s="9">
        <f t="shared" si="12"/>
        <v>301</v>
      </c>
      <c r="E84" s="9">
        <v>0</v>
      </c>
      <c r="F84" s="9">
        <v>0</v>
      </c>
      <c r="G84" s="9">
        <f t="shared" si="15"/>
        <v>0</v>
      </c>
      <c r="H84" s="9">
        <f t="shared" si="13"/>
        <v>213</v>
      </c>
      <c r="I84" s="9">
        <f t="shared" si="13"/>
        <v>88</v>
      </c>
      <c r="J84" s="9">
        <f t="shared" si="14"/>
        <v>301</v>
      </c>
      <c r="K84" s="375" t="s">
        <v>1033</v>
      </c>
    </row>
    <row r="85" spans="1:11" ht="23.25" customHeight="1" x14ac:dyDescent="0.25">
      <c r="A85" s="8" t="s">
        <v>222</v>
      </c>
      <c r="B85" s="9">
        <v>496</v>
      </c>
      <c r="C85" s="9">
        <v>200</v>
      </c>
      <c r="D85" s="9">
        <f t="shared" si="12"/>
        <v>696</v>
      </c>
      <c r="E85" s="9">
        <v>0</v>
      </c>
      <c r="F85" s="9">
        <v>1</v>
      </c>
      <c r="G85" s="9">
        <f t="shared" si="15"/>
        <v>1</v>
      </c>
      <c r="H85" s="9">
        <f t="shared" si="13"/>
        <v>496</v>
      </c>
      <c r="I85" s="9">
        <f t="shared" si="13"/>
        <v>201</v>
      </c>
      <c r="J85" s="9">
        <f t="shared" si="14"/>
        <v>697</v>
      </c>
      <c r="K85" s="375" t="s">
        <v>223</v>
      </c>
    </row>
    <row r="86" spans="1:11" ht="23.25" customHeight="1" x14ac:dyDescent="0.25">
      <c r="A86" s="8" t="s">
        <v>224</v>
      </c>
      <c r="B86" s="9">
        <v>164</v>
      </c>
      <c r="C86" s="9">
        <v>104</v>
      </c>
      <c r="D86" s="9">
        <f t="shared" si="12"/>
        <v>268</v>
      </c>
      <c r="E86" s="9">
        <v>0</v>
      </c>
      <c r="F86" s="9">
        <v>0</v>
      </c>
      <c r="G86" s="9">
        <f t="shared" si="15"/>
        <v>0</v>
      </c>
      <c r="H86" s="9">
        <f t="shared" si="13"/>
        <v>164</v>
      </c>
      <c r="I86" s="9">
        <f t="shared" si="13"/>
        <v>104</v>
      </c>
      <c r="J86" s="9">
        <f t="shared" si="14"/>
        <v>268</v>
      </c>
      <c r="K86" s="375" t="s">
        <v>225</v>
      </c>
    </row>
    <row r="87" spans="1:11" ht="18.75" customHeight="1" x14ac:dyDescent="0.25">
      <c r="A87" s="8" t="s">
        <v>226</v>
      </c>
      <c r="B87" s="9">
        <v>566</v>
      </c>
      <c r="C87" s="9">
        <v>656</v>
      </c>
      <c r="D87" s="9">
        <f t="shared" si="12"/>
        <v>1222</v>
      </c>
      <c r="E87" s="9">
        <v>0</v>
      </c>
      <c r="F87" s="9">
        <v>1</v>
      </c>
      <c r="G87" s="9">
        <f t="shared" si="15"/>
        <v>1</v>
      </c>
      <c r="H87" s="9">
        <f t="shared" si="13"/>
        <v>566</v>
      </c>
      <c r="I87" s="9">
        <f t="shared" si="13"/>
        <v>657</v>
      </c>
      <c r="J87" s="9">
        <f t="shared" si="14"/>
        <v>1223</v>
      </c>
      <c r="K87" s="375" t="s">
        <v>467</v>
      </c>
    </row>
    <row r="88" spans="1:11" ht="23.25" customHeight="1" x14ac:dyDescent="0.25">
      <c r="A88" s="8" t="s">
        <v>537</v>
      </c>
      <c r="B88" s="9">
        <v>328</v>
      </c>
      <c r="C88" s="9">
        <v>207</v>
      </c>
      <c r="D88" s="9">
        <f t="shared" si="12"/>
        <v>535</v>
      </c>
      <c r="E88" s="9">
        <v>0</v>
      </c>
      <c r="F88" s="9">
        <v>0</v>
      </c>
      <c r="G88" s="9">
        <f t="shared" si="15"/>
        <v>0</v>
      </c>
      <c r="H88" s="9">
        <f t="shared" si="13"/>
        <v>328</v>
      </c>
      <c r="I88" s="9">
        <f t="shared" si="13"/>
        <v>207</v>
      </c>
      <c r="J88" s="9">
        <f t="shared" si="14"/>
        <v>535</v>
      </c>
      <c r="K88" s="375" t="s">
        <v>471</v>
      </c>
    </row>
    <row r="89" spans="1:11" ht="23.25" customHeight="1" x14ac:dyDescent="0.25">
      <c r="A89" s="8" t="s">
        <v>230</v>
      </c>
      <c r="B89" s="9">
        <v>2116</v>
      </c>
      <c r="C89" s="9">
        <v>822</v>
      </c>
      <c r="D89" s="9">
        <f>SUM(B89:C89)</f>
        <v>2938</v>
      </c>
      <c r="E89" s="9">
        <v>0</v>
      </c>
      <c r="F89" s="9">
        <v>0</v>
      </c>
      <c r="G89" s="9">
        <f t="shared" si="15"/>
        <v>0</v>
      </c>
      <c r="H89" s="9">
        <f t="shared" si="13"/>
        <v>2116</v>
      </c>
      <c r="I89" s="9">
        <f t="shared" si="13"/>
        <v>822</v>
      </c>
      <c r="J89" s="9">
        <f t="shared" si="14"/>
        <v>2938</v>
      </c>
      <c r="K89" s="375" t="s">
        <v>231</v>
      </c>
    </row>
    <row r="90" spans="1:11" ht="23.25" customHeight="1" x14ac:dyDescent="0.25">
      <c r="A90" s="8" t="s">
        <v>472</v>
      </c>
      <c r="B90" s="9">
        <v>2276</v>
      </c>
      <c r="C90" s="9">
        <v>1046</v>
      </c>
      <c r="D90" s="9">
        <f t="shared" ref="D90:D95" si="16">SUM(B90:C90)</f>
        <v>3322</v>
      </c>
      <c r="E90" s="9">
        <v>0</v>
      </c>
      <c r="F90" s="9">
        <v>0</v>
      </c>
      <c r="G90" s="9">
        <f t="shared" si="15"/>
        <v>0</v>
      </c>
      <c r="H90" s="9">
        <f t="shared" si="13"/>
        <v>2276</v>
      </c>
      <c r="I90" s="9">
        <f t="shared" si="13"/>
        <v>1046</v>
      </c>
      <c r="J90" s="9">
        <f t="shared" si="14"/>
        <v>3322</v>
      </c>
      <c r="K90" s="375" t="s">
        <v>473</v>
      </c>
    </row>
    <row r="91" spans="1:11" ht="23.25" customHeight="1" x14ac:dyDescent="0.25">
      <c r="A91" s="8" t="s">
        <v>474</v>
      </c>
      <c r="B91" s="9">
        <v>1436</v>
      </c>
      <c r="C91" s="9">
        <v>837</v>
      </c>
      <c r="D91" s="9">
        <f t="shared" si="16"/>
        <v>2273</v>
      </c>
      <c r="E91" s="9">
        <v>0</v>
      </c>
      <c r="F91" s="9">
        <v>0</v>
      </c>
      <c r="G91" s="9">
        <f t="shared" si="15"/>
        <v>0</v>
      </c>
      <c r="H91" s="9">
        <f t="shared" si="13"/>
        <v>1436</v>
      </c>
      <c r="I91" s="9">
        <f t="shared" si="13"/>
        <v>837</v>
      </c>
      <c r="J91" s="9">
        <f t="shared" si="14"/>
        <v>2273</v>
      </c>
      <c r="K91" s="375" t="s">
        <v>475</v>
      </c>
    </row>
    <row r="92" spans="1:11" ht="23.25" customHeight="1" x14ac:dyDescent="0.25">
      <c r="A92" s="8" t="s">
        <v>1034</v>
      </c>
      <c r="B92" s="9">
        <v>327</v>
      </c>
      <c r="C92" s="9">
        <v>399</v>
      </c>
      <c r="D92" s="9">
        <f t="shared" si="16"/>
        <v>726</v>
      </c>
      <c r="E92" s="9">
        <v>0</v>
      </c>
      <c r="F92" s="9">
        <v>0</v>
      </c>
      <c r="G92" s="9">
        <f t="shared" si="15"/>
        <v>0</v>
      </c>
      <c r="H92" s="9">
        <f t="shared" si="13"/>
        <v>327</v>
      </c>
      <c r="I92" s="9">
        <f t="shared" si="13"/>
        <v>399</v>
      </c>
      <c r="J92" s="9">
        <f t="shared" si="14"/>
        <v>726</v>
      </c>
      <c r="K92" s="375" t="s">
        <v>1035</v>
      </c>
    </row>
    <row r="93" spans="1:11" ht="23.25" customHeight="1" x14ac:dyDescent="0.25">
      <c r="A93" s="8" t="s">
        <v>236</v>
      </c>
      <c r="B93" s="9">
        <v>0</v>
      </c>
      <c r="C93" s="9">
        <v>2052</v>
      </c>
      <c r="D93" s="9">
        <f t="shared" si="16"/>
        <v>2052</v>
      </c>
      <c r="E93" s="9">
        <v>0</v>
      </c>
      <c r="F93" s="9">
        <v>0</v>
      </c>
      <c r="G93" s="9">
        <f t="shared" si="15"/>
        <v>0</v>
      </c>
      <c r="H93" s="9">
        <f t="shared" si="13"/>
        <v>0</v>
      </c>
      <c r="I93" s="9">
        <f t="shared" si="13"/>
        <v>2052</v>
      </c>
      <c r="J93" s="9">
        <f t="shared" si="14"/>
        <v>2052</v>
      </c>
      <c r="K93" s="375" t="s">
        <v>443</v>
      </c>
    </row>
    <row r="94" spans="1:11" ht="23.25" customHeight="1" x14ac:dyDescent="0.25">
      <c r="A94" s="8" t="s">
        <v>1044</v>
      </c>
      <c r="B94" s="9">
        <v>976</v>
      </c>
      <c r="C94" s="9">
        <v>222</v>
      </c>
      <c r="D94" s="9">
        <f t="shared" si="16"/>
        <v>1198</v>
      </c>
      <c r="E94" s="9">
        <v>0</v>
      </c>
      <c r="F94" s="9">
        <v>0</v>
      </c>
      <c r="G94" s="9">
        <f t="shared" si="15"/>
        <v>0</v>
      </c>
      <c r="H94" s="9">
        <f t="shared" si="13"/>
        <v>976</v>
      </c>
      <c r="I94" s="9">
        <f t="shared" si="13"/>
        <v>222</v>
      </c>
      <c r="J94" s="9">
        <f t="shared" si="14"/>
        <v>1198</v>
      </c>
      <c r="K94" s="375" t="s">
        <v>322</v>
      </c>
    </row>
    <row r="95" spans="1:11" ht="19.5" customHeight="1" thickBot="1" x14ac:dyDescent="0.3">
      <c r="A95" s="11" t="s">
        <v>238</v>
      </c>
      <c r="B95" s="12">
        <v>557</v>
      </c>
      <c r="C95" s="12">
        <v>62</v>
      </c>
      <c r="D95" s="12">
        <f t="shared" si="16"/>
        <v>619</v>
      </c>
      <c r="E95" s="12">
        <v>0</v>
      </c>
      <c r="F95" s="12">
        <v>0</v>
      </c>
      <c r="G95" s="12">
        <f t="shared" si="15"/>
        <v>0</v>
      </c>
      <c r="H95" s="12">
        <f t="shared" si="13"/>
        <v>557</v>
      </c>
      <c r="I95" s="12">
        <f t="shared" si="13"/>
        <v>62</v>
      </c>
      <c r="J95" s="12">
        <f t="shared" si="14"/>
        <v>619</v>
      </c>
      <c r="K95" s="13" t="s">
        <v>476</v>
      </c>
    </row>
    <row r="96" spans="1:11" ht="19.5" customHeight="1" thickTop="1" x14ac:dyDescent="0.3">
      <c r="A96" s="14"/>
      <c r="B96" s="370"/>
      <c r="C96" s="370"/>
      <c r="D96" s="370"/>
      <c r="E96" s="370"/>
      <c r="F96" s="370"/>
      <c r="G96" s="370"/>
      <c r="H96" s="370"/>
      <c r="I96" s="370"/>
      <c r="J96" s="370"/>
      <c r="K96" s="378"/>
    </row>
    <row r="97" spans="1:11" s="659" customFormat="1" ht="19.5" customHeight="1" x14ac:dyDescent="0.3">
      <c r="A97" s="668"/>
      <c r="B97" s="658"/>
      <c r="C97" s="658"/>
      <c r="D97" s="658"/>
      <c r="E97" s="658"/>
      <c r="F97" s="658"/>
      <c r="G97" s="658"/>
      <c r="H97" s="658"/>
      <c r="I97" s="658"/>
      <c r="J97" s="658"/>
      <c r="K97" s="664"/>
    </row>
    <row r="98" spans="1:11" s="659" customFormat="1" ht="19.5" customHeight="1" x14ac:dyDescent="0.3">
      <c r="A98" s="668"/>
      <c r="B98" s="658"/>
      <c r="C98" s="658"/>
      <c r="D98" s="658"/>
      <c r="E98" s="658"/>
      <c r="F98" s="658"/>
      <c r="G98" s="658"/>
      <c r="H98" s="658"/>
      <c r="I98" s="658"/>
      <c r="J98" s="658"/>
      <c r="K98" s="664"/>
    </row>
    <row r="99" spans="1:11" s="659" customFormat="1" ht="19.5" customHeight="1" x14ac:dyDescent="0.3">
      <c r="A99" s="668"/>
      <c r="B99" s="658"/>
      <c r="C99" s="658"/>
      <c r="D99" s="658"/>
      <c r="E99" s="658"/>
      <c r="F99" s="658"/>
      <c r="G99" s="658"/>
      <c r="H99" s="658"/>
      <c r="I99" s="658"/>
      <c r="J99" s="658"/>
      <c r="K99" s="664"/>
    </row>
    <row r="100" spans="1:11" s="659" customFormat="1" ht="19.5" customHeight="1" x14ac:dyDescent="0.3">
      <c r="A100" s="668"/>
      <c r="B100" s="658"/>
      <c r="C100" s="658"/>
      <c r="D100" s="658"/>
      <c r="E100" s="658"/>
      <c r="F100" s="658"/>
      <c r="G100" s="658"/>
      <c r="H100" s="658"/>
      <c r="I100" s="658"/>
      <c r="J100" s="658"/>
      <c r="K100" s="664"/>
    </row>
    <row r="101" spans="1:11" ht="19.5" customHeight="1" x14ac:dyDescent="0.3">
      <c r="A101" s="14"/>
      <c r="B101" s="370"/>
      <c r="C101" s="370"/>
      <c r="D101" s="370"/>
      <c r="E101" s="370"/>
      <c r="F101" s="370"/>
      <c r="G101" s="370"/>
      <c r="H101" s="370"/>
      <c r="I101" s="370"/>
      <c r="J101" s="370"/>
      <c r="K101" s="378"/>
    </row>
    <row r="102" spans="1:11" ht="19.5" customHeight="1" x14ac:dyDescent="0.3">
      <c r="A102" s="14"/>
      <c r="B102" s="370"/>
      <c r="C102" s="370"/>
      <c r="D102" s="370"/>
      <c r="E102" s="370"/>
      <c r="F102" s="370"/>
      <c r="G102" s="370"/>
      <c r="H102" s="370"/>
      <c r="I102" s="370"/>
      <c r="J102" s="370"/>
      <c r="K102" s="378"/>
    </row>
    <row r="103" spans="1:11" ht="19.5" customHeight="1" x14ac:dyDescent="0.3">
      <c r="A103" s="14"/>
      <c r="B103" s="370"/>
      <c r="C103" s="370"/>
      <c r="D103" s="370"/>
      <c r="E103" s="370"/>
      <c r="F103" s="370"/>
      <c r="G103" s="370"/>
      <c r="H103" s="370"/>
      <c r="I103" s="370"/>
      <c r="J103" s="370"/>
      <c r="K103" s="378"/>
    </row>
    <row r="104" spans="1:11" ht="19.5" customHeight="1" x14ac:dyDescent="0.3">
      <c r="A104" s="14"/>
      <c r="B104" s="370"/>
      <c r="C104" s="370"/>
      <c r="D104" s="370"/>
      <c r="E104" s="370"/>
      <c r="F104" s="370"/>
      <c r="G104" s="370"/>
      <c r="H104" s="370"/>
      <c r="I104" s="370"/>
      <c r="J104" s="370"/>
      <c r="K104" s="378"/>
    </row>
    <row r="105" spans="1:11" ht="19.5" customHeight="1" x14ac:dyDescent="0.3">
      <c r="A105" s="14"/>
      <c r="B105" s="370"/>
      <c r="C105" s="370"/>
      <c r="D105" s="370"/>
      <c r="E105" s="370"/>
      <c r="F105" s="370"/>
      <c r="G105" s="370"/>
      <c r="H105" s="370"/>
      <c r="I105" s="370"/>
      <c r="J105" s="370"/>
      <c r="K105" s="378"/>
    </row>
    <row r="106" spans="1:11" ht="22.5" customHeight="1" thickBot="1" x14ac:dyDescent="0.35">
      <c r="A106" s="35" t="s">
        <v>1045</v>
      </c>
      <c r="B106" s="35"/>
      <c r="C106" s="35"/>
      <c r="D106" s="35"/>
      <c r="E106" s="35"/>
      <c r="F106" s="35"/>
      <c r="G106" s="35"/>
      <c r="H106" s="35"/>
      <c r="I106" s="35"/>
      <c r="J106" s="35"/>
      <c r="K106" s="81" t="s">
        <v>1046</v>
      </c>
    </row>
    <row r="107" spans="1:11" ht="22.5" customHeight="1" thickTop="1" x14ac:dyDescent="0.3">
      <c r="A107" s="735" t="s">
        <v>205</v>
      </c>
      <c r="B107" s="746" t="s">
        <v>1</v>
      </c>
      <c r="C107" s="746"/>
      <c r="D107" s="746"/>
      <c r="E107" s="746" t="s">
        <v>2</v>
      </c>
      <c r="F107" s="746"/>
      <c r="G107" s="746"/>
      <c r="H107" s="746" t="s">
        <v>4</v>
      </c>
      <c r="I107" s="746"/>
      <c r="J107" s="746"/>
      <c r="K107" s="735" t="s">
        <v>206</v>
      </c>
    </row>
    <row r="108" spans="1:11" ht="22.5" customHeight="1" x14ac:dyDescent="0.3">
      <c r="A108" s="736"/>
      <c r="B108" s="747" t="s">
        <v>6</v>
      </c>
      <c r="C108" s="747"/>
      <c r="D108" s="747"/>
      <c r="E108" s="747" t="s">
        <v>7</v>
      </c>
      <c r="F108" s="747"/>
      <c r="G108" s="747"/>
      <c r="H108" s="747" t="s">
        <v>9</v>
      </c>
      <c r="I108" s="747"/>
      <c r="J108" s="747"/>
      <c r="K108" s="736"/>
    </row>
    <row r="109" spans="1:11" ht="22.5" customHeight="1" x14ac:dyDescent="0.3">
      <c r="A109" s="736"/>
      <c r="B109" s="370" t="s">
        <v>10</v>
      </c>
      <c r="C109" s="370" t="s">
        <v>113</v>
      </c>
      <c r="D109" s="370" t="s">
        <v>12</v>
      </c>
      <c r="E109" s="370" t="s">
        <v>10</v>
      </c>
      <c r="F109" s="370" t="s">
        <v>113</v>
      </c>
      <c r="G109" s="370" t="s">
        <v>12</v>
      </c>
      <c r="H109" s="370" t="s">
        <v>10</v>
      </c>
      <c r="I109" s="370" t="s">
        <v>113</v>
      </c>
      <c r="J109" s="370" t="s">
        <v>12</v>
      </c>
      <c r="K109" s="736"/>
    </row>
    <row r="110" spans="1:11" ht="22.5" customHeight="1" thickBot="1" x14ac:dyDescent="0.35">
      <c r="A110" s="737"/>
      <c r="B110" s="4" t="s">
        <v>13</v>
      </c>
      <c r="C110" s="4" t="s">
        <v>14</v>
      </c>
      <c r="D110" s="4" t="s">
        <v>9</v>
      </c>
      <c r="E110" s="4" t="s">
        <v>13</v>
      </c>
      <c r="F110" s="4" t="s">
        <v>14</v>
      </c>
      <c r="G110" s="4" t="s">
        <v>9</v>
      </c>
      <c r="H110" s="4" t="s">
        <v>13</v>
      </c>
      <c r="I110" s="4" t="s">
        <v>14</v>
      </c>
      <c r="J110" s="4" t="s">
        <v>9</v>
      </c>
      <c r="K110" s="737"/>
    </row>
    <row r="111" spans="1:11" ht="23.25" customHeight="1" x14ac:dyDescent="0.25">
      <c r="A111" s="8" t="s">
        <v>242</v>
      </c>
      <c r="B111" s="9">
        <v>1353</v>
      </c>
      <c r="C111" s="9">
        <v>461</v>
      </c>
      <c r="D111" s="9">
        <f t="shared" ref="D111:D114" si="17">SUM(B111:C111)</f>
        <v>1814</v>
      </c>
      <c r="E111" s="9">
        <v>0</v>
      </c>
      <c r="F111" s="9">
        <v>0</v>
      </c>
      <c r="G111" s="9">
        <f>SUM(E111:F111)</f>
        <v>0</v>
      </c>
      <c r="H111" s="9">
        <f t="shared" ref="H111:I114" si="18">SUM(B111,E111)</f>
        <v>1353</v>
      </c>
      <c r="I111" s="9">
        <f t="shared" si="18"/>
        <v>461</v>
      </c>
      <c r="J111" s="9">
        <f>SUM(H111:I111)</f>
        <v>1814</v>
      </c>
      <c r="K111" s="375" t="s">
        <v>243</v>
      </c>
    </row>
    <row r="112" spans="1:11" ht="23.25" customHeight="1" x14ac:dyDescent="0.25">
      <c r="A112" s="8" t="s">
        <v>419</v>
      </c>
      <c r="B112" s="9">
        <v>931</v>
      </c>
      <c r="C112" s="9">
        <v>500</v>
      </c>
      <c r="D112" s="9">
        <f t="shared" si="17"/>
        <v>1431</v>
      </c>
      <c r="E112" s="9">
        <v>2</v>
      </c>
      <c r="F112" s="9">
        <v>0</v>
      </c>
      <c r="G112" s="9">
        <f t="shared" ref="G112:G114" si="19">SUM(E112:F112)</f>
        <v>2</v>
      </c>
      <c r="H112" s="9">
        <f t="shared" si="18"/>
        <v>933</v>
      </c>
      <c r="I112" s="9">
        <f t="shared" si="18"/>
        <v>500</v>
      </c>
      <c r="J112" s="9">
        <f>SUM(H112:I112)</f>
        <v>1433</v>
      </c>
      <c r="K112" s="375" t="s">
        <v>249</v>
      </c>
    </row>
    <row r="113" spans="1:11" ht="23.25" customHeight="1" x14ac:dyDescent="0.25">
      <c r="A113" s="8" t="s">
        <v>250</v>
      </c>
      <c r="B113" s="9">
        <v>268</v>
      </c>
      <c r="C113" s="9">
        <v>129</v>
      </c>
      <c r="D113" s="9">
        <f t="shared" si="17"/>
        <v>397</v>
      </c>
      <c r="E113" s="9">
        <v>0</v>
      </c>
      <c r="F113" s="9">
        <v>0</v>
      </c>
      <c r="G113" s="9">
        <f t="shared" si="19"/>
        <v>0</v>
      </c>
      <c r="H113" s="9">
        <f t="shared" si="18"/>
        <v>268</v>
      </c>
      <c r="I113" s="9">
        <f t="shared" si="18"/>
        <v>129</v>
      </c>
      <c r="J113" s="9">
        <f>SUM(H113:I113)</f>
        <v>397</v>
      </c>
      <c r="K113" s="375" t="s">
        <v>479</v>
      </c>
    </row>
    <row r="114" spans="1:11" ht="23.25" customHeight="1" x14ac:dyDescent="0.25">
      <c r="A114" s="8" t="s">
        <v>446</v>
      </c>
      <c r="B114" s="9">
        <v>631</v>
      </c>
      <c r="C114" s="9">
        <v>288</v>
      </c>
      <c r="D114" s="9">
        <f t="shared" si="17"/>
        <v>919</v>
      </c>
      <c r="E114" s="9">
        <v>0</v>
      </c>
      <c r="F114" s="9">
        <v>0</v>
      </c>
      <c r="G114" s="9">
        <f t="shared" si="19"/>
        <v>0</v>
      </c>
      <c r="H114" s="9">
        <f t="shared" si="18"/>
        <v>631</v>
      </c>
      <c r="I114" s="9">
        <f t="shared" si="18"/>
        <v>288</v>
      </c>
      <c r="J114" s="9">
        <f>SUM(H114:I114)</f>
        <v>919</v>
      </c>
      <c r="K114" s="375" t="s">
        <v>255</v>
      </c>
    </row>
    <row r="115" spans="1:11" ht="23.25" customHeight="1" x14ac:dyDescent="0.25">
      <c r="A115" s="8" t="s">
        <v>90</v>
      </c>
      <c r="B115" s="9">
        <f>SUM(B111:B114,B79:B95)</f>
        <v>14397</v>
      </c>
      <c r="C115" s="9">
        <f t="shared" ref="C115:J115" si="20">SUM(C111:C114,C79:C95)</f>
        <v>9628</v>
      </c>
      <c r="D115" s="9">
        <f t="shared" si="20"/>
        <v>24025</v>
      </c>
      <c r="E115" s="9">
        <f t="shared" si="20"/>
        <v>2</v>
      </c>
      <c r="F115" s="9">
        <f t="shared" si="20"/>
        <v>2</v>
      </c>
      <c r="G115" s="9">
        <f t="shared" si="20"/>
        <v>4</v>
      </c>
      <c r="H115" s="9">
        <f t="shared" si="20"/>
        <v>14399</v>
      </c>
      <c r="I115" s="9">
        <f t="shared" si="20"/>
        <v>9630</v>
      </c>
      <c r="J115" s="9">
        <f t="shared" si="20"/>
        <v>24029</v>
      </c>
      <c r="K115" s="375" t="s">
        <v>91</v>
      </c>
    </row>
    <row r="116" spans="1:11" ht="23.25" customHeight="1" x14ac:dyDescent="0.25">
      <c r="A116" s="8" t="s">
        <v>92</v>
      </c>
      <c r="B116" s="9"/>
      <c r="C116" s="9"/>
      <c r="D116" s="9"/>
      <c r="E116" s="9"/>
      <c r="F116" s="9"/>
      <c r="G116" s="9"/>
      <c r="H116" s="9"/>
      <c r="I116" s="9"/>
      <c r="J116" s="9"/>
      <c r="K116" s="375" t="s">
        <v>93</v>
      </c>
    </row>
    <row r="117" spans="1:11" ht="23.25" customHeight="1" x14ac:dyDescent="0.25">
      <c r="A117" s="8" t="s">
        <v>218</v>
      </c>
      <c r="B117" s="9">
        <v>203</v>
      </c>
      <c r="C117" s="9">
        <v>15</v>
      </c>
      <c r="D117" s="9">
        <f>SUM(B117:C117)</f>
        <v>218</v>
      </c>
      <c r="E117" s="9">
        <v>0</v>
      </c>
      <c r="F117" s="9">
        <v>0</v>
      </c>
      <c r="G117" s="9">
        <f>SUM(E117:F117)</f>
        <v>0</v>
      </c>
      <c r="H117" s="9">
        <f>SUM(B117,E117)</f>
        <v>203</v>
      </c>
      <c r="I117" s="9">
        <f>SUM(C117,F117)</f>
        <v>15</v>
      </c>
      <c r="J117" s="9">
        <f>SUM(H117:I117)</f>
        <v>218</v>
      </c>
      <c r="K117" s="375" t="s">
        <v>219</v>
      </c>
    </row>
    <row r="118" spans="1:11" ht="23.25" customHeight="1" x14ac:dyDescent="0.25">
      <c r="A118" s="8" t="s">
        <v>222</v>
      </c>
      <c r="B118" s="9">
        <v>53</v>
      </c>
      <c r="C118" s="9">
        <v>5</v>
      </c>
      <c r="D118" s="9">
        <f t="shared" ref="D118:D127" si="21">SUM(B118:C118)</f>
        <v>58</v>
      </c>
      <c r="E118" s="9">
        <v>0</v>
      </c>
      <c r="F118" s="9">
        <v>0</v>
      </c>
      <c r="G118" s="9">
        <f t="shared" ref="G118:G131" si="22">SUM(E118:F118)</f>
        <v>0</v>
      </c>
      <c r="H118" s="9">
        <f t="shared" ref="H118:J131" si="23">SUM(B118,E118)</f>
        <v>53</v>
      </c>
      <c r="I118" s="9">
        <f t="shared" si="23"/>
        <v>5</v>
      </c>
      <c r="J118" s="9">
        <f>SUM(H118:I118)</f>
        <v>58</v>
      </c>
      <c r="K118" s="375" t="s">
        <v>223</v>
      </c>
    </row>
    <row r="119" spans="1:11" ht="23.25" customHeight="1" x14ac:dyDescent="0.25">
      <c r="A119" s="8" t="s">
        <v>226</v>
      </c>
      <c r="B119" s="9">
        <v>163</v>
      </c>
      <c r="C119" s="9">
        <v>52</v>
      </c>
      <c r="D119" s="9">
        <f t="shared" si="21"/>
        <v>215</v>
      </c>
      <c r="E119" s="9">
        <v>1</v>
      </c>
      <c r="F119" s="9">
        <v>0</v>
      </c>
      <c r="G119" s="9">
        <f t="shared" si="22"/>
        <v>1</v>
      </c>
      <c r="H119" s="9">
        <f t="shared" si="23"/>
        <v>164</v>
      </c>
      <c r="I119" s="9">
        <f t="shared" si="23"/>
        <v>52</v>
      </c>
      <c r="J119" s="9">
        <f>SUM(H119:I119)</f>
        <v>216</v>
      </c>
      <c r="K119" s="375" t="s">
        <v>467</v>
      </c>
    </row>
    <row r="120" spans="1:11" ht="23.25" customHeight="1" x14ac:dyDescent="0.25">
      <c r="A120" s="8" t="s">
        <v>470</v>
      </c>
      <c r="B120" s="9">
        <v>113</v>
      </c>
      <c r="C120" s="9">
        <v>25</v>
      </c>
      <c r="D120" s="9">
        <f t="shared" si="21"/>
        <v>138</v>
      </c>
      <c r="E120" s="9">
        <v>0</v>
      </c>
      <c r="F120" s="9">
        <v>0</v>
      </c>
      <c r="G120" s="9">
        <f t="shared" si="22"/>
        <v>0</v>
      </c>
      <c r="H120" s="9">
        <f>SUM(B120,E120)</f>
        <v>113</v>
      </c>
      <c r="I120" s="9">
        <f t="shared" si="23"/>
        <v>25</v>
      </c>
      <c r="J120" s="9">
        <f t="shared" si="23"/>
        <v>138</v>
      </c>
      <c r="K120" s="375" t="s">
        <v>471</v>
      </c>
    </row>
    <row r="121" spans="1:11" ht="23.25" customHeight="1" x14ac:dyDescent="0.25">
      <c r="A121" s="8" t="s">
        <v>230</v>
      </c>
      <c r="B121" s="9">
        <v>825</v>
      </c>
      <c r="C121" s="9">
        <v>210</v>
      </c>
      <c r="D121" s="9">
        <f t="shared" si="21"/>
        <v>1035</v>
      </c>
      <c r="E121" s="9">
        <v>0</v>
      </c>
      <c r="F121" s="9">
        <v>0</v>
      </c>
      <c r="G121" s="9">
        <f t="shared" si="22"/>
        <v>0</v>
      </c>
      <c r="H121" s="9">
        <f t="shared" ref="H121:H131" si="24">SUM(B121,E121)</f>
        <v>825</v>
      </c>
      <c r="I121" s="9">
        <f t="shared" si="23"/>
        <v>210</v>
      </c>
      <c r="J121" s="9">
        <f t="shared" si="23"/>
        <v>1035</v>
      </c>
      <c r="K121" s="375" t="s">
        <v>231</v>
      </c>
    </row>
    <row r="122" spans="1:11" ht="23.25" customHeight="1" x14ac:dyDescent="0.25">
      <c r="A122" s="8" t="s">
        <v>472</v>
      </c>
      <c r="B122" s="9">
        <v>761</v>
      </c>
      <c r="C122" s="9">
        <v>278</v>
      </c>
      <c r="D122" s="9">
        <f t="shared" si="21"/>
        <v>1039</v>
      </c>
      <c r="E122" s="9">
        <v>0</v>
      </c>
      <c r="F122" s="9">
        <v>0</v>
      </c>
      <c r="G122" s="9">
        <f t="shared" si="22"/>
        <v>0</v>
      </c>
      <c r="H122" s="9">
        <f t="shared" si="24"/>
        <v>761</v>
      </c>
      <c r="I122" s="9">
        <f t="shared" si="23"/>
        <v>278</v>
      </c>
      <c r="J122" s="9">
        <f t="shared" si="23"/>
        <v>1039</v>
      </c>
      <c r="K122" s="375" t="s">
        <v>473</v>
      </c>
    </row>
    <row r="123" spans="1:11" ht="23.25" customHeight="1" x14ac:dyDescent="0.25">
      <c r="A123" s="8" t="s">
        <v>474</v>
      </c>
      <c r="B123" s="9">
        <v>448</v>
      </c>
      <c r="C123" s="9">
        <v>158</v>
      </c>
      <c r="D123" s="9">
        <f t="shared" si="21"/>
        <v>606</v>
      </c>
      <c r="E123" s="9">
        <v>0</v>
      </c>
      <c r="F123" s="9">
        <v>0</v>
      </c>
      <c r="G123" s="9">
        <f t="shared" si="22"/>
        <v>0</v>
      </c>
      <c r="H123" s="9">
        <f t="shared" si="24"/>
        <v>448</v>
      </c>
      <c r="I123" s="9">
        <f t="shared" si="23"/>
        <v>158</v>
      </c>
      <c r="J123" s="9">
        <f t="shared" si="23"/>
        <v>606</v>
      </c>
      <c r="K123" s="375" t="s">
        <v>475</v>
      </c>
    </row>
    <row r="124" spans="1:11" ht="23.25" customHeight="1" x14ac:dyDescent="0.25">
      <c r="A124" s="8" t="s">
        <v>1034</v>
      </c>
      <c r="B124" s="9">
        <v>52</v>
      </c>
      <c r="C124" s="9">
        <v>49</v>
      </c>
      <c r="D124" s="9">
        <f t="shared" si="21"/>
        <v>101</v>
      </c>
      <c r="E124" s="9">
        <v>0</v>
      </c>
      <c r="F124" s="9">
        <v>0</v>
      </c>
      <c r="G124" s="9">
        <f t="shared" si="22"/>
        <v>0</v>
      </c>
      <c r="H124" s="9">
        <f t="shared" si="24"/>
        <v>52</v>
      </c>
      <c r="I124" s="9">
        <f t="shared" si="23"/>
        <v>49</v>
      </c>
      <c r="J124" s="9">
        <f t="shared" si="23"/>
        <v>101</v>
      </c>
      <c r="K124" s="375" t="s">
        <v>1035</v>
      </c>
    </row>
    <row r="125" spans="1:11" ht="23.25" customHeight="1" x14ac:dyDescent="0.25">
      <c r="A125" s="8" t="s">
        <v>236</v>
      </c>
      <c r="B125" s="9">
        <v>0</v>
      </c>
      <c r="C125" s="9">
        <v>122</v>
      </c>
      <c r="D125" s="9">
        <f t="shared" si="21"/>
        <v>122</v>
      </c>
      <c r="E125" s="9">
        <v>0</v>
      </c>
      <c r="F125" s="9">
        <v>0</v>
      </c>
      <c r="G125" s="9">
        <f t="shared" si="22"/>
        <v>0</v>
      </c>
      <c r="H125" s="9">
        <f t="shared" si="24"/>
        <v>0</v>
      </c>
      <c r="I125" s="9">
        <f t="shared" si="23"/>
        <v>122</v>
      </c>
      <c r="J125" s="9">
        <f t="shared" si="23"/>
        <v>122</v>
      </c>
      <c r="K125" s="375" t="s">
        <v>443</v>
      </c>
    </row>
    <row r="126" spans="1:11" ht="23.25" customHeight="1" x14ac:dyDescent="0.25">
      <c r="A126" s="8" t="s">
        <v>238</v>
      </c>
      <c r="B126" s="9">
        <v>296</v>
      </c>
      <c r="C126" s="9">
        <v>21</v>
      </c>
      <c r="D126" s="9">
        <f t="shared" si="21"/>
        <v>317</v>
      </c>
      <c r="E126" s="9">
        <v>0</v>
      </c>
      <c r="F126" s="9">
        <v>0</v>
      </c>
      <c r="G126" s="9">
        <f t="shared" si="22"/>
        <v>0</v>
      </c>
      <c r="H126" s="9">
        <f t="shared" si="24"/>
        <v>296</v>
      </c>
      <c r="I126" s="9">
        <f t="shared" si="23"/>
        <v>21</v>
      </c>
      <c r="J126" s="9">
        <f t="shared" si="23"/>
        <v>317</v>
      </c>
      <c r="K126" s="375" t="s">
        <v>476</v>
      </c>
    </row>
    <row r="127" spans="1:11" ht="23.25" customHeight="1" x14ac:dyDescent="0.25">
      <c r="A127" s="8" t="s">
        <v>1039</v>
      </c>
      <c r="B127" s="9">
        <v>202</v>
      </c>
      <c r="C127" s="9">
        <v>48</v>
      </c>
      <c r="D127" s="9">
        <f t="shared" si="21"/>
        <v>250</v>
      </c>
      <c r="E127" s="9">
        <v>0</v>
      </c>
      <c r="F127" s="9">
        <v>0</v>
      </c>
      <c r="G127" s="9">
        <f t="shared" si="22"/>
        <v>0</v>
      </c>
      <c r="H127" s="9">
        <f t="shared" si="24"/>
        <v>202</v>
      </c>
      <c r="I127" s="9">
        <f t="shared" si="23"/>
        <v>48</v>
      </c>
      <c r="J127" s="9">
        <f t="shared" si="23"/>
        <v>250</v>
      </c>
      <c r="K127" s="375" t="s">
        <v>322</v>
      </c>
    </row>
    <row r="128" spans="1:11" ht="23.25" customHeight="1" x14ac:dyDescent="0.25">
      <c r="A128" s="8" t="s">
        <v>242</v>
      </c>
      <c r="B128" s="9">
        <v>630</v>
      </c>
      <c r="C128" s="9">
        <v>84</v>
      </c>
      <c r="D128" s="9">
        <f t="shared" ref="D128:D131" si="25">SUM(B128:C128)</f>
        <v>714</v>
      </c>
      <c r="E128" s="9">
        <v>0</v>
      </c>
      <c r="F128" s="9">
        <v>0</v>
      </c>
      <c r="G128" s="9">
        <f t="shared" si="22"/>
        <v>0</v>
      </c>
      <c r="H128" s="9">
        <f t="shared" si="24"/>
        <v>630</v>
      </c>
      <c r="I128" s="9">
        <f t="shared" si="23"/>
        <v>84</v>
      </c>
      <c r="J128" s="9">
        <f t="shared" si="23"/>
        <v>714</v>
      </c>
      <c r="K128" s="375" t="s">
        <v>243</v>
      </c>
    </row>
    <row r="129" spans="1:11" ht="23.25" customHeight="1" x14ac:dyDescent="0.25">
      <c r="A129" s="8" t="s">
        <v>419</v>
      </c>
      <c r="B129" s="9">
        <v>1200</v>
      </c>
      <c r="C129" s="9">
        <v>293</v>
      </c>
      <c r="D129" s="9">
        <f t="shared" si="25"/>
        <v>1493</v>
      </c>
      <c r="E129" s="9">
        <v>0</v>
      </c>
      <c r="F129" s="9">
        <v>0</v>
      </c>
      <c r="G129" s="9">
        <f t="shared" si="22"/>
        <v>0</v>
      </c>
      <c r="H129" s="9">
        <f t="shared" si="24"/>
        <v>1200</v>
      </c>
      <c r="I129" s="9">
        <f t="shared" si="23"/>
        <v>293</v>
      </c>
      <c r="J129" s="9">
        <f t="shared" si="23"/>
        <v>1493</v>
      </c>
      <c r="K129" s="375" t="s">
        <v>249</v>
      </c>
    </row>
    <row r="130" spans="1:11" ht="23.25" customHeight="1" x14ac:dyDescent="0.25">
      <c r="A130" s="8" t="s">
        <v>250</v>
      </c>
      <c r="B130" s="9">
        <v>17</v>
      </c>
      <c r="C130" s="9">
        <v>1</v>
      </c>
      <c r="D130" s="9">
        <f t="shared" si="25"/>
        <v>18</v>
      </c>
      <c r="E130" s="9">
        <v>0</v>
      </c>
      <c r="F130" s="9">
        <v>0</v>
      </c>
      <c r="G130" s="9">
        <f t="shared" si="22"/>
        <v>0</v>
      </c>
      <c r="H130" s="9">
        <f t="shared" si="24"/>
        <v>17</v>
      </c>
      <c r="I130" s="9">
        <f t="shared" si="23"/>
        <v>1</v>
      </c>
      <c r="J130" s="9">
        <f t="shared" si="23"/>
        <v>18</v>
      </c>
      <c r="K130" s="375" t="s">
        <v>479</v>
      </c>
    </row>
    <row r="131" spans="1:11" ht="23.25" customHeight="1" x14ac:dyDescent="0.25">
      <c r="A131" s="8" t="s">
        <v>446</v>
      </c>
      <c r="B131" s="9">
        <v>186</v>
      </c>
      <c r="C131" s="9">
        <v>47</v>
      </c>
      <c r="D131" s="9">
        <f t="shared" si="25"/>
        <v>233</v>
      </c>
      <c r="E131" s="9">
        <v>0</v>
      </c>
      <c r="F131" s="9">
        <v>0</v>
      </c>
      <c r="G131" s="9">
        <f t="shared" si="22"/>
        <v>0</v>
      </c>
      <c r="H131" s="9">
        <f t="shared" si="24"/>
        <v>186</v>
      </c>
      <c r="I131" s="9">
        <f t="shared" si="23"/>
        <v>47</v>
      </c>
      <c r="J131" s="9">
        <f t="shared" si="23"/>
        <v>233</v>
      </c>
      <c r="K131" s="375" t="s">
        <v>255</v>
      </c>
    </row>
    <row r="132" spans="1:11" ht="23.25" customHeight="1" thickBot="1" x14ac:dyDescent="0.3">
      <c r="A132" s="8" t="s">
        <v>127</v>
      </c>
      <c r="B132" s="9">
        <f>SUM(B117:B131)</f>
        <v>5149</v>
      </c>
      <c r="C132" s="9">
        <f t="shared" ref="C132:J132" si="26">SUM(C117:C131)</f>
        <v>1408</v>
      </c>
      <c r="D132" s="9">
        <f t="shared" si="26"/>
        <v>6557</v>
      </c>
      <c r="E132" s="9">
        <f t="shared" si="26"/>
        <v>1</v>
      </c>
      <c r="F132" s="9">
        <f t="shared" si="26"/>
        <v>0</v>
      </c>
      <c r="G132" s="9">
        <f t="shared" si="26"/>
        <v>1</v>
      </c>
      <c r="H132" s="9">
        <f t="shared" si="26"/>
        <v>5150</v>
      </c>
      <c r="I132" s="9">
        <f t="shared" si="26"/>
        <v>1408</v>
      </c>
      <c r="J132" s="9">
        <f t="shared" si="26"/>
        <v>6558</v>
      </c>
      <c r="K132" s="375" t="s">
        <v>261</v>
      </c>
    </row>
    <row r="133" spans="1:11" ht="23.25" customHeight="1" thickBot="1" x14ac:dyDescent="0.3">
      <c r="A133" s="23" t="s">
        <v>384</v>
      </c>
      <c r="B133" s="24">
        <f>SUM(B132,B115)</f>
        <v>19546</v>
      </c>
      <c r="C133" s="24">
        <f t="shared" ref="C133:J133" si="27">SUM(C132,C115)</f>
        <v>11036</v>
      </c>
      <c r="D133" s="24">
        <f t="shared" si="27"/>
        <v>30582</v>
      </c>
      <c r="E133" s="24">
        <f t="shared" si="27"/>
        <v>3</v>
      </c>
      <c r="F133" s="24">
        <f t="shared" si="27"/>
        <v>2</v>
      </c>
      <c r="G133" s="24">
        <f t="shared" si="27"/>
        <v>5</v>
      </c>
      <c r="H133" s="24">
        <f t="shared" si="27"/>
        <v>19549</v>
      </c>
      <c r="I133" s="24">
        <f t="shared" si="27"/>
        <v>11038</v>
      </c>
      <c r="J133" s="24">
        <f t="shared" si="27"/>
        <v>30587</v>
      </c>
      <c r="K133" s="376" t="s">
        <v>263</v>
      </c>
    </row>
    <row r="134" spans="1:11" ht="14.4" thickTop="1" x14ac:dyDescent="0.25"/>
    <row r="135" spans="1:11" ht="22.5" customHeight="1" x14ac:dyDescent="0.25"/>
    <row r="136" spans="1:11" s="659" customFormat="1" ht="22.5" customHeight="1" x14ac:dyDescent="0.25"/>
    <row r="137" spans="1:11" s="659" customFormat="1" ht="22.5" customHeight="1" x14ac:dyDescent="0.25"/>
    <row r="138" spans="1:11" s="587" customFormat="1" ht="22.5" customHeight="1" x14ac:dyDescent="0.25"/>
    <row r="140" spans="1:11" ht="23.25" customHeight="1" x14ac:dyDescent="0.25">
      <c r="A140" s="738" t="s">
        <v>1047</v>
      </c>
      <c r="B140" s="738"/>
      <c r="C140" s="738"/>
      <c r="D140" s="738"/>
      <c r="E140" s="738"/>
      <c r="F140" s="738"/>
      <c r="G140" s="738"/>
      <c r="H140" s="738"/>
      <c r="I140" s="738"/>
      <c r="J140" s="738"/>
      <c r="K140" s="738"/>
    </row>
    <row r="141" spans="1:11" ht="25.5" customHeight="1" x14ac:dyDescent="0.25">
      <c r="A141" s="742" t="s">
        <v>1048</v>
      </c>
      <c r="B141" s="742"/>
      <c r="C141" s="742"/>
      <c r="D141" s="742"/>
      <c r="E141" s="742"/>
      <c r="F141" s="742"/>
      <c r="G141" s="742"/>
      <c r="H141" s="742"/>
      <c r="I141" s="742"/>
      <c r="J141" s="742"/>
      <c r="K141" s="742"/>
    </row>
    <row r="142" spans="1:11" ht="23.25" customHeight="1" thickBot="1" x14ac:dyDescent="0.3">
      <c r="A142" s="5" t="s">
        <v>1049</v>
      </c>
      <c r="B142" s="5"/>
      <c r="C142" s="5"/>
      <c r="D142" s="5"/>
      <c r="E142" s="5"/>
      <c r="F142" s="5"/>
      <c r="G142" s="5"/>
      <c r="H142" s="5"/>
      <c r="I142" s="5"/>
      <c r="J142" s="5"/>
      <c r="K142" s="7" t="s">
        <v>1050</v>
      </c>
    </row>
    <row r="143" spans="1:11" ht="18.75" customHeight="1" thickTop="1" x14ac:dyDescent="0.25">
      <c r="A143" s="735" t="s">
        <v>205</v>
      </c>
      <c r="B143" s="735" t="s">
        <v>1</v>
      </c>
      <c r="C143" s="735"/>
      <c r="D143" s="735"/>
      <c r="E143" s="735" t="s">
        <v>2</v>
      </c>
      <c r="F143" s="735"/>
      <c r="G143" s="735"/>
      <c r="H143" s="735" t="s">
        <v>4</v>
      </c>
      <c r="I143" s="735"/>
      <c r="J143" s="735"/>
      <c r="K143" s="735" t="s">
        <v>206</v>
      </c>
    </row>
    <row r="144" spans="1:11" ht="18.75" customHeight="1" x14ac:dyDescent="0.25">
      <c r="A144" s="736"/>
      <c r="B144" s="736" t="s">
        <v>6</v>
      </c>
      <c r="C144" s="736"/>
      <c r="D144" s="736"/>
      <c r="E144" s="736" t="s">
        <v>7</v>
      </c>
      <c r="F144" s="736"/>
      <c r="G144" s="736"/>
      <c r="H144" s="736" t="s">
        <v>9</v>
      </c>
      <c r="I144" s="736"/>
      <c r="J144" s="736"/>
      <c r="K144" s="736"/>
    </row>
    <row r="145" spans="1:11" ht="18.75" customHeight="1" x14ac:dyDescent="0.25">
      <c r="A145" s="736"/>
      <c r="B145" s="368" t="s">
        <v>10</v>
      </c>
      <c r="C145" s="368" t="s">
        <v>113</v>
      </c>
      <c r="D145" s="368" t="s">
        <v>12</v>
      </c>
      <c r="E145" s="368" t="s">
        <v>10</v>
      </c>
      <c r="F145" s="368" t="s">
        <v>113</v>
      </c>
      <c r="G145" s="368" t="s">
        <v>12</v>
      </c>
      <c r="H145" s="368" t="s">
        <v>10</v>
      </c>
      <c r="I145" s="368" t="s">
        <v>113</v>
      </c>
      <c r="J145" s="368" t="s">
        <v>12</v>
      </c>
      <c r="K145" s="736"/>
    </row>
    <row r="146" spans="1:11" ht="18.75" customHeight="1" thickBot="1" x14ac:dyDescent="0.3">
      <c r="A146" s="737"/>
      <c r="B146" s="369" t="s">
        <v>13</v>
      </c>
      <c r="C146" s="369" t="s">
        <v>14</v>
      </c>
      <c r="D146" s="369" t="s">
        <v>9</v>
      </c>
      <c r="E146" s="369" t="s">
        <v>13</v>
      </c>
      <c r="F146" s="369" t="s">
        <v>14</v>
      </c>
      <c r="G146" s="369" t="s">
        <v>9</v>
      </c>
      <c r="H146" s="369" t="s">
        <v>13</v>
      </c>
      <c r="I146" s="369" t="s">
        <v>14</v>
      </c>
      <c r="J146" s="369" t="s">
        <v>9</v>
      </c>
      <c r="K146" s="737"/>
    </row>
    <row r="147" spans="1:11" ht="18" customHeight="1" x14ac:dyDescent="0.3">
      <c r="A147" s="8" t="s">
        <v>15</v>
      </c>
      <c r="B147" s="99"/>
      <c r="C147" s="99"/>
      <c r="D147" s="99"/>
      <c r="E147" s="99"/>
      <c r="F147" s="99"/>
      <c r="G147" s="99"/>
      <c r="H147" s="99"/>
      <c r="I147" s="99"/>
      <c r="J147" s="99"/>
      <c r="K147" s="375" t="s">
        <v>207</v>
      </c>
    </row>
    <row r="148" spans="1:11" ht="18" customHeight="1" x14ac:dyDescent="0.25">
      <c r="A148" s="8" t="s">
        <v>208</v>
      </c>
      <c r="B148" s="9">
        <v>104</v>
      </c>
      <c r="C148" s="9">
        <v>38</v>
      </c>
      <c r="D148" s="9">
        <f t="shared" ref="D148:D157" si="28">SUM(B148:C148)</f>
        <v>142</v>
      </c>
      <c r="E148" s="9">
        <v>0</v>
      </c>
      <c r="F148" s="9">
        <v>0</v>
      </c>
      <c r="G148" s="9">
        <f>SUM(E148:F148)</f>
        <v>0</v>
      </c>
      <c r="H148" s="9">
        <f>SUM(E148,B148)</f>
        <v>104</v>
      </c>
      <c r="I148" s="9">
        <f t="shared" ref="I148:J151" si="29">SUM(F148,C148)</f>
        <v>38</v>
      </c>
      <c r="J148" s="9">
        <f t="shared" si="29"/>
        <v>142</v>
      </c>
      <c r="K148" s="375" t="s">
        <v>209</v>
      </c>
    </row>
    <row r="149" spans="1:11" ht="18" customHeight="1" x14ac:dyDescent="0.25">
      <c r="A149" s="8" t="s">
        <v>212</v>
      </c>
      <c r="B149" s="9">
        <v>26</v>
      </c>
      <c r="C149" s="9">
        <v>24</v>
      </c>
      <c r="D149" s="9">
        <f t="shared" si="28"/>
        <v>50</v>
      </c>
      <c r="E149" s="9">
        <v>0</v>
      </c>
      <c r="F149" s="9">
        <v>0</v>
      </c>
      <c r="G149" s="9">
        <f t="shared" ref="G149:G169" si="30">SUM(E149:F149)</f>
        <v>0</v>
      </c>
      <c r="H149" s="9">
        <f>SUM(E149,B149)</f>
        <v>26</v>
      </c>
      <c r="I149" s="9">
        <f t="shared" si="29"/>
        <v>24</v>
      </c>
      <c r="J149" s="9">
        <f t="shared" si="29"/>
        <v>50</v>
      </c>
      <c r="K149" s="375" t="s">
        <v>213</v>
      </c>
    </row>
    <row r="150" spans="1:11" ht="18" customHeight="1" x14ac:dyDescent="0.25">
      <c r="A150" s="8" t="s">
        <v>214</v>
      </c>
      <c r="B150" s="9">
        <v>29</v>
      </c>
      <c r="C150" s="9">
        <v>16</v>
      </c>
      <c r="D150" s="9">
        <f t="shared" si="28"/>
        <v>45</v>
      </c>
      <c r="E150" s="9">
        <v>0</v>
      </c>
      <c r="F150" s="9">
        <v>0</v>
      </c>
      <c r="G150" s="9">
        <f t="shared" si="30"/>
        <v>0</v>
      </c>
      <c r="H150" s="9">
        <f>SUM(E150,B150)</f>
        <v>29</v>
      </c>
      <c r="I150" s="9">
        <f t="shared" si="29"/>
        <v>16</v>
      </c>
      <c r="J150" s="9">
        <f t="shared" si="29"/>
        <v>45</v>
      </c>
      <c r="K150" s="375" t="s">
        <v>310</v>
      </c>
    </row>
    <row r="151" spans="1:11" ht="18" customHeight="1" x14ac:dyDescent="0.25">
      <c r="A151" s="8" t="s">
        <v>216</v>
      </c>
      <c r="B151" s="9">
        <v>6</v>
      </c>
      <c r="C151" s="9">
        <v>3</v>
      </c>
      <c r="D151" s="9">
        <f t="shared" si="28"/>
        <v>9</v>
      </c>
      <c r="E151" s="9">
        <v>0</v>
      </c>
      <c r="F151" s="9">
        <v>0</v>
      </c>
      <c r="G151" s="9">
        <f t="shared" si="30"/>
        <v>0</v>
      </c>
      <c r="H151" s="9">
        <f>SUM(E151,B151)</f>
        <v>6</v>
      </c>
      <c r="I151" s="9">
        <f t="shared" si="29"/>
        <v>3</v>
      </c>
      <c r="J151" s="9">
        <f t="shared" si="29"/>
        <v>9</v>
      </c>
      <c r="K151" s="375" t="s">
        <v>217</v>
      </c>
    </row>
    <row r="152" spans="1:11" ht="18" customHeight="1" x14ac:dyDescent="0.25">
      <c r="A152" s="8" t="s">
        <v>218</v>
      </c>
      <c r="B152" s="9">
        <v>147</v>
      </c>
      <c r="C152" s="9">
        <v>33</v>
      </c>
      <c r="D152" s="9">
        <f t="shared" si="28"/>
        <v>180</v>
      </c>
      <c r="E152" s="9">
        <v>0</v>
      </c>
      <c r="F152" s="9">
        <v>0</v>
      </c>
      <c r="G152" s="9">
        <f t="shared" si="30"/>
        <v>0</v>
      </c>
      <c r="H152" s="9">
        <f t="shared" ref="H152:I161" si="31">SUM(B152,E152)</f>
        <v>147</v>
      </c>
      <c r="I152" s="9">
        <f t="shared" si="31"/>
        <v>33</v>
      </c>
      <c r="J152" s="9">
        <f t="shared" ref="J152:J161" si="32">SUM(H152:I152)</f>
        <v>180</v>
      </c>
      <c r="K152" s="375" t="s">
        <v>219</v>
      </c>
    </row>
    <row r="153" spans="1:11" ht="18" customHeight="1" x14ac:dyDescent="0.25">
      <c r="A153" s="8" t="s">
        <v>1032</v>
      </c>
      <c r="B153" s="9">
        <v>33</v>
      </c>
      <c r="C153" s="9">
        <v>4</v>
      </c>
      <c r="D153" s="9">
        <f t="shared" si="28"/>
        <v>37</v>
      </c>
      <c r="E153" s="9">
        <v>0</v>
      </c>
      <c r="F153" s="9">
        <v>0</v>
      </c>
      <c r="G153" s="9">
        <f t="shared" si="30"/>
        <v>0</v>
      </c>
      <c r="H153" s="9">
        <f t="shared" si="31"/>
        <v>33</v>
      </c>
      <c r="I153" s="9">
        <f t="shared" si="31"/>
        <v>4</v>
      </c>
      <c r="J153" s="9">
        <f t="shared" si="32"/>
        <v>37</v>
      </c>
      <c r="K153" s="375" t="s">
        <v>1033</v>
      </c>
    </row>
    <row r="154" spans="1:11" ht="18" customHeight="1" x14ac:dyDescent="0.25">
      <c r="A154" s="8" t="s">
        <v>222</v>
      </c>
      <c r="B154" s="9">
        <v>158</v>
      </c>
      <c r="C154" s="9">
        <v>28</v>
      </c>
      <c r="D154" s="9">
        <f t="shared" si="28"/>
        <v>186</v>
      </c>
      <c r="E154" s="9">
        <v>0</v>
      </c>
      <c r="F154" s="9">
        <v>1</v>
      </c>
      <c r="G154" s="9">
        <f t="shared" si="30"/>
        <v>1</v>
      </c>
      <c r="H154" s="9">
        <f t="shared" si="31"/>
        <v>158</v>
      </c>
      <c r="I154" s="9">
        <f t="shared" si="31"/>
        <v>29</v>
      </c>
      <c r="J154" s="9">
        <f t="shared" si="32"/>
        <v>187</v>
      </c>
      <c r="K154" s="375" t="s">
        <v>223</v>
      </c>
    </row>
    <row r="155" spans="1:11" ht="18" customHeight="1" x14ac:dyDescent="0.25">
      <c r="A155" s="8" t="s">
        <v>224</v>
      </c>
      <c r="B155" s="9">
        <v>39</v>
      </c>
      <c r="C155" s="9">
        <v>11</v>
      </c>
      <c r="D155" s="9">
        <f t="shared" si="28"/>
        <v>50</v>
      </c>
      <c r="E155" s="9">
        <v>0</v>
      </c>
      <c r="F155" s="9">
        <v>0</v>
      </c>
      <c r="G155" s="9">
        <f t="shared" si="30"/>
        <v>0</v>
      </c>
      <c r="H155" s="9">
        <f t="shared" si="31"/>
        <v>39</v>
      </c>
      <c r="I155" s="9">
        <f t="shared" si="31"/>
        <v>11</v>
      </c>
      <c r="J155" s="9">
        <f t="shared" si="32"/>
        <v>50</v>
      </c>
      <c r="K155" s="375" t="s">
        <v>225</v>
      </c>
    </row>
    <row r="156" spans="1:11" ht="18" customHeight="1" x14ac:dyDescent="0.25">
      <c r="A156" s="8" t="s">
        <v>226</v>
      </c>
      <c r="B156" s="9">
        <v>107</v>
      </c>
      <c r="C156" s="9">
        <v>63</v>
      </c>
      <c r="D156" s="9">
        <f t="shared" si="28"/>
        <v>170</v>
      </c>
      <c r="E156" s="9">
        <v>0</v>
      </c>
      <c r="F156" s="9">
        <v>0</v>
      </c>
      <c r="G156" s="9">
        <f t="shared" si="30"/>
        <v>0</v>
      </c>
      <c r="H156" s="9">
        <f t="shared" si="31"/>
        <v>107</v>
      </c>
      <c r="I156" s="9">
        <f t="shared" si="31"/>
        <v>63</v>
      </c>
      <c r="J156" s="9">
        <f t="shared" si="32"/>
        <v>170</v>
      </c>
      <c r="K156" s="375" t="s">
        <v>1051</v>
      </c>
    </row>
    <row r="157" spans="1:11" ht="18" customHeight="1" x14ac:dyDescent="0.25">
      <c r="A157" s="8" t="s">
        <v>470</v>
      </c>
      <c r="B157" s="9">
        <v>40</v>
      </c>
      <c r="C157" s="9">
        <v>12</v>
      </c>
      <c r="D157" s="9">
        <f t="shared" si="28"/>
        <v>52</v>
      </c>
      <c r="E157" s="9">
        <v>0</v>
      </c>
      <c r="F157" s="9">
        <v>0</v>
      </c>
      <c r="G157" s="9">
        <f t="shared" si="30"/>
        <v>0</v>
      </c>
      <c r="H157" s="9">
        <f t="shared" si="31"/>
        <v>40</v>
      </c>
      <c r="I157" s="9">
        <f t="shared" si="31"/>
        <v>12</v>
      </c>
      <c r="J157" s="9">
        <f t="shared" si="32"/>
        <v>52</v>
      </c>
      <c r="K157" s="31" t="s">
        <v>471</v>
      </c>
    </row>
    <row r="158" spans="1:11" ht="18" customHeight="1" x14ac:dyDescent="0.25">
      <c r="A158" s="8" t="s">
        <v>230</v>
      </c>
      <c r="B158" s="9">
        <v>110</v>
      </c>
      <c r="C158" s="9">
        <v>9</v>
      </c>
      <c r="D158" s="9">
        <f>SUM(B158:C158)</f>
        <v>119</v>
      </c>
      <c r="E158" s="9">
        <v>0</v>
      </c>
      <c r="F158" s="9">
        <v>0</v>
      </c>
      <c r="G158" s="9">
        <f t="shared" si="30"/>
        <v>0</v>
      </c>
      <c r="H158" s="9">
        <f t="shared" si="31"/>
        <v>110</v>
      </c>
      <c r="I158" s="9">
        <f t="shared" si="31"/>
        <v>9</v>
      </c>
      <c r="J158" s="9">
        <f t="shared" si="32"/>
        <v>119</v>
      </c>
      <c r="K158" s="375" t="s">
        <v>231</v>
      </c>
    </row>
    <row r="159" spans="1:11" ht="18" customHeight="1" x14ac:dyDescent="0.25">
      <c r="A159" s="8" t="s">
        <v>472</v>
      </c>
      <c r="B159" s="9">
        <v>193</v>
      </c>
      <c r="C159" s="9">
        <v>54</v>
      </c>
      <c r="D159" s="9">
        <f>SUM(B159:C159)</f>
        <v>247</v>
      </c>
      <c r="E159" s="9">
        <v>2</v>
      </c>
      <c r="F159" s="9">
        <v>0</v>
      </c>
      <c r="G159" s="9">
        <f t="shared" si="30"/>
        <v>2</v>
      </c>
      <c r="H159" s="9">
        <f t="shared" si="31"/>
        <v>195</v>
      </c>
      <c r="I159" s="9">
        <f t="shared" si="31"/>
        <v>54</v>
      </c>
      <c r="J159" s="9">
        <f t="shared" si="32"/>
        <v>249</v>
      </c>
      <c r="K159" s="375" t="s">
        <v>473</v>
      </c>
    </row>
    <row r="160" spans="1:11" ht="18" customHeight="1" x14ac:dyDescent="0.25">
      <c r="A160" s="8" t="s">
        <v>474</v>
      </c>
      <c r="B160" s="9">
        <v>67</v>
      </c>
      <c r="C160" s="9">
        <v>48</v>
      </c>
      <c r="D160" s="9">
        <f>SUM(B160:C160)</f>
        <v>115</v>
      </c>
      <c r="E160" s="9">
        <v>0</v>
      </c>
      <c r="F160" s="9">
        <v>0</v>
      </c>
      <c r="G160" s="9">
        <f t="shared" si="30"/>
        <v>0</v>
      </c>
      <c r="H160" s="9">
        <f t="shared" si="31"/>
        <v>67</v>
      </c>
      <c r="I160" s="9">
        <f t="shared" si="31"/>
        <v>48</v>
      </c>
      <c r="J160" s="9">
        <f t="shared" si="32"/>
        <v>115</v>
      </c>
      <c r="K160" s="375" t="s">
        <v>475</v>
      </c>
    </row>
    <row r="161" spans="1:11" ht="18" customHeight="1" x14ac:dyDescent="0.25">
      <c r="A161" s="20" t="s">
        <v>1052</v>
      </c>
      <c r="B161" s="9">
        <v>17</v>
      </c>
      <c r="C161" s="9">
        <v>7</v>
      </c>
      <c r="D161" s="9">
        <f>SUM(B161:C161)</f>
        <v>24</v>
      </c>
      <c r="E161" s="9">
        <v>0</v>
      </c>
      <c r="F161" s="9">
        <v>0</v>
      </c>
      <c r="G161" s="9">
        <f t="shared" si="30"/>
        <v>0</v>
      </c>
      <c r="H161" s="21">
        <f t="shared" si="31"/>
        <v>17</v>
      </c>
      <c r="I161" s="21">
        <f t="shared" si="31"/>
        <v>7</v>
      </c>
      <c r="J161" s="21">
        <f t="shared" si="32"/>
        <v>24</v>
      </c>
      <c r="K161" s="22" t="s">
        <v>1035</v>
      </c>
    </row>
    <row r="162" spans="1:11" ht="18" customHeight="1" x14ac:dyDescent="0.25">
      <c r="A162" s="8" t="s">
        <v>236</v>
      </c>
      <c r="B162" s="9">
        <v>80</v>
      </c>
      <c r="C162" s="9">
        <v>73</v>
      </c>
      <c r="D162" s="9">
        <f>SUM(B162:C162)</f>
        <v>153</v>
      </c>
      <c r="E162" s="9">
        <v>0</v>
      </c>
      <c r="F162" s="9">
        <v>0</v>
      </c>
      <c r="G162" s="9">
        <f t="shared" si="30"/>
        <v>0</v>
      </c>
      <c r="H162" s="9">
        <f>SUM(E162,B162)</f>
        <v>80</v>
      </c>
      <c r="I162" s="9">
        <f t="shared" ref="I162:J169" si="33">SUM(F162,C162)</f>
        <v>73</v>
      </c>
      <c r="J162" s="9">
        <f t="shared" si="33"/>
        <v>153</v>
      </c>
      <c r="K162" s="375" t="s">
        <v>443</v>
      </c>
    </row>
    <row r="163" spans="1:11" ht="18" customHeight="1" x14ac:dyDescent="0.25">
      <c r="A163" s="8" t="s">
        <v>1039</v>
      </c>
      <c r="B163" s="9">
        <v>35</v>
      </c>
      <c r="C163" s="9">
        <v>1</v>
      </c>
      <c r="D163" s="9">
        <f t="shared" ref="D163:D169" si="34">SUM(B163:C163)</f>
        <v>36</v>
      </c>
      <c r="E163" s="9">
        <v>0</v>
      </c>
      <c r="F163" s="9">
        <v>0</v>
      </c>
      <c r="G163" s="9">
        <f t="shared" si="30"/>
        <v>0</v>
      </c>
      <c r="H163" s="9">
        <f t="shared" ref="H163:H169" si="35">SUM(E163,B163)</f>
        <v>35</v>
      </c>
      <c r="I163" s="9">
        <f t="shared" si="33"/>
        <v>1</v>
      </c>
      <c r="J163" s="9">
        <f t="shared" si="33"/>
        <v>36</v>
      </c>
      <c r="K163" s="375" t="s">
        <v>322</v>
      </c>
    </row>
    <row r="164" spans="1:11" ht="18" customHeight="1" x14ac:dyDescent="0.25">
      <c r="A164" s="8" t="s">
        <v>238</v>
      </c>
      <c r="B164" s="9">
        <v>29</v>
      </c>
      <c r="C164" s="9">
        <v>5</v>
      </c>
      <c r="D164" s="9">
        <f t="shared" si="34"/>
        <v>34</v>
      </c>
      <c r="E164" s="9">
        <v>0</v>
      </c>
      <c r="F164" s="9">
        <v>0</v>
      </c>
      <c r="G164" s="9">
        <f t="shared" si="30"/>
        <v>0</v>
      </c>
      <c r="H164" s="9">
        <f t="shared" si="35"/>
        <v>29</v>
      </c>
      <c r="I164" s="9">
        <f t="shared" si="33"/>
        <v>5</v>
      </c>
      <c r="J164" s="9">
        <f t="shared" si="33"/>
        <v>34</v>
      </c>
      <c r="K164" s="375" t="s">
        <v>476</v>
      </c>
    </row>
    <row r="165" spans="1:11" ht="18" customHeight="1" x14ac:dyDescent="0.25">
      <c r="A165" s="8" t="s">
        <v>242</v>
      </c>
      <c r="B165" s="9">
        <v>144</v>
      </c>
      <c r="C165" s="9">
        <v>34</v>
      </c>
      <c r="D165" s="9">
        <f t="shared" si="34"/>
        <v>178</v>
      </c>
      <c r="E165" s="9">
        <v>0</v>
      </c>
      <c r="F165" s="9">
        <v>0</v>
      </c>
      <c r="G165" s="9">
        <f t="shared" si="30"/>
        <v>0</v>
      </c>
      <c r="H165" s="9">
        <f t="shared" si="35"/>
        <v>144</v>
      </c>
      <c r="I165" s="9">
        <f t="shared" si="33"/>
        <v>34</v>
      </c>
      <c r="J165" s="9">
        <f t="shared" si="33"/>
        <v>178</v>
      </c>
      <c r="K165" s="375" t="s">
        <v>243</v>
      </c>
    </row>
    <row r="166" spans="1:11" ht="18" customHeight="1" x14ac:dyDescent="0.25">
      <c r="A166" s="8" t="s">
        <v>419</v>
      </c>
      <c r="B166" s="9">
        <v>65</v>
      </c>
      <c r="C166" s="9">
        <v>9</v>
      </c>
      <c r="D166" s="9">
        <f t="shared" si="34"/>
        <v>74</v>
      </c>
      <c r="E166" s="9">
        <v>0</v>
      </c>
      <c r="F166" s="9">
        <v>0</v>
      </c>
      <c r="G166" s="9">
        <f t="shared" si="30"/>
        <v>0</v>
      </c>
      <c r="H166" s="9">
        <f t="shared" si="35"/>
        <v>65</v>
      </c>
      <c r="I166" s="9">
        <f t="shared" si="33"/>
        <v>9</v>
      </c>
      <c r="J166" s="9">
        <f t="shared" si="33"/>
        <v>74</v>
      </c>
      <c r="K166" s="375" t="s">
        <v>249</v>
      </c>
    </row>
    <row r="167" spans="1:11" ht="18" customHeight="1" x14ac:dyDescent="0.25">
      <c r="A167" s="8" t="s">
        <v>250</v>
      </c>
      <c r="B167" s="9">
        <v>31</v>
      </c>
      <c r="C167" s="9">
        <v>2</v>
      </c>
      <c r="D167" s="9">
        <f t="shared" si="34"/>
        <v>33</v>
      </c>
      <c r="E167" s="9">
        <v>0</v>
      </c>
      <c r="F167" s="9">
        <v>0</v>
      </c>
      <c r="G167" s="9">
        <f t="shared" si="30"/>
        <v>0</v>
      </c>
      <c r="H167" s="9">
        <f t="shared" si="35"/>
        <v>31</v>
      </c>
      <c r="I167" s="9">
        <f t="shared" si="33"/>
        <v>2</v>
      </c>
      <c r="J167" s="9">
        <f t="shared" si="33"/>
        <v>33</v>
      </c>
      <c r="K167" s="375" t="s">
        <v>479</v>
      </c>
    </row>
    <row r="168" spans="1:11" ht="18" customHeight="1" x14ac:dyDescent="0.25">
      <c r="A168" s="8" t="s">
        <v>446</v>
      </c>
      <c r="B168" s="9">
        <v>71</v>
      </c>
      <c r="C168" s="9">
        <v>11</v>
      </c>
      <c r="D168" s="9">
        <f t="shared" si="34"/>
        <v>82</v>
      </c>
      <c r="E168" s="9">
        <v>0</v>
      </c>
      <c r="F168" s="9">
        <v>0</v>
      </c>
      <c r="G168" s="9">
        <f t="shared" si="30"/>
        <v>0</v>
      </c>
      <c r="H168" s="9">
        <f t="shared" si="35"/>
        <v>71</v>
      </c>
      <c r="I168" s="9">
        <f t="shared" si="33"/>
        <v>11</v>
      </c>
      <c r="J168" s="9">
        <f t="shared" si="33"/>
        <v>82</v>
      </c>
      <c r="K168" s="375" t="s">
        <v>255</v>
      </c>
    </row>
    <row r="169" spans="1:11" ht="18" customHeight="1" x14ac:dyDescent="0.25">
      <c r="A169" s="8" t="s">
        <v>302</v>
      </c>
      <c r="B169" s="9">
        <v>9</v>
      </c>
      <c r="C169" s="9">
        <v>4</v>
      </c>
      <c r="D169" s="9">
        <f t="shared" si="34"/>
        <v>13</v>
      </c>
      <c r="E169" s="9">
        <v>0</v>
      </c>
      <c r="F169" s="9">
        <v>0</v>
      </c>
      <c r="G169" s="9">
        <f t="shared" si="30"/>
        <v>0</v>
      </c>
      <c r="H169" s="9">
        <f t="shared" si="35"/>
        <v>9</v>
      </c>
      <c r="I169" s="9">
        <f t="shared" si="33"/>
        <v>4</v>
      </c>
      <c r="J169" s="9">
        <f t="shared" si="33"/>
        <v>13</v>
      </c>
      <c r="K169" s="375" t="s">
        <v>303</v>
      </c>
    </row>
    <row r="170" spans="1:11" ht="18" customHeight="1" x14ac:dyDescent="0.25">
      <c r="A170" s="20" t="s">
        <v>514</v>
      </c>
      <c r="B170" s="21">
        <f>SUM(B148:B169)</f>
        <v>1540</v>
      </c>
      <c r="C170" s="21">
        <f t="shared" ref="C170:J170" si="36">SUM(C148:C169)</f>
        <v>489</v>
      </c>
      <c r="D170" s="21">
        <f t="shared" si="36"/>
        <v>2029</v>
      </c>
      <c r="E170" s="21">
        <f t="shared" si="36"/>
        <v>2</v>
      </c>
      <c r="F170" s="21">
        <f t="shared" si="36"/>
        <v>1</v>
      </c>
      <c r="G170" s="21">
        <f t="shared" si="36"/>
        <v>3</v>
      </c>
      <c r="H170" s="21">
        <f t="shared" si="36"/>
        <v>1542</v>
      </c>
      <c r="I170" s="21">
        <f t="shared" si="36"/>
        <v>490</v>
      </c>
      <c r="J170" s="21">
        <f t="shared" si="36"/>
        <v>2032</v>
      </c>
      <c r="K170" s="22" t="s">
        <v>91</v>
      </c>
    </row>
    <row r="171" spans="1:11" ht="18" customHeight="1" x14ac:dyDescent="0.25">
      <c r="A171" s="8" t="s">
        <v>92</v>
      </c>
      <c r="B171" s="9"/>
      <c r="C171" s="9"/>
      <c r="D171" s="9"/>
      <c r="E171" s="9"/>
      <c r="F171" s="9"/>
      <c r="G171" s="9"/>
      <c r="H171" s="9"/>
      <c r="I171" s="9"/>
      <c r="J171" s="9"/>
      <c r="K171" s="375" t="s">
        <v>93</v>
      </c>
    </row>
    <row r="172" spans="1:11" ht="15.6" x14ac:dyDescent="0.25">
      <c r="A172" s="20" t="s">
        <v>218</v>
      </c>
      <c r="B172" s="9">
        <v>1</v>
      </c>
      <c r="C172" s="9">
        <v>0</v>
      </c>
      <c r="D172" s="9">
        <f>SUM(B172:C172)</f>
        <v>1</v>
      </c>
      <c r="E172" s="9">
        <v>0</v>
      </c>
      <c r="F172" s="9">
        <v>0</v>
      </c>
      <c r="G172" s="9">
        <f>SUM(E172:F172)</f>
        <v>0</v>
      </c>
      <c r="H172" s="9">
        <f>SUM(B172,E172)</f>
        <v>1</v>
      </c>
      <c r="I172" s="9">
        <f t="shared" ref="I172:J173" si="37">SUM(C172,F172)</f>
        <v>0</v>
      </c>
      <c r="J172" s="9">
        <f t="shared" si="37"/>
        <v>1</v>
      </c>
      <c r="K172" s="375" t="s">
        <v>219</v>
      </c>
    </row>
    <row r="173" spans="1:11" ht="15.6" x14ac:dyDescent="0.25">
      <c r="A173" s="8" t="s">
        <v>474</v>
      </c>
      <c r="B173" s="9">
        <v>2</v>
      </c>
      <c r="C173" s="9">
        <v>2</v>
      </c>
      <c r="D173" s="9">
        <f>SUM(B173:C173)</f>
        <v>4</v>
      </c>
      <c r="E173" s="9">
        <v>0</v>
      </c>
      <c r="F173" s="9">
        <v>0</v>
      </c>
      <c r="G173" s="9">
        <f>SUM(E173:F173)</f>
        <v>0</v>
      </c>
      <c r="H173" s="9">
        <f>SUM(B173,E173)</f>
        <v>2</v>
      </c>
      <c r="I173" s="9">
        <f t="shared" si="37"/>
        <v>2</v>
      </c>
      <c r="J173" s="9">
        <f t="shared" si="37"/>
        <v>4</v>
      </c>
      <c r="K173" s="375" t="s">
        <v>475</v>
      </c>
    </row>
    <row r="174" spans="1:11" ht="16.2" thickBot="1" x14ac:dyDescent="0.3">
      <c r="A174" s="8" t="s">
        <v>127</v>
      </c>
      <c r="B174" s="9">
        <f>SUM(B172:B173)</f>
        <v>3</v>
      </c>
      <c r="C174" s="9">
        <f t="shared" ref="C174:J174" si="38">SUM(C172:C173)</f>
        <v>2</v>
      </c>
      <c r="D174" s="9">
        <f t="shared" si="38"/>
        <v>5</v>
      </c>
      <c r="E174" s="9">
        <f t="shared" si="38"/>
        <v>0</v>
      </c>
      <c r="F174" s="9">
        <f t="shared" si="38"/>
        <v>0</v>
      </c>
      <c r="G174" s="9">
        <f t="shared" si="38"/>
        <v>0</v>
      </c>
      <c r="H174" s="9">
        <f t="shared" si="38"/>
        <v>3</v>
      </c>
      <c r="I174" s="9">
        <f t="shared" si="38"/>
        <v>2</v>
      </c>
      <c r="J174" s="9">
        <f t="shared" si="38"/>
        <v>5</v>
      </c>
      <c r="K174" s="375" t="s">
        <v>261</v>
      </c>
    </row>
    <row r="175" spans="1:11" ht="16.2" thickBot="1" x14ac:dyDescent="0.3">
      <c r="A175" s="23" t="s">
        <v>384</v>
      </c>
      <c r="B175" s="24">
        <f>SUM(B174,B170)</f>
        <v>1543</v>
      </c>
      <c r="C175" s="24">
        <f t="shared" ref="C175:J175" si="39">SUM(C174,C170)</f>
        <v>491</v>
      </c>
      <c r="D175" s="24">
        <f t="shared" si="39"/>
        <v>2034</v>
      </c>
      <c r="E175" s="24">
        <f t="shared" si="39"/>
        <v>2</v>
      </c>
      <c r="F175" s="24">
        <f t="shared" si="39"/>
        <v>1</v>
      </c>
      <c r="G175" s="24">
        <f t="shared" si="39"/>
        <v>3</v>
      </c>
      <c r="H175" s="24">
        <f t="shared" si="39"/>
        <v>1545</v>
      </c>
      <c r="I175" s="24">
        <f t="shared" si="39"/>
        <v>492</v>
      </c>
      <c r="J175" s="24">
        <f t="shared" si="39"/>
        <v>2037</v>
      </c>
      <c r="K175" s="376" t="s">
        <v>263</v>
      </c>
    </row>
    <row r="176" spans="1:11" ht="14.4" thickTop="1" x14ac:dyDescent="0.25"/>
  </sheetData>
  <mergeCells count="46">
    <mergeCell ref="A1:K1"/>
    <mergeCell ref="A2:K2"/>
    <mergeCell ref="A4:A7"/>
    <mergeCell ref="B4:D4"/>
    <mergeCell ref="E4:G4"/>
    <mergeCell ref="H4:J4"/>
    <mergeCell ref="K4:K7"/>
    <mergeCell ref="B5:D5"/>
    <mergeCell ref="E5:G5"/>
    <mergeCell ref="H5:J5"/>
    <mergeCell ref="A37:A40"/>
    <mergeCell ref="B37:D37"/>
    <mergeCell ref="E37:G37"/>
    <mergeCell ref="H37:J37"/>
    <mergeCell ref="K37:K40"/>
    <mergeCell ref="B38:D38"/>
    <mergeCell ref="E38:G38"/>
    <mergeCell ref="H38:J38"/>
    <mergeCell ref="A71:K71"/>
    <mergeCell ref="A72:K72"/>
    <mergeCell ref="A74:A77"/>
    <mergeCell ref="B74:D74"/>
    <mergeCell ref="E74:G74"/>
    <mergeCell ref="H74:J74"/>
    <mergeCell ref="K74:K77"/>
    <mergeCell ref="B75:D75"/>
    <mergeCell ref="E75:G75"/>
    <mergeCell ref="H75:J75"/>
    <mergeCell ref="A107:A110"/>
    <mergeCell ref="B107:D107"/>
    <mergeCell ref="E107:G107"/>
    <mergeCell ref="H107:J107"/>
    <mergeCell ref="K107:K110"/>
    <mergeCell ref="B108:D108"/>
    <mergeCell ref="E108:G108"/>
    <mergeCell ref="H108:J108"/>
    <mergeCell ref="A140:K140"/>
    <mergeCell ref="A141:K141"/>
    <mergeCell ref="A143:A146"/>
    <mergeCell ref="B143:D143"/>
    <mergeCell ref="E143:G143"/>
    <mergeCell ref="H143:J143"/>
    <mergeCell ref="K143:K146"/>
    <mergeCell ref="B144:D144"/>
    <mergeCell ref="E144:G144"/>
    <mergeCell ref="H144:J144"/>
  </mergeCells>
  <printOptions horizontalCentered="1"/>
  <pageMargins left="0.39370078740157483" right="0.39370078740157483" top="0.78740157480314965" bottom="0.39370078740157483" header="0.78740157480314965" footer="0.98425196850393704"/>
  <pageSetup paperSize="9" scale="7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68"/>
  <sheetViews>
    <sheetView rightToLeft="1" view="pageBreakPreview" topLeftCell="A48" zoomScale="80" zoomScaleSheetLayoutView="80" workbookViewId="0">
      <selection activeCell="B69" sqref="B69"/>
    </sheetView>
  </sheetViews>
  <sheetFormatPr defaultColWidth="9" defaultRowHeight="13.8" x14ac:dyDescent="0.25"/>
  <cols>
    <col min="1" max="1" width="26.19921875" style="371" customWidth="1"/>
    <col min="2" max="2" width="6.69921875" style="371" customWidth="1"/>
    <col min="3" max="3" width="9.09765625" style="371" customWidth="1"/>
    <col min="4" max="4" width="7.69921875" style="371" customWidth="1"/>
    <col min="5" max="5" width="6.8984375" style="371" customWidth="1"/>
    <col min="6" max="6" width="9.59765625" style="371" customWidth="1"/>
    <col min="7" max="7" width="7.69921875" style="371" customWidth="1"/>
    <col min="8" max="8" width="7.09765625" style="371" customWidth="1"/>
    <col min="9" max="9" width="10" style="371" customWidth="1"/>
    <col min="10" max="10" width="7.19921875" style="371" customWidth="1"/>
    <col min="11" max="11" width="6.69921875" style="371" customWidth="1"/>
    <col min="12" max="12" width="10" style="371" customWidth="1"/>
    <col min="13" max="13" width="7.59765625" style="371" customWidth="1"/>
    <col min="14" max="14" width="31.09765625" style="371" customWidth="1"/>
    <col min="15" max="16384" width="9" style="371"/>
  </cols>
  <sheetData>
    <row r="1" spans="1:14" ht="24.75" customHeight="1" x14ac:dyDescent="0.25">
      <c r="A1" s="738" t="s">
        <v>1053</v>
      </c>
      <c r="B1" s="738"/>
      <c r="C1" s="738"/>
      <c r="D1" s="738"/>
      <c r="E1" s="738"/>
      <c r="F1" s="738"/>
      <c r="G1" s="738"/>
      <c r="H1" s="738"/>
      <c r="I1" s="738"/>
      <c r="J1" s="738"/>
      <c r="K1" s="738"/>
      <c r="L1" s="738"/>
      <c r="M1" s="738"/>
      <c r="N1" s="738"/>
    </row>
    <row r="2" spans="1:14" ht="24" customHeight="1" x14ac:dyDescent="0.25">
      <c r="A2" s="742" t="s">
        <v>1054</v>
      </c>
      <c r="B2" s="742"/>
      <c r="C2" s="742"/>
      <c r="D2" s="742"/>
      <c r="E2" s="742"/>
      <c r="F2" s="742"/>
      <c r="G2" s="742"/>
      <c r="H2" s="742"/>
      <c r="I2" s="742"/>
      <c r="J2" s="742"/>
      <c r="K2" s="742"/>
      <c r="L2" s="742"/>
      <c r="M2" s="742"/>
      <c r="N2" s="742"/>
    </row>
    <row r="3" spans="1:14" ht="23.25" customHeight="1" thickBot="1" x14ac:dyDescent="0.35">
      <c r="A3" s="35" t="s">
        <v>1055</v>
      </c>
      <c r="B3" s="35"/>
      <c r="C3" s="35"/>
      <c r="D3" s="35"/>
      <c r="E3" s="35"/>
      <c r="F3" s="35"/>
      <c r="G3" s="35"/>
      <c r="H3" s="35"/>
      <c r="I3" s="35"/>
      <c r="J3" s="35"/>
      <c r="N3" s="377" t="s">
        <v>1056</v>
      </c>
    </row>
    <row r="4" spans="1:14" ht="22.5" customHeight="1" thickTop="1" x14ac:dyDescent="0.3">
      <c r="A4" s="735" t="s">
        <v>205</v>
      </c>
      <c r="B4" s="746" t="s">
        <v>129</v>
      </c>
      <c r="C4" s="746"/>
      <c r="D4" s="746"/>
      <c r="E4" s="746" t="s">
        <v>130</v>
      </c>
      <c r="F4" s="746"/>
      <c r="G4" s="746"/>
      <c r="H4" s="746" t="s">
        <v>131</v>
      </c>
      <c r="I4" s="746"/>
      <c r="J4" s="746"/>
      <c r="K4" s="746" t="s">
        <v>4</v>
      </c>
      <c r="L4" s="746"/>
      <c r="M4" s="746"/>
      <c r="N4" s="735" t="s">
        <v>206</v>
      </c>
    </row>
    <row r="5" spans="1:14" ht="22.5" customHeight="1" x14ac:dyDescent="0.3">
      <c r="A5" s="736"/>
      <c r="B5" s="747" t="s">
        <v>132</v>
      </c>
      <c r="C5" s="747"/>
      <c r="D5" s="747"/>
      <c r="E5" s="747" t="s">
        <v>133</v>
      </c>
      <c r="F5" s="747"/>
      <c r="G5" s="747"/>
      <c r="H5" s="747" t="s">
        <v>134</v>
      </c>
      <c r="I5" s="747"/>
      <c r="J5" s="747"/>
      <c r="K5" s="747" t="s">
        <v>9</v>
      </c>
      <c r="L5" s="747"/>
      <c r="M5" s="747"/>
      <c r="N5" s="736"/>
    </row>
    <row r="6" spans="1:14" ht="22.5" customHeight="1" x14ac:dyDescent="0.3">
      <c r="A6" s="736"/>
      <c r="B6" s="370" t="s">
        <v>10</v>
      </c>
      <c r="C6" s="370" t="s">
        <v>113</v>
      </c>
      <c r="D6" s="370" t="s">
        <v>12</v>
      </c>
      <c r="E6" s="370" t="s">
        <v>10</v>
      </c>
      <c r="F6" s="370" t="s">
        <v>113</v>
      </c>
      <c r="G6" s="370" t="s">
        <v>12</v>
      </c>
      <c r="H6" s="370" t="s">
        <v>10</v>
      </c>
      <c r="I6" s="370" t="s">
        <v>113</v>
      </c>
      <c r="J6" s="370" t="s">
        <v>12</v>
      </c>
      <c r="K6" s="370" t="s">
        <v>10</v>
      </c>
      <c r="L6" s="370" t="s">
        <v>113</v>
      </c>
      <c r="M6" s="370" t="s">
        <v>12</v>
      </c>
      <c r="N6" s="736"/>
    </row>
    <row r="7" spans="1:14" ht="22.5" customHeight="1" thickBot="1" x14ac:dyDescent="0.35">
      <c r="A7" s="737"/>
      <c r="B7" s="4" t="s">
        <v>13</v>
      </c>
      <c r="C7" s="4" t="s">
        <v>14</v>
      </c>
      <c r="D7" s="4" t="s">
        <v>9</v>
      </c>
      <c r="E7" s="4" t="s">
        <v>13</v>
      </c>
      <c r="F7" s="4" t="s">
        <v>14</v>
      </c>
      <c r="G7" s="4" t="s">
        <v>9</v>
      </c>
      <c r="H7" s="4" t="s">
        <v>13</v>
      </c>
      <c r="I7" s="4" t="s">
        <v>14</v>
      </c>
      <c r="J7" s="4" t="s">
        <v>9</v>
      </c>
      <c r="K7" s="4" t="s">
        <v>13</v>
      </c>
      <c r="L7" s="4" t="s">
        <v>14</v>
      </c>
      <c r="M7" s="4" t="s">
        <v>9</v>
      </c>
      <c r="N7" s="737"/>
    </row>
    <row r="8" spans="1:14" ht="23.25" customHeight="1" x14ac:dyDescent="0.25">
      <c r="A8" s="8" t="s">
        <v>15</v>
      </c>
      <c r="B8" s="9"/>
      <c r="C8" s="9"/>
      <c r="D8" s="9"/>
      <c r="E8" s="9"/>
      <c r="F8" s="9"/>
      <c r="G8" s="9"/>
      <c r="H8" s="9"/>
      <c r="I8" s="9"/>
      <c r="J8" s="9"/>
      <c r="K8" s="375"/>
      <c r="L8" s="8"/>
      <c r="M8" s="9"/>
      <c r="N8" s="375" t="s">
        <v>207</v>
      </c>
    </row>
    <row r="9" spans="1:14" ht="23.25" customHeight="1" x14ac:dyDescent="0.25">
      <c r="A9" s="8" t="s">
        <v>208</v>
      </c>
      <c r="B9" s="9">
        <v>3</v>
      </c>
      <c r="C9" s="9">
        <v>4</v>
      </c>
      <c r="D9" s="9">
        <f t="shared" ref="D9:D18" si="0">SUM(B9:C9)</f>
        <v>7</v>
      </c>
      <c r="E9" s="9">
        <v>3</v>
      </c>
      <c r="F9" s="9">
        <v>4</v>
      </c>
      <c r="G9" s="9">
        <f>SUM(E9:F9)</f>
        <v>7</v>
      </c>
      <c r="H9" s="9">
        <v>0</v>
      </c>
      <c r="I9" s="9">
        <v>0</v>
      </c>
      <c r="J9" s="9">
        <f t="shared" ref="J9:J15" si="1">SUM(H9:I9)</f>
        <v>0</v>
      </c>
      <c r="K9" s="9">
        <f>SUM(B9,E9,H9)</f>
        <v>6</v>
      </c>
      <c r="L9" s="9">
        <f t="shared" ref="L9:M23" si="2">SUM(C9,F9,I9)</f>
        <v>8</v>
      </c>
      <c r="M9" s="9">
        <f t="shared" si="2"/>
        <v>14</v>
      </c>
      <c r="N9" s="375" t="s">
        <v>209</v>
      </c>
    </row>
    <row r="10" spans="1:14" ht="23.25" customHeight="1" x14ac:dyDescent="0.25">
      <c r="A10" s="8" t="s">
        <v>212</v>
      </c>
      <c r="B10" s="9">
        <v>6</v>
      </c>
      <c r="C10" s="9">
        <v>4</v>
      </c>
      <c r="D10" s="9">
        <f t="shared" si="0"/>
        <v>10</v>
      </c>
      <c r="E10" s="9">
        <v>2</v>
      </c>
      <c r="F10" s="9">
        <v>1</v>
      </c>
      <c r="G10" s="9">
        <f>SUM(E10:F10)</f>
        <v>3</v>
      </c>
      <c r="H10" s="9">
        <v>1</v>
      </c>
      <c r="I10" s="9">
        <v>2</v>
      </c>
      <c r="J10" s="9">
        <f t="shared" si="1"/>
        <v>3</v>
      </c>
      <c r="K10" s="9">
        <f t="shared" ref="K10:K23" si="3">SUM(B10,E10,H10)</f>
        <v>9</v>
      </c>
      <c r="L10" s="9">
        <f t="shared" si="2"/>
        <v>7</v>
      </c>
      <c r="M10" s="9">
        <f t="shared" si="2"/>
        <v>16</v>
      </c>
      <c r="N10" s="375" t="s">
        <v>213</v>
      </c>
    </row>
    <row r="11" spans="1:14" ht="23.25" customHeight="1" x14ac:dyDescent="0.25">
      <c r="A11" s="8" t="s">
        <v>214</v>
      </c>
      <c r="B11" s="9">
        <v>3</v>
      </c>
      <c r="C11" s="9">
        <v>4</v>
      </c>
      <c r="D11" s="9">
        <f t="shared" si="0"/>
        <v>7</v>
      </c>
      <c r="E11" s="9">
        <v>0</v>
      </c>
      <c r="F11" s="9">
        <v>3</v>
      </c>
      <c r="G11" s="9">
        <f>SUM(E11:F11)</f>
        <v>3</v>
      </c>
      <c r="H11" s="9">
        <v>0</v>
      </c>
      <c r="I11" s="9">
        <v>0</v>
      </c>
      <c r="J11" s="9">
        <f t="shared" si="1"/>
        <v>0</v>
      </c>
      <c r="K11" s="9">
        <f t="shared" si="3"/>
        <v>3</v>
      </c>
      <c r="L11" s="9">
        <f t="shared" si="2"/>
        <v>7</v>
      </c>
      <c r="M11" s="9">
        <f t="shared" si="2"/>
        <v>10</v>
      </c>
      <c r="N11" s="375" t="s">
        <v>310</v>
      </c>
    </row>
    <row r="12" spans="1:14" ht="23.25" customHeight="1" x14ac:dyDescent="0.25">
      <c r="A12" s="8" t="s">
        <v>216</v>
      </c>
      <c r="B12" s="9">
        <v>1</v>
      </c>
      <c r="C12" s="9">
        <v>10</v>
      </c>
      <c r="D12" s="9">
        <f t="shared" si="0"/>
        <v>11</v>
      </c>
      <c r="E12" s="9">
        <v>4</v>
      </c>
      <c r="F12" s="9">
        <v>8</v>
      </c>
      <c r="G12" s="9">
        <f>SUM(E12:F12)</f>
        <v>12</v>
      </c>
      <c r="H12" s="9">
        <v>0</v>
      </c>
      <c r="I12" s="9">
        <v>0</v>
      </c>
      <c r="J12" s="9">
        <v>0</v>
      </c>
      <c r="K12" s="9">
        <f t="shared" si="3"/>
        <v>5</v>
      </c>
      <c r="L12" s="9">
        <f t="shared" si="2"/>
        <v>18</v>
      </c>
      <c r="M12" s="9">
        <f t="shared" si="2"/>
        <v>23</v>
      </c>
      <c r="N12" s="375" t="s">
        <v>217</v>
      </c>
    </row>
    <row r="13" spans="1:14" ht="23.25" customHeight="1" x14ac:dyDescent="0.25">
      <c r="A13" s="8" t="s">
        <v>218</v>
      </c>
      <c r="B13" s="9">
        <v>253</v>
      </c>
      <c r="C13" s="9">
        <v>106</v>
      </c>
      <c r="D13" s="9">
        <f t="shared" si="0"/>
        <v>359</v>
      </c>
      <c r="E13" s="9">
        <v>53</v>
      </c>
      <c r="F13" s="9">
        <v>22</v>
      </c>
      <c r="G13" s="9">
        <f t="shared" ref="G13:G23" si="4">SUM(E13:F13)</f>
        <v>75</v>
      </c>
      <c r="H13" s="9">
        <v>20</v>
      </c>
      <c r="I13" s="9">
        <v>12</v>
      </c>
      <c r="J13" s="9">
        <f t="shared" si="1"/>
        <v>32</v>
      </c>
      <c r="K13" s="9">
        <f t="shared" si="3"/>
        <v>326</v>
      </c>
      <c r="L13" s="9">
        <f t="shared" si="2"/>
        <v>140</v>
      </c>
      <c r="M13" s="9">
        <f t="shared" si="2"/>
        <v>466</v>
      </c>
      <c r="N13" s="375" t="s">
        <v>219</v>
      </c>
    </row>
    <row r="14" spans="1:14" ht="23.25" customHeight="1" x14ac:dyDescent="0.25">
      <c r="A14" s="8" t="s">
        <v>1032</v>
      </c>
      <c r="B14" s="9">
        <v>20</v>
      </c>
      <c r="C14" s="9">
        <v>3</v>
      </c>
      <c r="D14" s="9">
        <f t="shared" si="0"/>
        <v>23</v>
      </c>
      <c r="E14" s="9">
        <v>3</v>
      </c>
      <c r="F14" s="9">
        <v>0</v>
      </c>
      <c r="G14" s="9">
        <f t="shared" si="4"/>
        <v>3</v>
      </c>
      <c r="H14" s="9">
        <v>0</v>
      </c>
      <c r="I14" s="9">
        <v>0</v>
      </c>
      <c r="J14" s="9">
        <f t="shared" si="1"/>
        <v>0</v>
      </c>
      <c r="K14" s="9">
        <f t="shared" si="3"/>
        <v>23</v>
      </c>
      <c r="L14" s="9">
        <f t="shared" si="2"/>
        <v>3</v>
      </c>
      <c r="M14" s="9">
        <f t="shared" si="2"/>
        <v>26</v>
      </c>
      <c r="N14" s="375" t="s">
        <v>1033</v>
      </c>
    </row>
    <row r="15" spans="1:14" ht="23.25" customHeight="1" x14ac:dyDescent="0.25">
      <c r="A15" s="8" t="s">
        <v>222</v>
      </c>
      <c r="B15" s="9">
        <v>55</v>
      </c>
      <c r="C15" s="9">
        <v>18</v>
      </c>
      <c r="D15" s="9">
        <f t="shared" si="0"/>
        <v>73</v>
      </c>
      <c r="E15" s="9">
        <v>56</v>
      </c>
      <c r="F15" s="9">
        <v>20</v>
      </c>
      <c r="G15" s="9">
        <f t="shared" si="4"/>
        <v>76</v>
      </c>
      <c r="H15" s="9">
        <v>0</v>
      </c>
      <c r="I15" s="9">
        <v>0</v>
      </c>
      <c r="J15" s="9">
        <f t="shared" si="1"/>
        <v>0</v>
      </c>
      <c r="K15" s="9">
        <f t="shared" si="3"/>
        <v>111</v>
      </c>
      <c r="L15" s="9">
        <f t="shared" si="2"/>
        <v>38</v>
      </c>
      <c r="M15" s="9">
        <f t="shared" si="2"/>
        <v>149</v>
      </c>
      <c r="N15" s="375" t="s">
        <v>223</v>
      </c>
    </row>
    <row r="16" spans="1:14" ht="23.25" customHeight="1" x14ac:dyDescent="0.25">
      <c r="A16" s="8" t="s">
        <v>224</v>
      </c>
      <c r="B16" s="9">
        <v>17</v>
      </c>
      <c r="C16" s="9">
        <v>13</v>
      </c>
      <c r="D16" s="9">
        <f t="shared" si="0"/>
        <v>30</v>
      </c>
      <c r="E16" s="9">
        <v>9</v>
      </c>
      <c r="F16" s="9">
        <v>5</v>
      </c>
      <c r="G16" s="9">
        <f t="shared" si="4"/>
        <v>14</v>
      </c>
      <c r="H16" s="9">
        <v>0</v>
      </c>
      <c r="I16" s="9">
        <v>0</v>
      </c>
      <c r="J16" s="9">
        <v>0</v>
      </c>
      <c r="K16" s="9">
        <f t="shared" si="3"/>
        <v>26</v>
      </c>
      <c r="L16" s="9">
        <f t="shared" si="2"/>
        <v>18</v>
      </c>
      <c r="M16" s="9">
        <f t="shared" si="2"/>
        <v>44</v>
      </c>
      <c r="N16" s="375" t="s">
        <v>225</v>
      </c>
    </row>
    <row r="17" spans="1:14" ht="23.25" customHeight="1" x14ac:dyDescent="0.25">
      <c r="A17" s="8" t="s">
        <v>226</v>
      </c>
      <c r="B17" s="9">
        <v>60</v>
      </c>
      <c r="C17" s="9">
        <v>52</v>
      </c>
      <c r="D17" s="9">
        <f t="shared" si="0"/>
        <v>112</v>
      </c>
      <c r="E17" s="9">
        <v>36</v>
      </c>
      <c r="F17" s="9">
        <v>13</v>
      </c>
      <c r="G17" s="9">
        <f t="shared" si="4"/>
        <v>49</v>
      </c>
      <c r="H17" s="9">
        <v>5</v>
      </c>
      <c r="I17" s="9">
        <v>4</v>
      </c>
      <c r="J17" s="9">
        <f t="shared" ref="J17:J23" si="5">SUM(H17:I17)</f>
        <v>9</v>
      </c>
      <c r="K17" s="9">
        <f t="shared" si="3"/>
        <v>101</v>
      </c>
      <c r="L17" s="9">
        <f t="shared" si="2"/>
        <v>69</v>
      </c>
      <c r="M17" s="9">
        <f t="shared" si="2"/>
        <v>170</v>
      </c>
      <c r="N17" s="375" t="s">
        <v>1051</v>
      </c>
    </row>
    <row r="18" spans="1:14" ht="36" customHeight="1" x14ac:dyDescent="0.25">
      <c r="A18" s="8" t="s">
        <v>470</v>
      </c>
      <c r="B18" s="9">
        <v>56</v>
      </c>
      <c r="C18" s="9">
        <v>19</v>
      </c>
      <c r="D18" s="9">
        <f t="shared" si="0"/>
        <v>75</v>
      </c>
      <c r="E18" s="9">
        <v>15</v>
      </c>
      <c r="F18" s="9">
        <v>1</v>
      </c>
      <c r="G18" s="9">
        <f t="shared" si="4"/>
        <v>16</v>
      </c>
      <c r="H18" s="9">
        <v>4</v>
      </c>
      <c r="I18" s="9">
        <v>1</v>
      </c>
      <c r="J18" s="9">
        <f t="shared" si="5"/>
        <v>5</v>
      </c>
      <c r="K18" s="9">
        <f t="shared" si="3"/>
        <v>75</v>
      </c>
      <c r="L18" s="9">
        <f t="shared" si="2"/>
        <v>21</v>
      </c>
      <c r="M18" s="9">
        <f t="shared" si="2"/>
        <v>96</v>
      </c>
      <c r="N18" s="31" t="s">
        <v>377</v>
      </c>
    </row>
    <row r="19" spans="1:14" ht="23.25" customHeight="1" x14ac:dyDescent="0.25">
      <c r="A19" s="8" t="s">
        <v>230</v>
      </c>
      <c r="B19" s="9">
        <v>430</v>
      </c>
      <c r="C19" s="9">
        <v>160</v>
      </c>
      <c r="D19" s="9">
        <f>SUM(B19:C19)</f>
        <v>590</v>
      </c>
      <c r="E19" s="9">
        <v>0</v>
      </c>
      <c r="F19" s="9">
        <v>0</v>
      </c>
      <c r="G19" s="9">
        <v>0</v>
      </c>
      <c r="H19" s="9">
        <v>0</v>
      </c>
      <c r="I19" s="9">
        <v>0</v>
      </c>
      <c r="J19" s="9">
        <f t="shared" si="5"/>
        <v>0</v>
      </c>
      <c r="K19" s="9">
        <f t="shared" si="3"/>
        <v>430</v>
      </c>
      <c r="L19" s="9">
        <f t="shared" si="2"/>
        <v>160</v>
      </c>
      <c r="M19" s="9">
        <f t="shared" si="2"/>
        <v>590</v>
      </c>
      <c r="N19" s="375" t="s">
        <v>231</v>
      </c>
    </row>
    <row r="20" spans="1:14" ht="23.25" customHeight="1" x14ac:dyDescent="0.25">
      <c r="A20" s="8" t="s">
        <v>472</v>
      </c>
      <c r="B20" s="9">
        <v>166</v>
      </c>
      <c r="C20" s="9">
        <v>102</v>
      </c>
      <c r="D20" s="9">
        <f t="shared" ref="D20:D23" si="6">SUM(B20:C20)</f>
        <v>268</v>
      </c>
      <c r="E20" s="9">
        <v>0</v>
      </c>
      <c r="F20" s="9">
        <v>0</v>
      </c>
      <c r="G20" s="9">
        <v>0</v>
      </c>
      <c r="H20" s="9">
        <v>0</v>
      </c>
      <c r="I20" s="9">
        <v>0</v>
      </c>
      <c r="J20" s="9">
        <f t="shared" si="5"/>
        <v>0</v>
      </c>
      <c r="K20" s="9">
        <f t="shared" si="3"/>
        <v>166</v>
      </c>
      <c r="L20" s="9">
        <f t="shared" si="2"/>
        <v>102</v>
      </c>
      <c r="M20" s="9">
        <f t="shared" si="2"/>
        <v>268</v>
      </c>
      <c r="N20" s="375" t="s">
        <v>473</v>
      </c>
    </row>
    <row r="21" spans="1:14" ht="23.25" customHeight="1" x14ac:dyDescent="0.25">
      <c r="A21" s="8" t="s">
        <v>474</v>
      </c>
      <c r="B21" s="9">
        <v>154</v>
      </c>
      <c r="C21" s="9">
        <v>67</v>
      </c>
      <c r="D21" s="9">
        <f t="shared" si="6"/>
        <v>221</v>
      </c>
      <c r="E21" s="9">
        <v>0</v>
      </c>
      <c r="F21" s="9">
        <v>0</v>
      </c>
      <c r="G21" s="9">
        <v>0</v>
      </c>
      <c r="H21" s="9">
        <v>0</v>
      </c>
      <c r="I21" s="9">
        <v>0</v>
      </c>
      <c r="J21" s="9">
        <f t="shared" si="5"/>
        <v>0</v>
      </c>
      <c r="K21" s="9">
        <f t="shared" si="3"/>
        <v>154</v>
      </c>
      <c r="L21" s="9">
        <f t="shared" si="2"/>
        <v>67</v>
      </c>
      <c r="M21" s="9">
        <f t="shared" si="2"/>
        <v>221</v>
      </c>
      <c r="N21" s="375" t="s">
        <v>475</v>
      </c>
    </row>
    <row r="22" spans="1:14" ht="23.25" customHeight="1" x14ac:dyDescent="0.25">
      <c r="A22" s="8" t="s">
        <v>1034</v>
      </c>
      <c r="B22" s="9">
        <v>15</v>
      </c>
      <c r="C22" s="9">
        <v>4</v>
      </c>
      <c r="D22" s="9">
        <f t="shared" si="6"/>
        <v>19</v>
      </c>
      <c r="E22" s="9">
        <v>0</v>
      </c>
      <c r="F22" s="9">
        <v>0</v>
      </c>
      <c r="G22" s="9">
        <v>0</v>
      </c>
      <c r="H22" s="9">
        <v>0</v>
      </c>
      <c r="I22" s="9">
        <v>0</v>
      </c>
      <c r="J22" s="9">
        <f t="shared" si="5"/>
        <v>0</v>
      </c>
      <c r="K22" s="9">
        <f t="shared" si="3"/>
        <v>15</v>
      </c>
      <c r="L22" s="9">
        <f t="shared" si="2"/>
        <v>4</v>
      </c>
      <c r="M22" s="9">
        <f t="shared" si="2"/>
        <v>19</v>
      </c>
      <c r="N22" s="375" t="s">
        <v>1057</v>
      </c>
    </row>
    <row r="23" spans="1:14" ht="23.25" customHeight="1" thickBot="1" x14ac:dyDescent="0.3">
      <c r="A23" s="11" t="s">
        <v>236</v>
      </c>
      <c r="B23" s="12">
        <v>0</v>
      </c>
      <c r="C23" s="12">
        <v>234</v>
      </c>
      <c r="D23" s="12">
        <f t="shared" si="6"/>
        <v>234</v>
      </c>
      <c r="E23" s="12">
        <v>0</v>
      </c>
      <c r="F23" s="12">
        <v>180</v>
      </c>
      <c r="G23" s="12">
        <f t="shared" si="4"/>
        <v>180</v>
      </c>
      <c r="H23" s="12">
        <v>0</v>
      </c>
      <c r="I23" s="12">
        <v>4</v>
      </c>
      <c r="J23" s="12">
        <f t="shared" si="5"/>
        <v>4</v>
      </c>
      <c r="K23" s="12">
        <f t="shared" si="3"/>
        <v>0</v>
      </c>
      <c r="L23" s="12">
        <f t="shared" si="2"/>
        <v>418</v>
      </c>
      <c r="M23" s="12">
        <f t="shared" si="2"/>
        <v>418</v>
      </c>
      <c r="N23" s="13" t="s">
        <v>443</v>
      </c>
    </row>
    <row r="24" spans="1:14" ht="14.4" thickTop="1" x14ac:dyDescent="0.25"/>
    <row r="26" spans="1:14" s="659" customFormat="1" x14ac:dyDescent="0.25"/>
    <row r="27" spans="1:14" s="659" customFormat="1" x14ac:dyDescent="0.25"/>
    <row r="28" spans="1:14" s="659" customFormat="1" x14ac:dyDescent="0.25"/>
    <row r="32" spans="1:14" ht="21.75" customHeight="1" x14ac:dyDescent="0.25"/>
    <row r="33" spans="1:14" ht="21.75" customHeight="1" x14ac:dyDescent="0.3">
      <c r="A33" s="35"/>
      <c r="B33" s="35"/>
      <c r="C33" s="35"/>
      <c r="D33" s="35"/>
      <c r="E33" s="35"/>
      <c r="F33" s="35"/>
      <c r="G33" s="35"/>
      <c r="H33" s="35"/>
      <c r="I33" s="35"/>
      <c r="J33" s="35"/>
      <c r="N33" s="81"/>
    </row>
    <row r="34" spans="1:14" ht="21.75" customHeight="1" x14ac:dyDescent="0.3">
      <c r="A34" s="35"/>
      <c r="B34" s="35"/>
      <c r="C34" s="35"/>
      <c r="D34" s="35"/>
      <c r="E34" s="35"/>
      <c r="F34" s="35"/>
      <c r="G34" s="35"/>
      <c r="H34" s="35"/>
      <c r="I34" s="35"/>
      <c r="J34" s="35"/>
      <c r="N34" s="81"/>
    </row>
    <row r="35" spans="1:14" ht="12" customHeight="1" x14ac:dyDescent="0.3">
      <c r="A35" s="35"/>
      <c r="B35" s="35"/>
      <c r="C35" s="35"/>
      <c r="D35" s="35"/>
      <c r="E35" s="35"/>
      <c r="F35" s="35"/>
      <c r="G35" s="35"/>
      <c r="H35" s="35"/>
      <c r="I35" s="35"/>
      <c r="J35" s="35"/>
      <c r="N35" s="81"/>
    </row>
    <row r="36" spans="1:14" ht="21.75" customHeight="1" thickBot="1" x14ac:dyDescent="0.35">
      <c r="A36" s="35" t="s">
        <v>1058</v>
      </c>
      <c r="B36" s="35"/>
      <c r="C36" s="35"/>
      <c r="D36" s="35"/>
      <c r="E36" s="35"/>
      <c r="F36" s="35"/>
      <c r="G36" s="35"/>
      <c r="H36" s="35"/>
      <c r="I36" s="35"/>
      <c r="J36" s="35"/>
      <c r="N36" s="81" t="s">
        <v>1059</v>
      </c>
    </row>
    <row r="37" spans="1:14" ht="21.75" customHeight="1" thickTop="1" x14ac:dyDescent="0.3">
      <c r="A37" s="735" t="s">
        <v>205</v>
      </c>
      <c r="B37" s="746" t="s">
        <v>129</v>
      </c>
      <c r="C37" s="746"/>
      <c r="D37" s="746"/>
      <c r="E37" s="746" t="s">
        <v>130</v>
      </c>
      <c r="F37" s="746"/>
      <c r="G37" s="746"/>
      <c r="H37" s="746" t="s">
        <v>131</v>
      </c>
      <c r="I37" s="746"/>
      <c r="J37" s="746"/>
      <c r="K37" s="746" t="s">
        <v>4</v>
      </c>
      <c r="L37" s="746"/>
      <c r="M37" s="746"/>
      <c r="N37" s="735" t="s">
        <v>206</v>
      </c>
    </row>
    <row r="38" spans="1:14" ht="21.75" customHeight="1" x14ac:dyDescent="0.3">
      <c r="A38" s="736"/>
      <c r="B38" s="747" t="s">
        <v>132</v>
      </c>
      <c r="C38" s="747"/>
      <c r="D38" s="747"/>
      <c r="E38" s="747" t="s">
        <v>133</v>
      </c>
      <c r="F38" s="747"/>
      <c r="G38" s="747"/>
      <c r="H38" s="747" t="s">
        <v>134</v>
      </c>
      <c r="I38" s="747"/>
      <c r="J38" s="747"/>
      <c r="K38" s="747" t="s">
        <v>9</v>
      </c>
      <c r="L38" s="747"/>
      <c r="M38" s="747"/>
      <c r="N38" s="736"/>
    </row>
    <row r="39" spans="1:14" ht="21.75" customHeight="1" x14ac:dyDescent="0.3">
      <c r="A39" s="736"/>
      <c r="B39" s="370" t="s">
        <v>10</v>
      </c>
      <c r="C39" s="370" t="s">
        <v>113</v>
      </c>
      <c r="D39" s="370" t="s">
        <v>12</v>
      </c>
      <c r="E39" s="370" t="s">
        <v>10</v>
      </c>
      <c r="F39" s="370" t="s">
        <v>113</v>
      </c>
      <c r="G39" s="370" t="s">
        <v>12</v>
      </c>
      <c r="H39" s="370" t="s">
        <v>10</v>
      </c>
      <c r="I39" s="370" t="s">
        <v>113</v>
      </c>
      <c r="J39" s="370" t="s">
        <v>12</v>
      </c>
      <c r="K39" s="370" t="s">
        <v>10</v>
      </c>
      <c r="L39" s="370" t="s">
        <v>113</v>
      </c>
      <c r="M39" s="370" t="s">
        <v>12</v>
      </c>
      <c r="N39" s="736"/>
    </row>
    <row r="40" spans="1:14" ht="21.75" customHeight="1" thickBot="1" x14ac:dyDescent="0.35">
      <c r="A40" s="737"/>
      <c r="B40" s="4" t="s">
        <v>13</v>
      </c>
      <c r="C40" s="4" t="s">
        <v>14</v>
      </c>
      <c r="D40" s="4" t="s">
        <v>9</v>
      </c>
      <c r="E40" s="4" t="s">
        <v>13</v>
      </c>
      <c r="F40" s="4" t="s">
        <v>14</v>
      </c>
      <c r="G40" s="4" t="s">
        <v>9</v>
      </c>
      <c r="H40" s="4" t="s">
        <v>13</v>
      </c>
      <c r="I40" s="4" t="s">
        <v>14</v>
      </c>
      <c r="J40" s="4" t="s">
        <v>9</v>
      </c>
      <c r="K40" s="4" t="s">
        <v>13</v>
      </c>
      <c r="L40" s="4" t="s">
        <v>14</v>
      </c>
      <c r="M40" s="4" t="s">
        <v>9</v>
      </c>
      <c r="N40" s="737"/>
    </row>
    <row r="41" spans="1:14" ht="22.5" customHeight="1" x14ac:dyDescent="0.25">
      <c r="A41" s="8" t="s">
        <v>1039</v>
      </c>
      <c r="B41" s="9">
        <v>142</v>
      </c>
      <c r="C41" s="9">
        <v>5</v>
      </c>
      <c r="D41" s="9">
        <f t="shared" ref="D41:D46" si="7">SUM(B41:C41)</f>
        <v>147</v>
      </c>
      <c r="E41" s="9">
        <v>31</v>
      </c>
      <c r="F41" s="9">
        <v>5</v>
      </c>
      <c r="G41" s="9">
        <f t="shared" ref="G41:G46" si="8">SUM(E41:F41)</f>
        <v>36</v>
      </c>
      <c r="H41" s="9">
        <v>2</v>
      </c>
      <c r="I41" s="9">
        <v>1</v>
      </c>
      <c r="J41" s="9">
        <f t="shared" ref="J41:J46" si="9">SUM(H41:I41)</f>
        <v>3</v>
      </c>
      <c r="K41" s="9">
        <f t="shared" ref="K41:M46" si="10">SUM(B41,E41,H41)</f>
        <v>175</v>
      </c>
      <c r="L41" s="9">
        <f t="shared" si="10"/>
        <v>11</v>
      </c>
      <c r="M41" s="9">
        <f t="shared" si="10"/>
        <v>186</v>
      </c>
      <c r="N41" s="375" t="s">
        <v>1060</v>
      </c>
    </row>
    <row r="42" spans="1:14" ht="22.5" customHeight="1" x14ac:dyDescent="0.25">
      <c r="A42" s="8" t="s">
        <v>238</v>
      </c>
      <c r="B42" s="9">
        <v>32</v>
      </c>
      <c r="C42" s="9">
        <v>1</v>
      </c>
      <c r="D42" s="9">
        <f t="shared" si="7"/>
        <v>33</v>
      </c>
      <c r="E42" s="9">
        <v>22</v>
      </c>
      <c r="F42" s="9">
        <v>1</v>
      </c>
      <c r="G42" s="9">
        <f t="shared" si="8"/>
        <v>23</v>
      </c>
      <c r="H42" s="9">
        <v>0</v>
      </c>
      <c r="I42" s="9">
        <v>0</v>
      </c>
      <c r="J42" s="9">
        <f t="shared" si="9"/>
        <v>0</v>
      </c>
      <c r="K42" s="9">
        <f t="shared" si="10"/>
        <v>54</v>
      </c>
      <c r="L42" s="9">
        <f t="shared" si="10"/>
        <v>2</v>
      </c>
      <c r="M42" s="9">
        <f t="shared" si="10"/>
        <v>56</v>
      </c>
      <c r="N42" s="375" t="s">
        <v>476</v>
      </c>
    </row>
    <row r="43" spans="1:14" ht="22.5" customHeight="1" x14ac:dyDescent="0.25">
      <c r="A43" s="8" t="s">
        <v>242</v>
      </c>
      <c r="B43" s="9">
        <v>208</v>
      </c>
      <c r="C43" s="9">
        <v>41</v>
      </c>
      <c r="D43" s="9">
        <f t="shared" si="7"/>
        <v>249</v>
      </c>
      <c r="E43" s="9">
        <v>21</v>
      </c>
      <c r="F43" s="9">
        <v>28</v>
      </c>
      <c r="G43" s="9">
        <f t="shared" si="8"/>
        <v>49</v>
      </c>
      <c r="H43" s="9">
        <v>0</v>
      </c>
      <c r="I43" s="9">
        <v>0</v>
      </c>
      <c r="J43" s="9">
        <f t="shared" si="9"/>
        <v>0</v>
      </c>
      <c r="K43" s="9">
        <f t="shared" si="10"/>
        <v>229</v>
      </c>
      <c r="L43" s="9">
        <f t="shared" si="10"/>
        <v>69</v>
      </c>
      <c r="M43" s="9">
        <f t="shared" si="10"/>
        <v>298</v>
      </c>
      <c r="N43" s="375" t="s">
        <v>243</v>
      </c>
    </row>
    <row r="44" spans="1:14" ht="22.5" customHeight="1" x14ac:dyDescent="0.25">
      <c r="A44" s="8" t="s">
        <v>419</v>
      </c>
      <c r="B44" s="9">
        <v>109</v>
      </c>
      <c r="C44" s="9">
        <v>14</v>
      </c>
      <c r="D44" s="9">
        <f t="shared" si="7"/>
        <v>123</v>
      </c>
      <c r="E44" s="9">
        <v>5</v>
      </c>
      <c r="F44" s="9">
        <v>10</v>
      </c>
      <c r="G44" s="9">
        <f t="shared" si="8"/>
        <v>15</v>
      </c>
      <c r="H44" s="9">
        <v>0</v>
      </c>
      <c r="I44" s="9">
        <v>0</v>
      </c>
      <c r="J44" s="9">
        <f t="shared" si="9"/>
        <v>0</v>
      </c>
      <c r="K44" s="9">
        <f t="shared" si="10"/>
        <v>114</v>
      </c>
      <c r="L44" s="9">
        <f t="shared" si="10"/>
        <v>24</v>
      </c>
      <c r="M44" s="9">
        <f t="shared" si="10"/>
        <v>138</v>
      </c>
      <c r="N44" s="31" t="s">
        <v>249</v>
      </c>
    </row>
    <row r="45" spans="1:14" ht="22.5" customHeight="1" x14ac:dyDescent="0.25">
      <c r="A45" s="8" t="s">
        <v>250</v>
      </c>
      <c r="B45" s="9">
        <v>64</v>
      </c>
      <c r="C45" s="9">
        <v>32</v>
      </c>
      <c r="D45" s="9">
        <f t="shared" si="7"/>
        <v>96</v>
      </c>
      <c r="E45" s="9">
        <v>57</v>
      </c>
      <c r="F45" s="9">
        <v>51</v>
      </c>
      <c r="G45" s="9">
        <f t="shared" si="8"/>
        <v>108</v>
      </c>
      <c r="H45" s="9">
        <v>7</v>
      </c>
      <c r="I45" s="9">
        <v>5</v>
      </c>
      <c r="J45" s="9">
        <f t="shared" si="9"/>
        <v>12</v>
      </c>
      <c r="K45" s="9">
        <f t="shared" si="10"/>
        <v>128</v>
      </c>
      <c r="L45" s="9">
        <f t="shared" si="10"/>
        <v>88</v>
      </c>
      <c r="M45" s="9">
        <f t="shared" si="10"/>
        <v>216</v>
      </c>
      <c r="N45" s="375" t="s">
        <v>479</v>
      </c>
    </row>
    <row r="46" spans="1:14" ht="22.5" customHeight="1" x14ac:dyDescent="0.25">
      <c r="A46" s="8" t="s">
        <v>446</v>
      </c>
      <c r="B46" s="9">
        <v>2</v>
      </c>
      <c r="C46" s="9">
        <v>1</v>
      </c>
      <c r="D46" s="9">
        <f t="shared" si="7"/>
        <v>3</v>
      </c>
      <c r="E46" s="9">
        <v>23</v>
      </c>
      <c r="F46" s="9">
        <v>3</v>
      </c>
      <c r="G46" s="9">
        <f t="shared" si="8"/>
        <v>26</v>
      </c>
      <c r="H46" s="9">
        <v>0</v>
      </c>
      <c r="I46" s="9">
        <v>2</v>
      </c>
      <c r="J46" s="9">
        <f t="shared" si="9"/>
        <v>2</v>
      </c>
      <c r="K46" s="9">
        <f t="shared" si="10"/>
        <v>25</v>
      </c>
      <c r="L46" s="9">
        <f t="shared" si="10"/>
        <v>6</v>
      </c>
      <c r="M46" s="9">
        <f t="shared" si="10"/>
        <v>31</v>
      </c>
      <c r="N46" s="375" t="s">
        <v>255</v>
      </c>
    </row>
    <row r="47" spans="1:14" ht="22.5" customHeight="1" x14ac:dyDescent="0.25">
      <c r="A47" s="8" t="s">
        <v>90</v>
      </c>
      <c r="B47" s="9">
        <f>SUM(B41:B46,B9:B23)</f>
        <v>1796</v>
      </c>
      <c r="C47" s="9">
        <f t="shared" ref="C47:M47" si="11">SUM(C41:C46,C9:C23)</f>
        <v>894</v>
      </c>
      <c r="D47" s="9">
        <f t="shared" si="11"/>
        <v>2690</v>
      </c>
      <c r="E47" s="9">
        <f t="shared" si="11"/>
        <v>340</v>
      </c>
      <c r="F47" s="9">
        <f t="shared" si="11"/>
        <v>355</v>
      </c>
      <c r="G47" s="9">
        <f t="shared" si="11"/>
        <v>695</v>
      </c>
      <c r="H47" s="9">
        <f t="shared" si="11"/>
        <v>39</v>
      </c>
      <c r="I47" s="9">
        <f t="shared" si="11"/>
        <v>31</v>
      </c>
      <c r="J47" s="9">
        <f t="shared" si="11"/>
        <v>70</v>
      </c>
      <c r="K47" s="9">
        <f t="shared" si="11"/>
        <v>2175</v>
      </c>
      <c r="L47" s="9">
        <f t="shared" si="11"/>
        <v>1280</v>
      </c>
      <c r="M47" s="9">
        <f t="shared" si="11"/>
        <v>3455</v>
      </c>
      <c r="N47" s="375" t="s">
        <v>91</v>
      </c>
    </row>
    <row r="48" spans="1:14" ht="22.5" customHeight="1" x14ac:dyDescent="0.25">
      <c r="A48" s="8" t="s">
        <v>92</v>
      </c>
      <c r="B48" s="9"/>
      <c r="C48" s="9"/>
      <c r="D48" s="9"/>
      <c r="E48" s="9"/>
      <c r="F48" s="9"/>
      <c r="G48" s="9"/>
      <c r="H48" s="9"/>
      <c r="I48" s="9"/>
      <c r="J48" s="9"/>
      <c r="K48" s="9"/>
      <c r="L48" s="9"/>
      <c r="M48" s="9"/>
      <c r="N48" s="31" t="s">
        <v>93</v>
      </c>
    </row>
    <row r="49" spans="1:14" ht="22.5" customHeight="1" x14ac:dyDescent="0.25">
      <c r="A49" s="8" t="s">
        <v>218</v>
      </c>
      <c r="B49" s="9">
        <v>54</v>
      </c>
      <c r="C49" s="9">
        <v>2</v>
      </c>
      <c r="D49" s="9">
        <f>SUM(B49:C49)</f>
        <v>56</v>
      </c>
      <c r="E49" s="9">
        <v>1</v>
      </c>
      <c r="F49" s="9">
        <v>0</v>
      </c>
      <c r="G49" s="9">
        <f>SUM(E49:F49)</f>
        <v>1</v>
      </c>
      <c r="H49" s="9">
        <v>1</v>
      </c>
      <c r="I49" s="9">
        <v>0</v>
      </c>
      <c r="J49" s="9">
        <f>SUM(H49:I49)</f>
        <v>1</v>
      </c>
      <c r="K49" s="9">
        <f>SUM(B49,E49,H49)</f>
        <v>56</v>
      </c>
      <c r="L49" s="9">
        <f t="shared" ref="L49:M62" si="12">SUM(C49,F49,I49)</f>
        <v>2</v>
      </c>
      <c r="M49" s="9">
        <f t="shared" si="12"/>
        <v>58</v>
      </c>
      <c r="N49" s="375" t="s">
        <v>219</v>
      </c>
    </row>
    <row r="50" spans="1:14" ht="22.5" customHeight="1" x14ac:dyDescent="0.25">
      <c r="A50" s="8" t="s">
        <v>226</v>
      </c>
      <c r="B50" s="9">
        <v>13</v>
      </c>
      <c r="C50" s="9">
        <v>4</v>
      </c>
      <c r="D50" s="9">
        <f t="shared" ref="D50:D62" si="13">SUM(B50:C50)</f>
        <v>17</v>
      </c>
      <c r="E50" s="9">
        <v>0</v>
      </c>
      <c r="F50" s="9">
        <v>0</v>
      </c>
      <c r="G50" s="9">
        <f t="shared" ref="G50:G62" si="14">SUM(E50:F50)</f>
        <v>0</v>
      </c>
      <c r="H50" s="9">
        <v>0</v>
      </c>
      <c r="I50" s="9">
        <v>0</v>
      </c>
      <c r="J50" s="9">
        <f t="shared" ref="J50:J62" si="15">SUM(H50:I50)</f>
        <v>0</v>
      </c>
      <c r="K50" s="9">
        <f t="shared" ref="K50:K62" si="16">SUM(B50,E50,H50)</f>
        <v>13</v>
      </c>
      <c r="L50" s="9">
        <f t="shared" si="12"/>
        <v>4</v>
      </c>
      <c r="M50" s="9">
        <f t="shared" si="12"/>
        <v>17</v>
      </c>
      <c r="N50" s="375" t="s">
        <v>1051</v>
      </c>
    </row>
    <row r="51" spans="1:14" ht="38.25" customHeight="1" x14ac:dyDescent="0.25">
      <c r="A51" s="8" t="s">
        <v>470</v>
      </c>
      <c r="B51" s="9">
        <v>18</v>
      </c>
      <c r="C51" s="9">
        <v>4</v>
      </c>
      <c r="D51" s="9">
        <f t="shared" si="13"/>
        <v>22</v>
      </c>
      <c r="E51" s="9">
        <v>0</v>
      </c>
      <c r="F51" s="9">
        <v>0</v>
      </c>
      <c r="G51" s="9">
        <f t="shared" si="14"/>
        <v>0</v>
      </c>
      <c r="H51" s="9">
        <v>0</v>
      </c>
      <c r="I51" s="9">
        <v>0</v>
      </c>
      <c r="J51" s="9">
        <f t="shared" si="15"/>
        <v>0</v>
      </c>
      <c r="K51" s="9">
        <f t="shared" si="16"/>
        <v>18</v>
      </c>
      <c r="L51" s="9">
        <f t="shared" si="12"/>
        <v>4</v>
      </c>
      <c r="M51" s="9">
        <f t="shared" si="12"/>
        <v>22</v>
      </c>
      <c r="N51" s="31" t="s">
        <v>377</v>
      </c>
    </row>
    <row r="52" spans="1:14" ht="22.5" customHeight="1" x14ac:dyDescent="0.25">
      <c r="A52" s="8" t="s">
        <v>230</v>
      </c>
      <c r="B52" s="9">
        <v>279</v>
      </c>
      <c r="C52" s="9">
        <v>32</v>
      </c>
      <c r="D52" s="9">
        <f t="shared" si="13"/>
        <v>311</v>
      </c>
      <c r="E52" s="9">
        <v>0</v>
      </c>
      <c r="F52" s="9">
        <v>0</v>
      </c>
      <c r="G52" s="9">
        <f t="shared" si="14"/>
        <v>0</v>
      </c>
      <c r="H52" s="9">
        <v>0</v>
      </c>
      <c r="I52" s="9">
        <v>0</v>
      </c>
      <c r="J52" s="9">
        <f t="shared" si="15"/>
        <v>0</v>
      </c>
      <c r="K52" s="9">
        <f t="shared" si="16"/>
        <v>279</v>
      </c>
      <c r="L52" s="9">
        <f t="shared" si="12"/>
        <v>32</v>
      </c>
      <c r="M52" s="9">
        <f t="shared" si="12"/>
        <v>311</v>
      </c>
      <c r="N52" s="375" t="s">
        <v>231</v>
      </c>
    </row>
    <row r="53" spans="1:14" ht="22.5" customHeight="1" x14ac:dyDescent="0.25">
      <c r="A53" s="8" t="s">
        <v>472</v>
      </c>
      <c r="B53" s="9">
        <v>135</v>
      </c>
      <c r="C53" s="9">
        <v>30</v>
      </c>
      <c r="D53" s="9">
        <f t="shared" si="13"/>
        <v>165</v>
      </c>
      <c r="E53" s="9">
        <v>0</v>
      </c>
      <c r="F53" s="9">
        <v>0</v>
      </c>
      <c r="G53" s="9">
        <f t="shared" si="14"/>
        <v>0</v>
      </c>
      <c r="H53" s="9">
        <v>0</v>
      </c>
      <c r="I53" s="9">
        <v>0</v>
      </c>
      <c r="J53" s="9">
        <f t="shared" si="15"/>
        <v>0</v>
      </c>
      <c r="K53" s="9">
        <f t="shared" si="16"/>
        <v>135</v>
      </c>
      <c r="L53" s="9">
        <f t="shared" si="12"/>
        <v>30</v>
      </c>
      <c r="M53" s="9">
        <f t="shared" si="12"/>
        <v>165</v>
      </c>
      <c r="N53" s="375" t="s">
        <v>473</v>
      </c>
    </row>
    <row r="54" spans="1:14" ht="22.5" customHeight="1" x14ac:dyDescent="0.25">
      <c r="A54" s="8" t="s">
        <v>474</v>
      </c>
      <c r="B54" s="9">
        <v>61</v>
      </c>
      <c r="C54" s="9">
        <v>20</v>
      </c>
      <c r="D54" s="9">
        <f t="shared" si="13"/>
        <v>81</v>
      </c>
      <c r="E54" s="9">
        <v>18</v>
      </c>
      <c r="F54" s="9">
        <v>5</v>
      </c>
      <c r="G54" s="9">
        <f t="shared" si="14"/>
        <v>23</v>
      </c>
      <c r="H54" s="9">
        <v>1</v>
      </c>
      <c r="I54" s="9">
        <v>0</v>
      </c>
      <c r="J54" s="9">
        <f t="shared" si="15"/>
        <v>1</v>
      </c>
      <c r="K54" s="9">
        <f t="shared" si="16"/>
        <v>80</v>
      </c>
      <c r="L54" s="9">
        <f t="shared" si="12"/>
        <v>25</v>
      </c>
      <c r="M54" s="9">
        <f t="shared" si="12"/>
        <v>105</v>
      </c>
      <c r="N54" s="31" t="s">
        <v>475</v>
      </c>
    </row>
    <row r="55" spans="1:14" ht="22.5" customHeight="1" x14ac:dyDescent="0.25">
      <c r="A55" s="8" t="s">
        <v>1034</v>
      </c>
      <c r="B55" s="9">
        <v>1</v>
      </c>
      <c r="C55" s="9">
        <v>1</v>
      </c>
      <c r="D55" s="9">
        <f t="shared" si="13"/>
        <v>2</v>
      </c>
      <c r="E55" s="9">
        <v>0</v>
      </c>
      <c r="F55" s="9">
        <v>0</v>
      </c>
      <c r="G55" s="9">
        <f t="shared" si="14"/>
        <v>0</v>
      </c>
      <c r="H55" s="9">
        <v>0</v>
      </c>
      <c r="I55" s="9">
        <v>1</v>
      </c>
      <c r="J55" s="9">
        <f t="shared" si="15"/>
        <v>1</v>
      </c>
      <c r="K55" s="9">
        <f t="shared" si="16"/>
        <v>1</v>
      </c>
      <c r="L55" s="9">
        <f t="shared" si="12"/>
        <v>2</v>
      </c>
      <c r="M55" s="9">
        <f t="shared" si="12"/>
        <v>3</v>
      </c>
      <c r="N55" s="375" t="s">
        <v>1057</v>
      </c>
    </row>
    <row r="56" spans="1:14" ht="22.5" customHeight="1" x14ac:dyDescent="0.25">
      <c r="A56" s="8" t="s">
        <v>236</v>
      </c>
      <c r="B56" s="9">
        <v>2</v>
      </c>
      <c r="C56" s="9">
        <v>7</v>
      </c>
      <c r="D56" s="9">
        <f t="shared" si="13"/>
        <v>9</v>
      </c>
      <c r="E56" s="9">
        <v>0</v>
      </c>
      <c r="F56" s="9">
        <v>5</v>
      </c>
      <c r="G56" s="9">
        <f t="shared" si="14"/>
        <v>5</v>
      </c>
      <c r="H56" s="9">
        <v>0</v>
      </c>
      <c r="I56" s="9">
        <v>0</v>
      </c>
      <c r="J56" s="9">
        <f t="shared" si="15"/>
        <v>0</v>
      </c>
      <c r="K56" s="9">
        <f t="shared" si="16"/>
        <v>2</v>
      </c>
      <c r="L56" s="9">
        <f t="shared" si="12"/>
        <v>12</v>
      </c>
      <c r="M56" s="9">
        <f t="shared" si="12"/>
        <v>14</v>
      </c>
      <c r="N56" s="375" t="s">
        <v>443</v>
      </c>
    </row>
    <row r="57" spans="1:14" ht="22.5" customHeight="1" x14ac:dyDescent="0.25">
      <c r="A57" s="8" t="s">
        <v>1039</v>
      </c>
      <c r="B57" s="9">
        <v>2</v>
      </c>
      <c r="C57" s="9"/>
      <c r="D57" s="9">
        <f t="shared" si="13"/>
        <v>2</v>
      </c>
      <c r="E57" s="9">
        <v>0</v>
      </c>
      <c r="F57" s="9">
        <v>0</v>
      </c>
      <c r="G57" s="9">
        <v>0</v>
      </c>
      <c r="H57" s="9">
        <v>0</v>
      </c>
      <c r="I57" s="9">
        <v>0</v>
      </c>
      <c r="J57" s="9">
        <v>0</v>
      </c>
      <c r="K57" s="9">
        <f t="shared" si="16"/>
        <v>2</v>
      </c>
      <c r="L57" s="9">
        <f t="shared" si="12"/>
        <v>0</v>
      </c>
      <c r="M57" s="9">
        <f t="shared" si="12"/>
        <v>2</v>
      </c>
      <c r="N57" s="375" t="s">
        <v>1060</v>
      </c>
    </row>
    <row r="58" spans="1:14" ht="22.5" customHeight="1" x14ac:dyDescent="0.25">
      <c r="A58" s="8" t="s">
        <v>238</v>
      </c>
      <c r="B58" s="9">
        <v>18</v>
      </c>
      <c r="C58" s="9">
        <v>1</v>
      </c>
      <c r="D58" s="9">
        <f t="shared" si="13"/>
        <v>19</v>
      </c>
      <c r="E58" s="9">
        <v>0</v>
      </c>
      <c r="F58" s="9">
        <v>0</v>
      </c>
      <c r="G58" s="9">
        <f t="shared" si="14"/>
        <v>0</v>
      </c>
      <c r="H58" s="9">
        <v>0</v>
      </c>
      <c r="I58" s="9">
        <v>0</v>
      </c>
      <c r="J58" s="9">
        <f t="shared" si="15"/>
        <v>0</v>
      </c>
      <c r="K58" s="9">
        <f t="shared" si="16"/>
        <v>18</v>
      </c>
      <c r="L58" s="9">
        <f t="shared" si="12"/>
        <v>1</v>
      </c>
      <c r="M58" s="9">
        <f t="shared" si="12"/>
        <v>19</v>
      </c>
      <c r="N58" s="375" t="s">
        <v>476</v>
      </c>
    </row>
    <row r="59" spans="1:14" ht="22.5" customHeight="1" x14ac:dyDescent="0.25">
      <c r="A59" s="8" t="s">
        <v>242</v>
      </c>
      <c r="B59" s="9">
        <v>105</v>
      </c>
      <c r="C59" s="9">
        <v>8</v>
      </c>
      <c r="D59" s="9">
        <f t="shared" si="13"/>
        <v>113</v>
      </c>
      <c r="E59" s="9">
        <v>6</v>
      </c>
      <c r="F59" s="9">
        <v>0</v>
      </c>
      <c r="G59" s="9">
        <f t="shared" si="14"/>
        <v>6</v>
      </c>
      <c r="H59" s="9">
        <v>2</v>
      </c>
      <c r="I59" s="9">
        <v>0</v>
      </c>
      <c r="J59" s="9">
        <f t="shared" si="15"/>
        <v>2</v>
      </c>
      <c r="K59" s="9">
        <f t="shared" si="16"/>
        <v>113</v>
      </c>
      <c r="L59" s="9">
        <f t="shared" si="12"/>
        <v>8</v>
      </c>
      <c r="M59" s="9">
        <f t="shared" si="12"/>
        <v>121</v>
      </c>
      <c r="N59" s="375" t="s">
        <v>243</v>
      </c>
    </row>
    <row r="60" spans="1:14" ht="22.5" customHeight="1" x14ac:dyDescent="0.25">
      <c r="A60" s="8" t="s">
        <v>419</v>
      </c>
      <c r="B60" s="9">
        <v>213</v>
      </c>
      <c r="C60" s="9">
        <v>16</v>
      </c>
      <c r="D60" s="9">
        <f t="shared" si="13"/>
        <v>229</v>
      </c>
      <c r="E60" s="9">
        <v>0</v>
      </c>
      <c r="F60" s="9">
        <v>0</v>
      </c>
      <c r="G60" s="9">
        <f t="shared" si="14"/>
        <v>0</v>
      </c>
      <c r="H60" s="9">
        <v>0</v>
      </c>
      <c r="I60" s="9">
        <v>0</v>
      </c>
      <c r="J60" s="9">
        <f t="shared" si="15"/>
        <v>0</v>
      </c>
      <c r="K60" s="9">
        <f t="shared" si="16"/>
        <v>213</v>
      </c>
      <c r="L60" s="9">
        <f t="shared" si="12"/>
        <v>16</v>
      </c>
      <c r="M60" s="9">
        <f t="shared" si="12"/>
        <v>229</v>
      </c>
      <c r="N60" s="31" t="s">
        <v>249</v>
      </c>
    </row>
    <row r="61" spans="1:14" ht="22.5" customHeight="1" x14ac:dyDescent="0.25">
      <c r="A61" s="8" t="s">
        <v>250</v>
      </c>
      <c r="B61" s="9">
        <v>8</v>
      </c>
      <c r="C61" s="9">
        <v>1</v>
      </c>
      <c r="D61" s="9">
        <f t="shared" si="13"/>
        <v>9</v>
      </c>
      <c r="E61" s="9">
        <v>1</v>
      </c>
      <c r="F61" s="9">
        <v>0</v>
      </c>
      <c r="G61" s="9">
        <f t="shared" si="14"/>
        <v>1</v>
      </c>
      <c r="H61" s="9">
        <v>0</v>
      </c>
      <c r="I61" s="9">
        <v>0</v>
      </c>
      <c r="J61" s="9">
        <f t="shared" si="15"/>
        <v>0</v>
      </c>
      <c r="K61" s="9">
        <f t="shared" si="16"/>
        <v>9</v>
      </c>
      <c r="L61" s="9">
        <f t="shared" si="12"/>
        <v>1</v>
      </c>
      <c r="M61" s="9">
        <f t="shared" si="12"/>
        <v>10</v>
      </c>
      <c r="N61" s="375" t="s">
        <v>479</v>
      </c>
    </row>
    <row r="62" spans="1:14" ht="22.5" customHeight="1" x14ac:dyDescent="0.25">
      <c r="A62" s="8" t="s">
        <v>446</v>
      </c>
      <c r="B62" s="9">
        <v>2</v>
      </c>
      <c r="C62" s="9">
        <v>0</v>
      </c>
      <c r="D62" s="9">
        <f t="shared" si="13"/>
        <v>2</v>
      </c>
      <c r="E62" s="9">
        <v>1</v>
      </c>
      <c r="F62" s="9">
        <v>0</v>
      </c>
      <c r="G62" s="9">
        <f t="shared" si="14"/>
        <v>1</v>
      </c>
      <c r="H62" s="9">
        <v>0</v>
      </c>
      <c r="I62" s="9">
        <v>0</v>
      </c>
      <c r="J62" s="9">
        <f t="shared" si="15"/>
        <v>0</v>
      </c>
      <c r="K62" s="9">
        <f t="shared" si="16"/>
        <v>3</v>
      </c>
      <c r="L62" s="9">
        <f t="shared" si="12"/>
        <v>0</v>
      </c>
      <c r="M62" s="9">
        <f t="shared" si="12"/>
        <v>3</v>
      </c>
      <c r="N62" s="375" t="s">
        <v>255</v>
      </c>
    </row>
    <row r="63" spans="1:14" ht="22.5" customHeight="1" thickBot="1" x14ac:dyDescent="0.3">
      <c r="A63" s="20" t="s">
        <v>127</v>
      </c>
      <c r="B63" s="9">
        <f>SUM(B49:B62)</f>
        <v>911</v>
      </c>
      <c r="C63" s="9">
        <f t="shared" ref="C63:M63" si="17">SUM(C49:C62)</f>
        <v>126</v>
      </c>
      <c r="D63" s="9">
        <f t="shared" si="17"/>
        <v>1037</v>
      </c>
      <c r="E63" s="9">
        <f t="shared" si="17"/>
        <v>27</v>
      </c>
      <c r="F63" s="9">
        <f t="shared" si="17"/>
        <v>10</v>
      </c>
      <c r="G63" s="9">
        <f t="shared" si="17"/>
        <v>37</v>
      </c>
      <c r="H63" s="9">
        <f t="shared" si="17"/>
        <v>4</v>
      </c>
      <c r="I63" s="9">
        <f t="shared" si="17"/>
        <v>1</v>
      </c>
      <c r="J63" s="9">
        <f t="shared" si="17"/>
        <v>5</v>
      </c>
      <c r="K63" s="9">
        <f t="shared" si="17"/>
        <v>942</v>
      </c>
      <c r="L63" s="9">
        <f t="shared" si="17"/>
        <v>137</v>
      </c>
      <c r="M63" s="9">
        <f t="shared" si="17"/>
        <v>1079</v>
      </c>
      <c r="N63" s="22" t="s">
        <v>261</v>
      </c>
    </row>
    <row r="64" spans="1:14" ht="22.5" customHeight="1" thickBot="1" x14ac:dyDescent="0.3">
      <c r="A64" s="23" t="s">
        <v>384</v>
      </c>
      <c r="B64" s="24">
        <f>SUM(B63,B47)</f>
        <v>2707</v>
      </c>
      <c r="C64" s="24">
        <f t="shared" ref="C64:M64" si="18">SUM(C63,C47)</f>
        <v>1020</v>
      </c>
      <c r="D64" s="24">
        <f t="shared" si="18"/>
        <v>3727</v>
      </c>
      <c r="E64" s="24">
        <f t="shared" si="18"/>
        <v>367</v>
      </c>
      <c r="F64" s="24">
        <f t="shared" si="18"/>
        <v>365</v>
      </c>
      <c r="G64" s="24">
        <f t="shared" si="18"/>
        <v>732</v>
      </c>
      <c r="H64" s="24">
        <f t="shared" si="18"/>
        <v>43</v>
      </c>
      <c r="I64" s="24">
        <f t="shared" si="18"/>
        <v>32</v>
      </c>
      <c r="J64" s="24">
        <f t="shared" si="18"/>
        <v>75</v>
      </c>
      <c r="K64" s="24">
        <f t="shared" si="18"/>
        <v>3117</v>
      </c>
      <c r="L64" s="24">
        <f t="shared" si="18"/>
        <v>1417</v>
      </c>
      <c r="M64" s="24">
        <f t="shared" si="18"/>
        <v>4534</v>
      </c>
      <c r="N64" s="321" t="s">
        <v>263</v>
      </c>
    </row>
    <row r="65" spans="4:4" ht="14.4" thickTop="1" x14ac:dyDescent="0.25"/>
    <row r="68" spans="4:4" x14ac:dyDescent="0.25">
      <c r="D68" s="371" t="s">
        <v>728</v>
      </c>
    </row>
  </sheetData>
  <mergeCells count="22">
    <mergeCell ref="A1:N1"/>
    <mergeCell ref="A2:N2"/>
    <mergeCell ref="A4:A7"/>
    <mergeCell ref="B4:D4"/>
    <mergeCell ref="E4:G4"/>
    <mergeCell ref="H4:J4"/>
    <mergeCell ref="K4:M4"/>
    <mergeCell ref="N4:N7"/>
    <mergeCell ref="B5:D5"/>
    <mergeCell ref="E5:G5"/>
    <mergeCell ref="H5:J5"/>
    <mergeCell ref="K5:M5"/>
    <mergeCell ref="A37:A40"/>
    <mergeCell ref="B37:D37"/>
    <mergeCell ref="E37:G37"/>
    <mergeCell ref="H37:J37"/>
    <mergeCell ref="K37:M37"/>
    <mergeCell ref="N37:N40"/>
    <mergeCell ref="B38:D38"/>
    <mergeCell ref="E38:G38"/>
    <mergeCell ref="H38:J38"/>
    <mergeCell ref="K38:M38"/>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153"/>
  <sheetViews>
    <sheetView rightToLeft="1" view="pageBreakPreview" topLeftCell="A119" zoomScale="80" zoomScaleSheetLayoutView="80" workbookViewId="0">
      <selection activeCell="C140" sqref="C140"/>
    </sheetView>
  </sheetViews>
  <sheetFormatPr defaultColWidth="9" defaultRowHeight="13.8" x14ac:dyDescent="0.25"/>
  <cols>
    <col min="1" max="1" width="26.19921875" style="371" bestFit="1" customWidth="1"/>
    <col min="2" max="10" width="9.69921875" style="371" customWidth="1"/>
    <col min="11" max="11" width="30.09765625" style="371" customWidth="1"/>
    <col min="12" max="16384" width="9" style="371"/>
  </cols>
  <sheetData>
    <row r="1" spans="1:11" ht="22.5" customHeight="1" x14ac:dyDescent="0.25">
      <c r="A1" s="738" t="s">
        <v>1061</v>
      </c>
      <c r="B1" s="738"/>
      <c r="C1" s="738"/>
      <c r="D1" s="738"/>
      <c r="E1" s="738"/>
      <c r="F1" s="738"/>
      <c r="G1" s="738"/>
      <c r="H1" s="738"/>
      <c r="I1" s="738"/>
      <c r="J1" s="738"/>
      <c r="K1" s="738"/>
    </row>
    <row r="2" spans="1:11" ht="36.75" customHeight="1" x14ac:dyDescent="0.3">
      <c r="A2" s="756" t="s">
        <v>1062</v>
      </c>
      <c r="B2" s="756"/>
      <c r="C2" s="756"/>
      <c r="D2" s="756"/>
      <c r="E2" s="756"/>
      <c r="F2" s="756"/>
      <c r="G2" s="756"/>
      <c r="H2" s="756"/>
      <c r="I2" s="756"/>
      <c r="J2" s="756"/>
      <c r="K2" s="756"/>
    </row>
    <row r="3" spans="1:11" ht="22.5" customHeight="1" thickBot="1" x14ac:dyDescent="0.35">
      <c r="A3" s="35" t="s">
        <v>1063</v>
      </c>
      <c r="B3" s="35"/>
      <c r="C3" s="35"/>
      <c r="D3" s="35"/>
      <c r="E3" s="35"/>
      <c r="F3" s="35"/>
      <c r="G3" s="35"/>
      <c r="H3" s="35"/>
      <c r="I3" s="35"/>
      <c r="J3" s="35"/>
      <c r="K3" s="81" t="s">
        <v>1064</v>
      </c>
    </row>
    <row r="4" spans="1:11" ht="17.25" customHeight="1" thickTop="1" x14ac:dyDescent="0.3">
      <c r="A4" s="735" t="s">
        <v>205</v>
      </c>
      <c r="B4" s="746" t="s">
        <v>1</v>
      </c>
      <c r="C4" s="746"/>
      <c r="D4" s="746"/>
      <c r="E4" s="746" t="s">
        <v>2</v>
      </c>
      <c r="F4" s="746"/>
      <c r="G4" s="746"/>
      <c r="H4" s="746" t="s">
        <v>4</v>
      </c>
      <c r="I4" s="746"/>
      <c r="J4" s="746"/>
      <c r="K4" s="735" t="s">
        <v>206</v>
      </c>
    </row>
    <row r="5" spans="1:11" ht="17.25" customHeight="1" x14ac:dyDescent="0.3">
      <c r="A5" s="736"/>
      <c r="B5" s="747" t="s">
        <v>6</v>
      </c>
      <c r="C5" s="747"/>
      <c r="D5" s="747"/>
      <c r="E5" s="747" t="s">
        <v>7</v>
      </c>
      <c r="F5" s="747"/>
      <c r="G5" s="747"/>
      <c r="H5" s="747" t="s">
        <v>9</v>
      </c>
      <c r="I5" s="747"/>
      <c r="J5" s="747"/>
      <c r="K5" s="736"/>
    </row>
    <row r="6" spans="1:11" ht="19.5" customHeight="1" x14ac:dyDescent="0.3">
      <c r="A6" s="736"/>
      <c r="B6" s="370" t="s">
        <v>10</v>
      </c>
      <c r="C6" s="370" t="s">
        <v>113</v>
      </c>
      <c r="D6" s="370" t="s">
        <v>12</v>
      </c>
      <c r="E6" s="370" t="s">
        <v>10</v>
      </c>
      <c r="F6" s="370" t="s">
        <v>113</v>
      </c>
      <c r="G6" s="370" t="s">
        <v>12</v>
      </c>
      <c r="H6" s="370" t="s">
        <v>10</v>
      </c>
      <c r="I6" s="370" t="s">
        <v>113</v>
      </c>
      <c r="J6" s="370" t="s">
        <v>12</v>
      </c>
      <c r="K6" s="736"/>
    </row>
    <row r="7" spans="1:11" ht="19.5" customHeight="1" thickBot="1" x14ac:dyDescent="0.35">
      <c r="A7" s="737"/>
      <c r="B7" s="4" t="s">
        <v>13</v>
      </c>
      <c r="C7" s="4" t="s">
        <v>14</v>
      </c>
      <c r="D7" s="4" t="s">
        <v>9</v>
      </c>
      <c r="E7" s="4" t="s">
        <v>13</v>
      </c>
      <c r="F7" s="4" t="s">
        <v>14</v>
      </c>
      <c r="G7" s="4" t="s">
        <v>9</v>
      </c>
      <c r="H7" s="4" t="s">
        <v>13</v>
      </c>
      <c r="I7" s="4" t="s">
        <v>14</v>
      </c>
      <c r="J7" s="4" t="s">
        <v>9</v>
      </c>
      <c r="K7" s="737"/>
    </row>
    <row r="8" spans="1:11" ht="18.75" customHeight="1" x14ac:dyDescent="0.25">
      <c r="A8" s="8" t="s">
        <v>15</v>
      </c>
      <c r="B8" s="9"/>
      <c r="C8" s="9"/>
      <c r="D8" s="9"/>
      <c r="E8" s="9"/>
      <c r="F8" s="9"/>
      <c r="G8" s="9"/>
      <c r="H8" s="9"/>
      <c r="I8" s="9"/>
      <c r="J8" s="9"/>
      <c r="K8" s="375" t="s">
        <v>207</v>
      </c>
    </row>
    <row r="9" spans="1:11" ht="18.75" customHeight="1" x14ac:dyDescent="0.25">
      <c r="A9" s="8" t="s">
        <v>208</v>
      </c>
      <c r="B9" s="9">
        <v>235</v>
      </c>
      <c r="C9" s="9">
        <v>347</v>
      </c>
      <c r="D9" s="9">
        <f t="shared" ref="D9:D18" si="0">SUM(B9:C9)</f>
        <v>582</v>
      </c>
      <c r="E9" s="9">
        <v>0</v>
      </c>
      <c r="F9" s="9">
        <v>0</v>
      </c>
      <c r="G9" s="9">
        <f>SUM(E9:F9)</f>
        <v>0</v>
      </c>
      <c r="H9" s="9">
        <f>SUM(B9,E9)</f>
        <v>235</v>
      </c>
      <c r="I9" s="9">
        <f t="shared" ref="I9:J24" si="1">SUM(C9,F9)</f>
        <v>347</v>
      </c>
      <c r="J9" s="9">
        <f t="shared" si="1"/>
        <v>582</v>
      </c>
      <c r="K9" s="375" t="s">
        <v>209</v>
      </c>
    </row>
    <row r="10" spans="1:11" ht="18.75" customHeight="1" x14ac:dyDescent="0.25">
      <c r="A10" s="8" t="s">
        <v>212</v>
      </c>
      <c r="B10" s="9">
        <v>144</v>
      </c>
      <c r="C10" s="9">
        <v>201</v>
      </c>
      <c r="D10" s="9">
        <f t="shared" si="0"/>
        <v>345</v>
      </c>
      <c r="E10" s="9">
        <v>0</v>
      </c>
      <c r="F10" s="9">
        <v>0</v>
      </c>
      <c r="G10" s="9">
        <f t="shared" ref="G10:G29" si="2">SUM(E10:F10)</f>
        <v>0</v>
      </c>
      <c r="H10" s="9">
        <f t="shared" ref="H10:J29" si="3">SUM(B10,E10)</f>
        <v>144</v>
      </c>
      <c r="I10" s="9">
        <f t="shared" si="1"/>
        <v>201</v>
      </c>
      <c r="J10" s="9">
        <f t="shared" si="1"/>
        <v>345</v>
      </c>
      <c r="K10" s="375" t="s">
        <v>213</v>
      </c>
    </row>
    <row r="11" spans="1:11" ht="18.75" customHeight="1" x14ac:dyDescent="0.25">
      <c r="A11" s="8" t="s">
        <v>214</v>
      </c>
      <c r="B11" s="9">
        <v>94</v>
      </c>
      <c r="C11" s="9">
        <v>141</v>
      </c>
      <c r="D11" s="9">
        <f t="shared" si="0"/>
        <v>235</v>
      </c>
      <c r="E11" s="9">
        <v>0</v>
      </c>
      <c r="F11" s="9">
        <v>0</v>
      </c>
      <c r="G11" s="9">
        <f t="shared" si="2"/>
        <v>0</v>
      </c>
      <c r="H11" s="9">
        <f t="shared" si="3"/>
        <v>94</v>
      </c>
      <c r="I11" s="9">
        <f t="shared" si="1"/>
        <v>141</v>
      </c>
      <c r="J11" s="9">
        <f t="shared" si="1"/>
        <v>235</v>
      </c>
      <c r="K11" s="375" t="s">
        <v>310</v>
      </c>
    </row>
    <row r="12" spans="1:11" ht="18.75" customHeight="1" x14ac:dyDescent="0.25">
      <c r="A12" s="8" t="s">
        <v>216</v>
      </c>
      <c r="B12" s="9">
        <v>94</v>
      </c>
      <c r="C12" s="9">
        <v>315</v>
      </c>
      <c r="D12" s="9">
        <f>SUM(B12:C12)</f>
        <v>409</v>
      </c>
      <c r="E12" s="9">
        <v>0</v>
      </c>
      <c r="F12" s="9">
        <v>0</v>
      </c>
      <c r="G12" s="9">
        <f t="shared" si="2"/>
        <v>0</v>
      </c>
      <c r="H12" s="9">
        <f t="shared" si="3"/>
        <v>94</v>
      </c>
      <c r="I12" s="9">
        <f t="shared" si="1"/>
        <v>315</v>
      </c>
      <c r="J12" s="9">
        <f t="shared" si="1"/>
        <v>409</v>
      </c>
      <c r="K12" s="375" t="s">
        <v>217</v>
      </c>
    </row>
    <row r="13" spans="1:11" ht="18.75" customHeight="1" x14ac:dyDescent="0.25">
      <c r="A13" s="8" t="s">
        <v>218</v>
      </c>
      <c r="B13" s="9">
        <v>719</v>
      </c>
      <c r="C13" s="9">
        <v>471</v>
      </c>
      <c r="D13" s="9">
        <f t="shared" si="0"/>
        <v>1190</v>
      </c>
      <c r="E13" s="9">
        <v>0</v>
      </c>
      <c r="F13" s="9">
        <v>0</v>
      </c>
      <c r="G13" s="9">
        <f t="shared" si="2"/>
        <v>0</v>
      </c>
      <c r="H13" s="9">
        <f t="shared" si="3"/>
        <v>719</v>
      </c>
      <c r="I13" s="9">
        <f t="shared" si="1"/>
        <v>471</v>
      </c>
      <c r="J13" s="9">
        <f t="shared" si="1"/>
        <v>1190</v>
      </c>
      <c r="K13" s="375" t="s">
        <v>219</v>
      </c>
    </row>
    <row r="14" spans="1:11" ht="18.75" customHeight="1" x14ac:dyDescent="0.25">
      <c r="A14" s="8" t="s">
        <v>1032</v>
      </c>
      <c r="B14" s="9">
        <v>135</v>
      </c>
      <c r="C14" s="9">
        <v>87</v>
      </c>
      <c r="D14" s="9">
        <f t="shared" si="0"/>
        <v>222</v>
      </c>
      <c r="E14" s="9">
        <v>0</v>
      </c>
      <c r="F14" s="9">
        <v>0</v>
      </c>
      <c r="G14" s="9">
        <f t="shared" si="2"/>
        <v>0</v>
      </c>
      <c r="H14" s="9">
        <f t="shared" si="3"/>
        <v>135</v>
      </c>
      <c r="I14" s="9">
        <f t="shared" si="1"/>
        <v>87</v>
      </c>
      <c r="J14" s="9">
        <f t="shared" si="1"/>
        <v>222</v>
      </c>
      <c r="K14" s="375" t="s">
        <v>1033</v>
      </c>
    </row>
    <row r="15" spans="1:11" ht="18.75" customHeight="1" x14ac:dyDescent="0.25">
      <c r="A15" s="8" t="s">
        <v>222</v>
      </c>
      <c r="B15" s="9">
        <v>496</v>
      </c>
      <c r="C15" s="9">
        <v>243</v>
      </c>
      <c r="D15" s="9">
        <f t="shared" si="0"/>
        <v>739</v>
      </c>
      <c r="E15" s="9">
        <v>0</v>
      </c>
      <c r="F15" s="9">
        <v>1</v>
      </c>
      <c r="G15" s="9">
        <f t="shared" si="2"/>
        <v>1</v>
      </c>
      <c r="H15" s="9">
        <f t="shared" si="3"/>
        <v>496</v>
      </c>
      <c r="I15" s="9">
        <f t="shared" si="1"/>
        <v>244</v>
      </c>
      <c r="J15" s="9">
        <f t="shared" si="1"/>
        <v>740</v>
      </c>
      <c r="K15" s="375" t="s">
        <v>223</v>
      </c>
    </row>
    <row r="16" spans="1:11" ht="18.75" customHeight="1" x14ac:dyDescent="0.25">
      <c r="A16" s="8" t="s">
        <v>224</v>
      </c>
      <c r="B16" s="9">
        <v>94</v>
      </c>
      <c r="C16" s="9">
        <v>64</v>
      </c>
      <c r="D16" s="9">
        <f t="shared" si="0"/>
        <v>158</v>
      </c>
      <c r="E16" s="9">
        <v>0</v>
      </c>
      <c r="F16" s="9">
        <v>0</v>
      </c>
      <c r="G16" s="9">
        <f t="shared" si="2"/>
        <v>0</v>
      </c>
      <c r="H16" s="9">
        <f t="shared" si="3"/>
        <v>94</v>
      </c>
      <c r="I16" s="9">
        <f t="shared" si="1"/>
        <v>64</v>
      </c>
      <c r="J16" s="9">
        <f t="shared" si="1"/>
        <v>158</v>
      </c>
      <c r="K16" s="375" t="s">
        <v>225</v>
      </c>
    </row>
    <row r="17" spans="1:14" ht="18.75" customHeight="1" x14ac:dyDescent="0.25">
      <c r="A17" s="8" t="s">
        <v>226</v>
      </c>
      <c r="B17" s="9">
        <v>443</v>
      </c>
      <c r="C17" s="9">
        <v>604</v>
      </c>
      <c r="D17" s="9">
        <f t="shared" si="0"/>
        <v>1047</v>
      </c>
      <c r="E17" s="9">
        <v>0</v>
      </c>
      <c r="F17" s="9">
        <v>1</v>
      </c>
      <c r="G17" s="9">
        <f t="shared" si="2"/>
        <v>1</v>
      </c>
      <c r="H17" s="9">
        <f t="shared" si="3"/>
        <v>443</v>
      </c>
      <c r="I17" s="9">
        <f t="shared" si="1"/>
        <v>605</v>
      </c>
      <c r="J17" s="9">
        <f t="shared" si="1"/>
        <v>1048</v>
      </c>
      <c r="K17" s="375" t="s">
        <v>1051</v>
      </c>
    </row>
    <row r="18" spans="1:14" ht="33.75" customHeight="1" x14ac:dyDescent="0.25">
      <c r="A18" s="8" t="s">
        <v>470</v>
      </c>
      <c r="B18" s="9">
        <v>302</v>
      </c>
      <c r="C18" s="9">
        <v>180</v>
      </c>
      <c r="D18" s="9">
        <f t="shared" si="0"/>
        <v>482</v>
      </c>
      <c r="E18" s="9">
        <v>0</v>
      </c>
      <c r="F18" s="9">
        <v>0</v>
      </c>
      <c r="G18" s="9">
        <f t="shared" si="2"/>
        <v>0</v>
      </c>
      <c r="H18" s="9">
        <f t="shared" si="3"/>
        <v>302</v>
      </c>
      <c r="I18" s="9">
        <f t="shared" si="1"/>
        <v>180</v>
      </c>
      <c r="J18" s="9">
        <f t="shared" si="1"/>
        <v>482</v>
      </c>
      <c r="K18" s="31" t="s">
        <v>377</v>
      </c>
    </row>
    <row r="19" spans="1:14" ht="18.75" customHeight="1" x14ac:dyDescent="0.25">
      <c r="A19" s="8" t="s">
        <v>230</v>
      </c>
      <c r="B19" s="9">
        <v>1830</v>
      </c>
      <c r="C19" s="9">
        <v>764</v>
      </c>
      <c r="D19" s="9">
        <f>SUM(B19:C19)</f>
        <v>2594</v>
      </c>
      <c r="E19" s="9">
        <v>0</v>
      </c>
      <c r="F19" s="9">
        <v>0</v>
      </c>
      <c r="G19" s="9">
        <f t="shared" si="2"/>
        <v>0</v>
      </c>
      <c r="H19" s="9">
        <f t="shared" si="3"/>
        <v>1830</v>
      </c>
      <c r="I19" s="9">
        <f t="shared" si="1"/>
        <v>764</v>
      </c>
      <c r="J19" s="9">
        <f t="shared" si="1"/>
        <v>2594</v>
      </c>
      <c r="K19" s="375" t="s">
        <v>231</v>
      </c>
    </row>
    <row r="20" spans="1:14" ht="18.75" customHeight="1" x14ac:dyDescent="0.25">
      <c r="A20" s="8" t="s">
        <v>472</v>
      </c>
      <c r="B20" s="9">
        <v>1954</v>
      </c>
      <c r="C20" s="9">
        <v>998</v>
      </c>
      <c r="D20" s="9">
        <f t="shared" ref="D20:D29" si="4">SUM(B20:C20)</f>
        <v>2952</v>
      </c>
      <c r="E20" s="9">
        <v>0</v>
      </c>
      <c r="F20" s="9">
        <v>0</v>
      </c>
      <c r="G20" s="9">
        <f t="shared" si="2"/>
        <v>0</v>
      </c>
      <c r="H20" s="9">
        <f t="shared" si="3"/>
        <v>1954</v>
      </c>
      <c r="I20" s="9">
        <f t="shared" si="1"/>
        <v>998</v>
      </c>
      <c r="J20" s="9">
        <f t="shared" si="1"/>
        <v>2952</v>
      </c>
      <c r="K20" s="375" t="s">
        <v>473</v>
      </c>
    </row>
    <row r="21" spans="1:14" ht="18.75" customHeight="1" x14ac:dyDescent="0.25">
      <c r="A21" s="8" t="s">
        <v>474</v>
      </c>
      <c r="B21" s="9">
        <v>1082</v>
      </c>
      <c r="C21" s="9">
        <v>618</v>
      </c>
      <c r="D21" s="9">
        <f t="shared" si="4"/>
        <v>1700</v>
      </c>
      <c r="E21" s="9">
        <v>0</v>
      </c>
      <c r="F21" s="9">
        <v>0</v>
      </c>
      <c r="G21" s="9">
        <f t="shared" si="2"/>
        <v>0</v>
      </c>
      <c r="H21" s="9">
        <f t="shared" si="3"/>
        <v>1082</v>
      </c>
      <c r="I21" s="9">
        <f t="shared" si="1"/>
        <v>618</v>
      </c>
      <c r="J21" s="9">
        <f t="shared" si="1"/>
        <v>1700</v>
      </c>
      <c r="K21" s="375" t="s">
        <v>475</v>
      </c>
    </row>
    <row r="22" spans="1:14" ht="18.75" customHeight="1" x14ac:dyDescent="0.25">
      <c r="A22" s="8" t="s">
        <v>1065</v>
      </c>
      <c r="B22" s="9">
        <v>219</v>
      </c>
      <c r="C22" s="9">
        <v>316</v>
      </c>
      <c r="D22" s="9">
        <f t="shared" si="4"/>
        <v>535</v>
      </c>
      <c r="E22" s="9">
        <v>0</v>
      </c>
      <c r="F22" s="9">
        <v>0</v>
      </c>
      <c r="G22" s="9">
        <f t="shared" si="2"/>
        <v>0</v>
      </c>
      <c r="H22" s="9">
        <f t="shared" si="3"/>
        <v>219</v>
      </c>
      <c r="I22" s="9">
        <f t="shared" si="1"/>
        <v>316</v>
      </c>
      <c r="J22" s="9">
        <f t="shared" si="1"/>
        <v>535</v>
      </c>
      <c r="K22" s="375" t="s">
        <v>1057</v>
      </c>
    </row>
    <row r="23" spans="1:14" ht="18.75" customHeight="1" x14ac:dyDescent="0.25">
      <c r="A23" s="8" t="s">
        <v>1066</v>
      </c>
      <c r="B23" s="9">
        <v>0</v>
      </c>
      <c r="C23" s="9">
        <v>2047</v>
      </c>
      <c r="D23" s="9">
        <f t="shared" si="4"/>
        <v>2047</v>
      </c>
      <c r="E23" s="9">
        <v>0</v>
      </c>
      <c r="F23" s="9">
        <v>0</v>
      </c>
      <c r="G23" s="9">
        <f t="shared" si="2"/>
        <v>0</v>
      </c>
      <c r="H23" s="9">
        <f t="shared" si="3"/>
        <v>0</v>
      </c>
      <c r="I23" s="9">
        <f t="shared" si="1"/>
        <v>2047</v>
      </c>
      <c r="J23" s="9">
        <f t="shared" si="1"/>
        <v>2047</v>
      </c>
      <c r="K23" s="375" t="s">
        <v>443</v>
      </c>
    </row>
    <row r="24" spans="1:14" ht="18.75" customHeight="1" x14ac:dyDescent="0.25">
      <c r="A24" s="8" t="s">
        <v>1039</v>
      </c>
      <c r="B24" s="9">
        <v>644</v>
      </c>
      <c r="C24" s="9">
        <v>123</v>
      </c>
      <c r="D24" s="9">
        <f t="shared" si="4"/>
        <v>767</v>
      </c>
      <c r="E24" s="9">
        <v>0</v>
      </c>
      <c r="F24" s="9">
        <v>0</v>
      </c>
      <c r="G24" s="9">
        <f t="shared" si="2"/>
        <v>0</v>
      </c>
      <c r="H24" s="9">
        <f t="shared" si="3"/>
        <v>644</v>
      </c>
      <c r="I24" s="9">
        <f t="shared" si="1"/>
        <v>123</v>
      </c>
      <c r="J24" s="9">
        <f t="shared" si="1"/>
        <v>767</v>
      </c>
      <c r="K24" s="375" t="s">
        <v>1060</v>
      </c>
    </row>
    <row r="25" spans="1:14" ht="18.75" customHeight="1" x14ac:dyDescent="0.25">
      <c r="A25" s="8" t="s">
        <v>238</v>
      </c>
      <c r="B25" s="9">
        <v>546</v>
      </c>
      <c r="C25" s="9">
        <v>50</v>
      </c>
      <c r="D25" s="9">
        <f t="shared" si="4"/>
        <v>596</v>
      </c>
      <c r="E25" s="9">
        <v>0</v>
      </c>
      <c r="F25" s="9">
        <v>0</v>
      </c>
      <c r="G25" s="9">
        <f t="shared" si="2"/>
        <v>0</v>
      </c>
      <c r="H25" s="9">
        <f t="shared" si="3"/>
        <v>546</v>
      </c>
      <c r="I25" s="9">
        <f t="shared" si="3"/>
        <v>50</v>
      </c>
      <c r="J25" s="9">
        <f t="shared" si="3"/>
        <v>596</v>
      </c>
      <c r="K25" s="375" t="s">
        <v>476</v>
      </c>
      <c r="N25" s="371">
        <v>0</v>
      </c>
    </row>
    <row r="26" spans="1:14" ht="18.75" customHeight="1" x14ac:dyDescent="0.25">
      <c r="A26" s="8" t="s">
        <v>1067</v>
      </c>
      <c r="B26" s="9">
        <v>1345</v>
      </c>
      <c r="C26" s="9">
        <v>462</v>
      </c>
      <c r="D26" s="9">
        <f t="shared" si="4"/>
        <v>1807</v>
      </c>
      <c r="E26" s="9">
        <v>0</v>
      </c>
      <c r="F26" s="9">
        <v>0</v>
      </c>
      <c r="G26" s="9">
        <f t="shared" si="2"/>
        <v>0</v>
      </c>
      <c r="H26" s="9">
        <f t="shared" si="3"/>
        <v>1345</v>
      </c>
      <c r="I26" s="9">
        <f t="shared" si="3"/>
        <v>462</v>
      </c>
      <c r="J26" s="9">
        <f t="shared" si="3"/>
        <v>1807</v>
      </c>
      <c r="K26" s="375" t="s">
        <v>243</v>
      </c>
    </row>
    <row r="27" spans="1:14" ht="18.75" customHeight="1" x14ac:dyDescent="0.25">
      <c r="A27" s="8" t="s">
        <v>419</v>
      </c>
      <c r="B27" s="9">
        <v>933</v>
      </c>
      <c r="C27" s="9">
        <v>397</v>
      </c>
      <c r="D27" s="9">
        <f t="shared" si="4"/>
        <v>1330</v>
      </c>
      <c r="E27" s="9">
        <v>2</v>
      </c>
      <c r="F27" s="9">
        <v>0</v>
      </c>
      <c r="G27" s="9">
        <f t="shared" si="2"/>
        <v>2</v>
      </c>
      <c r="H27" s="9">
        <f t="shared" si="3"/>
        <v>935</v>
      </c>
      <c r="I27" s="9">
        <f t="shared" si="3"/>
        <v>397</v>
      </c>
      <c r="J27" s="9">
        <f t="shared" si="3"/>
        <v>1332</v>
      </c>
      <c r="K27" s="375" t="s">
        <v>249</v>
      </c>
    </row>
    <row r="28" spans="1:14" ht="18.75" customHeight="1" x14ac:dyDescent="0.25">
      <c r="A28" s="8" t="s">
        <v>250</v>
      </c>
      <c r="B28" s="9">
        <v>237</v>
      </c>
      <c r="C28" s="9">
        <v>118</v>
      </c>
      <c r="D28" s="9">
        <f t="shared" si="4"/>
        <v>355</v>
      </c>
      <c r="E28" s="9">
        <v>0</v>
      </c>
      <c r="F28" s="9">
        <v>0</v>
      </c>
      <c r="G28" s="9">
        <f t="shared" si="2"/>
        <v>0</v>
      </c>
      <c r="H28" s="9">
        <f t="shared" si="3"/>
        <v>237</v>
      </c>
      <c r="I28" s="9">
        <f t="shared" si="3"/>
        <v>118</v>
      </c>
      <c r="J28" s="9">
        <f t="shared" si="3"/>
        <v>355</v>
      </c>
      <c r="K28" s="375" t="s">
        <v>479</v>
      </c>
    </row>
    <row r="29" spans="1:14" ht="18.75" customHeight="1" x14ac:dyDescent="0.25">
      <c r="A29" s="8" t="s">
        <v>446</v>
      </c>
      <c r="B29" s="9">
        <v>518</v>
      </c>
      <c r="C29" s="9">
        <v>297</v>
      </c>
      <c r="D29" s="9">
        <f t="shared" si="4"/>
        <v>815</v>
      </c>
      <c r="E29" s="9">
        <v>0</v>
      </c>
      <c r="F29" s="9">
        <v>0</v>
      </c>
      <c r="G29" s="9">
        <f t="shared" si="2"/>
        <v>0</v>
      </c>
      <c r="H29" s="9">
        <f t="shared" si="3"/>
        <v>518</v>
      </c>
      <c r="I29" s="9">
        <f t="shared" si="3"/>
        <v>297</v>
      </c>
      <c r="J29" s="9">
        <f t="shared" si="3"/>
        <v>815</v>
      </c>
      <c r="K29" s="375" t="s">
        <v>255</v>
      </c>
    </row>
    <row r="30" spans="1:14" ht="18.75" customHeight="1" thickBot="1" x14ac:dyDescent="0.3">
      <c r="A30" s="11" t="s">
        <v>90</v>
      </c>
      <c r="B30" s="12">
        <f>SUM(B9:B29)</f>
        <v>12064</v>
      </c>
      <c r="C30" s="12">
        <f t="shared" ref="C30:J30" si="5">SUM(C9:C29)</f>
        <v>8843</v>
      </c>
      <c r="D30" s="12">
        <f t="shared" si="5"/>
        <v>20907</v>
      </c>
      <c r="E30" s="12">
        <f t="shared" si="5"/>
        <v>2</v>
      </c>
      <c r="F30" s="12">
        <f t="shared" si="5"/>
        <v>2</v>
      </c>
      <c r="G30" s="12">
        <f t="shared" si="5"/>
        <v>4</v>
      </c>
      <c r="H30" s="12">
        <f t="shared" si="5"/>
        <v>12066</v>
      </c>
      <c r="I30" s="12">
        <f t="shared" si="5"/>
        <v>8845</v>
      </c>
      <c r="J30" s="12">
        <f t="shared" si="5"/>
        <v>20911</v>
      </c>
      <c r="K30" s="13" t="s">
        <v>323</v>
      </c>
    </row>
    <row r="31" spans="1:14" ht="14.4" thickTop="1" x14ac:dyDescent="0.25">
      <c r="A31" s="758"/>
      <c r="B31" s="758"/>
      <c r="C31" s="758"/>
      <c r="D31" s="758"/>
      <c r="E31" s="758"/>
      <c r="F31" s="758"/>
      <c r="G31" s="758"/>
      <c r="H31" s="758"/>
      <c r="I31" s="758"/>
      <c r="J31" s="758"/>
    </row>
    <row r="35" spans="1:11" s="659" customFormat="1" x14ac:dyDescent="0.25"/>
    <row r="36" spans="1:11" s="659" customFormat="1" x14ac:dyDescent="0.25"/>
    <row r="40" spans="1:11" ht="24" customHeight="1" thickBot="1" x14ac:dyDescent="0.35">
      <c r="A40" s="35" t="s">
        <v>1068</v>
      </c>
      <c r="B40" s="35"/>
      <c r="C40" s="35"/>
      <c r="D40" s="35"/>
      <c r="E40" s="35"/>
      <c r="F40" s="35"/>
      <c r="G40" s="35"/>
      <c r="H40" s="35"/>
      <c r="I40" s="35"/>
      <c r="J40" s="35"/>
      <c r="K40" s="81" t="s">
        <v>1069</v>
      </c>
    </row>
    <row r="41" spans="1:11" ht="21" customHeight="1" thickTop="1" x14ac:dyDescent="0.3">
      <c r="A41" s="735" t="s">
        <v>205</v>
      </c>
      <c r="B41" s="746" t="s">
        <v>1</v>
      </c>
      <c r="C41" s="746"/>
      <c r="D41" s="746"/>
      <c r="E41" s="746" t="s">
        <v>2</v>
      </c>
      <c r="F41" s="746"/>
      <c r="G41" s="746"/>
      <c r="H41" s="746" t="s">
        <v>4</v>
      </c>
      <c r="I41" s="746"/>
      <c r="J41" s="746"/>
      <c r="K41" s="735" t="s">
        <v>206</v>
      </c>
    </row>
    <row r="42" spans="1:11" ht="18" customHeight="1" x14ac:dyDescent="0.3">
      <c r="A42" s="736"/>
      <c r="B42" s="747" t="s">
        <v>6</v>
      </c>
      <c r="C42" s="747"/>
      <c r="D42" s="747"/>
      <c r="E42" s="747" t="s">
        <v>7</v>
      </c>
      <c r="F42" s="747"/>
      <c r="G42" s="747"/>
      <c r="H42" s="747" t="s">
        <v>9</v>
      </c>
      <c r="I42" s="747"/>
      <c r="J42" s="747"/>
      <c r="K42" s="736"/>
    </row>
    <row r="43" spans="1:11" ht="24" customHeight="1" x14ac:dyDescent="0.3">
      <c r="A43" s="736"/>
      <c r="B43" s="370" t="s">
        <v>10</v>
      </c>
      <c r="C43" s="370" t="s">
        <v>113</v>
      </c>
      <c r="D43" s="370" t="s">
        <v>12</v>
      </c>
      <c r="E43" s="370" t="s">
        <v>10</v>
      </c>
      <c r="F43" s="370" t="s">
        <v>113</v>
      </c>
      <c r="G43" s="370" t="s">
        <v>12</v>
      </c>
      <c r="H43" s="370" t="s">
        <v>10</v>
      </c>
      <c r="I43" s="370" t="s">
        <v>113</v>
      </c>
      <c r="J43" s="370" t="s">
        <v>12</v>
      </c>
      <c r="K43" s="736"/>
    </row>
    <row r="44" spans="1:11" ht="24" customHeight="1" thickBot="1" x14ac:dyDescent="0.35">
      <c r="A44" s="737"/>
      <c r="B44" s="4" t="s">
        <v>13</v>
      </c>
      <c r="C44" s="4" t="s">
        <v>14</v>
      </c>
      <c r="D44" s="4" t="s">
        <v>9</v>
      </c>
      <c r="E44" s="4" t="s">
        <v>13</v>
      </c>
      <c r="F44" s="4" t="s">
        <v>14</v>
      </c>
      <c r="G44" s="4" t="s">
        <v>9</v>
      </c>
      <c r="H44" s="4" t="s">
        <v>13</v>
      </c>
      <c r="I44" s="4" t="s">
        <v>14</v>
      </c>
      <c r="J44" s="4" t="s">
        <v>9</v>
      </c>
      <c r="K44" s="737"/>
    </row>
    <row r="45" spans="1:11" ht="27.75" customHeight="1" x14ac:dyDescent="0.25">
      <c r="A45" s="8" t="s">
        <v>92</v>
      </c>
      <c r="B45" s="9"/>
      <c r="C45" s="9"/>
      <c r="D45" s="9"/>
      <c r="E45" s="9"/>
      <c r="F45" s="9"/>
      <c r="G45" s="9"/>
      <c r="H45" s="9"/>
      <c r="I45" s="9"/>
      <c r="J45" s="9"/>
      <c r="K45" s="375" t="s">
        <v>93</v>
      </c>
    </row>
    <row r="46" spans="1:11" ht="27.75" customHeight="1" x14ac:dyDescent="0.25">
      <c r="A46" s="8" t="s">
        <v>218</v>
      </c>
      <c r="B46" s="9">
        <v>142</v>
      </c>
      <c r="C46" s="9">
        <v>7</v>
      </c>
      <c r="D46" s="9">
        <f>SUM(B46:C46)</f>
        <v>149</v>
      </c>
      <c r="E46" s="9">
        <v>0</v>
      </c>
      <c r="F46" s="9">
        <v>0</v>
      </c>
      <c r="G46" s="9">
        <f>SUM(E46:F46)</f>
        <v>0</v>
      </c>
      <c r="H46" s="9">
        <f>SUM(B46,E46)</f>
        <v>142</v>
      </c>
      <c r="I46" s="9">
        <f t="shared" ref="I46:J60" si="6">SUM(C46,F46)</f>
        <v>7</v>
      </c>
      <c r="J46" s="9">
        <f t="shared" si="6"/>
        <v>149</v>
      </c>
      <c r="K46" s="375" t="s">
        <v>219</v>
      </c>
    </row>
    <row r="47" spans="1:11" ht="27.75" customHeight="1" x14ac:dyDescent="0.25">
      <c r="A47" s="8" t="s">
        <v>222</v>
      </c>
      <c r="B47" s="9">
        <v>30</v>
      </c>
      <c r="C47" s="9">
        <v>2</v>
      </c>
      <c r="D47" s="9">
        <f t="shared" ref="D47:D60" si="7">SUM(B47:C47)</f>
        <v>32</v>
      </c>
      <c r="E47" s="9"/>
      <c r="F47" s="9">
        <v>0</v>
      </c>
      <c r="G47" s="9">
        <f t="shared" ref="G47:G60" si="8">SUM(E47:F47)</f>
        <v>0</v>
      </c>
      <c r="H47" s="9">
        <f t="shared" ref="H47:H60" si="9">SUM(B47,E47)</f>
        <v>30</v>
      </c>
      <c r="I47" s="9">
        <f t="shared" si="6"/>
        <v>2</v>
      </c>
      <c r="J47" s="9">
        <f t="shared" si="6"/>
        <v>32</v>
      </c>
      <c r="K47" s="375" t="s">
        <v>223</v>
      </c>
    </row>
    <row r="48" spans="1:11" ht="27.75" customHeight="1" x14ac:dyDescent="0.25">
      <c r="A48" s="8" t="s">
        <v>226</v>
      </c>
      <c r="B48" s="9">
        <v>86</v>
      </c>
      <c r="C48" s="9">
        <v>28</v>
      </c>
      <c r="D48" s="9">
        <f t="shared" si="7"/>
        <v>114</v>
      </c>
      <c r="E48" s="9">
        <v>1</v>
      </c>
      <c r="F48" s="9">
        <v>0</v>
      </c>
      <c r="G48" s="9">
        <f t="shared" si="8"/>
        <v>1</v>
      </c>
      <c r="H48" s="9">
        <f t="shared" si="9"/>
        <v>87</v>
      </c>
      <c r="I48" s="9">
        <f t="shared" si="6"/>
        <v>28</v>
      </c>
      <c r="J48" s="9">
        <f t="shared" si="6"/>
        <v>115</v>
      </c>
      <c r="K48" s="375" t="s">
        <v>1051</v>
      </c>
    </row>
    <row r="49" spans="1:11" ht="35.25" customHeight="1" x14ac:dyDescent="0.25">
      <c r="A49" s="8" t="s">
        <v>470</v>
      </c>
      <c r="B49" s="9">
        <v>137</v>
      </c>
      <c r="C49" s="9">
        <v>32</v>
      </c>
      <c r="D49" s="9">
        <f t="shared" si="7"/>
        <v>169</v>
      </c>
      <c r="E49" s="9">
        <v>0</v>
      </c>
      <c r="F49" s="9">
        <v>0</v>
      </c>
      <c r="G49" s="9">
        <f t="shared" si="8"/>
        <v>0</v>
      </c>
      <c r="H49" s="9">
        <f t="shared" si="9"/>
        <v>137</v>
      </c>
      <c r="I49" s="9">
        <f t="shared" si="6"/>
        <v>32</v>
      </c>
      <c r="J49" s="9">
        <f t="shared" si="6"/>
        <v>169</v>
      </c>
      <c r="K49" s="31" t="s">
        <v>377</v>
      </c>
    </row>
    <row r="50" spans="1:11" ht="27.75" customHeight="1" x14ac:dyDescent="0.25">
      <c r="A50" s="8" t="s">
        <v>230</v>
      </c>
      <c r="B50" s="9">
        <v>929</v>
      </c>
      <c r="C50" s="9">
        <v>246</v>
      </c>
      <c r="D50" s="9">
        <f t="shared" si="7"/>
        <v>1175</v>
      </c>
      <c r="E50" s="9">
        <v>0</v>
      </c>
      <c r="F50" s="9">
        <v>0</v>
      </c>
      <c r="G50" s="9">
        <f t="shared" si="8"/>
        <v>0</v>
      </c>
      <c r="H50" s="9">
        <f t="shared" si="9"/>
        <v>929</v>
      </c>
      <c r="I50" s="9">
        <f t="shared" si="6"/>
        <v>246</v>
      </c>
      <c r="J50" s="9">
        <f t="shared" si="6"/>
        <v>1175</v>
      </c>
      <c r="K50" s="375" t="s">
        <v>231</v>
      </c>
    </row>
    <row r="51" spans="1:11" ht="27.75" customHeight="1" x14ac:dyDescent="0.25">
      <c r="A51" s="8" t="s">
        <v>472</v>
      </c>
      <c r="B51" s="9">
        <v>691</v>
      </c>
      <c r="C51" s="9">
        <v>282</v>
      </c>
      <c r="D51" s="9">
        <f t="shared" si="7"/>
        <v>973</v>
      </c>
      <c r="E51" s="9">
        <v>0</v>
      </c>
      <c r="F51" s="9">
        <v>0</v>
      </c>
      <c r="G51" s="9">
        <f t="shared" si="8"/>
        <v>0</v>
      </c>
      <c r="H51" s="9">
        <f t="shared" si="9"/>
        <v>691</v>
      </c>
      <c r="I51" s="9">
        <f t="shared" si="6"/>
        <v>282</v>
      </c>
      <c r="J51" s="9">
        <f t="shared" si="6"/>
        <v>973</v>
      </c>
      <c r="K51" s="375" t="s">
        <v>473</v>
      </c>
    </row>
    <row r="52" spans="1:11" ht="27.75" customHeight="1" x14ac:dyDescent="0.25">
      <c r="A52" s="8" t="s">
        <v>474</v>
      </c>
      <c r="B52" s="9">
        <v>484</v>
      </c>
      <c r="C52" s="9">
        <v>157</v>
      </c>
      <c r="D52" s="9">
        <f t="shared" si="7"/>
        <v>641</v>
      </c>
      <c r="E52" s="9">
        <v>0</v>
      </c>
      <c r="F52" s="9">
        <v>0</v>
      </c>
      <c r="G52" s="9">
        <f t="shared" si="8"/>
        <v>0</v>
      </c>
      <c r="H52" s="9">
        <f t="shared" si="9"/>
        <v>484</v>
      </c>
      <c r="I52" s="9">
        <f t="shared" si="6"/>
        <v>157</v>
      </c>
      <c r="J52" s="9">
        <f t="shared" si="6"/>
        <v>641</v>
      </c>
      <c r="K52" s="375" t="s">
        <v>475</v>
      </c>
    </row>
    <row r="53" spans="1:11" ht="27.75" customHeight="1" x14ac:dyDescent="0.25">
      <c r="A53" s="8" t="s">
        <v>1065</v>
      </c>
      <c r="B53" s="9">
        <v>27</v>
      </c>
      <c r="C53" s="9">
        <v>28</v>
      </c>
      <c r="D53" s="9">
        <f t="shared" si="7"/>
        <v>55</v>
      </c>
      <c r="E53" s="9">
        <v>0</v>
      </c>
      <c r="F53" s="9">
        <v>0</v>
      </c>
      <c r="G53" s="9">
        <f t="shared" si="8"/>
        <v>0</v>
      </c>
      <c r="H53" s="9">
        <f t="shared" si="9"/>
        <v>27</v>
      </c>
      <c r="I53" s="9">
        <f t="shared" si="6"/>
        <v>28</v>
      </c>
      <c r="J53" s="9">
        <f t="shared" si="6"/>
        <v>55</v>
      </c>
      <c r="K53" s="375" t="s">
        <v>1057</v>
      </c>
    </row>
    <row r="54" spans="1:11" ht="27.75" customHeight="1" x14ac:dyDescent="0.25">
      <c r="A54" s="8" t="s">
        <v>1066</v>
      </c>
      <c r="B54" s="9">
        <v>0</v>
      </c>
      <c r="C54" s="9">
        <v>128</v>
      </c>
      <c r="D54" s="9">
        <f t="shared" si="7"/>
        <v>128</v>
      </c>
      <c r="E54" s="9">
        <v>0</v>
      </c>
      <c r="F54" s="9">
        <v>0</v>
      </c>
      <c r="G54" s="9">
        <f t="shared" si="8"/>
        <v>0</v>
      </c>
      <c r="H54" s="9">
        <f t="shared" si="9"/>
        <v>0</v>
      </c>
      <c r="I54" s="9">
        <f t="shared" si="6"/>
        <v>128</v>
      </c>
      <c r="J54" s="9">
        <f t="shared" si="6"/>
        <v>128</v>
      </c>
      <c r="K54" s="375" t="s">
        <v>443</v>
      </c>
    </row>
    <row r="55" spans="1:11" ht="27.75" customHeight="1" x14ac:dyDescent="0.25">
      <c r="A55" s="8" t="s">
        <v>1039</v>
      </c>
      <c r="B55" s="9">
        <v>121</v>
      </c>
      <c r="C55" s="9">
        <v>26</v>
      </c>
      <c r="D55" s="9">
        <f t="shared" si="7"/>
        <v>147</v>
      </c>
      <c r="E55" s="9">
        <v>0</v>
      </c>
      <c r="F55" s="9">
        <v>0</v>
      </c>
      <c r="G55" s="9">
        <f t="shared" si="8"/>
        <v>0</v>
      </c>
      <c r="H55" s="9">
        <f t="shared" si="9"/>
        <v>121</v>
      </c>
      <c r="I55" s="9">
        <f t="shared" si="6"/>
        <v>26</v>
      </c>
      <c r="J55" s="9">
        <f t="shared" si="6"/>
        <v>147</v>
      </c>
      <c r="K55" s="375" t="s">
        <v>1060</v>
      </c>
    </row>
    <row r="56" spans="1:11" ht="27.75" customHeight="1" x14ac:dyDescent="0.25">
      <c r="A56" s="8" t="s">
        <v>238</v>
      </c>
      <c r="B56" s="9">
        <v>324</v>
      </c>
      <c r="C56" s="9">
        <v>25</v>
      </c>
      <c r="D56" s="9">
        <f t="shared" si="7"/>
        <v>349</v>
      </c>
      <c r="E56" s="9">
        <v>0</v>
      </c>
      <c r="F56" s="9">
        <v>0</v>
      </c>
      <c r="G56" s="9">
        <f t="shared" si="8"/>
        <v>0</v>
      </c>
      <c r="H56" s="9">
        <f t="shared" si="9"/>
        <v>324</v>
      </c>
      <c r="I56" s="9">
        <f t="shared" si="6"/>
        <v>25</v>
      </c>
      <c r="J56" s="9">
        <f t="shared" si="6"/>
        <v>349</v>
      </c>
      <c r="K56" s="375" t="s">
        <v>476</v>
      </c>
    </row>
    <row r="57" spans="1:11" ht="27.75" customHeight="1" x14ac:dyDescent="0.25">
      <c r="A57" s="8" t="s">
        <v>242</v>
      </c>
      <c r="B57" s="9">
        <v>530</v>
      </c>
      <c r="C57" s="9">
        <v>56</v>
      </c>
      <c r="D57" s="9">
        <f t="shared" si="7"/>
        <v>586</v>
      </c>
      <c r="E57" s="9">
        <v>0</v>
      </c>
      <c r="F57" s="9">
        <v>0</v>
      </c>
      <c r="G57" s="9">
        <f t="shared" si="8"/>
        <v>0</v>
      </c>
      <c r="H57" s="9">
        <f t="shared" si="9"/>
        <v>530</v>
      </c>
      <c r="I57" s="9">
        <f t="shared" si="6"/>
        <v>56</v>
      </c>
      <c r="J57" s="9">
        <f t="shared" si="6"/>
        <v>586</v>
      </c>
      <c r="K57" s="375" t="s">
        <v>243</v>
      </c>
    </row>
    <row r="58" spans="1:11" ht="27.75" customHeight="1" x14ac:dyDescent="0.25">
      <c r="A58" s="8" t="s">
        <v>419</v>
      </c>
      <c r="B58" s="9">
        <v>912</v>
      </c>
      <c r="C58" s="9">
        <v>99</v>
      </c>
      <c r="D58" s="9">
        <f t="shared" si="7"/>
        <v>1011</v>
      </c>
      <c r="E58" s="9">
        <v>0</v>
      </c>
      <c r="F58" s="9">
        <v>0</v>
      </c>
      <c r="G58" s="9">
        <f t="shared" si="8"/>
        <v>0</v>
      </c>
      <c r="H58" s="9">
        <f t="shared" si="9"/>
        <v>912</v>
      </c>
      <c r="I58" s="9">
        <f t="shared" si="6"/>
        <v>99</v>
      </c>
      <c r="J58" s="9">
        <f t="shared" si="6"/>
        <v>1011</v>
      </c>
      <c r="K58" s="375" t="s">
        <v>249</v>
      </c>
    </row>
    <row r="59" spans="1:11" ht="27.75" customHeight="1" x14ac:dyDescent="0.25">
      <c r="A59" s="8" t="s">
        <v>250</v>
      </c>
      <c r="B59" s="9">
        <v>15</v>
      </c>
      <c r="C59" s="9">
        <v>1</v>
      </c>
      <c r="D59" s="9">
        <f t="shared" si="7"/>
        <v>16</v>
      </c>
      <c r="E59" s="9">
        <v>0</v>
      </c>
      <c r="F59" s="9">
        <v>0</v>
      </c>
      <c r="G59" s="9">
        <f t="shared" si="8"/>
        <v>0</v>
      </c>
      <c r="H59" s="9">
        <f t="shared" si="9"/>
        <v>15</v>
      </c>
      <c r="I59" s="9">
        <f t="shared" si="6"/>
        <v>1</v>
      </c>
      <c r="J59" s="9">
        <f t="shared" si="6"/>
        <v>16</v>
      </c>
      <c r="K59" s="375" t="s">
        <v>479</v>
      </c>
    </row>
    <row r="60" spans="1:11" ht="27.75" customHeight="1" x14ac:dyDescent="0.25">
      <c r="A60" s="8" t="s">
        <v>446</v>
      </c>
      <c r="B60" s="9">
        <v>206</v>
      </c>
      <c r="C60" s="9">
        <v>64</v>
      </c>
      <c r="D60" s="9">
        <f t="shared" si="7"/>
        <v>270</v>
      </c>
      <c r="E60" s="9">
        <v>0</v>
      </c>
      <c r="F60" s="9">
        <v>0</v>
      </c>
      <c r="G60" s="9">
        <f t="shared" si="8"/>
        <v>0</v>
      </c>
      <c r="H60" s="9">
        <f t="shared" si="9"/>
        <v>206</v>
      </c>
      <c r="I60" s="9">
        <f t="shared" si="6"/>
        <v>64</v>
      </c>
      <c r="J60" s="9">
        <f t="shared" si="6"/>
        <v>270</v>
      </c>
      <c r="K60" s="375" t="s">
        <v>255</v>
      </c>
    </row>
    <row r="61" spans="1:11" ht="27.75" customHeight="1" thickBot="1" x14ac:dyDescent="0.3">
      <c r="A61" s="20" t="s">
        <v>127</v>
      </c>
      <c r="B61" s="21">
        <f>SUM(B46:B60)</f>
        <v>4634</v>
      </c>
      <c r="C61" s="21">
        <f t="shared" ref="C61:J61" si="10">SUM(C46:C60)</f>
        <v>1181</v>
      </c>
      <c r="D61" s="21">
        <f t="shared" si="10"/>
        <v>5815</v>
      </c>
      <c r="E61" s="21">
        <f t="shared" si="10"/>
        <v>1</v>
      </c>
      <c r="F61" s="21">
        <f t="shared" si="10"/>
        <v>0</v>
      </c>
      <c r="G61" s="21">
        <f t="shared" si="10"/>
        <v>1</v>
      </c>
      <c r="H61" s="21">
        <f t="shared" si="10"/>
        <v>4635</v>
      </c>
      <c r="I61" s="21">
        <f t="shared" si="10"/>
        <v>1181</v>
      </c>
      <c r="J61" s="21">
        <f t="shared" si="10"/>
        <v>5816</v>
      </c>
      <c r="K61" s="22" t="s">
        <v>261</v>
      </c>
    </row>
    <row r="62" spans="1:11" ht="27.75" customHeight="1" thickBot="1" x14ac:dyDescent="0.3">
      <c r="A62" s="23" t="s">
        <v>384</v>
      </c>
      <c r="B62" s="24">
        <f>SUM(B61,B30)</f>
        <v>16698</v>
      </c>
      <c r="C62" s="24">
        <f t="shared" ref="C62:J62" si="11">SUM(C61,C30)</f>
        <v>10024</v>
      </c>
      <c r="D62" s="24">
        <f t="shared" si="11"/>
        <v>26722</v>
      </c>
      <c r="E62" s="24">
        <f t="shared" si="11"/>
        <v>3</v>
      </c>
      <c r="F62" s="24">
        <f t="shared" si="11"/>
        <v>2</v>
      </c>
      <c r="G62" s="24">
        <f t="shared" si="11"/>
        <v>5</v>
      </c>
      <c r="H62" s="24">
        <f t="shared" si="11"/>
        <v>16701</v>
      </c>
      <c r="I62" s="24">
        <f t="shared" si="11"/>
        <v>10026</v>
      </c>
      <c r="J62" s="24">
        <f t="shared" si="11"/>
        <v>26727</v>
      </c>
      <c r="K62" s="376" t="s">
        <v>263</v>
      </c>
    </row>
    <row r="63" spans="1:11" ht="27.75" customHeight="1" thickTop="1" x14ac:dyDescent="0.25"/>
    <row r="65" spans="1:11" s="659" customFormat="1" x14ac:dyDescent="0.25"/>
    <row r="71" spans="1:11" ht="20.25" customHeight="1" x14ac:dyDescent="0.25">
      <c r="A71" s="738" t="s">
        <v>1070</v>
      </c>
      <c r="B71" s="738"/>
      <c r="C71" s="738"/>
      <c r="D71" s="738"/>
      <c r="E71" s="738"/>
      <c r="F71" s="738"/>
      <c r="G71" s="738"/>
      <c r="H71" s="738"/>
      <c r="I71" s="738"/>
      <c r="J71" s="738"/>
      <c r="K71" s="738"/>
    </row>
    <row r="72" spans="1:11" ht="23.25" customHeight="1" x14ac:dyDescent="0.25">
      <c r="A72" s="742" t="s">
        <v>1071</v>
      </c>
      <c r="B72" s="742"/>
      <c r="C72" s="742"/>
      <c r="D72" s="742"/>
      <c r="E72" s="742"/>
      <c r="F72" s="742"/>
      <c r="G72" s="742"/>
      <c r="H72" s="742"/>
      <c r="I72" s="742"/>
      <c r="J72" s="742"/>
      <c r="K72" s="742"/>
    </row>
    <row r="73" spans="1:11" ht="20.25" customHeight="1" thickBot="1" x14ac:dyDescent="0.35">
      <c r="A73" s="35" t="s">
        <v>1072</v>
      </c>
      <c r="B73" s="35"/>
      <c r="C73" s="35"/>
      <c r="D73" s="35"/>
      <c r="E73" s="35"/>
      <c r="F73" s="35"/>
      <c r="G73" s="35"/>
      <c r="H73" s="35"/>
      <c r="I73" s="35"/>
      <c r="J73" s="35"/>
      <c r="K73" s="81" t="s">
        <v>1073</v>
      </c>
    </row>
    <row r="74" spans="1:11" ht="20.25" customHeight="1" thickTop="1" x14ac:dyDescent="0.3">
      <c r="A74" s="735" t="s">
        <v>205</v>
      </c>
      <c r="B74" s="746" t="s">
        <v>1</v>
      </c>
      <c r="C74" s="746"/>
      <c r="D74" s="746"/>
      <c r="E74" s="746" t="s">
        <v>2</v>
      </c>
      <c r="F74" s="746"/>
      <c r="G74" s="746"/>
      <c r="H74" s="746" t="s">
        <v>4</v>
      </c>
      <c r="I74" s="746"/>
      <c r="J74" s="746"/>
      <c r="K74" s="735" t="s">
        <v>206</v>
      </c>
    </row>
    <row r="75" spans="1:11" ht="20.25" customHeight="1" x14ac:dyDescent="0.3">
      <c r="A75" s="736"/>
      <c r="B75" s="747" t="s">
        <v>6</v>
      </c>
      <c r="C75" s="747"/>
      <c r="D75" s="747"/>
      <c r="E75" s="747" t="s">
        <v>7</v>
      </c>
      <c r="F75" s="747"/>
      <c r="G75" s="747"/>
      <c r="H75" s="747" t="s">
        <v>9</v>
      </c>
      <c r="I75" s="747"/>
      <c r="J75" s="747"/>
      <c r="K75" s="736"/>
    </row>
    <row r="76" spans="1:11" ht="20.25" customHeight="1" x14ac:dyDescent="0.3">
      <c r="A76" s="736"/>
      <c r="B76" s="370" t="s">
        <v>10</v>
      </c>
      <c r="C76" s="370" t="s">
        <v>113</v>
      </c>
      <c r="D76" s="370" t="s">
        <v>12</v>
      </c>
      <c r="E76" s="370" t="s">
        <v>10</v>
      </c>
      <c r="F76" s="370" t="s">
        <v>113</v>
      </c>
      <c r="G76" s="370" t="s">
        <v>12</v>
      </c>
      <c r="H76" s="370" t="s">
        <v>10</v>
      </c>
      <c r="I76" s="370" t="s">
        <v>113</v>
      </c>
      <c r="J76" s="370" t="s">
        <v>12</v>
      </c>
      <c r="K76" s="736"/>
    </row>
    <row r="77" spans="1:11" ht="20.25" customHeight="1" thickBot="1" x14ac:dyDescent="0.35">
      <c r="A77" s="737"/>
      <c r="B77" s="4" t="s">
        <v>13</v>
      </c>
      <c r="C77" s="4" t="s">
        <v>14</v>
      </c>
      <c r="D77" s="4" t="s">
        <v>9</v>
      </c>
      <c r="E77" s="4" t="s">
        <v>13</v>
      </c>
      <c r="F77" s="4" t="s">
        <v>14</v>
      </c>
      <c r="G77" s="4" t="s">
        <v>9</v>
      </c>
      <c r="H77" s="4" t="s">
        <v>13</v>
      </c>
      <c r="I77" s="4" t="s">
        <v>14</v>
      </c>
      <c r="J77" s="4" t="s">
        <v>9</v>
      </c>
      <c r="K77" s="737"/>
    </row>
    <row r="78" spans="1:11" ht="17.25" customHeight="1" x14ac:dyDescent="0.25">
      <c r="A78" s="8" t="s">
        <v>15</v>
      </c>
      <c r="B78" s="9"/>
      <c r="C78" s="9"/>
      <c r="D78" s="9"/>
      <c r="E78" s="9"/>
      <c r="F78" s="9"/>
      <c r="G78" s="9"/>
      <c r="H78" s="9"/>
      <c r="I78" s="9"/>
      <c r="J78" s="9"/>
      <c r="K78" s="375" t="s">
        <v>207</v>
      </c>
    </row>
    <row r="79" spans="1:11" ht="19.5" customHeight="1" x14ac:dyDescent="0.25">
      <c r="A79" s="8" t="s">
        <v>208</v>
      </c>
      <c r="B79" s="9">
        <v>232</v>
      </c>
      <c r="C79" s="9">
        <v>343</v>
      </c>
      <c r="D79" s="9">
        <f t="shared" ref="D79:D88" si="12">SUM(B79:C79)</f>
        <v>575</v>
      </c>
      <c r="E79" s="9">
        <v>0</v>
      </c>
      <c r="F79" s="9">
        <v>0</v>
      </c>
      <c r="G79" s="9">
        <f>SUM(E79:F79)</f>
        <v>0</v>
      </c>
      <c r="H79" s="9">
        <f>SUM(B79,E79)</f>
        <v>232</v>
      </c>
      <c r="I79" s="9">
        <f>SUM(C79,F79)</f>
        <v>343</v>
      </c>
      <c r="J79" s="9">
        <f>SUM(H79:I79)</f>
        <v>575</v>
      </c>
      <c r="K79" s="375" t="s">
        <v>209</v>
      </c>
    </row>
    <row r="80" spans="1:11" ht="19.5" customHeight="1" x14ac:dyDescent="0.25">
      <c r="A80" s="8" t="s">
        <v>212</v>
      </c>
      <c r="B80" s="9">
        <v>138</v>
      </c>
      <c r="C80" s="9">
        <v>198</v>
      </c>
      <c r="D80" s="9">
        <f t="shared" si="12"/>
        <v>336</v>
      </c>
      <c r="E80" s="9">
        <v>0</v>
      </c>
      <c r="F80" s="9">
        <v>0</v>
      </c>
      <c r="G80" s="9">
        <f t="shared" ref="G80:G99" si="13">SUM(E80:F80)</f>
        <v>0</v>
      </c>
      <c r="H80" s="9">
        <f t="shared" ref="H80:I99" si="14">SUM(B80,E80)</f>
        <v>138</v>
      </c>
      <c r="I80" s="9">
        <f t="shared" si="14"/>
        <v>198</v>
      </c>
      <c r="J80" s="9">
        <f t="shared" ref="J80:J99" si="15">SUM(H80:I80)</f>
        <v>336</v>
      </c>
      <c r="K80" s="375" t="s">
        <v>213</v>
      </c>
    </row>
    <row r="81" spans="1:11" ht="19.5" customHeight="1" x14ac:dyDescent="0.25">
      <c r="A81" s="8" t="s">
        <v>214</v>
      </c>
      <c r="B81" s="9">
        <v>92</v>
      </c>
      <c r="C81" s="9">
        <v>137</v>
      </c>
      <c r="D81" s="9">
        <f t="shared" si="12"/>
        <v>229</v>
      </c>
      <c r="E81" s="9">
        <v>0</v>
      </c>
      <c r="F81" s="9">
        <v>0</v>
      </c>
      <c r="G81" s="9">
        <f t="shared" si="13"/>
        <v>0</v>
      </c>
      <c r="H81" s="9">
        <f t="shared" si="14"/>
        <v>92</v>
      </c>
      <c r="I81" s="9">
        <f t="shared" si="14"/>
        <v>137</v>
      </c>
      <c r="J81" s="9">
        <f t="shared" si="15"/>
        <v>229</v>
      </c>
      <c r="K81" s="375" t="s">
        <v>310</v>
      </c>
    </row>
    <row r="82" spans="1:11" ht="19.5" customHeight="1" x14ac:dyDescent="0.25">
      <c r="A82" s="8" t="s">
        <v>216</v>
      </c>
      <c r="B82" s="9">
        <v>93</v>
      </c>
      <c r="C82" s="9">
        <v>305</v>
      </c>
      <c r="D82" s="9">
        <f t="shared" si="12"/>
        <v>398</v>
      </c>
      <c r="E82" s="9">
        <v>0</v>
      </c>
      <c r="F82" s="9">
        <v>0</v>
      </c>
      <c r="G82" s="9">
        <f t="shared" si="13"/>
        <v>0</v>
      </c>
      <c r="H82" s="9">
        <f t="shared" si="14"/>
        <v>93</v>
      </c>
      <c r="I82" s="9">
        <f t="shared" si="14"/>
        <v>305</v>
      </c>
      <c r="J82" s="9">
        <f t="shared" si="15"/>
        <v>398</v>
      </c>
      <c r="K82" s="375" t="s">
        <v>217</v>
      </c>
    </row>
    <row r="83" spans="1:11" ht="19.5" customHeight="1" x14ac:dyDescent="0.25">
      <c r="A83" s="8" t="s">
        <v>218</v>
      </c>
      <c r="B83" s="9">
        <v>559</v>
      </c>
      <c r="C83" s="9">
        <v>416</v>
      </c>
      <c r="D83" s="9">
        <f t="shared" si="12"/>
        <v>975</v>
      </c>
      <c r="E83" s="9">
        <v>0</v>
      </c>
      <c r="F83" s="9">
        <v>0</v>
      </c>
      <c r="G83" s="9">
        <f t="shared" si="13"/>
        <v>0</v>
      </c>
      <c r="H83" s="9">
        <f t="shared" si="14"/>
        <v>559</v>
      </c>
      <c r="I83" s="9">
        <f t="shared" si="14"/>
        <v>416</v>
      </c>
      <c r="J83" s="9">
        <f t="shared" si="15"/>
        <v>975</v>
      </c>
      <c r="K83" s="375" t="s">
        <v>219</v>
      </c>
    </row>
    <row r="84" spans="1:11" ht="19.5" customHeight="1" x14ac:dyDescent="0.25">
      <c r="A84" s="8" t="s">
        <v>1032</v>
      </c>
      <c r="B84" s="9">
        <v>115</v>
      </c>
      <c r="C84" s="9">
        <v>84</v>
      </c>
      <c r="D84" s="9">
        <f t="shared" si="12"/>
        <v>199</v>
      </c>
      <c r="E84" s="9">
        <v>0</v>
      </c>
      <c r="F84" s="9">
        <v>0</v>
      </c>
      <c r="G84" s="9">
        <f t="shared" si="13"/>
        <v>0</v>
      </c>
      <c r="H84" s="9">
        <f t="shared" si="14"/>
        <v>115</v>
      </c>
      <c r="I84" s="9">
        <f t="shared" si="14"/>
        <v>84</v>
      </c>
      <c r="J84" s="9">
        <f t="shared" si="15"/>
        <v>199</v>
      </c>
      <c r="K84" s="375" t="s">
        <v>1033</v>
      </c>
    </row>
    <row r="85" spans="1:11" ht="19.5" customHeight="1" x14ac:dyDescent="0.25">
      <c r="A85" s="8" t="s">
        <v>222</v>
      </c>
      <c r="B85" s="9">
        <v>445</v>
      </c>
      <c r="C85" s="9">
        <v>227</v>
      </c>
      <c r="D85" s="9">
        <f t="shared" si="12"/>
        <v>672</v>
      </c>
      <c r="E85" s="9">
        <v>0</v>
      </c>
      <c r="F85" s="9">
        <v>1</v>
      </c>
      <c r="G85" s="9">
        <f t="shared" si="13"/>
        <v>1</v>
      </c>
      <c r="H85" s="9">
        <f t="shared" si="14"/>
        <v>445</v>
      </c>
      <c r="I85" s="9">
        <f t="shared" si="14"/>
        <v>228</v>
      </c>
      <c r="J85" s="9">
        <f t="shared" si="15"/>
        <v>673</v>
      </c>
      <c r="K85" s="375" t="s">
        <v>223</v>
      </c>
    </row>
    <row r="86" spans="1:11" ht="19.5" customHeight="1" x14ac:dyDescent="0.25">
      <c r="A86" s="8" t="s">
        <v>224</v>
      </c>
      <c r="B86" s="9">
        <v>77</v>
      </c>
      <c r="C86" s="9">
        <v>52</v>
      </c>
      <c r="D86" s="9">
        <f t="shared" si="12"/>
        <v>129</v>
      </c>
      <c r="E86" s="9">
        <v>0</v>
      </c>
      <c r="F86" s="9">
        <v>0</v>
      </c>
      <c r="G86" s="9">
        <f t="shared" si="13"/>
        <v>0</v>
      </c>
      <c r="H86" s="9">
        <f t="shared" si="14"/>
        <v>77</v>
      </c>
      <c r="I86" s="9">
        <f t="shared" si="14"/>
        <v>52</v>
      </c>
      <c r="J86" s="9">
        <f t="shared" si="15"/>
        <v>129</v>
      </c>
      <c r="K86" s="375" t="s">
        <v>225</v>
      </c>
    </row>
    <row r="87" spans="1:11" ht="19.5" customHeight="1" x14ac:dyDescent="0.25">
      <c r="A87" s="8" t="s">
        <v>226</v>
      </c>
      <c r="B87" s="9">
        <v>391</v>
      </c>
      <c r="C87" s="9">
        <v>560</v>
      </c>
      <c r="D87" s="9">
        <f t="shared" si="12"/>
        <v>951</v>
      </c>
      <c r="E87" s="9">
        <v>0</v>
      </c>
      <c r="F87" s="9">
        <v>1</v>
      </c>
      <c r="G87" s="9">
        <f t="shared" si="13"/>
        <v>1</v>
      </c>
      <c r="H87" s="9">
        <f t="shared" si="14"/>
        <v>391</v>
      </c>
      <c r="I87" s="9">
        <f t="shared" si="14"/>
        <v>561</v>
      </c>
      <c r="J87" s="9">
        <f t="shared" si="15"/>
        <v>952</v>
      </c>
      <c r="K87" s="375" t="s">
        <v>1051</v>
      </c>
    </row>
    <row r="88" spans="1:11" ht="34.5" customHeight="1" x14ac:dyDescent="0.25">
      <c r="A88" s="8" t="s">
        <v>470</v>
      </c>
      <c r="B88" s="9">
        <v>246</v>
      </c>
      <c r="C88" s="9">
        <v>161</v>
      </c>
      <c r="D88" s="9">
        <f t="shared" si="12"/>
        <v>407</v>
      </c>
      <c r="E88" s="9">
        <v>0</v>
      </c>
      <c r="F88" s="9">
        <v>0</v>
      </c>
      <c r="G88" s="9">
        <f t="shared" si="13"/>
        <v>0</v>
      </c>
      <c r="H88" s="9">
        <f t="shared" si="14"/>
        <v>246</v>
      </c>
      <c r="I88" s="9">
        <f t="shared" si="14"/>
        <v>161</v>
      </c>
      <c r="J88" s="9">
        <f t="shared" si="15"/>
        <v>407</v>
      </c>
      <c r="K88" s="31" t="s">
        <v>377</v>
      </c>
    </row>
    <row r="89" spans="1:11" ht="21" customHeight="1" x14ac:dyDescent="0.25">
      <c r="A89" s="8" t="s">
        <v>230</v>
      </c>
      <c r="B89" s="9">
        <v>1400</v>
      </c>
      <c r="C89" s="9">
        <v>604</v>
      </c>
      <c r="D89" s="9">
        <f>SUM(B89:C89)</f>
        <v>2004</v>
      </c>
      <c r="E89" s="9">
        <v>0</v>
      </c>
      <c r="F89" s="9">
        <v>0</v>
      </c>
      <c r="G89" s="9">
        <f t="shared" si="13"/>
        <v>0</v>
      </c>
      <c r="H89" s="9">
        <f t="shared" si="14"/>
        <v>1400</v>
      </c>
      <c r="I89" s="9">
        <f t="shared" si="14"/>
        <v>604</v>
      </c>
      <c r="J89" s="9">
        <f t="shared" si="15"/>
        <v>2004</v>
      </c>
      <c r="K89" s="375" t="s">
        <v>231</v>
      </c>
    </row>
    <row r="90" spans="1:11" ht="21" customHeight="1" x14ac:dyDescent="0.25">
      <c r="A90" s="8" t="s">
        <v>472</v>
      </c>
      <c r="B90" s="9">
        <v>1811</v>
      </c>
      <c r="C90" s="9">
        <v>918</v>
      </c>
      <c r="D90" s="9">
        <f t="shared" ref="D90:D99" si="16">SUM(B90:C90)</f>
        <v>2729</v>
      </c>
      <c r="E90" s="9">
        <v>0</v>
      </c>
      <c r="F90" s="9">
        <v>0</v>
      </c>
      <c r="G90" s="9">
        <f t="shared" si="13"/>
        <v>0</v>
      </c>
      <c r="H90" s="9">
        <f t="shared" si="14"/>
        <v>1811</v>
      </c>
      <c r="I90" s="9">
        <f t="shared" si="14"/>
        <v>918</v>
      </c>
      <c r="J90" s="9">
        <f t="shared" si="15"/>
        <v>2729</v>
      </c>
      <c r="K90" s="375" t="s">
        <v>473</v>
      </c>
    </row>
    <row r="91" spans="1:11" ht="21" customHeight="1" x14ac:dyDescent="0.25">
      <c r="A91" s="8" t="s">
        <v>474</v>
      </c>
      <c r="B91" s="9">
        <v>928</v>
      </c>
      <c r="C91" s="9">
        <v>551</v>
      </c>
      <c r="D91" s="9">
        <f t="shared" si="16"/>
        <v>1479</v>
      </c>
      <c r="E91" s="9">
        <v>0</v>
      </c>
      <c r="F91" s="9">
        <v>0</v>
      </c>
      <c r="G91" s="9">
        <f t="shared" si="13"/>
        <v>0</v>
      </c>
      <c r="H91" s="9">
        <f t="shared" si="14"/>
        <v>928</v>
      </c>
      <c r="I91" s="9">
        <f t="shared" si="14"/>
        <v>551</v>
      </c>
      <c r="J91" s="9">
        <f t="shared" si="15"/>
        <v>1479</v>
      </c>
      <c r="K91" s="375" t="s">
        <v>475</v>
      </c>
    </row>
    <row r="92" spans="1:11" ht="21" customHeight="1" x14ac:dyDescent="0.25">
      <c r="A92" s="8" t="s">
        <v>1065</v>
      </c>
      <c r="B92" s="9">
        <v>204</v>
      </c>
      <c r="C92" s="9">
        <v>312</v>
      </c>
      <c r="D92" s="9">
        <f t="shared" si="16"/>
        <v>516</v>
      </c>
      <c r="E92" s="9">
        <v>0</v>
      </c>
      <c r="F92" s="9">
        <v>0</v>
      </c>
      <c r="G92" s="9">
        <f t="shared" si="13"/>
        <v>0</v>
      </c>
      <c r="H92" s="9">
        <f t="shared" si="14"/>
        <v>204</v>
      </c>
      <c r="I92" s="9">
        <f t="shared" si="14"/>
        <v>312</v>
      </c>
      <c r="J92" s="9">
        <f t="shared" si="15"/>
        <v>516</v>
      </c>
      <c r="K92" s="375" t="s">
        <v>1057</v>
      </c>
    </row>
    <row r="93" spans="1:11" ht="21" customHeight="1" x14ac:dyDescent="0.25">
      <c r="A93" s="8" t="s">
        <v>1066</v>
      </c>
      <c r="B93" s="9">
        <v>0</v>
      </c>
      <c r="C93" s="9">
        <v>1848</v>
      </c>
      <c r="D93" s="9">
        <f t="shared" si="16"/>
        <v>1848</v>
      </c>
      <c r="E93" s="9">
        <v>0</v>
      </c>
      <c r="F93" s="9">
        <v>0</v>
      </c>
      <c r="G93" s="9">
        <f t="shared" si="13"/>
        <v>0</v>
      </c>
      <c r="H93" s="9">
        <f t="shared" si="14"/>
        <v>0</v>
      </c>
      <c r="I93" s="9">
        <f t="shared" si="14"/>
        <v>1848</v>
      </c>
      <c r="J93" s="9">
        <f t="shared" si="15"/>
        <v>1848</v>
      </c>
      <c r="K93" s="375" t="s">
        <v>443</v>
      </c>
    </row>
    <row r="94" spans="1:11" ht="21" customHeight="1" x14ac:dyDescent="0.25">
      <c r="A94" s="8" t="s">
        <v>1039</v>
      </c>
      <c r="B94" s="9">
        <v>503</v>
      </c>
      <c r="C94" s="9">
        <v>122</v>
      </c>
      <c r="D94" s="9">
        <f t="shared" si="16"/>
        <v>625</v>
      </c>
      <c r="E94" s="9">
        <v>0</v>
      </c>
      <c r="F94" s="9">
        <v>0</v>
      </c>
      <c r="G94" s="9">
        <f t="shared" si="13"/>
        <v>0</v>
      </c>
      <c r="H94" s="9">
        <f t="shared" si="14"/>
        <v>503</v>
      </c>
      <c r="I94" s="9">
        <f t="shared" si="14"/>
        <v>122</v>
      </c>
      <c r="J94" s="9">
        <f t="shared" si="15"/>
        <v>625</v>
      </c>
      <c r="K94" s="375" t="s">
        <v>1060</v>
      </c>
    </row>
    <row r="95" spans="1:11" ht="21" customHeight="1" x14ac:dyDescent="0.25">
      <c r="A95" s="8" t="s">
        <v>238</v>
      </c>
      <c r="B95" s="9">
        <v>518</v>
      </c>
      <c r="C95" s="9">
        <v>50</v>
      </c>
      <c r="D95" s="9">
        <f t="shared" si="16"/>
        <v>568</v>
      </c>
      <c r="E95" s="9">
        <v>0</v>
      </c>
      <c r="F95" s="9">
        <v>0</v>
      </c>
      <c r="G95" s="9">
        <f t="shared" si="13"/>
        <v>0</v>
      </c>
      <c r="H95" s="9">
        <f t="shared" si="14"/>
        <v>518</v>
      </c>
      <c r="I95" s="9">
        <f t="shared" si="14"/>
        <v>50</v>
      </c>
      <c r="J95" s="9">
        <f t="shared" si="15"/>
        <v>568</v>
      </c>
      <c r="K95" s="375" t="s">
        <v>476</v>
      </c>
    </row>
    <row r="96" spans="1:11" ht="21" customHeight="1" x14ac:dyDescent="0.25">
      <c r="A96" s="8" t="s">
        <v>1067</v>
      </c>
      <c r="B96" s="9">
        <v>1246</v>
      </c>
      <c r="C96" s="9">
        <v>435</v>
      </c>
      <c r="D96" s="9">
        <f t="shared" si="16"/>
        <v>1681</v>
      </c>
      <c r="E96" s="9">
        <v>0</v>
      </c>
      <c r="F96" s="9">
        <v>0</v>
      </c>
      <c r="G96" s="9">
        <f t="shared" si="13"/>
        <v>0</v>
      </c>
      <c r="H96" s="9">
        <f t="shared" si="14"/>
        <v>1246</v>
      </c>
      <c r="I96" s="9">
        <f t="shared" si="14"/>
        <v>435</v>
      </c>
      <c r="J96" s="9">
        <f t="shared" si="15"/>
        <v>1681</v>
      </c>
      <c r="K96" s="375" t="s">
        <v>243</v>
      </c>
    </row>
    <row r="97" spans="1:11" ht="21" customHeight="1" x14ac:dyDescent="0.25">
      <c r="A97" s="8" t="s">
        <v>419</v>
      </c>
      <c r="B97" s="9">
        <v>862</v>
      </c>
      <c r="C97" s="9">
        <v>385</v>
      </c>
      <c r="D97" s="9">
        <f t="shared" si="16"/>
        <v>1247</v>
      </c>
      <c r="E97" s="9">
        <v>2</v>
      </c>
      <c r="F97" s="9">
        <v>0</v>
      </c>
      <c r="G97" s="9">
        <f t="shared" si="13"/>
        <v>2</v>
      </c>
      <c r="H97" s="9">
        <f t="shared" si="14"/>
        <v>864</v>
      </c>
      <c r="I97" s="9">
        <f t="shared" si="14"/>
        <v>385</v>
      </c>
      <c r="J97" s="9">
        <f t="shared" si="15"/>
        <v>1249</v>
      </c>
      <c r="K97" s="375" t="s">
        <v>249</v>
      </c>
    </row>
    <row r="98" spans="1:11" ht="21" customHeight="1" x14ac:dyDescent="0.25">
      <c r="A98" s="8" t="s">
        <v>250</v>
      </c>
      <c r="B98" s="9">
        <v>173</v>
      </c>
      <c r="C98" s="9">
        <v>86</v>
      </c>
      <c r="D98" s="9">
        <f t="shared" si="16"/>
        <v>259</v>
      </c>
      <c r="E98" s="9">
        <v>0</v>
      </c>
      <c r="F98" s="9">
        <v>0</v>
      </c>
      <c r="G98" s="9">
        <f t="shared" si="13"/>
        <v>0</v>
      </c>
      <c r="H98" s="9">
        <f t="shared" si="14"/>
        <v>173</v>
      </c>
      <c r="I98" s="9">
        <f t="shared" si="14"/>
        <v>86</v>
      </c>
      <c r="J98" s="9">
        <f t="shared" si="15"/>
        <v>259</v>
      </c>
      <c r="K98" s="375" t="s">
        <v>479</v>
      </c>
    </row>
    <row r="99" spans="1:11" ht="21" customHeight="1" thickBot="1" x14ac:dyDescent="0.3">
      <c r="A99" s="20" t="s">
        <v>446</v>
      </c>
      <c r="B99" s="9">
        <v>516</v>
      </c>
      <c r="C99" s="9">
        <v>296</v>
      </c>
      <c r="D99" s="9">
        <f t="shared" si="16"/>
        <v>812</v>
      </c>
      <c r="E99" s="9">
        <v>0</v>
      </c>
      <c r="F99" s="9">
        <v>0</v>
      </c>
      <c r="G99" s="9">
        <f t="shared" si="13"/>
        <v>0</v>
      </c>
      <c r="H99" s="21">
        <f t="shared" si="14"/>
        <v>516</v>
      </c>
      <c r="I99" s="21">
        <f t="shared" si="14"/>
        <v>296</v>
      </c>
      <c r="J99" s="21">
        <f t="shared" si="15"/>
        <v>812</v>
      </c>
      <c r="K99" s="22" t="s">
        <v>255</v>
      </c>
    </row>
    <row r="100" spans="1:11" ht="18.899999999999999" customHeight="1" thickBot="1" x14ac:dyDescent="0.3">
      <c r="A100" s="23" t="s">
        <v>90</v>
      </c>
      <c r="B100" s="24">
        <f>SUM(B79:B99)</f>
        <v>10549</v>
      </c>
      <c r="C100" s="24">
        <f t="shared" ref="C100:J100" si="17">SUM(C79:C99)</f>
        <v>8090</v>
      </c>
      <c r="D100" s="24">
        <f t="shared" si="17"/>
        <v>18639</v>
      </c>
      <c r="E100" s="24">
        <f t="shared" si="17"/>
        <v>2</v>
      </c>
      <c r="F100" s="24">
        <f t="shared" si="17"/>
        <v>2</v>
      </c>
      <c r="G100" s="24">
        <f t="shared" si="17"/>
        <v>4</v>
      </c>
      <c r="H100" s="24">
        <f t="shared" si="17"/>
        <v>10551</v>
      </c>
      <c r="I100" s="24">
        <f t="shared" si="17"/>
        <v>8092</v>
      </c>
      <c r="J100" s="24">
        <f t="shared" si="17"/>
        <v>18643</v>
      </c>
      <c r="K100" s="376" t="s">
        <v>323</v>
      </c>
    </row>
    <row r="101" spans="1:11" s="659" customFormat="1" ht="18.899999999999999" customHeight="1" thickTop="1" x14ac:dyDescent="0.25">
      <c r="A101" s="668"/>
      <c r="B101" s="656"/>
      <c r="C101" s="656"/>
      <c r="D101" s="656"/>
      <c r="E101" s="656"/>
      <c r="F101" s="656"/>
      <c r="G101" s="656"/>
      <c r="H101" s="656"/>
      <c r="I101" s="656"/>
      <c r="J101" s="656"/>
      <c r="K101" s="664"/>
    </row>
    <row r="102" spans="1:11" s="659" customFormat="1" ht="18.899999999999999" customHeight="1" x14ac:dyDescent="0.25">
      <c r="A102" s="668"/>
      <c r="B102" s="656"/>
      <c r="C102" s="656"/>
      <c r="D102" s="656"/>
      <c r="E102" s="656"/>
      <c r="F102" s="656"/>
      <c r="G102" s="656"/>
      <c r="H102" s="656"/>
      <c r="I102" s="656"/>
      <c r="J102" s="656"/>
      <c r="K102" s="664"/>
    </row>
    <row r="103" spans="1:11" s="659" customFormat="1" ht="18.899999999999999" customHeight="1" x14ac:dyDescent="0.25">
      <c r="A103" s="668"/>
      <c r="B103" s="656"/>
      <c r="C103" s="656"/>
      <c r="D103" s="656"/>
      <c r="E103" s="656"/>
      <c r="F103" s="656"/>
      <c r="G103" s="656"/>
      <c r="H103" s="656"/>
      <c r="I103" s="656"/>
      <c r="J103" s="656"/>
      <c r="K103" s="664"/>
    </row>
    <row r="104" spans="1:11" ht="20.25" customHeight="1" x14ac:dyDescent="0.25"/>
    <row r="105" spans="1:11" s="659" customFormat="1" ht="20.25" customHeight="1" x14ac:dyDescent="0.25"/>
    <row r="106" spans="1:11" ht="20.25" customHeight="1" x14ac:dyDescent="0.25"/>
    <row r="107" spans="1:11" ht="19.5" customHeight="1" x14ac:dyDescent="0.25"/>
    <row r="108" spans="1:11" ht="20.25" hidden="1" customHeight="1" x14ac:dyDescent="0.25"/>
    <row r="109" spans="1:11" ht="25.5" customHeight="1" thickBot="1" x14ac:dyDescent="0.35">
      <c r="A109" s="35" t="s">
        <v>1074</v>
      </c>
      <c r="B109" s="35"/>
      <c r="K109" s="81" t="s">
        <v>1075</v>
      </c>
    </row>
    <row r="110" spans="1:11" ht="25.5" customHeight="1" thickTop="1" x14ac:dyDescent="0.3">
      <c r="A110" s="735" t="s">
        <v>205</v>
      </c>
      <c r="B110" s="746" t="s">
        <v>1</v>
      </c>
      <c r="C110" s="746"/>
      <c r="D110" s="746"/>
      <c r="E110" s="746" t="s">
        <v>2</v>
      </c>
      <c r="F110" s="746"/>
      <c r="G110" s="746"/>
      <c r="H110" s="746" t="s">
        <v>4</v>
      </c>
      <c r="I110" s="746"/>
      <c r="J110" s="746"/>
      <c r="K110" s="735" t="s">
        <v>206</v>
      </c>
    </row>
    <row r="111" spans="1:11" ht="25.5" customHeight="1" x14ac:dyDescent="0.3">
      <c r="A111" s="736"/>
      <c r="B111" s="747" t="s">
        <v>6</v>
      </c>
      <c r="C111" s="747"/>
      <c r="D111" s="747"/>
      <c r="E111" s="747" t="s">
        <v>7</v>
      </c>
      <c r="F111" s="747"/>
      <c r="G111" s="747"/>
      <c r="H111" s="747" t="s">
        <v>9</v>
      </c>
      <c r="I111" s="747"/>
      <c r="J111" s="747"/>
      <c r="K111" s="736"/>
    </row>
    <row r="112" spans="1:11" ht="25.5" customHeight="1" x14ac:dyDescent="0.3">
      <c r="A112" s="736"/>
      <c r="B112" s="370" t="s">
        <v>10</v>
      </c>
      <c r="C112" s="370" t="s">
        <v>113</v>
      </c>
      <c r="D112" s="370" t="s">
        <v>12</v>
      </c>
      <c r="E112" s="370" t="s">
        <v>10</v>
      </c>
      <c r="F112" s="370" t="s">
        <v>113</v>
      </c>
      <c r="G112" s="370" t="s">
        <v>12</v>
      </c>
      <c r="H112" s="370" t="s">
        <v>10</v>
      </c>
      <c r="I112" s="370" t="s">
        <v>113</v>
      </c>
      <c r="J112" s="370" t="s">
        <v>12</v>
      </c>
      <c r="K112" s="736"/>
    </row>
    <row r="113" spans="1:11" ht="25.5" customHeight="1" thickBot="1" x14ac:dyDescent="0.35">
      <c r="A113" s="737"/>
      <c r="B113" s="4" t="s">
        <v>13</v>
      </c>
      <c r="C113" s="4" t="s">
        <v>14</v>
      </c>
      <c r="D113" s="4" t="s">
        <v>9</v>
      </c>
      <c r="E113" s="4" t="s">
        <v>13</v>
      </c>
      <c r="F113" s="4" t="s">
        <v>14</v>
      </c>
      <c r="G113" s="4" t="s">
        <v>9</v>
      </c>
      <c r="H113" s="4" t="s">
        <v>13</v>
      </c>
      <c r="I113" s="4" t="s">
        <v>14</v>
      </c>
      <c r="J113" s="4" t="s">
        <v>9</v>
      </c>
      <c r="K113" s="737"/>
    </row>
    <row r="114" spans="1:11" ht="24.75" customHeight="1" x14ac:dyDescent="0.25">
      <c r="A114" s="8" t="s">
        <v>92</v>
      </c>
      <c r="B114" s="9"/>
      <c r="C114" s="9"/>
      <c r="D114" s="9"/>
      <c r="E114" s="9"/>
      <c r="F114" s="9"/>
      <c r="G114" s="9"/>
      <c r="H114" s="9"/>
      <c r="I114" s="9"/>
      <c r="J114" s="9"/>
      <c r="K114" s="375" t="s">
        <v>93</v>
      </c>
    </row>
    <row r="115" spans="1:11" ht="24.75" customHeight="1" x14ac:dyDescent="0.25">
      <c r="A115" s="8" t="s">
        <v>218</v>
      </c>
      <c r="B115" s="9">
        <v>88</v>
      </c>
      <c r="C115" s="9">
        <v>5</v>
      </c>
      <c r="D115" s="9">
        <f>SUM(B115:C115)</f>
        <v>93</v>
      </c>
      <c r="E115" s="9">
        <v>0</v>
      </c>
      <c r="F115" s="9">
        <v>0</v>
      </c>
      <c r="G115" s="9">
        <f>SUM(E115:F115)</f>
        <v>0</v>
      </c>
      <c r="H115" s="9">
        <f>SUM(B115,E115)</f>
        <v>88</v>
      </c>
      <c r="I115" s="9">
        <f t="shared" ref="I115:J129" si="18">SUM(C115,F115)</f>
        <v>5</v>
      </c>
      <c r="J115" s="9">
        <f t="shared" si="18"/>
        <v>93</v>
      </c>
      <c r="K115" s="375" t="s">
        <v>219</v>
      </c>
    </row>
    <row r="116" spans="1:11" ht="24.75" customHeight="1" x14ac:dyDescent="0.25">
      <c r="A116" s="8" t="s">
        <v>222</v>
      </c>
      <c r="B116" s="9">
        <v>30</v>
      </c>
      <c r="C116" s="9">
        <v>2</v>
      </c>
      <c r="D116" s="9">
        <f t="shared" ref="D116:D129" si="19">SUM(B116:C116)</f>
        <v>32</v>
      </c>
      <c r="E116" s="9">
        <v>0</v>
      </c>
      <c r="F116" s="9">
        <v>0</v>
      </c>
      <c r="G116" s="9">
        <f t="shared" ref="G116:G129" si="20">SUM(E116:F116)</f>
        <v>0</v>
      </c>
      <c r="H116" s="9">
        <f t="shared" ref="H116:H129" si="21">SUM(B116,E116)</f>
        <v>30</v>
      </c>
      <c r="I116" s="9">
        <f t="shared" si="18"/>
        <v>2</v>
      </c>
      <c r="J116" s="9">
        <f t="shared" si="18"/>
        <v>32</v>
      </c>
      <c r="K116" s="375" t="s">
        <v>223</v>
      </c>
    </row>
    <row r="117" spans="1:11" ht="24.75" customHeight="1" x14ac:dyDescent="0.25">
      <c r="A117" s="8" t="s">
        <v>226</v>
      </c>
      <c r="B117" s="9">
        <v>73</v>
      </c>
      <c r="C117" s="9">
        <v>24</v>
      </c>
      <c r="D117" s="9">
        <f t="shared" si="19"/>
        <v>97</v>
      </c>
      <c r="E117" s="9">
        <v>1</v>
      </c>
      <c r="F117" s="9">
        <v>0</v>
      </c>
      <c r="G117" s="9">
        <f t="shared" si="20"/>
        <v>1</v>
      </c>
      <c r="H117" s="9">
        <f t="shared" si="21"/>
        <v>74</v>
      </c>
      <c r="I117" s="9">
        <f t="shared" si="18"/>
        <v>24</v>
      </c>
      <c r="J117" s="9">
        <f t="shared" si="18"/>
        <v>98</v>
      </c>
      <c r="K117" s="375" t="s">
        <v>1051</v>
      </c>
    </row>
    <row r="118" spans="1:11" ht="36.75" customHeight="1" x14ac:dyDescent="0.25">
      <c r="A118" s="8" t="s">
        <v>470</v>
      </c>
      <c r="B118" s="9">
        <v>121</v>
      </c>
      <c r="C118" s="9">
        <v>28</v>
      </c>
      <c r="D118" s="9">
        <f t="shared" si="19"/>
        <v>149</v>
      </c>
      <c r="E118" s="9">
        <v>0</v>
      </c>
      <c r="F118" s="9">
        <v>0</v>
      </c>
      <c r="G118" s="9">
        <f t="shared" si="20"/>
        <v>0</v>
      </c>
      <c r="H118" s="9">
        <f t="shared" si="21"/>
        <v>121</v>
      </c>
      <c r="I118" s="9">
        <f t="shared" si="18"/>
        <v>28</v>
      </c>
      <c r="J118" s="9">
        <f t="shared" si="18"/>
        <v>149</v>
      </c>
      <c r="K118" s="31" t="s">
        <v>377</v>
      </c>
    </row>
    <row r="119" spans="1:11" ht="24.75" customHeight="1" x14ac:dyDescent="0.25">
      <c r="A119" s="8" t="s">
        <v>230</v>
      </c>
      <c r="B119" s="9">
        <v>650</v>
      </c>
      <c r="C119" s="9">
        <v>214</v>
      </c>
      <c r="D119" s="9">
        <f t="shared" si="19"/>
        <v>864</v>
      </c>
      <c r="E119" s="9">
        <v>0</v>
      </c>
      <c r="F119" s="9">
        <v>0</v>
      </c>
      <c r="G119" s="9">
        <f t="shared" si="20"/>
        <v>0</v>
      </c>
      <c r="H119" s="9">
        <f t="shared" si="21"/>
        <v>650</v>
      </c>
      <c r="I119" s="9">
        <f t="shared" si="18"/>
        <v>214</v>
      </c>
      <c r="J119" s="9">
        <f t="shared" si="18"/>
        <v>864</v>
      </c>
      <c r="K119" s="375" t="s">
        <v>231</v>
      </c>
    </row>
    <row r="120" spans="1:11" ht="24.75" customHeight="1" x14ac:dyDescent="0.25">
      <c r="A120" s="8" t="s">
        <v>472</v>
      </c>
      <c r="B120" s="9">
        <v>585</v>
      </c>
      <c r="C120" s="9">
        <v>252</v>
      </c>
      <c r="D120" s="9">
        <f t="shared" si="19"/>
        <v>837</v>
      </c>
      <c r="E120" s="9">
        <v>0</v>
      </c>
      <c r="F120" s="9">
        <v>0</v>
      </c>
      <c r="G120" s="9">
        <f t="shared" si="20"/>
        <v>0</v>
      </c>
      <c r="H120" s="9">
        <f t="shared" si="21"/>
        <v>585</v>
      </c>
      <c r="I120" s="9">
        <f t="shared" si="18"/>
        <v>252</v>
      </c>
      <c r="J120" s="9">
        <f t="shared" si="18"/>
        <v>837</v>
      </c>
      <c r="K120" s="375" t="s">
        <v>473</v>
      </c>
    </row>
    <row r="121" spans="1:11" ht="24.75" customHeight="1" x14ac:dyDescent="0.25">
      <c r="A121" s="8" t="s">
        <v>474</v>
      </c>
      <c r="B121" s="9">
        <v>423</v>
      </c>
      <c r="C121" s="9">
        <v>137</v>
      </c>
      <c r="D121" s="9">
        <f t="shared" si="19"/>
        <v>560</v>
      </c>
      <c r="E121" s="9">
        <v>0</v>
      </c>
      <c r="F121" s="9">
        <v>0</v>
      </c>
      <c r="G121" s="9">
        <f t="shared" si="20"/>
        <v>0</v>
      </c>
      <c r="H121" s="9">
        <f t="shared" si="21"/>
        <v>423</v>
      </c>
      <c r="I121" s="9">
        <f t="shared" si="18"/>
        <v>137</v>
      </c>
      <c r="J121" s="9">
        <f t="shared" si="18"/>
        <v>560</v>
      </c>
      <c r="K121" s="375" t="s">
        <v>475</v>
      </c>
    </row>
    <row r="122" spans="1:11" ht="24.75" customHeight="1" x14ac:dyDescent="0.25">
      <c r="A122" s="8" t="s">
        <v>1065</v>
      </c>
      <c r="B122" s="9">
        <v>26</v>
      </c>
      <c r="C122" s="9">
        <v>28</v>
      </c>
      <c r="D122" s="9">
        <f t="shared" si="19"/>
        <v>54</v>
      </c>
      <c r="E122" s="9">
        <v>0</v>
      </c>
      <c r="F122" s="9">
        <v>0</v>
      </c>
      <c r="G122" s="9">
        <f t="shared" si="20"/>
        <v>0</v>
      </c>
      <c r="H122" s="9">
        <f t="shared" si="21"/>
        <v>26</v>
      </c>
      <c r="I122" s="9">
        <f t="shared" si="18"/>
        <v>28</v>
      </c>
      <c r="J122" s="9">
        <f t="shared" si="18"/>
        <v>54</v>
      </c>
      <c r="K122" s="375" t="s">
        <v>1057</v>
      </c>
    </row>
    <row r="123" spans="1:11" ht="24.75" customHeight="1" x14ac:dyDescent="0.25">
      <c r="A123" s="8" t="s">
        <v>1066</v>
      </c>
      <c r="B123" s="9">
        <v>0</v>
      </c>
      <c r="C123" s="9">
        <v>119</v>
      </c>
      <c r="D123" s="9">
        <f t="shared" si="19"/>
        <v>119</v>
      </c>
      <c r="E123" s="9">
        <v>0</v>
      </c>
      <c r="F123" s="9">
        <v>0</v>
      </c>
      <c r="G123" s="9">
        <f t="shared" si="20"/>
        <v>0</v>
      </c>
      <c r="H123" s="9">
        <f t="shared" si="21"/>
        <v>0</v>
      </c>
      <c r="I123" s="9">
        <f t="shared" si="18"/>
        <v>119</v>
      </c>
      <c r="J123" s="9">
        <f t="shared" si="18"/>
        <v>119</v>
      </c>
      <c r="K123" s="375" t="s">
        <v>443</v>
      </c>
    </row>
    <row r="124" spans="1:11" ht="24.75" customHeight="1" x14ac:dyDescent="0.25">
      <c r="A124" s="8" t="s">
        <v>1039</v>
      </c>
      <c r="B124" s="9">
        <v>119</v>
      </c>
      <c r="C124" s="9">
        <v>26</v>
      </c>
      <c r="D124" s="9">
        <f t="shared" si="19"/>
        <v>145</v>
      </c>
      <c r="E124" s="9">
        <v>0</v>
      </c>
      <c r="F124" s="9">
        <v>0</v>
      </c>
      <c r="G124" s="9">
        <f t="shared" si="20"/>
        <v>0</v>
      </c>
      <c r="H124" s="9">
        <f t="shared" si="21"/>
        <v>119</v>
      </c>
      <c r="I124" s="9">
        <f t="shared" si="18"/>
        <v>26</v>
      </c>
      <c r="J124" s="9">
        <f t="shared" si="18"/>
        <v>145</v>
      </c>
      <c r="K124" s="375" t="s">
        <v>1060</v>
      </c>
    </row>
    <row r="125" spans="1:11" ht="24.75" customHeight="1" x14ac:dyDescent="0.25">
      <c r="A125" s="8" t="s">
        <v>238</v>
      </c>
      <c r="B125" s="9">
        <v>306</v>
      </c>
      <c r="C125" s="9">
        <v>24</v>
      </c>
      <c r="D125" s="9">
        <f t="shared" si="19"/>
        <v>330</v>
      </c>
      <c r="E125" s="9">
        <v>0</v>
      </c>
      <c r="F125" s="9">
        <v>0</v>
      </c>
      <c r="G125" s="9">
        <f t="shared" si="20"/>
        <v>0</v>
      </c>
      <c r="H125" s="9">
        <f t="shared" si="21"/>
        <v>306</v>
      </c>
      <c r="I125" s="9">
        <f t="shared" si="18"/>
        <v>24</v>
      </c>
      <c r="J125" s="9">
        <f t="shared" si="18"/>
        <v>330</v>
      </c>
      <c r="K125" s="375" t="s">
        <v>476</v>
      </c>
    </row>
    <row r="126" spans="1:11" ht="24.75" customHeight="1" x14ac:dyDescent="0.25">
      <c r="A126" s="8" t="s">
        <v>242</v>
      </c>
      <c r="B126" s="9">
        <v>496</v>
      </c>
      <c r="C126" s="9">
        <v>52</v>
      </c>
      <c r="D126" s="9">
        <f t="shared" si="19"/>
        <v>548</v>
      </c>
      <c r="E126" s="9">
        <v>0</v>
      </c>
      <c r="F126" s="9">
        <v>0</v>
      </c>
      <c r="G126" s="9">
        <f t="shared" si="20"/>
        <v>0</v>
      </c>
      <c r="H126" s="9">
        <f t="shared" si="21"/>
        <v>496</v>
      </c>
      <c r="I126" s="9">
        <f t="shared" si="18"/>
        <v>52</v>
      </c>
      <c r="J126" s="9">
        <f t="shared" si="18"/>
        <v>548</v>
      </c>
      <c r="K126" s="375" t="s">
        <v>243</v>
      </c>
    </row>
    <row r="127" spans="1:11" ht="24.75" customHeight="1" x14ac:dyDescent="0.25">
      <c r="A127" s="8" t="s">
        <v>419</v>
      </c>
      <c r="B127" s="9">
        <v>791</v>
      </c>
      <c r="C127" s="9">
        <v>92</v>
      </c>
      <c r="D127" s="9">
        <f t="shared" si="19"/>
        <v>883</v>
      </c>
      <c r="E127" s="9">
        <v>0</v>
      </c>
      <c r="F127" s="9">
        <v>0</v>
      </c>
      <c r="G127" s="9">
        <f t="shared" si="20"/>
        <v>0</v>
      </c>
      <c r="H127" s="9">
        <f t="shared" si="21"/>
        <v>791</v>
      </c>
      <c r="I127" s="9">
        <f t="shared" si="18"/>
        <v>92</v>
      </c>
      <c r="J127" s="9">
        <f t="shared" si="18"/>
        <v>883</v>
      </c>
      <c r="K127" s="375" t="s">
        <v>249</v>
      </c>
    </row>
    <row r="128" spans="1:11" ht="24.75" customHeight="1" x14ac:dyDescent="0.25">
      <c r="A128" s="8" t="s">
        <v>250</v>
      </c>
      <c r="B128" s="9">
        <v>8</v>
      </c>
      <c r="C128" s="9">
        <v>0</v>
      </c>
      <c r="D128" s="9">
        <f t="shared" si="19"/>
        <v>8</v>
      </c>
      <c r="E128" s="9">
        <v>0</v>
      </c>
      <c r="F128" s="9">
        <v>0</v>
      </c>
      <c r="G128" s="9">
        <f t="shared" si="20"/>
        <v>0</v>
      </c>
      <c r="H128" s="9">
        <f t="shared" si="21"/>
        <v>8</v>
      </c>
      <c r="I128" s="9">
        <f t="shared" si="18"/>
        <v>0</v>
      </c>
      <c r="J128" s="9">
        <f t="shared" si="18"/>
        <v>8</v>
      </c>
      <c r="K128" s="375" t="s">
        <v>479</v>
      </c>
    </row>
    <row r="129" spans="1:11" ht="24.75" customHeight="1" x14ac:dyDescent="0.25">
      <c r="A129" s="8" t="s">
        <v>446</v>
      </c>
      <c r="B129" s="9">
        <v>206</v>
      </c>
      <c r="C129" s="9">
        <v>64</v>
      </c>
      <c r="D129" s="9">
        <f t="shared" si="19"/>
        <v>270</v>
      </c>
      <c r="E129" s="9">
        <v>0</v>
      </c>
      <c r="F129" s="9">
        <v>0</v>
      </c>
      <c r="G129" s="9">
        <f t="shared" si="20"/>
        <v>0</v>
      </c>
      <c r="H129" s="9">
        <f t="shared" si="21"/>
        <v>206</v>
      </c>
      <c r="I129" s="9">
        <f t="shared" si="18"/>
        <v>64</v>
      </c>
      <c r="J129" s="9">
        <f t="shared" si="18"/>
        <v>270</v>
      </c>
      <c r="K129" s="375" t="s">
        <v>255</v>
      </c>
    </row>
    <row r="130" spans="1:11" ht="24.75" customHeight="1" thickBot="1" x14ac:dyDescent="0.3">
      <c r="A130" s="20" t="s">
        <v>127</v>
      </c>
      <c r="B130" s="21">
        <f>SUM(B115:B129)</f>
        <v>3922</v>
      </c>
      <c r="C130" s="21">
        <f t="shared" ref="C130:J130" si="22">SUM(C115:C129)</f>
        <v>1067</v>
      </c>
      <c r="D130" s="21">
        <f t="shared" si="22"/>
        <v>4989</v>
      </c>
      <c r="E130" s="21">
        <f t="shared" si="22"/>
        <v>1</v>
      </c>
      <c r="F130" s="21">
        <f t="shared" si="22"/>
        <v>0</v>
      </c>
      <c r="G130" s="21">
        <f t="shared" si="22"/>
        <v>1</v>
      </c>
      <c r="H130" s="21">
        <f t="shared" si="22"/>
        <v>3923</v>
      </c>
      <c r="I130" s="21">
        <f t="shared" si="22"/>
        <v>1067</v>
      </c>
      <c r="J130" s="21">
        <f t="shared" si="22"/>
        <v>4990</v>
      </c>
      <c r="K130" s="22" t="s">
        <v>261</v>
      </c>
    </row>
    <row r="131" spans="1:11" ht="24.75" customHeight="1" thickBot="1" x14ac:dyDescent="0.3">
      <c r="A131" s="23" t="s">
        <v>384</v>
      </c>
      <c r="B131" s="24">
        <f>SUM(B130,B100)</f>
        <v>14471</v>
      </c>
      <c r="C131" s="24">
        <f t="shared" ref="C131:J131" si="23">SUM(C130,C100)</f>
        <v>9157</v>
      </c>
      <c r="D131" s="24">
        <f t="shared" si="23"/>
        <v>23628</v>
      </c>
      <c r="E131" s="24">
        <f t="shared" si="23"/>
        <v>3</v>
      </c>
      <c r="F131" s="24">
        <f t="shared" si="23"/>
        <v>2</v>
      </c>
      <c r="G131" s="24">
        <f t="shared" si="23"/>
        <v>5</v>
      </c>
      <c r="H131" s="24">
        <f t="shared" si="23"/>
        <v>14474</v>
      </c>
      <c r="I131" s="24">
        <f t="shared" si="23"/>
        <v>9159</v>
      </c>
      <c r="J131" s="24">
        <f t="shared" si="23"/>
        <v>23633</v>
      </c>
      <c r="K131" s="376" t="s">
        <v>263</v>
      </c>
    </row>
    <row r="132" spans="1:11" ht="14.4" thickTop="1" x14ac:dyDescent="0.25"/>
    <row r="150" spans="1:11" x14ac:dyDescent="0.25">
      <c r="A150" s="758"/>
      <c r="B150" s="758"/>
      <c r="C150" s="758"/>
      <c r="D150" s="758"/>
      <c r="E150" s="758"/>
      <c r="F150" s="758"/>
      <c r="G150" s="758"/>
      <c r="H150" s="758"/>
      <c r="I150" s="758"/>
      <c r="J150" s="758"/>
      <c r="K150" s="758"/>
    </row>
    <row r="151" spans="1:11" x14ac:dyDescent="0.25">
      <c r="A151" s="758"/>
      <c r="B151" s="758"/>
      <c r="C151" s="758"/>
      <c r="D151" s="758"/>
      <c r="E151" s="758"/>
      <c r="F151" s="758"/>
      <c r="G151" s="758"/>
      <c r="H151" s="758"/>
      <c r="I151" s="758"/>
      <c r="J151" s="758"/>
      <c r="K151" s="758"/>
    </row>
    <row r="152" spans="1:11" x14ac:dyDescent="0.25">
      <c r="A152" s="758"/>
      <c r="K152" s="758"/>
    </row>
    <row r="153" spans="1:11" x14ac:dyDescent="0.25">
      <c r="A153" s="758"/>
      <c r="K153" s="758"/>
    </row>
  </sheetData>
  <mergeCells count="45">
    <mergeCell ref="A31:J31"/>
    <mergeCell ref="A41:A44"/>
    <mergeCell ref="A1:K1"/>
    <mergeCell ref="A2:K2"/>
    <mergeCell ref="A4:A7"/>
    <mergeCell ref="B4:D4"/>
    <mergeCell ref="E4:G4"/>
    <mergeCell ref="H4:J4"/>
    <mergeCell ref="K4:K7"/>
    <mergeCell ref="B5:D5"/>
    <mergeCell ref="E5:G5"/>
    <mergeCell ref="H5:J5"/>
    <mergeCell ref="B41:D41"/>
    <mergeCell ref="E41:G41"/>
    <mergeCell ref="H41:J41"/>
    <mergeCell ref="A71:K71"/>
    <mergeCell ref="A72:K72"/>
    <mergeCell ref="K41:K44"/>
    <mergeCell ref="B42:D42"/>
    <mergeCell ref="E42:G42"/>
    <mergeCell ref="H42:J42"/>
    <mergeCell ref="A74:A77"/>
    <mergeCell ref="B74:D74"/>
    <mergeCell ref="E74:G74"/>
    <mergeCell ref="H74:J74"/>
    <mergeCell ref="K74:K77"/>
    <mergeCell ref="B75:D75"/>
    <mergeCell ref="E75:G75"/>
    <mergeCell ref="H75:J75"/>
    <mergeCell ref="A110:A113"/>
    <mergeCell ref="B110:D110"/>
    <mergeCell ref="E110:G110"/>
    <mergeCell ref="H110:J110"/>
    <mergeCell ref="K110:K113"/>
    <mergeCell ref="B111:D111"/>
    <mergeCell ref="E111:G111"/>
    <mergeCell ref="H111:J111"/>
    <mergeCell ref="A150:A153"/>
    <mergeCell ref="B150:D150"/>
    <mergeCell ref="E150:G150"/>
    <mergeCell ref="H150:J150"/>
    <mergeCell ref="K150:K153"/>
    <mergeCell ref="B151:D151"/>
    <mergeCell ref="E151:G151"/>
    <mergeCell ref="H151:J151"/>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132"/>
  <sheetViews>
    <sheetView rightToLeft="1" view="pageBreakPreview" topLeftCell="A122" zoomScale="80" zoomScaleNormal="80" zoomScaleSheetLayoutView="80" workbookViewId="0">
      <selection activeCell="C143" sqref="C143"/>
    </sheetView>
  </sheetViews>
  <sheetFormatPr defaultRowHeight="13.8" x14ac:dyDescent="0.25"/>
  <cols>
    <col min="1" max="1" width="24.19921875" style="66" customWidth="1"/>
    <col min="2" max="3" width="8.5" style="66" customWidth="1"/>
    <col min="4" max="4" width="9.09765625" style="66" customWidth="1"/>
    <col min="5" max="5" width="7.59765625" style="66" customWidth="1"/>
    <col min="6" max="6" width="8" style="66" customWidth="1"/>
    <col min="7" max="7" width="7.8984375" style="66" customWidth="1"/>
    <col min="8" max="8" width="6.8984375" style="66" customWidth="1"/>
    <col min="9" max="9" width="7.8984375" style="66" customWidth="1"/>
    <col min="10" max="10" width="6.59765625" style="66" customWidth="1"/>
    <col min="11" max="11" width="8.59765625" style="66" customWidth="1"/>
    <col min="12" max="12" width="8.5" style="66" customWidth="1"/>
    <col min="13" max="13" width="10.3984375" style="66" customWidth="1"/>
    <col min="14" max="14" width="47.19921875" style="66" customWidth="1"/>
    <col min="15" max="255" width="9" style="66"/>
    <col min="256" max="256" width="22.59765625" style="66" customWidth="1"/>
    <col min="257" max="259" width="10.8984375" style="66" customWidth="1"/>
    <col min="260" max="261" width="7.59765625" style="66" customWidth="1"/>
    <col min="262" max="262" width="8.69921875" style="66" customWidth="1"/>
    <col min="263" max="264" width="7.59765625" style="66" customWidth="1"/>
    <col min="265" max="265" width="7.3984375" style="66" customWidth="1"/>
    <col min="266" max="268" width="10.19921875" style="66" customWidth="1"/>
    <col min="269" max="269" width="27.69921875" style="66" customWidth="1"/>
    <col min="270" max="511" width="9" style="66"/>
    <col min="512" max="512" width="22.59765625" style="66" customWidth="1"/>
    <col min="513" max="515" width="10.8984375" style="66" customWidth="1"/>
    <col min="516" max="517" width="7.59765625" style="66" customWidth="1"/>
    <col min="518" max="518" width="8.69921875" style="66" customWidth="1"/>
    <col min="519" max="520" width="7.59765625" style="66" customWidth="1"/>
    <col min="521" max="521" width="7.3984375" style="66" customWidth="1"/>
    <col min="522" max="524" width="10.19921875" style="66" customWidth="1"/>
    <col min="525" max="525" width="27.69921875" style="66" customWidth="1"/>
    <col min="526" max="767" width="9" style="66"/>
    <col min="768" max="768" width="22.59765625" style="66" customWidth="1"/>
    <col min="769" max="771" width="10.8984375" style="66" customWidth="1"/>
    <col min="772" max="773" width="7.59765625" style="66" customWidth="1"/>
    <col min="774" max="774" width="8.69921875" style="66" customWidth="1"/>
    <col min="775" max="776" width="7.59765625" style="66" customWidth="1"/>
    <col min="777" max="777" width="7.3984375" style="66" customWidth="1"/>
    <col min="778" max="780" width="10.19921875" style="66" customWidth="1"/>
    <col min="781" max="781" width="27.69921875" style="66" customWidth="1"/>
    <col min="782" max="1023" width="9" style="66"/>
    <col min="1024" max="1024" width="22.59765625" style="66" customWidth="1"/>
    <col min="1025" max="1027" width="10.8984375" style="66" customWidth="1"/>
    <col min="1028" max="1029" width="7.59765625" style="66" customWidth="1"/>
    <col min="1030" max="1030" width="8.69921875" style="66" customWidth="1"/>
    <col min="1031" max="1032" width="7.59765625" style="66" customWidth="1"/>
    <col min="1033" max="1033" width="7.3984375" style="66" customWidth="1"/>
    <col min="1034" max="1036" width="10.19921875" style="66" customWidth="1"/>
    <col min="1037" max="1037" width="27.69921875" style="66" customWidth="1"/>
    <col min="1038" max="1279" width="9" style="66"/>
    <col min="1280" max="1280" width="22.59765625" style="66" customWidth="1"/>
    <col min="1281" max="1283" width="10.8984375" style="66" customWidth="1"/>
    <col min="1284" max="1285" width="7.59765625" style="66" customWidth="1"/>
    <col min="1286" max="1286" width="8.69921875" style="66" customWidth="1"/>
    <col min="1287" max="1288" width="7.59765625" style="66" customWidth="1"/>
    <col min="1289" max="1289" width="7.3984375" style="66" customWidth="1"/>
    <col min="1290" max="1292" width="10.19921875" style="66" customWidth="1"/>
    <col min="1293" max="1293" width="27.69921875" style="66" customWidth="1"/>
    <col min="1294" max="1535" width="9" style="66"/>
    <col min="1536" max="1536" width="22.59765625" style="66" customWidth="1"/>
    <col min="1537" max="1539" width="10.8984375" style="66" customWidth="1"/>
    <col min="1540" max="1541" width="7.59765625" style="66" customWidth="1"/>
    <col min="1542" max="1542" width="8.69921875" style="66" customWidth="1"/>
    <col min="1543" max="1544" width="7.59765625" style="66" customWidth="1"/>
    <col min="1545" max="1545" width="7.3984375" style="66" customWidth="1"/>
    <col min="1546" max="1548" width="10.19921875" style="66" customWidth="1"/>
    <col min="1549" max="1549" width="27.69921875" style="66" customWidth="1"/>
    <col min="1550" max="1791" width="9" style="66"/>
    <col min="1792" max="1792" width="22.59765625" style="66" customWidth="1"/>
    <col min="1793" max="1795" width="10.8984375" style="66" customWidth="1"/>
    <col min="1796" max="1797" width="7.59765625" style="66" customWidth="1"/>
    <col min="1798" max="1798" width="8.69921875" style="66" customWidth="1"/>
    <col min="1799" max="1800" width="7.59765625" style="66" customWidth="1"/>
    <col min="1801" max="1801" width="7.3984375" style="66" customWidth="1"/>
    <col min="1802" max="1804" width="10.19921875" style="66" customWidth="1"/>
    <col min="1805" max="1805" width="27.69921875" style="66" customWidth="1"/>
    <col min="1806" max="2047" width="9" style="66"/>
    <col min="2048" max="2048" width="22.59765625" style="66" customWidth="1"/>
    <col min="2049" max="2051" width="10.8984375" style="66" customWidth="1"/>
    <col min="2052" max="2053" width="7.59765625" style="66" customWidth="1"/>
    <col min="2054" max="2054" width="8.69921875" style="66" customWidth="1"/>
    <col min="2055" max="2056" width="7.59765625" style="66" customWidth="1"/>
    <col min="2057" max="2057" width="7.3984375" style="66" customWidth="1"/>
    <col min="2058" max="2060" width="10.19921875" style="66" customWidth="1"/>
    <col min="2061" max="2061" width="27.69921875" style="66" customWidth="1"/>
    <col min="2062" max="2303" width="9" style="66"/>
    <col min="2304" max="2304" width="22.59765625" style="66" customWidth="1"/>
    <col min="2305" max="2307" width="10.8984375" style="66" customWidth="1"/>
    <col min="2308" max="2309" width="7.59765625" style="66" customWidth="1"/>
    <col min="2310" max="2310" width="8.69921875" style="66" customWidth="1"/>
    <col min="2311" max="2312" width="7.59765625" style="66" customWidth="1"/>
    <col min="2313" max="2313" width="7.3984375" style="66" customWidth="1"/>
    <col min="2314" max="2316" width="10.19921875" style="66" customWidth="1"/>
    <col min="2317" max="2317" width="27.69921875" style="66" customWidth="1"/>
    <col min="2318" max="2559" width="9" style="66"/>
    <col min="2560" max="2560" width="22.59765625" style="66" customWidth="1"/>
    <col min="2561" max="2563" width="10.8984375" style="66" customWidth="1"/>
    <col min="2564" max="2565" width="7.59765625" style="66" customWidth="1"/>
    <col min="2566" max="2566" width="8.69921875" style="66" customWidth="1"/>
    <col min="2567" max="2568" width="7.59765625" style="66" customWidth="1"/>
    <col min="2569" max="2569" width="7.3984375" style="66" customWidth="1"/>
    <col min="2570" max="2572" width="10.19921875" style="66" customWidth="1"/>
    <col min="2573" max="2573" width="27.69921875" style="66" customWidth="1"/>
    <col min="2574" max="2815" width="9" style="66"/>
    <col min="2816" max="2816" width="22.59765625" style="66" customWidth="1"/>
    <col min="2817" max="2819" width="10.8984375" style="66" customWidth="1"/>
    <col min="2820" max="2821" width="7.59765625" style="66" customWidth="1"/>
    <col min="2822" max="2822" width="8.69921875" style="66" customWidth="1"/>
    <col min="2823" max="2824" width="7.59765625" style="66" customWidth="1"/>
    <col min="2825" max="2825" width="7.3984375" style="66" customWidth="1"/>
    <col min="2826" max="2828" width="10.19921875" style="66" customWidth="1"/>
    <col min="2829" max="2829" width="27.69921875" style="66" customWidth="1"/>
    <col min="2830" max="3071" width="9" style="66"/>
    <col min="3072" max="3072" width="22.59765625" style="66" customWidth="1"/>
    <col min="3073" max="3075" width="10.8984375" style="66" customWidth="1"/>
    <col min="3076" max="3077" width="7.59765625" style="66" customWidth="1"/>
    <col min="3078" max="3078" width="8.69921875" style="66" customWidth="1"/>
    <col min="3079" max="3080" width="7.59765625" style="66" customWidth="1"/>
    <col min="3081" max="3081" width="7.3984375" style="66" customWidth="1"/>
    <col min="3082" max="3084" width="10.19921875" style="66" customWidth="1"/>
    <col min="3085" max="3085" width="27.69921875" style="66" customWidth="1"/>
    <col min="3086" max="3327" width="9" style="66"/>
    <col min="3328" max="3328" width="22.59765625" style="66" customWidth="1"/>
    <col min="3329" max="3331" width="10.8984375" style="66" customWidth="1"/>
    <col min="3332" max="3333" width="7.59765625" style="66" customWidth="1"/>
    <col min="3334" max="3334" width="8.69921875" style="66" customWidth="1"/>
    <col min="3335" max="3336" width="7.59765625" style="66" customWidth="1"/>
    <col min="3337" max="3337" width="7.3984375" style="66" customWidth="1"/>
    <col min="3338" max="3340" width="10.19921875" style="66" customWidth="1"/>
    <col min="3341" max="3341" width="27.69921875" style="66" customWidth="1"/>
    <col min="3342" max="3583" width="9" style="66"/>
    <col min="3584" max="3584" width="22.59765625" style="66" customWidth="1"/>
    <col min="3585" max="3587" width="10.8984375" style="66" customWidth="1"/>
    <col min="3588" max="3589" width="7.59765625" style="66" customWidth="1"/>
    <col min="3590" max="3590" width="8.69921875" style="66" customWidth="1"/>
    <col min="3591" max="3592" width="7.59765625" style="66" customWidth="1"/>
    <col min="3593" max="3593" width="7.3984375" style="66" customWidth="1"/>
    <col min="3594" max="3596" width="10.19921875" style="66" customWidth="1"/>
    <col min="3597" max="3597" width="27.69921875" style="66" customWidth="1"/>
    <col min="3598" max="3839" width="9" style="66"/>
    <col min="3840" max="3840" width="22.59765625" style="66" customWidth="1"/>
    <col min="3841" max="3843" width="10.8984375" style="66" customWidth="1"/>
    <col min="3844" max="3845" width="7.59765625" style="66" customWidth="1"/>
    <col min="3846" max="3846" width="8.69921875" style="66" customWidth="1"/>
    <col min="3847" max="3848" width="7.59765625" style="66" customWidth="1"/>
    <col min="3849" max="3849" width="7.3984375" style="66" customWidth="1"/>
    <col min="3850" max="3852" width="10.19921875" style="66" customWidth="1"/>
    <col min="3853" max="3853" width="27.69921875" style="66" customWidth="1"/>
    <col min="3854" max="4095" width="9" style="66"/>
    <col min="4096" max="4096" width="22.59765625" style="66" customWidth="1"/>
    <col min="4097" max="4099" width="10.8984375" style="66" customWidth="1"/>
    <col min="4100" max="4101" width="7.59765625" style="66" customWidth="1"/>
    <col min="4102" max="4102" width="8.69921875" style="66" customWidth="1"/>
    <col min="4103" max="4104" width="7.59765625" style="66" customWidth="1"/>
    <col min="4105" max="4105" width="7.3984375" style="66" customWidth="1"/>
    <col min="4106" max="4108" width="10.19921875" style="66" customWidth="1"/>
    <col min="4109" max="4109" width="27.69921875" style="66" customWidth="1"/>
    <col min="4110" max="4351" width="9" style="66"/>
    <col min="4352" max="4352" width="22.59765625" style="66" customWidth="1"/>
    <col min="4353" max="4355" width="10.8984375" style="66" customWidth="1"/>
    <col min="4356" max="4357" width="7.59765625" style="66" customWidth="1"/>
    <col min="4358" max="4358" width="8.69921875" style="66" customWidth="1"/>
    <col min="4359" max="4360" width="7.59765625" style="66" customWidth="1"/>
    <col min="4361" max="4361" width="7.3984375" style="66" customWidth="1"/>
    <col min="4362" max="4364" width="10.19921875" style="66" customWidth="1"/>
    <col min="4365" max="4365" width="27.69921875" style="66" customWidth="1"/>
    <col min="4366" max="4607" width="9" style="66"/>
    <col min="4608" max="4608" width="22.59765625" style="66" customWidth="1"/>
    <col min="4609" max="4611" width="10.8984375" style="66" customWidth="1"/>
    <col min="4612" max="4613" width="7.59765625" style="66" customWidth="1"/>
    <col min="4614" max="4614" width="8.69921875" style="66" customWidth="1"/>
    <col min="4615" max="4616" width="7.59765625" style="66" customWidth="1"/>
    <col min="4617" max="4617" width="7.3984375" style="66" customWidth="1"/>
    <col min="4618" max="4620" width="10.19921875" style="66" customWidth="1"/>
    <col min="4621" max="4621" width="27.69921875" style="66" customWidth="1"/>
    <col min="4622" max="4863" width="9" style="66"/>
    <col min="4864" max="4864" width="22.59765625" style="66" customWidth="1"/>
    <col min="4865" max="4867" width="10.8984375" style="66" customWidth="1"/>
    <col min="4868" max="4869" width="7.59765625" style="66" customWidth="1"/>
    <col min="4870" max="4870" width="8.69921875" style="66" customWidth="1"/>
    <col min="4871" max="4872" width="7.59765625" style="66" customWidth="1"/>
    <col min="4873" max="4873" width="7.3984375" style="66" customWidth="1"/>
    <col min="4874" max="4876" width="10.19921875" style="66" customWidth="1"/>
    <col min="4877" max="4877" width="27.69921875" style="66" customWidth="1"/>
    <col min="4878" max="5119" width="9" style="66"/>
    <col min="5120" max="5120" width="22.59765625" style="66" customWidth="1"/>
    <col min="5121" max="5123" width="10.8984375" style="66" customWidth="1"/>
    <col min="5124" max="5125" width="7.59765625" style="66" customWidth="1"/>
    <col min="5126" max="5126" width="8.69921875" style="66" customWidth="1"/>
    <col min="5127" max="5128" width="7.59765625" style="66" customWidth="1"/>
    <col min="5129" max="5129" width="7.3984375" style="66" customWidth="1"/>
    <col min="5130" max="5132" width="10.19921875" style="66" customWidth="1"/>
    <col min="5133" max="5133" width="27.69921875" style="66" customWidth="1"/>
    <col min="5134" max="5375" width="9" style="66"/>
    <col min="5376" max="5376" width="22.59765625" style="66" customWidth="1"/>
    <col min="5377" max="5379" width="10.8984375" style="66" customWidth="1"/>
    <col min="5380" max="5381" width="7.59765625" style="66" customWidth="1"/>
    <col min="5382" max="5382" width="8.69921875" style="66" customWidth="1"/>
    <col min="5383" max="5384" width="7.59765625" style="66" customWidth="1"/>
    <col min="5385" max="5385" width="7.3984375" style="66" customWidth="1"/>
    <col min="5386" max="5388" width="10.19921875" style="66" customWidth="1"/>
    <col min="5389" max="5389" width="27.69921875" style="66" customWidth="1"/>
    <col min="5390" max="5631" width="9" style="66"/>
    <col min="5632" max="5632" width="22.59765625" style="66" customWidth="1"/>
    <col min="5633" max="5635" width="10.8984375" style="66" customWidth="1"/>
    <col min="5636" max="5637" width="7.59765625" style="66" customWidth="1"/>
    <col min="5638" max="5638" width="8.69921875" style="66" customWidth="1"/>
    <col min="5639" max="5640" width="7.59765625" style="66" customWidth="1"/>
    <col min="5641" max="5641" width="7.3984375" style="66" customWidth="1"/>
    <col min="5642" max="5644" width="10.19921875" style="66" customWidth="1"/>
    <col min="5645" max="5645" width="27.69921875" style="66" customWidth="1"/>
    <col min="5646" max="5887" width="9" style="66"/>
    <col min="5888" max="5888" width="22.59765625" style="66" customWidth="1"/>
    <col min="5889" max="5891" width="10.8984375" style="66" customWidth="1"/>
    <col min="5892" max="5893" width="7.59765625" style="66" customWidth="1"/>
    <col min="5894" max="5894" width="8.69921875" style="66" customWidth="1"/>
    <col min="5895" max="5896" width="7.59765625" style="66" customWidth="1"/>
    <col min="5897" max="5897" width="7.3984375" style="66" customWidth="1"/>
    <col min="5898" max="5900" width="10.19921875" style="66" customWidth="1"/>
    <col min="5901" max="5901" width="27.69921875" style="66" customWidth="1"/>
    <col min="5902" max="6143" width="9" style="66"/>
    <col min="6144" max="6144" width="22.59765625" style="66" customWidth="1"/>
    <col min="6145" max="6147" width="10.8984375" style="66" customWidth="1"/>
    <col min="6148" max="6149" width="7.59765625" style="66" customWidth="1"/>
    <col min="6150" max="6150" width="8.69921875" style="66" customWidth="1"/>
    <col min="6151" max="6152" width="7.59765625" style="66" customWidth="1"/>
    <col min="6153" max="6153" width="7.3984375" style="66" customWidth="1"/>
    <col min="6154" max="6156" width="10.19921875" style="66" customWidth="1"/>
    <col min="6157" max="6157" width="27.69921875" style="66" customWidth="1"/>
    <col min="6158" max="6399" width="9" style="66"/>
    <col min="6400" max="6400" width="22.59765625" style="66" customWidth="1"/>
    <col min="6401" max="6403" width="10.8984375" style="66" customWidth="1"/>
    <col min="6404" max="6405" width="7.59765625" style="66" customWidth="1"/>
    <col min="6406" max="6406" width="8.69921875" style="66" customWidth="1"/>
    <col min="6407" max="6408" width="7.59765625" style="66" customWidth="1"/>
    <col min="6409" max="6409" width="7.3984375" style="66" customWidth="1"/>
    <col min="6410" max="6412" width="10.19921875" style="66" customWidth="1"/>
    <col min="6413" max="6413" width="27.69921875" style="66" customWidth="1"/>
    <col min="6414" max="6655" width="9" style="66"/>
    <col min="6656" max="6656" width="22.59765625" style="66" customWidth="1"/>
    <col min="6657" max="6659" width="10.8984375" style="66" customWidth="1"/>
    <col min="6660" max="6661" width="7.59765625" style="66" customWidth="1"/>
    <col min="6662" max="6662" width="8.69921875" style="66" customWidth="1"/>
    <col min="6663" max="6664" width="7.59765625" style="66" customWidth="1"/>
    <col min="6665" max="6665" width="7.3984375" style="66" customWidth="1"/>
    <col min="6666" max="6668" width="10.19921875" style="66" customWidth="1"/>
    <col min="6669" max="6669" width="27.69921875" style="66" customWidth="1"/>
    <col min="6670" max="6911" width="9" style="66"/>
    <col min="6912" max="6912" width="22.59765625" style="66" customWidth="1"/>
    <col min="6913" max="6915" width="10.8984375" style="66" customWidth="1"/>
    <col min="6916" max="6917" width="7.59765625" style="66" customWidth="1"/>
    <col min="6918" max="6918" width="8.69921875" style="66" customWidth="1"/>
    <col min="6919" max="6920" width="7.59765625" style="66" customWidth="1"/>
    <col min="6921" max="6921" width="7.3984375" style="66" customWidth="1"/>
    <col min="6922" max="6924" width="10.19921875" style="66" customWidth="1"/>
    <col min="6925" max="6925" width="27.69921875" style="66" customWidth="1"/>
    <col min="6926" max="7167" width="9" style="66"/>
    <col min="7168" max="7168" width="22.59765625" style="66" customWidth="1"/>
    <col min="7169" max="7171" width="10.8984375" style="66" customWidth="1"/>
    <col min="7172" max="7173" width="7.59765625" style="66" customWidth="1"/>
    <col min="7174" max="7174" width="8.69921875" style="66" customWidth="1"/>
    <col min="7175" max="7176" width="7.59765625" style="66" customWidth="1"/>
    <col min="7177" max="7177" width="7.3984375" style="66" customWidth="1"/>
    <col min="7178" max="7180" width="10.19921875" style="66" customWidth="1"/>
    <col min="7181" max="7181" width="27.69921875" style="66" customWidth="1"/>
    <col min="7182" max="7423" width="9" style="66"/>
    <col min="7424" max="7424" width="22.59765625" style="66" customWidth="1"/>
    <col min="7425" max="7427" width="10.8984375" style="66" customWidth="1"/>
    <col min="7428" max="7429" width="7.59765625" style="66" customWidth="1"/>
    <col min="7430" max="7430" width="8.69921875" style="66" customWidth="1"/>
    <col min="7431" max="7432" width="7.59765625" style="66" customWidth="1"/>
    <col min="7433" max="7433" width="7.3984375" style="66" customWidth="1"/>
    <col min="7434" max="7436" width="10.19921875" style="66" customWidth="1"/>
    <col min="7437" max="7437" width="27.69921875" style="66" customWidth="1"/>
    <col min="7438" max="7679" width="9" style="66"/>
    <col min="7680" max="7680" width="22.59765625" style="66" customWidth="1"/>
    <col min="7681" max="7683" width="10.8984375" style="66" customWidth="1"/>
    <col min="7684" max="7685" width="7.59765625" style="66" customWidth="1"/>
    <col min="7686" max="7686" width="8.69921875" style="66" customWidth="1"/>
    <col min="7687" max="7688" width="7.59765625" style="66" customWidth="1"/>
    <col min="7689" max="7689" width="7.3984375" style="66" customWidth="1"/>
    <col min="7690" max="7692" width="10.19921875" style="66" customWidth="1"/>
    <col min="7693" max="7693" width="27.69921875" style="66" customWidth="1"/>
    <col min="7694" max="7935" width="9" style="66"/>
    <col min="7936" max="7936" width="22.59765625" style="66" customWidth="1"/>
    <col min="7937" max="7939" width="10.8984375" style="66" customWidth="1"/>
    <col min="7940" max="7941" width="7.59765625" style="66" customWidth="1"/>
    <col min="7942" max="7942" width="8.69921875" style="66" customWidth="1"/>
    <col min="7943" max="7944" width="7.59765625" style="66" customWidth="1"/>
    <col min="7945" max="7945" width="7.3984375" style="66" customWidth="1"/>
    <col min="7946" max="7948" width="10.19921875" style="66" customWidth="1"/>
    <col min="7949" max="7949" width="27.69921875" style="66" customWidth="1"/>
    <col min="7950" max="8191" width="9" style="66"/>
    <col min="8192" max="8192" width="22.59765625" style="66" customWidth="1"/>
    <col min="8193" max="8195" width="10.8984375" style="66" customWidth="1"/>
    <col min="8196" max="8197" width="7.59765625" style="66" customWidth="1"/>
    <col min="8198" max="8198" width="8.69921875" style="66" customWidth="1"/>
    <col min="8199" max="8200" width="7.59765625" style="66" customWidth="1"/>
    <col min="8201" max="8201" width="7.3984375" style="66" customWidth="1"/>
    <col min="8202" max="8204" width="10.19921875" style="66" customWidth="1"/>
    <col min="8205" max="8205" width="27.69921875" style="66" customWidth="1"/>
    <col min="8206" max="8447" width="9" style="66"/>
    <col min="8448" max="8448" width="22.59765625" style="66" customWidth="1"/>
    <col min="8449" max="8451" width="10.8984375" style="66" customWidth="1"/>
    <col min="8452" max="8453" width="7.59765625" style="66" customWidth="1"/>
    <col min="8454" max="8454" width="8.69921875" style="66" customWidth="1"/>
    <col min="8455" max="8456" width="7.59765625" style="66" customWidth="1"/>
    <col min="8457" max="8457" width="7.3984375" style="66" customWidth="1"/>
    <col min="8458" max="8460" width="10.19921875" style="66" customWidth="1"/>
    <col min="8461" max="8461" width="27.69921875" style="66" customWidth="1"/>
    <col min="8462" max="8703" width="9" style="66"/>
    <col min="8704" max="8704" width="22.59765625" style="66" customWidth="1"/>
    <col min="8705" max="8707" width="10.8984375" style="66" customWidth="1"/>
    <col min="8708" max="8709" width="7.59765625" style="66" customWidth="1"/>
    <col min="8710" max="8710" width="8.69921875" style="66" customWidth="1"/>
    <col min="8711" max="8712" width="7.59765625" style="66" customWidth="1"/>
    <col min="8713" max="8713" width="7.3984375" style="66" customWidth="1"/>
    <col min="8714" max="8716" width="10.19921875" style="66" customWidth="1"/>
    <col min="8717" max="8717" width="27.69921875" style="66" customWidth="1"/>
    <col min="8718" max="8959" width="9" style="66"/>
    <col min="8960" max="8960" width="22.59765625" style="66" customWidth="1"/>
    <col min="8961" max="8963" width="10.8984375" style="66" customWidth="1"/>
    <col min="8964" max="8965" width="7.59765625" style="66" customWidth="1"/>
    <col min="8966" max="8966" width="8.69921875" style="66" customWidth="1"/>
    <col min="8967" max="8968" width="7.59765625" style="66" customWidth="1"/>
    <col min="8969" max="8969" width="7.3984375" style="66" customWidth="1"/>
    <col min="8970" max="8972" width="10.19921875" style="66" customWidth="1"/>
    <col min="8973" max="8973" width="27.69921875" style="66" customWidth="1"/>
    <col min="8974" max="9215" width="9" style="66"/>
    <col min="9216" max="9216" width="22.59765625" style="66" customWidth="1"/>
    <col min="9217" max="9219" width="10.8984375" style="66" customWidth="1"/>
    <col min="9220" max="9221" width="7.59765625" style="66" customWidth="1"/>
    <col min="9222" max="9222" width="8.69921875" style="66" customWidth="1"/>
    <col min="9223" max="9224" width="7.59765625" style="66" customWidth="1"/>
    <col min="9225" max="9225" width="7.3984375" style="66" customWidth="1"/>
    <col min="9226" max="9228" width="10.19921875" style="66" customWidth="1"/>
    <col min="9229" max="9229" width="27.69921875" style="66" customWidth="1"/>
    <col min="9230" max="9471" width="9" style="66"/>
    <col min="9472" max="9472" width="22.59765625" style="66" customWidth="1"/>
    <col min="9473" max="9475" width="10.8984375" style="66" customWidth="1"/>
    <col min="9476" max="9477" width="7.59765625" style="66" customWidth="1"/>
    <col min="9478" max="9478" width="8.69921875" style="66" customWidth="1"/>
    <col min="9479" max="9480" width="7.59765625" style="66" customWidth="1"/>
    <col min="9481" max="9481" width="7.3984375" style="66" customWidth="1"/>
    <col min="9482" max="9484" width="10.19921875" style="66" customWidth="1"/>
    <col min="9485" max="9485" width="27.69921875" style="66" customWidth="1"/>
    <col min="9486" max="9727" width="9" style="66"/>
    <col min="9728" max="9728" width="22.59765625" style="66" customWidth="1"/>
    <col min="9729" max="9731" width="10.8984375" style="66" customWidth="1"/>
    <col min="9732" max="9733" width="7.59765625" style="66" customWidth="1"/>
    <col min="9734" max="9734" width="8.69921875" style="66" customWidth="1"/>
    <col min="9735" max="9736" width="7.59765625" style="66" customWidth="1"/>
    <col min="9737" max="9737" width="7.3984375" style="66" customWidth="1"/>
    <col min="9738" max="9740" width="10.19921875" style="66" customWidth="1"/>
    <col min="9741" max="9741" width="27.69921875" style="66" customWidth="1"/>
    <col min="9742" max="9983" width="9" style="66"/>
    <col min="9984" max="9984" width="22.59765625" style="66" customWidth="1"/>
    <col min="9985" max="9987" width="10.8984375" style="66" customWidth="1"/>
    <col min="9988" max="9989" width="7.59765625" style="66" customWidth="1"/>
    <col min="9990" max="9990" width="8.69921875" style="66" customWidth="1"/>
    <col min="9991" max="9992" width="7.59765625" style="66" customWidth="1"/>
    <col min="9993" max="9993" width="7.3984375" style="66" customWidth="1"/>
    <col min="9994" max="9996" width="10.19921875" style="66" customWidth="1"/>
    <col min="9997" max="9997" width="27.69921875" style="66" customWidth="1"/>
    <col min="9998" max="10239" width="9" style="66"/>
    <col min="10240" max="10240" width="22.59765625" style="66" customWidth="1"/>
    <col min="10241" max="10243" width="10.8984375" style="66" customWidth="1"/>
    <col min="10244" max="10245" width="7.59765625" style="66" customWidth="1"/>
    <col min="10246" max="10246" width="8.69921875" style="66" customWidth="1"/>
    <col min="10247" max="10248" width="7.59765625" style="66" customWidth="1"/>
    <col min="10249" max="10249" width="7.3984375" style="66" customWidth="1"/>
    <col min="10250" max="10252" width="10.19921875" style="66" customWidth="1"/>
    <col min="10253" max="10253" width="27.69921875" style="66" customWidth="1"/>
    <col min="10254" max="10495" width="9" style="66"/>
    <col min="10496" max="10496" width="22.59765625" style="66" customWidth="1"/>
    <col min="10497" max="10499" width="10.8984375" style="66" customWidth="1"/>
    <col min="10500" max="10501" width="7.59765625" style="66" customWidth="1"/>
    <col min="10502" max="10502" width="8.69921875" style="66" customWidth="1"/>
    <col min="10503" max="10504" width="7.59765625" style="66" customWidth="1"/>
    <col min="10505" max="10505" width="7.3984375" style="66" customWidth="1"/>
    <col min="10506" max="10508" width="10.19921875" style="66" customWidth="1"/>
    <col min="10509" max="10509" width="27.69921875" style="66" customWidth="1"/>
    <col min="10510" max="10751" width="9" style="66"/>
    <col min="10752" max="10752" width="22.59765625" style="66" customWidth="1"/>
    <col min="10753" max="10755" width="10.8984375" style="66" customWidth="1"/>
    <col min="10756" max="10757" width="7.59765625" style="66" customWidth="1"/>
    <col min="10758" max="10758" width="8.69921875" style="66" customWidth="1"/>
    <col min="10759" max="10760" width="7.59765625" style="66" customWidth="1"/>
    <col min="10761" max="10761" width="7.3984375" style="66" customWidth="1"/>
    <col min="10762" max="10764" width="10.19921875" style="66" customWidth="1"/>
    <col min="10765" max="10765" width="27.69921875" style="66" customWidth="1"/>
    <col min="10766" max="11007" width="9" style="66"/>
    <col min="11008" max="11008" width="22.59765625" style="66" customWidth="1"/>
    <col min="11009" max="11011" width="10.8984375" style="66" customWidth="1"/>
    <col min="11012" max="11013" width="7.59765625" style="66" customWidth="1"/>
    <col min="11014" max="11014" width="8.69921875" style="66" customWidth="1"/>
    <col min="11015" max="11016" width="7.59765625" style="66" customWidth="1"/>
    <col min="11017" max="11017" width="7.3984375" style="66" customWidth="1"/>
    <col min="11018" max="11020" width="10.19921875" style="66" customWidth="1"/>
    <col min="11021" max="11021" width="27.69921875" style="66" customWidth="1"/>
    <col min="11022" max="11263" width="9" style="66"/>
    <col min="11264" max="11264" width="22.59765625" style="66" customWidth="1"/>
    <col min="11265" max="11267" width="10.8984375" style="66" customWidth="1"/>
    <col min="11268" max="11269" width="7.59765625" style="66" customWidth="1"/>
    <col min="11270" max="11270" width="8.69921875" style="66" customWidth="1"/>
    <col min="11271" max="11272" width="7.59765625" style="66" customWidth="1"/>
    <col min="11273" max="11273" width="7.3984375" style="66" customWidth="1"/>
    <col min="11274" max="11276" width="10.19921875" style="66" customWidth="1"/>
    <col min="11277" max="11277" width="27.69921875" style="66" customWidth="1"/>
    <col min="11278" max="11519" width="9" style="66"/>
    <col min="11520" max="11520" width="22.59765625" style="66" customWidth="1"/>
    <col min="11521" max="11523" width="10.8984375" style="66" customWidth="1"/>
    <col min="11524" max="11525" width="7.59765625" style="66" customWidth="1"/>
    <col min="11526" max="11526" width="8.69921875" style="66" customWidth="1"/>
    <col min="11527" max="11528" width="7.59765625" style="66" customWidth="1"/>
    <col min="11529" max="11529" width="7.3984375" style="66" customWidth="1"/>
    <col min="11530" max="11532" width="10.19921875" style="66" customWidth="1"/>
    <col min="11533" max="11533" width="27.69921875" style="66" customWidth="1"/>
    <col min="11534" max="11775" width="9" style="66"/>
    <col min="11776" max="11776" width="22.59765625" style="66" customWidth="1"/>
    <col min="11777" max="11779" width="10.8984375" style="66" customWidth="1"/>
    <col min="11780" max="11781" width="7.59765625" style="66" customWidth="1"/>
    <col min="11782" max="11782" width="8.69921875" style="66" customWidth="1"/>
    <col min="11783" max="11784" width="7.59765625" style="66" customWidth="1"/>
    <col min="11785" max="11785" width="7.3984375" style="66" customWidth="1"/>
    <col min="11786" max="11788" width="10.19921875" style="66" customWidth="1"/>
    <col min="11789" max="11789" width="27.69921875" style="66" customWidth="1"/>
    <col min="11790" max="12031" width="9" style="66"/>
    <col min="12032" max="12032" width="22.59765625" style="66" customWidth="1"/>
    <col min="12033" max="12035" width="10.8984375" style="66" customWidth="1"/>
    <col min="12036" max="12037" width="7.59765625" style="66" customWidth="1"/>
    <col min="12038" max="12038" width="8.69921875" style="66" customWidth="1"/>
    <col min="12039" max="12040" width="7.59765625" style="66" customWidth="1"/>
    <col min="12041" max="12041" width="7.3984375" style="66" customWidth="1"/>
    <col min="12042" max="12044" width="10.19921875" style="66" customWidth="1"/>
    <col min="12045" max="12045" width="27.69921875" style="66" customWidth="1"/>
    <col min="12046" max="12287" width="9" style="66"/>
    <col min="12288" max="12288" width="22.59765625" style="66" customWidth="1"/>
    <col min="12289" max="12291" width="10.8984375" style="66" customWidth="1"/>
    <col min="12292" max="12293" width="7.59765625" style="66" customWidth="1"/>
    <col min="12294" max="12294" width="8.69921875" style="66" customWidth="1"/>
    <col min="12295" max="12296" width="7.59765625" style="66" customWidth="1"/>
    <col min="12297" max="12297" width="7.3984375" style="66" customWidth="1"/>
    <col min="12298" max="12300" width="10.19921875" style="66" customWidth="1"/>
    <col min="12301" max="12301" width="27.69921875" style="66" customWidth="1"/>
    <col min="12302" max="12543" width="9" style="66"/>
    <col min="12544" max="12544" width="22.59765625" style="66" customWidth="1"/>
    <col min="12545" max="12547" width="10.8984375" style="66" customWidth="1"/>
    <col min="12548" max="12549" width="7.59765625" style="66" customWidth="1"/>
    <col min="12550" max="12550" width="8.69921875" style="66" customWidth="1"/>
    <col min="12551" max="12552" width="7.59765625" style="66" customWidth="1"/>
    <col min="12553" max="12553" width="7.3984375" style="66" customWidth="1"/>
    <col min="12554" max="12556" width="10.19921875" style="66" customWidth="1"/>
    <col min="12557" max="12557" width="27.69921875" style="66" customWidth="1"/>
    <col min="12558" max="12799" width="9" style="66"/>
    <col min="12800" max="12800" width="22.59765625" style="66" customWidth="1"/>
    <col min="12801" max="12803" width="10.8984375" style="66" customWidth="1"/>
    <col min="12804" max="12805" width="7.59765625" style="66" customWidth="1"/>
    <col min="12806" max="12806" width="8.69921875" style="66" customWidth="1"/>
    <col min="12807" max="12808" width="7.59765625" style="66" customWidth="1"/>
    <col min="12809" max="12809" width="7.3984375" style="66" customWidth="1"/>
    <col min="12810" max="12812" width="10.19921875" style="66" customWidth="1"/>
    <col min="12813" max="12813" width="27.69921875" style="66" customWidth="1"/>
    <col min="12814" max="13055" width="9" style="66"/>
    <col min="13056" max="13056" width="22.59765625" style="66" customWidth="1"/>
    <col min="13057" max="13059" width="10.8984375" style="66" customWidth="1"/>
    <col min="13060" max="13061" width="7.59765625" style="66" customWidth="1"/>
    <col min="13062" max="13062" width="8.69921875" style="66" customWidth="1"/>
    <col min="13063" max="13064" width="7.59765625" style="66" customWidth="1"/>
    <col min="13065" max="13065" width="7.3984375" style="66" customWidth="1"/>
    <col min="13066" max="13068" width="10.19921875" style="66" customWidth="1"/>
    <col min="13069" max="13069" width="27.69921875" style="66" customWidth="1"/>
    <col min="13070" max="13311" width="9" style="66"/>
    <col min="13312" max="13312" width="22.59765625" style="66" customWidth="1"/>
    <col min="13313" max="13315" width="10.8984375" style="66" customWidth="1"/>
    <col min="13316" max="13317" width="7.59765625" style="66" customWidth="1"/>
    <col min="13318" max="13318" width="8.69921875" style="66" customWidth="1"/>
    <col min="13319" max="13320" width="7.59765625" style="66" customWidth="1"/>
    <col min="13321" max="13321" width="7.3984375" style="66" customWidth="1"/>
    <col min="13322" max="13324" width="10.19921875" style="66" customWidth="1"/>
    <col min="13325" max="13325" width="27.69921875" style="66" customWidth="1"/>
    <col min="13326" max="13567" width="9" style="66"/>
    <col min="13568" max="13568" width="22.59765625" style="66" customWidth="1"/>
    <col min="13569" max="13571" width="10.8984375" style="66" customWidth="1"/>
    <col min="13572" max="13573" width="7.59765625" style="66" customWidth="1"/>
    <col min="13574" max="13574" width="8.69921875" style="66" customWidth="1"/>
    <col min="13575" max="13576" width="7.59765625" style="66" customWidth="1"/>
    <col min="13577" max="13577" width="7.3984375" style="66" customWidth="1"/>
    <col min="13578" max="13580" width="10.19921875" style="66" customWidth="1"/>
    <col min="13581" max="13581" width="27.69921875" style="66" customWidth="1"/>
    <col min="13582" max="13823" width="9" style="66"/>
    <col min="13824" max="13824" width="22.59765625" style="66" customWidth="1"/>
    <col min="13825" max="13827" width="10.8984375" style="66" customWidth="1"/>
    <col min="13828" max="13829" width="7.59765625" style="66" customWidth="1"/>
    <col min="13830" max="13830" width="8.69921875" style="66" customWidth="1"/>
    <col min="13831" max="13832" width="7.59765625" style="66" customWidth="1"/>
    <col min="13833" max="13833" width="7.3984375" style="66" customWidth="1"/>
    <col min="13834" max="13836" width="10.19921875" style="66" customWidth="1"/>
    <col min="13837" max="13837" width="27.69921875" style="66" customWidth="1"/>
    <col min="13838" max="14079" width="9" style="66"/>
    <col min="14080" max="14080" width="22.59765625" style="66" customWidth="1"/>
    <col min="14081" max="14083" width="10.8984375" style="66" customWidth="1"/>
    <col min="14084" max="14085" width="7.59765625" style="66" customWidth="1"/>
    <col min="14086" max="14086" width="8.69921875" style="66" customWidth="1"/>
    <col min="14087" max="14088" width="7.59765625" style="66" customWidth="1"/>
    <col min="14089" max="14089" width="7.3984375" style="66" customWidth="1"/>
    <col min="14090" max="14092" width="10.19921875" style="66" customWidth="1"/>
    <col min="14093" max="14093" width="27.69921875" style="66" customWidth="1"/>
    <col min="14094" max="14335" width="9" style="66"/>
    <col min="14336" max="14336" width="22.59765625" style="66" customWidth="1"/>
    <col min="14337" max="14339" width="10.8984375" style="66" customWidth="1"/>
    <col min="14340" max="14341" width="7.59765625" style="66" customWidth="1"/>
    <col min="14342" max="14342" width="8.69921875" style="66" customWidth="1"/>
    <col min="14343" max="14344" width="7.59765625" style="66" customWidth="1"/>
    <col min="14345" max="14345" width="7.3984375" style="66" customWidth="1"/>
    <col min="14346" max="14348" width="10.19921875" style="66" customWidth="1"/>
    <col min="14349" max="14349" width="27.69921875" style="66" customWidth="1"/>
    <col min="14350" max="14591" width="9" style="66"/>
    <col min="14592" max="14592" width="22.59765625" style="66" customWidth="1"/>
    <col min="14593" max="14595" width="10.8984375" style="66" customWidth="1"/>
    <col min="14596" max="14597" width="7.59765625" style="66" customWidth="1"/>
    <col min="14598" max="14598" width="8.69921875" style="66" customWidth="1"/>
    <col min="14599" max="14600" width="7.59765625" style="66" customWidth="1"/>
    <col min="14601" max="14601" width="7.3984375" style="66" customWidth="1"/>
    <col min="14602" max="14604" width="10.19921875" style="66" customWidth="1"/>
    <col min="14605" max="14605" width="27.69921875" style="66" customWidth="1"/>
    <col min="14606" max="14847" width="9" style="66"/>
    <col min="14848" max="14848" width="22.59765625" style="66" customWidth="1"/>
    <col min="14849" max="14851" width="10.8984375" style="66" customWidth="1"/>
    <col min="14852" max="14853" width="7.59765625" style="66" customWidth="1"/>
    <col min="14854" max="14854" width="8.69921875" style="66" customWidth="1"/>
    <col min="14855" max="14856" width="7.59765625" style="66" customWidth="1"/>
    <col min="14857" max="14857" width="7.3984375" style="66" customWidth="1"/>
    <col min="14858" max="14860" width="10.19921875" style="66" customWidth="1"/>
    <col min="14861" max="14861" width="27.69921875" style="66" customWidth="1"/>
    <col min="14862" max="15103" width="9" style="66"/>
    <col min="15104" max="15104" width="22.59765625" style="66" customWidth="1"/>
    <col min="15105" max="15107" width="10.8984375" style="66" customWidth="1"/>
    <col min="15108" max="15109" width="7.59765625" style="66" customWidth="1"/>
    <col min="15110" max="15110" width="8.69921875" style="66" customWidth="1"/>
    <col min="15111" max="15112" width="7.59765625" style="66" customWidth="1"/>
    <col min="15113" max="15113" width="7.3984375" style="66" customWidth="1"/>
    <col min="15114" max="15116" width="10.19921875" style="66" customWidth="1"/>
    <col min="15117" max="15117" width="27.69921875" style="66" customWidth="1"/>
    <col min="15118" max="15359" width="9" style="66"/>
    <col min="15360" max="15360" width="22.59765625" style="66" customWidth="1"/>
    <col min="15361" max="15363" width="10.8984375" style="66" customWidth="1"/>
    <col min="15364" max="15365" width="7.59765625" style="66" customWidth="1"/>
    <col min="15366" max="15366" width="8.69921875" style="66" customWidth="1"/>
    <col min="15367" max="15368" width="7.59765625" style="66" customWidth="1"/>
    <col min="15369" max="15369" width="7.3984375" style="66" customWidth="1"/>
    <col min="15370" max="15372" width="10.19921875" style="66" customWidth="1"/>
    <col min="15373" max="15373" width="27.69921875" style="66" customWidth="1"/>
    <col min="15374" max="15615" width="9" style="66"/>
    <col min="15616" max="15616" width="22.59765625" style="66" customWidth="1"/>
    <col min="15617" max="15619" width="10.8984375" style="66" customWidth="1"/>
    <col min="15620" max="15621" width="7.59765625" style="66" customWidth="1"/>
    <col min="15622" max="15622" width="8.69921875" style="66" customWidth="1"/>
    <col min="15623" max="15624" width="7.59765625" style="66" customWidth="1"/>
    <col min="15625" max="15625" width="7.3984375" style="66" customWidth="1"/>
    <col min="15626" max="15628" width="10.19921875" style="66" customWidth="1"/>
    <col min="15629" max="15629" width="27.69921875" style="66" customWidth="1"/>
    <col min="15630" max="15871" width="9" style="66"/>
    <col min="15872" max="15872" width="22.59765625" style="66" customWidth="1"/>
    <col min="15873" max="15875" width="10.8984375" style="66" customWidth="1"/>
    <col min="15876" max="15877" width="7.59765625" style="66" customWidth="1"/>
    <col min="15878" max="15878" width="8.69921875" style="66" customWidth="1"/>
    <col min="15879" max="15880" width="7.59765625" style="66" customWidth="1"/>
    <col min="15881" max="15881" width="7.3984375" style="66" customWidth="1"/>
    <col min="15882" max="15884" width="10.19921875" style="66" customWidth="1"/>
    <col min="15885" max="15885" width="27.69921875" style="66" customWidth="1"/>
    <col min="15886" max="16127" width="9" style="66"/>
    <col min="16128" max="16128" width="22.59765625" style="66" customWidth="1"/>
    <col min="16129" max="16131" width="10.8984375" style="66" customWidth="1"/>
    <col min="16132" max="16133" width="7.59765625" style="66" customWidth="1"/>
    <col min="16134" max="16134" width="8.69921875" style="66" customWidth="1"/>
    <col min="16135" max="16136" width="7.59765625" style="66" customWidth="1"/>
    <col min="16137" max="16137" width="7.3984375" style="66" customWidth="1"/>
    <col min="16138" max="16140" width="10.19921875" style="66" customWidth="1"/>
    <col min="16141" max="16141" width="27.69921875" style="66" customWidth="1"/>
    <col min="16142" max="16384" width="9" style="66"/>
  </cols>
  <sheetData>
    <row r="1" spans="1:14" ht="27" customHeight="1" x14ac:dyDescent="0.25">
      <c r="A1" s="738" t="s">
        <v>720</v>
      </c>
      <c r="B1" s="738"/>
      <c r="C1" s="738"/>
      <c r="D1" s="738"/>
      <c r="E1" s="738"/>
      <c r="F1" s="738"/>
      <c r="G1" s="738"/>
      <c r="H1" s="738"/>
      <c r="I1" s="738"/>
      <c r="J1" s="738"/>
      <c r="K1" s="738"/>
      <c r="L1" s="738"/>
      <c r="M1" s="738"/>
      <c r="N1" s="738"/>
    </row>
    <row r="2" spans="1:14" ht="28.5" customHeight="1" x14ac:dyDescent="0.25">
      <c r="A2" s="742" t="s">
        <v>721</v>
      </c>
      <c r="B2" s="742"/>
      <c r="C2" s="742"/>
      <c r="D2" s="742"/>
      <c r="E2" s="742"/>
      <c r="F2" s="742"/>
      <c r="G2" s="742"/>
      <c r="H2" s="742"/>
      <c r="I2" s="742"/>
      <c r="J2" s="742"/>
      <c r="K2" s="742"/>
      <c r="L2" s="742"/>
      <c r="M2" s="742"/>
      <c r="N2" s="742"/>
    </row>
    <row r="3" spans="1:14" ht="21" customHeight="1" thickBot="1" x14ac:dyDescent="0.3">
      <c r="A3" s="442" t="s">
        <v>779</v>
      </c>
      <c r="B3" s="738"/>
      <c r="C3" s="738"/>
      <c r="D3" s="738"/>
      <c r="E3" s="738"/>
      <c r="F3" s="738"/>
      <c r="G3" s="738"/>
      <c r="H3" s="738"/>
      <c r="I3" s="738"/>
      <c r="J3" s="738"/>
      <c r="K3" s="611"/>
      <c r="L3" s="442"/>
      <c r="M3" s="745" t="s">
        <v>137</v>
      </c>
      <c r="N3" s="745" t="s">
        <v>128</v>
      </c>
    </row>
    <row r="4" spans="1:14" s="617" customFormat="1" ht="16.2" thickTop="1" x14ac:dyDescent="0.25">
      <c r="A4" s="735" t="s">
        <v>0</v>
      </c>
      <c r="B4" s="735" t="s">
        <v>129</v>
      </c>
      <c r="C4" s="735"/>
      <c r="D4" s="735"/>
      <c r="E4" s="735" t="s">
        <v>130</v>
      </c>
      <c r="F4" s="735"/>
      <c r="G4" s="735"/>
      <c r="H4" s="735" t="s">
        <v>131</v>
      </c>
      <c r="I4" s="735"/>
      <c r="J4" s="735"/>
      <c r="K4" s="735" t="s">
        <v>4</v>
      </c>
      <c r="L4" s="735"/>
      <c r="M4" s="735"/>
      <c r="N4" s="735" t="s">
        <v>5</v>
      </c>
    </row>
    <row r="5" spans="1:14" s="617" customFormat="1" ht="15.6" x14ac:dyDescent="0.25">
      <c r="A5" s="736"/>
      <c r="B5" s="736" t="s">
        <v>132</v>
      </c>
      <c r="C5" s="736"/>
      <c r="D5" s="736"/>
      <c r="E5" s="736" t="s">
        <v>133</v>
      </c>
      <c r="F5" s="736"/>
      <c r="G5" s="736"/>
      <c r="H5" s="736" t="s">
        <v>134</v>
      </c>
      <c r="I5" s="736"/>
      <c r="J5" s="736"/>
      <c r="K5" s="736" t="s">
        <v>9</v>
      </c>
      <c r="L5" s="736"/>
      <c r="M5" s="736"/>
      <c r="N5" s="736"/>
    </row>
    <row r="6" spans="1:14" s="617" customFormat="1" ht="15.6" x14ac:dyDescent="0.25">
      <c r="A6" s="736"/>
      <c r="B6" s="581" t="s">
        <v>10</v>
      </c>
      <c r="C6" s="581" t="s">
        <v>11</v>
      </c>
      <c r="D6" s="581" t="s">
        <v>12</v>
      </c>
      <c r="E6" s="581" t="s">
        <v>10</v>
      </c>
      <c r="F6" s="581" t="s">
        <v>11</v>
      </c>
      <c r="G6" s="581" t="s">
        <v>12</v>
      </c>
      <c r="H6" s="581" t="s">
        <v>10</v>
      </c>
      <c r="I6" s="581" t="s">
        <v>113</v>
      </c>
      <c r="J6" s="581" t="s">
        <v>12</v>
      </c>
      <c r="K6" s="581" t="s">
        <v>10</v>
      </c>
      <c r="L6" s="581" t="s">
        <v>11</v>
      </c>
      <c r="M6" s="581" t="s">
        <v>12</v>
      </c>
      <c r="N6" s="736"/>
    </row>
    <row r="7" spans="1:14" s="617" customFormat="1" ht="16.2" thickBot="1" x14ac:dyDescent="0.3">
      <c r="A7" s="737"/>
      <c r="B7" s="582" t="s">
        <v>13</v>
      </c>
      <c r="C7" s="582" t="s">
        <v>14</v>
      </c>
      <c r="D7" s="582" t="s">
        <v>9</v>
      </c>
      <c r="E7" s="582" t="s">
        <v>13</v>
      </c>
      <c r="F7" s="582" t="s">
        <v>14</v>
      </c>
      <c r="G7" s="582" t="s">
        <v>9</v>
      </c>
      <c r="H7" s="582" t="s">
        <v>13</v>
      </c>
      <c r="I7" s="582" t="s">
        <v>14</v>
      </c>
      <c r="J7" s="582" t="s">
        <v>9</v>
      </c>
      <c r="K7" s="582" t="s">
        <v>13</v>
      </c>
      <c r="L7" s="582" t="s">
        <v>14</v>
      </c>
      <c r="M7" s="582" t="s">
        <v>9</v>
      </c>
      <c r="N7" s="737"/>
    </row>
    <row r="8" spans="1:14" ht="19.5" customHeight="1" x14ac:dyDescent="0.25">
      <c r="A8" s="5" t="s">
        <v>15</v>
      </c>
      <c r="K8" s="7"/>
      <c r="L8" s="5"/>
      <c r="M8" s="596"/>
      <c r="N8" s="7" t="s">
        <v>16</v>
      </c>
    </row>
    <row r="9" spans="1:14" ht="19.5" customHeight="1" x14ac:dyDescent="0.25">
      <c r="A9" s="533" t="s">
        <v>17</v>
      </c>
      <c r="B9" s="9">
        <v>3658</v>
      </c>
      <c r="C9" s="9">
        <v>3179</v>
      </c>
      <c r="D9" s="9">
        <f>SUM(B9:C9)</f>
        <v>6837</v>
      </c>
      <c r="E9" s="9">
        <v>580</v>
      </c>
      <c r="F9" s="9">
        <v>668</v>
      </c>
      <c r="G9" s="9">
        <f>SUM(E9:F9)</f>
        <v>1248</v>
      </c>
      <c r="H9" s="9">
        <v>191</v>
      </c>
      <c r="I9" s="9">
        <v>224</v>
      </c>
      <c r="J9" s="9">
        <f>SUM(H9:I9)</f>
        <v>415</v>
      </c>
      <c r="K9" s="9">
        <f>H9+E9+B9</f>
        <v>4429</v>
      </c>
      <c r="L9" s="9">
        <f>I9+F9+C9</f>
        <v>4071</v>
      </c>
      <c r="M9" s="9">
        <f>SUM(K9:L9)</f>
        <v>8500</v>
      </c>
      <c r="N9" s="593" t="s">
        <v>18</v>
      </c>
    </row>
    <row r="10" spans="1:14" ht="19.5" customHeight="1" x14ac:dyDescent="0.25">
      <c r="A10" s="533" t="s">
        <v>19</v>
      </c>
      <c r="B10" s="9">
        <v>3107</v>
      </c>
      <c r="C10" s="9">
        <v>1832</v>
      </c>
      <c r="D10" s="9">
        <f t="shared" ref="D10:D33" si="0">SUM(B10:C10)</f>
        <v>4939</v>
      </c>
      <c r="E10" s="9">
        <v>466</v>
      </c>
      <c r="F10" s="9">
        <v>341</v>
      </c>
      <c r="G10" s="9">
        <f t="shared" ref="G10:G33" si="1">SUM(E10:F10)</f>
        <v>807</v>
      </c>
      <c r="H10" s="9">
        <v>261</v>
      </c>
      <c r="I10" s="9">
        <v>250</v>
      </c>
      <c r="J10" s="9">
        <f t="shared" ref="J10:J33" si="2">SUM(H10:I10)</f>
        <v>511</v>
      </c>
      <c r="K10" s="9">
        <f t="shared" ref="K10:K33" si="3">H10+E10+B10</f>
        <v>3834</v>
      </c>
      <c r="L10" s="9">
        <f t="shared" ref="L10:L33" si="4">I10+F10+C10</f>
        <v>2423</v>
      </c>
      <c r="M10" s="9">
        <f t="shared" ref="M10:M33" si="5">SUM(K10:L10)</f>
        <v>6257</v>
      </c>
      <c r="N10" s="593" t="s">
        <v>20</v>
      </c>
    </row>
    <row r="11" spans="1:14" ht="19.5" customHeight="1" x14ac:dyDescent="0.25">
      <c r="A11" s="533" t="s">
        <v>21</v>
      </c>
      <c r="B11" s="9">
        <v>315</v>
      </c>
      <c r="C11" s="9">
        <v>163</v>
      </c>
      <c r="D11" s="9">
        <f t="shared" si="0"/>
        <v>478</v>
      </c>
      <c r="E11" s="9">
        <v>126</v>
      </c>
      <c r="F11" s="9">
        <v>65</v>
      </c>
      <c r="G11" s="9">
        <f t="shared" si="1"/>
        <v>191</v>
      </c>
      <c r="H11" s="9">
        <v>32</v>
      </c>
      <c r="I11" s="9">
        <v>39</v>
      </c>
      <c r="J11" s="9">
        <f t="shared" si="2"/>
        <v>71</v>
      </c>
      <c r="K11" s="9">
        <f t="shared" si="3"/>
        <v>473</v>
      </c>
      <c r="L11" s="9">
        <f t="shared" si="4"/>
        <v>267</v>
      </c>
      <c r="M11" s="9">
        <f t="shared" si="5"/>
        <v>740</v>
      </c>
      <c r="N11" s="593" t="s">
        <v>22</v>
      </c>
    </row>
    <row r="12" spans="1:14" ht="19.5" customHeight="1" x14ac:dyDescent="0.25">
      <c r="A12" s="533" t="s">
        <v>23</v>
      </c>
      <c r="B12" s="9">
        <v>173</v>
      </c>
      <c r="C12" s="9">
        <v>140</v>
      </c>
      <c r="D12" s="9">
        <f t="shared" si="0"/>
        <v>313</v>
      </c>
      <c r="E12" s="9">
        <v>28</v>
      </c>
      <c r="F12" s="9">
        <v>29</v>
      </c>
      <c r="G12" s="9">
        <f t="shared" si="1"/>
        <v>57</v>
      </c>
      <c r="H12" s="9">
        <v>11</v>
      </c>
      <c r="I12" s="9">
        <v>25</v>
      </c>
      <c r="J12" s="9">
        <f t="shared" si="2"/>
        <v>36</v>
      </c>
      <c r="K12" s="9">
        <f t="shared" si="3"/>
        <v>212</v>
      </c>
      <c r="L12" s="9">
        <f t="shared" si="4"/>
        <v>194</v>
      </c>
      <c r="M12" s="9">
        <f t="shared" si="5"/>
        <v>406</v>
      </c>
      <c r="N12" s="593" t="s">
        <v>24</v>
      </c>
    </row>
    <row r="13" spans="1:14" ht="19.5" customHeight="1" x14ac:dyDescent="0.25">
      <c r="A13" s="533" t="s">
        <v>25</v>
      </c>
      <c r="B13" s="9">
        <v>858</v>
      </c>
      <c r="C13" s="9">
        <v>648</v>
      </c>
      <c r="D13" s="9">
        <f t="shared" si="0"/>
        <v>1506</v>
      </c>
      <c r="E13" s="9">
        <v>235</v>
      </c>
      <c r="F13" s="9">
        <v>164</v>
      </c>
      <c r="G13" s="9">
        <f t="shared" si="1"/>
        <v>399</v>
      </c>
      <c r="H13" s="9">
        <v>270</v>
      </c>
      <c r="I13" s="9">
        <v>206</v>
      </c>
      <c r="J13" s="9">
        <f t="shared" si="2"/>
        <v>476</v>
      </c>
      <c r="K13" s="9">
        <f t="shared" si="3"/>
        <v>1363</v>
      </c>
      <c r="L13" s="9">
        <f t="shared" si="4"/>
        <v>1018</v>
      </c>
      <c r="M13" s="9">
        <f t="shared" si="5"/>
        <v>2381</v>
      </c>
      <c r="N13" s="593" t="s">
        <v>26</v>
      </c>
    </row>
    <row r="14" spans="1:14" ht="19.5" customHeight="1" x14ac:dyDescent="0.25">
      <c r="A14" s="533" t="s">
        <v>27</v>
      </c>
      <c r="B14" s="9">
        <v>2020</v>
      </c>
      <c r="C14" s="9">
        <v>1094</v>
      </c>
      <c r="D14" s="9">
        <f t="shared" si="0"/>
        <v>3114</v>
      </c>
      <c r="E14" s="9">
        <v>1040</v>
      </c>
      <c r="F14" s="9">
        <v>959</v>
      </c>
      <c r="G14" s="9">
        <f t="shared" si="1"/>
        <v>1999</v>
      </c>
      <c r="H14" s="9">
        <v>416</v>
      </c>
      <c r="I14" s="9">
        <v>221</v>
      </c>
      <c r="J14" s="9">
        <f t="shared" si="2"/>
        <v>637</v>
      </c>
      <c r="K14" s="9">
        <f t="shared" si="3"/>
        <v>3476</v>
      </c>
      <c r="L14" s="9">
        <f t="shared" si="4"/>
        <v>2274</v>
      </c>
      <c r="M14" s="9">
        <f t="shared" si="5"/>
        <v>5750</v>
      </c>
      <c r="N14" s="593" t="s">
        <v>28</v>
      </c>
    </row>
    <row r="15" spans="1:14" ht="19.5" customHeight="1" x14ac:dyDescent="0.25">
      <c r="A15" s="533" t="s">
        <v>29</v>
      </c>
      <c r="B15" s="9">
        <v>135</v>
      </c>
      <c r="C15" s="9">
        <v>67</v>
      </c>
      <c r="D15" s="9">
        <f t="shared" si="0"/>
        <v>202</v>
      </c>
      <c r="E15" s="9">
        <v>54</v>
      </c>
      <c r="F15" s="9">
        <v>34</v>
      </c>
      <c r="G15" s="9">
        <f t="shared" si="1"/>
        <v>88</v>
      </c>
      <c r="H15" s="9">
        <v>16</v>
      </c>
      <c r="I15" s="9">
        <v>9</v>
      </c>
      <c r="J15" s="9">
        <f t="shared" si="2"/>
        <v>25</v>
      </c>
      <c r="K15" s="9">
        <f t="shared" si="3"/>
        <v>205</v>
      </c>
      <c r="L15" s="9">
        <f t="shared" si="4"/>
        <v>110</v>
      </c>
      <c r="M15" s="9">
        <f t="shared" si="5"/>
        <v>315</v>
      </c>
      <c r="N15" s="593" t="s">
        <v>30</v>
      </c>
    </row>
    <row r="16" spans="1:14" ht="19.5" customHeight="1" x14ac:dyDescent="0.25">
      <c r="A16" s="533" t="s">
        <v>94</v>
      </c>
      <c r="B16" s="9">
        <v>268</v>
      </c>
      <c r="C16" s="9">
        <v>118</v>
      </c>
      <c r="D16" s="9">
        <f t="shared" si="0"/>
        <v>386</v>
      </c>
      <c r="E16" s="9">
        <v>130</v>
      </c>
      <c r="F16" s="9">
        <v>44</v>
      </c>
      <c r="G16" s="9">
        <f t="shared" si="1"/>
        <v>174</v>
      </c>
      <c r="H16" s="9">
        <v>31</v>
      </c>
      <c r="I16" s="9">
        <v>6</v>
      </c>
      <c r="J16" s="9">
        <f t="shared" si="2"/>
        <v>37</v>
      </c>
      <c r="K16" s="9">
        <f t="shared" si="3"/>
        <v>429</v>
      </c>
      <c r="L16" s="9">
        <f t="shared" si="4"/>
        <v>168</v>
      </c>
      <c r="M16" s="9">
        <f t="shared" si="5"/>
        <v>597</v>
      </c>
      <c r="N16" s="593" t="s">
        <v>32</v>
      </c>
    </row>
    <row r="17" spans="1:14" ht="19.5" customHeight="1" x14ac:dyDescent="0.25">
      <c r="A17" s="533" t="s">
        <v>106</v>
      </c>
      <c r="B17" s="9">
        <v>7</v>
      </c>
      <c r="C17" s="9">
        <v>4</v>
      </c>
      <c r="D17" s="9">
        <f t="shared" si="0"/>
        <v>11</v>
      </c>
      <c r="E17" s="9">
        <v>33</v>
      </c>
      <c r="F17" s="9">
        <v>26</v>
      </c>
      <c r="G17" s="9">
        <f t="shared" si="1"/>
        <v>59</v>
      </c>
      <c r="H17" s="9">
        <v>14</v>
      </c>
      <c r="I17" s="9">
        <v>10</v>
      </c>
      <c r="J17" s="9">
        <f t="shared" si="2"/>
        <v>24</v>
      </c>
      <c r="K17" s="9">
        <f t="shared" si="3"/>
        <v>54</v>
      </c>
      <c r="L17" s="9">
        <f t="shared" si="4"/>
        <v>40</v>
      </c>
      <c r="M17" s="9">
        <f t="shared" si="5"/>
        <v>94</v>
      </c>
      <c r="N17" s="593" t="s">
        <v>34</v>
      </c>
    </row>
    <row r="18" spans="1:14" ht="19.5" customHeight="1" x14ac:dyDescent="0.25">
      <c r="A18" s="533" t="s">
        <v>35</v>
      </c>
      <c r="B18" s="9">
        <v>2421</v>
      </c>
      <c r="C18" s="9">
        <v>2697</v>
      </c>
      <c r="D18" s="9">
        <f t="shared" si="0"/>
        <v>5118</v>
      </c>
      <c r="E18" s="9">
        <v>299</v>
      </c>
      <c r="F18" s="9">
        <v>368</v>
      </c>
      <c r="G18" s="9">
        <f t="shared" si="1"/>
        <v>667</v>
      </c>
      <c r="H18" s="9">
        <v>281</v>
      </c>
      <c r="I18" s="9">
        <v>240</v>
      </c>
      <c r="J18" s="9">
        <f t="shared" si="2"/>
        <v>521</v>
      </c>
      <c r="K18" s="9">
        <f t="shared" si="3"/>
        <v>3001</v>
      </c>
      <c r="L18" s="9">
        <f t="shared" si="4"/>
        <v>3305</v>
      </c>
      <c r="M18" s="9">
        <f t="shared" si="5"/>
        <v>6306</v>
      </c>
      <c r="N18" s="593" t="s">
        <v>36</v>
      </c>
    </row>
    <row r="19" spans="1:14" ht="19.5" customHeight="1" x14ac:dyDescent="0.25">
      <c r="A19" s="533" t="s">
        <v>37</v>
      </c>
      <c r="B19" s="9">
        <v>30</v>
      </c>
      <c r="C19" s="9">
        <v>29</v>
      </c>
      <c r="D19" s="9">
        <f t="shared" si="0"/>
        <v>59</v>
      </c>
      <c r="E19" s="9">
        <v>3</v>
      </c>
      <c r="F19" s="9">
        <v>4</v>
      </c>
      <c r="G19" s="9">
        <f t="shared" si="1"/>
        <v>7</v>
      </c>
      <c r="H19" s="9">
        <v>15</v>
      </c>
      <c r="I19" s="9">
        <v>5</v>
      </c>
      <c r="J19" s="9">
        <f t="shared" si="2"/>
        <v>20</v>
      </c>
      <c r="K19" s="9">
        <f t="shared" si="3"/>
        <v>48</v>
      </c>
      <c r="L19" s="9">
        <f t="shared" si="4"/>
        <v>38</v>
      </c>
      <c r="M19" s="9">
        <f t="shared" si="5"/>
        <v>86</v>
      </c>
      <c r="N19" s="593" t="s">
        <v>38</v>
      </c>
    </row>
    <row r="20" spans="1:14" ht="19.5" customHeight="1" x14ac:dyDescent="0.25">
      <c r="A20" s="533" t="s">
        <v>39</v>
      </c>
      <c r="B20" s="9">
        <v>967</v>
      </c>
      <c r="C20" s="9">
        <v>920</v>
      </c>
      <c r="D20" s="9">
        <f t="shared" si="0"/>
        <v>1887</v>
      </c>
      <c r="E20" s="9">
        <v>244</v>
      </c>
      <c r="F20" s="9">
        <v>186</v>
      </c>
      <c r="G20" s="9">
        <f t="shared" si="1"/>
        <v>430</v>
      </c>
      <c r="H20" s="9">
        <v>170</v>
      </c>
      <c r="I20" s="9">
        <v>157</v>
      </c>
      <c r="J20" s="9">
        <f t="shared" si="2"/>
        <v>327</v>
      </c>
      <c r="K20" s="9">
        <f t="shared" si="3"/>
        <v>1381</v>
      </c>
      <c r="L20" s="9">
        <f t="shared" si="4"/>
        <v>1263</v>
      </c>
      <c r="M20" s="9">
        <f t="shared" si="5"/>
        <v>2644</v>
      </c>
      <c r="N20" s="593" t="s">
        <v>40</v>
      </c>
    </row>
    <row r="21" spans="1:14" ht="19.5" customHeight="1" x14ac:dyDescent="0.25">
      <c r="A21" s="533" t="s">
        <v>41</v>
      </c>
      <c r="B21" s="9">
        <v>6</v>
      </c>
      <c r="C21" s="9">
        <v>3</v>
      </c>
      <c r="D21" s="9">
        <f t="shared" si="0"/>
        <v>9</v>
      </c>
      <c r="E21" s="9">
        <v>2</v>
      </c>
      <c r="F21" s="9">
        <v>0</v>
      </c>
      <c r="G21" s="9">
        <f t="shared" si="1"/>
        <v>2</v>
      </c>
      <c r="H21" s="9">
        <v>0</v>
      </c>
      <c r="I21" s="9">
        <v>0</v>
      </c>
      <c r="J21" s="9">
        <f t="shared" si="2"/>
        <v>0</v>
      </c>
      <c r="K21" s="9">
        <f t="shared" si="3"/>
        <v>8</v>
      </c>
      <c r="L21" s="9">
        <f t="shared" si="4"/>
        <v>3</v>
      </c>
      <c r="M21" s="9">
        <f t="shared" si="5"/>
        <v>11</v>
      </c>
      <c r="N21" s="593" t="s">
        <v>42</v>
      </c>
    </row>
    <row r="22" spans="1:14" ht="19.5" customHeight="1" x14ac:dyDescent="0.25">
      <c r="A22" s="533" t="s">
        <v>43</v>
      </c>
      <c r="B22" s="9">
        <v>1796</v>
      </c>
      <c r="C22" s="9">
        <v>894</v>
      </c>
      <c r="D22" s="9">
        <f t="shared" si="0"/>
        <v>2690</v>
      </c>
      <c r="E22" s="9">
        <v>340</v>
      </c>
      <c r="F22" s="9">
        <v>355</v>
      </c>
      <c r="G22" s="9">
        <f t="shared" si="1"/>
        <v>695</v>
      </c>
      <c r="H22" s="9">
        <v>39</v>
      </c>
      <c r="I22" s="9">
        <v>31</v>
      </c>
      <c r="J22" s="9">
        <f t="shared" si="2"/>
        <v>70</v>
      </c>
      <c r="K22" s="9">
        <f t="shared" si="3"/>
        <v>2175</v>
      </c>
      <c r="L22" s="9">
        <f t="shared" si="4"/>
        <v>1280</v>
      </c>
      <c r="M22" s="9">
        <f t="shared" si="5"/>
        <v>3455</v>
      </c>
      <c r="N22" s="593" t="s">
        <v>44</v>
      </c>
    </row>
    <row r="23" spans="1:14" ht="19.5" customHeight="1" x14ac:dyDescent="0.25">
      <c r="A23" s="533" t="s">
        <v>45</v>
      </c>
      <c r="B23" s="9">
        <v>235</v>
      </c>
      <c r="C23" s="9">
        <v>141</v>
      </c>
      <c r="D23" s="9">
        <f t="shared" si="0"/>
        <v>376</v>
      </c>
      <c r="E23" s="9">
        <v>129</v>
      </c>
      <c r="F23" s="9">
        <v>67</v>
      </c>
      <c r="G23" s="9">
        <f t="shared" si="1"/>
        <v>196</v>
      </c>
      <c r="H23" s="9">
        <v>28</v>
      </c>
      <c r="I23" s="9">
        <v>21</v>
      </c>
      <c r="J23" s="9">
        <f t="shared" si="2"/>
        <v>49</v>
      </c>
      <c r="K23" s="9">
        <f t="shared" si="3"/>
        <v>392</v>
      </c>
      <c r="L23" s="9">
        <f t="shared" si="4"/>
        <v>229</v>
      </c>
      <c r="M23" s="9">
        <f t="shared" si="5"/>
        <v>621</v>
      </c>
      <c r="N23" s="593" t="s">
        <v>46</v>
      </c>
    </row>
    <row r="24" spans="1:14" ht="19.5" customHeight="1" x14ac:dyDescent="0.25">
      <c r="A24" s="533" t="s">
        <v>47</v>
      </c>
      <c r="B24" s="9">
        <v>1184</v>
      </c>
      <c r="C24" s="9">
        <v>677</v>
      </c>
      <c r="D24" s="9">
        <f t="shared" si="0"/>
        <v>1861</v>
      </c>
      <c r="E24" s="9">
        <v>153</v>
      </c>
      <c r="F24" s="9">
        <v>111</v>
      </c>
      <c r="G24" s="9">
        <f t="shared" si="1"/>
        <v>264</v>
      </c>
      <c r="H24" s="9">
        <v>69</v>
      </c>
      <c r="I24" s="9">
        <v>88</v>
      </c>
      <c r="J24" s="9">
        <f t="shared" si="2"/>
        <v>157</v>
      </c>
      <c r="K24" s="9">
        <f t="shared" si="3"/>
        <v>1406</v>
      </c>
      <c r="L24" s="9">
        <f t="shared" si="4"/>
        <v>876</v>
      </c>
      <c r="M24" s="9">
        <f t="shared" si="5"/>
        <v>2282</v>
      </c>
      <c r="N24" s="593" t="s">
        <v>48</v>
      </c>
    </row>
    <row r="25" spans="1:14" ht="19.5" customHeight="1" x14ac:dyDescent="0.25">
      <c r="A25" s="533" t="s">
        <v>49</v>
      </c>
      <c r="B25" s="9">
        <v>2248</v>
      </c>
      <c r="C25" s="9">
        <v>2575</v>
      </c>
      <c r="D25" s="9">
        <f t="shared" si="0"/>
        <v>4823</v>
      </c>
      <c r="E25" s="9">
        <v>521</v>
      </c>
      <c r="F25" s="9">
        <v>498</v>
      </c>
      <c r="G25" s="9">
        <f t="shared" si="1"/>
        <v>1019</v>
      </c>
      <c r="H25" s="9">
        <v>241</v>
      </c>
      <c r="I25" s="9">
        <v>160</v>
      </c>
      <c r="J25" s="9">
        <f t="shared" si="2"/>
        <v>401</v>
      </c>
      <c r="K25" s="9">
        <f t="shared" si="3"/>
        <v>3010</v>
      </c>
      <c r="L25" s="9">
        <f t="shared" si="4"/>
        <v>3233</v>
      </c>
      <c r="M25" s="9">
        <f t="shared" si="5"/>
        <v>6243</v>
      </c>
      <c r="N25" s="593" t="s">
        <v>50</v>
      </c>
    </row>
    <row r="26" spans="1:14" ht="19.5" customHeight="1" x14ac:dyDescent="0.25">
      <c r="A26" s="533" t="s">
        <v>96</v>
      </c>
      <c r="B26" s="9">
        <v>508</v>
      </c>
      <c r="C26" s="9">
        <v>125</v>
      </c>
      <c r="D26" s="9">
        <f t="shared" si="0"/>
        <v>633</v>
      </c>
      <c r="E26" s="9">
        <v>97</v>
      </c>
      <c r="F26" s="9">
        <v>56</v>
      </c>
      <c r="G26" s="9">
        <f t="shared" si="1"/>
        <v>153</v>
      </c>
      <c r="H26" s="9">
        <v>26</v>
      </c>
      <c r="I26" s="9">
        <v>8</v>
      </c>
      <c r="J26" s="9">
        <f t="shared" si="2"/>
        <v>34</v>
      </c>
      <c r="K26" s="9">
        <f t="shared" si="3"/>
        <v>631</v>
      </c>
      <c r="L26" s="9">
        <f t="shared" si="4"/>
        <v>189</v>
      </c>
      <c r="M26" s="9">
        <f t="shared" si="5"/>
        <v>820</v>
      </c>
      <c r="N26" s="593" t="s">
        <v>52</v>
      </c>
    </row>
    <row r="27" spans="1:14" ht="19.5" customHeight="1" x14ac:dyDescent="0.25">
      <c r="A27" s="533" t="s">
        <v>53</v>
      </c>
      <c r="B27" s="9">
        <v>831</v>
      </c>
      <c r="C27" s="9">
        <v>842</v>
      </c>
      <c r="D27" s="9">
        <f t="shared" si="0"/>
        <v>1673</v>
      </c>
      <c r="E27" s="9">
        <v>144</v>
      </c>
      <c r="F27" s="9">
        <v>173</v>
      </c>
      <c r="G27" s="9">
        <f t="shared" si="1"/>
        <v>317</v>
      </c>
      <c r="H27" s="9">
        <v>138</v>
      </c>
      <c r="I27" s="9">
        <v>163</v>
      </c>
      <c r="J27" s="9">
        <f t="shared" si="2"/>
        <v>301</v>
      </c>
      <c r="K27" s="9">
        <f t="shared" si="3"/>
        <v>1113</v>
      </c>
      <c r="L27" s="9">
        <f t="shared" si="4"/>
        <v>1178</v>
      </c>
      <c r="M27" s="9">
        <f t="shared" si="5"/>
        <v>2291</v>
      </c>
      <c r="N27" s="593" t="s">
        <v>54</v>
      </c>
    </row>
    <row r="28" spans="1:14" ht="19.5" customHeight="1" x14ac:dyDescent="0.25">
      <c r="A28" s="533" t="s">
        <v>107</v>
      </c>
      <c r="B28" s="9">
        <v>263</v>
      </c>
      <c r="C28" s="9">
        <v>137</v>
      </c>
      <c r="D28" s="9">
        <f t="shared" si="0"/>
        <v>400</v>
      </c>
      <c r="E28" s="9">
        <v>35</v>
      </c>
      <c r="F28" s="9">
        <v>23</v>
      </c>
      <c r="G28" s="9">
        <f t="shared" si="1"/>
        <v>58</v>
      </c>
      <c r="H28" s="9">
        <v>54</v>
      </c>
      <c r="I28" s="9">
        <v>66</v>
      </c>
      <c r="J28" s="9">
        <f t="shared" si="2"/>
        <v>120</v>
      </c>
      <c r="K28" s="9">
        <f t="shared" si="3"/>
        <v>352</v>
      </c>
      <c r="L28" s="9">
        <f t="shared" si="4"/>
        <v>226</v>
      </c>
      <c r="M28" s="9">
        <f t="shared" si="5"/>
        <v>578</v>
      </c>
      <c r="N28" s="593" t="s">
        <v>55</v>
      </c>
    </row>
    <row r="29" spans="1:14" ht="19.5" customHeight="1" x14ac:dyDescent="0.25">
      <c r="A29" s="533" t="s">
        <v>56</v>
      </c>
      <c r="B29" s="9">
        <v>915</v>
      </c>
      <c r="C29" s="9">
        <v>381</v>
      </c>
      <c r="D29" s="9">
        <f t="shared" si="0"/>
        <v>1296</v>
      </c>
      <c r="E29" s="9">
        <v>213</v>
      </c>
      <c r="F29" s="9">
        <v>167</v>
      </c>
      <c r="G29" s="9">
        <f t="shared" si="1"/>
        <v>380</v>
      </c>
      <c r="H29" s="9">
        <v>61</v>
      </c>
      <c r="I29" s="9">
        <v>36</v>
      </c>
      <c r="J29" s="9">
        <f t="shared" si="2"/>
        <v>97</v>
      </c>
      <c r="K29" s="9">
        <f t="shared" si="3"/>
        <v>1189</v>
      </c>
      <c r="L29" s="9">
        <f t="shared" si="4"/>
        <v>584</v>
      </c>
      <c r="M29" s="9">
        <f t="shared" si="5"/>
        <v>1773</v>
      </c>
      <c r="N29" s="593" t="s">
        <v>57</v>
      </c>
    </row>
    <row r="30" spans="1:14" ht="19.5" customHeight="1" x14ac:dyDescent="0.25">
      <c r="A30" s="533" t="s">
        <v>58</v>
      </c>
      <c r="B30" s="9">
        <v>744</v>
      </c>
      <c r="C30" s="9">
        <v>722</v>
      </c>
      <c r="D30" s="9">
        <f t="shared" si="0"/>
        <v>1466</v>
      </c>
      <c r="E30" s="9">
        <v>113</v>
      </c>
      <c r="F30" s="9">
        <v>141</v>
      </c>
      <c r="G30" s="9">
        <f t="shared" si="1"/>
        <v>254</v>
      </c>
      <c r="H30" s="9">
        <v>72</v>
      </c>
      <c r="I30" s="9">
        <v>60</v>
      </c>
      <c r="J30" s="9">
        <f t="shared" si="2"/>
        <v>132</v>
      </c>
      <c r="K30" s="9">
        <f t="shared" si="3"/>
        <v>929</v>
      </c>
      <c r="L30" s="9">
        <f t="shared" si="4"/>
        <v>923</v>
      </c>
      <c r="M30" s="9">
        <f t="shared" si="5"/>
        <v>1852</v>
      </c>
      <c r="N30" s="593" t="s">
        <v>59</v>
      </c>
    </row>
    <row r="31" spans="1:14" ht="19.5" customHeight="1" x14ac:dyDescent="0.25">
      <c r="A31" s="533" t="s">
        <v>60</v>
      </c>
      <c r="B31" s="9">
        <v>1042</v>
      </c>
      <c r="C31" s="9">
        <v>900</v>
      </c>
      <c r="D31" s="9">
        <f t="shared" si="0"/>
        <v>1942</v>
      </c>
      <c r="E31" s="9">
        <v>159</v>
      </c>
      <c r="F31" s="9">
        <v>127</v>
      </c>
      <c r="G31" s="9">
        <f t="shared" si="1"/>
        <v>286</v>
      </c>
      <c r="H31" s="9">
        <v>127</v>
      </c>
      <c r="I31" s="9">
        <v>93</v>
      </c>
      <c r="J31" s="9">
        <f t="shared" si="2"/>
        <v>220</v>
      </c>
      <c r="K31" s="9">
        <f t="shared" si="3"/>
        <v>1328</v>
      </c>
      <c r="L31" s="9">
        <f t="shared" si="4"/>
        <v>1120</v>
      </c>
      <c r="M31" s="9">
        <f t="shared" si="5"/>
        <v>2448</v>
      </c>
      <c r="N31" s="593" t="s">
        <v>61</v>
      </c>
    </row>
    <row r="32" spans="1:14" ht="19.5" customHeight="1" x14ac:dyDescent="0.25">
      <c r="A32" s="533" t="s">
        <v>62</v>
      </c>
      <c r="B32" s="9">
        <v>71</v>
      </c>
      <c r="C32" s="9">
        <v>28</v>
      </c>
      <c r="D32" s="9">
        <f t="shared" si="0"/>
        <v>99</v>
      </c>
      <c r="E32" s="9">
        <v>45</v>
      </c>
      <c r="F32" s="9">
        <v>25</v>
      </c>
      <c r="G32" s="9">
        <f t="shared" si="1"/>
        <v>70</v>
      </c>
      <c r="H32" s="9">
        <v>3</v>
      </c>
      <c r="I32" s="9">
        <v>3</v>
      </c>
      <c r="J32" s="9">
        <f t="shared" si="2"/>
        <v>6</v>
      </c>
      <c r="K32" s="9">
        <f t="shared" si="3"/>
        <v>119</v>
      </c>
      <c r="L32" s="9">
        <f t="shared" si="4"/>
        <v>56</v>
      </c>
      <c r="M32" s="9">
        <f t="shared" si="5"/>
        <v>175</v>
      </c>
      <c r="N32" s="593" t="s">
        <v>63</v>
      </c>
    </row>
    <row r="33" spans="1:14" ht="19.5" customHeight="1" thickBot="1" x14ac:dyDescent="0.3">
      <c r="A33" s="11" t="s">
        <v>64</v>
      </c>
      <c r="B33" s="12">
        <v>855</v>
      </c>
      <c r="C33" s="12">
        <v>677</v>
      </c>
      <c r="D33" s="12">
        <f t="shared" si="0"/>
        <v>1532</v>
      </c>
      <c r="E33" s="12">
        <v>299</v>
      </c>
      <c r="F33" s="12">
        <v>254</v>
      </c>
      <c r="G33" s="12">
        <f t="shared" si="1"/>
        <v>553</v>
      </c>
      <c r="H33" s="12">
        <v>140</v>
      </c>
      <c r="I33" s="12">
        <v>104</v>
      </c>
      <c r="J33" s="12">
        <f t="shared" si="2"/>
        <v>244</v>
      </c>
      <c r="K33" s="12">
        <f t="shared" si="3"/>
        <v>1294</v>
      </c>
      <c r="L33" s="12">
        <f t="shared" si="4"/>
        <v>1035</v>
      </c>
      <c r="M33" s="12">
        <f t="shared" si="5"/>
        <v>2329</v>
      </c>
      <c r="N33" s="13" t="s">
        <v>65</v>
      </c>
    </row>
    <row r="34" spans="1:14" s="660" customFormat="1" ht="19.5" customHeight="1" thickTop="1" x14ac:dyDescent="0.25">
      <c r="A34" s="668"/>
      <c r="B34" s="656"/>
      <c r="C34" s="656"/>
      <c r="D34" s="656"/>
      <c r="E34" s="656"/>
      <c r="F34" s="656"/>
      <c r="G34" s="656"/>
      <c r="H34" s="656"/>
      <c r="I34" s="656"/>
      <c r="J34" s="656"/>
      <c r="K34" s="656"/>
      <c r="L34" s="656"/>
      <c r="M34" s="656"/>
      <c r="N34" s="664"/>
    </row>
    <row r="35" spans="1:14" s="660" customFormat="1" ht="19.5" customHeight="1" x14ac:dyDescent="0.25">
      <c r="A35" s="668"/>
      <c r="B35" s="656"/>
      <c r="C35" s="656"/>
      <c r="D35" s="656"/>
      <c r="E35" s="656"/>
      <c r="F35" s="656"/>
      <c r="G35" s="656"/>
      <c r="H35" s="656"/>
      <c r="I35" s="656"/>
      <c r="J35" s="656"/>
      <c r="K35" s="656"/>
      <c r="L35" s="656"/>
      <c r="M35" s="656"/>
      <c r="N35" s="664"/>
    </row>
    <row r="36" spans="1:14" s="660" customFormat="1" ht="19.5" customHeight="1" x14ac:dyDescent="0.25">
      <c r="A36" s="668"/>
      <c r="B36" s="656"/>
      <c r="C36" s="656"/>
      <c r="D36" s="656"/>
      <c r="E36" s="656"/>
      <c r="F36" s="656"/>
      <c r="G36" s="656"/>
      <c r="H36" s="656"/>
      <c r="I36" s="656"/>
      <c r="J36" s="656"/>
      <c r="K36" s="656"/>
      <c r="L36" s="656"/>
      <c r="M36" s="656"/>
      <c r="N36" s="664"/>
    </row>
    <row r="37" spans="1:14" ht="19.5" customHeight="1" x14ac:dyDescent="0.25">
      <c r="A37" s="600"/>
      <c r="B37" s="581"/>
      <c r="C37" s="581"/>
      <c r="D37" s="581"/>
      <c r="E37" s="581"/>
      <c r="F37" s="581"/>
      <c r="G37" s="581"/>
      <c r="H37" s="581"/>
      <c r="I37" s="581"/>
      <c r="J37" s="581"/>
      <c r="K37" s="581"/>
      <c r="L37" s="581"/>
      <c r="M37" s="581"/>
      <c r="N37" s="592"/>
    </row>
    <row r="38" spans="1:14" ht="24.75" customHeight="1" thickBot="1" x14ac:dyDescent="0.3">
      <c r="A38" s="442" t="s">
        <v>780</v>
      </c>
      <c r="B38" s="442"/>
      <c r="C38" s="442"/>
      <c r="D38" s="442"/>
      <c r="E38" s="442"/>
      <c r="F38" s="442"/>
      <c r="G38" s="442"/>
      <c r="H38" s="442"/>
      <c r="I38" s="442"/>
      <c r="J38" s="442"/>
      <c r="K38" s="442"/>
      <c r="L38" s="442"/>
      <c r="M38" s="442"/>
      <c r="N38" s="611" t="s">
        <v>781</v>
      </c>
    </row>
    <row r="39" spans="1:14" s="617" customFormat="1" ht="24.75" customHeight="1" thickTop="1" x14ac:dyDescent="0.25">
      <c r="A39" s="735" t="s">
        <v>0</v>
      </c>
      <c r="B39" s="735" t="s">
        <v>129</v>
      </c>
      <c r="C39" s="735"/>
      <c r="D39" s="735"/>
      <c r="E39" s="735" t="s">
        <v>130</v>
      </c>
      <c r="F39" s="735"/>
      <c r="G39" s="735"/>
      <c r="H39" s="735" t="s">
        <v>131</v>
      </c>
      <c r="I39" s="735"/>
      <c r="J39" s="735"/>
      <c r="K39" s="735" t="s">
        <v>4</v>
      </c>
      <c r="L39" s="735"/>
      <c r="M39" s="735"/>
      <c r="N39" s="735" t="s">
        <v>5</v>
      </c>
    </row>
    <row r="40" spans="1:14" s="617" customFormat="1" ht="24.75" customHeight="1" x14ac:dyDescent="0.25">
      <c r="A40" s="736"/>
      <c r="B40" s="736" t="s">
        <v>132</v>
      </c>
      <c r="C40" s="736"/>
      <c r="D40" s="736"/>
      <c r="E40" s="736" t="s">
        <v>133</v>
      </c>
      <c r="F40" s="736"/>
      <c r="G40" s="736"/>
      <c r="H40" s="736" t="s">
        <v>134</v>
      </c>
      <c r="I40" s="736"/>
      <c r="J40" s="736"/>
      <c r="K40" s="736" t="s">
        <v>9</v>
      </c>
      <c r="L40" s="736"/>
      <c r="M40" s="736"/>
      <c r="N40" s="736"/>
    </row>
    <row r="41" spans="1:14" s="617" customFormat="1" ht="15.6" x14ac:dyDescent="0.25">
      <c r="A41" s="736"/>
      <c r="B41" s="581" t="s">
        <v>10</v>
      </c>
      <c r="C41" s="581" t="s">
        <v>11</v>
      </c>
      <c r="D41" s="581" t="s">
        <v>12</v>
      </c>
      <c r="E41" s="581" t="s">
        <v>10</v>
      </c>
      <c r="F41" s="581" t="s">
        <v>11</v>
      </c>
      <c r="G41" s="581" t="s">
        <v>12</v>
      </c>
      <c r="H41" s="581" t="s">
        <v>10</v>
      </c>
      <c r="I41" s="581" t="s">
        <v>113</v>
      </c>
      <c r="J41" s="581" t="s">
        <v>12</v>
      </c>
      <c r="K41" s="581" t="s">
        <v>10</v>
      </c>
      <c r="L41" s="581" t="s">
        <v>11</v>
      </c>
      <c r="M41" s="581" t="s">
        <v>12</v>
      </c>
      <c r="N41" s="736"/>
    </row>
    <row r="42" spans="1:14" s="617" customFormat="1" ht="16.2" thickBot="1" x14ac:dyDescent="0.3">
      <c r="A42" s="737"/>
      <c r="B42" s="582" t="s">
        <v>13</v>
      </c>
      <c r="C42" s="582" t="s">
        <v>14</v>
      </c>
      <c r="D42" s="582" t="s">
        <v>9</v>
      </c>
      <c r="E42" s="582" t="s">
        <v>13</v>
      </c>
      <c r="F42" s="582" t="s">
        <v>14</v>
      </c>
      <c r="G42" s="582" t="s">
        <v>9</v>
      </c>
      <c r="H42" s="582" t="s">
        <v>13</v>
      </c>
      <c r="I42" s="582" t="s">
        <v>14</v>
      </c>
      <c r="J42" s="582" t="s">
        <v>9</v>
      </c>
      <c r="K42" s="582" t="s">
        <v>13</v>
      </c>
      <c r="L42" s="582" t="s">
        <v>14</v>
      </c>
      <c r="M42" s="582" t="s">
        <v>9</v>
      </c>
      <c r="N42" s="737"/>
    </row>
    <row r="43" spans="1:14" ht="18" customHeight="1" x14ac:dyDescent="0.25">
      <c r="A43" s="533" t="s">
        <v>66</v>
      </c>
      <c r="B43" s="9">
        <v>729</v>
      </c>
      <c r="C43" s="9">
        <v>509</v>
      </c>
      <c r="D43" s="9">
        <f>SUM(B43:C43)</f>
        <v>1238</v>
      </c>
      <c r="E43" s="9">
        <v>186</v>
      </c>
      <c r="F43" s="9">
        <v>148</v>
      </c>
      <c r="G43" s="9">
        <f>SUM(E43:F43)</f>
        <v>334</v>
      </c>
      <c r="H43" s="9">
        <v>86</v>
      </c>
      <c r="I43" s="9">
        <v>49</v>
      </c>
      <c r="J43" s="9">
        <f>SUM(H43:I43)</f>
        <v>135</v>
      </c>
      <c r="K43" s="9">
        <f>SUM(B43,E43,H43)</f>
        <v>1001</v>
      </c>
      <c r="L43" s="9">
        <f>SUM(C43,F43,I43)</f>
        <v>706</v>
      </c>
      <c r="M43" s="9">
        <f>SUM(K43:L43)</f>
        <v>1707</v>
      </c>
      <c r="N43" s="593" t="s">
        <v>67</v>
      </c>
    </row>
    <row r="44" spans="1:14" ht="18" customHeight="1" x14ac:dyDescent="0.25">
      <c r="A44" s="533" t="s">
        <v>68</v>
      </c>
      <c r="B44" s="9">
        <v>196</v>
      </c>
      <c r="C44" s="9">
        <v>181</v>
      </c>
      <c r="D44" s="9">
        <f t="shared" ref="D44:D48" si="6">SUM(B44:C44)</f>
        <v>377</v>
      </c>
      <c r="E44" s="9">
        <v>77</v>
      </c>
      <c r="F44" s="9">
        <v>60</v>
      </c>
      <c r="G44" s="9">
        <f t="shared" ref="G44:G49" si="7">SUM(E44:F44)</f>
        <v>137</v>
      </c>
      <c r="H44" s="9">
        <v>41</v>
      </c>
      <c r="I44" s="9">
        <v>56</v>
      </c>
      <c r="J44" s="9">
        <f t="shared" ref="J44:J48" si="8">SUM(H44:I44)</f>
        <v>97</v>
      </c>
      <c r="K44" s="9">
        <f t="shared" ref="K44:K49" si="9">SUM(B44,E44,H44)</f>
        <v>314</v>
      </c>
      <c r="L44" s="9">
        <f t="shared" ref="L44:L49" si="10">SUM(C44,F44,I44)</f>
        <v>297</v>
      </c>
      <c r="M44" s="9">
        <f t="shared" ref="M44:M49" si="11">SUM(K44:L44)</f>
        <v>611</v>
      </c>
      <c r="N44" s="593" t="s">
        <v>69</v>
      </c>
    </row>
    <row r="45" spans="1:14" ht="18" customHeight="1" x14ac:dyDescent="0.25">
      <c r="A45" s="533" t="s">
        <v>70</v>
      </c>
      <c r="B45" s="9">
        <v>561</v>
      </c>
      <c r="C45" s="9">
        <v>406</v>
      </c>
      <c r="D45" s="9">
        <f t="shared" si="6"/>
        <v>967</v>
      </c>
      <c r="E45" s="9">
        <v>154</v>
      </c>
      <c r="F45" s="9">
        <v>181</v>
      </c>
      <c r="G45" s="9">
        <f t="shared" si="7"/>
        <v>335</v>
      </c>
      <c r="H45" s="9">
        <v>0</v>
      </c>
      <c r="I45" s="9">
        <v>5</v>
      </c>
      <c r="J45" s="9">
        <f t="shared" si="8"/>
        <v>5</v>
      </c>
      <c r="K45" s="9">
        <f t="shared" si="9"/>
        <v>715</v>
      </c>
      <c r="L45" s="9">
        <f t="shared" si="10"/>
        <v>592</v>
      </c>
      <c r="M45" s="9">
        <f t="shared" si="11"/>
        <v>1307</v>
      </c>
      <c r="N45" s="593" t="s">
        <v>71</v>
      </c>
    </row>
    <row r="46" spans="1:14" ht="21" customHeight="1" x14ac:dyDescent="0.25">
      <c r="A46" s="533" t="s">
        <v>72</v>
      </c>
      <c r="B46" s="9">
        <v>39</v>
      </c>
      <c r="C46" s="9">
        <v>29</v>
      </c>
      <c r="D46" s="9">
        <f t="shared" si="6"/>
        <v>68</v>
      </c>
      <c r="E46" s="9">
        <v>2</v>
      </c>
      <c r="F46" s="9">
        <v>2</v>
      </c>
      <c r="G46" s="9">
        <f t="shared" si="7"/>
        <v>4</v>
      </c>
      <c r="H46" s="9">
        <v>6</v>
      </c>
      <c r="I46" s="9">
        <v>8</v>
      </c>
      <c r="J46" s="9">
        <f t="shared" si="8"/>
        <v>14</v>
      </c>
      <c r="K46" s="9">
        <f t="shared" si="9"/>
        <v>47</v>
      </c>
      <c r="L46" s="9">
        <f t="shared" si="10"/>
        <v>39</v>
      </c>
      <c r="M46" s="9">
        <f t="shared" si="11"/>
        <v>86</v>
      </c>
      <c r="N46" s="593" t="s">
        <v>73</v>
      </c>
    </row>
    <row r="47" spans="1:14" ht="18" customHeight="1" x14ac:dyDescent="0.25">
      <c r="A47" s="32" t="s">
        <v>117</v>
      </c>
      <c r="B47" s="9">
        <v>2</v>
      </c>
      <c r="C47" s="9">
        <v>7</v>
      </c>
      <c r="D47" s="9">
        <f t="shared" si="6"/>
        <v>9</v>
      </c>
      <c r="E47" s="9">
        <v>0</v>
      </c>
      <c r="F47" s="9">
        <v>1</v>
      </c>
      <c r="G47" s="9">
        <f t="shared" si="7"/>
        <v>1</v>
      </c>
      <c r="H47" s="9">
        <v>2</v>
      </c>
      <c r="I47" s="9">
        <v>0</v>
      </c>
      <c r="J47" s="9">
        <f t="shared" si="8"/>
        <v>2</v>
      </c>
      <c r="K47" s="9">
        <f t="shared" si="9"/>
        <v>4</v>
      </c>
      <c r="L47" s="9">
        <f t="shared" si="10"/>
        <v>8</v>
      </c>
      <c r="M47" s="9">
        <f t="shared" si="11"/>
        <v>12</v>
      </c>
      <c r="N47" s="599" t="s">
        <v>118</v>
      </c>
    </row>
    <row r="48" spans="1:14" ht="18" customHeight="1" x14ac:dyDescent="0.25">
      <c r="A48" s="533" t="s">
        <v>76</v>
      </c>
      <c r="B48" s="9">
        <v>20</v>
      </c>
      <c r="C48" s="9">
        <v>15</v>
      </c>
      <c r="D48" s="9">
        <f t="shared" si="6"/>
        <v>35</v>
      </c>
      <c r="E48" s="9">
        <v>7</v>
      </c>
      <c r="F48" s="9">
        <v>15</v>
      </c>
      <c r="G48" s="9">
        <f t="shared" si="7"/>
        <v>22</v>
      </c>
      <c r="H48" s="9">
        <v>10</v>
      </c>
      <c r="I48" s="9">
        <v>20</v>
      </c>
      <c r="J48" s="9">
        <f t="shared" si="8"/>
        <v>30</v>
      </c>
      <c r="K48" s="9">
        <f t="shared" si="9"/>
        <v>37</v>
      </c>
      <c r="L48" s="9">
        <f t="shared" si="10"/>
        <v>50</v>
      </c>
      <c r="M48" s="9">
        <f t="shared" si="11"/>
        <v>87</v>
      </c>
      <c r="N48" s="593" t="s">
        <v>119</v>
      </c>
    </row>
    <row r="49" spans="1:14" ht="18" customHeight="1" x14ac:dyDescent="0.25">
      <c r="A49" s="533" t="s">
        <v>78</v>
      </c>
      <c r="B49" s="9">
        <f>SUM(B9:B33,B43:B48)</f>
        <v>26204</v>
      </c>
      <c r="C49" s="9">
        <f t="shared" ref="C49:J49" si="12">SUM(C43:C48,C9:C33)</f>
        <v>20140</v>
      </c>
      <c r="D49" s="9">
        <f t="shared" si="12"/>
        <v>46344</v>
      </c>
      <c r="E49" s="9">
        <f t="shared" si="12"/>
        <v>5914</v>
      </c>
      <c r="F49" s="9">
        <f t="shared" si="12"/>
        <v>5292</v>
      </c>
      <c r="G49" s="9">
        <f t="shared" si="7"/>
        <v>11206</v>
      </c>
      <c r="H49" s="9">
        <f t="shared" si="12"/>
        <v>2851</v>
      </c>
      <c r="I49" s="9">
        <f t="shared" si="12"/>
        <v>2363</v>
      </c>
      <c r="J49" s="9">
        <f t="shared" si="12"/>
        <v>5214</v>
      </c>
      <c r="K49" s="9">
        <f t="shared" si="9"/>
        <v>34969</v>
      </c>
      <c r="L49" s="9">
        <f t="shared" si="10"/>
        <v>27795</v>
      </c>
      <c r="M49" s="9">
        <f t="shared" si="11"/>
        <v>62764</v>
      </c>
      <c r="N49" s="593" t="s">
        <v>110</v>
      </c>
    </row>
    <row r="50" spans="1:14" ht="18" customHeight="1" x14ac:dyDescent="0.25">
      <c r="A50" s="533" t="s">
        <v>80</v>
      </c>
      <c r="B50" s="9">
        <v>2381</v>
      </c>
      <c r="C50" s="9">
        <v>879</v>
      </c>
      <c r="D50" s="9">
        <v>3260</v>
      </c>
      <c r="E50" s="9">
        <v>768</v>
      </c>
      <c r="F50" s="9">
        <v>549</v>
      </c>
      <c r="G50" s="9">
        <v>1317</v>
      </c>
      <c r="H50" s="9">
        <v>387</v>
      </c>
      <c r="I50" s="9">
        <v>212</v>
      </c>
      <c r="J50" s="9"/>
      <c r="K50" s="9">
        <f>SUM(B50,E50,H50)</f>
        <v>3536</v>
      </c>
      <c r="L50" s="9">
        <f t="shared" ref="L50:M54" si="13">SUM(C50,F50,I50)</f>
        <v>1640</v>
      </c>
      <c r="M50" s="9">
        <f t="shared" si="13"/>
        <v>4577</v>
      </c>
      <c r="N50" s="593" t="s">
        <v>81</v>
      </c>
    </row>
    <row r="51" spans="1:14" ht="18" customHeight="1" x14ac:dyDescent="0.25">
      <c r="A51" s="533" t="s">
        <v>82</v>
      </c>
      <c r="B51" s="9">
        <v>4686</v>
      </c>
      <c r="C51" s="9">
        <v>1971</v>
      </c>
      <c r="D51" s="9">
        <v>6657</v>
      </c>
      <c r="E51" s="9">
        <v>905</v>
      </c>
      <c r="F51" s="9">
        <v>486</v>
      </c>
      <c r="G51" s="9">
        <v>1391</v>
      </c>
      <c r="H51" s="9">
        <v>866</v>
      </c>
      <c r="I51" s="9">
        <v>477</v>
      </c>
      <c r="J51" s="9"/>
      <c r="K51" s="9">
        <f>SUM(B51,E51,H51)</f>
        <v>6457</v>
      </c>
      <c r="L51" s="9">
        <f t="shared" si="13"/>
        <v>2934</v>
      </c>
      <c r="M51" s="9">
        <f t="shared" si="13"/>
        <v>8048</v>
      </c>
      <c r="N51" s="593" t="s">
        <v>83</v>
      </c>
    </row>
    <row r="52" spans="1:14" ht="18" customHeight="1" x14ac:dyDescent="0.25">
      <c r="A52" s="533" t="s">
        <v>84</v>
      </c>
      <c r="B52" s="9">
        <v>3263</v>
      </c>
      <c r="C52" s="9">
        <v>1518</v>
      </c>
      <c r="D52" s="9">
        <v>4781</v>
      </c>
      <c r="E52" s="9">
        <v>577</v>
      </c>
      <c r="F52" s="9">
        <v>396</v>
      </c>
      <c r="G52" s="9">
        <v>973</v>
      </c>
      <c r="H52" s="9">
        <v>502</v>
      </c>
      <c r="I52" s="9">
        <v>286</v>
      </c>
      <c r="J52" s="9"/>
      <c r="K52" s="9">
        <f>SUM(B52,E52,H52)</f>
        <v>4342</v>
      </c>
      <c r="L52" s="9">
        <f t="shared" si="13"/>
        <v>2200</v>
      </c>
      <c r="M52" s="9">
        <f t="shared" si="13"/>
        <v>5754</v>
      </c>
      <c r="N52" s="593" t="s">
        <v>85</v>
      </c>
    </row>
    <row r="53" spans="1:14" ht="18" customHeight="1" x14ac:dyDescent="0.25">
      <c r="A53" s="5" t="s">
        <v>86</v>
      </c>
      <c r="B53" s="596">
        <v>1699</v>
      </c>
      <c r="C53" s="596">
        <v>806</v>
      </c>
      <c r="D53" s="596">
        <v>2505</v>
      </c>
      <c r="E53" s="596">
        <v>297</v>
      </c>
      <c r="F53" s="596">
        <v>198</v>
      </c>
      <c r="G53" s="596">
        <v>495</v>
      </c>
      <c r="H53" s="596">
        <v>167</v>
      </c>
      <c r="I53" s="596">
        <v>106</v>
      </c>
      <c r="J53" s="596"/>
      <c r="K53" s="9">
        <f>SUM(B53,E53,H53)</f>
        <v>2163</v>
      </c>
      <c r="L53" s="9">
        <f t="shared" si="13"/>
        <v>1110</v>
      </c>
      <c r="M53" s="9">
        <f t="shared" si="13"/>
        <v>3000</v>
      </c>
      <c r="N53" s="7" t="s">
        <v>87</v>
      </c>
    </row>
    <row r="54" spans="1:14" ht="18" customHeight="1" x14ac:dyDescent="0.25">
      <c r="A54" s="533" t="s">
        <v>88</v>
      </c>
      <c r="B54" s="9">
        <v>6506</v>
      </c>
      <c r="C54" s="9">
        <v>2153</v>
      </c>
      <c r="D54" s="9">
        <v>8659</v>
      </c>
      <c r="E54" s="9">
        <v>141</v>
      </c>
      <c r="F54" s="9">
        <v>54</v>
      </c>
      <c r="G54" s="9">
        <v>195</v>
      </c>
      <c r="H54" s="9">
        <v>441</v>
      </c>
      <c r="I54" s="9">
        <v>130</v>
      </c>
      <c r="J54" s="9"/>
      <c r="K54" s="9">
        <f>SUM(B54,E54,H54)</f>
        <v>7088</v>
      </c>
      <c r="L54" s="9">
        <f t="shared" si="13"/>
        <v>2337</v>
      </c>
      <c r="M54" s="9">
        <f t="shared" si="13"/>
        <v>8854</v>
      </c>
      <c r="N54" s="593" t="s">
        <v>89</v>
      </c>
    </row>
    <row r="55" spans="1:14" ht="18" customHeight="1" x14ac:dyDescent="0.25">
      <c r="A55" s="533" t="s">
        <v>90</v>
      </c>
      <c r="B55" s="9">
        <f>SUM(B50:B54,B49)</f>
        <v>44739</v>
      </c>
      <c r="C55" s="9">
        <f t="shared" ref="C55:M55" si="14">SUM(C50:C54,C49)</f>
        <v>27467</v>
      </c>
      <c r="D55" s="9">
        <f>SUM(D50:D54,D49)</f>
        <v>72206</v>
      </c>
      <c r="E55" s="9">
        <f t="shared" si="14"/>
        <v>8602</v>
      </c>
      <c r="F55" s="9">
        <f t="shared" si="14"/>
        <v>6975</v>
      </c>
      <c r="G55" s="9">
        <f t="shared" si="14"/>
        <v>15577</v>
      </c>
      <c r="H55" s="9">
        <f t="shared" si="14"/>
        <v>5214</v>
      </c>
      <c r="I55" s="9">
        <f t="shared" si="14"/>
        <v>3574</v>
      </c>
      <c r="J55" s="9">
        <f t="shared" si="14"/>
        <v>5214</v>
      </c>
      <c r="K55" s="9">
        <f t="shared" si="14"/>
        <v>58555</v>
      </c>
      <c r="L55" s="9">
        <f t="shared" si="14"/>
        <v>38016</v>
      </c>
      <c r="M55" s="9">
        <f t="shared" si="14"/>
        <v>92997</v>
      </c>
      <c r="N55" s="593" t="s">
        <v>91</v>
      </c>
    </row>
    <row r="56" spans="1:14" ht="18" customHeight="1" x14ac:dyDescent="0.25">
      <c r="A56" s="533" t="s">
        <v>92</v>
      </c>
      <c r="B56" s="9"/>
      <c r="C56" s="9"/>
      <c r="D56" s="9"/>
      <c r="E56" s="9"/>
      <c r="F56" s="9"/>
      <c r="G56" s="9"/>
      <c r="H56" s="9"/>
      <c r="I56" s="9"/>
      <c r="J56" s="9"/>
      <c r="K56" s="9"/>
      <c r="L56" s="9"/>
      <c r="M56" s="9"/>
      <c r="N56" s="593" t="s">
        <v>93</v>
      </c>
    </row>
    <row r="57" spans="1:14" ht="18" customHeight="1" x14ac:dyDescent="0.25">
      <c r="A57" s="533" t="s">
        <v>17</v>
      </c>
      <c r="B57" s="9">
        <v>1322</v>
      </c>
      <c r="C57" s="9">
        <v>869</v>
      </c>
      <c r="D57" s="9">
        <f>SUM(B57:C57)</f>
        <v>2191</v>
      </c>
      <c r="E57" s="9">
        <v>66</v>
      </c>
      <c r="F57" s="9">
        <v>46</v>
      </c>
      <c r="G57" s="9">
        <f>SUM(E57:F57)</f>
        <v>112</v>
      </c>
      <c r="H57" s="9">
        <v>35</v>
      </c>
      <c r="I57" s="9">
        <v>40</v>
      </c>
      <c r="J57" s="9">
        <f>SUM(H57:I57)</f>
        <v>75</v>
      </c>
      <c r="K57" s="9">
        <f>H57+E57+B57</f>
        <v>1423</v>
      </c>
      <c r="L57" s="9">
        <f>I57+F57+C57</f>
        <v>955</v>
      </c>
      <c r="M57" s="9">
        <f>SUM(K57:L57)</f>
        <v>2378</v>
      </c>
      <c r="N57" s="593" t="s">
        <v>18</v>
      </c>
    </row>
    <row r="58" spans="1:14" ht="18" customHeight="1" x14ac:dyDescent="0.25">
      <c r="A58" s="533" t="s">
        <v>19</v>
      </c>
      <c r="B58" s="9">
        <v>1198</v>
      </c>
      <c r="C58" s="9">
        <v>710</v>
      </c>
      <c r="D58" s="9">
        <f t="shared" ref="D58:D72" si="15">SUM(B58:C58)</f>
        <v>1908</v>
      </c>
      <c r="E58" s="9">
        <v>38</v>
      </c>
      <c r="F58" s="9">
        <v>25</v>
      </c>
      <c r="G58" s="9">
        <f t="shared" ref="G58:G72" si="16">SUM(E58:F58)</f>
        <v>63</v>
      </c>
      <c r="H58" s="9">
        <v>60</v>
      </c>
      <c r="I58" s="9">
        <v>30</v>
      </c>
      <c r="J58" s="9">
        <f t="shared" ref="J58:J72" si="17">SUM(H58:I58)</f>
        <v>90</v>
      </c>
      <c r="K58" s="9">
        <f t="shared" ref="K58:K72" si="18">H58+E58+B58</f>
        <v>1296</v>
      </c>
      <c r="L58" s="9">
        <f t="shared" ref="L58:L72" si="19">I58+F58+C58</f>
        <v>765</v>
      </c>
      <c r="M58" s="9">
        <f t="shared" ref="M58:M72" si="20">SUM(K58:L58)</f>
        <v>2061</v>
      </c>
      <c r="N58" s="593" t="s">
        <v>20</v>
      </c>
    </row>
    <row r="59" spans="1:14" ht="18" customHeight="1" x14ac:dyDescent="0.25">
      <c r="A59" s="533" t="s">
        <v>21</v>
      </c>
      <c r="B59" s="9">
        <v>301</v>
      </c>
      <c r="C59" s="9">
        <v>87</v>
      </c>
      <c r="D59" s="9">
        <f t="shared" si="15"/>
        <v>388</v>
      </c>
      <c r="E59" s="9">
        <v>29</v>
      </c>
      <c r="F59" s="9">
        <v>10</v>
      </c>
      <c r="G59" s="9">
        <f t="shared" si="16"/>
        <v>39</v>
      </c>
      <c r="H59" s="9">
        <v>13</v>
      </c>
      <c r="I59" s="9">
        <v>3</v>
      </c>
      <c r="J59" s="9">
        <f t="shared" si="17"/>
        <v>16</v>
      </c>
      <c r="K59" s="9">
        <f t="shared" si="18"/>
        <v>343</v>
      </c>
      <c r="L59" s="9">
        <f t="shared" si="19"/>
        <v>100</v>
      </c>
      <c r="M59" s="9">
        <f t="shared" si="20"/>
        <v>443</v>
      </c>
      <c r="N59" s="593" t="s">
        <v>22</v>
      </c>
    </row>
    <row r="60" spans="1:14" ht="18" customHeight="1" x14ac:dyDescent="0.25">
      <c r="A60" s="533" t="s">
        <v>25</v>
      </c>
      <c r="B60" s="9">
        <v>751</v>
      </c>
      <c r="C60" s="9">
        <v>272</v>
      </c>
      <c r="D60" s="9">
        <f t="shared" si="15"/>
        <v>1023</v>
      </c>
      <c r="E60" s="9">
        <v>36</v>
      </c>
      <c r="F60" s="9">
        <v>22</v>
      </c>
      <c r="G60" s="9">
        <f t="shared" si="16"/>
        <v>58</v>
      </c>
      <c r="H60" s="9">
        <v>122</v>
      </c>
      <c r="I60" s="9">
        <v>54</v>
      </c>
      <c r="J60" s="9">
        <f t="shared" si="17"/>
        <v>176</v>
      </c>
      <c r="K60" s="9">
        <f t="shared" si="18"/>
        <v>909</v>
      </c>
      <c r="L60" s="9">
        <f t="shared" si="19"/>
        <v>348</v>
      </c>
      <c r="M60" s="9">
        <f t="shared" si="20"/>
        <v>1257</v>
      </c>
      <c r="N60" s="593" t="s">
        <v>26</v>
      </c>
    </row>
    <row r="61" spans="1:14" ht="18" customHeight="1" x14ac:dyDescent="0.25">
      <c r="A61" s="533" t="s">
        <v>27</v>
      </c>
      <c r="B61" s="9">
        <v>583</v>
      </c>
      <c r="C61" s="9">
        <v>189</v>
      </c>
      <c r="D61" s="9">
        <f t="shared" si="15"/>
        <v>772</v>
      </c>
      <c r="E61" s="9">
        <v>11</v>
      </c>
      <c r="F61" s="9">
        <v>5</v>
      </c>
      <c r="G61" s="9">
        <f t="shared" si="16"/>
        <v>16</v>
      </c>
      <c r="H61" s="9">
        <v>41</v>
      </c>
      <c r="I61" s="9">
        <v>11</v>
      </c>
      <c r="J61" s="9">
        <f t="shared" si="17"/>
        <v>52</v>
      </c>
      <c r="K61" s="9">
        <f t="shared" si="18"/>
        <v>635</v>
      </c>
      <c r="L61" s="9">
        <f t="shared" si="19"/>
        <v>205</v>
      </c>
      <c r="M61" s="9">
        <f t="shared" si="20"/>
        <v>840</v>
      </c>
      <c r="N61" s="593" t="s">
        <v>28</v>
      </c>
    </row>
    <row r="62" spans="1:14" ht="18" customHeight="1" x14ac:dyDescent="0.25">
      <c r="A62" s="533" t="s">
        <v>35</v>
      </c>
      <c r="B62" s="9">
        <v>1281</v>
      </c>
      <c r="C62" s="9">
        <v>540</v>
      </c>
      <c r="D62" s="9">
        <f t="shared" si="15"/>
        <v>1821</v>
      </c>
      <c r="E62" s="9">
        <v>40</v>
      </c>
      <c r="F62" s="9">
        <v>14</v>
      </c>
      <c r="G62" s="9">
        <f t="shared" si="16"/>
        <v>54</v>
      </c>
      <c r="H62" s="9">
        <v>68</v>
      </c>
      <c r="I62" s="9">
        <v>16</v>
      </c>
      <c r="J62" s="9">
        <f t="shared" si="17"/>
        <v>84</v>
      </c>
      <c r="K62" s="9">
        <f t="shared" si="18"/>
        <v>1389</v>
      </c>
      <c r="L62" s="9">
        <f t="shared" si="19"/>
        <v>570</v>
      </c>
      <c r="M62" s="9">
        <f t="shared" si="20"/>
        <v>1959</v>
      </c>
      <c r="N62" s="593" t="s">
        <v>36</v>
      </c>
    </row>
    <row r="63" spans="1:14" ht="18" customHeight="1" x14ac:dyDescent="0.25">
      <c r="A63" s="533" t="s">
        <v>39</v>
      </c>
      <c r="B63" s="9">
        <v>502</v>
      </c>
      <c r="C63" s="9">
        <v>194</v>
      </c>
      <c r="D63" s="9">
        <f t="shared" si="15"/>
        <v>696</v>
      </c>
      <c r="E63" s="9">
        <v>21</v>
      </c>
      <c r="F63" s="9">
        <v>19</v>
      </c>
      <c r="G63" s="9">
        <f t="shared" si="16"/>
        <v>40</v>
      </c>
      <c r="H63" s="9">
        <v>30</v>
      </c>
      <c r="I63" s="9">
        <v>10</v>
      </c>
      <c r="J63" s="9">
        <f t="shared" si="17"/>
        <v>40</v>
      </c>
      <c r="K63" s="9">
        <f t="shared" si="18"/>
        <v>553</v>
      </c>
      <c r="L63" s="9">
        <f t="shared" si="19"/>
        <v>223</v>
      </c>
      <c r="M63" s="9">
        <f t="shared" si="20"/>
        <v>776</v>
      </c>
      <c r="N63" s="593" t="s">
        <v>114</v>
      </c>
    </row>
    <row r="64" spans="1:14" ht="18" customHeight="1" x14ac:dyDescent="0.25">
      <c r="A64" s="533" t="s">
        <v>43</v>
      </c>
      <c r="B64" s="9">
        <v>911</v>
      </c>
      <c r="C64" s="9">
        <v>126</v>
      </c>
      <c r="D64" s="9">
        <f t="shared" si="15"/>
        <v>1037</v>
      </c>
      <c r="E64" s="9">
        <v>27</v>
      </c>
      <c r="F64" s="9">
        <v>10</v>
      </c>
      <c r="G64" s="9">
        <f t="shared" si="16"/>
        <v>37</v>
      </c>
      <c r="H64" s="9">
        <v>4</v>
      </c>
      <c r="I64" s="9">
        <v>1</v>
      </c>
      <c r="J64" s="9">
        <f t="shared" si="17"/>
        <v>5</v>
      </c>
      <c r="K64" s="9">
        <f t="shared" si="18"/>
        <v>942</v>
      </c>
      <c r="L64" s="9">
        <f t="shared" si="19"/>
        <v>137</v>
      </c>
      <c r="M64" s="9">
        <f t="shared" si="20"/>
        <v>1079</v>
      </c>
      <c r="N64" s="593" t="s">
        <v>44</v>
      </c>
    </row>
    <row r="65" spans="1:14" ht="18" customHeight="1" x14ac:dyDescent="0.25">
      <c r="A65" s="533" t="s">
        <v>45</v>
      </c>
      <c r="B65" s="9">
        <v>142</v>
      </c>
      <c r="C65" s="9">
        <v>98</v>
      </c>
      <c r="D65" s="9">
        <f t="shared" si="15"/>
        <v>240</v>
      </c>
      <c r="E65" s="9">
        <v>22</v>
      </c>
      <c r="F65" s="9">
        <v>13</v>
      </c>
      <c r="G65" s="9">
        <f t="shared" si="16"/>
        <v>35</v>
      </c>
      <c r="H65" s="9">
        <v>0</v>
      </c>
      <c r="I65" s="9">
        <v>0</v>
      </c>
      <c r="J65" s="9">
        <f t="shared" si="17"/>
        <v>0</v>
      </c>
      <c r="K65" s="9">
        <f t="shared" si="18"/>
        <v>164</v>
      </c>
      <c r="L65" s="9">
        <f t="shared" si="19"/>
        <v>111</v>
      </c>
      <c r="M65" s="9">
        <f t="shared" si="20"/>
        <v>275</v>
      </c>
      <c r="N65" s="593" t="s">
        <v>46</v>
      </c>
    </row>
    <row r="66" spans="1:14" ht="18" customHeight="1" x14ac:dyDescent="0.25">
      <c r="A66" s="533" t="s">
        <v>47</v>
      </c>
      <c r="B66" s="9">
        <v>443</v>
      </c>
      <c r="C66" s="9">
        <v>160</v>
      </c>
      <c r="D66" s="9">
        <f t="shared" si="15"/>
        <v>603</v>
      </c>
      <c r="E66" s="9">
        <v>29</v>
      </c>
      <c r="F66" s="9">
        <v>13</v>
      </c>
      <c r="G66" s="9">
        <f t="shared" si="16"/>
        <v>42</v>
      </c>
      <c r="H66" s="9">
        <v>22</v>
      </c>
      <c r="I66" s="9">
        <v>4</v>
      </c>
      <c r="J66" s="9">
        <f t="shared" si="17"/>
        <v>26</v>
      </c>
      <c r="K66" s="9">
        <f t="shared" si="18"/>
        <v>494</v>
      </c>
      <c r="L66" s="9">
        <f t="shared" si="19"/>
        <v>177</v>
      </c>
      <c r="M66" s="9">
        <f t="shared" si="20"/>
        <v>671</v>
      </c>
      <c r="N66" s="593" t="s">
        <v>48</v>
      </c>
    </row>
    <row r="67" spans="1:14" ht="18" customHeight="1" x14ac:dyDescent="0.25">
      <c r="A67" s="533" t="s">
        <v>49</v>
      </c>
      <c r="B67" s="9">
        <v>407</v>
      </c>
      <c r="C67" s="9">
        <v>167</v>
      </c>
      <c r="D67" s="9">
        <f t="shared" si="15"/>
        <v>574</v>
      </c>
      <c r="E67" s="9">
        <v>24</v>
      </c>
      <c r="F67" s="9">
        <v>5</v>
      </c>
      <c r="G67" s="9">
        <f t="shared" si="16"/>
        <v>29</v>
      </c>
      <c r="H67" s="9">
        <v>41</v>
      </c>
      <c r="I67" s="9">
        <v>9</v>
      </c>
      <c r="J67" s="9">
        <f t="shared" si="17"/>
        <v>50</v>
      </c>
      <c r="K67" s="9">
        <f t="shared" si="18"/>
        <v>472</v>
      </c>
      <c r="L67" s="9">
        <f t="shared" si="19"/>
        <v>181</v>
      </c>
      <c r="M67" s="9">
        <f t="shared" si="20"/>
        <v>653</v>
      </c>
      <c r="N67" s="593" t="s">
        <v>50</v>
      </c>
    </row>
    <row r="68" spans="1:14" ht="18" customHeight="1" x14ac:dyDescent="0.25">
      <c r="A68" s="533" t="s">
        <v>96</v>
      </c>
      <c r="B68" s="9">
        <v>241</v>
      </c>
      <c r="C68" s="9">
        <v>24</v>
      </c>
      <c r="D68" s="9">
        <f t="shared" si="15"/>
        <v>265</v>
      </c>
      <c r="E68" s="9">
        <v>5</v>
      </c>
      <c r="F68" s="9">
        <v>2</v>
      </c>
      <c r="G68" s="9">
        <f t="shared" si="16"/>
        <v>7</v>
      </c>
      <c r="H68" s="9">
        <v>3</v>
      </c>
      <c r="I68" s="9">
        <v>0</v>
      </c>
      <c r="J68" s="9">
        <f t="shared" si="17"/>
        <v>3</v>
      </c>
      <c r="K68" s="9">
        <f t="shared" si="18"/>
        <v>249</v>
      </c>
      <c r="L68" s="9">
        <f t="shared" si="19"/>
        <v>26</v>
      </c>
      <c r="M68" s="9">
        <f t="shared" si="20"/>
        <v>275</v>
      </c>
      <c r="N68" s="593" t="s">
        <v>52</v>
      </c>
    </row>
    <row r="69" spans="1:14" ht="18" customHeight="1" x14ac:dyDescent="0.25">
      <c r="A69" s="533" t="s">
        <v>53</v>
      </c>
      <c r="B69" s="9">
        <v>475</v>
      </c>
      <c r="C69" s="9">
        <v>207</v>
      </c>
      <c r="D69" s="9">
        <f t="shared" si="15"/>
        <v>682</v>
      </c>
      <c r="E69" s="9">
        <v>12</v>
      </c>
      <c r="F69" s="9">
        <v>2</v>
      </c>
      <c r="G69" s="9">
        <f t="shared" si="16"/>
        <v>14</v>
      </c>
      <c r="H69" s="9">
        <v>33</v>
      </c>
      <c r="I69" s="9">
        <v>13</v>
      </c>
      <c r="J69" s="9">
        <f t="shared" si="17"/>
        <v>46</v>
      </c>
      <c r="K69" s="9">
        <f t="shared" si="18"/>
        <v>520</v>
      </c>
      <c r="L69" s="9">
        <f t="shared" si="19"/>
        <v>222</v>
      </c>
      <c r="M69" s="9">
        <f t="shared" si="20"/>
        <v>742</v>
      </c>
      <c r="N69" s="593" t="s">
        <v>54</v>
      </c>
    </row>
    <row r="70" spans="1:14" ht="18" customHeight="1" x14ac:dyDescent="0.25">
      <c r="A70" s="533" t="s">
        <v>107</v>
      </c>
      <c r="B70" s="9">
        <v>14</v>
      </c>
      <c r="C70" s="9">
        <v>3</v>
      </c>
      <c r="D70" s="9">
        <f t="shared" si="15"/>
        <v>17</v>
      </c>
      <c r="E70" s="9">
        <v>0</v>
      </c>
      <c r="F70" s="9">
        <v>0</v>
      </c>
      <c r="G70" s="9">
        <f t="shared" si="16"/>
        <v>0</v>
      </c>
      <c r="H70" s="9">
        <v>1</v>
      </c>
      <c r="I70" s="9">
        <v>0</v>
      </c>
      <c r="J70" s="9">
        <f t="shared" si="17"/>
        <v>1</v>
      </c>
      <c r="K70" s="9">
        <f t="shared" si="18"/>
        <v>15</v>
      </c>
      <c r="L70" s="9">
        <f t="shared" si="19"/>
        <v>3</v>
      </c>
      <c r="M70" s="9">
        <f t="shared" si="20"/>
        <v>18</v>
      </c>
      <c r="N70" s="593" t="s">
        <v>55</v>
      </c>
    </row>
    <row r="71" spans="1:14" ht="18" customHeight="1" x14ac:dyDescent="0.25">
      <c r="A71" s="533" t="s">
        <v>56</v>
      </c>
      <c r="B71" s="9">
        <v>448</v>
      </c>
      <c r="C71" s="9">
        <v>170</v>
      </c>
      <c r="D71" s="9">
        <f t="shared" si="15"/>
        <v>618</v>
      </c>
      <c r="E71" s="9">
        <v>21</v>
      </c>
      <c r="F71" s="9">
        <v>6</v>
      </c>
      <c r="G71" s="9">
        <f t="shared" si="16"/>
        <v>27</v>
      </c>
      <c r="H71" s="9">
        <v>2</v>
      </c>
      <c r="I71" s="9">
        <v>1</v>
      </c>
      <c r="J71" s="9">
        <f t="shared" si="17"/>
        <v>3</v>
      </c>
      <c r="K71" s="9">
        <f t="shared" si="18"/>
        <v>471</v>
      </c>
      <c r="L71" s="9">
        <f t="shared" si="19"/>
        <v>177</v>
      </c>
      <c r="M71" s="9">
        <f t="shared" si="20"/>
        <v>648</v>
      </c>
      <c r="N71" s="593" t="s">
        <v>57</v>
      </c>
    </row>
    <row r="72" spans="1:14" ht="18" customHeight="1" thickBot="1" x14ac:dyDescent="0.3">
      <c r="A72" s="11" t="s">
        <v>58</v>
      </c>
      <c r="B72" s="12">
        <v>973</v>
      </c>
      <c r="C72" s="12">
        <v>700</v>
      </c>
      <c r="D72" s="11">
        <f t="shared" si="15"/>
        <v>1673</v>
      </c>
      <c r="E72" s="12">
        <v>22</v>
      </c>
      <c r="F72" s="12">
        <v>19</v>
      </c>
      <c r="G72" s="11">
        <f t="shared" si="16"/>
        <v>41</v>
      </c>
      <c r="H72" s="12">
        <v>35</v>
      </c>
      <c r="I72" s="12">
        <v>21</v>
      </c>
      <c r="J72" s="11">
        <f t="shared" si="17"/>
        <v>56</v>
      </c>
      <c r="K72" s="12">
        <f t="shared" si="18"/>
        <v>1030</v>
      </c>
      <c r="L72" s="12">
        <f t="shared" si="19"/>
        <v>740</v>
      </c>
      <c r="M72" s="11">
        <f t="shared" si="20"/>
        <v>1770</v>
      </c>
      <c r="N72" s="13" t="s">
        <v>59</v>
      </c>
    </row>
    <row r="73" spans="1:14" ht="18" customHeight="1" thickTop="1" x14ac:dyDescent="0.25"/>
    <row r="74" spans="1:14" ht="18" customHeight="1" x14ac:dyDescent="0.25"/>
    <row r="75" spans="1:14" s="660" customFormat="1" ht="18" customHeight="1" x14ac:dyDescent="0.25"/>
    <row r="76" spans="1:14" ht="20.100000000000001" customHeight="1" x14ac:dyDescent="0.25"/>
    <row r="77" spans="1:14" ht="20.100000000000001" customHeight="1" x14ac:dyDescent="0.25"/>
    <row r="78" spans="1:14" ht="20.100000000000001" customHeight="1" thickBot="1" x14ac:dyDescent="0.3">
      <c r="A78" s="442" t="s">
        <v>780</v>
      </c>
      <c r="B78" s="443"/>
      <c r="C78" s="443"/>
      <c r="D78" s="443"/>
      <c r="E78" s="443"/>
      <c r="F78" s="443"/>
      <c r="G78" s="443"/>
      <c r="H78" s="443"/>
      <c r="I78" s="443"/>
      <c r="J78" s="443"/>
      <c r="K78" s="443"/>
      <c r="L78" s="443"/>
      <c r="M78" s="443"/>
      <c r="N78" s="611" t="s">
        <v>781</v>
      </c>
    </row>
    <row r="79" spans="1:14" s="617" customFormat="1" ht="20.100000000000001" customHeight="1" thickTop="1" x14ac:dyDescent="0.25">
      <c r="A79" s="735" t="s">
        <v>0</v>
      </c>
      <c r="B79" s="735" t="s">
        <v>129</v>
      </c>
      <c r="C79" s="735"/>
      <c r="D79" s="735"/>
      <c r="E79" s="735" t="s">
        <v>130</v>
      </c>
      <c r="F79" s="735"/>
      <c r="G79" s="735"/>
      <c r="H79" s="735" t="s">
        <v>131</v>
      </c>
      <c r="I79" s="735"/>
      <c r="J79" s="735"/>
      <c r="K79" s="735" t="s">
        <v>4</v>
      </c>
      <c r="L79" s="735"/>
      <c r="M79" s="735"/>
      <c r="N79" s="735" t="s">
        <v>5</v>
      </c>
    </row>
    <row r="80" spans="1:14" s="617" customFormat="1" ht="20.100000000000001" customHeight="1" x14ac:dyDescent="0.25">
      <c r="A80" s="736"/>
      <c r="B80" s="736" t="s">
        <v>132</v>
      </c>
      <c r="C80" s="736"/>
      <c r="D80" s="736"/>
      <c r="E80" s="736" t="s">
        <v>133</v>
      </c>
      <c r="F80" s="736"/>
      <c r="G80" s="736"/>
      <c r="H80" s="736" t="s">
        <v>134</v>
      </c>
      <c r="I80" s="736"/>
      <c r="J80" s="736"/>
      <c r="K80" s="736" t="s">
        <v>9</v>
      </c>
      <c r="L80" s="736"/>
      <c r="M80" s="736"/>
      <c r="N80" s="736"/>
    </row>
    <row r="81" spans="1:14" s="617" customFormat="1" ht="21" customHeight="1" x14ac:dyDescent="0.25">
      <c r="A81" s="736"/>
      <c r="B81" s="581" t="s">
        <v>10</v>
      </c>
      <c r="C81" s="581" t="s">
        <v>11</v>
      </c>
      <c r="D81" s="581" t="s">
        <v>12</v>
      </c>
      <c r="E81" s="581" t="s">
        <v>10</v>
      </c>
      <c r="F81" s="581" t="s">
        <v>11</v>
      </c>
      <c r="G81" s="581" t="s">
        <v>12</v>
      </c>
      <c r="H81" s="581" t="s">
        <v>10</v>
      </c>
      <c r="I81" s="581" t="s">
        <v>113</v>
      </c>
      <c r="J81" s="581" t="s">
        <v>12</v>
      </c>
      <c r="K81" s="581" t="s">
        <v>10</v>
      </c>
      <c r="L81" s="581" t="s">
        <v>11</v>
      </c>
      <c r="M81" s="581" t="s">
        <v>12</v>
      </c>
      <c r="N81" s="736"/>
    </row>
    <row r="82" spans="1:14" s="617" customFormat="1" ht="21" customHeight="1" thickBot="1" x14ac:dyDescent="0.3">
      <c r="A82" s="737"/>
      <c r="B82" s="582" t="s">
        <v>13</v>
      </c>
      <c r="C82" s="582" t="s">
        <v>14</v>
      </c>
      <c r="D82" s="582" t="s">
        <v>9</v>
      </c>
      <c r="E82" s="582" t="s">
        <v>13</v>
      </c>
      <c r="F82" s="582" t="s">
        <v>14</v>
      </c>
      <c r="G82" s="582" t="s">
        <v>9</v>
      </c>
      <c r="H82" s="582" t="s">
        <v>13</v>
      </c>
      <c r="I82" s="582" t="s">
        <v>14</v>
      </c>
      <c r="J82" s="582" t="s">
        <v>9</v>
      </c>
      <c r="K82" s="582" t="s">
        <v>13</v>
      </c>
      <c r="L82" s="582" t="s">
        <v>14</v>
      </c>
      <c r="M82" s="582" t="s">
        <v>9</v>
      </c>
      <c r="N82" s="737"/>
    </row>
    <row r="83" spans="1:14" ht="21" customHeight="1" x14ac:dyDescent="0.25">
      <c r="A83" s="533" t="s">
        <v>60</v>
      </c>
      <c r="B83" s="9">
        <v>823</v>
      </c>
      <c r="C83" s="9">
        <v>405</v>
      </c>
      <c r="D83" s="9">
        <f>SUM(B83:C83)</f>
        <v>1228</v>
      </c>
      <c r="E83" s="9">
        <v>23</v>
      </c>
      <c r="F83" s="9">
        <v>4</v>
      </c>
      <c r="G83" s="9">
        <f>SUM(E83:F83)</f>
        <v>27</v>
      </c>
      <c r="H83" s="9">
        <v>38</v>
      </c>
      <c r="I83" s="9">
        <v>13</v>
      </c>
      <c r="J83" s="9">
        <f>SUM(H83:I83)</f>
        <v>51</v>
      </c>
      <c r="K83" s="9">
        <f>H83+E83+B83</f>
        <v>884</v>
      </c>
      <c r="L83" s="9">
        <f>I83+F83+C83</f>
        <v>422</v>
      </c>
      <c r="M83" s="9">
        <f>SUM(K83:L83)</f>
        <v>1306</v>
      </c>
      <c r="N83" s="593" t="s">
        <v>61</v>
      </c>
    </row>
    <row r="84" spans="1:14" ht="21" customHeight="1" x14ac:dyDescent="0.25">
      <c r="A84" s="533" t="s">
        <v>62</v>
      </c>
      <c r="B84" s="9">
        <v>65</v>
      </c>
      <c r="C84" s="9">
        <v>34</v>
      </c>
      <c r="D84" s="9">
        <f t="shared" ref="D84:D98" si="21">SUM(B84:C84)</f>
        <v>99</v>
      </c>
      <c r="E84" s="9">
        <v>2</v>
      </c>
      <c r="F84" s="9">
        <v>4</v>
      </c>
      <c r="G84" s="9">
        <f t="shared" ref="G84:G98" si="22">SUM(E84:F84)</f>
        <v>6</v>
      </c>
      <c r="H84" s="9">
        <v>0</v>
      </c>
      <c r="I84" s="9">
        <v>0</v>
      </c>
      <c r="J84" s="9">
        <f t="shared" ref="J84:J98" si="23">SUM(H84:I84)</f>
        <v>0</v>
      </c>
      <c r="K84" s="9">
        <f t="shared" ref="K84:K98" si="24">H84+E84+B84</f>
        <v>67</v>
      </c>
      <c r="L84" s="9">
        <f t="shared" ref="L84:L98" si="25">I84+F84+C84</f>
        <v>38</v>
      </c>
      <c r="M84" s="9">
        <f t="shared" ref="M84:M98" si="26">SUM(K84:L84)</f>
        <v>105</v>
      </c>
      <c r="N84" s="593" t="s">
        <v>63</v>
      </c>
    </row>
    <row r="85" spans="1:14" ht="27" customHeight="1" x14ac:dyDescent="0.25">
      <c r="A85" s="5" t="s">
        <v>64</v>
      </c>
      <c r="B85" s="596">
        <v>835</v>
      </c>
      <c r="C85" s="596">
        <v>407</v>
      </c>
      <c r="D85" s="9">
        <f t="shared" si="21"/>
        <v>1242</v>
      </c>
      <c r="E85" s="596">
        <v>76</v>
      </c>
      <c r="F85" s="596">
        <v>13</v>
      </c>
      <c r="G85" s="9">
        <f t="shared" si="22"/>
        <v>89</v>
      </c>
      <c r="H85" s="596">
        <v>33</v>
      </c>
      <c r="I85" s="596">
        <v>12</v>
      </c>
      <c r="J85" s="9">
        <f t="shared" si="23"/>
        <v>45</v>
      </c>
      <c r="K85" s="9">
        <f t="shared" si="24"/>
        <v>944</v>
      </c>
      <c r="L85" s="9">
        <f t="shared" si="25"/>
        <v>432</v>
      </c>
      <c r="M85" s="9">
        <f t="shared" si="26"/>
        <v>1376</v>
      </c>
      <c r="N85" s="7" t="s">
        <v>65</v>
      </c>
    </row>
    <row r="86" spans="1:14" ht="27" customHeight="1" x14ac:dyDescent="0.25">
      <c r="A86" s="533" t="s">
        <v>66</v>
      </c>
      <c r="B86" s="9">
        <v>339</v>
      </c>
      <c r="C86" s="9">
        <v>128</v>
      </c>
      <c r="D86" s="9">
        <f t="shared" si="21"/>
        <v>467</v>
      </c>
      <c r="E86" s="9">
        <v>31</v>
      </c>
      <c r="F86" s="9">
        <v>6</v>
      </c>
      <c r="G86" s="9">
        <f t="shared" si="22"/>
        <v>37</v>
      </c>
      <c r="H86" s="9">
        <v>45</v>
      </c>
      <c r="I86" s="9">
        <v>16</v>
      </c>
      <c r="J86" s="9">
        <f t="shared" si="23"/>
        <v>61</v>
      </c>
      <c r="K86" s="9">
        <f t="shared" si="24"/>
        <v>415</v>
      </c>
      <c r="L86" s="9">
        <f t="shared" si="25"/>
        <v>150</v>
      </c>
      <c r="M86" s="9">
        <f t="shared" si="26"/>
        <v>565</v>
      </c>
      <c r="N86" s="593" t="s">
        <v>67</v>
      </c>
    </row>
    <row r="87" spans="1:14" ht="27" customHeight="1" x14ac:dyDescent="0.25">
      <c r="A87" s="533" t="s">
        <v>68</v>
      </c>
      <c r="B87" s="9">
        <v>217</v>
      </c>
      <c r="C87" s="9">
        <v>103</v>
      </c>
      <c r="D87" s="9">
        <f t="shared" si="21"/>
        <v>320</v>
      </c>
      <c r="E87" s="9">
        <v>7</v>
      </c>
      <c r="F87" s="9">
        <v>3</v>
      </c>
      <c r="G87" s="9">
        <f t="shared" si="22"/>
        <v>10</v>
      </c>
      <c r="H87" s="9">
        <v>10</v>
      </c>
      <c r="I87" s="9">
        <v>5</v>
      </c>
      <c r="J87" s="9">
        <f t="shared" si="23"/>
        <v>15</v>
      </c>
      <c r="K87" s="9">
        <f t="shared" si="24"/>
        <v>234</v>
      </c>
      <c r="L87" s="9">
        <f t="shared" si="25"/>
        <v>111</v>
      </c>
      <c r="M87" s="9">
        <f t="shared" si="26"/>
        <v>345</v>
      </c>
      <c r="N87" s="593" t="s">
        <v>69</v>
      </c>
    </row>
    <row r="88" spans="1:14" ht="27" customHeight="1" x14ac:dyDescent="0.25">
      <c r="A88" s="533" t="s">
        <v>70</v>
      </c>
      <c r="B88" s="9">
        <v>365</v>
      </c>
      <c r="C88" s="9">
        <v>172</v>
      </c>
      <c r="D88" s="9">
        <f t="shared" si="21"/>
        <v>537</v>
      </c>
      <c r="E88" s="9">
        <v>8</v>
      </c>
      <c r="F88" s="9">
        <v>5</v>
      </c>
      <c r="G88" s="9">
        <f t="shared" si="22"/>
        <v>13</v>
      </c>
      <c r="H88" s="9">
        <v>0</v>
      </c>
      <c r="I88" s="9">
        <v>0</v>
      </c>
      <c r="J88" s="9">
        <f t="shared" si="23"/>
        <v>0</v>
      </c>
      <c r="K88" s="9">
        <f t="shared" si="24"/>
        <v>373</v>
      </c>
      <c r="L88" s="9">
        <f t="shared" si="25"/>
        <v>177</v>
      </c>
      <c r="M88" s="9">
        <f t="shared" si="26"/>
        <v>550</v>
      </c>
      <c r="N88" s="593" t="s">
        <v>71</v>
      </c>
    </row>
    <row r="89" spans="1:14" ht="27" customHeight="1" x14ac:dyDescent="0.25">
      <c r="A89" s="533" t="s">
        <v>99</v>
      </c>
      <c r="B89" s="9">
        <v>52</v>
      </c>
      <c r="C89" s="9">
        <v>8</v>
      </c>
      <c r="D89" s="9">
        <f t="shared" si="21"/>
        <v>60</v>
      </c>
      <c r="E89" s="9">
        <v>0</v>
      </c>
      <c r="F89" s="9">
        <v>0</v>
      </c>
      <c r="G89" s="9">
        <f t="shared" si="22"/>
        <v>0</v>
      </c>
      <c r="H89" s="9">
        <v>0</v>
      </c>
      <c r="I89" s="9">
        <v>0</v>
      </c>
      <c r="J89" s="9">
        <f t="shared" si="23"/>
        <v>0</v>
      </c>
      <c r="K89" s="9">
        <f t="shared" si="24"/>
        <v>52</v>
      </c>
      <c r="L89" s="9">
        <f t="shared" si="25"/>
        <v>8</v>
      </c>
      <c r="M89" s="9">
        <f t="shared" si="26"/>
        <v>60</v>
      </c>
      <c r="N89" s="599" t="s">
        <v>73</v>
      </c>
    </row>
    <row r="90" spans="1:14" ht="27" customHeight="1" x14ac:dyDescent="0.25">
      <c r="A90" s="533" t="s">
        <v>76</v>
      </c>
      <c r="B90" s="9">
        <v>9</v>
      </c>
      <c r="C90" s="9">
        <v>2</v>
      </c>
      <c r="D90" s="9">
        <f t="shared" si="21"/>
        <v>11</v>
      </c>
      <c r="E90" s="9">
        <v>0</v>
      </c>
      <c r="F90" s="9">
        <v>0</v>
      </c>
      <c r="G90" s="9">
        <f t="shared" si="22"/>
        <v>0</v>
      </c>
      <c r="H90" s="9">
        <v>0</v>
      </c>
      <c r="I90" s="9">
        <v>0</v>
      </c>
      <c r="J90" s="9">
        <f t="shared" si="23"/>
        <v>0</v>
      </c>
      <c r="K90" s="9">
        <f t="shared" si="24"/>
        <v>9</v>
      </c>
      <c r="L90" s="9">
        <f t="shared" si="25"/>
        <v>2</v>
      </c>
      <c r="M90" s="9">
        <f t="shared" si="26"/>
        <v>11</v>
      </c>
      <c r="N90" s="593" t="s">
        <v>119</v>
      </c>
    </row>
    <row r="91" spans="1:14" ht="27" customHeight="1" x14ac:dyDescent="0.25">
      <c r="A91" s="533" t="s">
        <v>136</v>
      </c>
      <c r="B91" s="9">
        <f>SUM(B57:B84,B85:B90)</f>
        <v>12697</v>
      </c>
      <c r="C91" s="9">
        <f>SUM(C57:C84,C85:C90)</f>
        <v>5775</v>
      </c>
      <c r="D91" s="9">
        <f t="shared" si="21"/>
        <v>18472</v>
      </c>
      <c r="E91" s="9">
        <f>SUM(E57:E84,E85:E90)</f>
        <v>550</v>
      </c>
      <c r="F91" s="9">
        <f>SUM(F57:F84,F85:F90)</f>
        <v>246</v>
      </c>
      <c r="G91" s="9">
        <f t="shared" si="22"/>
        <v>796</v>
      </c>
      <c r="H91" s="9">
        <f>SUM(H57:H84,H85:H90)</f>
        <v>636</v>
      </c>
      <c r="I91" s="9">
        <f>SUM(I57:I84,I85:I90)</f>
        <v>259</v>
      </c>
      <c r="J91" s="9">
        <f t="shared" si="23"/>
        <v>895</v>
      </c>
      <c r="K91" s="9">
        <f t="shared" si="24"/>
        <v>13883</v>
      </c>
      <c r="L91" s="9">
        <f t="shared" si="25"/>
        <v>6280</v>
      </c>
      <c r="M91" s="9">
        <f t="shared" si="26"/>
        <v>20163</v>
      </c>
      <c r="N91" s="593" t="s">
        <v>103</v>
      </c>
    </row>
    <row r="92" spans="1:14" ht="27" customHeight="1" x14ac:dyDescent="0.25">
      <c r="A92" s="533" t="s">
        <v>80</v>
      </c>
      <c r="B92" s="9">
        <v>216</v>
      </c>
      <c r="C92" s="9">
        <v>20</v>
      </c>
      <c r="D92" s="9">
        <f t="shared" si="21"/>
        <v>236</v>
      </c>
      <c r="E92" s="9">
        <v>7</v>
      </c>
      <c r="F92" s="9">
        <v>0</v>
      </c>
      <c r="G92" s="9">
        <f t="shared" si="22"/>
        <v>7</v>
      </c>
      <c r="H92" s="9">
        <v>12</v>
      </c>
      <c r="I92" s="9">
        <v>3</v>
      </c>
      <c r="J92" s="9">
        <f t="shared" si="23"/>
        <v>15</v>
      </c>
      <c r="K92" s="9">
        <f t="shared" si="24"/>
        <v>235</v>
      </c>
      <c r="L92" s="9">
        <f t="shared" si="25"/>
        <v>23</v>
      </c>
      <c r="M92" s="9">
        <f t="shared" si="26"/>
        <v>258</v>
      </c>
      <c r="N92" s="593" t="s">
        <v>81</v>
      </c>
    </row>
    <row r="93" spans="1:14" ht="27" customHeight="1" x14ac:dyDescent="0.25">
      <c r="A93" s="533" t="s">
        <v>82</v>
      </c>
      <c r="B93" s="9">
        <v>707</v>
      </c>
      <c r="C93" s="9">
        <v>312</v>
      </c>
      <c r="D93" s="9">
        <f t="shared" si="21"/>
        <v>1019</v>
      </c>
      <c r="E93" s="9">
        <v>28</v>
      </c>
      <c r="F93" s="9">
        <v>8</v>
      </c>
      <c r="G93" s="9">
        <f t="shared" si="22"/>
        <v>36</v>
      </c>
      <c r="H93" s="9">
        <v>53</v>
      </c>
      <c r="I93" s="9">
        <v>15</v>
      </c>
      <c r="J93" s="9">
        <f t="shared" si="23"/>
        <v>68</v>
      </c>
      <c r="K93" s="9">
        <f t="shared" si="24"/>
        <v>788</v>
      </c>
      <c r="L93" s="9">
        <f t="shared" si="25"/>
        <v>335</v>
      </c>
      <c r="M93" s="9">
        <f t="shared" si="26"/>
        <v>1123</v>
      </c>
      <c r="N93" s="593" t="s">
        <v>83</v>
      </c>
    </row>
    <row r="94" spans="1:14" ht="27" customHeight="1" x14ac:dyDescent="0.25">
      <c r="A94" s="533" t="s">
        <v>84</v>
      </c>
      <c r="B94" s="9">
        <v>39</v>
      </c>
      <c r="C94" s="9">
        <v>5</v>
      </c>
      <c r="D94" s="9">
        <f t="shared" si="21"/>
        <v>44</v>
      </c>
      <c r="E94" s="9">
        <v>3</v>
      </c>
      <c r="F94" s="9">
        <v>0</v>
      </c>
      <c r="G94" s="9">
        <f t="shared" si="22"/>
        <v>3</v>
      </c>
      <c r="H94" s="9">
        <v>3</v>
      </c>
      <c r="I94" s="9">
        <v>2</v>
      </c>
      <c r="J94" s="9">
        <f t="shared" si="23"/>
        <v>5</v>
      </c>
      <c r="K94" s="9">
        <f t="shared" si="24"/>
        <v>45</v>
      </c>
      <c r="L94" s="9">
        <f t="shared" si="25"/>
        <v>7</v>
      </c>
      <c r="M94" s="9">
        <f t="shared" si="26"/>
        <v>52</v>
      </c>
      <c r="N94" s="593" t="s">
        <v>85</v>
      </c>
    </row>
    <row r="95" spans="1:14" ht="27" customHeight="1" x14ac:dyDescent="0.25">
      <c r="A95" s="533" t="s">
        <v>86</v>
      </c>
      <c r="B95" s="9">
        <v>170</v>
      </c>
      <c r="C95" s="9">
        <v>45</v>
      </c>
      <c r="D95" s="9">
        <f t="shared" si="21"/>
        <v>215</v>
      </c>
      <c r="E95" s="9">
        <v>7</v>
      </c>
      <c r="F95" s="9">
        <v>5</v>
      </c>
      <c r="G95" s="9">
        <f t="shared" si="22"/>
        <v>12</v>
      </c>
      <c r="H95" s="9">
        <v>13</v>
      </c>
      <c r="I95" s="9">
        <v>7</v>
      </c>
      <c r="J95" s="9">
        <f t="shared" si="23"/>
        <v>20</v>
      </c>
      <c r="K95" s="9">
        <f t="shared" si="24"/>
        <v>190</v>
      </c>
      <c r="L95" s="9">
        <f t="shared" si="25"/>
        <v>57</v>
      </c>
      <c r="M95" s="9">
        <f t="shared" si="26"/>
        <v>247</v>
      </c>
      <c r="N95" s="593" t="s">
        <v>87</v>
      </c>
    </row>
    <row r="96" spans="1:14" ht="27" customHeight="1" x14ac:dyDescent="0.25">
      <c r="A96" s="533" t="s">
        <v>88</v>
      </c>
      <c r="B96" s="9">
        <v>4285</v>
      </c>
      <c r="C96" s="9">
        <v>918</v>
      </c>
      <c r="D96" s="9">
        <f t="shared" si="21"/>
        <v>5203</v>
      </c>
      <c r="E96" s="9">
        <v>104</v>
      </c>
      <c r="F96" s="9">
        <v>13</v>
      </c>
      <c r="G96" s="9">
        <f t="shared" si="22"/>
        <v>117</v>
      </c>
      <c r="H96" s="9">
        <v>563</v>
      </c>
      <c r="I96" s="9">
        <v>83</v>
      </c>
      <c r="J96" s="9">
        <f t="shared" si="23"/>
        <v>646</v>
      </c>
      <c r="K96" s="9">
        <f t="shared" si="24"/>
        <v>4952</v>
      </c>
      <c r="L96" s="9">
        <f t="shared" si="25"/>
        <v>1014</v>
      </c>
      <c r="M96" s="9">
        <f t="shared" si="26"/>
        <v>5966</v>
      </c>
      <c r="N96" s="593" t="s">
        <v>89</v>
      </c>
    </row>
    <row r="97" spans="1:14" ht="27" customHeight="1" thickBot="1" x14ac:dyDescent="0.3">
      <c r="A97" s="20" t="s">
        <v>127</v>
      </c>
      <c r="B97" s="21">
        <f>SUM(B92:B96,B91)</f>
        <v>18114</v>
      </c>
      <c r="C97" s="21">
        <f t="shared" ref="C97:I97" si="27">SUM(C92:C96,C91)</f>
        <v>7075</v>
      </c>
      <c r="D97" s="9">
        <f t="shared" si="21"/>
        <v>25189</v>
      </c>
      <c r="E97" s="21">
        <f t="shared" si="27"/>
        <v>699</v>
      </c>
      <c r="F97" s="21">
        <f t="shared" si="27"/>
        <v>272</v>
      </c>
      <c r="G97" s="9">
        <f t="shared" si="22"/>
        <v>971</v>
      </c>
      <c r="H97" s="21">
        <f t="shared" si="27"/>
        <v>1280</v>
      </c>
      <c r="I97" s="21">
        <f t="shared" si="27"/>
        <v>369</v>
      </c>
      <c r="J97" s="9">
        <f t="shared" si="23"/>
        <v>1649</v>
      </c>
      <c r="K97" s="9">
        <f t="shared" si="24"/>
        <v>20093</v>
      </c>
      <c r="L97" s="9">
        <f t="shared" si="25"/>
        <v>7716</v>
      </c>
      <c r="M97" s="9">
        <f t="shared" si="26"/>
        <v>27809</v>
      </c>
      <c r="N97" s="22" t="s">
        <v>103</v>
      </c>
    </row>
    <row r="98" spans="1:14" ht="27" customHeight="1" thickBot="1" x14ac:dyDescent="0.3">
      <c r="A98" s="23" t="s">
        <v>104</v>
      </c>
      <c r="B98" s="24">
        <f>SUM(B97,B55)</f>
        <v>62853</v>
      </c>
      <c r="C98" s="24">
        <f>SUM(C97,C55)</f>
        <v>34542</v>
      </c>
      <c r="D98" s="24">
        <f t="shared" si="21"/>
        <v>97395</v>
      </c>
      <c r="E98" s="24">
        <f>SUM(E97,E55)</f>
        <v>9301</v>
      </c>
      <c r="F98" s="24">
        <f>SUM(F97,F55)</f>
        <v>7247</v>
      </c>
      <c r="G98" s="24">
        <f t="shared" si="22"/>
        <v>16548</v>
      </c>
      <c r="H98" s="24">
        <f>SUM(H97,H55)</f>
        <v>6494</v>
      </c>
      <c r="I98" s="24">
        <f>SUM(I97,I55)</f>
        <v>3943</v>
      </c>
      <c r="J98" s="24">
        <f t="shared" si="23"/>
        <v>10437</v>
      </c>
      <c r="K98" s="24">
        <f t="shared" si="24"/>
        <v>78648</v>
      </c>
      <c r="L98" s="24">
        <f t="shared" si="25"/>
        <v>45732</v>
      </c>
      <c r="M98" s="24">
        <f t="shared" si="26"/>
        <v>124380</v>
      </c>
      <c r="N98" s="594" t="s">
        <v>9</v>
      </c>
    </row>
    <row r="99" spans="1:14" ht="14.4" thickTop="1" x14ac:dyDescent="0.25"/>
    <row r="101" spans="1:14" s="660" customFormat="1" x14ac:dyDescent="0.25"/>
    <row r="102" spans="1:14" s="660" customFormat="1" x14ac:dyDescent="0.25"/>
    <row r="103" spans="1:14" s="660" customFormat="1" x14ac:dyDescent="0.25"/>
    <row r="104" spans="1:14" s="660" customFormat="1" x14ac:dyDescent="0.25"/>
    <row r="105" spans="1:14" s="660" customFormat="1" x14ac:dyDescent="0.25"/>
    <row r="112" spans="1:14" s="452" customFormat="1" ht="27" customHeight="1" x14ac:dyDescent="0.25">
      <c r="A112" s="741" t="s">
        <v>722</v>
      </c>
      <c r="B112" s="741"/>
      <c r="C112" s="741"/>
      <c r="D112" s="741"/>
      <c r="E112" s="741"/>
      <c r="F112" s="741"/>
      <c r="G112" s="741"/>
      <c r="H112" s="741"/>
      <c r="I112" s="741"/>
      <c r="J112" s="741"/>
      <c r="K112" s="741"/>
      <c r="L112" s="741"/>
      <c r="M112" s="741"/>
      <c r="N112" s="741"/>
    </row>
    <row r="113" spans="1:14" s="452" customFormat="1" ht="27" customHeight="1" x14ac:dyDescent="0.25">
      <c r="A113" s="742" t="s">
        <v>725</v>
      </c>
      <c r="B113" s="742"/>
      <c r="C113" s="742"/>
      <c r="D113" s="742"/>
      <c r="E113" s="742"/>
      <c r="F113" s="742"/>
      <c r="G113" s="742"/>
      <c r="H113" s="742"/>
      <c r="I113" s="742"/>
      <c r="J113" s="742"/>
      <c r="K113" s="742"/>
      <c r="L113" s="742"/>
      <c r="M113" s="742"/>
      <c r="N113" s="742"/>
    </row>
    <row r="114" spans="1:14" ht="24.75" customHeight="1" thickBot="1" x14ac:dyDescent="0.3">
      <c r="A114" s="442" t="s">
        <v>782</v>
      </c>
      <c r="B114" s="442"/>
      <c r="C114" s="442"/>
      <c r="D114" s="442"/>
      <c r="E114" s="442"/>
      <c r="F114" s="442"/>
      <c r="G114" s="442"/>
      <c r="H114" s="442"/>
      <c r="I114" s="442"/>
      <c r="J114" s="442"/>
      <c r="K114" s="442"/>
      <c r="L114" s="442"/>
      <c r="M114" s="442"/>
      <c r="N114" s="611" t="s">
        <v>138</v>
      </c>
    </row>
    <row r="115" spans="1:14" s="617" customFormat="1" ht="16.2" thickTop="1" x14ac:dyDescent="0.25">
      <c r="A115" s="735" t="s">
        <v>0</v>
      </c>
      <c r="B115" s="735" t="s">
        <v>129</v>
      </c>
      <c r="C115" s="735"/>
      <c r="D115" s="735"/>
      <c r="E115" s="735" t="s">
        <v>130</v>
      </c>
      <c r="F115" s="735"/>
      <c r="G115" s="735"/>
      <c r="H115" s="735" t="s">
        <v>131</v>
      </c>
      <c r="I115" s="735"/>
      <c r="J115" s="735"/>
      <c r="K115" s="735" t="s">
        <v>12</v>
      </c>
      <c r="L115" s="735"/>
      <c r="M115" s="735"/>
      <c r="N115" s="735" t="s">
        <v>5</v>
      </c>
    </row>
    <row r="116" spans="1:14" s="617" customFormat="1" ht="15.6" x14ac:dyDescent="0.25">
      <c r="A116" s="736"/>
      <c r="B116" s="736" t="s">
        <v>132</v>
      </c>
      <c r="C116" s="736"/>
      <c r="D116" s="736"/>
      <c r="E116" s="736" t="s">
        <v>133</v>
      </c>
      <c r="F116" s="736"/>
      <c r="G116" s="736"/>
      <c r="H116" s="736" t="s">
        <v>134</v>
      </c>
      <c r="I116" s="736"/>
      <c r="J116" s="736"/>
      <c r="K116" s="736" t="s">
        <v>9</v>
      </c>
      <c r="L116" s="736"/>
      <c r="M116" s="736"/>
      <c r="N116" s="736"/>
    </row>
    <row r="117" spans="1:14" s="617" customFormat="1" ht="15.6" x14ac:dyDescent="0.25">
      <c r="A117" s="736"/>
      <c r="B117" s="581" t="s">
        <v>10</v>
      </c>
      <c r="C117" s="581" t="s">
        <v>11</v>
      </c>
      <c r="D117" s="581" t="s">
        <v>12</v>
      </c>
      <c r="E117" s="581" t="s">
        <v>10</v>
      </c>
      <c r="F117" s="581" t="s">
        <v>11</v>
      </c>
      <c r="G117" s="581" t="s">
        <v>12</v>
      </c>
      <c r="H117" s="581" t="s">
        <v>10</v>
      </c>
      <c r="I117" s="581" t="s">
        <v>113</v>
      </c>
      <c r="J117" s="581" t="s">
        <v>12</v>
      </c>
      <c r="K117" s="581" t="s">
        <v>10</v>
      </c>
      <c r="L117" s="581" t="s">
        <v>11</v>
      </c>
      <c r="M117" s="581" t="s">
        <v>4</v>
      </c>
      <c r="N117" s="736"/>
    </row>
    <row r="118" spans="1:14" s="617" customFormat="1" ht="16.2" thickBot="1" x14ac:dyDescent="0.3">
      <c r="A118" s="737"/>
      <c r="B118" s="582" t="s">
        <v>13</v>
      </c>
      <c r="C118" s="582" t="s">
        <v>14</v>
      </c>
      <c r="D118" s="582" t="s">
        <v>9</v>
      </c>
      <c r="E118" s="582" t="s">
        <v>13</v>
      </c>
      <c r="F118" s="582" t="s">
        <v>14</v>
      </c>
      <c r="G118" s="582" t="s">
        <v>9</v>
      </c>
      <c r="H118" s="582" t="s">
        <v>13</v>
      </c>
      <c r="I118" s="582" t="s">
        <v>14</v>
      </c>
      <c r="J118" s="582" t="s">
        <v>9</v>
      </c>
      <c r="K118" s="582" t="s">
        <v>13</v>
      </c>
      <c r="L118" s="582" t="s">
        <v>14</v>
      </c>
      <c r="M118" s="582" t="s">
        <v>9</v>
      </c>
      <c r="N118" s="737"/>
    </row>
    <row r="119" spans="1:14" ht="27.75" customHeight="1" x14ac:dyDescent="0.25">
      <c r="A119" s="5" t="s">
        <v>15</v>
      </c>
      <c r="B119" s="596"/>
      <c r="C119" s="596"/>
      <c r="D119" s="596"/>
      <c r="E119" s="596"/>
      <c r="F119" s="596"/>
      <c r="G119" s="596"/>
      <c r="H119" s="596"/>
      <c r="I119" s="596"/>
      <c r="J119" s="596"/>
      <c r="K119" s="7"/>
      <c r="L119" s="5"/>
      <c r="M119" s="596"/>
      <c r="N119" s="7" t="s">
        <v>16</v>
      </c>
    </row>
    <row r="120" spans="1:14" ht="27.75" customHeight="1" x14ac:dyDescent="0.25">
      <c r="A120" s="533" t="s">
        <v>17</v>
      </c>
      <c r="B120" s="9">
        <v>0</v>
      </c>
      <c r="C120" s="9">
        <v>2</v>
      </c>
      <c r="D120" s="9">
        <v>2</v>
      </c>
      <c r="E120" s="9">
        <v>0</v>
      </c>
      <c r="F120" s="9">
        <v>1</v>
      </c>
      <c r="G120" s="9">
        <v>1</v>
      </c>
      <c r="H120" s="9">
        <v>0</v>
      </c>
      <c r="I120" s="9">
        <v>0</v>
      </c>
      <c r="J120" s="9">
        <v>0</v>
      </c>
      <c r="K120" s="9">
        <v>0</v>
      </c>
      <c r="L120" s="9">
        <v>3</v>
      </c>
      <c r="M120" s="9">
        <v>3</v>
      </c>
      <c r="N120" s="593" t="s">
        <v>18</v>
      </c>
    </row>
    <row r="121" spans="1:14" ht="27.75" customHeight="1" x14ac:dyDescent="0.25">
      <c r="A121" s="533" t="s">
        <v>21</v>
      </c>
      <c r="B121" s="9">
        <v>0</v>
      </c>
      <c r="C121" s="9">
        <v>1</v>
      </c>
      <c r="D121" s="9">
        <v>1</v>
      </c>
      <c r="E121" s="9">
        <v>0</v>
      </c>
      <c r="F121" s="9">
        <v>0</v>
      </c>
      <c r="G121" s="9">
        <v>0</v>
      </c>
      <c r="H121" s="9">
        <v>0</v>
      </c>
      <c r="I121" s="9">
        <v>0</v>
      </c>
      <c r="J121" s="9">
        <v>0</v>
      </c>
      <c r="K121" s="9">
        <v>0</v>
      </c>
      <c r="L121" s="9">
        <v>1</v>
      </c>
      <c r="M121" s="9">
        <v>1</v>
      </c>
      <c r="N121" s="593" t="s">
        <v>22</v>
      </c>
    </row>
    <row r="122" spans="1:14" ht="27.75" customHeight="1" x14ac:dyDescent="0.25">
      <c r="A122" s="533" t="s">
        <v>80</v>
      </c>
      <c r="B122" s="9">
        <v>0</v>
      </c>
      <c r="C122" s="9">
        <v>1</v>
      </c>
      <c r="D122" s="9">
        <v>1</v>
      </c>
      <c r="E122" s="9">
        <v>0</v>
      </c>
      <c r="F122" s="9">
        <v>1</v>
      </c>
      <c r="G122" s="9">
        <v>1</v>
      </c>
      <c r="H122" s="9">
        <v>0</v>
      </c>
      <c r="I122" s="9">
        <v>0</v>
      </c>
      <c r="J122" s="9">
        <v>0</v>
      </c>
      <c r="K122" s="9">
        <v>0</v>
      </c>
      <c r="L122" s="9">
        <v>2</v>
      </c>
      <c r="M122" s="9">
        <v>2</v>
      </c>
      <c r="N122" s="593" t="s">
        <v>81</v>
      </c>
    </row>
    <row r="123" spans="1:14" ht="27.75" customHeight="1" x14ac:dyDescent="0.25">
      <c r="A123" s="533" t="s">
        <v>82</v>
      </c>
      <c r="B123" s="9">
        <v>0</v>
      </c>
      <c r="C123" s="9">
        <v>2</v>
      </c>
      <c r="D123" s="9">
        <v>2</v>
      </c>
      <c r="E123" s="9">
        <v>0</v>
      </c>
      <c r="F123" s="9">
        <v>0</v>
      </c>
      <c r="G123" s="9">
        <v>0</v>
      </c>
      <c r="H123" s="9">
        <v>0</v>
      </c>
      <c r="I123" s="9">
        <v>0</v>
      </c>
      <c r="J123" s="9">
        <v>0</v>
      </c>
      <c r="K123" s="9">
        <v>0</v>
      </c>
      <c r="L123" s="9">
        <v>2</v>
      </c>
      <c r="M123" s="9">
        <v>2</v>
      </c>
      <c r="N123" s="593" t="s">
        <v>83</v>
      </c>
    </row>
    <row r="124" spans="1:14" ht="27.75" customHeight="1" x14ac:dyDescent="0.25">
      <c r="A124" s="533" t="s">
        <v>88</v>
      </c>
      <c r="B124" s="9">
        <v>4</v>
      </c>
      <c r="C124" s="9">
        <v>2</v>
      </c>
      <c r="D124" s="9">
        <v>6</v>
      </c>
      <c r="E124" s="9">
        <v>0</v>
      </c>
      <c r="F124" s="9">
        <v>0</v>
      </c>
      <c r="G124" s="9">
        <v>0</v>
      </c>
      <c r="H124" s="9">
        <v>0</v>
      </c>
      <c r="I124" s="9">
        <v>0</v>
      </c>
      <c r="J124" s="9">
        <v>0</v>
      </c>
      <c r="K124" s="9">
        <v>4</v>
      </c>
      <c r="L124" s="9">
        <v>2</v>
      </c>
      <c r="M124" s="9">
        <v>6</v>
      </c>
      <c r="N124" s="593" t="s">
        <v>89</v>
      </c>
    </row>
    <row r="125" spans="1:14" ht="27.75" customHeight="1" x14ac:dyDescent="0.25">
      <c r="A125" s="533" t="s">
        <v>90</v>
      </c>
      <c r="B125" s="9">
        <f>SUM(B120:B124)</f>
        <v>4</v>
      </c>
      <c r="C125" s="9">
        <f t="shared" ref="C125:M125" si="28">SUM(C120:C124)</f>
        <v>8</v>
      </c>
      <c r="D125" s="9">
        <f t="shared" si="28"/>
        <v>12</v>
      </c>
      <c r="E125" s="9">
        <f t="shared" si="28"/>
        <v>0</v>
      </c>
      <c r="F125" s="9">
        <f t="shared" si="28"/>
        <v>2</v>
      </c>
      <c r="G125" s="9">
        <f t="shared" si="28"/>
        <v>2</v>
      </c>
      <c r="H125" s="9">
        <f t="shared" si="28"/>
        <v>0</v>
      </c>
      <c r="I125" s="9">
        <f t="shared" si="28"/>
        <v>0</v>
      </c>
      <c r="J125" s="9">
        <f t="shared" si="28"/>
        <v>0</v>
      </c>
      <c r="K125" s="9">
        <f t="shared" si="28"/>
        <v>4</v>
      </c>
      <c r="L125" s="9">
        <f t="shared" si="28"/>
        <v>10</v>
      </c>
      <c r="M125" s="9">
        <f t="shared" si="28"/>
        <v>14</v>
      </c>
      <c r="N125" s="593" t="s">
        <v>91</v>
      </c>
    </row>
    <row r="126" spans="1:14" ht="27.75" customHeight="1" x14ac:dyDescent="0.25">
      <c r="A126" s="533" t="s">
        <v>92</v>
      </c>
      <c r="B126" s="9"/>
      <c r="C126" s="9"/>
      <c r="D126" s="9"/>
      <c r="E126" s="9"/>
      <c r="F126" s="9"/>
      <c r="G126" s="9"/>
      <c r="H126" s="9"/>
      <c r="I126" s="9"/>
      <c r="J126" s="9"/>
      <c r="K126" s="9"/>
      <c r="L126" s="9"/>
      <c r="M126" s="9"/>
      <c r="N126" s="593" t="s">
        <v>93</v>
      </c>
    </row>
    <row r="127" spans="1:14" ht="27.75" customHeight="1" x14ac:dyDescent="0.25">
      <c r="A127" s="533" t="s">
        <v>17</v>
      </c>
      <c r="B127" s="9">
        <v>2</v>
      </c>
      <c r="C127" s="9">
        <v>0</v>
      </c>
      <c r="D127" s="9">
        <v>2</v>
      </c>
      <c r="E127" s="9">
        <v>0</v>
      </c>
      <c r="F127" s="9">
        <v>0</v>
      </c>
      <c r="G127" s="9">
        <v>0</v>
      </c>
      <c r="H127" s="9">
        <v>0</v>
      </c>
      <c r="I127" s="9">
        <v>0</v>
      </c>
      <c r="J127" s="9">
        <v>0</v>
      </c>
      <c r="K127" s="9">
        <v>2</v>
      </c>
      <c r="L127" s="9">
        <v>0</v>
      </c>
      <c r="M127" s="9">
        <v>2</v>
      </c>
      <c r="N127" s="593" t="s">
        <v>18</v>
      </c>
    </row>
    <row r="128" spans="1:14" ht="27.75" customHeight="1" x14ac:dyDescent="0.25">
      <c r="A128" s="533" t="s">
        <v>82</v>
      </c>
      <c r="B128" s="9">
        <v>0</v>
      </c>
      <c r="C128" s="9">
        <v>0</v>
      </c>
      <c r="D128" s="9">
        <v>0</v>
      </c>
      <c r="E128" s="9">
        <v>0</v>
      </c>
      <c r="F128" s="9">
        <v>0</v>
      </c>
      <c r="G128" s="9">
        <v>0</v>
      </c>
      <c r="H128" s="9">
        <v>0</v>
      </c>
      <c r="I128" s="9">
        <v>1</v>
      </c>
      <c r="J128" s="9">
        <v>1</v>
      </c>
      <c r="K128" s="9">
        <v>0</v>
      </c>
      <c r="L128" s="9">
        <v>1</v>
      </c>
      <c r="M128" s="9">
        <v>1</v>
      </c>
      <c r="N128" s="593" t="s">
        <v>83</v>
      </c>
    </row>
    <row r="129" spans="1:14" ht="27.75" customHeight="1" x14ac:dyDescent="0.25">
      <c r="A129" s="533" t="s">
        <v>88</v>
      </c>
      <c r="B129" s="9">
        <v>1</v>
      </c>
      <c r="C129" s="9">
        <v>0</v>
      </c>
      <c r="D129" s="9">
        <v>1</v>
      </c>
      <c r="E129" s="9">
        <v>0</v>
      </c>
      <c r="F129" s="9">
        <v>0</v>
      </c>
      <c r="G129" s="9">
        <v>0</v>
      </c>
      <c r="H129" s="9">
        <v>0</v>
      </c>
      <c r="I129" s="9">
        <v>0</v>
      </c>
      <c r="J129" s="9">
        <v>0</v>
      </c>
      <c r="K129" s="9">
        <v>1</v>
      </c>
      <c r="L129" s="9">
        <v>0</v>
      </c>
      <c r="M129" s="9">
        <v>1</v>
      </c>
      <c r="N129" s="593" t="s">
        <v>91</v>
      </c>
    </row>
    <row r="130" spans="1:14" ht="27.75" customHeight="1" thickBot="1" x14ac:dyDescent="0.3">
      <c r="A130" s="533" t="s">
        <v>127</v>
      </c>
      <c r="B130" s="9">
        <f>SUM(B127:B129)</f>
        <v>3</v>
      </c>
      <c r="C130" s="9">
        <f t="shared" ref="C130:M130" si="29">SUM(C127:C129)</f>
        <v>0</v>
      </c>
      <c r="D130" s="9">
        <f t="shared" si="29"/>
        <v>3</v>
      </c>
      <c r="E130" s="9">
        <f t="shared" si="29"/>
        <v>0</v>
      </c>
      <c r="F130" s="9">
        <f t="shared" si="29"/>
        <v>0</v>
      </c>
      <c r="G130" s="9">
        <f t="shared" si="29"/>
        <v>0</v>
      </c>
      <c r="H130" s="9">
        <f t="shared" si="29"/>
        <v>0</v>
      </c>
      <c r="I130" s="9">
        <f t="shared" si="29"/>
        <v>1</v>
      </c>
      <c r="J130" s="9">
        <f t="shared" si="29"/>
        <v>1</v>
      </c>
      <c r="K130" s="9">
        <f t="shared" si="29"/>
        <v>3</v>
      </c>
      <c r="L130" s="9">
        <f t="shared" si="29"/>
        <v>1</v>
      </c>
      <c r="M130" s="9">
        <f t="shared" si="29"/>
        <v>4</v>
      </c>
      <c r="N130" s="593" t="s">
        <v>103</v>
      </c>
    </row>
    <row r="131" spans="1:14" ht="27.75" customHeight="1" thickBot="1" x14ac:dyDescent="0.3">
      <c r="A131" s="23" t="s">
        <v>104</v>
      </c>
      <c r="B131" s="24">
        <f t="shared" ref="B131:M131" si="30">SUM(B125,B130)</f>
        <v>7</v>
      </c>
      <c r="C131" s="24">
        <f t="shared" si="30"/>
        <v>8</v>
      </c>
      <c r="D131" s="24">
        <f t="shared" si="30"/>
        <v>15</v>
      </c>
      <c r="E131" s="24">
        <f t="shared" si="30"/>
        <v>0</v>
      </c>
      <c r="F131" s="24">
        <f t="shared" si="30"/>
        <v>2</v>
      </c>
      <c r="G131" s="24">
        <f t="shared" si="30"/>
        <v>2</v>
      </c>
      <c r="H131" s="24">
        <f t="shared" si="30"/>
        <v>0</v>
      </c>
      <c r="I131" s="24">
        <f t="shared" si="30"/>
        <v>1</v>
      </c>
      <c r="J131" s="24">
        <f t="shared" si="30"/>
        <v>1</v>
      </c>
      <c r="K131" s="24">
        <f t="shared" si="30"/>
        <v>7</v>
      </c>
      <c r="L131" s="24">
        <f t="shared" si="30"/>
        <v>11</v>
      </c>
      <c r="M131" s="24">
        <f t="shared" si="30"/>
        <v>18</v>
      </c>
      <c r="N131" s="594" t="s">
        <v>9</v>
      </c>
    </row>
    <row r="132" spans="1:14" ht="14.4" thickTop="1" x14ac:dyDescent="0.25"/>
  </sheetData>
  <mergeCells count="46">
    <mergeCell ref="K116:M116"/>
    <mergeCell ref="A113:N113"/>
    <mergeCell ref="A115:A118"/>
    <mergeCell ref="B115:D115"/>
    <mergeCell ref="E115:G115"/>
    <mergeCell ref="H115:J115"/>
    <mergeCell ref="K115:M115"/>
    <mergeCell ref="N115:N118"/>
    <mergeCell ref="B116:D116"/>
    <mergeCell ref="E116:G116"/>
    <mergeCell ref="H116:J116"/>
    <mergeCell ref="A112:N112"/>
    <mergeCell ref="N39:N42"/>
    <mergeCell ref="B40:D40"/>
    <mergeCell ref="E40:G40"/>
    <mergeCell ref="H40:J40"/>
    <mergeCell ref="K40:M40"/>
    <mergeCell ref="A79:A82"/>
    <mergeCell ref="B79:D79"/>
    <mergeCell ref="E79:G79"/>
    <mergeCell ref="H79:J79"/>
    <mergeCell ref="K79:M79"/>
    <mergeCell ref="N79:N82"/>
    <mergeCell ref="B80:D80"/>
    <mergeCell ref="E80:G80"/>
    <mergeCell ref="H80:J80"/>
    <mergeCell ref="K80:M80"/>
    <mergeCell ref="A39:A42"/>
    <mergeCell ref="B39:D39"/>
    <mergeCell ref="E39:G39"/>
    <mergeCell ref="H39:J39"/>
    <mergeCell ref="K39:M39"/>
    <mergeCell ref="A1:N1"/>
    <mergeCell ref="A2:N2"/>
    <mergeCell ref="B3:J3"/>
    <mergeCell ref="M3:N3"/>
    <mergeCell ref="A4:A7"/>
    <mergeCell ref="B4:D4"/>
    <mergeCell ref="E4:G4"/>
    <mergeCell ref="H4:J4"/>
    <mergeCell ref="K4:M4"/>
    <mergeCell ref="N4:N7"/>
    <mergeCell ref="B5:D5"/>
    <mergeCell ref="E5:G5"/>
    <mergeCell ref="H5:J5"/>
    <mergeCell ref="K5:M5"/>
  </mergeCells>
  <printOptions horizontalCentered="1"/>
  <pageMargins left="0.5" right="0.5" top="1" bottom="0.39370078740157499" header="1" footer="0.39370078740157499"/>
  <pageSetup paperSize="9" scale="75" firstPageNumber="17"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2:K91"/>
  <sheetViews>
    <sheetView rightToLeft="1" view="pageBreakPreview" topLeftCell="A77" zoomScale="80" zoomScaleSheetLayoutView="80" workbookViewId="0">
      <selection activeCell="C102" sqref="C102"/>
    </sheetView>
  </sheetViews>
  <sheetFormatPr defaultColWidth="9" defaultRowHeight="13.8" x14ac:dyDescent="0.25"/>
  <cols>
    <col min="1" max="1" width="25.8984375" style="182" customWidth="1"/>
    <col min="2" max="10" width="10.09765625" style="182" customWidth="1"/>
    <col min="11" max="11" width="32" style="182" customWidth="1"/>
    <col min="12" max="16384" width="9" style="182"/>
  </cols>
  <sheetData>
    <row r="2" spans="1:11" ht="24" customHeight="1" x14ac:dyDescent="0.25">
      <c r="A2" s="775" t="s">
        <v>1076</v>
      </c>
      <c r="B2" s="775"/>
      <c r="C2" s="775"/>
      <c r="D2" s="775"/>
      <c r="E2" s="775"/>
      <c r="F2" s="775"/>
      <c r="G2" s="775"/>
      <c r="H2" s="775"/>
      <c r="I2" s="775"/>
      <c r="J2" s="775"/>
      <c r="K2" s="775"/>
    </row>
    <row r="3" spans="1:11" ht="29.25" customHeight="1" x14ac:dyDescent="0.25">
      <c r="A3" s="776" t="s">
        <v>1077</v>
      </c>
      <c r="B3" s="776"/>
      <c r="C3" s="776"/>
      <c r="D3" s="776"/>
      <c r="E3" s="776"/>
      <c r="F3" s="776"/>
      <c r="G3" s="776"/>
      <c r="H3" s="776"/>
      <c r="I3" s="776"/>
      <c r="J3" s="776"/>
      <c r="K3" s="776"/>
    </row>
    <row r="4" spans="1:11" s="171" customFormat="1" ht="21.75" customHeight="1" thickBot="1" x14ac:dyDescent="0.35">
      <c r="A4" s="170" t="s">
        <v>1078</v>
      </c>
      <c r="B4" s="170"/>
      <c r="K4" s="192" t="s">
        <v>1079</v>
      </c>
    </row>
    <row r="5" spans="1:11" ht="16.5" customHeight="1" thickTop="1" x14ac:dyDescent="0.3">
      <c r="A5" s="777" t="s">
        <v>205</v>
      </c>
      <c r="B5" s="788" t="s">
        <v>1</v>
      </c>
      <c r="C5" s="788"/>
      <c r="D5" s="788"/>
      <c r="E5" s="788" t="s">
        <v>2</v>
      </c>
      <c r="F5" s="788"/>
      <c r="G5" s="788"/>
      <c r="H5" s="788" t="s">
        <v>4</v>
      </c>
      <c r="I5" s="788"/>
      <c r="J5" s="788"/>
      <c r="K5" s="777" t="s">
        <v>206</v>
      </c>
    </row>
    <row r="6" spans="1:11" ht="18" customHeight="1" x14ac:dyDescent="0.3">
      <c r="A6" s="778"/>
      <c r="B6" s="789" t="s">
        <v>6</v>
      </c>
      <c r="C6" s="789"/>
      <c r="D6" s="789"/>
      <c r="E6" s="789" t="s">
        <v>7</v>
      </c>
      <c r="F6" s="789"/>
      <c r="G6" s="789"/>
      <c r="H6" s="789" t="s">
        <v>9</v>
      </c>
      <c r="I6" s="789"/>
      <c r="J6" s="789"/>
      <c r="K6" s="778"/>
    </row>
    <row r="7" spans="1:11" ht="15.75" customHeight="1" x14ac:dyDescent="0.3">
      <c r="A7" s="778"/>
      <c r="B7" s="374" t="s">
        <v>10</v>
      </c>
      <c r="C7" s="374" t="s">
        <v>113</v>
      </c>
      <c r="D7" s="374" t="s">
        <v>12</v>
      </c>
      <c r="E7" s="374" t="s">
        <v>10</v>
      </c>
      <c r="F7" s="374" t="s">
        <v>113</v>
      </c>
      <c r="G7" s="374" t="s">
        <v>12</v>
      </c>
      <c r="H7" s="374" t="s">
        <v>10</v>
      </c>
      <c r="I7" s="374" t="s">
        <v>113</v>
      </c>
      <c r="J7" s="374" t="s">
        <v>12</v>
      </c>
      <c r="K7" s="778"/>
    </row>
    <row r="8" spans="1:11" ht="17.25" customHeight="1" thickBot="1" x14ac:dyDescent="0.35">
      <c r="A8" s="779"/>
      <c r="B8" s="172" t="s">
        <v>13</v>
      </c>
      <c r="C8" s="172" t="s">
        <v>14</v>
      </c>
      <c r="D8" s="172" t="s">
        <v>9</v>
      </c>
      <c r="E8" s="172" t="s">
        <v>13</v>
      </c>
      <c r="F8" s="172" t="s">
        <v>14</v>
      </c>
      <c r="G8" s="172" t="s">
        <v>9</v>
      </c>
      <c r="H8" s="172" t="s">
        <v>13</v>
      </c>
      <c r="I8" s="172" t="s">
        <v>14</v>
      </c>
      <c r="J8" s="172" t="s">
        <v>9</v>
      </c>
      <c r="K8" s="779"/>
    </row>
    <row r="9" spans="1:11" ht="24.75" customHeight="1" x14ac:dyDescent="0.25">
      <c r="A9" s="173" t="s">
        <v>15</v>
      </c>
      <c r="B9" s="175"/>
      <c r="C9" s="175"/>
      <c r="D9" s="175"/>
      <c r="E9" s="175"/>
      <c r="F9" s="175"/>
      <c r="G9" s="175"/>
      <c r="H9" s="175"/>
      <c r="I9" s="175"/>
      <c r="J9" s="175"/>
      <c r="K9" s="176" t="s">
        <v>207</v>
      </c>
    </row>
    <row r="10" spans="1:11" ht="24.75" customHeight="1" x14ac:dyDescent="0.25">
      <c r="A10" s="173" t="s">
        <v>265</v>
      </c>
      <c r="B10" s="175">
        <v>92</v>
      </c>
      <c r="C10" s="175">
        <v>37</v>
      </c>
      <c r="D10" s="175">
        <f t="shared" ref="D10:D16" si="0">SUM(B10:C10)</f>
        <v>129</v>
      </c>
      <c r="E10" s="175">
        <v>0</v>
      </c>
      <c r="F10" s="175">
        <v>0</v>
      </c>
      <c r="G10" s="175">
        <v>0</v>
      </c>
      <c r="H10" s="175">
        <f t="shared" ref="H10:J16" si="1">SUM(B10,E10)</f>
        <v>92</v>
      </c>
      <c r="I10" s="175">
        <f t="shared" si="1"/>
        <v>37</v>
      </c>
      <c r="J10" s="175">
        <f t="shared" si="1"/>
        <v>129</v>
      </c>
      <c r="K10" s="176" t="s">
        <v>219</v>
      </c>
    </row>
    <row r="11" spans="1:11" ht="24.75" customHeight="1" x14ac:dyDescent="0.25">
      <c r="A11" s="173" t="s">
        <v>1080</v>
      </c>
      <c r="B11" s="175">
        <v>49</v>
      </c>
      <c r="C11" s="175">
        <v>68</v>
      </c>
      <c r="D11" s="175">
        <f t="shared" si="0"/>
        <v>117</v>
      </c>
      <c r="E11" s="175">
        <v>0</v>
      </c>
      <c r="F11" s="175">
        <v>0</v>
      </c>
      <c r="G11" s="175">
        <v>0</v>
      </c>
      <c r="H11" s="175">
        <f t="shared" si="1"/>
        <v>49</v>
      </c>
      <c r="I11" s="175">
        <f t="shared" si="1"/>
        <v>68</v>
      </c>
      <c r="J11" s="175">
        <f t="shared" si="1"/>
        <v>117</v>
      </c>
      <c r="K11" s="176" t="s">
        <v>375</v>
      </c>
    </row>
    <row r="12" spans="1:11" ht="24.75" customHeight="1" x14ac:dyDescent="0.25">
      <c r="A12" s="173" t="s">
        <v>319</v>
      </c>
      <c r="B12" s="175">
        <v>851</v>
      </c>
      <c r="C12" s="175">
        <v>400</v>
      </c>
      <c r="D12" s="175">
        <f t="shared" si="0"/>
        <v>1251</v>
      </c>
      <c r="E12" s="175">
        <v>0</v>
      </c>
      <c r="F12" s="175">
        <v>0</v>
      </c>
      <c r="G12" s="175">
        <v>0</v>
      </c>
      <c r="H12" s="175">
        <f t="shared" si="1"/>
        <v>851</v>
      </c>
      <c r="I12" s="175">
        <f t="shared" si="1"/>
        <v>400</v>
      </c>
      <c r="J12" s="175">
        <f t="shared" si="1"/>
        <v>1251</v>
      </c>
      <c r="K12" s="176" t="s">
        <v>1081</v>
      </c>
    </row>
    <row r="13" spans="1:11" ht="24.75" customHeight="1" x14ac:dyDescent="0.25">
      <c r="A13" s="173" t="s">
        <v>238</v>
      </c>
      <c r="B13" s="175">
        <v>19</v>
      </c>
      <c r="C13" s="175">
        <v>0</v>
      </c>
      <c r="D13" s="175">
        <f t="shared" si="0"/>
        <v>19</v>
      </c>
      <c r="E13" s="175">
        <v>0</v>
      </c>
      <c r="F13" s="175">
        <v>0</v>
      </c>
      <c r="G13" s="175">
        <v>0</v>
      </c>
      <c r="H13" s="175">
        <f t="shared" si="1"/>
        <v>19</v>
      </c>
      <c r="I13" s="175">
        <f t="shared" si="1"/>
        <v>0</v>
      </c>
      <c r="J13" s="175">
        <f t="shared" si="1"/>
        <v>19</v>
      </c>
      <c r="K13" s="176" t="s">
        <v>307</v>
      </c>
    </row>
    <row r="14" spans="1:11" ht="24.75" customHeight="1" x14ac:dyDescent="0.25">
      <c r="A14" s="173" t="s">
        <v>242</v>
      </c>
      <c r="B14" s="175">
        <v>3</v>
      </c>
      <c r="C14" s="175">
        <v>10</v>
      </c>
      <c r="D14" s="175">
        <f t="shared" si="0"/>
        <v>13</v>
      </c>
      <c r="E14" s="175">
        <v>0</v>
      </c>
      <c r="F14" s="175">
        <v>0</v>
      </c>
      <c r="G14" s="175">
        <v>0</v>
      </c>
      <c r="H14" s="175">
        <f t="shared" si="1"/>
        <v>3</v>
      </c>
      <c r="I14" s="175">
        <f t="shared" si="1"/>
        <v>10</v>
      </c>
      <c r="J14" s="175">
        <f t="shared" si="1"/>
        <v>13</v>
      </c>
      <c r="K14" s="375" t="s">
        <v>243</v>
      </c>
    </row>
    <row r="15" spans="1:11" ht="24.75" customHeight="1" x14ac:dyDescent="0.25">
      <c r="A15" s="173" t="s">
        <v>477</v>
      </c>
      <c r="B15" s="175">
        <v>16</v>
      </c>
      <c r="C15" s="175">
        <v>7</v>
      </c>
      <c r="D15" s="175">
        <f t="shared" si="0"/>
        <v>23</v>
      </c>
      <c r="E15" s="175">
        <v>0</v>
      </c>
      <c r="F15" s="175">
        <v>0</v>
      </c>
      <c r="G15" s="175">
        <v>0</v>
      </c>
      <c r="H15" s="175">
        <f t="shared" si="1"/>
        <v>16</v>
      </c>
      <c r="I15" s="175">
        <f t="shared" si="1"/>
        <v>7</v>
      </c>
      <c r="J15" s="175">
        <f t="shared" si="1"/>
        <v>23</v>
      </c>
      <c r="K15" s="176" t="s">
        <v>1082</v>
      </c>
    </row>
    <row r="16" spans="1:11" ht="24.75" customHeight="1" x14ac:dyDescent="0.25">
      <c r="A16" s="173" t="s">
        <v>446</v>
      </c>
      <c r="B16" s="175">
        <v>63</v>
      </c>
      <c r="C16" s="175">
        <v>39</v>
      </c>
      <c r="D16" s="175">
        <f t="shared" si="0"/>
        <v>102</v>
      </c>
      <c r="E16" s="175">
        <v>0</v>
      </c>
      <c r="F16" s="175">
        <v>0</v>
      </c>
      <c r="G16" s="175">
        <v>0</v>
      </c>
      <c r="H16" s="175">
        <f t="shared" si="1"/>
        <v>63</v>
      </c>
      <c r="I16" s="175">
        <f t="shared" si="1"/>
        <v>39</v>
      </c>
      <c r="J16" s="175">
        <f t="shared" si="1"/>
        <v>102</v>
      </c>
      <c r="K16" s="176" t="s">
        <v>255</v>
      </c>
    </row>
    <row r="17" spans="1:11" ht="24.75" customHeight="1" x14ac:dyDescent="0.25">
      <c r="A17" s="173" t="s">
        <v>514</v>
      </c>
      <c r="B17" s="175">
        <f>SUM(B10:B16)</f>
        <v>1093</v>
      </c>
      <c r="C17" s="175">
        <f t="shared" ref="C17:J17" si="2">SUM(C10:C16)</f>
        <v>561</v>
      </c>
      <c r="D17" s="175">
        <f t="shared" si="2"/>
        <v>1654</v>
      </c>
      <c r="E17" s="175">
        <f t="shared" si="2"/>
        <v>0</v>
      </c>
      <c r="F17" s="175">
        <f t="shared" si="2"/>
        <v>0</v>
      </c>
      <c r="G17" s="175">
        <f t="shared" si="2"/>
        <v>0</v>
      </c>
      <c r="H17" s="175">
        <f t="shared" si="2"/>
        <v>1093</v>
      </c>
      <c r="I17" s="175">
        <f t="shared" si="2"/>
        <v>561</v>
      </c>
      <c r="J17" s="175">
        <f t="shared" si="2"/>
        <v>1654</v>
      </c>
      <c r="K17" s="176" t="s">
        <v>91</v>
      </c>
    </row>
    <row r="18" spans="1:11" ht="24.75" customHeight="1" x14ac:dyDescent="0.25">
      <c r="A18" s="173" t="s">
        <v>92</v>
      </c>
      <c r="B18" s="175"/>
      <c r="C18" s="175"/>
      <c r="D18" s="175"/>
      <c r="E18" s="175"/>
      <c r="F18" s="175"/>
      <c r="G18" s="175"/>
      <c r="H18" s="175"/>
      <c r="I18" s="175"/>
      <c r="J18" s="175"/>
      <c r="K18" s="176" t="s">
        <v>93</v>
      </c>
    </row>
    <row r="19" spans="1:11" ht="24.75" customHeight="1" x14ac:dyDescent="0.25">
      <c r="A19" s="173" t="s">
        <v>1080</v>
      </c>
      <c r="B19" s="175">
        <v>22</v>
      </c>
      <c r="C19" s="175">
        <v>18</v>
      </c>
      <c r="D19" s="175">
        <f>SUM(B19:C19)</f>
        <v>40</v>
      </c>
      <c r="E19" s="175">
        <v>0</v>
      </c>
      <c r="F19" s="175">
        <v>0</v>
      </c>
      <c r="G19" s="175">
        <v>0</v>
      </c>
      <c r="H19" s="175">
        <f>SUM(B19,E19)</f>
        <v>22</v>
      </c>
      <c r="I19" s="175">
        <f t="shared" ref="I19:J22" si="3">SUM(C19,F19)</f>
        <v>18</v>
      </c>
      <c r="J19" s="175">
        <f t="shared" si="3"/>
        <v>40</v>
      </c>
      <c r="K19" s="176" t="s">
        <v>375</v>
      </c>
    </row>
    <row r="20" spans="1:11" ht="24.75" customHeight="1" x14ac:dyDescent="0.25">
      <c r="A20" s="173" t="s">
        <v>319</v>
      </c>
      <c r="B20" s="175">
        <v>111</v>
      </c>
      <c r="C20" s="175">
        <v>76</v>
      </c>
      <c r="D20" s="175">
        <f t="shared" ref="D20:D22" si="4">SUM(B20:C20)</f>
        <v>187</v>
      </c>
      <c r="E20" s="175">
        <v>0</v>
      </c>
      <c r="F20" s="175">
        <v>0</v>
      </c>
      <c r="G20" s="175">
        <v>0</v>
      </c>
      <c r="H20" s="175">
        <f>SUM(B20,E20)</f>
        <v>111</v>
      </c>
      <c r="I20" s="175">
        <f t="shared" si="3"/>
        <v>76</v>
      </c>
      <c r="J20" s="175">
        <f t="shared" si="3"/>
        <v>187</v>
      </c>
      <c r="K20" s="176" t="s">
        <v>1081</v>
      </c>
    </row>
    <row r="21" spans="1:11" ht="24.75" customHeight="1" x14ac:dyDescent="0.25">
      <c r="A21" s="173" t="s">
        <v>238</v>
      </c>
      <c r="B21" s="175">
        <v>22</v>
      </c>
      <c r="C21" s="175">
        <v>0</v>
      </c>
      <c r="D21" s="175">
        <f t="shared" si="4"/>
        <v>22</v>
      </c>
      <c r="E21" s="175">
        <v>0</v>
      </c>
      <c r="F21" s="175">
        <v>0</v>
      </c>
      <c r="G21" s="175">
        <v>0</v>
      </c>
      <c r="H21" s="175">
        <f>SUM(B21,E21)</f>
        <v>22</v>
      </c>
      <c r="I21" s="175">
        <f t="shared" si="3"/>
        <v>0</v>
      </c>
      <c r="J21" s="175">
        <f t="shared" si="3"/>
        <v>22</v>
      </c>
      <c r="K21" s="176" t="s">
        <v>239</v>
      </c>
    </row>
    <row r="22" spans="1:11" ht="24.75" customHeight="1" x14ac:dyDescent="0.25">
      <c r="A22" s="173" t="s">
        <v>446</v>
      </c>
      <c r="B22" s="175">
        <v>14</v>
      </c>
      <c r="C22" s="175">
        <v>8</v>
      </c>
      <c r="D22" s="175">
        <f t="shared" si="4"/>
        <v>22</v>
      </c>
      <c r="E22" s="175">
        <v>0</v>
      </c>
      <c r="F22" s="175">
        <v>0</v>
      </c>
      <c r="G22" s="175">
        <v>0</v>
      </c>
      <c r="H22" s="175">
        <f>SUM(B22,E22)</f>
        <v>14</v>
      </c>
      <c r="I22" s="175">
        <f t="shared" si="3"/>
        <v>8</v>
      </c>
      <c r="J22" s="175">
        <f t="shared" si="3"/>
        <v>22</v>
      </c>
      <c r="K22" s="176" t="s">
        <v>255</v>
      </c>
    </row>
    <row r="23" spans="1:11" ht="24.75" customHeight="1" thickBot="1" x14ac:dyDescent="0.3">
      <c r="A23" s="173" t="s">
        <v>127</v>
      </c>
      <c r="B23" s="175">
        <f>SUM(B19:B22)</f>
        <v>169</v>
      </c>
      <c r="C23" s="175">
        <f t="shared" ref="C23:J23" si="5">SUM(C19:C22)</f>
        <v>102</v>
      </c>
      <c r="D23" s="175">
        <f t="shared" si="5"/>
        <v>271</v>
      </c>
      <c r="E23" s="175">
        <f t="shared" si="5"/>
        <v>0</v>
      </c>
      <c r="F23" s="175">
        <f t="shared" si="5"/>
        <v>0</v>
      </c>
      <c r="G23" s="175">
        <f t="shared" si="5"/>
        <v>0</v>
      </c>
      <c r="H23" s="175">
        <f t="shared" si="5"/>
        <v>169</v>
      </c>
      <c r="I23" s="175">
        <f t="shared" si="5"/>
        <v>102</v>
      </c>
      <c r="J23" s="175">
        <f t="shared" si="5"/>
        <v>271</v>
      </c>
      <c r="K23" s="176" t="s">
        <v>261</v>
      </c>
    </row>
    <row r="24" spans="1:11" ht="24.75" customHeight="1" thickBot="1" x14ac:dyDescent="0.3">
      <c r="A24" s="188" t="s">
        <v>384</v>
      </c>
      <c r="B24" s="189">
        <f>SUM(B23,B17)</f>
        <v>1262</v>
      </c>
      <c r="C24" s="189">
        <f t="shared" ref="C24:J24" si="6">SUM(C23,C17)</f>
        <v>663</v>
      </c>
      <c r="D24" s="189">
        <f t="shared" si="6"/>
        <v>1925</v>
      </c>
      <c r="E24" s="189">
        <f t="shared" si="6"/>
        <v>0</v>
      </c>
      <c r="F24" s="189">
        <f t="shared" si="6"/>
        <v>0</v>
      </c>
      <c r="G24" s="189">
        <f t="shared" si="6"/>
        <v>0</v>
      </c>
      <c r="H24" s="189">
        <f t="shared" si="6"/>
        <v>1262</v>
      </c>
      <c r="I24" s="189">
        <f t="shared" si="6"/>
        <v>663</v>
      </c>
      <c r="J24" s="189">
        <f t="shared" si="6"/>
        <v>1925</v>
      </c>
      <c r="K24" s="190" t="s">
        <v>263</v>
      </c>
    </row>
    <row r="25" spans="1:11" ht="25.5" customHeight="1" thickTop="1" x14ac:dyDescent="0.25"/>
    <row r="26" spans="1:11" ht="25.5" customHeight="1" x14ac:dyDescent="0.25"/>
    <row r="27" spans="1:11" ht="25.5" customHeight="1" x14ac:dyDescent="0.25"/>
    <row r="28" spans="1:11" ht="25.5" customHeight="1" x14ac:dyDescent="0.25"/>
    <row r="29" spans="1:11" ht="25.5" customHeight="1" x14ac:dyDescent="0.25"/>
    <row r="30" spans="1:11" ht="25.5" customHeight="1" x14ac:dyDescent="0.25"/>
    <row r="31" spans="1:11" ht="25.5" customHeight="1" x14ac:dyDescent="0.25"/>
    <row r="32" spans="1:11" ht="25.5" customHeight="1" x14ac:dyDescent="0.25"/>
    <row r="33" spans="1:11" ht="18" customHeight="1" x14ac:dyDescent="0.25"/>
    <row r="34" spans="1:11" ht="27.75" customHeight="1" x14ac:dyDescent="0.25">
      <c r="A34" s="775" t="s">
        <v>1083</v>
      </c>
      <c r="B34" s="775"/>
      <c r="C34" s="775"/>
      <c r="D34" s="775"/>
      <c r="E34" s="775"/>
      <c r="F34" s="775"/>
      <c r="G34" s="775"/>
      <c r="H34" s="775"/>
      <c r="I34" s="775"/>
      <c r="J34" s="775"/>
      <c r="K34" s="775"/>
    </row>
    <row r="35" spans="1:11" ht="24.75" customHeight="1" x14ac:dyDescent="0.25">
      <c r="A35" s="776" t="s">
        <v>1084</v>
      </c>
      <c r="B35" s="776"/>
      <c r="C35" s="776"/>
      <c r="D35" s="776"/>
      <c r="E35" s="776"/>
      <c r="F35" s="776"/>
      <c r="G35" s="776"/>
      <c r="H35" s="776"/>
      <c r="I35" s="776"/>
      <c r="J35" s="776"/>
      <c r="K35" s="776"/>
    </row>
    <row r="36" spans="1:11" s="184" customFormat="1" ht="24.75" customHeight="1" thickBot="1" x14ac:dyDescent="0.3">
      <c r="A36" s="183" t="s">
        <v>1085</v>
      </c>
      <c r="B36" s="183"/>
      <c r="K36" s="322" t="s">
        <v>1086</v>
      </c>
    </row>
    <row r="37" spans="1:11" ht="20.25" customHeight="1" thickTop="1" x14ac:dyDescent="0.3">
      <c r="A37" s="777" t="s">
        <v>205</v>
      </c>
      <c r="B37" s="788" t="s">
        <v>1</v>
      </c>
      <c r="C37" s="788"/>
      <c r="D37" s="788"/>
      <c r="E37" s="788" t="s">
        <v>2</v>
      </c>
      <c r="F37" s="788"/>
      <c r="G37" s="788"/>
      <c r="H37" s="788" t="s">
        <v>4</v>
      </c>
      <c r="I37" s="788"/>
      <c r="J37" s="788"/>
      <c r="K37" s="777" t="s">
        <v>206</v>
      </c>
    </row>
    <row r="38" spans="1:11" ht="20.25" customHeight="1" x14ac:dyDescent="0.3">
      <c r="A38" s="778"/>
      <c r="B38" s="789" t="s">
        <v>6</v>
      </c>
      <c r="C38" s="789"/>
      <c r="D38" s="789"/>
      <c r="E38" s="789" t="s">
        <v>7</v>
      </c>
      <c r="F38" s="789"/>
      <c r="G38" s="789"/>
      <c r="H38" s="789" t="s">
        <v>9</v>
      </c>
      <c r="I38" s="789"/>
      <c r="J38" s="789"/>
      <c r="K38" s="778"/>
    </row>
    <row r="39" spans="1:11" ht="20.25" customHeight="1" x14ac:dyDescent="0.3">
      <c r="A39" s="778"/>
      <c r="B39" s="374" t="s">
        <v>10</v>
      </c>
      <c r="C39" s="374" t="s">
        <v>113</v>
      </c>
      <c r="D39" s="374" t="s">
        <v>12</v>
      </c>
      <c r="E39" s="374" t="s">
        <v>10</v>
      </c>
      <c r="F39" s="374" t="s">
        <v>113</v>
      </c>
      <c r="G39" s="374" t="s">
        <v>12</v>
      </c>
      <c r="H39" s="374" t="s">
        <v>10</v>
      </c>
      <c r="I39" s="374" t="s">
        <v>113</v>
      </c>
      <c r="J39" s="374" t="s">
        <v>12</v>
      </c>
      <c r="K39" s="778"/>
    </row>
    <row r="40" spans="1:11" ht="20.25" customHeight="1" thickBot="1" x14ac:dyDescent="0.35">
      <c r="A40" s="779"/>
      <c r="B40" s="172" t="s">
        <v>13</v>
      </c>
      <c r="C40" s="172" t="s">
        <v>14</v>
      </c>
      <c r="D40" s="172" t="s">
        <v>9</v>
      </c>
      <c r="E40" s="172" t="s">
        <v>13</v>
      </c>
      <c r="F40" s="172" t="s">
        <v>14</v>
      </c>
      <c r="G40" s="172" t="s">
        <v>9</v>
      </c>
      <c r="H40" s="172" t="s">
        <v>13</v>
      </c>
      <c r="I40" s="172" t="s">
        <v>14</v>
      </c>
      <c r="J40" s="172" t="s">
        <v>9</v>
      </c>
      <c r="K40" s="779"/>
    </row>
    <row r="41" spans="1:11" ht="25.5" customHeight="1" x14ac:dyDescent="0.25">
      <c r="A41" s="173" t="s">
        <v>15</v>
      </c>
      <c r="B41" s="175"/>
      <c r="C41" s="175"/>
      <c r="D41" s="175"/>
      <c r="E41" s="175"/>
      <c r="F41" s="175"/>
      <c r="G41" s="175"/>
      <c r="H41" s="175"/>
      <c r="I41" s="175"/>
      <c r="J41" s="175"/>
      <c r="K41" s="176" t="s">
        <v>207</v>
      </c>
    </row>
    <row r="42" spans="1:11" ht="25.5" customHeight="1" x14ac:dyDescent="0.25">
      <c r="A42" s="173" t="s">
        <v>265</v>
      </c>
      <c r="B42" s="175">
        <v>166</v>
      </c>
      <c r="C42" s="175">
        <v>111</v>
      </c>
      <c r="D42" s="175">
        <f t="shared" ref="D42:D48" si="7">SUM(B42:C42)</f>
        <v>277</v>
      </c>
      <c r="E42" s="175">
        <v>0</v>
      </c>
      <c r="F42" s="175">
        <v>0</v>
      </c>
      <c r="G42" s="175">
        <v>0</v>
      </c>
      <c r="H42" s="175">
        <f t="shared" ref="H42:J48" si="8">SUM(B42,E42)</f>
        <v>166</v>
      </c>
      <c r="I42" s="175">
        <f t="shared" si="8"/>
        <v>111</v>
      </c>
      <c r="J42" s="175">
        <f t="shared" si="8"/>
        <v>277</v>
      </c>
      <c r="K42" s="176" t="s">
        <v>219</v>
      </c>
    </row>
    <row r="43" spans="1:11" ht="25.5" customHeight="1" x14ac:dyDescent="0.25">
      <c r="A43" s="173" t="s">
        <v>1080</v>
      </c>
      <c r="B43" s="175">
        <v>148</v>
      </c>
      <c r="C43" s="175">
        <v>207</v>
      </c>
      <c r="D43" s="175">
        <f t="shared" si="7"/>
        <v>355</v>
      </c>
      <c r="E43" s="175">
        <v>0</v>
      </c>
      <c r="F43" s="175">
        <v>0</v>
      </c>
      <c r="G43" s="175">
        <v>0</v>
      </c>
      <c r="H43" s="175">
        <f t="shared" si="8"/>
        <v>148</v>
      </c>
      <c r="I43" s="175">
        <f t="shared" si="8"/>
        <v>207</v>
      </c>
      <c r="J43" s="175">
        <f t="shared" si="8"/>
        <v>355</v>
      </c>
      <c r="K43" s="176" t="s">
        <v>375</v>
      </c>
    </row>
    <row r="44" spans="1:11" ht="25.5" customHeight="1" x14ac:dyDescent="0.25">
      <c r="A44" s="173" t="s">
        <v>319</v>
      </c>
      <c r="B44" s="175">
        <v>1765</v>
      </c>
      <c r="C44" s="175">
        <v>1476</v>
      </c>
      <c r="D44" s="175">
        <f t="shared" si="7"/>
        <v>3241</v>
      </c>
      <c r="E44" s="175">
        <v>0</v>
      </c>
      <c r="F44" s="175">
        <v>0</v>
      </c>
      <c r="G44" s="175">
        <v>0</v>
      </c>
      <c r="H44" s="175">
        <f t="shared" si="8"/>
        <v>1765</v>
      </c>
      <c r="I44" s="175">
        <f t="shared" si="8"/>
        <v>1476</v>
      </c>
      <c r="J44" s="175">
        <f t="shared" si="8"/>
        <v>3241</v>
      </c>
      <c r="K44" s="176" t="s">
        <v>1081</v>
      </c>
    </row>
    <row r="45" spans="1:11" ht="25.5" customHeight="1" x14ac:dyDescent="0.25">
      <c r="A45" s="173" t="s">
        <v>238</v>
      </c>
      <c r="B45" s="175">
        <v>106</v>
      </c>
      <c r="C45" s="175">
        <v>0</v>
      </c>
      <c r="D45" s="175">
        <f t="shared" si="7"/>
        <v>106</v>
      </c>
      <c r="E45" s="175">
        <v>0</v>
      </c>
      <c r="F45" s="175">
        <v>0</v>
      </c>
      <c r="G45" s="175">
        <v>0</v>
      </c>
      <c r="H45" s="175">
        <f t="shared" si="8"/>
        <v>106</v>
      </c>
      <c r="I45" s="175">
        <f t="shared" si="8"/>
        <v>0</v>
      </c>
      <c r="J45" s="175">
        <f t="shared" si="8"/>
        <v>106</v>
      </c>
      <c r="K45" s="176" t="s">
        <v>307</v>
      </c>
    </row>
    <row r="46" spans="1:11" ht="25.5" customHeight="1" x14ac:dyDescent="0.25">
      <c r="A46" s="173" t="s">
        <v>242</v>
      </c>
      <c r="B46" s="175">
        <v>3</v>
      </c>
      <c r="C46" s="175">
        <v>10</v>
      </c>
      <c r="D46" s="175">
        <f t="shared" si="7"/>
        <v>13</v>
      </c>
      <c r="E46" s="175">
        <v>0</v>
      </c>
      <c r="F46" s="175">
        <v>0</v>
      </c>
      <c r="G46" s="175">
        <v>0</v>
      </c>
      <c r="H46" s="175">
        <f t="shared" si="8"/>
        <v>3</v>
      </c>
      <c r="I46" s="175">
        <f t="shared" si="8"/>
        <v>10</v>
      </c>
      <c r="J46" s="175">
        <f t="shared" si="8"/>
        <v>13</v>
      </c>
      <c r="K46" s="375" t="s">
        <v>243</v>
      </c>
    </row>
    <row r="47" spans="1:11" ht="25.5" customHeight="1" x14ac:dyDescent="0.25">
      <c r="A47" s="173" t="s">
        <v>477</v>
      </c>
      <c r="B47" s="175">
        <v>204</v>
      </c>
      <c r="C47" s="175">
        <v>75</v>
      </c>
      <c r="D47" s="175">
        <f t="shared" si="7"/>
        <v>279</v>
      </c>
      <c r="E47" s="175">
        <v>0</v>
      </c>
      <c r="F47" s="175">
        <v>0</v>
      </c>
      <c r="G47" s="175">
        <v>0</v>
      </c>
      <c r="H47" s="175">
        <f t="shared" si="8"/>
        <v>204</v>
      </c>
      <c r="I47" s="175">
        <f t="shared" si="8"/>
        <v>75</v>
      </c>
      <c r="J47" s="175">
        <f t="shared" si="8"/>
        <v>279</v>
      </c>
      <c r="K47" s="176" t="s">
        <v>1082</v>
      </c>
    </row>
    <row r="48" spans="1:11" ht="25.5" customHeight="1" x14ac:dyDescent="0.25">
      <c r="A48" s="173" t="s">
        <v>446</v>
      </c>
      <c r="B48" s="175">
        <v>262</v>
      </c>
      <c r="C48" s="175">
        <v>207</v>
      </c>
      <c r="D48" s="175">
        <f t="shared" si="7"/>
        <v>469</v>
      </c>
      <c r="E48" s="175">
        <v>0</v>
      </c>
      <c r="F48" s="175">
        <v>0</v>
      </c>
      <c r="G48" s="175">
        <v>0</v>
      </c>
      <c r="H48" s="175">
        <f t="shared" si="8"/>
        <v>262</v>
      </c>
      <c r="I48" s="175">
        <f t="shared" si="8"/>
        <v>207</v>
      </c>
      <c r="J48" s="175">
        <f t="shared" si="8"/>
        <v>469</v>
      </c>
      <c r="K48" s="176" t="s">
        <v>255</v>
      </c>
    </row>
    <row r="49" spans="1:11" ht="25.5" customHeight="1" x14ac:dyDescent="0.25">
      <c r="A49" s="173" t="s">
        <v>514</v>
      </c>
      <c r="B49" s="175">
        <f>SUM(B42:B48)</f>
        <v>2654</v>
      </c>
      <c r="C49" s="175">
        <f t="shared" ref="C49:J49" si="9">SUM(C42:C48)</f>
        <v>2086</v>
      </c>
      <c r="D49" s="175">
        <f t="shared" si="9"/>
        <v>4740</v>
      </c>
      <c r="E49" s="175">
        <f t="shared" si="9"/>
        <v>0</v>
      </c>
      <c r="F49" s="175">
        <f t="shared" si="9"/>
        <v>0</v>
      </c>
      <c r="G49" s="175">
        <f t="shared" si="9"/>
        <v>0</v>
      </c>
      <c r="H49" s="175">
        <f t="shared" si="9"/>
        <v>2654</v>
      </c>
      <c r="I49" s="175">
        <f t="shared" si="9"/>
        <v>2086</v>
      </c>
      <c r="J49" s="175">
        <f t="shared" si="9"/>
        <v>4740</v>
      </c>
      <c r="K49" s="176" t="s">
        <v>91</v>
      </c>
    </row>
    <row r="50" spans="1:11" ht="25.5" customHeight="1" x14ac:dyDescent="0.25">
      <c r="A50" s="173" t="s">
        <v>1087</v>
      </c>
      <c r="B50" s="175"/>
      <c r="C50" s="175"/>
      <c r="D50" s="175"/>
      <c r="E50" s="175"/>
      <c r="F50" s="175"/>
      <c r="G50" s="175"/>
      <c r="H50" s="175"/>
      <c r="I50" s="175"/>
      <c r="J50" s="175"/>
      <c r="K50" s="176" t="s">
        <v>93</v>
      </c>
    </row>
    <row r="51" spans="1:11" ht="25.5" customHeight="1" x14ac:dyDescent="0.25">
      <c r="A51" s="173" t="s">
        <v>1080</v>
      </c>
      <c r="B51" s="175">
        <v>175</v>
      </c>
      <c r="C51" s="175">
        <v>159</v>
      </c>
      <c r="D51" s="175">
        <f>SUM(B51:C51)</f>
        <v>334</v>
      </c>
      <c r="E51" s="175">
        <v>0</v>
      </c>
      <c r="F51" s="175">
        <v>0</v>
      </c>
      <c r="G51" s="175">
        <v>0</v>
      </c>
      <c r="H51" s="175">
        <f>SUM(B51,E51)</f>
        <v>175</v>
      </c>
      <c r="I51" s="175">
        <f t="shared" ref="I51:J55" si="10">SUM(C51,F51)</f>
        <v>159</v>
      </c>
      <c r="J51" s="175">
        <f t="shared" si="10"/>
        <v>334</v>
      </c>
      <c r="K51" s="176" t="s">
        <v>375</v>
      </c>
    </row>
    <row r="52" spans="1:11" ht="25.5" customHeight="1" x14ac:dyDescent="0.25">
      <c r="A52" s="173" t="s">
        <v>319</v>
      </c>
      <c r="B52" s="175">
        <v>417</v>
      </c>
      <c r="C52" s="175">
        <v>283</v>
      </c>
      <c r="D52" s="175">
        <f t="shared" ref="D52:D55" si="11">SUM(B52:C52)</f>
        <v>700</v>
      </c>
      <c r="E52" s="175">
        <v>0</v>
      </c>
      <c r="F52" s="175">
        <v>0</v>
      </c>
      <c r="G52" s="175">
        <v>0</v>
      </c>
      <c r="H52" s="175">
        <f>SUM(B52,E52)</f>
        <v>417</v>
      </c>
      <c r="I52" s="175">
        <f t="shared" si="10"/>
        <v>283</v>
      </c>
      <c r="J52" s="175">
        <f t="shared" si="10"/>
        <v>700</v>
      </c>
      <c r="K52" s="176" t="s">
        <v>1081</v>
      </c>
    </row>
    <row r="53" spans="1:11" ht="25.5" customHeight="1" x14ac:dyDescent="0.25">
      <c r="A53" s="173" t="s">
        <v>238</v>
      </c>
      <c r="B53" s="175">
        <v>75</v>
      </c>
      <c r="C53" s="175">
        <v>0</v>
      </c>
      <c r="D53" s="175">
        <f t="shared" si="11"/>
        <v>75</v>
      </c>
      <c r="E53" s="175">
        <v>0</v>
      </c>
      <c r="F53" s="175">
        <v>0</v>
      </c>
      <c r="G53" s="175">
        <v>0</v>
      </c>
      <c r="H53" s="175">
        <f>SUM(B53,E53)</f>
        <v>75</v>
      </c>
      <c r="I53" s="175">
        <f t="shared" si="10"/>
        <v>0</v>
      </c>
      <c r="J53" s="175">
        <f t="shared" si="10"/>
        <v>75</v>
      </c>
      <c r="K53" s="176" t="s">
        <v>239</v>
      </c>
    </row>
    <row r="54" spans="1:11" ht="25.5" customHeight="1" x14ac:dyDescent="0.25">
      <c r="A54" s="173" t="s">
        <v>477</v>
      </c>
      <c r="B54" s="175">
        <v>28</v>
      </c>
      <c r="C54" s="175">
        <v>7</v>
      </c>
      <c r="D54" s="175">
        <f t="shared" si="11"/>
        <v>35</v>
      </c>
      <c r="E54" s="175">
        <v>0</v>
      </c>
      <c r="F54" s="175">
        <v>0</v>
      </c>
      <c r="G54" s="175">
        <v>0</v>
      </c>
      <c r="H54" s="175">
        <f>SUM(B54,E54)</f>
        <v>28</v>
      </c>
      <c r="I54" s="175">
        <f t="shared" si="10"/>
        <v>7</v>
      </c>
      <c r="J54" s="175">
        <f t="shared" si="10"/>
        <v>35</v>
      </c>
      <c r="K54" s="176" t="s">
        <v>1082</v>
      </c>
    </row>
    <row r="55" spans="1:11" ht="25.5" customHeight="1" x14ac:dyDescent="0.25">
      <c r="A55" s="173" t="s">
        <v>446</v>
      </c>
      <c r="B55" s="175">
        <v>87</v>
      </c>
      <c r="C55" s="175">
        <v>33</v>
      </c>
      <c r="D55" s="175">
        <f t="shared" si="11"/>
        <v>120</v>
      </c>
      <c r="E55" s="175">
        <v>0</v>
      </c>
      <c r="F55" s="175">
        <v>0</v>
      </c>
      <c r="G55" s="175">
        <v>0</v>
      </c>
      <c r="H55" s="175">
        <f>SUM(B55,E55)</f>
        <v>87</v>
      </c>
      <c r="I55" s="175">
        <f t="shared" si="10"/>
        <v>33</v>
      </c>
      <c r="J55" s="175">
        <f t="shared" si="10"/>
        <v>120</v>
      </c>
      <c r="K55" s="176" t="s">
        <v>255</v>
      </c>
    </row>
    <row r="56" spans="1:11" ht="25.5" customHeight="1" thickBot="1" x14ac:dyDescent="0.3">
      <c r="A56" s="173" t="s">
        <v>127</v>
      </c>
      <c r="B56" s="175">
        <f>SUM(B51:B55)</f>
        <v>782</v>
      </c>
      <c r="C56" s="175">
        <f t="shared" ref="C56:J56" si="12">SUM(C51:C55)</f>
        <v>482</v>
      </c>
      <c r="D56" s="175">
        <f t="shared" si="12"/>
        <v>1264</v>
      </c>
      <c r="E56" s="175">
        <f t="shared" si="12"/>
        <v>0</v>
      </c>
      <c r="F56" s="175">
        <f t="shared" si="12"/>
        <v>0</v>
      </c>
      <c r="G56" s="175">
        <f t="shared" si="12"/>
        <v>0</v>
      </c>
      <c r="H56" s="175">
        <f t="shared" si="12"/>
        <v>782</v>
      </c>
      <c r="I56" s="175">
        <f t="shared" si="12"/>
        <v>482</v>
      </c>
      <c r="J56" s="175">
        <f t="shared" si="12"/>
        <v>1264</v>
      </c>
      <c r="K56" s="176" t="s">
        <v>261</v>
      </c>
    </row>
    <row r="57" spans="1:11" ht="25.5" customHeight="1" thickBot="1" x14ac:dyDescent="0.3">
      <c r="A57" s="188" t="s">
        <v>384</v>
      </c>
      <c r="B57" s="189">
        <f>SUM(B56,B49)</f>
        <v>3436</v>
      </c>
      <c r="C57" s="189">
        <f t="shared" ref="C57:J57" si="13">SUM(C56,C49)</f>
        <v>2568</v>
      </c>
      <c r="D57" s="189">
        <f t="shared" si="13"/>
        <v>6004</v>
      </c>
      <c r="E57" s="189">
        <f t="shared" si="13"/>
        <v>0</v>
      </c>
      <c r="F57" s="189">
        <f t="shared" si="13"/>
        <v>0</v>
      </c>
      <c r="G57" s="189">
        <f t="shared" si="13"/>
        <v>0</v>
      </c>
      <c r="H57" s="189">
        <f t="shared" si="13"/>
        <v>3436</v>
      </c>
      <c r="I57" s="189">
        <f t="shared" si="13"/>
        <v>2568</v>
      </c>
      <c r="J57" s="189">
        <f t="shared" si="13"/>
        <v>6004</v>
      </c>
      <c r="K57" s="190" t="s">
        <v>263</v>
      </c>
    </row>
    <row r="58" spans="1:11" ht="14.4" thickTop="1" x14ac:dyDescent="0.25"/>
    <row r="70" spans="1:11" ht="29.25" customHeight="1" x14ac:dyDescent="0.25">
      <c r="A70" s="775" t="s">
        <v>1088</v>
      </c>
      <c r="B70" s="775"/>
      <c r="C70" s="775"/>
      <c r="D70" s="775"/>
      <c r="E70" s="775"/>
      <c r="F70" s="775"/>
      <c r="G70" s="775"/>
      <c r="H70" s="775"/>
      <c r="I70" s="775"/>
      <c r="J70" s="775"/>
      <c r="K70" s="775"/>
    </row>
    <row r="71" spans="1:11" ht="31.5" customHeight="1" x14ac:dyDescent="0.25">
      <c r="A71" s="787" t="s">
        <v>1089</v>
      </c>
      <c r="B71" s="787"/>
      <c r="C71" s="787"/>
      <c r="D71" s="787"/>
      <c r="E71" s="787"/>
      <c r="F71" s="787"/>
      <c r="G71" s="787"/>
      <c r="H71" s="787"/>
      <c r="I71" s="787"/>
      <c r="J71" s="787"/>
      <c r="K71" s="787"/>
    </row>
    <row r="72" spans="1:11" s="171" customFormat="1" ht="30" customHeight="1" thickBot="1" x14ac:dyDescent="0.35">
      <c r="A72" s="183" t="s">
        <v>1090</v>
      </c>
      <c r="B72" s="183"/>
      <c r="C72" s="184"/>
      <c r="D72" s="184"/>
      <c r="E72" s="184"/>
      <c r="F72" s="184"/>
      <c r="G72" s="184"/>
      <c r="H72" s="184"/>
      <c r="I72" s="184"/>
      <c r="J72" s="184"/>
      <c r="K72" s="322" t="s">
        <v>1091</v>
      </c>
    </row>
    <row r="73" spans="1:11" ht="23.25" customHeight="1" thickTop="1" x14ac:dyDescent="0.3">
      <c r="A73" s="777" t="s">
        <v>205</v>
      </c>
      <c r="B73" s="788" t="s">
        <v>1</v>
      </c>
      <c r="C73" s="788"/>
      <c r="D73" s="788"/>
      <c r="E73" s="788" t="s">
        <v>2</v>
      </c>
      <c r="F73" s="788"/>
      <c r="G73" s="788"/>
      <c r="H73" s="788" t="s">
        <v>4</v>
      </c>
      <c r="I73" s="788"/>
      <c r="J73" s="788"/>
      <c r="K73" s="777" t="s">
        <v>206</v>
      </c>
    </row>
    <row r="74" spans="1:11" ht="23.25" customHeight="1" x14ac:dyDescent="0.3">
      <c r="A74" s="778"/>
      <c r="B74" s="789" t="s">
        <v>6</v>
      </c>
      <c r="C74" s="789"/>
      <c r="D74" s="789"/>
      <c r="E74" s="789" t="s">
        <v>7</v>
      </c>
      <c r="F74" s="789"/>
      <c r="G74" s="789"/>
      <c r="H74" s="789" t="s">
        <v>9</v>
      </c>
      <c r="I74" s="789"/>
      <c r="J74" s="789"/>
      <c r="K74" s="778"/>
    </row>
    <row r="75" spans="1:11" ht="23.25" customHeight="1" x14ac:dyDescent="0.3">
      <c r="A75" s="778"/>
      <c r="B75" s="374" t="s">
        <v>10</v>
      </c>
      <c r="C75" s="374" t="s">
        <v>113</v>
      </c>
      <c r="D75" s="374" t="s">
        <v>12</v>
      </c>
      <c r="E75" s="374" t="s">
        <v>10</v>
      </c>
      <c r="F75" s="374" t="s">
        <v>113</v>
      </c>
      <c r="G75" s="374" t="s">
        <v>12</v>
      </c>
      <c r="H75" s="374" t="s">
        <v>10</v>
      </c>
      <c r="I75" s="374" t="s">
        <v>113</v>
      </c>
      <c r="J75" s="374" t="s">
        <v>12</v>
      </c>
      <c r="K75" s="778"/>
    </row>
    <row r="76" spans="1:11" ht="23.25" customHeight="1" thickBot="1" x14ac:dyDescent="0.35">
      <c r="A76" s="779"/>
      <c r="B76" s="172" t="s">
        <v>13</v>
      </c>
      <c r="C76" s="172" t="s">
        <v>14</v>
      </c>
      <c r="D76" s="172" t="s">
        <v>9</v>
      </c>
      <c r="E76" s="172" t="s">
        <v>13</v>
      </c>
      <c r="F76" s="172" t="s">
        <v>14</v>
      </c>
      <c r="G76" s="172" t="s">
        <v>9</v>
      </c>
      <c r="H76" s="172" t="s">
        <v>13</v>
      </c>
      <c r="I76" s="172" t="s">
        <v>14</v>
      </c>
      <c r="J76" s="172" t="s">
        <v>9</v>
      </c>
      <c r="K76" s="779"/>
    </row>
    <row r="77" spans="1:11" ht="20.25" customHeight="1" x14ac:dyDescent="0.25">
      <c r="A77" s="173" t="s">
        <v>15</v>
      </c>
      <c r="B77" s="175"/>
      <c r="C77" s="175"/>
      <c r="D77" s="175"/>
      <c r="E77" s="175"/>
      <c r="F77" s="175"/>
      <c r="G77" s="175"/>
      <c r="H77" s="175"/>
      <c r="I77" s="175"/>
      <c r="J77" s="175"/>
      <c r="K77" s="176" t="s">
        <v>207</v>
      </c>
    </row>
    <row r="78" spans="1:11" ht="20.25" customHeight="1" x14ac:dyDescent="0.25">
      <c r="A78" s="173" t="s">
        <v>265</v>
      </c>
      <c r="B78" s="175">
        <v>24</v>
      </c>
      <c r="C78" s="175">
        <v>8</v>
      </c>
      <c r="D78" s="175">
        <f t="shared" ref="D78:D85" si="14">SUM(B78:C78)</f>
        <v>32</v>
      </c>
      <c r="E78" s="175">
        <v>0</v>
      </c>
      <c r="F78" s="175">
        <v>0</v>
      </c>
      <c r="G78" s="175">
        <f>SUM(E78:F78)</f>
        <v>0</v>
      </c>
      <c r="H78" s="175">
        <f>SUM(E78,B78)</f>
        <v>24</v>
      </c>
      <c r="I78" s="175">
        <f t="shared" ref="I78:J86" si="15">SUM(F78,C78)</f>
        <v>8</v>
      </c>
      <c r="J78" s="175">
        <f t="shared" si="15"/>
        <v>32</v>
      </c>
      <c r="K78" s="176" t="s">
        <v>219</v>
      </c>
    </row>
    <row r="79" spans="1:11" ht="20.25" customHeight="1" x14ac:dyDescent="0.25">
      <c r="A79" s="173" t="s">
        <v>1080</v>
      </c>
      <c r="B79" s="175">
        <v>23</v>
      </c>
      <c r="C79" s="175">
        <v>16</v>
      </c>
      <c r="D79" s="175">
        <f t="shared" si="14"/>
        <v>39</v>
      </c>
      <c r="E79" s="175">
        <v>0</v>
      </c>
      <c r="F79" s="175">
        <v>0</v>
      </c>
      <c r="G79" s="175">
        <f t="shared" ref="G79:G85" si="16">SUM(E79:F79)</f>
        <v>0</v>
      </c>
      <c r="H79" s="175">
        <f t="shared" ref="H79:H86" si="17">SUM(E79,B79)</f>
        <v>23</v>
      </c>
      <c r="I79" s="175">
        <f t="shared" si="15"/>
        <v>16</v>
      </c>
      <c r="J79" s="175">
        <f t="shared" si="15"/>
        <v>39</v>
      </c>
      <c r="K79" s="176" t="s">
        <v>375</v>
      </c>
    </row>
    <row r="80" spans="1:11" ht="20.25" customHeight="1" x14ac:dyDescent="0.25">
      <c r="A80" s="173" t="s">
        <v>319</v>
      </c>
      <c r="B80" s="175">
        <v>108</v>
      </c>
      <c r="C80" s="175">
        <v>60</v>
      </c>
      <c r="D80" s="175">
        <f t="shared" si="14"/>
        <v>168</v>
      </c>
      <c r="E80" s="175">
        <v>0</v>
      </c>
      <c r="F80" s="175">
        <v>0</v>
      </c>
      <c r="G80" s="175">
        <f t="shared" si="16"/>
        <v>0</v>
      </c>
      <c r="H80" s="175">
        <f t="shared" si="17"/>
        <v>108</v>
      </c>
      <c r="I80" s="175">
        <f t="shared" si="15"/>
        <v>60</v>
      </c>
      <c r="J80" s="175">
        <f t="shared" si="15"/>
        <v>168</v>
      </c>
      <c r="K80" s="176" t="s">
        <v>320</v>
      </c>
    </row>
    <row r="81" spans="1:11" ht="20.25" customHeight="1" x14ac:dyDescent="0.25">
      <c r="A81" s="173" t="s">
        <v>238</v>
      </c>
      <c r="B81" s="175">
        <v>11</v>
      </c>
      <c r="C81" s="175">
        <v>1</v>
      </c>
      <c r="D81" s="175">
        <f t="shared" si="14"/>
        <v>12</v>
      </c>
      <c r="E81" s="175">
        <v>0</v>
      </c>
      <c r="F81" s="175">
        <v>0</v>
      </c>
      <c r="G81" s="175">
        <f t="shared" si="16"/>
        <v>0</v>
      </c>
      <c r="H81" s="175">
        <f t="shared" si="17"/>
        <v>11</v>
      </c>
      <c r="I81" s="175">
        <f t="shared" si="15"/>
        <v>1</v>
      </c>
      <c r="J81" s="175">
        <f t="shared" si="15"/>
        <v>12</v>
      </c>
      <c r="K81" s="176" t="s">
        <v>307</v>
      </c>
    </row>
    <row r="82" spans="1:11" ht="20.25" customHeight="1" x14ac:dyDescent="0.25">
      <c r="A82" s="173" t="s">
        <v>242</v>
      </c>
      <c r="B82" s="175">
        <v>11</v>
      </c>
      <c r="C82" s="175">
        <v>5</v>
      </c>
      <c r="D82" s="175">
        <f t="shared" si="14"/>
        <v>16</v>
      </c>
      <c r="E82" s="175">
        <v>0</v>
      </c>
      <c r="F82" s="175">
        <v>0</v>
      </c>
      <c r="G82" s="175">
        <f t="shared" si="16"/>
        <v>0</v>
      </c>
      <c r="H82" s="175">
        <f t="shared" si="17"/>
        <v>11</v>
      </c>
      <c r="I82" s="175">
        <f t="shared" si="15"/>
        <v>5</v>
      </c>
      <c r="J82" s="175">
        <f t="shared" si="15"/>
        <v>16</v>
      </c>
      <c r="K82" s="375" t="s">
        <v>243</v>
      </c>
    </row>
    <row r="83" spans="1:11" ht="20.25" customHeight="1" x14ac:dyDescent="0.25">
      <c r="A83" s="173" t="s">
        <v>477</v>
      </c>
      <c r="B83" s="175">
        <v>24</v>
      </c>
      <c r="C83" s="175">
        <v>2</v>
      </c>
      <c r="D83" s="175">
        <f t="shared" si="14"/>
        <v>26</v>
      </c>
      <c r="E83" s="175">
        <v>0</v>
      </c>
      <c r="F83" s="175">
        <v>0</v>
      </c>
      <c r="G83" s="175">
        <f t="shared" si="16"/>
        <v>0</v>
      </c>
      <c r="H83" s="175">
        <f t="shared" si="17"/>
        <v>24</v>
      </c>
      <c r="I83" s="175">
        <f t="shared" si="15"/>
        <v>2</v>
      </c>
      <c r="J83" s="175">
        <f t="shared" si="15"/>
        <v>26</v>
      </c>
      <c r="K83" s="176" t="s">
        <v>1082</v>
      </c>
    </row>
    <row r="84" spans="1:11" ht="20.25" customHeight="1" x14ac:dyDescent="0.25">
      <c r="A84" s="173" t="s">
        <v>446</v>
      </c>
      <c r="B84" s="175">
        <v>23</v>
      </c>
      <c r="C84" s="175">
        <v>1</v>
      </c>
      <c r="D84" s="175">
        <f t="shared" si="14"/>
        <v>24</v>
      </c>
      <c r="E84" s="175">
        <v>0</v>
      </c>
      <c r="F84" s="175">
        <v>0</v>
      </c>
      <c r="G84" s="175">
        <f t="shared" si="16"/>
        <v>0</v>
      </c>
      <c r="H84" s="175">
        <f t="shared" si="17"/>
        <v>23</v>
      </c>
      <c r="I84" s="175">
        <f t="shared" si="15"/>
        <v>1</v>
      </c>
      <c r="J84" s="175">
        <f t="shared" si="15"/>
        <v>24</v>
      </c>
      <c r="K84" s="176" t="s">
        <v>255</v>
      </c>
    </row>
    <row r="85" spans="1:11" ht="20.25" customHeight="1" x14ac:dyDescent="0.25">
      <c r="A85" s="173" t="s">
        <v>1092</v>
      </c>
      <c r="B85" s="175">
        <v>1</v>
      </c>
      <c r="C85" s="175">
        <v>1</v>
      </c>
      <c r="D85" s="175">
        <f t="shared" si="14"/>
        <v>2</v>
      </c>
      <c r="E85" s="175">
        <v>0</v>
      </c>
      <c r="F85" s="175">
        <v>0</v>
      </c>
      <c r="G85" s="175">
        <f t="shared" si="16"/>
        <v>0</v>
      </c>
      <c r="H85" s="175">
        <f t="shared" si="17"/>
        <v>1</v>
      </c>
      <c r="I85" s="175">
        <f t="shared" si="15"/>
        <v>1</v>
      </c>
      <c r="J85" s="175">
        <f t="shared" si="15"/>
        <v>2</v>
      </c>
      <c r="K85" s="176" t="s">
        <v>1093</v>
      </c>
    </row>
    <row r="86" spans="1:11" ht="20.25" customHeight="1" x14ac:dyDescent="0.25">
      <c r="A86" s="173" t="s">
        <v>514</v>
      </c>
      <c r="B86" s="175">
        <f>SUM(B78:B85)</f>
        <v>225</v>
      </c>
      <c r="C86" s="175">
        <f>SUM(C78:C85)</f>
        <v>94</v>
      </c>
      <c r="D86" s="175">
        <f>SUM(D78:D85)</f>
        <v>319</v>
      </c>
      <c r="E86" s="175">
        <f>SUM(E78:E85)</f>
        <v>0</v>
      </c>
      <c r="F86" s="175">
        <f>SUM(F78:F85)</f>
        <v>0</v>
      </c>
      <c r="G86" s="175">
        <f t="shared" ref="G86" si="18">SUM(E86:F86)</f>
        <v>0</v>
      </c>
      <c r="H86" s="175">
        <f t="shared" si="17"/>
        <v>225</v>
      </c>
      <c r="I86" s="175">
        <f t="shared" si="15"/>
        <v>94</v>
      </c>
      <c r="J86" s="175">
        <f t="shared" si="15"/>
        <v>319</v>
      </c>
      <c r="K86" s="287" t="s">
        <v>91</v>
      </c>
    </row>
    <row r="87" spans="1:11" ht="20.25" customHeight="1" x14ac:dyDescent="0.25">
      <c r="A87" s="384" t="s">
        <v>92</v>
      </c>
      <c r="B87" s="372"/>
      <c r="C87" s="372"/>
      <c r="D87" s="372"/>
      <c r="E87" s="372"/>
      <c r="F87" s="372"/>
      <c r="G87" s="372"/>
      <c r="H87" s="372"/>
      <c r="I87" s="372"/>
      <c r="J87" s="372"/>
      <c r="K87" s="176" t="s">
        <v>93</v>
      </c>
    </row>
    <row r="88" spans="1:11" ht="20.25" customHeight="1" x14ac:dyDescent="0.25">
      <c r="A88" s="173" t="s">
        <v>446</v>
      </c>
      <c r="B88" s="175">
        <v>0</v>
      </c>
      <c r="C88" s="175">
        <v>4</v>
      </c>
      <c r="D88" s="175">
        <f>SUM(B88:C88)</f>
        <v>4</v>
      </c>
      <c r="E88" s="175">
        <v>0</v>
      </c>
      <c r="F88" s="175">
        <v>0</v>
      </c>
      <c r="G88" s="175">
        <f>SUM(E88:F88)</f>
        <v>0</v>
      </c>
      <c r="H88" s="175">
        <f>SUM(B88,E88)</f>
        <v>0</v>
      </c>
      <c r="I88" s="175">
        <f t="shared" ref="I88:J88" si="19">SUM(C88,F88)</f>
        <v>4</v>
      </c>
      <c r="J88" s="175">
        <f t="shared" si="19"/>
        <v>4</v>
      </c>
      <c r="K88" s="176" t="s">
        <v>255</v>
      </c>
    </row>
    <row r="89" spans="1:11" ht="16.2" thickBot="1" x14ac:dyDescent="0.3">
      <c r="A89" s="285" t="s">
        <v>127</v>
      </c>
      <c r="B89" s="174">
        <f>SUM(B88)</f>
        <v>0</v>
      </c>
      <c r="C89" s="174">
        <f t="shared" ref="C89:J89" si="20">SUM(C88)</f>
        <v>4</v>
      </c>
      <c r="D89" s="174">
        <f t="shared" si="20"/>
        <v>4</v>
      </c>
      <c r="E89" s="174">
        <f t="shared" si="20"/>
        <v>0</v>
      </c>
      <c r="F89" s="174">
        <f t="shared" si="20"/>
        <v>0</v>
      </c>
      <c r="G89" s="174">
        <f t="shared" si="20"/>
        <v>0</v>
      </c>
      <c r="H89" s="174">
        <f t="shared" si="20"/>
        <v>0</v>
      </c>
      <c r="I89" s="174">
        <f t="shared" si="20"/>
        <v>4</v>
      </c>
      <c r="J89" s="174">
        <f t="shared" si="20"/>
        <v>4</v>
      </c>
      <c r="K89" s="287" t="s">
        <v>261</v>
      </c>
    </row>
    <row r="90" spans="1:11" ht="16.2" thickBot="1" x14ac:dyDescent="0.3">
      <c r="A90" s="188" t="s">
        <v>384</v>
      </c>
      <c r="B90" s="189">
        <f>SUM(B89,B86)</f>
        <v>225</v>
      </c>
      <c r="C90" s="189">
        <f t="shared" ref="C90:J90" si="21">SUM(C89,C86)</f>
        <v>98</v>
      </c>
      <c r="D90" s="189">
        <f t="shared" si="21"/>
        <v>323</v>
      </c>
      <c r="E90" s="189">
        <f t="shared" si="21"/>
        <v>0</v>
      </c>
      <c r="F90" s="189">
        <f t="shared" si="21"/>
        <v>0</v>
      </c>
      <c r="G90" s="189">
        <f t="shared" si="21"/>
        <v>0</v>
      </c>
      <c r="H90" s="189">
        <f t="shared" si="21"/>
        <v>225</v>
      </c>
      <c r="I90" s="189">
        <f t="shared" si="21"/>
        <v>98</v>
      </c>
      <c r="J90" s="189">
        <f t="shared" si="21"/>
        <v>323</v>
      </c>
      <c r="K90" s="190" t="s">
        <v>263</v>
      </c>
    </row>
    <row r="91" spans="1:11" ht="14.4" thickTop="1" x14ac:dyDescent="0.25"/>
  </sheetData>
  <mergeCells count="30">
    <mergeCell ref="A2:K2"/>
    <mergeCell ref="A3:K3"/>
    <mergeCell ref="A5:A8"/>
    <mergeCell ref="B5:D5"/>
    <mergeCell ref="E5:G5"/>
    <mergeCell ref="H5:J5"/>
    <mergeCell ref="K5:K8"/>
    <mergeCell ref="B6:D6"/>
    <mergeCell ref="E6:G6"/>
    <mergeCell ref="H6:J6"/>
    <mergeCell ref="A34:K34"/>
    <mergeCell ref="A35:K35"/>
    <mergeCell ref="A37:A40"/>
    <mergeCell ref="B37:D37"/>
    <mergeCell ref="E37:G37"/>
    <mergeCell ref="H37:J37"/>
    <mergeCell ref="K37:K40"/>
    <mergeCell ref="B38:D38"/>
    <mergeCell ref="E38:G38"/>
    <mergeCell ref="H38:J38"/>
    <mergeCell ref="A70:K70"/>
    <mergeCell ref="A71:K71"/>
    <mergeCell ref="A73:A76"/>
    <mergeCell ref="B73:D73"/>
    <mergeCell ref="E73:G73"/>
    <mergeCell ref="H73:J73"/>
    <mergeCell ref="K73:K76"/>
    <mergeCell ref="B74:D74"/>
    <mergeCell ref="E74:G74"/>
    <mergeCell ref="H74:J74"/>
  </mergeCells>
  <printOptions horizontalCentered="1"/>
  <pageMargins left="0.39370078740157483" right="0.39370078740157483" top="0.78740157480314965" bottom="0.39370078740157483" header="0.78740157480314965" footer="0.39370078740157483"/>
  <pageSetup scale="7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R30"/>
  <sheetViews>
    <sheetView rightToLeft="1" view="pageBreakPreview" topLeftCell="A11" zoomScale="80" zoomScaleSheetLayoutView="80" workbookViewId="0">
      <selection activeCell="E34" sqref="E34"/>
    </sheetView>
  </sheetViews>
  <sheetFormatPr defaultColWidth="9" defaultRowHeight="13.8" x14ac:dyDescent="0.25"/>
  <cols>
    <col min="1" max="1" width="21.19921875" style="182" customWidth="1"/>
    <col min="2" max="13" width="8.5" style="182" customWidth="1"/>
    <col min="14" max="14" width="32.5" style="182" customWidth="1"/>
    <col min="15" max="16384" width="9" style="182"/>
  </cols>
  <sheetData>
    <row r="1" spans="1:18" ht="31.5" customHeight="1" x14ac:dyDescent="0.25">
      <c r="A1" s="775" t="s">
        <v>1094</v>
      </c>
      <c r="B1" s="775"/>
      <c r="C1" s="775"/>
      <c r="D1" s="775"/>
      <c r="E1" s="775"/>
      <c r="F1" s="775"/>
      <c r="G1" s="775"/>
      <c r="H1" s="775"/>
      <c r="I1" s="775"/>
      <c r="J1" s="775"/>
      <c r="K1" s="775"/>
      <c r="L1" s="775"/>
      <c r="M1" s="775"/>
      <c r="N1" s="775"/>
    </row>
    <row r="2" spans="1:18" ht="24" customHeight="1" x14ac:dyDescent="0.25">
      <c r="A2" s="776" t="s">
        <v>1095</v>
      </c>
      <c r="B2" s="776"/>
      <c r="C2" s="776"/>
      <c r="D2" s="776"/>
      <c r="E2" s="776"/>
      <c r="F2" s="776"/>
      <c r="G2" s="776"/>
      <c r="H2" s="776"/>
      <c r="I2" s="776"/>
      <c r="J2" s="776"/>
      <c r="K2" s="776"/>
      <c r="L2" s="776"/>
      <c r="M2" s="776"/>
      <c r="N2" s="776"/>
    </row>
    <row r="3" spans="1:18" s="171" customFormat="1" ht="25.5" customHeight="1" thickBot="1" x14ac:dyDescent="0.35">
      <c r="A3" s="170" t="s">
        <v>1096</v>
      </c>
      <c r="N3" s="192" t="s">
        <v>1097</v>
      </c>
    </row>
    <row r="4" spans="1:18" ht="25.5" customHeight="1" thickTop="1" x14ac:dyDescent="0.3">
      <c r="A4" s="777" t="s">
        <v>205</v>
      </c>
      <c r="B4" s="788" t="s">
        <v>129</v>
      </c>
      <c r="C4" s="788"/>
      <c r="D4" s="788"/>
      <c r="E4" s="788" t="s">
        <v>130</v>
      </c>
      <c r="F4" s="788"/>
      <c r="G4" s="788"/>
      <c r="H4" s="788" t="s">
        <v>131</v>
      </c>
      <c r="I4" s="788"/>
      <c r="J4" s="788"/>
      <c r="K4" s="788" t="s">
        <v>4</v>
      </c>
      <c r="L4" s="788"/>
      <c r="M4" s="788"/>
      <c r="N4" s="777" t="s">
        <v>206</v>
      </c>
    </row>
    <row r="5" spans="1:18" ht="25.5" customHeight="1" x14ac:dyDescent="0.3">
      <c r="A5" s="778"/>
      <c r="B5" s="789" t="s">
        <v>132</v>
      </c>
      <c r="C5" s="789"/>
      <c r="D5" s="789"/>
      <c r="E5" s="789" t="s">
        <v>133</v>
      </c>
      <c r="F5" s="789"/>
      <c r="G5" s="789"/>
      <c r="H5" s="789" t="s">
        <v>134</v>
      </c>
      <c r="I5" s="789"/>
      <c r="J5" s="789"/>
      <c r="K5" s="789" t="s">
        <v>9</v>
      </c>
      <c r="L5" s="789"/>
      <c r="M5" s="789"/>
      <c r="N5" s="778"/>
    </row>
    <row r="6" spans="1:18" ht="25.5" customHeight="1" x14ac:dyDescent="0.3">
      <c r="A6" s="778"/>
      <c r="B6" s="374" t="s">
        <v>10</v>
      </c>
      <c r="C6" s="374" t="s">
        <v>113</v>
      </c>
      <c r="D6" s="374" t="s">
        <v>12</v>
      </c>
      <c r="E6" s="374" t="s">
        <v>10</v>
      </c>
      <c r="F6" s="374" t="s">
        <v>113</v>
      </c>
      <c r="G6" s="374" t="s">
        <v>12</v>
      </c>
      <c r="H6" s="374" t="s">
        <v>10</v>
      </c>
      <c r="I6" s="374" t="s">
        <v>113</v>
      </c>
      <c r="J6" s="374" t="s">
        <v>12</v>
      </c>
      <c r="K6" s="374" t="s">
        <v>10</v>
      </c>
      <c r="L6" s="374" t="s">
        <v>113</v>
      </c>
      <c r="M6" s="374" t="s">
        <v>12</v>
      </c>
      <c r="N6" s="778"/>
    </row>
    <row r="7" spans="1:18" ht="25.5" customHeight="1" thickBot="1" x14ac:dyDescent="0.35">
      <c r="A7" s="779"/>
      <c r="B7" s="172" t="s">
        <v>13</v>
      </c>
      <c r="C7" s="172" t="s">
        <v>14</v>
      </c>
      <c r="D7" s="172" t="s">
        <v>9</v>
      </c>
      <c r="E7" s="172" t="s">
        <v>13</v>
      </c>
      <c r="F7" s="172" t="s">
        <v>14</v>
      </c>
      <c r="G7" s="172" t="s">
        <v>9</v>
      </c>
      <c r="H7" s="172" t="s">
        <v>13</v>
      </c>
      <c r="I7" s="172" t="s">
        <v>14</v>
      </c>
      <c r="J7" s="172" t="s">
        <v>9</v>
      </c>
      <c r="K7" s="172" t="s">
        <v>13</v>
      </c>
      <c r="L7" s="172" t="s">
        <v>14</v>
      </c>
      <c r="M7" s="172" t="s">
        <v>9</v>
      </c>
      <c r="N7" s="779"/>
    </row>
    <row r="8" spans="1:18" ht="23.25" customHeight="1" x14ac:dyDescent="0.25">
      <c r="A8" s="173" t="s">
        <v>15</v>
      </c>
      <c r="B8" s="175"/>
      <c r="C8" s="175"/>
      <c r="D8" s="175"/>
      <c r="E8" s="175"/>
      <c r="F8" s="175"/>
      <c r="G8" s="175"/>
      <c r="H8" s="175"/>
      <c r="I8" s="175"/>
      <c r="J8" s="175"/>
      <c r="K8" s="176"/>
      <c r="L8" s="173"/>
      <c r="M8" s="175"/>
      <c r="N8" s="176" t="s">
        <v>207</v>
      </c>
    </row>
    <row r="9" spans="1:18" ht="23.25" customHeight="1" x14ac:dyDescent="0.25">
      <c r="A9" s="173" t="s">
        <v>265</v>
      </c>
      <c r="B9" s="175">
        <v>41</v>
      </c>
      <c r="C9" s="175">
        <v>19</v>
      </c>
      <c r="D9" s="175">
        <f t="shared" ref="D9:D14" si="0">SUM(B9:C9)</f>
        <v>60</v>
      </c>
      <c r="E9" s="175">
        <v>11</v>
      </c>
      <c r="F9" s="175">
        <v>6</v>
      </c>
      <c r="G9" s="175">
        <f t="shared" ref="G9:G14" si="1">SUM(E9:F9)</f>
        <v>17</v>
      </c>
      <c r="H9" s="175">
        <v>3</v>
      </c>
      <c r="I9" s="175">
        <v>3</v>
      </c>
      <c r="J9" s="175">
        <f t="shared" ref="J9:J14" si="2">SUM(H9:I9)</f>
        <v>6</v>
      </c>
      <c r="K9" s="175">
        <f>SUM(B9,E9,H9)</f>
        <v>55</v>
      </c>
      <c r="L9" s="175">
        <f>SUM(C9,F9,I9)</f>
        <v>28</v>
      </c>
      <c r="M9" s="175">
        <f>SUM(D9,G9,J9)</f>
        <v>83</v>
      </c>
      <c r="N9" s="176" t="s">
        <v>219</v>
      </c>
    </row>
    <row r="10" spans="1:18" ht="23.25" customHeight="1" x14ac:dyDescent="0.25">
      <c r="A10" s="173" t="s">
        <v>1080</v>
      </c>
      <c r="B10" s="175">
        <v>24</v>
      </c>
      <c r="C10" s="175">
        <v>17</v>
      </c>
      <c r="D10" s="175">
        <f t="shared" si="0"/>
        <v>41</v>
      </c>
      <c r="E10" s="175">
        <v>7</v>
      </c>
      <c r="F10" s="175">
        <v>3</v>
      </c>
      <c r="G10" s="175">
        <f t="shared" si="1"/>
        <v>10</v>
      </c>
      <c r="H10" s="175">
        <v>6</v>
      </c>
      <c r="I10" s="175">
        <v>8</v>
      </c>
      <c r="J10" s="175">
        <f t="shared" si="2"/>
        <v>14</v>
      </c>
      <c r="K10" s="175">
        <f t="shared" ref="K10:M14" si="3">SUM(B10,E10,H10)</f>
        <v>37</v>
      </c>
      <c r="L10" s="175">
        <f t="shared" si="3"/>
        <v>28</v>
      </c>
      <c r="M10" s="175">
        <f t="shared" si="3"/>
        <v>65</v>
      </c>
      <c r="N10" s="176" t="s">
        <v>375</v>
      </c>
    </row>
    <row r="11" spans="1:18" ht="23.25" customHeight="1" x14ac:dyDescent="0.25">
      <c r="A11" s="173" t="s">
        <v>319</v>
      </c>
      <c r="B11" s="175">
        <v>136</v>
      </c>
      <c r="C11" s="175">
        <v>97</v>
      </c>
      <c r="D11" s="175">
        <f t="shared" si="0"/>
        <v>233</v>
      </c>
      <c r="E11" s="175">
        <v>65</v>
      </c>
      <c r="F11" s="175">
        <v>41</v>
      </c>
      <c r="G11" s="175">
        <f t="shared" si="1"/>
        <v>106</v>
      </c>
      <c r="H11" s="175">
        <v>15</v>
      </c>
      <c r="I11" s="175">
        <v>9</v>
      </c>
      <c r="J11" s="175">
        <f t="shared" si="2"/>
        <v>24</v>
      </c>
      <c r="K11" s="175">
        <f t="shared" si="3"/>
        <v>216</v>
      </c>
      <c r="L11" s="175">
        <f t="shared" si="3"/>
        <v>147</v>
      </c>
      <c r="M11" s="175">
        <f t="shared" si="3"/>
        <v>363</v>
      </c>
      <c r="N11" s="176" t="s">
        <v>320</v>
      </c>
      <c r="R11" s="323"/>
    </row>
    <row r="12" spans="1:18" ht="23.25" customHeight="1" x14ac:dyDescent="0.25">
      <c r="A12" s="173" t="s">
        <v>238</v>
      </c>
      <c r="B12" s="175">
        <v>6</v>
      </c>
      <c r="C12" s="175">
        <v>0</v>
      </c>
      <c r="D12" s="175">
        <f t="shared" si="0"/>
        <v>6</v>
      </c>
      <c r="E12" s="175">
        <v>10</v>
      </c>
      <c r="F12" s="175">
        <v>0</v>
      </c>
      <c r="G12" s="175">
        <f t="shared" si="1"/>
        <v>10</v>
      </c>
      <c r="H12" s="175">
        <v>0</v>
      </c>
      <c r="I12" s="175">
        <v>0</v>
      </c>
      <c r="J12" s="175">
        <f t="shared" si="2"/>
        <v>0</v>
      </c>
      <c r="K12" s="175">
        <f t="shared" si="3"/>
        <v>16</v>
      </c>
      <c r="L12" s="175">
        <f t="shared" si="3"/>
        <v>0</v>
      </c>
      <c r="M12" s="175">
        <f t="shared" si="3"/>
        <v>16</v>
      </c>
      <c r="N12" s="176" t="s">
        <v>307</v>
      </c>
    </row>
    <row r="13" spans="1:18" ht="23.25" customHeight="1" x14ac:dyDescent="0.25">
      <c r="A13" s="173" t="s">
        <v>477</v>
      </c>
      <c r="B13" s="175">
        <v>7</v>
      </c>
      <c r="C13" s="175">
        <v>2</v>
      </c>
      <c r="D13" s="175">
        <f t="shared" si="0"/>
        <v>9</v>
      </c>
      <c r="E13" s="175">
        <v>28</v>
      </c>
      <c r="F13" s="175">
        <v>12</v>
      </c>
      <c r="G13" s="175">
        <f t="shared" si="1"/>
        <v>40</v>
      </c>
      <c r="H13" s="175">
        <v>0</v>
      </c>
      <c r="I13" s="175">
        <v>0</v>
      </c>
      <c r="J13" s="175">
        <f t="shared" si="2"/>
        <v>0</v>
      </c>
      <c r="K13" s="175">
        <f t="shared" si="3"/>
        <v>35</v>
      </c>
      <c r="L13" s="175">
        <f t="shared" si="3"/>
        <v>14</v>
      </c>
      <c r="M13" s="175">
        <f t="shared" si="3"/>
        <v>49</v>
      </c>
      <c r="N13" s="176" t="s">
        <v>1082</v>
      </c>
    </row>
    <row r="14" spans="1:18" ht="23.25" customHeight="1" x14ac:dyDescent="0.25">
      <c r="A14" s="173" t="s">
        <v>446</v>
      </c>
      <c r="B14" s="175">
        <v>21</v>
      </c>
      <c r="C14" s="175">
        <v>6</v>
      </c>
      <c r="D14" s="175">
        <f t="shared" si="0"/>
        <v>27</v>
      </c>
      <c r="E14" s="175">
        <v>8</v>
      </c>
      <c r="F14" s="175">
        <v>5</v>
      </c>
      <c r="G14" s="175">
        <f t="shared" si="1"/>
        <v>13</v>
      </c>
      <c r="H14" s="175">
        <v>4</v>
      </c>
      <c r="I14" s="175">
        <v>1</v>
      </c>
      <c r="J14" s="175">
        <f t="shared" si="2"/>
        <v>5</v>
      </c>
      <c r="K14" s="175">
        <f t="shared" si="3"/>
        <v>33</v>
      </c>
      <c r="L14" s="175">
        <f t="shared" si="3"/>
        <v>12</v>
      </c>
      <c r="M14" s="175">
        <f t="shared" si="3"/>
        <v>45</v>
      </c>
      <c r="N14" s="176" t="s">
        <v>255</v>
      </c>
    </row>
    <row r="15" spans="1:18" ht="23.25" customHeight="1" x14ac:dyDescent="0.25">
      <c r="A15" s="173" t="s">
        <v>514</v>
      </c>
      <c r="B15" s="175">
        <f>SUM(B9:B14)</f>
        <v>235</v>
      </c>
      <c r="C15" s="175">
        <f t="shared" ref="C15:J15" si="4">SUM(C9:C14)</f>
        <v>141</v>
      </c>
      <c r="D15" s="175">
        <f t="shared" si="4"/>
        <v>376</v>
      </c>
      <c r="E15" s="175">
        <f t="shared" si="4"/>
        <v>129</v>
      </c>
      <c r="F15" s="175">
        <f t="shared" si="4"/>
        <v>67</v>
      </c>
      <c r="G15" s="175">
        <f t="shared" si="4"/>
        <v>196</v>
      </c>
      <c r="H15" s="175">
        <f t="shared" si="4"/>
        <v>28</v>
      </c>
      <c r="I15" s="175">
        <f t="shared" si="4"/>
        <v>21</v>
      </c>
      <c r="J15" s="175">
        <f t="shared" si="4"/>
        <v>49</v>
      </c>
      <c r="K15" s="175">
        <f>SUM(K9:K14)</f>
        <v>392</v>
      </c>
      <c r="L15" s="175">
        <f>SUM(L9:L14)</f>
        <v>229</v>
      </c>
      <c r="M15" s="175">
        <f>SUM(M9:M14)</f>
        <v>621</v>
      </c>
      <c r="N15" s="176" t="s">
        <v>91</v>
      </c>
    </row>
    <row r="16" spans="1:18" ht="23.25" customHeight="1" x14ac:dyDescent="0.25">
      <c r="A16" s="173" t="s">
        <v>1087</v>
      </c>
      <c r="B16" s="175"/>
      <c r="C16" s="175"/>
      <c r="D16" s="175"/>
      <c r="E16" s="175"/>
      <c r="F16" s="175"/>
      <c r="G16" s="175"/>
      <c r="H16" s="175"/>
      <c r="I16" s="175"/>
      <c r="J16" s="175"/>
      <c r="K16" s="175"/>
      <c r="L16" s="175"/>
      <c r="M16" s="175"/>
      <c r="N16" s="176" t="s">
        <v>93</v>
      </c>
    </row>
    <row r="17" spans="1:16" ht="23.25" customHeight="1" x14ac:dyDescent="0.25">
      <c r="A17" s="173" t="s">
        <v>1080</v>
      </c>
      <c r="B17" s="175">
        <v>55</v>
      </c>
      <c r="C17" s="175">
        <v>28</v>
      </c>
      <c r="D17" s="175">
        <f>SUM(B17:C17)</f>
        <v>83</v>
      </c>
      <c r="E17" s="175">
        <v>3</v>
      </c>
      <c r="F17" s="175">
        <v>0</v>
      </c>
      <c r="G17" s="175">
        <f>SUM(E17:F17)</f>
        <v>3</v>
      </c>
      <c r="H17" s="175">
        <v>0</v>
      </c>
      <c r="I17" s="175">
        <v>0</v>
      </c>
      <c r="J17" s="175">
        <v>0</v>
      </c>
      <c r="K17" s="175">
        <f t="shared" ref="K17:M21" si="5">SUM(B17,E17,H17)</f>
        <v>58</v>
      </c>
      <c r="L17" s="175">
        <f t="shared" si="5"/>
        <v>28</v>
      </c>
      <c r="M17" s="175">
        <f t="shared" si="5"/>
        <v>86</v>
      </c>
      <c r="N17" s="176" t="s">
        <v>375</v>
      </c>
    </row>
    <row r="18" spans="1:16" ht="23.25" customHeight="1" x14ac:dyDescent="0.25">
      <c r="A18" s="173" t="s">
        <v>319</v>
      </c>
      <c r="B18" s="175">
        <v>84</v>
      </c>
      <c r="C18" s="175">
        <v>68</v>
      </c>
      <c r="D18" s="175">
        <f>SUM(B18:C18)</f>
        <v>152</v>
      </c>
      <c r="E18" s="175">
        <v>19</v>
      </c>
      <c r="F18" s="175">
        <v>13</v>
      </c>
      <c r="G18" s="175">
        <f>SUM(E18:F18)</f>
        <v>32</v>
      </c>
      <c r="H18" s="175">
        <v>0</v>
      </c>
      <c r="I18" s="175">
        <v>0</v>
      </c>
      <c r="J18" s="175">
        <v>0</v>
      </c>
      <c r="K18" s="175">
        <f t="shared" si="5"/>
        <v>103</v>
      </c>
      <c r="L18" s="175">
        <f t="shared" si="5"/>
        <v>81</v>
      </c>
      <c r="M18" s="175">
        <f t="shared" si="5"/>
        <v>184</v>
      </c>
      <c r="N18" s="176" t="s">
        <v>320</v>
      </c>
    </row>
    <row r="19" spans="1:16" ht="23.25" customHeight="1" x14ac:dyDescent="0.25">
      <c r="A19" s="173" t="s">
        <v>238</v>
      </c>
      <c r="B19" s="175">
        <v>2</v>
      </c>
      <c r="C19" s="175">
        <v>0</v>
      </c>
      <c r="D19" s="175">
        <f>SUM(B19:C19)</f>
        <v>2</v>
      </c>
      <c r="E19" s="175">
        <v>0</v>
      </c>
      <c r="F19" s="175">
        <v>0</v>
      </c>
      <c r="G19" s="175">
        <v>0</v>
      </c>
      <c r="H19" s="175">
        <v>0</v>
      </c>
      <c r="I19" s="175">
        <v>0</v>
      </c>
      <c r="J19" s="175">
        <v>0</v>
      </c>
      <c r="K19" s="175">
        <f t="shared" si="5"/>
        <v>2</v>
      </c>
      <c r="L19" s="175">
        <f t="shared" si="5"/>
        <v>0</v>
      </c>
      <c r="M19" s="175">
        <f t="shared" si="5"/>
        <v>2</v>
      </c>
      <c r="N19" s="176" t="s">
        <v>307</v>
      </c>
    </row>
    <row r="20" spans="1:16" ht="23.25" customHeight="1" x14ac:dyDescent="0.25">
      <c r="A20" s="173" t="s">
        <v>477</v>
      </c>
      <c r="B20" s="175">
        <v>1</v>
      </c>
      <c r="C20" s="175">
        <v>0</v>
      </c>
      <c r="D20" s="175">
        <f>SUM(B20:C20)</f>
        <v>1</v>
      </c>
      <c r="E20" s="175">
        <v>0</v>
      </c>
      <c r="F20" s="175">
        <v>0</v>
      </c>
      <c r="G20" s="175">
        <v>0</v>
      </c>
      <c r="H20" s="175">
        <v>0</v>
      </c>
      <c r="I20" s="175">
        <v>0</v>
      </c>
      <c r="J20" s="175">
        <v>0</v>
      </c>
      <c r="K20" s="175">
        <f t="shared" si="5"/>
        <v>1</v>
      </c>
      <c r="L20" s="175">
        <f t="shared" si="5"/>
        <v>0</v>
      </c>
      <c r="M20" s="175">
        <f t="shared" si="5"/>
        <v>1</v>
      </c>
      <c r="N20" s="176" t="s">
        <v>1082</v>
      </c>
    </row>
    <row r="21" spans="1:16" ht="23.25" customHeight="1" x14ac:dyDescent="0.25">
      <c r="A21" s="173" t="s">
        <v>446</v>
      </c>
      <c r="B21" s="175">
        <v>0</v>
      </c>
      <c r="C21" s="175">
        <v>2</v>
      </c>
      <c r="D21" s="175">
        <f>SUM(B21:C21)</f>
        <v>2</v>
      </c>
      <c r="E21" s="175">
        <v>0</v>
      </c>
      <c r="F21" s="175">
        <v>0</v>
      </c>
      <c r="G21" s="175">
        <v>0</v>
      </c>
      <c r="H21" s="175">
        <v>0</v>
      </c>
      <c r="I21" s="175">
        <v>0</v>
      </c>
      <c r="J21" s="175">
        <v>0</v>
      </c>
      <c r="K21" s="175">
        <f t="shared" si="5"/>
        <v>0</v>
      </c>
      <c r="L21" s="175">
        <f t="shared" si="5"/>
        <v>2</v>
      </c>
      <c r="M21" s="175">
        <f t="shared" si="5"/>
        <v>2</v>
      </c>
      <c r="N21" s="176" t="s">
        <v>255</v>
      </c>
    </row>
    <row r="22" spans="1:16" ht="23.25" customHeight="1" thickBot="1" x14ac:dyDescent="0.3">
      <c r="A22" s="285" t="s">
        <v>127</v>
      </c>
      <c r="B22" s="175">
        <f>SUM(B17:B21)</f>
        <v>142</v>
      </c>
      <c r="C22" s="175">
        <f t="shared" ref="C22:M22" si="6">SUM(C17:C21)</f>
        <v>98</v>
      </c>
      <c r="D22" s="175">
        <f t="shared" si="6"/>
        <v>240</v>
      </c>
      <c r="E22" s="175">
        <f t="shared" si="6"/>
        <v>22</v>
      </c>
      <c r="F22" s="175">
        <f t="shared" si="6"/>
        <v>13</v>
      </c>
      <c r="G22" s="175">
        <f t="shared" si="6"/>
        <v>35</v>
      </c>
      <c r="H22" s="175">
        <f t="shared" si="6"/>
        <v>0</v>
      </c>
      <c r="I22" s="175">
        <f t="shared" si="6"/>
        <v>0</v>
      </c>
      <c r="J22" s="175">
        <f t="shared" si="6"/>
        <v>0</v>
      </c>
      <c r="K22" s="175">
        <f t="shared" si="6"/>
        <v>164</v>
      </c>
      <c r="L22" s="175">
        <f t="shared" si="6"/>
        <v>111</v>
      </c>
      <c r="M22" s="175">
        <f t="shared" si="6"/>
        <v>275</v>
      </c>
      <c r="N22" s="287" t="s">
        <v>261</v>
      </c>
    </row>
    <row r="23" spans="1:16" ht="23.25" customHeight="1" thickBot="1" x14ac:dyDescent="0.3">
      <c r="A23" s="188" t="s">
        <v>384</v>
      </c>
      <c r="B23" s="189">
        <f>SUM(B22,B15)</f>
        <v>377</v>
      </c>
      <c r="C23" s="189">
        <f t="shared" ref="C23:M23" si="7">SUM(C22,C15)</f>
        <v>239</v>
      </c>
      <c r="D23" s="189">
        <f t="shared" si="7"/>
        <v>616</v>
      </c>
      <c r="E23" s="189">
        <f t="shared" si="7"/>
        <v>151</v>
      </c>
      <c r="F23" s="189">
        <f t="shared" si="7"/>
        <v>80</v>
      </c>
      <c r="G23" s="189">
        <f t="shared" si="7"/>
        <v>231</v>
      </c>
      <c r="H23" s="189">
        <f t="shared" si="7"/>
        <v>28</v>
      </c>
      <c r="I23" s="189">
        <f t="shared" si="7"/>
        <v>21</v>
      </c>
      <c r="J23" s="189">
        <f t="shared" si="7"/>
        <v>49</v>
      </c>
      <c r="K23" s="189">
        <f t="shared" si="7"/>
        <v>556</v>
      </c>
      <c r="L23" s="189">
        <f t="shared" si="7"/>
        <v>340</v>
      </c>
      <c r="M23" s="189">
        <f t="shared" si="7"/>
        <v>896</v>
      </c>
      <c r="N23" s="190" t="s">
        <v>263</v>
      </c>
    </row>
    <row r="24" spans="1:16" ht="14.4" thickTop="1" x14ac:dyDescent="0.25"/>
    <row r="30" spans="1:16" x14ac:dyDescent="0.25">
      <c r="P30" s="324" t="s">
        <v>728</v>
      </c>
    </row>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53"/>
  <sheetViews>
    <sheetView rightToLeft="1" view="pageBreakPreview" topLeftCell="A34" zoomScale="80" zoomScaleSheetLayoutView="80" workbookViewId="0">
      <selection activeCell="B58" sqref="B58"/>
    </sheetView>
  </sheetViews>
  <sheetFormatPr defaultColWidth="9" defaultRowHeight="13.8" x14ac:dyDescent="0.25"/>
  <cols>
    <col min="1" max="1" width="21.59765625" style="182" customWidth="1"/>
    <col min="2" max="2" width="9.3984375" style="182" customWidth="1"/>
    <col min="3" max="3" width="9" style="182" customWidth="1"/>
    <col min="4" max="4" width="8.69921875" style="182" customWidth="1"/>
    <col min="5" max="5" width="8.19921875" style="182" customWidth="1"/>
    <col min="6" max="6" width="9.19921875" style="182" customWidth="1"/>
    <col min="7" max="7" width="8" style="182" customWidth="1"/>
    <col min="8" max="8" width="8.19921875" style="182" customWidth="1"/>
    <col min="9" max="9" width="9" style="182" customWidth="1"/>
    <col min="10" max="10" width="7.5" style="182" customWidth="1"/>
    <col min="11" max="11" width="25.8984375" style="182" customWidth="1"/>
    <col min="12" max="16384" width="9" style="182"/>
  </cols>
  <sheetData>
    <row r="1" spans="1:11" ht="24.75" customHeight="1" x14ac:dyDescent="0.25">
      <c r="A1" s="775" t="s">
        <v>1098</v>
      </c>
      <c r="B1" s="775"/>
      <c r="C1" s="775"/>
      <c r="D1" s="775"/>
      <c r="E1" s="775"/>
      <c r="F1" s="775"/>
      <c r="G1" s="775"/>
      <c r="H1" s="775"/>
      <c r="I1" s="775"/>
      <c r="J1" s="775"/>
      <c r="K1" s="775"/>
    </row>
    <row r="2" spans="1:11" ht="48.75" customHeight="1" x14ac:dyDescent="0.25">
      <c r="A2" s="776" t="s">
        <v>1099</v>
      </c>
      <c r="B2" s="776"/>
      <c r="C2" s="776"/>
      <c r="D2" s="776"/>
      <c r="E2" s="776"/>
      <c r="F2" s="776"/>
      <c r="G2" s="776"/>
      <c r="H2" s="776"/>
      <c r="I2" s="776"/>
      <c r="J2" s="776"/>
      <c r="K2" s="776"/>
    </row>
    <row r="3" spans="1:11" s="184" customFormat="1" ht="25.5" customHeight="1" thickBot="1" x14ac:dyDescent="0.3">
      <c r="A3" s="183" t="s">
        <v>1100</v>
      </c>
      <c r="K3" s="322" t="s">
        <v>1101</v>
      </c>
    </row>
    <row r="4" spans="1:11" ht="19.5" customHeight="1" thickTop="1" x14ac:dyDescent="0.3">
      <c r="A4" s="777" t="s">
        <v>205</v>
      </c>
      <c r="B4" s="788" t="s">
        <v>1</v>
      </c>
      <c r="C4" s="788"/>
      <c r="D4" s="788"/>
      <c r="E4" s="788" t="s">
        <v>2</v>
      </c>
      <c r="F4" s="788"/>
      <c r="G4" s="788"/>
      <c r="H4" s="788" t="s">
        <v>4</v>
      </c>
      <c r="I4" s="788"/>
      <c r="J4" s="788"/>
      <c r="K4" s="777" t="s">
        <v>206</v>
      </c>
    </row>
    <row r="5" spans="1:11" ht="19.5" customHeight="1" x14ac:dyDescent="0.3">
      <c r="A5" s="778"/>
      <c r="B5" s="789" t="s">
        <v>6</v>
      </c>
      <c r="C5" s="789"/>
      <c r="D5" s="789"/>
      <c r="E5" s="789" t="s">
        <v>7</v>
      </c>
      <c r="F5" s="789"/>
      <c r="G5" s="789"/>
      <c r="H5" s="789" t="s">
        <v>9</v>
      </c>
      <c r="I5" s="789"/>
      <c r="J5" s="789"/>
      <c r="K5" s="778"/>
    </row>
    <row r="6" spans="1:11" ht="19.5" customHeight="1" x14ac:dyDescent="0.3">
      <c r="A6" s="778"/>
      <c r="B6" s="374" t="s">
        <v>10</v>
      </c>
      <c r="C6" s="374" t="s">
        <v>113</v>
      </c>
      <c r="D6" s="374" t="s">
        <v>12</v>
      </c>
      <c r="E6" s="374" t="s">
        <v>10</v>
      </c>
      <c r="F6" s="374" t="s">
        <v>113</v>
      </c>
      <c r="G6" s="374" t="s">
        <v>12</v>
      </c>
      <c r="H6" s="374" t="s">
        <v>10</v>
      </c>
      <c r="I6" s="374" t="s">
        <v>113</v>
      </c>
      <c r="J6" s="374" t="s">
        <v>12</v>
      </c>
      <c r="K6" s="778"/>
    </row>
    <row r="7" spans="1:11" ht="19.5" customHeight="1" thickBot="1" x14ac:dyDescent="0.35">
      <c r="A7" s="779"/>
      <c r="B7" s="172" t="s">
        <v>13</v>
      </c>
      <c r="C7" s="172" t="s">
        <v>14</v>
      </c>
      <c r="D7" s="172" t="s">
        <v>9</v>
      </c>
      <c r="E7" s="172" t="s">
        <v>13</v>
      </c>
      <c r="F7" s="172" t="s">
        <v>14</v>
      </c>
      <c r="G7" s="172" t="s">
        <v>9</v>
      </c>
      <c r="H7" s="172" t="s">
        <v>13</v>
      </c>
      <c r="I7" s="172" t="s">
        <v>14</v>
      </c>
      <c r="J7" s="172" t="s">
        <v>9</v>
      </c>
      <c r="K7" s="779"/>
    </row>
    <row r="8" spans="1:11" ht="19.5" customHeight="1" x14ac:dyDescent="0.25">
      <c r="A8" s="173" t="s">
        <v>15</v>
      </c>
      <c r="B8" s="175"/>
      <c r="C8" s="175"/>
      <c r="D8" s="175"/>
      <c r="E8" s="175"/>
      <c r="F8" s="175"/>
      <c r="G8" s="175"/>
      <c r="H8" s="175"/>
      <c r="I8" s="175"/>
      <c r="J8" s="175"/>
      <c r="K8" s="176" t="s">
        <v>207</v>
      </c>
    </row>
    <row r="9" spans="1:11" ht="19.5" customHeight="1" x14ac:dyDescent="0.25">
      <c r="A9" s="173" t="s">
        <v>265</v>
      </c>
      <c r="B9" s="175">
        <v>119</v>
      </c>
      <c r="C9" s="175">
        <v>104</v>
      </c>
      <c r="D9" s="175">
        <f t="shared" ref="D9:D14" si="0">SUM(B9:C9)</f>
        <v>223</v>
      </c>
      <c r="E9" s="175">
        <v>0</v>
      </c>
      <c r="F9" s="175">
        <v>0</v>
      </c>
      <c r="G9" s="175">
        <f t="shared" ref="G9:G14" si="1">SUM(E9:F9)</f>
        <v>0</v>
      </c>
      <c r="H9" s="175">
        <f>SUM(B9,E9)</f>
        <v>119</v>
      </c>
      <c r="I9" s="175">
        <f t="shared" ref="I9:J15" si="2">SUM(C9,F9)</f>
        <v>104</v>
      </c>
      <c r="J9" s="175">
        <f t="shared" si="2"/>
        <v>223</v>
      </c>
      <c r="K9" s="176" t="s">
        <v>219</v>
      </c>
    </row>
    <row r="10" spans="1:11" ht="19.5" customHeight="1" x14ac:dyDescent="0.25">
      <c r="A10" s="173" t="s">
        <v>1080</v>
      </c>
      <c r="B10" s="175">
        <v>126</v>
      </c>
      <c r="C10" s="175">
        <v>182</v>
      </c>
      <c r="D10" s="175">
        <f t="shared" si="0"/>
        <v>308</v>
      </c>
      <c r="E10" s="175">
        <v>0</v>
      </c>
      <c r="F10" s="175">
        <v>0</v>
      </c>
      <c r="G10" s="175">
        <f t="shared" si="1"/>
        <v>0</v>
      </c>
      <c r="H10" s="175">
        <f t="shared" ref="H10:H15" si="3">SUM(B10,E10)</f>
        <v>126</v>
      </c>
      <c r="I10" s="175">
        <f t="shared" si="2"/>
        <v>182</v>
      </c>
      <c r="J10" s="175">
        <f t="shared" si="2"/>
        <v>308</v>
      </c>
      <c r="K10" s="176" t="s">
        <v>375</v>
      </c>
    </row>
    <row r="11" spans="1:11" ht="19.5" customHeight="1" x14ac:dyDescent="0.25">
      <c r="A11" s="173" t="s">
        <v>319</v>
      </c>
      <c r="B11" s="175">
        <v>1422</v>
      </c>
      <c r="C11" s="175">
        <v>1336</v>
      </c>
      <c r="D11" s="175">
        <f t="shared" si="0"/>
        <v>2758</v>
      </c>
      <c r="E11" s="175">
        <v>0</v>
      </c>
      <c r="F11" s="175">
        <v>0</v>
      </c>
      <c r="G11" s="175">
        <f t="shared" si="1"/>
        <v>0</v>
      </c>
      <c r="H11" s="175">
        <f t="shared" si="3"/>
        <v>1422</v>
      </c>
      <c r="I11" s="175">
        <f t="shared" si="2"/>
        <v>1336</v>
      </c>
      <c r="J11" s="175">
        <f t="shared" si="2"/>
        <v>2758</v>
      </c>
      <c r="K11" s="176" t="s">
        <v>1081</v>
      </c>
    </row>
    <row r="12" spans="1:11" ht="19.5" customHeight="1" x14ac:dyDescent="0.25">
      <c r="A12" s="173" t="s">
        <v>238</v>
      </c>
      <c r="B12" s="175">
        <v>86</v>
      </c>
      <c r="C12" s="175">
        <v>0</v>
      </c>
      <c r="D12" s="175">
        <f t="shared" si="0"/>
        <v>86</v>
      </c>
      <c r="E12" s="175">
        <v>0</v>
      </c>
      <c r="F12" s="175">
        <v>0</v>
      </c>
      <c r="G12" s="175">
        <f t="shared" si="1"/>
        <v>0</v>
      </c>
      <c r="H12" s="175">
        <f t="shared" si="3"/>
        <v>86</v>
      </c>
      <c r="I12" s="175">
        <f t="shared" si="2"/>
        <v>0</v>
      </c>
      <c r="J12" s="175">
        <f t="shared" si="2"/>
        <v>86</v>
      </c>
      <c r="K12" s="176" t="s">
        <v>307</v>
      </c>
    </row>
    <row r="13" spans="1:11" ht="19.5" customHeight="1" x14ac:dyDescent="0.25">
      <c r="A13" s="173" t="s">
        <v>477</v>
      </c>
      <c r="B13" s="175">
        <v>303</v>
      </c>
      <c r="C13" s="175">
        <v>92</v>
      </c>
      <c r="D13" s="175">
        <f t="shared" si="0"/>
        <v>395</v>
      </c>
      <c r="E13" s="175">
        <v>0</v>
      </c>
      <c r="F13" s="175">
        <v>0</v>
      </c>
      <c r="G13" s="175">
        <f t="shared" si="1"/>
        <v>0</v>
      </c>
      <c r="H13" s="175">
        <f t="shared" si="3"/>
        <v>303</v>
      </c>
      <c r="I13" s="175">
        <f t="shared" si="2"/>
        <v>92</v>
      </c>
      <c r="J13" s="175">
        <f t="shared" si="2"/>
        <v>395</v>
      </c>
      <c r="K13" s="176" t="s">
        <v>1082</v>
      </c>
    </row>
    <row r="14" spans="1:11" ht="19.5" customHeight="1" x14ac:dyDescent="0.25">
      <c r="A14" s="173" t="s">
        <v>446</v>
      </c>
      <c r="B14" s="175">
        <v>215</v>
      </c>
      <c r="C14" s="175">
        <v>129</v>
      </c>
      <c r="D14" s="175">
        <f t="shared" si="0"/>
        <v>344</v>
      </c>
      <c r="E14" s="175">
        <v>0</v>
      </c>
      <c r="F14" s="175">
        <v>0</v>
      </c>
      <c r="G14" s="175">
        <f t="shared" si="1"/>
        <v>0</v>
      </c>
      <c r="H14" s="175">
        <f t="shared" si="3"/>
        <v>215</v>
      </c>
      <c r="I14" s="175">
        <f t="shared" si="2"/>
        <v>129</v>
      </c>
      <c r="J14" s="175">
        <f t="shared" si="2"/>
        <v>344</v>
      </c>
      <c r="K14" s="176" t="s">
        <v>255</v>
      </c>
    </row>
    <row r="15" spans="1:11" ht="19.5" customHeight="1" x14ac:dyDescent="0.25">
      <c r="A15" s="173" t="s">
        <v>514</v>
      </c>
      <c r="B15" s="175">
        <f t="shared" ref="B15:G15" si="4">SUM(B9:B14)</f>
        <v>2271</v>
      </c>
      <c r="C15" s="175">
        <f t="shared" si="4"/>
        <v>1843</v>
      </c>
      <c r="D15" s="175">
        <f t="shared" si="4"/>
        <v>4114</v>
      </c>
      <c r="E15" s="175">
        <f t="shared" si="4"/>
        <v>0</v>
      </c>
      <c r="F15" s="175">
        <f t="shared" si="4"/>
        <v>0</v>
      </c>
      <c r="G15" s="175">
        <f t="shared" si="4"/>
        <v>0</v>
      </c>
      <c r="H15" s="175">
        <f t="shared" si="3"/>
        <v>2271</v>
      </c>
      <c r="I15" s="175">
        <f t="shared" si="2"/>
        <v>1843</v>
      </c>
      <c r="J15" s="175">
        <f t="shared" si="2"/>
        <v>4114</v>
      </c>
      <c r="K15" s="176" t="s">
        <v>91</v>
      </c>
    </row>
    <row r="16" spans="1:11" ht="19.5" customHeight="1" x14ac:dyDescent="0.25">
      <c r="A16" s="173" t="s">
        <v>1087</v>
      </c>
      <c r="B16" s="175"/>
      <c r="C16" s="175"/>
      <c r="D16" s="175"/>
      <c r="E16" s="175"/>
      <c r="F16" s="175"/>
      <c r="G16" s="175"/>
      <c r="H16" s="175"/>
      <c r="I16" s="175"/>
      <c r="J16" s="175"/>
      <c r="K16" s="176" t="s">
        <v>93</v>
      </c>
    </row>
    <row r="17" spans="1:11" ht="19.5" customHeight="1" x14ac:dyDescent="0.25">
      <c r="A17" s="173" t="s">
        <v>1080</v>
      </c>
      <c r="B17" s="175">
        <v>246</v>
      </c>
      <c r="C17" s="175">
        <v>200</v>
      </c>
      <c r="D17" s="175">
        <f>SUM(B17:C17)</f>
        <v>446</v>
      </c>
      <c r="E17" s="175">
        <v>0</v>
      </c>
      <c r="F17" s="175">
        <v>0</v>
      </c>
      <c r="G17" s="175">
        <v>0</v>
      </c>
      <c r="H17" s="175">
        <f>SUM(B17,E17)</f>
        <v>246</v>
      </c>
      <c r="I17" s="175">
        <f t="shared" ref="I17:J21" si="5">SUM(C17,F17)</f>
        <v>200</v>
      </c>
      <c r="J17" s="175">
        <f t="shared" si="5"/>
        <v>446</v>
      </c>
      <c r="K17" s="176" t="s">
        <v>375</v>
      </c>
    </row>
    <row r="18" spans="1:11" ht="19.5" customHeight="1" x14ac:dyDescent="0.25">
      <c r="A18" s="173" t="s">
        <v>319</v>
      </c>
      <c r="B18" s="175">
        <v>460</v>
      </c>
      <c r="C18" s="175">
        <v>334</v>
      </c>
      <c r="D18" s="175">
        <f>SUM(B18:C18)</f>
        <v>794</v>
      </c>
      <c r="E18" s="175">
        <v>0</v>
      </c>
      <c r="F18" s="175">
        <v>0</v>
      </c>
      <c r="G18" s="175">
        <v>0</v>
      </c>
      <c r="H18" s="175">
        <f>SUM(B18,E18)</f>
        <v>460</v>
      </c>
      <c r="I18" s="175">
        <f t="shared" si="5"/>
        <v>334</v>
      </c>
      <c r="J18" s="175">
        <f t="shared" si="5"/>
        <v>794</v>
      </c>
      <c r="K18" s="176" t="s">
        <v>1081</v>
      </c>
    </row>
    <row r="19" spans="1:11" ht="19.5" customHeight="1" x14ac:dyDescent="0.25">
      <c r="A19" s="173" t="s">
        <v>238</v>
      </c>
      <c r="B19" s="175">
        <v>54</v>
      </c>
      <c r="C19" s="175">
        <v>0</v>
      </c>
      <c r="D19" s="175">
        <f>SUM(B19:C19)</f>
        <v>54</v>
      </c>
      <c r="E19" s="175">
        <v>0</v>
      </c>
      <c r="F19" s="175">
        <v>0</v>
      </c>
      <c r="G19" s="175">
        <v>0</v>
      </c>
      <c r="H19" s="175">
        <f>SUM(B19,E19)</f>
        <v>54</v>
      </c>
      <c r="I19" s="175">
        <f t="shared" si="5"/>
        <v>0</v>
      </c>
      <c r="J19" s="175">
        <f t="shared" si="5"/>
        <v>54</v>
      </c>
      <c r="K19" s="176" t="s">
        <v>307</v>
      </c>
    </row>
    <row r="20" spans="1:11" ht="19.5" customHeight="1" x14ac:dyDescent="0.25">
      <c r="A20" s="173" t="s">
        <v>477</v>
      </c>
      <c r="B20" s="175">
        <v>61</v>
      </c>
      <c r="C20" s="175">
        <v>11</v>
      </c>
      <c r="D20" s="175">
        <f>SUM(B20:C20)</f>
        <v>72</v>
      </c>
      <c r="E20" s="175">
        <v>0</v>
      </c>
      <c r="F20" s="175">
        <v>0</v>
      </c>
      <c r="G20" s="175">
        <v>0</v>
      </c>
      <c r="H20" s="175">
        <f>SUM(B20,E20)</f>
        <v>61</v>
      </c>
      <c r="I20" s="175">
        <f t="shared" si="5"/>
        <v>11</v>
      </c>
      <c r="J20" s="175">
        <f t="shared" si="5"/>
        <v>72</v>
      </c>
      <c r="K20" s="176" t="s">
        <v>1082</v>
      </c>
    </row>
    <row r="21" spans="1:11" ht="19.5" customHeight="1" x14ac:dyDescent="0.25">
      <c r="A21" s="173" t="s">
        <v>446</v>
      </c>
      <c r="B21" s="175">
        <v>97</v>
      </c>
      <c r="C21" s="175">
        <v>30</v>
      </c>
      <c r="D21" s="175">
        <f>SUM(B21:C21)</f>
        <v>127</v>
      </c>
      <c r="E21" s="175">
        <v>0</v>
      </c>
      <c r="F21" s="175">
        <v>0</v>
      </c>
      <c r="G21" s="175">
        <v>0</v>
      </c>
      <c r="H21" s="175">
        <f>SUM(B21,E21)</f>
        <v>97</v>
      </c>
      <c r="I21" s="175">
        <f t="shared" si="5"/>
        <v>30</v>
      </c>
      <c r="J21" s="175">
        <f t="shared" si="5"/>
        <v>127</v>
      </c>
      <c r="K21" s="176" t="s">
        <v>255</v>
      </c>
    </row>
    <row r="22" spans="1:11" ht="19.5" customHeight="1" thickBot="1" x14ac:dyDescent="0.3">
      <c r="A22" s="285" t="s">
        <v>127</v>
      </c>
      <c r="B22" s="174">
        <f>SUM(B17:B21)</f>
        <v>918</v>
      </c>
      <c r="C22" s="174">
        <f t="shared" ref="C22:J22" si="6">SUM(C17:C21)</f>
        <v>575</v>
      </c>
      <c r="D22" s="174">
        <f t="shared" si="6"/>
        <v>1493</v>
      </c>
      <c r="E22" s="174">
        <f t="shared" si="6"/>
        <v>0</v>
      </c>
      <c r="F22" s="174">
        <f t="shared" si="6"/>
        <v>0</v>
      </c>
      <c r="G22" s="174">
        <f t="shared" si="6"/>
        <v>0</v>
      </c>
      <c r="H22" s="174">
        <f t="shared" si="6"/>
        <v>918</v>
      </c>
      <c r="I22" s="174">
        <f t="shared" si="6"/>
        <v>575</v>
      </c>
      <c r="J22" s="174">
        <f t="shared" si="6"/>
        <v>1493</v>
      </c>
      <c r="K22" s="287" t="s">
        <v>261</v>
      </c>
    </row>
    <row r="23" spans="1:11" ht="19.5" customHeight="1" thickBot="1" x14ac:dyDescent="0.3">
      <c r="A23" s="188" t="s">
        <v>384</v>
      </c>
      <c r="B23" s="189">
        <f>SUM(B22,B15)</f>
        <v>3189</v>
      </c>
      <c r="C23" s="189">
        <f t="shared" ref="C23:J23" si="7">SUM(C22,C15)</f>
        <v>2418</v>
      </c>
      <c r="D23" s="189">
        <f t="shared" si="7"/>
        <v>5607</v>
      </c>
      <c r="E23" s="189">
        <f t="shared" si="7"/>
        <v>0</v>
      </c>
      <c r="F23" s="189">
        <f t="shared" si="7"/>
        <v>0</v>
      </c>
      <c r="G23" s="189">
        <f t="shared" si="7"/>
        <v>0</v>
      </c>
      <c r="H23" s="189">
        <f t="shared" si="7"/>
        <v>3189</v>
      </c>
      <c r="I23" s="189">
        <f t="shared" si="7"/>
        <v>2418</v>
      </c>
      <c r="J23" s="189">
        <f t="shared" si="7"/>
        <v>5607</v>
      </c>
      <c r="K23" s="190" t="s">
        <v>263</v>
      </c>
    </row>
    <row r="24" spans="1:11" ht="14.4" thickTop="1" x14ac:dyDescent="0.25"/>
    <row r="30" spans="1:11" ht="24" customHeight="1" x14ac:dyDescent="0.25">
      <c r="A30" s="775" t="s">
        <v>1102</v>
      </c>
      <c r="B30" s="775"/>
      <c r="C30" s="775"/>
      <c r="D30" s="775"/>
      <c r="E30" s="775"/>
      <c r="F30" s="775"/>
      <c r="G30" s="775"/>
      <c r="H30" s="775"/>
      <c r="I30" s="775"/>
      <c r="J30" s="775"/>
      <c r="K30" s="775"/>
    </row>
    <row r="31" spans="1:11" ht="44.25" customHeight="1" x14ac:dyDescent="0.25">
      <c r="A31" s="776" t="s">
        <v>1103</v>
      </c>
      <c r="B31" s="776"/>
      <c r="C31" s="776"/>
      <c r="D31" s="776"/>
      <c r="E31" s="776"/>
      <c r="F31" s="776"/>
      <c r="G31" s="776"/>
      <c r="H31" s="776"/>
      <c r="I31" s="776"/>
      <c r="J31" s="776"/>
      <c r="K31" s="776"/>
    </row>
    <row r="32" spans="1:11" s="184" customFormat="1" ht="22.5" customHeight="1" thickBot="1" x14ac:dyDescent="0.3">
      <c r="A32" s="183" t="s">
        <v>1104</v>
      </c>
      <c r="K32" s="322" t="s">
        <v>1105</v>
      </c>
    </row>
    <row r="33" spans="1:11" ht="19.5" customHeight="1" thickTop="1" x14ac:dyDescent="0.3">
      <c r="A33" s="777" t="s">
        <v>205</v>
      </c>
      <c r="B33" s="788" t="s">
        <v>1</v>
      </c>
      <c r="C33" s="788"/>
      <c r="D33" s="788"/>
      <c r="E33" s="788" t="s">
        <v>2</v>
      </c>
      <c r="F33" s="788"/>
      <c r="G33" s="788"/>
      <c r="H33" s="788" t="s">
        <v>4</v>
      </c>
      <c r="I33" s="788"/>
      <c r="J33" s="788"/>
      <c r="K33" s="777" t="s">
        <v>206</v>
      </c>
    </row>
    <row r="34" spans="1:11" ht="19.5" customHeight="1" x14ac:dyDescent="0.3">
      <c r="A34" s="778"/>
      <c r="B34" s="789" t="s">
        <v>6</v>
      </c>
      <c r="C34" s="789"/>
      <c r="D34" s="789"/>
      <c r="E34" s="789" t="s">
        <v>7</v>
      </c>
      <c r="F34" s="789"/>
      <c r="G34" s="789"/>
      <c r="H34" s="789" t="s">
        <v>9</v>
      </c>
      <c r="I34" s="789"/>
      <c r="J34" s="789"/>
      <c r="K34" s="778"/>
    </row>
    <row r="35" spans="1:11" ht="19.5" customHeight="1" x14ac:dyDescent="0.3">
      <c r="A35" s="778"/>
      <c r="B35" s="374" t="s">
        <v>10</v>
      </c>
      <c r="C35" s="374" t="s">
        <v>113</v>
      </c>
      <c r="D35" s="374" t="s">
        <v>12</v>
      </c>
      <c r="E35" s="374" t="s">
        <v>10</v>
      </c>
      <c r="F35" s="374" t="s">
        <v>113</v>
      </c>
      <c r="G35" s="374" t="s">
        <v>12</v>
      </c>
      <c r="H35" s="374" t="s">
        <v>10</v>
      </c>
      <c r="I35" s="374" t="s">
        <v>113</v>
      </c>
      <c r="J35" s="374" t="s">
        <v>12</v>
      </c>
      <c r="K35" s="778"/>
    </row>
    <row r="36" spans="1:11" ht="19.5" customHeight="1" thickBot="1" x14ac:dyDescent="0.35">
      <c r="A36" s="779"/>
      <c r="B36" s="172" t="s">
        <v>13</v>
      </c>
      <c r="C36" s="172" t="s">
        <v>14</v>
      </c>
      <c r="D36" s="172" t="s">
        <v>9</v>
      </c>
      <c r="E36" s="172" t="s">
        <v>13</v>
      </c>
      <c r="F36" s="172" t="s">
        <v>14</v>
      </c>
      <c r="G36" s="172" t="s">
        <v>9</v>
      </c>
      <c r="H36" s="172" t="s">
        <v>13</v>
      </c>
      <c r="I36" s="172" t="s">
        <v>14</v>
      </c>
      <c r="J36" s="172" t="s">
        <v>9</v>
      </c>
      <c r="K36" s="779"/>
    </row>
    <row r="37" spans="1:11" ht="19.5" customHeight="1" x14ac:dyDescent="0.25">
      <c r="A37" s="173" t="s">
        <v>15</v>
      </c>
      <c r="B37" s="175"/>
      <c r="C37" s="175"/>
      <c r="D37" s="175"/>
      <c r="E37" s="175"/>
      <c r="F37" s="175"/>
      <c r="G37" s="175"/>
      <c r="H37" s="175"/>
      <c r="I37" s="175"/>
      <c r="J37" s="175"/>
      <c r="K37" s="176" t="s">
        <v>207</v>
      </c>
    </row>
    <row r="38" spans="1:11" ht="19.5" customHeight="1" x14ac:dyDescent="0.25">
      <c r="A38" s="173" t="s">
        <v>265</v>
      </c>
      <c r="B38" s="175">
        <v>90</v>
      </c>
      <c r="C38" s="175">
        <v>92</v>
      </c>
      <c r="D38" s="175">
        <f t="shared" ref="D38:D43" si="8">SUM(B38:C38)</f>
        <v>182</v>
      </c>
      <c r="E38" s="175">
        <v>0</v>
      </c>
      <c r="F38" s="175">
        <v>0</v>
      </c>
      <c r="G38" s="175">
        <v>0</v>
      </c>
      <c r="H38" s="175">
        <f t="shared" ref="H38:J43" si="9">SUM(B38,E38)</f>
        <v>90</v>
      </c>
      <c r="I38" s="175">
        <f t="shared" si="9"/>
        <v>92</v>
      </c>
      <c r="J38" s="175">
        <f t="shared" si="9"/>
        <v>182</v>
      </c>
      <c r="K38" s="176" t="s">
        <v>219</v>
      </c>
    </row>
    <row r="39" spans="1:11" ht="19.5" customHeight="1" x14ac:dyDescent="0.25">
      <c r="A39" s="173" t="s">
        <v>1080</v>
      </c>
      <c r="B39" s="175">
        <v>119</v>
      </c>
      <c r="C39" s="175">
        <v>175</v>
      </c>
      <c r="D39" s="175">
        <f t="shared" si="8"/>
        <v>294</v>
      </c>
      <c r="E39" s="175">
        <v>0</v>
      </c>
      <c r="F39" s="175">
        <v>0</v>
      </c>
      <c r="G39" s="175">
        <v>0</v>
      </c>
      <c r="H39" s="175">
        <f t="shared" si="9"/>
        <v>119</v>
      </c>
      <c r="I39" s="175">
        <f t="shared" si="9"/>
        <v>175</v>
      </c>
      <c r="J39" s="175">
        <f t="shared" si="9"/>
        <v>294</v>
      </c>
      <c r="K39" s="176" t="s">
        <v>375</v>
      </c>
    </row>
    <row r="40" spans="1:11" ht="19.5" customHeight="1" x14ac:dyDescent="0.25">
      <c r="A40" s="173" t="s">
        <v>319</v>
      </c>
      <c r="B40" s="175">
        <v>1291</v>
      </c>
      <c r="C40" s="175">
        <v>1243</v>
      </c>
      <c r="D40" s="175">
        <f t="shared" si="8"/>
        <v>2534</v>
      </c>
      <c r="E40" s="175">
        <v>0</v>
      </c>
      <c r="F40" s="175">
        <v>0</v>
      </c>
      <c r="G40" s="175">
        <v>0</v>
      </c>
      <c r="H40" s="175">
        <f t="shared" si="9"/>
        <v>1291</v>
      </c>
      <c r="I40" s="175">
        <f t="shared" si="9"/>
        <v>1243</v>
      </c>
      <c r="J40" s="175">
        <f t="shared" si="9"/>
        <v>2534</v>
      </c>
      <c r="K40" s="176" t="s">
        <v>320</v>
      </c>
    </row>
    <row r="41" spans="1:11" ht="19.5" customHeight="1" x14ac:dyDescent="0.25">
      <c r="A41" s="173" t="s">
        <v>238</v>
      </c>
      <c r="B41" s="175">
        <v>80</v>
      </c>
      <c r="C41" s="175">
        <v>0</v>
      </c>
      <c r="D41" s="175">
        <f t="shared" si="8"/>
        <v>80</v>
      </c>
      <c r="E41" s="175">
        <v>0</v>
      </c>
      <c r="F41" s="175">
        <v>0</v>
      </c>
      <c r="G41" s="175">
        <v>0</v>
      </c>
      <c r="H41" s="175">
        <f t="shared" si="9"/>
        <v>80</v>
      </c>
      <c r="I41" s="175">
        <f t="shared" si="9"/>
        <v>0</v>
      </c>
      <c r="J41" s="175">
        <f t="shared" si="9"/>
        <v>80</v>
      </c>
      <c r="K41" s="176" t="s">
        <v>307</v>
      </c>
    </row>
    <row r="42" spans="1:11" ht="19.5" customHeight="1" x14ac:dyDescent="0.25">
      <c r="A42" s="173" t="s">
        <v>1106</v>
      </c>
      <c r="B42" s="175">
        <v>295</v>
      </c>
      <c r="C42" s="175">
        <v>91</v>
      </c>
      <c r="D42" s="175">
        <f t="shared" si="8"/>
        <v>386</v>
      </c>
      <c r="E42" s="175">
        <v>0</v>
      </c>
      <c r="F42" s="175">
        <v>0</v>
      </c>
      <c r="G42" s="175">
        <v>0</v>
      </c>
      <c r="H42" s="175">
        <f t="shared" si="9"/>
        <v>295</v>
      </c>
      <c r="I42" s="175">
        <f t="shared" si="9"/>
        <v>91</v>
      </c>
      <c r="J42" s="175">
        <f t="shared" si="9"/>
        <v>386</v>
      </c>
      <c r="K42" s="176" t="s">
        <v>1082</v>
      </c>
    </row>
    <row r="43" spans="1:11" ht="19.5" customHeight="1" x14ac:dyDescent="0.25">
      <c r="A43" s="173" t="s">
        <v>446</v>
      </c>
      <c r="B43" s="175">
        <v>209</v>
      </c>
      <c r="C43" s="175">
        <v>127</v>
      </c>
      <c r="D43" s="175">
        <f t="shared" si="8"/>
        <v>336</v>
      </c>
      <c r="E43" s="175">
        <v>0</v>
      </c>
      <c r="F43" s="175">
        <v>0</v>
      </c>
      <c r="G43" s="175">
        <v>0</v>
      </c>
      <c r="H43" s="175">
        <f t="shared" si="9"/>
        <v>209</v>
      </c>
      <c r="I43" s="175">
        <f t="shared" si="9"/>
        <v>127</v>
      </c>
      <c r="J43" s="175">
        <f t="shared" si="9"/>
        <v>336</v>
      </c>
      <c r="K43" s="176" t="s">
        <v>255</v>
      </c>
    </row>
    <row r="44" spans="1:11" ht="19.5" customHeight="1" x14ac:dyDescent="0.25">
      <c r="A44" s="173" t="s">
        <v>90</v>
      </c>
      <c r="B44" s="175">
        <f>SUM(B38:B43)</f>
        <v>2084</v>
      </c>
      <c r="C44" s="175">
        <f t="shared" ref="C44:J44" si="10">SUM(C38:C43)</f>
        <v>1728</v>
      </c>
      <c r="D44" s="175">
        <f t="shared" si="10"/>
        <v>3812</v>
      </c>
      <c r="E44" s="175">
        <f t="shared" si="10"/>
        <v>0</v>
      </c>
      <c r="F44" s="175">
        <f t="shared" si="10"/>
        <v>0</v>
      </c>
      <c r="G44" s="175">
        <f t="shared" si="10"/>
        <v>0</v>
      </c>
      <c r="H44" s="175">
        <f t="shared" si="10"/>
        <v>2084</v>
      </c>
      <c r="I44" s="175">
        <f t="shared" si="10"/>
        <v>1728</v>
      </c>
      <c r="J44" s="175">
        <f t="shared" si="10"/>
        <v>3812</v>
      </c>
      <c r="K44" s="176" t="s">
        <v>91</v>
      </c>
    </row>
    <row r="45" spans="1:11" ht="19.5" customHeight="1" x14ac:dyDescent="0.25">
      <c r="A45" s="173" t="s">
        <v>92</v>
      </c>
      <c r="B45" s="175"/>
      <c r="C45" s="175"/>
      <c r="D45" s="175"/>
      <c r="E45" s="175"/>
      <c r="F45" s="175"/>
      <c r="G45" s="175"/>
      <c r="H45" s="175"/>
      <c r="I45" s="175"/>
      <c r="J45" s="175"/>
      <c r="K45" s="176" t="s">
        <v>93</v>
      </c>
    </row>
    <row r="46" spans="1:11" ht="19.5" customHeight="1" x14ac:dyDescent="0.25">
      <c r="A46" s="173" t="s">
        <v>1080</v>
      </c>
      <c r="B46" s="175">
        <v>202</v>
      </c>
      <c r="C46" s="175">
        <v>182</v>
      </c>
      <c r="D46" s="175">
        <f>SUM(B46:C46)</f>
        <v>384</v>
      </c>
      <c r="E46" s="175">
        <v>0</v>
      </c>
      <c r="F46" s="175">
        <v>0</v>
      </c>
      <c r="G46" s="175">
        <v>0</v>
      </c>
      <c r="H46" s="175">
        <f>SUM(B46,E46)</f>
        <v>202</v>
      </c>
      <c r="I46" s="175">
        <f t="shared" ref="I46:J50" si="11">SUM(C46,F46)</f>
        <v>182</v>
      </c>
      <c r="J46" s="175">
        <f t="shared" si="11"/>
        <v>384</v>
      </c>
      <c r="K46" s="176" t="s">
        <v>375</v>
      </c>
    </row>
    <row r="47" spans="1:11" ht="19.5" customHeight="1" x14ac:dyDescent="0.25">
      <c r="A47" s="173" t="s">
        <v>319</v>
      </c>
      <c r="B47" s="175">
        <v>380</v>
      </c>
      <c r="C47" s="175">
        <v>266</v>
      </c>
      <c r="D47" s="175">
        <f>SUM(B47:C47)</f>
        <v>646</v>
      </c>
      <c r="E47" s="175">
        <v>0</v>
      </c>
      <c r="F47" s="175">
        <v>0</v>
      </c>
      <c r="G47" s="175">
        <v>0</v>
      </c>
      <c r="H47" s="175">
        <f>SUM(B47,E47)</f>
        <v>380</v>
      </c>
      <c r="I47" s="175">
        <f t="shared" si="11"/>
        <v>266</v>
      </c>
      <c r="J47" s="175">
        <f t="shared" si="11"/>
        <v>646</v>
      </c>
      <c r="K47" s="176" t="s">
        <v>320</v>
      </c>
    </row>
    <row r="48" spans="1:11" ht="19.5" customHeight="1" x14ac:dyDescent="0.25">
      <c r="A48" s="173" t="s">
        <v>238</v>
      </c>
      <c r="B48" s="175">
        <v>54</v>
      </c>
      <c r="C48" s="175">
        <v>0</v>
      </c>
      <c r="D48" s="175">
        <f>SUM(B48:C48)</f>
        <v>54</v>
      </c>
      <c r="E48" s="175">
        <v>0</v>
      </c>
      <c r="F48" s="175">
        <v>0</v>
      </c>
      <c r="G48" s="175">
        <v>0</v>
      </c>
      <c r="H48" s="175">
        <f>SUM(B48,E48)</f>
        <v>54</v>
      </c>
      <c r="I48" s="175">
        <f t="shared" si="11"/>
        <v>0</v>
      </c>
      <c r="J48" s="175">
        <f t="shared" si="11"/>
        <v>54</v>
      </c>
      <c r="K48" s="176" t="s">
        <v>307</v>
      </c>
    </row>
    <row r="49" spans="1:11" ht="19.5" customHeight="1" x14ac:dyDescent="0.25">
      <c r="A49" s="173" t="s">
        <v>1106</v>
      </c>
      <c r="B49" s="175">
        <v>61</v>
      </c>
      <c r="C49" s="175">
        <v>11</v>
      </c>
      <c r="D49" s="175">
        <f>SUM(B49:C49)</f>
        <v>72</v>
      </c>
      <c r="E49" s="175">
        <v>0</v>
      </c>
      <c r="F49" s="175">
        <v>0</v>
      </c>
      <c r="G49" s="175">
        <v>0</v>
      </c>
      <c r="H49" s="175">
        <f>SUM(B49,E49)</f>
        <v>61</v>
      </c>
      <c r="I49" s="175">
        <f t="shared" si="11"/>
        <v>11</v>
      </c>
      <c r="J49" s="175">
        <f t="shared" si="11"/>
        <v>72</v>
      </c>
      <c r="K49" s="176" t="s">
        <v>1082</v>
      </c>
    </row>
    <row r="50" spans="1:11" ht="19.5" customHeight="1" x14ac:dyDescent="0.25">
      <c r="A50" s="173" t="s">
        <v>446</v>
      </c>
      <c r="B50" s="175">
        <v>95</v>
      </c>
      <c r="C50" s="175">
        <v>30</v>
      </c>
      <c r="D50" s="175">
        <f>SUM(B50:C50)</f>
        <v>125</v>
      </c>
      <c r="E50" s="175">
        <v>0</v>
      </c>
      <c r="F50" s="175">
        <v>0</v>
      </c>
      <c r="G50" s="175">
        <v>0</v>
      </c>
      <c r="H50" s="175">
        <f>SUM(B50,E50)</f>
        <v>95</v>
      </c>
      <c r="I50" s="175">
        <f t="shared" si="11"/>
        <v>30</v>
      </c>
      <c r="J50" s="175">
        <f t="shared" si="11"/>
        <v>125</v>
      </c>
      <c r="K50" s="176" t="s">
        <v>255</v>
      </c>
    </row>
    <row r="51" spans="1:11" ht="19.5" customHeight="1" thickBot="1" x14ac:dyDescent="0.3">
      <c r="A51" s="173" t="s">
        <v>127</v>
      </c>
      <c r="B51" s="175">
        <f>SUM(B46:B50)</f>
        <v>792</v>
      </c>
      <c r="C51" s="175">
        <f t="shared" ref="C51:J51" si="12">SUM(C46:C50)</f>
        <v>489</v>
      </c>
      <c r="D51" s="175">
        <f t="shared" si="12"/>
        <v>1281</v>
      </c>
      <c r="E51" s="175">
        <f t="shared" si="12"/>
        <v>0</v>
      </c>
      <c r="F51" s="175">
        <f t="shared" si="12"/>
        <v>0</v>
      </c>
      <c r="G51" s="175">
        <f t="shared" si="12"/>
        <v>0</v>
      </c>
      <c r="H51" s="175">
        <f t="shared" si="12"/>
        <v>792</v>
      </c>
      <c r="I51" s="175">
        <f t="shared" si="12"/>
        <v>489</v>
      </c>
      <c r="J51" s="175">
        <f t="shared" si="12"/>
        <v>1281</v>
      </c>
      <c r="K51" s="176" t="s">
        <v>261</v>
      </c>
    </row>
    <row r="52" spans="1:11" ht="19.5" customHeight="1" thickBot="1" x14ac:dyDescent="0.3">
      <c r="A52" s="188" t="s">
        <v>384</v>
      </c>
      <c r="B52" s="189">
        <f>SUM(B44,B51)</f>
        <v>2876</v>
      </c>
      <c r="C52" s="189">
        <f t="shared" ref="C52:J52" si="13">SUM(C44,C51)</f>
        <v>2217</v>
      </c>
      <c r="D52" s="189">
        <f t="shared" si="13"/>
        <v>5093</v>
      </c>
      <c r="E52" s="189">
        <f t="shared" si="13"/>
        <v>0</v>
      </c>
      <c r="F52" s="189">
        <f t="shared" si="13"/>
        <v>0</v>
      </c>
      <c r="G52" s="189">
        <f t="shared" si="13"/>
        <v>0</v>
      </c>
      <c r="H52" s="189">
        <f t="shared" si="13"/>
        <v>2876</v>
      </c>
      <c r="I52" s="189">
        <f t="shared" si="13"/>
        <v>2217</v>
      </c>
      <c r="J52" s="189">
        <f t="shared" si="13"/>
        <v>5093</v>
      </c>
      <c r="K52" s="190" t="s">
        <v>263</v>
      </c>
    </row>
    <row r="53" spans="1:11" ht="14.4" thickTop="1" x14ac:dyDescent="0.25"/>
  </sheetData>
  <mergeCells count="20">
    <mergeCell ref="A1:K1"/>
    <mergeCell ref="A2:K2"/>
    <mergeCell ref="A4:A7"/>
    <mergeCell ref="B4:D4"/>
    <mergeCell ref="E4:G4"/>
    <mergeCell ref="H4:J4"/>
    <mergeCell ref="K4:K7"/>
    <mergeCell ref="B5:D5"/>
    <mergeCell ref="E5:G5"/>
    <mergeCell ref="H5:J5"/>
    <mergeCell ref="A30:K30"/>
    <mergeCell ref="A31:K31"/>
    <mergeCell ref="A33:A36"/>
    <mergeCell ref="B33:D33"/>
    <mergeCell ref="E33:G33"/>
    <mergeCell ref="H33:J33"/>
    <mergeCell ref="K33:K36"/>
    <mergeCell ref="B34:D34"/>
    <mergeCell ref="E34:G34"/>
    <mergeCell ref="H34:J34"/>
  </mergeCells>
  <printOptions horizontalCentered="1"/>
  <pageMargins left="1" right="1" top="1" bottom="1" header="1" footer="1"/>
  <pageSetup paperSize="9" scale="8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M178"/>
  <sheetViews>
    <sheetView rightToLeft="1" view="pageBreakPreview" topLeftCell="A163" zoomScale="80" zoomScaleSheetLayoutView="80" workbookViewId="0">
      <selection activeCell="C188" sqref="C188"/>
    </sheetView>
  </sheetViews>
  <sheetFormatPr defaultColWidth="9" defaultRowHeight="13.8" x14ac:dyDescent="0.25"/>
  <cols>
    <col min="1" max="1" width="26" style="66" customWidth="1"/>
    <col min="2" max="2" width="9.09765625" style="66" customWidth="1"/>
    <col min="3" max="3" width="9.69921875" style="66" customWidth="1"/>
    <col min="4" max="4" width="9" style="66" customWidth="1"/>
    <col min="5" max="5" width="9.09765625" style="66" customWidth="1"/>
    <col min="6" max="6" width="9.59765625" style="66" customWidth="1"/>
    <col min="7" max="7" width="9.19921875" style="66" customWidth="1"/>
    <col min="8" max="8" width="9.09765625" style="66" customWidth="1"/>
    <col min="9" max="9" width="9.8984375" style="66" customWidth="1"/>
    <col min="10" max="10" width="10.3984375" style="66" customWidth="1"/>
    <col min="11" max="11" width="43" style="66" customWidth="1"/>
    <col min="12" max="16384" width="9" style="66"/>
  </cols>
  <sheetData>
    <row r="1" spans="1:11" ht="24" customHeight="1" x14ac:dyDescent="0.25">
      <c r="A1" s="738" t="s">
        <v>1107</v>
      </c>
      <c r="B1" s="738"/>
      <c r="C1" s="738"/>
      <c r="D1" s="738"/>
      <c r="E1" s="738"/>
      <c r="F1" s="738"/>
      <c r="G1" s="738"/>
      <c r="H1" s="738"/>
      <c r="I1" s="738"/>
      <c r="J1" s="738"/>
      <c r="K1" s="738"/>
    </row>
    <row r="2" spans="1:11" ht="24" customHeight="1" x14ac:dyDescent="0.25">
      <c r="A2" s="742" t="s">
        <v>1108</v>
      </c>
      <c r="B2" s="742"/>
      <c r="C2" s="742"/>
      <c r="D2" s="742"/>
      <c r="E2" s="742"/>
      <c r="F2" s="742"/>
      <c r="G2" s="742"/>
      <c r="H2" s="742"/>
      <c r="I2" s="742"/>
      <c r="J2" s="742"/>
      <c r="K2" s="742"/>
    </row>
    <row r="3" spans="1:11" ht="24" customHeight="1" thickBot="1" x14ac:dyDescent="0.3">
      <c r="A3" s="5" t="s">
        <v>1109</v>
      </c>
      <c r="K3" s="7" t="s">
        <v>1110</v>
      </c>
    </row>
    <row r="4" spans="1:11" ht="21.75" customHeight="1" thickTop="1" x14ac:dyDescent="0.25">
      <c r="A4" s="735" t="s">
        <v>205</v>
      </c>
      <c r="B4" s="735" t="s">
        <v>1</v>
      </c>
      <c r="C4" s="735"/>
      <c r="D4" s="735"/>
      <c r="E4" s="735" t="s">
        <v>2</v>
      </c>
      <c r="F4" s="735"/>
      <c r="G4" s="735"/>
      <c r="H4" s="735" t="s">
        <v>4</v>
      </c>
      <c r="I4" s="735"/>
      <c r="J4" s="735"/>
      <c r="K4" s="735" t="s">
        <v>206</v>
      </c>
    </row>
    <row r="5" spans="1:11" ht="21.75" customHeight="1" x14ac:dyDescent="0.25">
      <c r="A5" s="736"/>
      <c r="B5" s="736" t="s">
        <v>6</v>
      </c>
      <c r="C5" s="736"/>
      <c r="D5" s="736"/>
      <c r="E5" s="736" t="s">
        <v>7</v>
      </c>
      <c r="F5" s="736"/>
      <c r="G5" s="736"/>
      <c r="H5" s="736" t="s">
        <v>9</v>
      </c>
      <c r="I5" s="736"/>
      <c r="J5" s="736"/>
      <c r="K5" s="736"/>
    </row>
    <row r="6" spans="1:11" ht="21.75" customHeight="1" x14ac:dyDescent="0.25">
      <c r="A6" s="736"/>
      <c r="B6" s="567" t="s">
        <v>10</v>
      </c>
      <c r="C6" s="567" t="s">
        <v>113</v>
      </c>
      <c r="D6" s="567" t="s">
        <v>12</v>
      </c>
      <c r="E6" s="567" t="s">
        <v>10</v>
      </c>
      <c r="F6" s="567" t="s">
        <v>113</v>
      </c>
      <c r="G6" s="567" t="s">
        <v>12</v>
      </c>
      <c r="H6" s="567" t="s">
        <v>10</v>
      </c>
      <c r="I6" s="567" t="s">
        <v>113</v>
      </c>
      <c r="J6" s="567" t="s">
        <v>12</v>
      </c>
      <c r="K6" s="736"/>
    </row>
    <row r="7" spans="1:11" ht="21.75" customHeight="1" thickBot="1" x14ac:dyDescent="0.3">
      <c r="A7" s="737"/>
      <c r="B7" s="568" t="s">
        <v>13</v>
      </c>
      <c r="C7" s="568" t="s">
        <v>14</v>
      </c>
      <c r="D7" s="568" t="s">
        <v>9</v>
      </c>
      <c r="E7" s="568" t="s">
        <v>13</v>
      </c>
      <c r="F7" s="568" t="s">
        <v>14</v>
      </c>
      <c r="G7" s="568" t="s">
        <v>9</v>
      </c>
      <c r="H7" s="568" t="s">
        <v>13</v>
      </c>
      <c r="I7" s="568" t="s">
        <v>14</v>
      </c>
      <c r="J7" s="568" t="s">
        <v>9</v>
      </c>
      <c r="K7" s="737"/>
    </row>
    <row r="8" spans="1:11" ht="18" customHeight="1" x14ac:dyDescent="0.25">
      <c r="A8" s="533" t="s">
        <v>15</v>
      </c>
      <c r="B8" s="9"/>
      <c r="C8" s="9"/>
      <c r="D8" s="9"/>
      <c r="E8" s="9"/>
      <c r="F8" s="9"/>
      <c r="G8" s="9"/>
      <c r="H8" s="9"/>
      <c r="I8" s="9"/>
      <c r="J8" s="9"/>
      <c r="K8" s="572" t="s">
        <v>207</v>
      </c>
    </row>
    <row r="9" spans="1:11" ht="18" customHeight="1" x14ac:dyDescent="0.25">
      <c r="A9" s="533" t="s">
        <v>208</v>
      </c>
      <c r="B9" s="9">
        <v>99</v>
      </c>
      <c r="C9" s="9">
        <v>95</v>
      </c>
      <c r="D9" s="9">
        <f t="shared" ref="D9:D26" si="0">SUM(B9:C9)</f>
        <v>194</v>
      </c>
      <c r="E9" s="9">
        <v>0</v>
      </c>
      <c r="F9" s="9">
        <v>0</v>
      </c>
      <c r="G9" s="9">
        <v>0</v>
      </c>
      <c r="H9" s="9">
        <f>SUM(B9,E9)</f>
        <v>99</v>
      </c>
      <c r="I9" s="9">
        <f>SUM(C9,F9)</f>
        <v>95</v>
      </c>
      <c r="J9" s="9">
        <f>SUM(H9:I9)</f>
        <v>194</v>
      </c>
      <c r="K9" s="572" t="s">
        <v>209</v>
      </c>
    </row>
    <row r="10" spans="1:11" ht="18" customHeight="1" x14ac:dyDescent="0.25">
      <c r="A10" s="533" t="s">
        <v>212</v>
      </c>
      <c r="B10" s="9">
        <v>30</v>
      </c>
      <c r="C10" s="9">
        <v>98</v>
      </c>
      <c r="D10" s="9">
        <f t="shared" si="0"/>
        <v>128</v>
      </c>
      <c r="E10" s="9">
        <v>0</v>
      </c>
      <c r="F10" s="9">
        <v>0</v>
      </c>
      <c r="G10" s="9">
        <v>0</v>
      </c>
      <c r="H10" s="9">
        <f t="shared" ref="H10:I26" si="1">SUM(B10,E10)</f>
        <v>30</v>
      </c>
      <c r="I10" s="9">
        <f t="shared" si="1"/>
        <v>98</v>
      </c>
      <c r="J10" s="9">
        <f t="shared" ref="J10:J26" si="2">SUM(H10:I10)</f>
        <v>128</v>
      </c>
      <c r="K10" s="572" t="s">
        <v>213</v>
      </c>
    </row>
    <row r="11" spans="1:11" ht="18" customHeight="1" x14ac:dyDescent="0.25">
      <c r="A11" s="533" t="s">
        <v>414</v>
      </c>
      <c r="B11" s="9">
        <v>46</v>
      </c>
      <c r="C11" s="9">
        <v>96</v>
      </c>
      <c r="D11" s="9">
        <f t="shared" si="0"/>
        <v>142</v>
      </c>
      <c r="E11" s="9">
        <v>0</v>
      </c>
      <c r="F11" s="9">
        <v>0</v>
      </c>
      <c r="G11" s="9">
        <v>0</v>
      </c>
      <c r="H11" s="9">
        <f t="shared" si="1"/>
        <v>46</v>
      </c>
      <c r="I11" s="9">
        <f t="shared" si="1"/>
        <v>96</v>
      </c>
      <c r="J11" s="9">
        <f t="shared" si="2"/>
        <v>142</v>
      </c>
      <c r="K11" s="572" t="s">
        <v>310</v>
      </c>
    </row>
    <row r="12" spans="1:11" ht="18" customHeight="1" x14ac:dyDescent="0.25">
      <c r="A12" s="533" t="s">
        <v>534</v>
      </c>
      <c r="B12" s="9">
        <v>14</v>
      </c>
      <c r="C12" s="9">
        <v>58</v>
      </c>
      <c r="D12" s="9">
        <f t="shared" si="0"/>
        <v>72</v>
      </c>
      <c r="E12" s="9">
        <v>0</v>
      </c>
      <c r="F12" s="9">
        <v>0</v>
      </c>
      <c r="G12" s="9">
        <v>0</v>
      </c>
      <c r="H12" s="9">
        <f t="shared" si="1"/>
        <v>14</v>
      </c>
      <c r="I12" s="9">
        <f t="shared" si="1"/>
        <v>58</v>
      </c>
      <c r="J12" s="9">
        <f t="shared" si="2"/>
        <v>72</v>
      </c>
      <c r="K12" s="572" t="s">
        <v>217</v>
      </c>
    </row>
    <row r="13" spans="1:11" ht="18" customHeight="1" x14ac:dyDescent="0.25">
      <c r="A13" s="533" t="s">
        <v>218</v>
      </c>
      <c r="B13" s="9">
        <v>158</v>
      </c>
      <c r="C13" s="9">
        <v>157</v>
      </c>
      <c r="D13" s="9">
        <f t="shared" si="0"/>
        <v>315</v>
      </c>
      <c r="E13" s="9">
        <v>0</v>
      </c>
      <c r="F13" s="9">
        <v>0</v>
      </c>
      <c r="G13" s="9">
        <v>0</v>
      </c>
      <c r="H13" s="9">
        <f t="shared" si="1"/>
        <v>158</v>
      </c>
      <c r="I13" s="9">
        <f t="shared" si="1"/>
        <v>157</v>
      </c>
      <c r="J13" s="9">
        <f t="shared" si="2"/>
        <v>315</v>
      </c>
      <c r="K13" s="572" t="s">
        <v>219</v>
      </c>
    </row>
    <row r="14" spans="1:11" ht="18" customHeight="1" x14ac:dyDescent="0.25">
      <c r="A14" s="533" t="s">
        <v>222</v>
      </c>
      <c r="B14" s="9">
        <v>30</v>
      </c>
      <c r="C14" s="9">
        <v>50</v>
      </c>
      <c r="D14" s="9">
        <f t="shared" si="0"/>
        <v>80</v>
      </c>
      <c r="E14" s="9">
        <v>0</v>
      </c>
      <c r="F14" s="9">
        <v>0</v>
      </c>
      <c r="G14" s="9">
        <v>0</v>
      </c>
      <c r="H14" s="9">
        <f t="shared" si="1"/>
        <v>30</v>
      </c>
      <c r="I14" s="9">
        <f t="shared" si="1"/>
        <v>50</v>
      </c>
      <c r="J14" s="9">
        <f t="shared" si="2"/>
        <v>80</v>
      </c>
      <c r="K14" s="572" t="s">
        <v>223</v>
      </c>
    </row>
    <row r="15" spans="1:11" ht="18" customHeight="1" x14ac:dyDescent="0.25">
      <c r="A15" s="533" t="s">
        <v>224</v>
      </c>
      <c r="B15" s="9">
        <v>59</v>
      </c>
      <c r="C15" s="9">
        <v>50</v>
      </c>
      <c r="D15" s="9">
        <f t="shared" si="0"/>
        <v>109</v>
      </c>
      <c r="E15" s="9">
        <v>0</v>
      </c>
      <c r="F15" s="9">
        <v>0</v>
      </c>
      <c r="G15" s="9">
        <v>0</v>
      </c>
      <c r="H15" s="9">
        <f t="shared" si="1"/>
        <v>59</v>
      </c>
      <c r="I15" s="9">
        <f t="shared" si="1"/>
        <v>50</v>
      </c>
      <c r="J15" s="9">
        <f t="shared" si="2"/>
        <v>109</v>
      </c>
      <c r="K15" s="572" t="s">
        <v>225</v>
      </c>
    </row>
    <row r="16" spans="1:11" ht="18" customHeight="1" x14ac:dyDescent="0.25">
      <c r="A16" s="533" t="s">
        <v>1111</v>
      </c>
      <c r="B16" s="9">
        <v>41</v>
      </c>
      <c r="C16" s="9">
        <v>83</v>
      </c>
      <c r="D16" s="9">
        <f t="shared" si="0"/>
        <v>124</v>
      </c>
      <c r="E16" s="9">
        <v>0</v>
      </c>
      <c r="F16" s="9">
        <v>0</v>
      </c>
      <c r="G16" s="9">
        <v>0</v>
      </c>
      <c r="H16" s="9">
        <f t="shared" si="1"/>
        <v>41</v>
      </c>
      <c r="I16" s="9">
        <f t="shared" si="1"/>
        <v>83</v>
      </c>
      <c r="J16" s="9">
        <f t="shared" si="2"/>
        <v>124</v>
      </c>
      <c r="K16" s="572" t="s">
        <v>1112</v>
      </c>
    </row>
    <row r="17" spans="1:11" ht="18" customHeight="1" x14ac:dyDescent="0.25">
      <c r="A17" s="533" t="s">
        <v>226</v>
      </c>
      <c r="B17" s="9">
        <v>117</v>
      </c>
      <c r="C17" s="9">
        <v>210</v>
      </c>
      <c r="D17" s="9">
        <f t="shared" si="0"/>
        <v>327</v>
      </c>
      <c r="E17" s="9">
        <v>0</v>
      </c>
      <c r="F17" s="9">
        <v>0</v>
      </c>
      <c r="G17" s="9">
        <v>0</v>
      </c>
      <c r="H17" s="9">
        <f t="shared" si="1"/>
        <v>117</v>
      </c>
      <c r="I17" s="9">
        <f t="shared" si="1"/>
        <v>210</v>
      </c>
      <c r="J17" s="9">
        <f t="shared" si="2"/>
        <v>327</v>
      </c>
      <c r="K17" s="572" t="s">
        <v>267</v>
      </c>
    </row>
    <row r="18" spans="1:11" ht="39.75" customHeight="1" x14ac:dyDescent="0.25">
      <c r="A18" s="533" t="s">
        <v>537</v>
      </c>
      <c r="B18" s="9">
        <v>134</v>
      </c>
      <c r="C18" s="9">
        <v>141</v>
      </c>
      <c r="D18" s="9">
        <f t="shared" si="0"/>
        <v>275</v>
      </c>
      <c r="E18" s="9">
        <v>0</v>
      </c>
      <c r="F18" s="9">
        <v>0</v>
      </c>
      <c r="G18" s="9">
        <v>0</v>
      </c>
      <c r="H18" s="9">
        <f t="shared" si="1"/>
        <v>134</v>
      </c>
      <c r="I18" s="9">
        <f t="shared" si="1"/>
        <v>141</v>
      </c>
      <c r="J18" s="9">
        <f t="shared" si="2"/>
        <v>275</v>
      </c>
      <c r="K18" s="577" t="s">
        <v>377</v>
      </c>
    </row>
    <row r="19" spans="1:11" ht="18.75" customHeight="1" x14ac:dyDescent="0.25">
      <c r="A19" s="533" t="s">
        <v>230</v>
      </c>
      <c r="B19" s="9">
        <v>190</v>
      </c>
      <c r="C19" s="9">
        <v>198</v>
      </c>
      <c r="D19" s="9">
        <f t="shared" si="0"/>
        <v>388</v>
      </c>
      <c r="E19" s="9">
        <v>0</v>
      </c>
      <c r="F19" s="9">
        <v>0</v>
      </c>
      <c r="G19" s="9">
        <v>0</v>
      </c>
      <c r="H19" s="9">
        <f t="shared" si="1"/>
        <v>190</v>
      </c>
      <c r="I19" s="9">
        <f t="shared" si="1"/>
        <v>198</v>
      </c>
      <c r="J19" s="9">
        <f t="shared" si="2"/>
        <v>388</v>
      </c>
      <c r="K19" s="572" t="s">
        <v>231</v>
      </c>
    </row>
    <row r="20" spans="1:11" ht="18.75" customHeight="1" x14ac:dyDescent="0.25">
      <c r="A20" s="533" t="s">
        <v>319</v>
      </c>
      <c r="B20" s="9">
        <v>471</v>
      </c>
      <c r="C20" s="9">
        <v>611</v>
      </c>
      <c r="D20" s="9">
        <f t="shared" si="0"/>
        <v>1082</v>
      </c>
      <c r="E20" s="9">
        <v>0</v>
      </c>
      <c r="F20" s="9">
        <v>0</v>
      </c>
      <c r="G20" s="9">
        <v>0</v>
      </c>
      <c r="H20" s="9">
        <f t="shared" si="1"/>
        <v>471</v>
      </c>
      <c r="I20" s="9">
        <f t="shared" si="1"/>
        <v>611</v>
      </c>
      <c r="J20" s="9">
        <f t="shared" si="2"/>
        <v>1082</v>
      </c>
      <c r="K20" s="572" t="s">
        <v>320</v>
      </c>
    </row>
    <row r="21" spans="1:11" ht="18.75" customHeight="1" x14ac:dyDescent="0.25">
      <c r="A21" s="533" t="s">
        <v>540</v>
      </c>
      <c r="B21" s="9">
        <v>0</v>
      </c>
      <c r="C21" s="9">
        <v>186</v>
      </c>
      <c r="D21" s="9">
        <f t="shared" si="0"/>
        <v>186</v>
      </c>
      <c r="E21" s="9">
        <v>0</v>
      </c>
      <c r="F21" s="9">
        <v>0</v>
      </c>
      <c r="G21" s="9">
        <v>0</v>
      </c>
      <c r="H21" s="9">
        <f t="shared" si="1"/>
        <v>0</v>
      </c>
      <c r="I21" s="9">
        <f t="shared" si="1"/>
        <v>186</v>
      </c>
      <c r="J21" s="9">
        <f t="shared" si="2"/>
        <v>186</v>
      </c>
      <c r="K21" s="572" t="s">
        <v>1113</v>
      </c>
    </row>
    <row r="22" spans="1:11" ht="18.75" customHeight="1" x14ac:dyDescent="0.25">
      <c r="A22" s="533" t="s">
        <v>1114</v>
      </c>
      <c r="B22" s="9">
        <v>181</v>
      </c>
      <c r="C22" s="9">
        <v>60</v>
      </c>
      <c r="D22" s="9">
        <f t="shared" si="0"/>
        <v>241</v>
      </c>
      <c r="E22" s="9">
        <v>0</v>
      </c>
      <c r="F22" s="9">
        <v>0</v>
      </c>
      <c r="G22" s="9">
        <v>0</v>
      </c>
      <c r="H22" s="9">
        <f t="shared" si="1"/>
        <v>181</v>
      </c>
      <c r="I22" s="9">
        <f t="shared" si="1"/>
        <v>60</v>
      </c>
      <c r="J22" s="9">
        <f t="shared" si="2"/>
        <v>241</v>
      </c>
      <c r="K22" s="572" t="s">
        <v>476</v>
      </c>
    </row>
    <row r="23" spans="1:11" ht="18.75" customHeight="1" x14ac:dyDescent="0.25">
      <c r="A23" s="533" t="s">
        <v>242</v>
      </c>
      <c r="B23" s="9">
        <v>198</v>
      </c>
      <c r="C23" s="9">
        <v>164</v>
      </c>
      <c r="D23" s="9">
        <f t="shared" si="0"/>
        <v>362</v>
      </c>
      <c r="E23" s="9">
        <v>0</v>
      </c>
      <c r="F23" s="9">
        <v>0</v>
      </c>
      <c r="G23" s="9">
        <v>0</v>
      </c>
      <c r="H23" s="9">
        <f t="shared" si="1"/>
        <v>198</v>
      </c>
      <c r="I23" s="9">
        <f t="shared" si="1"/>
        <v>164</v>
      </c>
      <c r="J23" s="9">
        <f t="shared" si="2"/>
        <v>362</v>
      </c>
      <c r="K23" s="572" t="s">
        <v>243</v>
      </c>
    </row>
    <row r="24" spans="1:11" ht="18.75" customHeight="1" x14ac:dyDescent="0.25">
      <c r="A24" s="533" t="s">
        <v>1106</v>
      </c>
      <c r="B24" s="9">
        <v>18</v>
      </c>
      <c r="C24" s="9">
        <v>11</v>
      </c>
      <c r="D24" s="9">
        <f t="shared" si="0"/>
        <v>29</v>
      </c>
      <c r="E24" s="9">
        <v>0</v>
      </c>
      <c r="F24" s="9">
        <v>0</v>
      </c>
      <c r="G24" s="9">
        <v>0</v>
      </c>
      <c r="H24" s="9">
        <f t="shared" si="1"/>
        <v>18</v>
      </c>
      <c r="I24" s="9">
        <f t="shared" si="1"/>
        <v>11</v>
      </c>
      <c r="J24" s="9">
        <f t="shared" si="2"/>
        <v>29</v>
      </c>
      <c r="K24" s="572" t="s">
        <v>478</v>
      </c>
    </row>
    <row r="25" spans="1:11" ht="18.75" customHeight="1" x14ac:dyDescent="0.25">
      <c r="A25" s="533" t="s">
        <v>248</v>
      </c>
      <c r="B25" s="9">
        <v>126</v>
      </c>
      <c r="C25" s="9">
        <v>115</v>
      </c>
      <c r="D25" s="9">
        <f t="shared" si="0"/>
        <v>241</v>
      </c>
      <c r="E25" s="9">
        <v>0</v>
      </c>
      <c r="F25" s="9">
        <v>0</v>
      </c>
      <c r="G25" s="9">
        <v>0</v>
      </c>
      <c r="H25" s="9">
        <f t="shared" si="1"/>
        <v>126</v>
      </c>
      <c r="I25" s="9">
        <f t="shared" si="1"/>
        <v>115</v>
      </c>
      <c r="J25" s="9">
        <f t="shared" si="2"/>
        <v>241</v>
      </c>
      <c r="K25" s="572" t="s">
        <v>249</v>
      </c>
    </row>
    <row r="26" spans="1:11" ht="18.75" customHeight="1" x14ac:dyDescent="0.25">
      <c r="A26" s="533" t="s">
        <v>252</v>
      </c>
      <c r="B26" s="9">
        <v>39</v>
      </c>
      <c r="C26" s="9">
        <v>77</v>
      </c>
      <c r="D26" s="9">
        <f t="shared" si="0"/>
        <v>116</v>
      </c>
      <c r="E26" s="9">
        <v>0</v>
      </c>
      <c r="F26" s="9">
        <v>0</v>
      </c>
      <c r="G26" s="9">
        <v>0</v>
      </c>
      <c r="H26" s="9">
        <f t="shared" si="1"/>
        <v>39</v>
      </c>
      <c r="I26" s="9">
        <f t="shared" si="1"/>
        <v>77</v>
      </c>
      <c r="J26" s="9">
        <f t="shared" si="2"/>
        <v>116</v>
      </c>
      <c r="K26" s="572" t="s">
        <v>253</v>
      </c>
    </row>
    <row r="27" spans="1:11" ht="18" customHeight="1" thickBot="1" x14ac:dyDescent="0.3">
      <c r="A27" s="11" t="s">
        <v>90</v>
      </c>
      <c r="B27" s="12">
        <f>SUM(B9:B26)</f>
        <v>1951</v>
      </c>
      <c r="C27" s="12">
        <f t="shared" ref="C27:J27" si="3">SUM(C9:C26)</f>
        <v>2460</v>
      </c>
      <c r="D27" s="12">
        <f t="shared" si="3"/>
        <v>4411</v>
      </c>
      <c r="E27" s="12">
        <f t="shared" si="3"/>
        <v>0</v>
      </c>
      <c r="F27" s="12">
        <f t="shared" si="3"/>
        <v>0</v>
      </c>
      <c r="G27" s="12">
        <f t="shared" si="3"/>
        <v>0</v>
      </c>
      <c r="H27" s="12">
        <f t="shared" si="3"/>
        <v>1951</v>
      </c>
      <c r="I27" s="12">
        <f t="shared" si="3"/>
        <v>2460</v>
      </c>
      <c r="J27" s="12">
        <f t="shared" si="3"/>
        <v>4411</v>
      </c>
      <c r="K27" s="13" t="s">
        <v>1115</v>
      </c>
    </row>
    <row r="28" spans="1:11" ht="21.75" customHeight="1" thickTop="1" x14ac:dyDescent="0.25"/>
    <row r="29" spans="1:11" ht="21.75" customHeight="1" x14ac:dyDescent="0.25"/>
    <row r="30" spans="1:11" ht="21.75" customHeight="1" x14ac:dyDescent="0.25"/>
    <row r="31" spans="1:11" s="660" customFormat="1" ht="21.75" customHeight="1" x14ac:dyDescent="0.25"/>
    <row r="32" spans="1:11" s="660" customFormat="1" ht="21.75" customHeight="1" x14ac:dyDescent="0.25"/>
    <row r="33" spans="1:11" ht="21.75" customHeight="1" x14ac:dyDescent="0.25"/>
    <row r="34" spans="1:11" ht="26.25" customHeight="1" x14ac:dyDescent="0.25"/>
    <row r="35" spans="1:11" ht="26.25" customHeight="1" x14ac:dyDescent="0.25"/>
    <row r="36" spans="1:11" ht="26.25" customHeight="1" x14ac:dyDescent="0.25">
      <c r="A36" s="5"/>
      <c r="K36" s="7"/>
    </row>
    <row r="37" spans="1:11" ht="26.25" customHeight="1" thickBot="1" x14ac:dyDescent="0.3">
      <c r="A37" s="5" t="s">
        <v>1116</v>
      </c>
      <c r="K37" s="7" t="s">
        <v>1117</v>
      </c>
    </row>
    <row r="38" spans="1:11" ht="26.25" customHeight="1" thickTop="1" x14ac:dyDescent="0.25">
      <c r="A38" s="735" t="s">
        <v>205</v>
      </c>
      <c r="B38" s="735" t="s">
        <v>1</v>
      </c>
      <c r="C38" s="735"/>
      <c r="D38" s="735"/>
      <c r="E38" s="735" t="s">
        <v>2</v>
      </c>
      <c r="F38" s="735"/>
      <c r="G38" s="735"/>
      <c r="H38" s="735" t="s">
        <v>4</v>
      </c>
      <c r="I38" s="735"/>
      <c r="J38" s="735"/>
      <c r="K38" s="735" t="s">
        <v>206</v>
      </c>
    </row>
    <row r="39" spans="1:11" ht="26.25" customHeight="1" x14ac:dyDescent="0.25">
      <c r="A39" s="736"/>
      <c r="B39" s="736" t="s">
        <v>6</v>
      </c>
      <c r="C39" s="736"/>
      <c r="D39" s="736"/>
      <c r="E39" s="736" t="s">
        <v>7</v>
      </c>
      <c r="F39" s="736"/>
      <c r="G39" s="736"/>
      <c r="H39" s="736" t="s">
        <v>9</v>
      </c>
      <c r="I39" s="736"/>
      <c r="J39" s="736"/>
      <c r="K39" s="736"/>
    </row>
    <row r="40" spans="1:11" ht="26.25" customHeight="1" x14ac:dyDescent="0.25">
      <c r="A40" s="736"/>
      <c r="B40" s="567" t="s">
        <v>10</v>
      </c>
      <c r="C40" s="567" t="s">
        <v>113</v>
      </c>
      <c r="D40" s="567" t="s">
        <v>12</v>
      </c>
      <c r="E40" s="567" t="s">
        <v>10</v>
      </c>
      <c r="F40" s="567" t="s">
        <v>113</v>
      </c>
      <c r="G40" s="567" t="s">
        <v>12</v>
      </c>
      <c r="H40" s="567" t="s">
        <v>10</v>
      </c>
      <c r="I40" s="567" t="s">
        <v>113</v>
      </c>
      <c r="J40" s="567" t="s">
        <v>12</v>
      </c>
      <c r="K40" s="736"/>
    </row>
    <row r="41" spans="1:11" ht="26.25" customHeight="1" thickBot="1" x14ac:dyDescent="0.3">
      <c r="A41" s="737"/>
      <c r="B41" s="568" t="s">
        <v>13</v>
      </c>
      <c r="C41" s="568" t="s">
        <v>14</v>
      </c>
      <c r="D41" s="568" t="s">
        <v>9</v>
      </c>
      <c r="E41" s="568" t="s">
        <v>13</v>
      </c>
      <c r="F41" s="568" t="s">
        <v>14</v>
      </c>
      <c r="G41" s="568" t="s">
        <v>9</v>
      </c>
      <c r="H41" s="568" t="s">
        <v>13</v>
      </c>
      <c r="I41" s="568" t="s">
        <v>14</v>
      </c>
      <c r="J41" s="568" t="s">
        <v>9</v>
      </c>
      <c r="K41" s="737"/>
    </row>
    <row r="42" spans="1:11" ht="26.25" customHeight="1" x14ac:dyDescent="0.25">
      <c r="A42" s="533" t="s">
        <v>92</v>
      </c>
      <c r="B42" s="9"/>
      <c r="C42" s="9"/>
      <c r="D42" s="9"/>
      <c r="E42" s="9"/>
      <c r="F42" s="9"/>
      <c r="G42" s="9"/>
      <c r="H42" s="9"/>
      <c r="I42" s="9"/>
      <c r="J42" s="9"/>
      <c r="K42" s="572" t="s">
        <v>93</v>
      </c>
    </row>
    <row r="43" spans="1:11" ht="26.25" customHeight="1" x14ac:dyDescent="0.25">
      <c r="A43" s="533" t="s">
        <v>265</v>
      </c>
      <c r="B43" s="9">
        <v>53</v>
      </c>
      <c r="C43" s="9">
        <v>8</v>
      </c>
      <c r="D43" s="9">
        <f>SUM(B43:C43)</f>
        <v>61</v>
      </c>
      <c r="E43" s="9">
        <v>0</v>
      </c>
      <c r="F43" s="9">
        <v>0</v>
      </c>
      <c r="G43" s="9">
        <v>0</v>
      </c>
      <c r="H43" s="9">
        <f>SUM(B43,E43)</f>
        <v>53</v>
      </c>
      <c r="I43" s="9">
        <f>SUM(C43,F43)</f>
        <v>8</v>
      </c>
      <c r="J43" s="9">
        <f>SUM(H43:I43)</f>
        <v>61</v>
      </c>
      <c r="K43" s="572" t="s">
        <v>219</v>
      </c>
    </row>
    <row r="44" spans="1:11" ht="26.25" customHeight="1" x14ac:dyDescent="0.25">
      <c r="A44" s="533" t="s">
        <v>226</v>
      </c>
      <c r="B44" s="9">
        <v>41</v>
      </c>
      <c r="C44" s="9">
        <v>46</v>
      </c>
      <c r="D44" s="9">
        <f t="shared" ref="D44:D49" si="4">SUM(B44:C44)</f>
        <v>87</v>
      </c>
      <c r="E44" s="9">
        <v>0</v>
      </c>
      <c r="F44" s="9">
        <v>0</v>
      </c>
      <c r="G44" s="9">
        <v>0</v>
      </c>
      <c r="H44" s="9">
        <f>SUM(B44)</f>
        <v>41</v>
      </c>
      <c r="I44" s="9">
        <f>SUM(C44)</f>
        <v>46</v>
      </c>
      <c r="J44" s="9">
        <f>SUM(D44)</f>
        <v>87</v>
      </c>
      <c r="K44" s="572" t="s">
        <v>267</v>
      </c>
    </row>
    <row r="45" spans="1:11" ht="45.75" customHeight="1" x14ac:dyDescent="0.25">
      <c r="A45" s="533" t="s">
        <v>1118</v>
      </c>
      <c r="B45" s="9">
        <v>17</v>
      </c>
      <c r="C45" s="9">
        <v>4</v>
      </c>
      <c r="D45" s="9">
        <f t="shared" si="4"/>
        <v>21</v>
      </c>
      <c r="E45" s="9">
        <v>0</v>
      </c>
      <c r="F45" s="9">
        <v>0</v>
      </c>
      <c r="G45" s="9">
        <v>0</v>
      </c>
      <c r="H45" s="9">
        <f t="shared" ref="H45:I49" si="5">SUM(B45,E45)</f>
        <v>17</v>
      </c>
      <c r="I45" s="9">
        <f t="shared" si="5"/>
        <v>4</v>
      </c>
      <c r="J45" s="9">
        <f>SUM(H45:I45)</f>
        <v>21</v>
      </c>
      <c r="K45" s="577" t="s">
        <v>377</v>
      </c>
    </row>
    <row r="46" spans="1:11" ht="26.25" customHeight="1" x14ac:dyDescent="0.25">
      <c r="A46" s="533" t="s">
        <v>230</v>
      </c>
      <c r="B46" s="9">
        <v>74</v>
      </c>
      <c r="C46" s="9">
        <v>51</v>
      </c>
      <c r="D46" s="9">
        <f t="shared" si="4"/>
        <v>125</v>
      </c>
      <c r="E46" s="9">
        <v>0</v>
      </c>
      <c r="F46" s="9">
        <v>0</v>
      </c>
      <c r="G46" s="9">
        <v>0</v>
      </c>
      <c r="H46" s="9">
        <f t="shared" si="5"/>
        <v>74</v>
      </c>
      <c r="I46" s="9">
        <f t="shared" si="5"/>
        <v>51</v>
      </c>
      <c r="J46" s="9">
        <f>SUM(H46:I46)</f>
        <v>125</v>
      </c>
      <c r="K46" s="572" t="s">
        <v>231</v>
      </c>
    </row>
    <row r="47" spans="1:11" ht="26.25" customHeight="1" x14ac:dyDescent="0.25">
      <c r="A47" s="533" t="s">
        <v>319</v>
      </c>
      <c r="B47" s="9">
        <v>128</v>
      </c>
      <c r="C47" s="9">
        <v>129</v>
      </c>
      <c r="D47" s="9">
        <f t="shared" si="4"/>
        <v>257</v>
      </c>
      <c r="E47" s="9">
        <v>0</v>
      </c>
      <c r="F47" s="9">
        <v>0</v>
      </c>
      <c r="G47" s="9">
        <v>0</v>
      </c>
      <c r="H47" s="9">
        <f>SUM(B47)</f>
        <v>128</v>
      </c>
      <c r="I47" s="9">
        <f>SUM(C47)</f>
        <v>129</v>
      </c>
      <c r="J47" s="9">
        <f>SUM(D47)</f>
        <v>257</v>
      </c>
      <c r="K47" s="572" t="s">
        <v>320</v>
      </c>
    </row>
    <row r="48" spans="1:11" ht="26.25" customHeight="1" x14ac:dyDescent="0.25">
      <c r="A48" s="533" t="s">
        <v>1114</v>
      </c>
      <c r="B48" s="9">
        <v>56</v>
      </c>
      <c r="C48" s="9">
        <v>4</v>
      </c>
      <c r="D48" s="9">
        <f t="shared" si="4"/>
        <v>60</v>
      </c>
      <c r="E48" s="9">
        <v>0</v>
      </c>
      <c r="F48" s="9">
        <v>0</v>
      </c>
      <c r="G48" s="9">
        <v>0</v>
      </c>
      <c r="H48" s="9">
        <f t="shared" si="5"/>
        <v>56</v>
      </c>
      <c r="I48" s="9">
        <f t="shared" si="5"/>
        <v>4</v>
      </c>
      <c r="J48" s="9">
        <f>SUM(H48:I48)</f>
        <v>60</v>
      </c>
      <c r="K48" s="572" t="s">
        <v>476</v>
      </c>
    </row>
    <row r="49" spans="1:11" ht="26.25" customHeight="1" x14ac:dyDescent="0.25">
      <c r="A49" s="533" t="s">
        <v>248</v>
      </c>
      <c r="B49" s="9">
        <v>116</v>
      </c>
      <c r="C49" s="9">
        <v>29</v>
      </c>
      <c r="D49" s="9">
        <f t="shared" si="4"/>
        <v>145</v>
      </c>
      <c r="E49" s="9">
        <v>0</v>
      </c>
      <c r="F49" s="9">
        <v>0</v>
      </c>
      <c r="G49" s="9">
        <v>0</v>
      </c>
      <c r="H49" s="9">
        <f t="shared" si="5"/>
        <v>116</v>
      </c>
      <c r="I49" s="9">
        <f t="shared" si="5"/>
        <v>29</v>
      </c>
      <c r="J49" s="9">
        <f>SUM(H49:I49)</f>
        <v>145</v>
      </c>
      <c r="K49" s="572" t="s">
        <v>249</v>
      </c>
    </row>
    <row r="50" spans="1:11" ht="26.25" customHeight="1" thickBot="1" x14ac:dyDescent="0.3">
      <c r="A50" s="533" t="s">
        <v>127</v>
      </c>
      <c r="B50" s="9">
        <f>SUM(B43:B49)</f>
        <v>485</v>
      </c>
      <c r="C50" s="9">
        <f t="shared" ref="C50:J50" si="6">SUM(C43:C49)</f>
        <v>271</v>
      </c>
      <c r="D50" s="9">
        <f t="shared" si="6"/>
        <v>756</v>
      </c>
      <c r="E50" s="9">
        <f t="shared" si="6"/>
        <v>0</v>
      </c>
      <c r="F50" s="9">
        <f t="shared" si="6"/>
        <v>0</v>
      </c>
      <c r="G50" s="9">
        <f t="shared" si="6"/>
        <v>0</v>
      </c>
      <c r="H50" s="9">
        <f t="shared" si="6"/>
        <v>485</v>
      </c>
      <c r="I50" s="9">
        <f t="shared" si="6"/>
        <v>271</v>
      </c>
      <c r="J50" s="9">
        <f t="shared" si="6"/>
        <v>756</v>
      </c>
      <c r="K50" s="572" t="s">
        <v>1119</v>
      </c>
    </row>
    <row r="51" spans="1:11" ht="26.25" customHeight="1" thickBot="1" x14ac:dyDescent="0.3">
      <c r="A51" s="23" t="s">
        <v>384</v>
      </c>
      <c r="B51" s="24">
        <f>SUM(B50,B27)</f>
        <v>2436</v>
      </c>
      <c r="C51" s="24">
        <f t="shared" ref="C51:J51" si="7">SUM(C50,C27)</f>
        <v>2731</v>
      </c>
      <c r="D51" s="24">
        <f t="shared" si="7"/>
        <v>5167</v>
      </c>
      <c r="E51" s="24">
        <f t="shared" si="7"/>
        <v>0</v>
      </c>
      <c r="F51" s="24">
        <f t="shared" si="7"/>
        <v>0</v>
      </c>
      <c r="G51" s="24">
        <f t="shared" si="7"/>
        <v>0</v>
      </c>
      <c r="H51" s="24">
        <f t="shared" si="7"/>
        <v>2436</v>
      </c>
      <c r="I51" s="24">
        <f t="shared" si="7"/>
        <v>2731</v>
      </c>
      <c r="J51" s="24">
        <f t="shared" si="7"/>
        <v>5167</v>
      </c>
      <c r="K51" s="573" t="s">
        <v>263</v>
      </c>
    </row>
    <row r="52" spans="1:11" ht="14.4" thickTop="1" x14ac:dyDescent="0.25"/>
    <row r="70" spans="1:11" s="630" customFormat="1" x14ac:dyDescent="0.25"/>
    <row r="71" spans="1:11" s="631" customFormat="1" x14ac:dyDescent="0.25"/>
    <row r="74" spans="1:11" ht="32.25" customHeight="1" x14ac:dyDescent="0.25">
      <c r="A74" s="738" t="s">
        <v>1120</v>
      </c>
      <c r="B74" s="738"/>
      <c r="C74" s="738"/>
      <c r="D74" s="738"/>
      <c r="E74" s="738"/>
      <c r="F74" s="738"/>
      <c r="G74" s="738"/>
      <c r="H74" s="738"/>
      <c r="I74" s="738"/>
      <c r="J74" s="738"/>
      <c r="K74" s="738"/>
    </row>
    <row r="75" spans="1:11" ht="26.25" customHeight="1" x14ac:dyDescent="0.25">
      <c r="A75" s="742" t="s">
        <v>1121</v>
      </c>
      <c r="B75" s="742"/>
      <c r="C75" s="742"/>
      <c r="D75" s="742"/>
      <c r="E75" s="742"/>
      <c r="F75" s="742"/>
      <c r="G75" s="742"/>
      <c r="H75" s="742"/>
      <c r="I75" s="742"/>
      <c r="J75" s="742"/>
      <c r="K75" s="742"/>
    </row>
    <row r="76" spans="1:11" ht="24.75" customHeight="1" thickBot="1" x14ac:dyDescent="0.3">
      <c r="A76" s="5" t="s">
        <v>1122</v>
      </c>
      <c r="K76" s="7" t="s">
        <v>1123</v>
      </c>
    </row>
    <row r="77" spans="1:11" ht="21" customHeight="1" thickTop="1" x14ac:dyDescent="0.25">
      <c r="A77" s="735" t="s">
        <v>205</v>
      </c>
      <c r="B77" s="735" t="s">
        <v>1</v>
      </c>
      <c r="C77" s="735"/>
      <c r="D77" s="735"/>
      <c r="E77" s="735" t="s">
        <v>2</v>
      </c>
      <c r="F77" s="735"/>
      <c r="G77" s="735"/>
      <c r="H77" s="735" t="s">
        <v>4</v>
      </c>
      <c r="I77" s="735"/>
      <c r="J77" s="735"/>
      <c r="K77" s="735" t="s">
        <v>206</v>
      </c>
    </row>
    <row r="78" spans="1:11" ht="21" customHeight="1" x14ac:dyDescent="0.25">
      <c r="A78" s="736"/>
      <c r="B78" s="736" t="s">
        <v>6</v>
      </c>
      <c r="C78" s="736"/>
      <c r="D78" s="736"/>
      <c r="E78" s="736" t="s">
        <v>7</v>
      </c>
      <c r="F78" s="736"/>
      <c r="G78" s="736"/>
      <c r="H78" s="736" t="s">
        <v>9</v>
      </c>
      <c r="I78" s="736"/>
      <c r="J78" s="736"/>
      <c r="K78" s="736"/>
    </row>
    <row r="79" spans="1:11" ht="21" customHeight="1" x14ac:dyDescent="0.25">
      <c r="A79" s="736"/>
      <c r="B79" s="567" t="s">
        <v>10</v>
      </c>
      <c r="C79" s="567" t="s">
        <v>113</v>
      </c>
      <c r="D79" s="567" t="s">
        <v>12</v>
      </c>
      <c r="E79" s="567" t="s">
        <v>10</v>
      </c>
      <c r="F79" s="567" t="s">
        <v>113</v>
      </c>
      <c r="G79" s="567" t="s">
        <v>12</v>
      </c>
      <c r="H79" s="567" t="s">
        <v>10</v>
      </c>
      <c r="I79" s="567" t="s">
        <v>113</v>
      </c>
      <c r="J79" s="567" t="s">
        <v>12</v>
      </c>
      <c r="K79" s="736"/>
    </row>
    <row r="80" spans="1:11" ht="21" customHeight="1" thickBot="1" x14ac:dyDescent="0.3">
      <c r="A80" s="737"/>
      <c r="B80" s="568" t="s">
        <v>13</v>
      </c>
      <c r="C80" s="568" t="s">
        <v>14</v>
      </c>
      <c r="D80" s="568" t="s">
        <v>9</v>
      </c>
      <c r="E80" s="568" t="s">
        <v>13</v>
      </c>
      <c r="F80" s="568" t="s">
        <v>14</v>
      </c>
      <c r="G80" s="568" t="s">
        <v>9</v>
      </c>
      <c r="H80" s="568" t="s">
        <v>13</v>
      </c>
      <c r="I80" s="568" t="s">
        <v>14</v>
      </c>
      <c r="J80" s="568" t="s">
        <v>9</v>
      </c>
      <c r="K80" s="737"/>
    </row>
    <row r="81" spans="1:11" ht="20.25" customHeight="1" x14ac:dyDescent="0.25">
      <c r="A81" s="533" t="s">
        <v>15</v>
      </c>
      <c r="B81" s="9"/>
      <c r="C81" s="9"/>
      <c r="D81" s="9"/>
      <c r="E81" s="9"/>
      <c r="F81" s="9"/>
      <c r="G81" s="9"/>
      <c r="H81" s="9"/>
      <c r="I81" s="9"/>
      <c r="J81" s="9"/>
      <c r="K81" s="572" t="s">
        <v>207</v>
      </c>
    </row>
    <row r="82" spans="1:11" ht="20.25" customHeight="1" x14ac:dyDescent="0.25">
      <c r="A82" s="533" t="s">
        <v>208</v>
      </c>
      <c r="B82" s="9">
        <v>389</v>
      </c>
      <c r="C82" s="9">
        <v>587</v>
      </c>
      <c r="D82" s="9">
        <f>SUM(B82:C82)</f>
        <v>976</v>
      </c>
      <c r="E82" s="9">
        <v>0</v>
      </c>
      <c r="F82" s="9">
        <v>0</v>
      </c>
      <c r="G82" s="9">
        <v>0</v>
      </c>
      <c r="H82" s="9">
        <f>SUM(B82,E82)</f>
        <v>389</v>
      </c>
      <c r="I82" s="9">
        <f>SUM(C82,F82)</f>
        <v>587</v>
      </c>
      <c r="J82" s="9">
        <f>SUM(H82:I82)</f>
        <v>976</v>
      </c>
      <c r="K82" s="572" t="s">
        <v>209</v>
      </c>
    </row>
    <row r="83" spans="1:11" ht="20.25" customHeight="1" x14ac:dyDescent="0.25">
      <c r="A83" s="533" t="s">
        <v>212</v>
      </c>
      <c r="B83" s="9">
        <v>175</v>
      </c>
      <c r="C83" s="9">
        <v>395</v>
      </c>
      <c r="D83" s="9">
        <f>SUM(B83:C83)</f>
        <v>570</v>
      </c>
      <c r="E83" s="9">
        <v>0</v>
      </c>
      <c r="F83" s="9">
        <v>0</v>
      </c>
      <c r="G83" s="9">
        <v>0</v>
      </c>
      <c r="H83" s="9">
        <f t="shared" ref="H83:I99" si="8">SUM(B83,E83)</f>
        <v>175</v>
      </c>
      <c r="I83" s="9">
        <f t="shared" si="8"/>
        <v>395</v>
      </c>
      <c r="J83" s="9">
        <f t="shared" ref="J83:J99" si="9">SUM(H83:I83)</f>
        <v>570</v>
      </c>
      <c r="K83" s="572" t="s">
        <v>213</v>
      </c>
    </row>
    <row r="84" spans="1:11" ht="20.25" customHeight="1" x14ac:dyDescent="0.25">
      <c r="A84" s="533" t="s">
        <v>414</v>
      </c>
      <c r="B84" s="9">
        <v>184</v>
      </c>
      <c r="C84" s="9">
        <v>358</v>
      </c>
      <c r="D84" s="9">
        <f>SUM(B84:C84)</f>
        <v>542</v>
      </c>
      <c r="E84" s="9">
        <v>0</v>
      </c>
      <c r="F84" s="9">
        <v>0</v>
      </c>
      <c r="G84" s="9">
        <v>0</v>
      </c>
      <c r="H84" s="9">
        <f t="shared" si="8"/>
        <v>184</v>
      </c>
      <c r="I84" s="9">
        <f t="shared" si="8"/>
        <v>358</v>
      </c>
      <c r="J84" s="9">
        <f t="shared" si="9"/>
        <v>542</v>
      </c>
      <c r="K84" s="572" t="s">
        <v>310</v>
      </c>
    </row>
    <row r="85" spans="1:11" ht="20.25" customHeight="1" x14ac:dyDescent="0.25">
      <c r="A85" s="533" t="s">
        <v>534</v>
      </c>
      <c r="B85" s="9">
        <v>84</v>
      </c>
      <c r="C85" s="9">
        <v>376</v>
      </c>
      <c r="D85" s="9">
        <f>SUM(B85:C85)</f>
        <v>460</v>
      </c>
      <c r="E85" s="9">
        <v>0</v>
      </c>
      <c r="F85" s="9">
        <v>0</v>
      </c>
      <c r="G85" s="9">
        <v>0</v>
      </c>
      <c r="H85" s="9">
        <f t="shared" si="8"/>
        <v>84</v>
      </c>
      <c r="I85" s="9">
        <f t="shared" si="8"/>
        <v>376</v>
      </c>
      <c r="J85" s="9">
        <f t="shared" si="9"/>
        <v>460</v>
      </c>
      <c r="K85" s="572" t="s">
        <v>217</v>
      </c>
    </row>
    <row r="86" spans="1:11" ht="20.25" customHeight="1" x14ac:dyDescent="0.25">
      <c r="A86" s="533" t="s">
        <v>218</v>
      </c>
      <c r="B86" s="9">
        <v>307</v>
      </c>
      <c r="C86" s="9">
        <v>452</v>
      </c>
      <c r="D86" s="9">
        <f>SUM(B86:C86)</f>
        <v>759</v>
      </c>
      <c r="E86" s="9">
        <v>0</v>
      </c>
      <c r="F86" s="9">
        <v>0</v>
      </c>
      <c r="G86" s="9">
        <v>0</v>
      </c>
      <c r="H86" s="9">
        <f t="shared" si="8"/>
        <v>307</v>
      </c>
      <c r="I86" s="9">
        <f t="shared" si="8"/>
        <v>452</v>
      </c>
      <c r="J86" s="9">
        <f t="shared" si="9"/>
        <v>759</v>
      </c>
      <c r="K86" s="572" t="s">
        <v>219</v>
      </c>
    </row>
    <row r="87" spans="1:11" ht="20.25" customHeight="1" x14ac:dyDescent="0.25">
      <c r="A87" s="533" t="s">
        <v>222</v>
      </c>
      <c r="B87" s="9">
        <v>296</v>
      </c>
      <c r="C87" s="9">
        <v>382</v>
      </c>
      <c r="D87" s="9">
        <f t="shared" ref="D87:D99" si="10">SUM(B87:C87)</f>
        <v>678</v>
      </c>
      <c r="E87" s="9">
        <v>0</v>
      </c>
      <c r="F87" s="9">
        <v>0</v>
      </c>
      <c r="G87" s="9">
        <v>0</v>
      </c>
      <c r="H87" s="9">
        <f t="shared" si="8"/>
        <v>296</v>
      </c>
      <c r="I87" s="9">
        <f t="shared" si="8"/>
        <v>382</v>
      </c>
      <c r="J87" s="9">
        <f t="shared" si="9"/>
        <v>678</v>
      </c>
      <c r="K87" s="572" t="s">
        <v>223</v>
      </c>
    </row>
    <row r="88" spans="1:11" ht="20.25" customHeight="1" x14ac:dyDescent="0.25">
      <c r="A88" s="533" t="s">
        <v>224</v>
      </c>
      <c r="B88" s="9">
        <v>197</v>
      </c>
      <c r="C88" s="9">
        <v>197</v>
      </c>
      <c r="D88" s="9">
        <f t="shared" si="10"/>
        <v>394</v>
      </c>
      <c r="E88" s="9">
        <v>0</v>
      </c>
      <c r="F88" s="9">
        <v>0</v>
      </c>
      <c r="G88" s="9">
        <v>0</v>
      </c>
      <c r="H88" s="9">
        <f t="shared" si="8"/>
        <v>197</v>
      </c>
      <c r="I88" s="9">
        <f t="shared" si="8"/>
        <v>197</v>
      </c>
      <c r="J88" s="9">
        <f t="shared" si="9"/>
        <v>394</v>
      </c>
      <c r="K88" s="572" t="s">
        <v>225</v>
      </c>
    </row>
    <row r="89" spans="1:11" ht="20.25" customHeight="1" x14ac:dyDescent="0.25">
      <c r="A89" s="533" t="s">
        <v>1111</v>
      </c>
      <c r="B89" s="9">
        <v>96</v>
      </c>
      <c r="C89" s="9">
        <v>253</v>
      </c>
      <c r="D89" s="9">
        <f t="shared" si="10"/>
        <v>349</v>
      </c>
      <c r="E89" s="9">
        <v>0</v>
      </c>
      <c r="F89" s="9">
        <v>0</v>
      </c>
      <c r="G89" s="9">
        <v>0</v>
      </c>
      <c r="H89" s="9">
        <f t="shared" si="8"/>
        <v>96</v>
      </c>
      <c r="I89" s="9">
        <f t="shared" si="8"/>
        <v>253</v>
      </c>
      <c r="J89" s="9">
        <f t="shared" si="9"/>
        <v>349</v>
      </c>
      <c r="K89" s="572" t="s">
        <v>1112</v>
      </c>
    </row>
    <row r="90" spans="1:11" ht="20.25" customHeight="1" x14ac:dyDescent="0.25">
      <c r="A90" s="533" t="s">
        <v>226</v>
      </c>
      <c r="B90" s="9">
        <v>280</v>
      </c>
      <c r="C90" s="9">
        <v>505</v>
      </c>
      <c r="D90" s="9">
        <f t="shared" si="10"/>
        <v>785</v>
      </c>
      <c r="E90" s="9">
        <v>0</v>
      </c>
      <c r="F90" s="9">
        <v>0</v>
      </c>
      <c r="G90" s="9">
        <v>0</v>
      </c>
      <c r="H90" s="9">
        <f t="shared" si="8"/>
        <v>280</v>
      </c>
      <c r="I90" s="9">
        <f t="shared" si="8"/>
        <v>505</v>
      </c>
      <c r="J90" s="9">
        <f t="shared" si="9"/>
        <v>785</v>
      </c>
      <c r="K90" s="572" t="s">
        <v>267</v>
      </c>
    </row>
    <row r="91" spans="1:11" ht="35.25" customHeight="1" x14ac:dyDescent="0.25">
      <c r="A91" s="533" t="s">
        <v>537</v>
      </c>
      <c r="B91" s="9">
        <v>489</v>
      </c>
      <c r="C91" s="9">
        <v>464</v>
      </c>
      <c r="D91" s="9">
        <f t="shared" si="10"/>
        <v>953</v>
      </c>
      <c r="E91" s="9">
        <v>0</v>
      </c>
      <c r="F91" s="9">
        <v>0</v>
      </c>
      <c r="G91" s="9">
        <v>0</v>
      </c>
      <c r="H91" s="9">
        <f t="shared" si="8"/>
        <v>489</v>
      </c>
      <c r="I91" s="9">
        <f t="shared" si="8"/>
        <v>464</v>
      </c>
      <c r="J91" s="9">
        <f t="shared" si="9"/>
        <v>953</v>
      </c>
      <c r="K91" s="577" t="s">
        <v>377</v>
      </c>
    </row>
    <row r="92" spans="1:11" ht="20.25" customHeight="1" x14ac:dyDescent="0.25">
      <c r="A92" s="533" t="s">
        <v>230</v>
      </c>
      <c r="B92" s="9">
        <v>1249</v>
      </c>
      <c r="C92" s="9">
        <v>941</v>
      </c>
      <c r="D92" s="9">
        <f t="shared" si="10"/>
        <v>2190</v>
      </c>
      <c r="E92" s="9">
        <v>0</v>
      </c>
      <c r="F92" s="9">
        <v>0</v>
      </c>
      <c r="G92" s="9">
        <v>0</v>
      </c>
      <c r="H92" s="9">
        <f t="shared" si="8"/>
        <v>1249</v>
      </c>
      <c r="I92" s="9">
        <f t="shared" si="8"/>
        <v>941</v>
      </c>
      <c r="J92" s="9">
        <f t="shared" si="9"/>
        <v>2190</v>
      </c>
      <c r="K92" s="572" t="s">
        <v>231</v>
      </c>
    </row>
    <row r="93" spans="1:11" ht="20.25" customHeight="1" x14ac:dyDescent="0.25">
      <c r="A93" s="533" t="s">
        <v>1124</v>
      </c>
      <c r="B93" s="9">
        <v>1894</v>
      </c>
      <c r="C93" s="9">
        <v>2380</v>
      </c>
      <c r="D93" s="9">
        <f t="shared" si="10"/>
        <v>4274</v>
      </c>
      <c r="E93" s="9">
        <v>0</v>
      </c>
      <c r="F93" s="9">
        <v>0</v>
      </c>
      <c r="G93" s="9">
        <v>0</v>
      </c>
      <c r="H93" s="9">
        <f t="shared" si="8"/>
        <v>1894</v>
      </c>
      <c r="I93" s="9">
        <f t="shared" si="8"/>
        <v>2380</v>
      </c>
      <c r="J93" s="9">
        <f t="shared" si="9"/>
        <v>4274</v>
      </c>
      <c r="K93" s="572" t="s">
        <v>1081</v>
      </c>
    </row>
    <row r="94" spans="1:11" ht="20.25" customHeight="1" x14ac:dyDescent="0.25">
      <c r="A94" s="533" t="s">
        <v>540</v>
      </c>
      <c r="B94" s="9">
        <v>0</v>
      </c>
      <c r="C94" s="9">
        <v>496</v>
      </c>
      <c r="D94" s="9">
        <f t="shared" si="10"/>
        <v>496</v>
      </c>
      <c r="E94" s="9">
        <v>0</v>
      </c>
      <c r="F94" s="9">
        <v>0</v>
      </c>
      <c r="G94" s="9">
        <v>0</v>
      </c>
      <c r="H94" s="9">
        <f t="shared" si="8"/>
        <v>0</v>
      </c>
      <c r="I94" s="9">
        <f t="shared" si="8"/>
        <v>496</v>
      </c>
      <c r="J94" s="9">
        <f t="shared" si="9"/>
        <v>496</v>
      </c>
      <c r="K94" s="572" t="s">
        <v>1125</v>
      </c>
    </row>
    <row r="95" spans="1:11" ht="20.25" customHeight="1" x14ac:dyDescent="0.25">
      <c r="A95" s="533" t="s">
        <v>1114</v>
      </c>
      <c r="B95" s="9">
        <v>647</v>
      </c>
      <c r="C95" s="9">
        <v>147</v>
      </c>
      <c r="D95" s="9">
        <f t="shared" si="10"/>
        <v>794</v>
      </c>
      <c r="E95" s="9">
        <v>0</v>
      </c>
      <c r="F95" s="9">
        <v>0</v>
      </c>
      <c r="G95" s="9">
        <v>0</v>
      </c>
      <c r="H95" s="9">
        <f t="shared" si="8"/>
        <v>647</v>
      </c>
      <c r="I95" s="9">
        <f t="shared" si="8"/>
        <v>147</v>
      </c>
      <c r="J95" s="9">
        <f t="shared" si="9"/>
        <v>794</v>
      </c>
      <c r="K95" s="572" t="s">
        <v>476</v>
      </c>
    </row>
    <row r="96" spans="1:11" ht="20.25" customHeight="1" x14ac:dyDescent="0.25">
      <c r="A96" s="533" t="s">
        <v>242</v>
      </c>
      <c r="B96" s="9">
        <v>859</v>
      </c>
      <c r="C96" s="9">
        <v>825</v>
      </c>
      <c r="D96" s="9">
        <f t="shared" si="10"/>
        <v>1684</v>
      </c>
      <c r="E96" s="9">
        <v>0</v>
      </c>
      <c r="F96" s="9">
        <v>0</v>
      </c>
      <c r="G96" s="9">
        <v>0</v>
      </c>
      <c r="H96" s="9">
        <f t="shared" si="8"/>
        <v>859</v>
      </c>
      <c r="I96" s="9">
        <f t="shared" si="8"/>
        <v>825</v>
      </c>
      <c r="J96" s="9">
        <f t="shared" si="9"/>
        <v>1684</v>
      </c>
      <c r="K96" s="572" t="s">
        <v>243</v>
      </c>
    </row>
    <row r="97" spans="1:11" ht="20.25" customHeight="1" x14ac:dyDescent="0.25">
      <c r="A97" s="533" t="s">
        <v>1106</v>
      </c>
      <c r="B97" s="9">
        <v>203</v>
      </c>
      <c r="C97" s="9">
        <v>142</v>
      </c>
      <c r="D97" s="9">
        <f t="shared" si="10"/>
        <v>345</v>
      </c>
      <c r="E97" s="9">
        <v>0</v>
      </c>
      <c r="F97" s="9">
        <v>0</v>
      </c>
      <c r="G97" s="9">
        <v>0</v>
      </c>
      <c r="H97" s="9">
        <f t="shared" si="8"/>
        <v>203</v>
      </c>
      <c r="I97" s="9">
        <f t="shared" si="8"/>
        <v>142</v>
      </c>
      <c r="J97" s="9">
        <f t="shared" si="9"/>
        <v>345</v>
      </c>
      <c r="K97" s="572" t="s">
        <v>478</v>
      </c>
    </row>
    <row r="98" spans="1:11" ht="20.25" customHeight="1" x14ac:dyDescent="0.25">
      <c r="A98" s="533" t="s">
        <v>248</v>
      </c>
      <c r="B98" s="9">
        <v>571</v>
      </c>
      <c r="C98" s="9">
        <v>404</v>
      </c>
      <c r="D98" s="9">
        <f t="shared" si="10"/>
        <v>975</v>
      </c>
      <c r="E98" s="9">
        <v>0</v>
      </c>
      <c r="F98" s="9">
        <v>0</v>
      </c>
      <c r="G98" s="9">
        <v>0</v>
      </c>
      <c r="H98" s="9">
        <f t="shared" si="8"/>
        <v>571</v>
      </c>
      <c r="I98" s="9">
        <f t="shared" si="8"/>
        <v>404</v>
      </c>
      <c r="J98" s="9">
        <f t="shared" si="9"/>
        <v>975</v>
      </c>
      <c r="K98" s="572" t="s">
        <v>249</v>
      </c>
    </row>
    <row r="99" spans="1:11" ht="20.25" customHeight="1" x14ac:dyDescent="0.25">
      <c r="A99" s="533" t="s">
        <v>252</v>
      </c>
      <c r="B99" s="9">
        <v>229</v>
      </c>
      <c r="C99" s="9">
        <v>256</v>
      </c>
      <c r="D99" s="9">
        <f t="shared" si="10"/>
        <v>485</v>
      </c>
      <c r="E99" s="9">
        <v>0</v>
      </c>
      <c r="F99" s="9">
        <v>0</v>
      </c>
      <c r="G99" s="9">
        <v>0</v>
      </c>
      <c r="H99" s="9">
        <f t="shared" si="8"/>
        <v>229</v>
      </c>
      <c r="I99" s="9">
        <f t="shared" si="8"/>
        <v>256</v>
      </c>
      <c r="J99" s="9">
        <f t="shared" si="9"/>
        <v>485</v>
      </c>
      <c r="K99" s="572" t="s">
        <v>91</v>
      </c>
    </row>
    <row r="100" spans="1:11" ht="20.25" customHeight="1" thickBot="1" x14ac:dyDescent="0.3">
      <c r="A100" s="11" t="s">
        <v>90</v>
      </c>
      <c r="B100" s="12">
        <f>SUM(B82:B99)</f>
        <v>8149</v>
      </c>
      <c r="C100" s="12">
        <f>SUM(C82:C99)</f>
        <v>9560</v>
      </c>
      <c r="D100" s="12">
        <f>SUM(D82:D99)</f>
        <v>17709</v>
      </c>
      <c r="E100" s="12">
        <f t="shared" ref="E100:J100" si="11">SUM(E82:E99)</f>
        <v>0</v>
      </c>
      <c r="F100" s="12">
        <f t="shared" si="11"/>
        <v>0</v>
      </c>
      <c r="G100" s="12">
        <f t="shared" si="11"/>
        <v>0</v>
      </c>
      <c r="H100" s="12">
        <f t="shared" si="11"/>
        <v>8149</v>
      </c>
      <c r="I100" s="12">
        <f t="shared" si="11"/>
        <v>9560</v>
      </c>
      <c r="J100" s="12">
        <f t="shared" si="11"/>
        <v>17709</v>
      </c>
      <c r="K100" s="13" t="s">
        <v>91</v>
      </c>
    </row>
    <row r="101" spans="1:11" ht="16.2" thickTop="1" x14ac:dyDescent="0.25">
      <c r="A101" s="578"/>
      <c r="B101" s="566"/>
      <c r="C101" s="566"/>
      <c r="D101" s="566"/>
      <c r="E101" s="566"/>
      <c r="F101" s="566"/>
      <c r="G101" s="566"/>
      <c r="H101" s="566"/>
      <c r="I101" s="566"/>
      <c r="J101" s="566"/>
      <c r="K101" s="580"/>
    </row>
    <row r="104" spans="1:11" s="630" customFormat="1" x14ac:dyDescent="0.25"/>
    <row r="105" spans="1:11" s="630" customFormat="1" x14ac:dyDescent="0.25"/>
    <row r="106" spans="1:11" s="660" customFormat="1" x14ac:dyDescent="0.25"/>
    <row r="111" spans="1:11" ht="24.75" customHeight="1" thickBot="1" x14ac:dyDescent="0.3">
      <c r="A111" s="5" t="s">
        <v>1126</v>
      </c>
      <c r="K111" s="7" t="s">
        <v>1127</v>
      </c>
    </row>
    <row r="112" spans="1:11" ht="24.75" customHeight="1" thickTop="1" x14ac:dyDescent="0.25">
      <c r="A112" s="735" t="s">
        <v>205</v>
      </c>
      <c r="B112" s="735" t="s">
        <v>1</v>
      </c>
      <c r="C112" s="735"/>
      <c r="D112" s="735"/>
      <c r="E112" s="735" t="s">
        <v>2</v>
      </c>
      <c r="F112" s="735"/>
      <c r="G112" s="735"/>
      <c r="H112" s="735" t="s">
        <v>4</v>
      </c>
      <c r="I112" s="735"/>
      <c r="J112" s="735"/>
      <c r="K112" s="735" t="s">
        <v>206</v>
      </c>
    </row>
    <row r="113" spans="1:11" ht="24.75" customHeight="1" x14ac:dyDescent="0.25">
      <c r="A113" s="736"/>
      <c r="B113" s="736" t="s">
        <v>6</v>
      </c>
      <c r="C113" s="736"/>
      <c r="D113" s="736"/>
      <c r="E113" s="736" t="s">
        <v>7</v>
      </c>
      <c r="F113" s="736"/>
      <c r="G113" s="736"/>
      <c r="H113" s="736" t="s">
        <v>9</v>
      </c>
      <c r="I113" s="736"/>
      <c r="J113" s="736"/>
      <c r="K113" s="736"/>
    </row>
    <row r="114" spans="1:11" ht="24.75" customHeight="1" x14ac:dyDescent="0.25">
      <c r="A114" s="736"/>
      <c r="B114" s="567" t="s">
        <v>10</v>
      </c>
      <c r="C114" s="567" t="s">
        <v>113</v>
      </c>
      <c r="D114" s="567" t="s">
        <v>12</v>
      </c>
      <c r="E114" s="567" t="s">
        <v>10</v>
      </c>
      <c r="F114" s="567" t="s">
        <v>113</v>
      </c>
      <c r="G114" s="567" t="s">
        <v>12</v>
      </c>
      <c r="H114" s="567" t="s">
        <v>10</v>
      </c>
      <c r="I114" s="567" t="s">
        <v>113</v>
      </c>
      <c r="J114" s="567" t="s">
        <v>12</v>
      </c>
      <c r="K114" s="736"/>
    </row>
    <row r="115" spans="1:11" ht="24.75" customHeight="1" thickBot="1" x14ac:dyDescent="0.3">
      <c r="A115" s="737"/>
      <c r="B115" s="568" t="s">
        <v>13</v>
      </c>
      <c r="C115" s="568" t="s">
        <v>14</v>
      </c>
      <c r="D115" s="568" t="s">
        <v>9</v>
      </c>
      <c r="E115" s="568" t="s">
        <v>13</v>
      </c>
      <c r="F115" s="568" t="s">
        <v>14</v>
      </c>
      <c r="G115" s="568" t="s">
        <v>9</v>
      </c>
      <c r="H115" s="568" t="s">
        <v>13</v>
      </c>
      <c r="I115" s="568" t="s">
        <v>14</v>
      </c>
      <c r="J115" s="568" t="s">
        <v>9</v>
      </c>
      <c r="K115" s="737"/>
    </row>
    <row r="116" spans="1:11" ht="32.25" customHeight="1" x14ac:dyDescent="0.25">
      <c r="A116" s="533" t="s">
        <v>92</v>
      </c>
      <c r="B116" s="9"/>
      <c r="C116" s="9"/>
      <c r="D116" s="9"/>
      <c r="E116" s="9"/>
      <c r="F116" s="9"/>
      <c r="G116" s="9"/>
      <c r="H116" s="9"/>
      <c r="I116" s="9"/>
      <c r="J116" s="9"/>
      <c r="K116" s="572" t="s">
        <v>93</v>
      </c>
    </row>
    <row r="117" spans="1:11" ht="30" customHeight="1" x14ac:dyDescent="0.25">
      <c r="A117" s="533" t="s">
        <v>265</v>
      </c>
      <c r="B117" s="9">
        <v>290</v>
      </c>
      <c r="C117" s="9">
        <v>68</v>
      </c>
      <c r="D117" s="9">
        <f>SUM(B117:C117)</f>
        <v>358</v>
      </c>
      <c r="E117" s="9">
        <v>0</v>
      </c>
      <c r="F117" s="9">
        <v>0</v>
      </c>
      <c r="G117" s="9">
        <v>0</v>
      </c>
      <c r="H117" s="9">
        <f>SUM(B117,E117)</f>
        <v>290</v>
      </c>
      <c r="I117" s="9">
        <f>SUM(C117,F117)</f>
        <v>68</v>
      </c>
      <c r="J117" s="9">
        <f>SUM(H117:I117)</f>
        <v>358</v>
      </c>
      <c r="K117" s="572" t="s">
        <v>219</v>
      </c>
    </row>
    <row r="118" spans="1:11" ht="32.25" customHeight="1" x14ac:dyDescent="0.25">
      <c r="A118" s="533" t="s">
        <v>226</v>
      </c>
      <c r="B118" s="9">
        <v>202</v>
      </c>
      <c r="C118" s="9">
        <v>198</v>
      </c>
      <c r="D118" s="9">
        <f t="shared" ref="D118:D123" si="12">SUM(B118:C118)</f>
        <v>400</v>
      </c>
      <c r="E118" s="9">
        <v>0</v>
      </c>
      <c r="F118" s="9">
        <v>0</v>
      </c>
      <c r="G118" s="9">
        <v>0</v>
      </c>
      <c r="H118" s="9">
        <f t="shared" ref="H118:I123" si="13">SUM(B118,E118)</f>
        <v>202</v>
      </c>
      <c r="I118" s="9">
        <f t="shared" si="13"/>
        <v>198</v>
      </c>
      <c r="J118" s="9">
        <f t="shared" ref="J118:J123" si="14">SUM(H118:I118)</f>
        <v>400</v>
      </c>
      <c r="K118" s="572" t="s">
        <v>267</v>
      </c>
    </row>
    <row r="119" spans="1:11" ht="32.25" customHeight="1" x14ac:dyDescent="0.25">
      <c r="A119" s="533" t="s">
        <v>537</v>
      </c>
      <c r="B119" s="9">
        <v>50</v>
      </c>
      <c r="C119" s="9">
        <v>17</v>
      </c>
      <c r="D119" s="9">
        <f t="shared" si="12"/>
        <v>67</v>
      </c>
      <c r="E119" s="9">
        <v>0</v>
      </c>
      <c r="F119" s="9">
        <v>0</v>
      </c>
      <c r="G119" s="9">
        <v>0</v>
      </c>
      <c r="H119" s="9">
        <f t="shared" si="13"/>
        <v>50</v>
      </c>
      <c r="I119" s="9">
        <f t="shared" si="13"/>
        <v>17</v>
      </c>
      <c r="J119" s="9">
        <f t="shared" si="14"/>
        <v>67</v>
      </c>
      <c r="K119" s="577" t="s">
        <v>377</v>
      </c>
    </row>
    <row r="120" spans="1:11" ht="32.25" customHeight="1" x14ac:dyDescent="0.25">
      <c r="A120" s="533" t="s">
        <v>230</v>
      </c>
      <c r="B120" s="9">
        <v>468</v>
      </c>
      <c r="C120" s="9">
        <v>213</v>
      </c>
      <c r="D120" s="9">
        <f t="shared" si="12"/>
        <v>681</v>
      </c>
      <c r="E120" s="9">
        <v>0</v>
      </c>
      <c r="F120" s="9">
        <v>0</v>
      </c>
      <c r="G120" s="9">
        <v>0</v>
      </c>
      <c r="H120" s="9">
        <f t="shared" si="13"/>
        <v>468</v>
      </c>
      <c r="I120" s="9">
        <f t="shared" si="13"/>
        <v>213</v>
      </c>
      <c r="J120" s="9">
        <f t="shared" si="14"/>
        <v>681</v>
      </c>
      <c r="K120" s="572" t="s">
        <v>231</v>
      </c>
    </row>
    <row r="121" spans="1:11" ht="26.25" customHeight="1" x14ac:dyDescent="0.25">
      <c r="A121" s="533" t="s">
        <v>319</v>
      </c>
      <c r="B121" s="9">
        <v>627</v>
      </c>
      <c r="C121" s="9">
        <v>591</v>
      </c>
      <c r="D121" s="9">
        <f t="shared" si="12"/>
        <v>1218</v>
      </c>
      <c r="E121" s="9">
        <v>0</v>
      </c>
      <c r="F121" s="9">
        <v>0</v>
      </c>
      <c r="G121" s="9">
        <v>0</v>
      </c>
      <c r="H121" s="9">
        <f t="shared" si="13"/>
        <v>627</v>
      </c>
      <c r="I121" s="9">
        <f t="shared" si="13"/>
        <v>591</v>
      </c>
      <c r="J121" s="9">
        <f t="shared" si="14"/>
        <v>1218</v>
      </c>
      <c r="K121" s="572" t="s">
        <v>1081</v>
      </c>
    </row>
    <row r="122" spans="1:11" ht="32.25" customHeight="1" x14ac:dyDescent="0.25">
      <c r="A122" s="533" t="s">
        <v>1114</v>
      </c>
      <c r="B122" s="9">
        <v>139</v>
      </c>
      <c r="C122" s="9">
        <v>21</v>
      </c>
      <c r="D122" s="9">
        <f t="shared" si="12"/>
        <v>160</v>
      </c>
      <c r="E122" s="9">
        <v>0</v>
      </c>
      <c r="F122" s="9">
        <v>0</v>
      </c>
      <c r="G122" s="9">
        <v>0</v>
      </c>
      <c r="H122" s="9">
        <f>SUM(B122)</f>
        <v>139</v>
      </c>
      <c r="I122" s="9">
        <f>SUM(C122)</f>
        <v>21</v>
      </c>
      <c r="J122" s="9">
        <f>SUM(D122)</f>
        <v>160</v>
      </c>
      <c r="K122" s="572" t="s">
        <v>476</v>
      </c>
    </row>
    <row r="123" spans="1:11" ht="27.75" customHeight="1" x14ac:dyDescent="0.25">
      <c r="A123" s="533" t="s">
        <v>248</v>
      </c>
      <c r="B123" s="9">
        <v>500</v>
      </c>
      <c r="C123" s="9">
        <v>125</v>
      </c>
      <c r="D123" s="9">
        <f t="shared" si="12"/>
        <v>625</v>
      </c>
      <c r="E123" s="9">
        <v>0</v>
      </c>
      <c r="F123" s="9">
        <v>0</v>
      </c>
      <c r="G123" s="9">
        <v>0</v>
      </c>
      <c r="H123" s="9">
        <f t="shared" si="13"/>
        <v>500</v>
      </c>
      <c r="I123" s="9">
        <f t="shared" si="13"/>
        <v>125</v>
      </c>
      <c r="J123" s="9">
        <f t="shared" si="14"/>
        <v>625</v>
      </c>
      <c r="K123" s="572" t="s">
        <v>249</v>
      </c>
    </row>
    <row r="124" spans="1:11" ht="27.75" customHeight="1" thickBot="1" x14ac:dyDescent="0.3">
      <c r="A124" s="20" t="s">
        <v>127</v>
      </c>
      <c r="B124" s="21">
        <f>SUM(B117:B123)</f>
        <v>2276</v>
      </c>
      <c r="C124" s="21">
        <f t="shared" ref="C124:J124" si="15">SUM(C117:C123)</f>
        <v>1233</v>
      </c>
      <c r="D124" s="21">
        <f t="shared" si="15"/>
        <v>3509</v>
      </c>
      <c r="E124" s="21">
        <f t="shared" si="15"/>
        <v>0</v>
      </c>
      <c r="F124" s="21">
        <f t="shared" si="15"/>
        <v>0</v>
      </c>
      <c r="G124" s="21">
        <f t="shared" si="15"/>
        <v>0</v>
      </c>
      <c r="H124" s="21">
        <f t="shared" si="15"/>
        <v>2276</v>
      </c>
      <c r="I124" s="21">
        <f t="shared" si="15"/>
        <v>1233</v>
      </c>
      <c r="J124" s="21">
        <f t="shared" si="15"/>
        <v>3509</v>
      </c>
      <c r="K124" s="22" t="s">
        <v>261</v>
      </c>
    </row>
    <row r="125" spans="1:11" ht="32.25" customHeight="1" thickBot="1" x14ac:dyDescent="0.3">
      <c r="A125" s="23" t="s">
        <v>384</v>
      </c>
      <c r="B125" s="24">
        <f>SUM(B124,B100)</f>
        <v>10425</v>
      </c>
      <c r="C125" s="24">
        <f t="shared" ref="C125:J125" si="16">SUM(C124,C100)</f>
        <v>10793</v>
      </c>
      <c r="D125" s="24">
        <f t="shared" si="16"/>
        <v>21218</v>
      </c>
      <c r="E125" s="24">
        <f t="shared" si="16"/>
        <v>0</v>
      </c>
      <c r="F125" s="24">
        <f t="shared" si="16"/>
        <v>0</v>
      </c>
      <c r="G125" s="24">
        <f t="shared" si="16"/>
        <v>0</v>
      </c>
      <c r="H125" s="24">
        <f t="shared" si="16"/>
        <v>10425</v>
      </c>
      <c r="I125" s="24">
        <f t="shared" si="16"/>
        <v>10793</v>
      </c>
      <c r="J125" s="24">
        <f t="shared" si="16"/>
        <v>21218</v>
      </c>
      <c r="K125" s="573" t="s">
        <v>263</v>
      </c>
    </row>
    <row r="126" spans="1:11" ht="14.4" thickTop="1" x14ac:dyDescent="0.25"/>
    <row r="139" s="619" customFormat="1" x14ac:dyDescent="0.25"/>
    <row r="140" ht="24.75" customHeight="1" x14ac:dyDescent="0.25"/>
    <row r="142" ht="22.5" customHeight="1" x14ac:dyDescent="0.25"/>
    <row r="144" ht="8.25" customHeight="1" x14ac:dyDescent="0.25"/>
    <row r="146" spans="1:11" ht="24.75" customHeight="1" x14ac:dyDescent="0.25">
      <c r="A146" s="738" t="s">
        <v>1128</v>
      </c>
      <c r="B146" s="738"/>
      <c r="C146" s="738"/>
      <c r="D146" s="738"/>
      <c r="E146" s="738"/>
      <c r="F146" s="738"/>
      <c r="G146" s="738"/>
      <c r="H146" s="738"/>
      <c r="I146" s="738"/>
      <c r="J146" s="738"/>
      <c r="K146" s="738"/>
    </row>
    <row r="147" spans="1:11" ht="30" customHeight="1" x14ac:dyDescent="0.25">
      <c r="A147" s="742" t="s">
        <v>1129</v>
      </c>
      <c r="B147" s="742"/>
      <c r="C147" s="742"/>
      <c r="D147" s="742"/>
      <c r="E147" s="742"/>
      <c r="F147" s="742"/>
      <c r="G147" s="742"/>
      <c r="H147" s="742"/>
      <c r="I147" s="742"/>
      <c r="J147" s="742"/>
      <c r="K147" s="742"/>
    </row>
    <row r="148" spans="1:11" ht="20.25" customHeight="1" thickBot="1" x14ac:dyDescent="0.3">
      <c r="A148" s="5" t="s">
        <v>1130</v>
      </c>
      <c r="K148" s="7" t="s">
        <v>1131</v>
      </c>
    </row>
    <row r="149" spans="1:11" ht="16.2" thickTop="1" x14ac:dyDescent="0.25">
      <c r="A149" s="735" t="s">
        <v>205</v>
      </c>
      <c r="B149" s="735" t="s">
        <v>1</v>
      </c>
      <c r="C149" s="735"/>
      <c r="D149" s="735"/>
      <c r="E149" s="735" t="s">
        <v>2</v>
      </c>
      <c r="F149" s="735"/>
      <c r="G149" s="735"/>
      <c r="H149" s="735" t="s">
        <v>4</v>
      </c>
      <c r="I149" s="735"/>
      <c r="J149" s="735"/>
      <c r="K149" s="735" t="s">
        <v>206</v>
      </c>
    </row>
    <row r="150" spans="1:11" ht="15.6" x14ac:dyDescent="0.25">
      <c r="A150" s="736"/>
      <c r="B150" s="736" t="s">
        <v>6</v>
      </c>
      <c r="C150" s="736"/>
      <c r="D150" s="736"/>
      <c r="E150" s="736" t="s">
        <v>7</v>
      </c>
      <c r="F150" s="736"/>
      <c r="G150" s="736"/>
      <c r="H150" s="736" t="s">
        <v>9</v>
      </c>
      <c r="I150" s="736"/>
      <c r="J150" s="736"/>
      <c r="K150" s="736"/>
    </row>
    <row r="151" spans="1:11" ht="15.6" x14ac:dyDescent="0.25">
      <c r="A151" s="736"/>
      <c r="B151" s="567" t="s">
        <v>10</v>
      </c>
      <c r="C151" s="567" t="s">
        <v>113</v>
      </c>
      <c r="D151" s="567" t="s">
        <v>12</v>
      </c>
      <c r="E151" s="567" t="s">
        <v>10</v>
      </c>
      <c r="F151" s="567" t="s">
        <v>113</v>
      </c>
      <c r="G151" s="567" t="s">
        <v>12</v>
      </c>
      <c r="H151" s="567" t="s">
        <v>10</v>
      </c>
      <c r="I151" s="567" t="s">
        <v>113</v>
      </c>
      <c r="J151" s="567" t="s">
        <v>12</v>
      </c>
      <c r="K151" s="736"/>
    </row>
    <row r="152" spans="1:11" ht="16.2" thickBot="1" x14ac:dyDescent="0.3">
      <c r="A152" s="737"/>
      <c r="B152" s="568" t="s">
        <v>13</v>
      </c>
      <c r="C152" s="568" t="s">
        <v>14</v>
      </c>
      <c r="D152" s="568" t="s">
        <v>9</v>
      </c>
      <c r="E152" s="568" t="s">
        <v>13</v>
      </c>
      <c r="F152" s="568" t="s">
        <v>14</v>
      </c>
      <c r="G152" s="568" t="s">
        <v>9</v>
      </c>
      <c r="H152" s="568" t="s">
        <v>13</v>
      </c>
      <c r="I152" s="568" t="s">
        <v>14</v>
      </c>
      <c r="J152" s="568" t="s">
        <v>9</v>
      </c>
      <c r="K152" s="737"/>
    </row>
    <row r="153" spans="1:11" ht="19.5" customHeight="1" x14ac:dyDescent="0.25">
      <c r="A153" s="533" t="s">
        <v>15</v>
      </c>
      <c r="B153" s="9"/>
      <c r="C153" s="9"/>
      <c r="D153" s="9"/>
      <c r="E153" s="9"/>
      <c r="F153" s="9"/>
      <c r="G153" s="9"/>
      <c r="H153" s="9"/>
      <c r="I153" s="9"/>
      <c r="J153" s="9"/>
      <c r="K153" s="572" t="s">
        <v>207</v>
      </c>
    </row>
    <row r="154" spans="1:11" ht="19.5" customHeight="1" x14ac:dyDescent="0.25">
      <c r="A154" s="533" t="s">
        <v>208</v>
      </c>
      <c r="B154" s="9">
        <v>76</v>
      </c>
      <c r="C154" s="9">
        <v>44</v>
      </c>
      <c r="D154" s="9">
        <f t="shared" ref="D154:D176" si="17">SUM(B154:C154)</f>
        <v>120</v>
      </c>
      <c r="E154" s="9">
        <v>0</v>
      </c>
      <c r="F154" s="9">
        <v>0</v>
      </c>
      <c r="G154" s="9">
        <f>SUM(E154:F154)</f>
        <v>0</v>
      </c>
      <c r="H154" s="9">
        <f>SUM(E154,B154)</f>
        <v>76</v>
      </c>
      <c r="I154" s="9">
        <f>SUM(C154,F154)</f>
        <v>44</v>
      </c>
      <c r="J154" s="9">
        <f>SUM(H154:I154)</f>
        <v>120</v>
      </c>
      <c r="K154" s="572" t="s">
        <v>209</v>
      </c>
    </row>
    <row r="155" spans="1:11" ht="19.5" customHeight="1" x14ac:dyDescent="0.25">
      <c r="A155" s="533" t="s">
        <v>1132</v>
      </c>
      <c r="B155" s="9">
        <v>8</v>
      </c>
      <c r="C155" s="9">
        <v>17</v>
      </c>
      <c r="D155" s="9">
        <f t="shared" si="17"/>
        <v>25</v>
      </c>
      <c r="E155" s="9">
        <v>0</v>
      </c>
      <c r="F155" s="9">
        <v>0</v>
      </c>
      <c r="G155" s="9">
        <f t="shared" ref="G155:G176" si="18">SUM(E155:F155)</f>
        <v>0</v>
      </c>
      <c r="H155" s="9">
        <f t="shared" ref="H155:H177" si="19">SUM(E155,B155)</f>
        <v>8</v>
      </c>
      <c r="I155" s="9">
        <f t="shared" ref="I155:I177" si="20">SUM(C155,F155)</f>
        <v>17</v>
      </c>
      <c r="J155" s="9">
        <f t="shared" ref="J155:J177" si="21">SUM(H155:I155)</f>
        <v>25</v>
      </c>
      <c r="K155" s="572" t="s">
        <v>213</v>
      </c>
    </row>
    <row r="156" spans="1:11" ht="19.5" customHeight="1" x14ac:dyDescent="0.25">
      <c r="A156" s="533" t="s">
        <v>414</v>
      </c>
      <c r="B156" s="9">
        <v>17</v>
      </c>
      <c r="C156" s="9">
        <v>10</v>
      </c>
      <c r="D156" s="9">
        <f t="shared" si="17"/>
        <v>27</v>
      </c>
      <c r="E156" s="9">
        <v>0</v>
      </c>
      <c r="F156" s="9">
        <v>0</v>
      </c>
      <c r="G156" s="9">
        <f t="shared" si="18"/>
        <v>0</v>
      </c>
      <c r="H156" s="9">
        <f t="shared" si="19"/>
        <v>17</v>
      </c>
      <c r="I156" s="9">
        <f t="shared" si="20"/>
        <v>10</v>
      </c>
      <c r="J156" s="9">
        <f t="shared" si="21"/>
        <v>27</v>
      </c>
      <c r="K156" s="572" t="s">
        <v>310</v>
      </c>
    </row>
    <row r="157" spans="1:11" ht="19.5" customHeight="1" x14ac:dyDescent="0.25">
      <c r="A157" s="533" t="s">
        <v>534</v>
      </c>
      <c r="B157" s="9">
        <v>11</v>
      </c>
      <c r="C157" s="9">
        <v>9</v>
      </c>
      <c r="D157" s="9">
        <f t="shared" si="17"/>
        <v>20</v>
      </c>
      <c r="E157" s="9">
        <v>0</v>
      </c>
      <c r="F157" s="9">
        <v>0</v>
      </c>
      <c r="G157" s="9">
        <f t="shared" si="18"/>
        <v>0</v>
      </c>
      <c r="H157" s="9">
        <f t="shared" si="19"/>
        <v>11</v>
      </c>
      <c r="I157" s="9">
        <f t="shared" si="20"/>
        <v>9</v>
      </c>
      <c r="J157" s="9">
        <f t="shared" si="21"/>
        <v>20</v>
      </c>
      <c r="K157" s="572" t="s">
        <v>217</v>
      </c>
    </row>
    <row r="158" spans="1:11" ht="19.5" customHeight="1" x14ac:dyDescent="0.25">
      <c r="A158" s="533" t="s">
        <v>218</v>
      </c>
      <c r="B158" s="9">
        <v>111</v>
      </c>
      <c r="C158" s="9">
        <v>28</v>
      </c>
      <c r="D158" s="9">
        <f t="shared" si="17"/>
        <v>139</v>
      </c>
      <c r="E158" s="9">
        <v>0</v>
      </c>
      <c r="F158" s="9">
        <v>0</v>
      </c>
      <c r="G158" s="9">
        <f t="shared" si="18"/>
        <v>0</v>
      </c>
      <c r="H158" s="9">
        <f t="shared" si="19"/>
        <v>111</v>
      </c>
      <c r="I158" s="9">
        <f t="shared" si="20"/>
        <v>28</v>
      </c>
      <c r="J158" s="9">
        <f t="shared" si="21"/>
        <v>139</v>
      </c>
      <c r="K158" s="572" t="s">
        <v>219</v>
      </c>
    </row>
    <row r="159" spans="1:11" ht="19.5" customHeight="1" x14ac:dyDescent="0.25">
      <c r="A159" s="533" t="s">
        <v>222</v>
      </c>
      <c r="B159" s="9">
        <v>40</v>
      </c>
      <c r="C159" s="9">
        <v>20</v>
      </c>
      <c r="D159" s="9">
        <f t="shared" si="17"/>
        <v>60</v>
      </c>
      <c r="E159" s="9">
        <v>0</v>
      </c>
      <c r="F159" s="9">
        <v>0</v>
      </c>
      <c r="G159" s="9">
        <f t="shared" si="18"/>
        <v>0</v>
      </c>
      <c r="H159" s="9">
        <f t="shared" si="19"/>
        <v>40</v>
      </c>
      <c r="I159" s="9">
        <f t="shared" si="20"/>
        <v>20</v>
      </c>
      <c r="J159" s="9">
        <f t="shared" si="21"/>
        <v>60</v>
      </c>
      <c r="K159" s="572" t="s">
        <v>223</v>
      </c>
    </row>
    <row r="160" spans="1:11" ht="19.5" customHeight="1" x14ac:dyDescent="0.25">
      <c r="A160" s="533" t="s">
        <v>224</v>
      </c>
      <c r="B160" s="9">
        <v>61</v>
      </c>
      <c r="C160" s="9">
        <v>50</v>
      </c>
      <c r="D160" s="9">
        <f t="shared" si="17"/>
        <v>111</v>
      </c>
      <c r="E160" s="9">
        <v>0</v>
      </c>
      <c r="F160" s="9">
        <v>0</v>
      </c>
      <c r="G160" s="9">
        <f t="shared" si="18"/>
        <v>0</v>
      </c>
      <c r="H160" s="9">
        <f t="shared" si="19"/>
        <v>61</v>
      </c>
      <c r="I160" s="9">
        <f t="shared" si="20"/>
        <v>50</v>
      </c>
      <c r="J160" s="9">
        <f t="shared" si="21"/>
        <v>111</v>
      </c>
      <c r="K160" s="572" t="s">
        <v>225</v>
      </c>
    </row>
    <row r="161" spans="1:13" ht="19.5" customHeight="1" x14ac:dyDescent="0.25">
      <c r="A161" s="533" t="s">
        <v>1111</v>
      </c>
      <c r="B161" s="9">
        <v>14</v>
      </c>
      <c r="C161" s="9">
        <v>15</v>
      </c>
      <c r="D161" s="9">
        <f t="shared" si="17"/>
        <v>29</v>
      </c>
      <c r="E161" s="9">
        <v>0</v>
      </c>
      <c r="F161" s="9">
        <v>0</v>
      </c>
      <c r="G161" s="9">
        <f t="shared" si="18"/>
        <v>0</v>
      </c>
      <c r="H161" s="9">
        <f t="shared" si="19"/>
        <v>14</v>
      </c>
      <c r="I161" s="9">
        <f t="shared" si="20"/>
        <v>15</v>
      </c>
      <c r="J161" s="9">
        <f t="shared" si="21"/>
        <v>29</v>
      </c>
      <c r="K161" s="572" t="s">
        <v>1112</v>
      </c>
    </row>
    <row r="162" spans="1:13" ht="18.75" customHeight="1" x14ac:dyDescent="0.25">
      <c r="A162" s="533" t="s">
        <v>226</v>
      </c>
      <c r="B162" s="9">
        <v>50</v>
      </c>
      <c r="C162" s="9">
        <v>42</v>
      </c>
      <c r="D162" s="9">
        <f t="shared" si="17"/>
        <v>92</v>
      </c>
      <c r="E162" s="9">
        <v>0</v>
      </c>
      <c r="F162" s="9">
        <v>0</v>
      </c>
      <c r="G162" s="9">
        <f t="shared" si="18"/>
        <v>0</v>
      </c>
      <c r="H162" s="9">
        <f t="shared" si="19"/>
        <v>50</v>
      </c>
      <c r="I162" s="9">
        <f t="shared" si="20"/>
        <v>42</v>
      </c>
      <c r="J162" s="9">
        <f t="shared" si="21"/>
        <v>92</v>
      </c>
      <c r="K162" s="572" t="s">
        <v>267</v>
      </c>
    </row>
    <row r="163" spans="1:13" ht="33" customHeight="1" x14ac:dyDescent="0.25">
      <c r="A163" s="533" t="s">
        <v>537</v>
      </c>
      <c r="B163" s="9">
        <v>32</v>
      </c>
      <c r="C163" s="9">
        <v>21</v>
      </c>
      <c r="D163" s="9">
        <f t="shared" si="17"/>
        <v>53</v>
      </c>
      <c r="E163" s="9">
        <v>0</v>
      </c>
      <c r="F163" s="9">
        <v>0</v>
      </c>
      <c r="G163" s="9">
        <f t="shared" si="18"/>
        <v>0</v>
      </c>
      <c r="H163" s="9">
        <f t="shared" si="19"/>
        <v>32</v>
      </c>
      <c r="I163" s="9">
        <f t="shared" si="20"/>
        <v>21</v>
      </c>
      <c r="J163" s="9">
        <f t="shared" si="21"/>
        <v>53</v>
      </c>
      <c r="K163" s="577" t="s">
        <v>377</v>
      </c>
    </row>
    <row r="164" spans="1:13" ht="19.5" customHeight="1" x14ac:dyDescent="0.25">
      <c r="A164" s="533" t="s">
        <v>230</v>
      </c>
      <c r="B164" s="9">
        <v>92</v>
      </c>
      <c r="C164" s="9">
        <v>34</v>
      </c>
      <c r="D164" s="9">
        <f t="shared" si="17"/>
        <v>126</v>
      </c>
      <c r="E164" s="9">
        <v>0</v>
      </c>
      <c r="F164" s="9">
        <v>1</v>
      </c>
      <c r="G164" s="9">
        <f t="shared" si="18"/>
        <v>1</v>
      </c>
      <c r="H164" s="9">
        <f t="shared" si="19"/>
        <v>92</v>
      </c>
      <c r="I164" s="9">
        <f t="shared" si="20"/>
        <v>35</v>
      </c>
      <c r="J164" s="9">
        <f t="shared" si="21"/>
        <v>127</v>
      </c>
      <c r="K164" s="572" t="s">
        <v>231</v>
      </c>
    </row>
    <row r="165" spans="1:13" ht="19.5" customHeight="1" x14ac:dyDescent="0.25">
      <c r="A165" s="533" t="s">
        <v>1124</v>
      </c>
      <c r="B165" s="9">
        <v>178</v>
      </c>
      <c r="C165" s="9">
        <v>99</v>
      </c>
      <c r="D165" s="9">
        <f t="shared" si="17"/>
        <v>277</v>
      </c>
      <c r="E165" s="9">
        <v>0</v>
      </c>
      <c r="F165" s="9">
        <v>0</v>
      </c>
      <c r="G165" s="9">
        <f t="shared" si="18"/>
        <v>0</v>
      </c>
      <c r="H165" s="9">
        <f t="shared" si="19"/>
        <v>178</v>
      </c>
      <c r="I165" s="9">
        <f t="shared" si="20"/>
        <v>99</v>
      </c>
      <c r="J165" s="9">
        <f t="shared" si="21"/>
        <v>277</v>
      </c>
      <c r="K165" s="572" t="s">
        <v>1081</v>
      </c>
    </row>
    <row r="166" spans="1:13" ht="19.5" customHeight="1" x14ac:dyDescent="0.25">
      <c r="A166" s="533" t="s">
        <v>540</v>
      </c>
      <c r="B166" s="9">
        <v>8</v>
      </c>
      <c r="C166" s="9">
        <v>23</v>
      </c>
      <c r="D166" s="9">
        <f t="shared" si="17"/>
        <v>31</v>
      </c>
      <c r="E166" s="9">
        <v>0</v>
      </c>
      <c r="F166" s="9">
        <v>0</v>
      </c>
      <c r="G166" s="9">
        <f t="shared" si="18"/>
        <v>0</v>
      </c>
      <c r="H166" s="9">
        <f t="shared" si="19"/>
        <v>8</v>
      </c>
      <c r="I166" s="9">
        <f t="shared" si="20"/>
        <v>23</v>
      </c>
      <c r="J166" s="9">
        <f t="shared" si="21"/>
        <v>31</v>
      </c>
      <c r="K166" s="572" t="s">
        <v>1113</v>
      </c>
    </row>
    <row r="167" spans="1:13" ht="19.5" customHeight="1" x14ac:dyDescent="0.25">
      <c r="A167" s="533" t="s">
        <v>1114</v>
      </c>
      <c r="B167" s="9">
        <v>69</v>
      </c>
      <c r="C167" s="9">
        <v>9</v>
      </c>
      <c r="D167" s="9">
        <f t="shared" si="17"/>
        <v>78</v>
      </c>
      <c r="E167" s="9">
        <v>0</v>
      </c>
      <c r="F167" s="9">
        <v>1</v>
      </c>
      <c r="G167" s="9">
        <f t="shared" si="18"/>
        <v>1</v>
      </c>
      <c r="H167" s="9">
        <f t="shared" si="19"/>
        <v>69</v>
      </c>
      <c r="I167" s="9">
        <f t="shared" si="20"/>
        <v>10</v>
      </c>
      <c r="J167" s="9">
        <f t="shared" si="21"/>
        <v>79</v>
      </c>
      <c r="K167" s="572" t="s">
        <v>476</v>
      </c>
    </row>
    <row r="168" spans="1:13" ht="19.5" customHeight="1" x14ac:dyDescent="0.25">
      <c r="A168" s="533" t="s">
        <v>242</v>
      </c>
      <c r="B168" s="9">
        <v>63</v>
      </c>
      <c r="C168" s="9">
        <v>36</v>
      </c>
      <c r="D168" s="9">
        <f t="shared" si="17"/>
        <v>99</v>
      </c>
      <c r="E168" s="9">
        <v>0</v>
      </c>
      <c r="F168" s="9">
        <v>0</v>
      </c>
      <c r="G168" s="9">
        <f t="shared" si="18"/>
        <v>0</v>
      </c>
      <c r="H168" s="9">
        <f t="shared" si="19"/>
        <v>63</v>
      </c>
      <c r="I168" s="9">
        <f t="shared" si="20"/>
        <v>36</v>
      </c>
      <c r="J168" s="9">
        <f t="shared" si="21"/>
        <v>99</v>
      </c>
      <c r="K168" s="572" t="s">
        <v>243</v>
      </c>
    </row>
    <row r="169" spans="1:13" ht="19.5" customHeight="1" x14ac:dyDescent="0.25">
      <c r="A169" s="533" t="s">
        <v>1106</v>
      </c>
      <c r="B169" s="9">
        <v>20</v>
      </c>
      <c r="C169" s="9">
        <v>2</v>
      </c>
      <c r="D169" s="9">
        <f t="shared" si="17"/>
        <v>22</v>
      </c>
      <c r="E169" s="9">
        <v>0</v>
      </c>
      <c r="F169" s="9">
        <v>0</v>
      </c>
      <c r="G169" s="9">
        <f t="shared" si="18"/>
        <v>0</v>
      </c>
      <c r="H169" s="9">
        <f t="shared" si="19"/>
        <v>20</v>
      </c>
      <c r="I169" s="9">
        <f t="shared" si="20"/>
        <v>2</v>
      </c>
      <c r="J169" s="9">
        <f t="shared" si="21"/>
        <v>22</v>
      </c>
      <c r="K169" s="572" t="s">
        <v>478</v>
      </c>
    </row>
    <row r="170" spans="1:13" ht="19.5" customHeight="1" x14ac:dyDescent="0.25">
      <c r="A170" s="533" t="s">
        <v>248</v>
      </c>
      <c r="B170" s="9">
        <v>31</v>
      </c>
      <c r="C170" s="9">
        <v>17</v>
      </c>
      <c r="D170" s="9">
        <f t="shared" si="17"/>
        <v>48</v>
      </c>
      <c r="E170" s="9">
        <v>0</v>
      </c>
      <c r="F170" s="9">
        <v>0</v>
      </c>
      <c r="G170" s="9">
        <f t="shared" si="18"/>
        <v>0</v>
      </c>
      <c r="H170" s="9">
        <f t="shared" si="19"/>
        <v>31</v>
      </c>
      <c r="I170" s="9">
        <f t="shared" si="20"/>
        <v>17</v>
      </c>
      <c r="J170" s="9">
        <f t="shared" si="21"/>
        <v>48</v>
      </c>
      <c r="K170" s="572" t="s">
        <v>249</v>
      </c>
    </row>
    <row r="171" spans="1:13" ht="19.5" customHeight="1" x14ac:dyDescent="0.25">
      <c r="A171" s="533" t="s">
        <v>252</v>
      </c>
      <c r="B171" s="9">
        <v>23</v>
      </c>
      <c r="C171" s="9">
        <v>1</v>
      </c>
      <c r="D171" s="9">
        <f t="shared" si="17"/>
        <v>24</v>
      </c>
      <c r="E171" s="9">
        <v>0</v>
      </c>
      <c r="F171" s="9">
        <v>0</v>
      </c>
      <c r="G171" s="9">
        <f t="shared" si="18"/>
        <v>0</v>
      </c>
      <c r="H171" s="9">
        <f t="shared" si="19"/>
        <v>23</v>
      </c>
      <c r="I171" s="9">
        <f t="shared" si="20"/>
        <v>1</v>
      </c>
      <c r="J171" s="9">
        <f t="shared" si="21"/>
        <v>24</v>
      </c>
      <c r="K171" s="572" t="s">
        <v>253</v>
      </c>
    </row>
    <row r="172" spans="1:13" ht="19.5" customHeight="1" x14ac:dyDescent="0.25">
      <c r="A172" s="533" t="s">
        <v>1133</v>
      </c>
      <c r="B172" s="9">
        <v>2</v>
      </c>
      <c r="C172" s="9">
        <v>0</v>
      </c>
      <c r="D172" s="9">
        <f t="shared" si="17"/>
        <v>2</v>
      </c>
      <c r="E172" s="9">
        <v>0</v>
      </c>
      <c r="F172" s="9">
        <v>0</v>
      </c>
      <c r="G172" s="9">
        <f t="shared" si="18"/>
        <v>0</v>
      </c>
      <c r="H172" s="9">
        <f t="shared" si="19"/>
        <v>2</v>
      </c>
      <c r="I172" s="9">
        <f t="shared" si="20"/>
        <v>0</v>
      </c>
      <c r="J172" s="9">
        <f t="shared" si="21"/>
        <v>2</v>
      </c>
      <c r="K172" s="572" t="s">
        <v>1134</v>
      </c>
    </row>
    <row r="173" spans="1:13" ht="19.5" customHeight="1" x14ac:dyDescent="0.25">
      <c r="A173" s="533" t="s">
        <v>1135</v>
      </c>
      <c r="B173" s="9">
        <v>1</v>
      </c>
      <c r="C173" s="9">
        <v>2</v>
      </c>
      <c r="D173" s="9">
        <f t="shared" si="17"/>
        <v>3</v>
      </c>
      <c r="E173" s="9">
        <v>0</v>
      </c>
      <c r="F173" s="9">
        <v>0</v>
      </c>
      <c r="G173" s="9">
        <f t="shared" si="18"/>
        <v>0</v>
      </c>
      <c r="H173" s="9">
        <f>SUM(E173,B173)</f>
        <v>1</v>
      </c>
      <c r="I173" s="9">
        <f>SUM(C173,F173)</f>
        <v>2</v>
      </c>
      <c r="J173" s="9">
        <f>SUM(H173:I173)</f>
        <v>3</v>
      </c>
      <c r="K173" s="572" t="s">
        <v>1136</v>
      </c>
    </row>
    <row r="174" spans="1:13" ht="19.5" customHeight="1" x14ac:dyDescent="0.25">
      <c r="A174" s="533" t="s">
        <v>1137</v>
      </c>
      <c r="B174" s="9">
        <v>4</v>
      </c>
      <c r="C174" s="9">
        <v>2</v>
      </c>
      <c r="D174" s="9">
        <f t="shared" si="17"/>
        <v>6</v>
      </c>
      <c r="E174" s="9">
        <v>0</v>
      </c>
      <c r="F174" s="9">
        <v>0</v>
      </c>
      <c r="G174" s="9">
        <f t="shared" si="18"/>
        <v>0</v>
      </c>
      <c r="H174" s="9">
        <f t="shared" si="19"/>
        <v>4</v>
      </c>
      <c r="I174" s="9">
        <f t="shared" si="20"/>
        <v>2</v>
      </c>
      <c r="J174" s="9">
        <f t="shared" si="21"/>
        <v>6</v>
      </c>
      <c r="K174" s="572" t="s">
        <v>1138</v>
      </c>
      <c r="L174" s="572"/>
    </row>
    <row r="175" spans="1:13" ht="19.5" customHeight="1" x14ac:dyDescent="0.25">
      <c r="A175" s="533" t="s">
        <v>1139</v>
      </c>
      <c r="B175" s="9">
        <v>0</v>
      </c>
      <c r="C175" s="9">
        <v>2</v>
      </c>
      <c r="D175" s="9">
        <f t="shared" si="17"/>
        <v>2</v>
      </c>
      <c r="E175" s="9">
        <v>0</v>
      </c>
      <c r="F175" s="9">
        <v>0</v>
      </c>
      <c r="G175" s="9">
        <f t="shared" si="18"/>
        <v>0</v>
      </c>
      <c r="H175" s="9">
        <f t="shared" si="19"/>
        <v>0</v>
      </c>
      <c r="I175" s="9">
        <f t="shared" si="20"/>
        <v>2</v>
      </c>
      <c r="J175" s="9">
        <f t="shared" si="21"/>
        <v>2</v>
      </c>
      <c r="K175" s="34" t="s">
        <v>1140</v>
      </c>
      <c r="M175" s="572"/>
    </row>
    <row r="176" spans="1:13" ht="19.5" customHeight="1" thickBot="1" x14ac:dyDescent="0.3">
      <c r="A176" s="533" t="s">
        <v>302</v>
      </c>
      <c r="B176" s="9">
        <v>14</v>
      </c>
      <c r="C176" s="9">
        <v>16</v>
      </c>
      <c r="D176" s="9">
        <f t="shared" si="17"/>
        <v>30</v>
      </c>
      <c r="E176" s="9">
        <v>0</v>
      </c>
      <c r="F176" s="9">
        <v>0</v>
      </c>
      <c r="G176" s="9">
        <f t="shared" si="18"/>
        <v>0</v>
      </c>
      <c r="H176" s="9">
        <f>SUM(E176,B176)</f>
        <v>14</v>
      </c>
      <c r="I176" s="9">
        <f>SUM(C176,F176)</f>
        <v>16</v>
      </c>
      <c r="J176" s="9">
        <f>SUM(H176:I176)</f>
        <v>30</v>
      </c>
      <c r="K176" s="572" t="s">
        <v>303</v>
      </c>
    </row>
    <row r="177" spans="1:11" ht="19.5" customHeight="1" thickBot="1" x14ac:dyDescent="0.3">
      <c r="A177" s="23" t="s">
        <v>384</v>
      </c>
      <c r="B177" s="24">
        <f t="shared" ref="B177:G177" si="22">SUM(B154:B176)</f>
        <v>925</v>
      </c>
      <c r="C177" s="24">
        <f t="shared" si="22"/>
        <v>499</v>
      </c>
      <c r="D177" s="24">
        <f t="shared" si="22"/>
        <v>1424</v>
      </c>
      <c r="E177" s="24">
        <f t="shared" si="22"/>
        <v>0</v>
      </c>
      <c r="F177" s="24">
        <f t="shared" si="22"/>
        <v>2</v>
      </c>
      <c r="G177" s="24">
        <f t="shared" si="22"/>
        <v>2</v>
      </c>
      <c r="H177" s="24">
        <f t="shared" si="19"/>
        <v>925</v>
      </c>
      <c r="I177" s="24">
        <f t="shared" si="20"/>
        <v>501</v>
      </c>
      <c r="J177" s="24">
        <f t="shared" si="21"/>
        <v>1426</v>
      </c>
      <c r="K177" s="573" t="s">
        <v>263</v>
      </c>
    </row>
    <row r="178" spans="1:11" ht="14.4" thickTop="1" x14ac:dyDescent="0.25"/>
  </sheetData>
  <mergeCells count="46">
    <mergeCell ref="A1:K1"/>
    <mergeCell ref="A2:K2"/>
    <mergeCell ref="A4:A7"/>
    <mergeCell ref="B4:D4"/>
    <mergeCell ref="E4:G4"/>
    <mergeCell ref="H4:J4"/>
    <mergeCell ref="K4:K7"/>
    <mergeCell ref="B5:D5"/>
    <mergeCell ref="E5:G5"/>
    <mergeCell ref="H5:J5"/>
    <mergeCell ref="A38:A41"/>
    <mergeCell ref="B38:D38"/>
    <mergeCell ref="E38:G38"/>
    <mergeCell ref="H38:J38"/>
    <mergeCell ref="K38:K41"/>
    <mergeCell ref="B39:D39"/>
    <mergeCell ref="E39:G39"/>
    <mergeCell ref="H39:J39"/>
    <mergeCell ref="A74:K74"/>
    <mergeCell ref="A75:K75"/>
    <mergeCell ref="A77:A80"/>
    <mergeCell ref="B77:D77"/>
    <mergeCell ref="E77:G77"/>
    <mergeCell ref="H77:J77"/>
    <mergeCell ref="K77:K80"/>
    <mergeCell ref="B78:D78"/>
    <mergeCell ref="E78:G78"/>
    <mergeCell ref="H78:J78"/>
    <mergeCell ref="A112:A115"/>
    <mergeCell ref="B112:D112"/>
    <mergeCell ref="E112:G112"/>
    <mergeCell ref="H112:J112"/>
    <mergeCell ref="K112:K115"/>
    <mergeCell ref="B113:D113"/>
    <mergeCell ref="E113:G113"/>
    <mergeCell ref="H113:J113"/>
    <mergeCell ref="A146:K146"/>
    <mergeCell ref="A147:K147"/>
    <mergeCell ref="A149:A152"/>
    <mergeCell ref="B149:D149"/>
    <mergeCell ref="E149:G149"/>
    <mergeCell ref="H149:J149"/>
    <mergeCell ref="K149:K152"/>
    <mergeCell ref="B150:D150"/>
    <mergeCell ref="E150:G150"/>
    <mergeCell ref="H150:J150"/>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38"/>
  <sheetViews>
    <sheetView rightToLeft="1" view="pageBreakPreview" topLeftCell="A24" zoomScale="80" zoomScaleSheetLayoutView="80" workbookViewId="0">
      <selection activeCell="I51" sqref="I51"/>
    </sheetView>
  </sheetViews>
  <sheetFormatPr defaultColWidth="9" defaultRowHeight="13.8" x14ac:dyDescent="0.25"/>
  <cols>
    <col min="1" max="1" width="28.69921875" style="371" customWidth="1"/>
    <col min="2" max="2" width="6.69921875" style="371" customWidth="1"/>
    <col min="3" max="3" width="9" style="371" customWidth="1"/>
    <col min="4" max="4" width="7.59765625" style="371" customWidth="1"/>
    <col min="5" max="5" width="6.3984375" style="371" customWidth="1"/>
    <col min="6" max="6" width="8.09765625" style="371" customWidth="1"/>
    <col min="7" max="7" width="6.59765625" style="371" customWidth="1"/>
    <col min="8" max="8" width="6.3984375" style="371" customWidth="1"/>
    <col min="9" max="9" width="8.09765625" style="371" customWidth="1"/>
    <col min="10" max="10" width="6.59765625" style="371" customWidth="1"/>
    <col min="11" max="11" width="7.59765625" style="371" customWidth="1"/>
    <col min="12" max="12" width="8.59765625" style="371" customWidth="1"/>
    <col min="13" max="13" width="7.19921875" style="371" customWidth="1"/>
    <col min="14" max="14" width="48.19921875" style="371" customWidth="1"/>
    <col min="15" max="16384" width="9" style="371"/>
  </cols>
  <sheetData>
    <row r="1" spans="1:14" ht="21" customHeight="1" x14ac:dyDescent="0.25">
      <c r="A1" s="738" t="s">
        <v>1141</v>
      </c>
      <c r="B1" s="738"/>
      <c r="C1" s="738"/>
      <c r="D1" s="738"/>
      <c r="E1" s="738"/>
      <c r="F1" s="738"/>
      <c r="G1" s="738"/>
      <c r="H1" s="738"/>
      <c r="I1" s="738"/>
      <c r="J1" s="738"/>
      <c r="K1" s="738"/>
      <c r="L1" s="738"/>
      <c r="M1" s="738"/>
      <c r="N1" s="738"/>
    </row>
    <row r="2" spans="1:14" ht="27" customHeight="1" x14ac:dyDescent="0.25">
      <c r="A2" s="742" t="s">
        <v>1142</v>
      </c>
      <c r="B2" s="742"/>
      <c r="C2" s="742"/>
      <c r="D2" s="742"/>
      <c r="E2" s="742"/>
      <c r="F2" s="742"/>
      <c r="G2" s="742"/>
      <c r="H2" s="742"/>
      <c r="I2" s="742"/>
      <c r="J2" s="742"/>
      <c r="K2" s="742"/>
      <c r="L2" s="742"/>
      <c r="M2" s="742"/>
      <c r="N2" s="742"/>
    </row>
    <row r="3" spans="1:14" ht="18.75" customHeight="1" thickBot="1" x14ac:dyDescent="0.35">
      <c r="A3" s="35" t="s">
        <v>1143</v>
      </c>
      <c r="N3" s="81" t="s">
        <v>1144</v>
      </c>
    </row>
    <row r="4" spans="1:14" ht="17.25" customHeight="1" thickTop="1" x14ac:dyDescent="0.3">
      <c r="A4" s="735" t="s">
        <v>205</v>
      </c>
      <c r="B4" s="746" t="s">
        <v>129</v>
      </c>
      <c r="C4" s="746"/>
      <c r="D4" s="746"/>
      <c r="E4" s="746" t="s">
        <v>130</v>
      </c>
      <c r="F4" s="746"/>
      <c r="G4" s="746"/>
      <c r="H4" s="746" t="s">
        <v>131</v>
      </c>
      <c r="I4" s="746"/>
      <c r="J4" s="746"/>
      <c r="K4" s="746" t="s">
        <v>4</v>
      </c>
      <c r="L4" s="746"/>
      <c r="M4" s="746"/>
      <c r="N4" s="735" t="s">
        <v>206</v>
      </c>
    </row>
    <row r="5" spans="1:14" ht="17.25" customHeight="1" x14ac:dyDescent="0.3">
      <c r="A5" s="736"/>
      <c r="B5" s="747" t="s">
        <v>132</v>
      </c>
      <c r="C5" s="747"/>
      <c r="D5" s="747"/>
      <c r="E5" s="747" t="s">
        <v>133</v>
      </c>
      <c r="F5" s="747"/>
      <c r="G5" s="747"/>
      <c r="H5" s="747" t="s">
        <v>134</v>
      </c>
      <c r="I5" s="747"/>
      <c r="J5" s="747"/>
      <c r="K5" s="747" t="s">
        <v>9</v>
      </c>
      <c r="L5" s="747"/>
      <c r="M5" s="747"/>
      <c r="N5" s="736"/>
    </row>
    <row r="6" spans="1:14" ht="17.25" customHeight="1" x14ac:dyDescent="0.3">
      <c r="A6" s="736"/>
      <c r="B6" s="370" t="s">
        <v>10</v>
      </c>
      <c r="C6" s="370" t="s">
        <v>113</v>
      </c>
      <c r="D6" s="370" t="s">
        <v>12</v>
      </c>
      <c r="E6" s="370" t="s">
        <v>10</v>
      </c>
      <c r="F6" s="370" t="s">
        <v>113</v>
      </c>
      <c r="G6" s="370" t="s">
        <v>12</v>
      </c>
      <c r="H6" s="370" t="s">
        <v>10</v>
      </c>
      <c r="I6" s="370" t="s">
        <v>113</v>
      </c>
      <c r="J6" s="370" t="s">
        <v>12</v>
      </c>
      <c r="K6" s="370" t="s">
        <v>10</v>
      </c>
      <c r="L6" s="370" t="s">
        <v>113</v>
      </c>
      <c r="M6" s="370" t="s">
        <v>12</v>
      </c>
      <c r="N6" s="736"/>
    </row>
    <row r="7" spans="1:14" ht="17.25" customHeight="1" thickBot="1" x14ac:dyDescent="0.35">
      <c r="A7" s="737"/>
      <c r="B7" s="4" t="s">
        <v>13</v>
      </c>
      <c r="C7" s="4" t="s">
        <v>14</v>
      </c>
      <c r="D7" s="4" t="s">
        <v>9</v>
      </c>
      <c r="E7" s="4" t="s">
        <v>13</v>
      </c>
      <c r="F7" s="4" t="s">
        <v>14</v>
      </c>
      <c r="G7" s="4" t="s">
        <v>9</v>
      </c>
      <c r="H7" s="4" t="s">
        <v>13</v>
      </c>
      <c r="I7" s="4" t="s">
        <v>14</v>
      </c>
      <c r="J7" s="4" t="s">
        <v>9</v>
      </c>
      <c r="K7" s="4" t="s">
        <v>13</v>
      </c>
      <c r="L7" s="4" t="s">
        <v>14</v>
      </c>
      <c r="M7" s="4" t="s">
        <v>9</v>
      </c>
      <c r="N7" s="737"/>
    </row>
    <row r="8" spans="1:14" ht="13.5" customHeight="1" x14ac:dyDescent="0.25">
      <c r="A8" s="8" t="s">
        <v>15</v>
      </c>
      <c r="B8" s="9"/>
      <c r="C8" s="9"/>
      <c r="D8" s="9"/>
      <c r="E8" s="9"/>
      <c r="F8" s="9"/>
      <c r="G8" s="9"/>
      <c r="H8" s="9"/>
      <c r="I8" s="9"/>
      <c r="J8" s="9"/>
      <c r="K8" s="31"/>
      <c r="L8" s="8"/>
      <c r="M8" s="9"/>
      <c r="N8" s="375" t="s">
        <v>207</v>
      </c>
    </row>
    <row r="9" spans="1:14" ht="20.25" customHeight="1" x14ac:dyDescent="0.25">
      <c r="A9" s="8" t="s">
        <v>208</v>
      </c>
      <c r="B9" s="9">
        <v>13</v>
      </c>
      <c r="C9" s="9">
        <v>9</v>
      </c>
      <c r="D9" s="9">
        <f>SUM(B9:C9)</f>
        <v>22</v>
      </c>
      <c r="E9" s="9">
        <v>4</v>
      </c>
      <c r="F9" s="9">
        <v>1</v>
      </c>
      <c r="G9" s="9">
        <f>SUM(E9:F9)</f>
        <v>5</v>
      </c>
      <c r="H9" s="9">
        <v>0</v>
      </c>
      <c r="I9" s="9">
        <v>0</v>
      </c>
      <c r="J9" s="9">
        <v>0</v>
      </c>
      <c r="K9" s="9">
        <f t="shared" ref="K9:M26" si="0">SUM(B9,E9,H9)</f>
        <v>17</v>
      </c>
      <c r="L9" s="9">
        <f t="shared" si="0"/>
        <v>10</v>
      </c>
      <c r="M9" s="9">
        <f t="shared" si="0"/>
        <v>27</v>
      </c>
      <c r="N9" s="375" t="s">
        <v>209</v>
      </c>
    </row>
    <row r="10" spans="1:14" ht="16.5" customHeight="1" x14ac:dyDescent="0.25">
      <c r="A10" s="8" t="s">
        <v>1132</v>
      </c>
      <c r="B10" s="9">
        <v>2</v>
      </c>
      <c r="C10" s="9">
        <v>2</v>
      </c>
      <c r="D10" s="9">
        <f>SUM(B10:C10)</f>
        <v>4</v>
      </c>
      <c r="E10" s="9">
        <v>1</v>
      </c>
      <c r="F10" s="9">
        <v>0</v>
      </c>
      <c r="G10" s="9">
        <f>SUM(E10:F10)</f>
        <v>1</v>
      </c>
      <c r="H10" s="9">
        <v>0</v>
      </c>
      <c r="I10" s="9">
        <v>0</v>
      </c>
      <c r="J10" s="9">
        <v>0</v>
      </c>
      <c r="K10" s="9">
        <f t="shared" si="0"/>
        <v>3</v>
      </c>
      <c r="L10" s="9">
        <f t="shared" si="0"/>
        <v>2</v>
      </c>
      <c r="M10" s="9">
        <f t="shared" si="0"/>
        <v>5</v>
      </c>
      <c r="N10" s="375" t="s">
        <v>213</v>
      </c>
    </row>
    <row r="11" spans="1:14" ht="16.5" customHeight="1" x14ac:dyDescent="0.25">
      <c r="A11" s="8" t="s">
        <v>414</v>
      </c>
      <c r="B11" s="9">
        <v>7</v>
      </c>
      <c r="C11" s="9">
        <v>4</v>
      </c>
      <c r="D11" s="9">
        <f>SUM(B11:C11)</f>
        <v>11</v>
      </c>
      <c r="E11" s="9">
        <v>0</v>
      </c>
      <c r="F11" s="9">
        <v>0</v>
      </c>
      <c r="G11" s="9">
        <f>SUM(E11:F11)</f>
        <v>0</v>
      </c>
      <c r="H11" s="9">
        <v>0</v>
      </c>
      <c r="I11" s="9">
        <v>0</v>
      </c>
      <c r="J11" s="9">
        <v>0</v>
      </c>
      <c r="K11" s="9">
        <f t="shared" si="0"/>
        <v>7</v>
      </c>
      <c r="L11" s="9">
        <f t="shared" si="0"/>
        <v>4</v>
      </c>
      <c r="M11" s="9">
        <f t="shared" si="0"/>
        <v>11</v>
      </c>
      <c r="N11" s="375" t="s">
        <v>310</v>
      </c>
    </row>
    <row r="12" spans="1:14" ht="16.5" customHeight="1" x14ac:dyDescent="0.25">
      <c r="A12" s="8" t="s">
        <v>216</v>
      </c>
      <c r="B12" s="9">
        <v>6</v>
      </c>
      <c r="C12" s="9">
        <v>8</v>
      </c>
      <c r="D12" s="9">
        <f>SUM(B12:C12)</f>
        <v>14</v>
      </c>
      <c r="E12" s="9">
        <v>2</v>
      </c>
      <c r="F12" s="9">
        <v>2</v>
      </c>
      <c r="G12" s="9">
        <f>SUM(E12:F12)</f>
        <v>4</v>
      </c>
      <c r="H12" s="9">
        <v>0</v>
      </c>
      <c r="I12" s="9">
        <v>0</v>
      </c>
      <c r="J12" s="9">
        <v>0</v>
      </c>
      <c r="K12" s="9">
        <f t="shared" si="0"/>
        <v>8</v>
      </c>
      <c r="L12" s="9">
        <f t="shared" si="0"/>
        <v>10</v>
      </c>
      <c r="M12" s="9">
        <f t="shared" si="0"/>
        <v>18</v>
      </c>
      <c r="N12" s="375" t="s">
        <v>217</v>
      </c>
    </row>
    <row r="13" spans="1:14" ht="16.5" customHeight="1" x14ac:dyDescent="0.25">
      <c r="A13" s="8" t="s">
        <v>218</v>
      </c>
      <c r="B13" s="9">
        <v>46</v>
      </c>
      <c r="C13" s="9">
        <v>54</v>
      </c>
      <c r="D13" s="9">
        <f>SUM(B13:C13)</f>
        <v>100</v>
      </c>
      <c r="E13" s="9">
        <v>11</v>
      </c>
      <c r="F13" s="9">
        <v>6</v>
      </c>
      <c r="G13" s="9">
        <f>SUM(E13:F13)</f>
        <v>17</v>
      </c>
      <c r="H13" s="9">
        <v>0</v>
      </c>
      <c r="I13" s="9">
        <v>0</v>
      </c>
      <c r="J13" s="9">
        <v>0</v>
      </c>
      <c r="K13" s="327">
        <f t="shared" si="0"/>
        <v>57</v>
      </c>
      <c r="L13" s="9">
        <f t="shared" si="0"/>
        <v>60</v>
      </c>
      <c r="M13" s="9">
        <f t="shared" si="0"/>
        <v>117</v>
      </c>
      <c r="N13" s="375" t="s">
        <v>219</v>
      </c>
    </row>
    <row r="14" spans="1:14" ht="16.5" customHeight="1" x14ac:dyDescent="0.25">
      <c r="A14" s="8" t="s">
        <v>222</v>
      </c>
      <c r="B14" s="9">
        <v>94</v>
      </c>
      <c r="C14" s="9">
        <v>46</v>
      </c>
      <c r="D14" s="9">
        <f t="shared" ref="D14:D26" si="1">SUM(B14:C14)</f>
        <v>140</v>
      </c>
      <c r="E14" s="9">
        <v>10</v>
      </c>
      <c r="F14" s="9">
        <v>11</v>
      </c>
      <c r="G14" s="9">
        <f t="shared" ref="G14:G26" si="2">SUM(E14:F14)</f>
        <v>21</v>
      </c>
      <c r="H14" s="9">
        <v>8</v>
      </c>
      <c r="I14" s="9">
        <v>5</v>
      </c>
      <c r="J14" s="9">
        <f t="shared" ref="J14:J24" si="3">SUM(H14:I14)</f>
        <v>13</v>
      </c>
      <c r="K14" s="9">
        <f t="shared" si="0"/>
        <v>112</v>
      </c>
      <c r="L14" s="9">
        <f t="shared" si="0"/>
        <v>62</v>
      </c>
      <c r="M14" s="9">
        <f t="shared" si="0"/>
        <v>174</v>
      </c>
      <c r="N14" s="375" t="s">
        <v>223</v>
      </c>
    </row>
    <row r="15" spans="1:14" ht="16.5" customHeight="1" x14ac:dyDescent="0.25">
      <c r="A15" s="8" t="s">
        <v>224</v>
      </c>
      <c r="B15" s="9">
        <v>28</v>
      </c>
      <c r="C15" s="9">
        <v>13</v>
      </c>
      <c r="D15" s="9">
        <f t="shared" si="1"/>
        <v>41</v>
      </c>
      <c r="E15" s="9">
        <v>5</v>
      </c>
      <c r="F15" s="9">
        <v>1</v>
      </c>
      <c r="G15" s="9">
        <f t="shared" si="2"/>
        <v>6</v>
      </c>
      <c r="H15" s="9">
        <v>5</v>
      </c>
      <c r="I15" s="9">
        <v>8</v>
      </c>
      <c r="J15" s="9">
        <f t="shared" si="3"/>
        <v>13</v>
      </c>
      <c r="K15" s="9">
        <f t="shared" si="0"/>
        <v>38</v>
      </c>
      <c r="L15" s="9">
        <f t="shared" si="0"/>
        <v>22</v>
      </c>
      <c r="M15" s="9">
        <f t="shared" si="0"/>
        <v>60</v>
      </c>
      <c r="N15" s="375" t="s">
        <v>225</v>
      </c>
    </row>
    <row r="16" spans="1:14" ht="16.5" customHeight="1" x14ac:dyDescent="0.25">
      <c r="A16" s="8" t="s">
        <v>1111</v>
      </c>
      <c r="B16" s="9">
        <v>6</v>
      </c>
      <c r="C16" s="9">
        <v>4</v>
      </c>
      <c r="D16" s="9">
        <f t="shared" si="1"/>
        <v>10</v>
      </c>
      <c r="E16" s="9">
        <v>3</v>
      </c>
      <c r="F16" s="9">
        <v>5</v>
      </c>
      <c r="G16" s="9">
        <f t="shared" si="2"/>
        <v>8</v>
      </c>
      <c r="H16" s="9">
        <v>2</v>
      </c>
      <c r="I16" s="9">
        <v>8</v>
      </c>
      <c r="J16" s="9">
        <f t="shared" si="3"/>
        <v>10</v>
      </c>
      <c r="K16" s="9">
        <f t="shared" si="0"/>
        <v>11</v>
      </c>
      <c r="L16" s="9">
        <f t="shared" si="0"/>
        <v>17</v>
      </c>
      <c r="M16" s="9">
        <f t="shared" si="0"/>
        <v>28</v>
      </c>
      <c r="N16" s="375" t="s">
        <v>1112</v>
      </c>
    </row>
    <row r="17" spans="1:14" ht="16.5" customHeight="1" x14ac:dyDescent="0.25">
      <c r="A17" s="8" t="s">
        <v>226</v>
      </c>
      <c r="B17" s="9">
        <v>28</v>
      </c>
      <c r="C17" s="9">
        <v>16</v>
      </c>
      <c r="D17" s="9">
        <f t="shared" si="1"/>
        <v>44</v>
      </c>
      <c r="E17" s="9">
        <v>3</v>
      </c>
      <c r="F17" s="9">
        <v>2</v>
      </c>
      <c r="G17" s="9">
        <f t="shared" si="2"/>
        <v>5</v>
      </c>
      <c r="H17" s="9">
        <v>3</v>
      </c>
      <c r="I17" s="9">
        <v>0</v>
      </c>
      <c r="J17" s="9">
        <f t="shared" si="3"/>
        <v>3</v>
      </c>
      <c r="K17" s="9">
        <f t="shared" si="0"/>
        <v>34</v>
      </c>
      <c r="L17" s="9">
        <f t="shared" si="0"/>
        <v>18</v>
      </c>
      <c r="M17" s="9">
        <f t="shared" si="0"/>
        <v>52</v>
      </c>
      <c r="N17" s="375" t="s">
        <v>267</v>
      </c>
    </row>
    <row r="18" spans="1:14" ht="33.75" customHeight="1" x14ac:dyDescent="0.25">
      <c r="A18" s="8" t="s">
        <v>537</v>
      </c>
      <c r="B18" s="9">
        <v>63</v>
      </c>
      <c r="C18" s="9">
        <v>23</v>
      </c>
      <c r="D18" s="9">
        <f t="shared" si="1"/>
        <v>86</v>
      </c>
      <c r="E18" s="9">
        <v>5</v>
      </c>
      <c r="F18" s="9">
        <v>2</v>
      </c>
      <c r="G18" s="9">
        <f t="shared" si="2"/>
        <v>7</v>
      </c>
      <c r="H18" s="9">
        <v>7</v>
      </c>
      <c r="I18" s="9">
        <v>26</v>
      </c>
      <c r="J18" s="9">
        <f t="shared" si="3"/>
        <v>33</v>
      </c>
      <c r="K18" s="327">
        <f t="shared" si="0"/>
        <v>75</v>
      </c>
      <c r="L18" s="9">
        <f t="shared" si="0"/>
        <v>51</v>
      </c>
      <c r="M18" s="9">
        <f t="shared" si="0"/>
        <v>126</v>
      </c>
      <c r="N18" s="31" t="s">
        <v>377</v>
      </c>
    </row>
    <row r="19" spans="1:14" ht="16.5" customHeight="1" x14ac:dyDescent="0.25">
      <c r="A19" s="8" t="s">
        <v>230</v>
      </c>
      <c r="B19" s="9">
        <v>223</v>
      </c>
      <c r="C19" s="9">
        <v>120</v>
      </c>
      <c r="D19" s="9">
        <f t="shared" si="1"/>
        <v>343</v>
      </c>
      <c r="E19" s="9">
        <v>20</v>
      </c>
      <c r="F19" s="9">
        <v>11</v>
      </c>
      <c r="G19" s="9">
        <f t="shared" si="2"/>
        <v>31</v>
      </c>
      <c r="H19" s="9">
        <v>21</v>
      </c>
      <c r="I19" s="9">
        <v>17</v>
      </c>
      <c r="J19" s="9">
        <f t="shared" si="3"/>
        <v>38</v>
      </c>
      <c r="K19" s="9">
        <f t="shared" si="0"/>
        <v>264</v>
      </c>
      <c r="L19" s="9">
        <f t="shared" si="0"/>
        <v>148</v>
      </c>
      <c r="M19" s="9">
        <f t="shared" si="0"/>
        <v>412</v>
      </c>
      <c r="N19" s="375" t="s">
        <v>231</v>
      </c>
    </row>
    <row r="20" spans="1:14" ht="16.5" customHeight="1" x14ac:dyDescent="0.25">
      <c r="A20" s="8" t="s">
        <v>319</v>
      </c>
      <c r="B20" s="9">
        <v>290</v>
      </c>
      <c r="C20" s="9">
        <v>214</v>
      </c>
      <c r="D20" s="9">
        <f t="shared" si="1"/>
        <v>504</v>
      </c>
      <c r="E20" s="9">
        <v>30</v>
      </c>
      <c r="F20" s="9">
        <v>33</v>
      </c>
      <c r="G20" s="9">
        <f t="shared" si="2"/>
        <v>63</v>
      </c>
      <c r="H20" s="9">
        <v>0</v>
      </c>
      <c r="I20" s="9"/>
      <c r="J20" s="9">
        <f t="shared" si="3"/>
        <v>0</v>
      </c>
      <c r="K20" s="9">
        <f t="shared" si="0"/>
        <v>320</v>
      </c>
      <c r="L20" s="9">
        <f t="shared" si="0"/>
        <v>247</v>
      </c>
      <c r="M20" s="9">
        <f t="shared" si="0"/>
        <v>567</v>
      </c>
      <c r="N20" s="375" t="s">
        <v>1081</v>
      </c>
    </row>
    <row r="21" spans="1:14" ht="16.5" customHeight="1" x14ac:dyDescent="0.25">
      <c r="A21" s="8" t="s">
        <v>540</v>
      </c>
      <c r="B21" s="9">
        <v>0</v>
      </c>
      <c r="C21" s="9">
        <v>15</v>
      </c>
      <c r="D21" s="9">
        <f t="shared" si="1"/>
        <v>15</v>
      </c>
      <c r="E21" s="9">
        <v>0</v>
      </c>
      <c r="F21" s="9">
        <v>7</v>
      </c>
      <c r="G21" s="9">
        <f t="shared" si="2"/>
        <v>7</v>
      </c>
      <c r="H21" s="9">
        <v>0</v>
      </c>
      <c r="I21" s="9">
        <v>5</v>
      </c>
      <c r="J21" s="9">
        <f t="shared" si="3"/>
        <v>5</v>
      </c>
      <c r="K21" s="9">
        <f t="shared" si="0"/>
        <v>0</v>
      </c>
      <c r="L21" s="9">
        <f t="shared" si="0"/>
        <v>27</v>
      </c>
      <c r="M21" s="9">
        <f t="shared" si="0"/>
        <v>27</v>
      </c>
      <c r="N21" s="375" t="s">
        <v>1113</v>
      </c>
    </row>
    <row r="22" spans="1:14" ht="16.5" customHeight="1" x14ac:dyDescent="0.25">
      <c r="A22" s="8" t="s">
        <v>1114</v>
      </c>
      <c r="B22" s="9">
        <v>77</v>
      </c>
      <c r="C22" s="9">
        <v>7</v>
      </c>
      <c r="D22" s="9">
        <f t="shared" si="1"/>
        <v>84</v>
      </c>
      <c r="E22" s="9">
        <v>0</v>
      </c>
      <c r="F22" s="9">
        <v>0</v>
      </c>
      <c r="G22" s="9">
        <f t="shared" si="2"/>
        <v>0</v>
      </c>
      <c r="H22" s="9">
        <v>0</v>
      </c>
      <c r="I22" s="9">
        <v>0</v>
      </c>
      <c r="J22" s="9">
        <f t="shared" si="3"/>
        <v>0</v>
      </c>
      <c r="K22" s="9">
        <f t="shared" si="0"/>
        <v>77</v>
      </c>
      <c r="L22" s="9">
        <f t="shared" si="0"/>
        <v>7</v>
      </c>
      <c r="M22" s="9">
        <f t="shared" si="0"/>
        <v>84</v>
      </c>
      <c r="N22" s="375" t="s">
        <v>476</v>
      </c>
    </row>
    <row r="23" spans="1:14" ht="16.5" customHeight="1" x14ac:dyDescent="0.25">
      <c r="A23" s="8" t="s">
        <v>242</v>
      </c>
      <c r="B23" s="9">
        <v>151</v>
      </c>
      <c r="C23" s="9">
        <v>96</v>
      </c>
      <c r="D23" s="9">
        <f t="shared" si="1"/>
        <v>247</v>
      </c>
      <c r="E23" s="9">
        <v>20</v>
      </c>
      <c r="F23" s="9">
        <v>12</v>
      </c>
      <c r="G23" s="9">
        <f t="shared" si="2"/>
        <v>32</v>
      </c>
      <c r="H23" s="9">
        <v>14</v>
      </c>
      <c r="I23" s="9">
        <v>11</v>
      </c>
      <c r="J23" s="9">
        <f t="shared" si="3"/>
        <v>25</v>
      </c>
      <c r="K23" s="327">
        <f t="shared" si="0"/>
        <v>185</v>
      </c>
      <c r="L23" s="9">
        <f t="shared" si="0"/>
        <v>119</v>
      </c>
      <c r="M23" s="9">
        <f t="shared" si="0"/>
        <v>304</v>
      </c>
      <c r="N23" s="375" t="s">
        <v>243</v>
      </c>
    </row>
    <row r="24" spans="1:14" ht="16.5" customHeight="1" x14ac:dyDescent="0.25">
      <c r="A24" s="8" t="s">
        <v>1106</v>
      </c>
      <c r="B24" s="9">
        <v>7</v>
      </c>
      <c r="C24" s="9">
        <v>5</v>
      </c>
      <c r="D24" s="9">
        <f t="shared" si="1"/>
        <v>12</v>
      </c>
      <c r="E24" s="9">
        <v>7</v>
      </c>
      <c r="F24" s="9">
        <v>6</v>
      </c>
      <c r="G24" s="9">
        <f t="shared" si="2"/>
        <v>13</v>
      </c>
      <c r="H24" s="9">
        <v>7</v>
      </c>
      <c r="I24" s="9">
        <v>5</v>
      </c>
      <c r="J24" s="9">
        <f t="shared" si="3"/>
        <v>12</v>
      </c>
      <c r="K24" s="9">
        <f t="shared" si="0"/>
        <v>21</v>
      </c>
      <c r="L24" s="9">
        <f t="shared" si="0"/>
        <v>16</v>
      </c>
      <c r="M24" s="9">
        <f t="shared" si="0"/>
        <v>37</v>
      </c>
      <c r="N24" s="375" t="s">
        <v>478</v>
      </c>
    </row>
    <row r="25" spans="1:14" ht="16.5" customHeight="1" x14ac:dyDescent="0.25">
      <c r="A25" s="8" t="s">
        <v>248</v>
      </c>
      <c r="B25" s="9">
        <v>130</v>
      </c>
      <c r="C25" s="9">
        <v>33</v>
      </c>
      <c r="D25" s="9">
        <f t="shared" si="1"/>
        <v>163</v>
      </c>
      <c r="E25" s="9">
        <v>30</v>
      </c>
      <c r="F25" s="9">
        <v>8</v>
      </c>
      <c r="G25" s="9">
        <f t="shared" si="2"/>
        <v>38</v>
      </c>
      <c r="H25" s="9">
        <v>2</v>
      </c>
      <c r="I25" s="9">
        <v>3</v>
      </c>
      <c r="J25" s="9">
        <f>SUM(H25:I25)</f>
        <v>5</v>
      </c>
      <c r="K25" s="9">
        <f t="shared" si="0"/>
        <v>162</v>
      </c>
      <c r="L25" s="9">
        <f>SUM(C25,F25,I25)</f>
        <v>44</v>
      </c>
      <c r="M25" s="9">
        <f>SUM(D25,G25,J25)</f>
        <v>206</v>
      </c>
      <c r="N25" s="375" t="s">
        <v>249</v>
      </c>
    </row>
    <row r="26" spans="1:14" ht="16.5" customHeight="1" x14ac:dyDescent="0.25">
      <c r="A26" s="8" t="s">
        <v>252</v>
      </c>
      <c r="B26" s="9">
        <v>13</v>
      </c>
      <c r="C26" s="9">
        <v>8</v>
      </c>
      <c r="D26" s="9">
        <f t="shared" si="1"/>
        <v>21</v>
      </c>
      <c r="E26" s="9">
        <v>2</v>
      </c>
      <c r="F26" s="9">
        <v>4</v>
      </c>
      <c r="G26" s="9">
        <f t="shared" si="2"/>
        <v>6</v>
      </c>
      <c r="H26" s="9">
        <v>0</v>
      </c>
      <c r="I26" s="9">
        <v>0</v>
      </c>
      <c r="J26" s="9">
        <v>0</v>
      </c>
      <c r="K26" s="9">
        <f t="shared" si="0"/>
        <v>15</v>
      </c>
      <c r="L26" s="9">
        <f>SUM(C26,F26,I26)</f>
        <v>12</v>
      </c>
      <c r="M26" s="9">
        <f>SUM(D26,G26,J26)</f>
        <v>27</v>
      </c>
      <c r="N26" s="375" t="s">
        <v>91</v>
      </c>
    </row>
    <row r="27" spans="1:14" ht="16.5" customHeight="1" x14ac:dyDescent="0.25">
      <c r="A27" s="8" t="s">
        <v>90</v>
      </c>
      <c r="B27" s="9">
        <f>SUM(B9:B26)</f>
        <v>1184</v>
      </c>
      <c r="C27" s="9">
        <f t="shared" ref="C27:M27" si="4">SUM(C9:C26)</f>
        <v>677</v>
      </c>
      <c r="D27" s="9">
        <f t="shared" si="4"/>
        <v>1861</v>
      </c>
      <c r="E27" s="9">
        <f t="shared" si="4"/>
        <v>153</v>
      </c>
      <c r="F27" s="9">
        <f t="shared" si="4"/>
        <v>111</v>
      </c>
      <c r="G27" s="9">
        <f t="shared" si="4"/>
        <v>264</v>
      </c>
      <c r="H27" s="9">
        <f t="shared" si="4"/>
        <v>69</v>
      </c>
      <c r="I27" s="9">
        <f t="shared" si="4"/>
        <v>88</v>
      </c>
      <c r="J27" s="9">
        <f t="shared" si="4"/>
        <v>157</v>
      </c>
      <c r="K27" s="9">
        <f t="shared" si="4"/>
        <v>1406</v>
      </c>
      <c r="L27" s="9">
        <f t="shared" si="4"/>
        <v>876</v>
      </c>
      <c r="M27" s="9">
        <f t="shared" si="4"/>
        <v>2282</v>
      </c>
      <c r="N27" s="375" t="s">
        <v>91</v>
      </c>
    </row>
    <row r="28" spans="1:14" ht="20.25" customHeight="1" x14ac:dyDescent="0.25">
      <c r="A28" s="8" t="s">
        <v>92</v>
      </c>
      <c r="B28" s="9"/>
      <c r="C28" s="9"/>
      <c r="D28" s="9"/>
      <c r="E28" s="9"/>
      <c r="F28" s="9"/>
      <c r="G28" s="9"/>
      <c r="H28" s="9"/>
      <c r="I28" s="9"/>
      <c r="J28" s="9"/>
      <c r="K28" s="327"/>
      <c r="L28" s="9"/>
      <c r="M28" s="9"/>
      <c r="N28" s="375" t="s">
        <v>93</v>
      </c>
    </row>
    <row r="29" spans="1:14" ht="18.75" customHeight="1" x14ac:dyDescent="0.25">
      <c r="A29" s="8" t="s">
        <v>218</v>
      </c>
      <c r="B29" s="9">
        <v>66</v>
      </c>
      <c r="C29" s="9">
        <v>14</v>
      </c>
      <c r="D29" s="9">
        <f>SUM(B29:C29)</f>
        <v>80</v>
      </c>
      <c r="E29" s="9">
        <v>10</v>
      </c>
      <c r="F29" s="9">
        <v>3</v>
      </c>
      <c r="G29" s="9">
        <f>SUM(E29:F29)</f>
        <v>13</v>
      </c>
      <c r="H29" s="9">
        <v>0</v>
      </c>
      <c r="I29" s="9">
        <v>0</v>
      </c>
      <c r="J29" s="9">
        <f>SUM(H29:I29)</f>
        <v>0</v>
      </c>
      <c r="K29" s="9">
        <f>SUM(B29,E29,H29)</f>
        <v>76</v>
      </c>
      <c r="L29" s="9">
        <f t="shared" ref="L29:M35" si="5">SUM(C29,F29,I29)</f>
        <v>17</v>
      </c>
      <c r="M29" s="9">
        <f t="shared" si="5"/>
        <v>93</v>
      </c>
      <c r="N29" s="375" t="s">
        <v>219</v>
      </c>
    </row>
    <row r="30" spans="1:14" ht="16.5" customHeight="1" x14ac:dyDescent="0.25">
      <c r="A30" s="8" t="s">
        <v>226</v>
      </c>
      <c r="B30" s="9">
        <v>16</v>
      </c>
      <c r="C30" s="9">
        <v>21</v>
      </c>
      <c r="D30" s="9">
        <f t="shared" ref="D30:D35" si="6">SUM(B30:C30)</f>
        <v>37</v>
      </c>
      <c r="E30" s="9">
        <v>2</v>
      </c>
      <c r="F30" s="9">
        <v>0</v>
      </c>
      <c r="G30" s="9">
        <f t="shared" ref="G30:G35" si="7">SUM(E30:F30)</f>
        <v>2</v>
      </c>
      <c r="H30" s="9">
        <v>0</v>
      </c>
      <c r="I30" s="9">
        <v>0</v>
      </c>
      <c r="J30" s="9">
        <f t="shared" ref="J30:J35" si="8">SUM(H30:I30)</f>
        <v>0</v>
      </c>
      <c r="K30" s="9">
        <f t="shared" ref="K30:K35" si="9">SUM(B30,E30,H30)</f>
        <v>18</v>
      </c>
      <c r="L30" s="9">
        <f t="shared" si="5"/>
        <v>21</v>
      </c>
      <c r="M30" s="9">
        <f t="shared" si="5"/>
        <v>39</v>
      </c>
      <c r="N30" s="375" t="s">
        <v>267</v>
      </c>
    </row>
    <row r="31" spans="1:14" ht="33.75" customHeight="1" x14ac:dyDescent="0.25">
      <c r="A31" s="8" t="s">
        <v>537</v>
      </c>
      <c r="B31" s="9">
        <v>7</v>
      </c>
      <c r="C31" s="9">
        <v>1</v>
      </c>
      <c r="D31" s="9">
        <f t="shared" si="6"/>
        <v>8</v>
      </c>
      <c r="E31" s="9">
        <v>0</v>
      </c>
      <c r="F31" s="9">
        <v>0</v>
      </c>
      <c r="G31" s="9">
        <f t="shared" si="7"/>
        <v>0</v>
      </c>
      <c r="H31" s="9">
        <v>0</v>
      </c>
      <c r="I31" s="9">
        <v>0</v>
      </c>
      <c r="J31" s="9">
        <f t="shared" si="8"/>
        <v>0</v>
      </c>
      <c r="K31" s="9">
        <f t="shared" si="9"/>
        <v>7</v>
      </c>
      <c r="L31" s="9">
        <f t="shared" si="5"/>
        <v>1</v>
      </c>
      <c r="M31" s="9">
        <f t="shared" si="5"/>
        <v>8</v>
      </c>
      <c r="N31" s="31" t="s">
        <v>377</v>
      </c>
    </row>
    <row r="32" spans="1:14" ht="16.5" customHeight="1" x14ac:dyDescent="0.25">
      <c r="A32" s="8" t="s">
        <v>230</v>
      </c>
      <c r="B32" s="9">
        <v>144</v>
      </c>
      <c r="C32" s="9">
        <v>57</v>
      </c>
      <c r="D32" s="9">
        <f t="shared" si="6"/>
        <v>201</v>
      </c>
      <c r="E32" s="9">
        <v>8</v>
      </c>
      <c r="F32" s="9">
        <v>3</v>
      </c>
      <c r="G32" s="9">
        <f t="shared" si="7"/>
        <v>11</v>
      </c>
      <c r="H32" s="9">
        <v>3</v>
      </c>
      <c r="I32" s="9">
        <v>1</v>
      </c>
      <c r="J32" s="9">
        <f t="shared" si="8"/>
        <v>4</v>
      </c>
      <c r="K32" s="9">
        <f t="shared" si="9"/>
        <v>155</v>
      </c>
      <c r="L32" s="9">
        <f t="shared" si="5"/>
        <v>61</v>
      </c>
      <c r="M32" s="9">
        <f t="shared" si="5"/>
        <v>216</v>
      </c>
      <c r="N32" s="375" t="s">
        <v>231</v>
      </c>
    </row>
    <row r="33" spans="1:14" ht="16.5" customHeight="1" x14ac:dyDescent="0.25">
      <c r="A33" s="8" t="s">
        <v>319</v>
      </c>
      <c r="B33" s="9">
        <v>87</v>
      </c>
      <c r="C33" s="9">
        <v>43</v>
      </c>
      <c r="D33" s="9">
        <f t="shared" si="6"/>
        <v>130</v>
      </c>
      <c r="E33" s="9">
        <v>3</v>
      </c>
      <c r="F33" s="9">
        <v>7</v>
      </c>
      <c r="G33" s="9">
        <f t="shared" si="7"/>
        <v>10</v>
      </c>
      <c r="H33" s="9">
        <v>5</v>
      </c>
      <c r="I33" s="9">
        <v>2</v>
      </c>
      <c r="J33" s="9">
        <f t="shared" si="8"/>
        <v>7</v>
      </c>
      <c r="K33" s="327">
        <f t="shared" si="9"/>
        <v>95</v>
      </c>
      <c r="L33" s="9">
        <f t="shared" si="5"/>
        <v>52</v>
      </c>
      <c r="M33" s="9">
        <f t="shared" si="5"/>
        <v>147</v>
      </c>
      <c r="N33" s="375" t="s">
        <v>1081</v>
      </c>
    </row>
    <row r="34" spans="1:14" ht="16.5" customHeight="1" x14ac:dyDescent="0.25">
      <c r="A34" s="8" t="s">
        <v>1114</v>
      </c>
      <c r="B34" s="9">
        <v>6</v>
      </c>
      <c r="C34" s="9">
        <v>1</v>
      </c>
      <c r="D34" s="9">
        <f t="shared" si="6"/>
        <v>7</v>
      </c>
      <c r="E34" s="9">
        <v>0</v>
      </c>
      <c r="F34" s="9">
        <v>0</v>
      </c>
      <c r="G34" s="9">
        <f t="shared" si="7"/>
        <v>0</v>
      </c>
      <c r="H34" s="9">
        <v>0</v>
      </c>
      <c r="I34" s="9">
        <v>0</v>
      </c>
      <c r="J34" s="9">
        <f t="shared" si="8"/>
        <v>0</v>
      </c>
      <c r="K34" s="327">
        <f t="shared" si="9"/>
        <v>6</v>
      </c>
      <c r="L34" s="9">
        <f t="shared" si="5"/>
        <v>1</v>
      </c>
      <c r="M34" s="9">
        <f t="shared" si="5"/>
        <v>7</v>
      </c>
      <c r="N34" s="375" t="s">
        <v>476</v>
      </c>
    </row>
    <row r="35" spans="1:14" ht="16.5" customHeight="1" x14ac:dyDescent="0.25">
      <c r="A35" s="8" t="s">
        <v>248</v>
      </c>
      <c r="B35" s="9">
        <v>117</v>
      </c>
      <c r="C35" s="9">
        <v>23</v>
      </c>
      <c r="D35" s="9">
        <f t="shared" si="6"/>
        <v>140</v>
      </c>
      <c r="E35" s="9">
        <v>6</v>
      </c>
      <c r="F35" s="9">
        <v>0</v>
      </c>
      <c r="G35" s="9">
        <f t="shared" si="7"/>
        <v>6</v>
      </c>
      <c r="H35" s="9">
        <v>14</v>
      </c>
      <c r="I35" s="9">
        <v>1</v>
      </c>
      <c r="J35" s="9">
        <f t="shared" si="8"/>
        <v>15</v>
      </c>
      <c r="K35" s="9">
        <f t="shared" si="9"/>
        <v>137</v>
      </c>
      <c r="L35" s="9">
        <f t="shared" si="5"/>
        <v>24</v>
      </c>
      <c r="M35" s="9">
        <f t="shared" si="5"/>
        <v>161</v>
      </c>
      <c r="N35" s="375" t="s">
        <v>249</v>
      </c>
    </row>
    <row r="36" spans="1:14" ht="16.5" customHeight="1" thickBot="1" x14ac:dyDescent="0.3">
      <c r="A36" s="8" t="s">
        <v>127</v>
      </c>
      <c r="B36" s="9">
        <f>SUM(B29:B35)</f>
        <v>443</v>
      </c>
      <c r="C36" s="9">
        <f t="shared" ref="C36:M36" si="10">SUM(C29:C35)</f>
        <v>160</v>
      </c>
      <c r="D36" s="9">
        <f t="shared" si="10"/>
        <v>603</v>
      </c>
      <c r="E36" s="9">
        <f t="shared" si="10"/>
        <v>29</v>
      </c>
      <c r="F36" s="9">
        <f t="shared" si="10"/>
        <v>13</v>
      </c>
      <c r="G36" s="9">
        <f t="shared" si="10"/>
        <v>42</v>
      </c>
      <c r="H36" s="9">
        <f t="shared" si="10"/>
        <v>22</v>
      </c>
      <c r="I36" s="9">
        <f t="shared" si="10"/>
        <v>4</v>
      </c>
      <c r="J36" s="9">
        <f t="shared" si="10"/>
        <v>26</v>
      </c>
      <c r="K36" s="9">
        <f t="shared" si="10"/>
        <v>494</v>
      </c>
      <c r="L36" s="9">
        <f t="shared" si="10"/>
        <v>177</v>
      </c>
      <c r="M36" s="9">
        <f t="shared" si="10"/>
        <v>671</v>
      </c>
      <c r="N36" s="375" t="s">
        <v>261</v>
      </c>
    </row>
    <row r="37" spans="1:14" ht="15.75" customHeight="1" thickBot="1" x14ac:dyDescent="0.3">
      <c r="A37" s="23" t="s">
        <v>384</v>
      </c>
      <c r="B37" s="24">
        <f>SUM(B36,B27)</f>
        <v>1627</v>
      </c>
      <c r="C37" s="24">
        <f t="shared" ref="C37:M37" si="11">SUM(C36,C27)</f>
        <v>837</v>
      </c>
      <c r="D37" s="24">
        <f t="shared" si="11"/>
        <v>2464</v>
      </c>
      <c r="E37" s="24">
        <f t="shared" si="11"/>
        <v>182</v>
      </c>
      <c r="F37" s="24">
        <f t="shared" si="11"/>
        <v>124</v>
      </c>
      <c r="G37" s="24">
        <f t="shared" si="11"/>
        <v>306</v>
      </c>
      <c r="H37" s="24">
        <f t="shared" si="11"/>
        <v>91</v>
      </c>
      <c r="I37" s="24">
        <f t="shared" si="11"/>
        <v>92</v>
      </c>
      <c r="J37" s="24">
        <f t="shared" si="11"/>
        <v>183</v>
      </c>
      <c r="K37" s="24">
        <f t="shared" si="11"/>
        <v>1900</v>
      </c>
      <c r="L37" s="24">
        <f t="shared" si="11"/>
        <v>1053</v>
      </c>
      <c r="M37" s="24">
        <f t="shared" si="11"/>
        <v>2953</v>
      </c>
      <c r="N37" s="376" t="s">
        <v>101</v>
      </c>
    </row>
    <row r="38" spans="1:14" ht="14.4" thickTop="1" x14ac:dyDescent="0.25"/>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82"/>
  <sheetViews>
    <sheetView rightToLeft="1" view="pageBreakPreview" topLeftCell="A61" zoomScale="80" zoomScaleSheetLayoutView="80" workbookViewId="0">
      <selection activeCell="D87" sqref="D87"/>
    </sheetView>
  </sheetViews>
  <sheetFormatPr defaultColWidth="9" defaultRowHeight="13.8" x14ac:dyDescent="0.25"/>
  <cols>
    <col min="1" max="1" width="27.8984375" style="371" customWidth="1"/>
    <col min="2" max="10" width="10.19921875" style="371" customWidth="1"/>
    <col min="11" max="11" width="35.09765625" style="371" customWidth="1"/>
    <col min="12" max="16384" width="9" style="371"/>
  </cols>
  <sheetData>
    <row r="1" spans="1:11" ht="24.75" customHeight="1" x14ac:dyDescent="0.25">
      <c r="A1" s="738" t="s">
        <v>1145</v>
      </c>
      <c r="B1" s="738"/>
      <c r="C1" s="738"/>
      <c r="D1" s="738"/>
      <c r="E1" s="738"/>
      <c r="F1" s="738"/>
      <c r="G1" s="738"/>
      <c r="H1" s="738"/>
      <c r="I1" s="738"/>
      <c r="J1" s="738"/>
      <c r="K1" s="738"/>
    </row>
    <row r="2" spans="1:11" ht="22.5" customHeight="1" x14ac:dyDescent="0.25">
      <c r="A2" s="742" t="s">
        <v>1146</v>
      </c>
      <c r="B2" s="742"/>
      <c r="C2" s="742"/>
      <c r="D2" s="742"/>
      <c r="E2" s="742"/>
      <c r="F2" s="742"/>
      <c r="G2" s="742"/>
      <c r="H2" s="742"/>
      <c r="I2" s="742"/>
      <c r="J2" s="742"/>
      <c r="K2" s="742"/>
    </row>
    <row r="3" spans="1:11" ht="16.2" thickBot="1" x14ac:dyDescent="0.35">
      <c r="A3" s="35" t="s">
        <v>1147</v>
      </c>
      <c r="K3" s="81" t="s">
        <v>1148</v>
      </c>
    </row>
    <row r="4" spans="1:11" ht="16.2" thickTop="1" x14ac:dyDescent="0.3">
      <c r="A4" s="735" t="s">
        <v>205</v>
      </c>
      <c r="B4" s="746" t="s">
        <v>1</v>
      </c>
      <c r="C4" s="746"/>
      <c r="D4" s="746"/>
      <c r="E4" s="746" t="s">
        <v>2</v>
      </c>
      <c r="F4" s="746"/>
      <c r="G4" s="746"/>
      <c r="H4" s="746" t="s">
        <v>4</v>
      </c>
      <c r="I4" s="746"/>
      <c r="J4" s="746"/>
      <c r="K4" s="735" t="s">
        <v>206</v>
      </c>
    </row>
    <row r="5" spans="1:11" ht="15.6" x14ac:dyDescent="0.3">
      <c r="A5" s="736"/>
      <c r="B5" s="747" t="s">
        <v>6</v>
      </c>
      <c r="C5" s="747"/>
      <c r="D5" s="747"/>
      <c r="E5" s="747" t="s">
        <v>7</v>
      </c>
      <c r="F5" s="747"/>
      <c r="G5" s="747"/>
      <c r="H5" s="747" t="s">
        <v>9</v>
      </c>
      <c r="I5" s="747"/>
      <c r="J5" s="747"/>
      <c r="K5" s="736"/>
    </row>
    <row r="6" spans="1:11" ht="15.6" x14ac:dyDescent="0.3">
      <c r="A6" s="736"/>
      <c r="B6" s="370" t="s">
        <v>10</v>
      </c>
      <c r="C6" s="370" t="s">
        <v>113</v>
      </c>
      <c r="D6" s="370" t="s">
        <v>12</v>
      </c>
      <c r="E6" s="370" t="s">
        <v>10</v>
      </c>
      <c r="F6" s="370" t="s">
        <v>113</v>
      </c>
      <c r="G6" s="370" t="s">
        <v>12</v>
      </c>
      <c r="H6" s="370" t="s">
        <v>10</v>
      </c>
      <c r="I6" s="370" t="s">
        <v>113</v>
      </c>
      <c r="J6" s="370" t="s">
        <v>12</v>
      </c>
      <c r="K6" s="736"/>
    </row>
    <row r="7" spans="1:11" ht="16.2" thickBot="1" x14ac:dyDescent="0.35">
      <c r="A7" s="737"/>
      <c r="B7" s="4" t="s">
        <v>13</v>
      </c>
      <c r="C7" s="4" t="s">
        <v>14</v>
      </c>
      <c r="D7" s="4" t="s">
        <v>9</v>
      </c>
      <c r="E7" s="4" t="s">
        <v>13</v>
      </c>
      <c r="F7" s="4" t="s">
        <v>14</v>
      </c>
      <c r="G7" s="4" t="s">
        <v>9</v>
      </c>
      <c r="H7" s="4" t="s">
        <v>13</v>
      </c>
      <c r="I7" s="4" t="s">
        <v>14</v>
      </c>
      <c r="J7" s="4" t="s">
        <v>9</v>
      </c>
      <c r="K7" s="737"/>
    </row>
    <row r="8" spans="1:11" ht="16.5" customHeight="1" x14ac:dyDescent="0.25">
      <c r="A8" s="8" t="s">
        <v>15</v>
      </c>
      <c r="B8" s="9"/>
      <c r="C8" s="9"/>
      <c r="D8" s="9"/>
      <c r="E8" s="9"/>
      <c r="F8" s="9"/>
      <c r="G8" s="9"/>
      <c r="H8" s="9"/>
      <c r="I8" s="9"/>
      <c r="J8" s="9"/>
      <c r="K8" s="375" t="s">
        <v>16</v>
      </c>
    </row>
    <row r="9" spans="1:11" ht="16.5" customHeight="1" x14ac:dyDescent="0.25">
      <c r="A9" s="8" t="s">
        <v>208</v>
      </c>
      <c r="B9" s="9">
        <v>343</v>
      </c>
      <c r="C9" s="9">
        <v>553</v>
      </c>
      <c r="D9" s="9">
        <f>SUM(B9:C9)</f>
        <v>896</v>
      </c>
      <c r="E9" s="9">
        <v>0</v>
      </c>
      <c r="F9" s="9">
        <v>0</v>
      </c>
      <c r="G9" s="9">
        <v>0</v>
      </c>
      <c r="H9" s="9">
        <f>SUM(B9,E9)</f>
        <v>343</v>
      </c>
      <c r="I9" s="9">
        <f>SUM(C9,F9)</f>
        <v>553</v>
      </c>
      <c r="J9" s="9">
        <f>SUM(H9:I9)</f>
        <v>896</v>
      </c>
      <c r="K9" s="375" t="s">
        <v>209</v>
      </c>
    </row>
    <row r="10" spans="1:11" ht="16.5" customHeight="1" x14ac:dyDescent="0.25">
      <c r="A10" s="8" t="s">
        <v>1132</v>
      </c>
      <c r="B10" s="9">
        <v>164</v>
      </c>
      <c r="C10" s="9">
        <v>349</v>
      </c>
      <c r="D10" s="9">
        <f>SUM(B10:C10)</f>
        <v>513</v>
      </c>
      <c r="E10" s="9">
        <v>0</v>
      </c>
      <c r="F10" s="9">
        <v>0</v>
      </c>
      <c r="G10" s="9">
        <v>0</v>
      </c>
      <c r="H10" s="9">
        <f t="shared" ref="H10:I25" si="0">SUM(B10,E10)</f>
        <v>164</v>
      </c>
      <c r="I10" s="9">
        <f t="shared" si="0"/>
        <v>349</v>
      </c>
      <c r="J10" s="9">
        <f t="shared" ref="J10:J26" si="1">SUM(H10:I10)</f>
        <v>513</v>
      </c>
      <c r="K10" s="375" t="s">
        <v>213</v>
      </c>
    </row>
    <row r="11" spans="1:11" ht="16.5" customHeight="1" x14ac:dyDescent="0.25">
      <c r="A11" s="8" t="s">
        <v>414</v>
      </c>
      <c r="B11" s="9">
        <v>162</v>
      </c>
      <c r="C11" s="9">
        <v>300</v>
      </c>
      <c r="D11" s="9">
        <f>SUM(B11:C11)</f>
        <v>462</v>
      </c>
      <c r="E11" s="9">
        <v>0</v>
      </c>
      <c r="F11" s="9">
        <v>0</v>
      </c>
      <c r="G11" s="9">
        <v>0</v>
      </c>
      <c r="H11" s="9">
        <f t="shared" si="0"/>
        <v>162</v>
      </c>
      <c r="I11" s="9">
        <f t="shared" si="0"/>
        <v>300</v>
      </c>
      <c r="J11" s="9">
        <f t="shared" si="1"/>
        <v>462</v>
      </c>
      <c r="K11" s="375" t="s">
        <v>310</v>
      </c>
    </row>
    <row r="12" spans="1:11" ht="16.5" customHeight="1" x14ac:dyDescent="0.25">
      <c r="A12" s="8" t="s">
        <v>534</v>
      </c>
      <c r="B12" s="9">
        <v>96</v>
      </c>
      <c r="C12" s="9">
        <v>356</v>
      </c>
      <c r="D12" s="9">
        <f>SUM(B12:C12)</f>
        <v>452</v>
      </c>
      <c r="E12" s="9">
        <v>0</v>
      </c>
      <c r="F12" s="9">
        <v>0</v>
      </c>
      <c r="G12" s="9">
        <v>0</v>
      </c>
      <c r="H12" s="9">
        <f t="shared" si="0"/>
        <v>96</v>
      </c>
      <c r="I12" s="9">
        <f t="shared" si="0"/>
        <v>356</v>
      </c>
      <c r="J12" s="9">
        <f t="shared" si="1"/>
        <v>452</v>
      </c>
      <c r="K12" s="31" t="s">
        <v>217</v>
      </c>
    </row>
    <row r="13" spans="1:11" ht="16.5" customHeight="1" x14ac:dyDescent="0.25">
      <c r="A13" s="8" t="s">
        <v>218</v>
      </c>
      <c r="B13" s="9">
        <v>204</v>
      </c>
      <c r="C13" s="9">
        <v>389</v>
      </c>
      <c r="D13" s="9">
        <f t="shared" ref="D13:D26" si="2">SUM(B13:C13)</f>
        <v>593</v>
      </c>
      <c r="E13" s="9">
        <v>0</v>
      </c>
      <c r="F13" s="9">
        <v>0</v>
      </c>
      <c r="G13" s="9">
        <v>0</v>
      </c>
      <c r="H13" s="9">
        <f t="shared" si="0"/>
        <v>204</v>
      </c>
      <c r="I13" s="9">
        <f t="shared" si="0"/>
        <v>389</v>
      </c>
      <c r="J13" s="9">
        <f t="shared" si="1"/>
        <v>593</v>
      </c>
      <c r="K13" s="375" t="s">
        <v>219</v>
      </c>
    </row>
    <row r="14" spans="1:11" ht="16.5" customHeight="1" x14ac:dyDescent="0.25">
      <c r="A14" s="8" t="s">
        <v>522</v>
      </c>
      <c r="B14" s="9">
        <v>330</v>
      </c>
      <c r="C14" s="9">
        <v>379</v>
      </c>
      <c r="D14" s="9">
        <f t="shared" si="2"/>
        <v>709</v>
      </c>
      <c r="E14" s="9">
        <v>0</v>
      </c>
      <c r="F14" s="9">
        <v>0</v>
      </c>
      <c r="G14" s="9">
        <v>0</v>
      </c>
      <c r="H14" s="9">
        <f t="shared" si="0"/>
        <v>330</v>
      </c>
      <c r="I14" s="9">
        <f t="shared" si="0"/>
        <v>379</v>
      </c>
      <c r="J14" s="9">
        <f t="shared" si="1"/>
        <v>709</v>
      </c>
      <c r="K14" s="375" t="s">
        <v>223</v>
      </c>
    </row>
    <row r="15" spans="1:11" ht="16.5" customHeight="1" x14ac:dyDescent="0.25">
      <c r="A15" s="8" t="s">
        <v>272</v>
      </c>
      <c r="B15" s="9">
        <v>152</v>
      </c>
      <c r="C15" s="9">
        <v>151</v>
      </c>
      <c r="D15" s="9">
        <f t="shared" si="2"/>
        <v>303</v>
      </c>
      <c r="E15" s="9">
        <v>0</v>
      </c>
      <c r="F15" s="9">
        <v>0</v>
      </c>
      <c r="G15" s="9">
        <v>0</v>
      </c>
      <c r="H15" s="9">
        <f t="shared" si="0"/>
        <v>152</v>
      </c>
      <c r="I15" s="9">
        <f t="shared" si="0"/>
        <v>151</v>
      </c>
      <c r="J15" s="9">
        <f t="shared" si="1"/>
        <v>303</v>
      </c>
      <c r="K15" s="375" t="s">
        <v>225</v>
      </c>
    </row>
    <row r="16" spans="1:11" ht="16.5" customHeight="1" x14ac:dyDescent="0.25">
      <c r="A16" s="8" t="s">
        <v>1111</v>
      </c>
      <c r="B16" s="9">
        <v>73</v>
      </c>
      <c r="C16" s="9">
        <v>218</v>
      </c>
      <c r="D16" s="9">
        <f t="shared" si="2"/>
        <v>291</v>
      </c>
      <c r="E16" s="9">
        <v>0</v>
      </c>
      <c r="F16" s="9">
        <v>0</v>
      </c>
      <c r="G16" s="9">
        <v>0</v>
      </c>
      <c r="H16" s="9">
        <f t="shared" si="0"/>
        <v>73</v>
      </c>
      <c r="I16" s="9">
        <f t="shared" si="0"/>
        <v>218</v>
      </c>
      <c r="J16" s="9">
        <f t="shared" si="1"/>
        <v>291</v>
      </c>
      <c r="K16" s="375" t="s">
        <v>1149</v>
      </c>
    </row>
    <row r="17" spans="1:11" ht="16.5" customHeight="1" x14ac:dyDescent="0.25">
      <c r="A17" s="8" t="s">
        <v>226</v>
      </c>
      <c r="B17" s="9">
        <v>224</v>
      </c>
      <c r="C17" s="9">
        <v>376</v>
      </c>
      <c r="D17" s="9">
        <f t="shared" si="2"/>
        <v>600</v>
      </c>
      <c r="E17" s="9">
        <v>0</v>
      </c>
      <c r="F17" s="9">
        <v>0</v>
      </c>
      <c r="G17" s="9">
        <v>0</v>
      </c>
      <c r="H17" s="9">
        <f t="shared" si="0"/>
        <v>224</v>
      </c>
      <c r="I17" s="9">
        <f t="shared" si="0"/>
        <v>376</v>
      </c>
      <c r="J17" s="9">
        <f t="shared" si="1"/>
        <v>600</v>
      </c>
      <c r="K17" s="375" t="s">
        <v>267</v>
      </c>
    </row>
    <row r="18" spans="1:11" ht="31.5" customHeight="1" x14ac:dyDescent="0.25">
      <c r="A18" s="8" t="s">
        <v>537</v>
      </c>
      <c r="B18" s="9">
        <v>442</v>
      </c>
      <c r="C18" s="9">
        <v>405</v>
      </c>
      <c r="D18" s="9">
        <f t="shared" si="2"/>
        <v>847</v>
      </c>
      <c r="E18" s="9">
        <v>0</v>
      </c>
      <c r="F18" s="9">
        <v>0</v>
      </c>
      <c r="G18" s="9">
        <v>0</v>
      </c>
      <c r="H18" s="9">
        <f t="shared" si="0"/>
        <v>442</v>
      </c>
      <c r="I18" s="9">
        <f t="shared" si="0"/>
        <v>405</v>
      </c>
      <c r="J18" s="9">
        <f t="shared" si="1"/>
        <v>847</v>
      </c>
      <c r="K18" s="31" t="s">
        <v>377</v>
      </c>
    </row>
    <row r="19" spans="1:11" ht="16.5" customHeight="1" x14ac:dyDescent="0.25">
      <c r="A19" s="8" t="s">
        <v>230</v>
      </c>
      <c r="B19" s="9">
        <v>1118</v>
      </c>
      <c r="C19" s="9">
        <v>817</v>
      </c>
      <c r="D19" s="9">
        <f t="shared" si="2"/>
        <v>1935</v>
      </c>
      <c r="E19" s="9">
        <v>0</v>
      </c>
      <c r="F19" s="9">
        <v>0</v>
      </c>
      <c r="G19" s="9">
        <v>0</v>
      </c>
      <c r="H19" s="9">
        <f t="shared" si="0"/>
        <v>1118</v>
      </c>
      <c r="I19" s="9">
        <f t="shared" si="0"/>
        <v>817</v>
      </c>
      <c r="J19" s="9">
        <f t="shared" si="1"/>
        <v>1935</v>
      </c>
      <c r="K19" s="375" t="s">
        <v>231</v>
      </c>
    </row>
    <row r="20" spans="1:11" ht="16.5" customHeight="1" x14ac:dyDescent="0.25">
      <c r="A20" s="8" t="s">
        <v>319</v>
      </c>
      <c r="B20" s="9">
        <v>1553</v>
      </c>
      <c r="C20" s="9">
        <v>2284</v>
      </c>
      <c r="D20" s="9">
        <f t="shared" si="2"/>
        <v>3837</v>
      </c>
      <c r="E20" s="9">
        <v>0</v>
      </c>
      <c r="F20" s="9">
        <v>0</v>
      </c>
      <c r="G20" s="9">
        <v>0</v>
      </c>
      <c r="H20" s="9">
        <f t="shared" si="0"/>
        <v>1553</v>
      </c>
      <c r="I20" s="9">
        <f t="shared" si="0"/>
        <v>2284</v>
      </c>
      <c r="J20" s="9">
        <f t="shared" si="1"/>
        <v>3837</v>
      </c>
      <c r="K20" s="375" t="s">
        <v>1081</v>
      </c>
    </row>
    <row r="21" spans="1:11" ht="16.5" customHeight="1" x14ac:dyDescent="0.25">
      <c r="A21" s="8" t="s">
        <v>540</v>
      </c>
      <c r="B21" s="9">
        <v>0</v>
      </c>
      <c r="C21" s="9">
        <v>407</v>
      </c>
      <c r="D21" s="9">
        <f t="shared" si="2"/>
        <v>407</v>
      </c>
      <c r="E21" s="9">
        <v>0</v>
      </c>
      <c r="F21" s="9">
        <v>0</v>
      </c>
      <c r="G21" s="9">
        <v>0</v>
      </c>
      <c r="H21" s="9">
        <f t="shared" si="0"/>
        <v>0</v>
      </c>
      <c r="I21" s="9">
        <f t="shared" si="0"/>
        <v>407</v>
      </c>
      <c r="J21" s="9">
        <f t="shared" si="1"/>
        <v>407</v>
      </c>
      <c r="K21" s="34" t="s">
        <v>268</v>
      </c>
    </row>
    <row r="22" spans="1:11" ht="16.5" customHeight="1" x14ac:dyDescent="0.25">
      <c r="A22" s="8" t="s">
        <v>1114</v>
      </c>
      <c r="B22" s="9">
        <v>536</v>
      </c>
      <c r="C22" s="9">
        <v>130</v>
      </c>
      <c r="D22" s="9">
        <f t="shared" si="2"/>
        <v>666</v>
      </c>
      <c r="E22" s="9">
        <v>0</v>
      </c>
      <c r="F22" s="9">
        <v>0</v>
      </c>
      <c r="G22" s="9">
        <v>0</v>
      </c>
      <c r="H22" s="9">
        <f t="shared" si="0"/>
        <v>536</v>
      </c>
      <c r="I22" s="9">
        <f t="shared" si="0"/>
        <v>130</v>
      </c>
      <c r="J22" s="9">
        <f t="shared" si="1"/>
        <v>666</v>
      </c>
      <c r="K22" s="375" t="s">
        <v>476</v>
      </c>
    </row>
    <row r="23" spans="1:11" ht="16.5" customHeight="1" x14ac:dyDescent="0.25">
      <c r="A23" s="8" t="s">
        <v>242</v>
      </c>
      <c r="B23" s="9">
        <v>886</v>
      </c>
      <c r="C23" s="9">
        <v>1013</v>
      </c>
      <c r="D23" s="9">
        <f t="shared" si="2"/>
        <v>1899</v>
      </c>
      <c r="E23" s="9">
        <v>0</v>
      </c>
      <c r="F23" s="9">
        <v>0</v>
      </c>
      <c r="G23" s="9">
        <v>0</v>
      </c>
      <c r="H23" s="9">
        <f t="shared" si="0"/>
        <v>886</v>
      </c>
      <c r="I23" s="9">
        <f t="shared" si="0"/>
        <v>1013</v>
      </c>
      <c r="J23" s="9">
        <f t="shared" si="1"/>
        <v>1899</v>
      </c>
      <c r="K23" s="375" t="s">
        <v>243</v>
      </c>
    </row>
    <row r="24" spans="1:11" ht="16.5" customHeight="1" x14ac:dyDescent="0.25">
      <c r="A24" s="8" t="s">
        <v>1106</v>
      </c>
      <c r="B24" s="9">
        <v>216</v>
      </c>
      <c r="C24" s="9">
        <v>148</v>
      </c>
      <c r="D24" s="9">
        <f t="shared" si="2"/>
        <v>364</v>
      </c>
      <c r="E24" s="9">
        <v>0</v>
      </c>
      <c r="F24" s="9">
        <v>0</v>
      </c>
      <c r="G24" s="9">
        <v>0</v>
      </c>
      <c r="H24" s="9">
        <f>SUM(B24,E24)</f>
        <v>216</v>
      </c>
      <c r="I24" s="9">
        <f t="shared" si="0"/>
        <v>148</v>
      </c>
      <c r="J24" s="9">
        <f t="shared" si="1"/>
        <v>364</v>
      </c>
      <c r="K24" s="31" t="s">
        <v>1150</v>
      </c>
    </row>
    <row r="25" spans="1:11" ht="16.5" customHeight="1" x14ac:dyDescent="0.25">
      <c r="A25" s="8" t="s">
        <v>248</v>
      </c>
      <c r="B25" s="9">
        <v>493</v>
      </c>
      <c r="C25" s="9">
        <v>360</v>
      </c>
      <c r="D25" s="9">
        <f t="shared" si="2"/>
        <v>853</v>
      </c>
      <c r="E25" s="9">
        <v>0</v>
      </c>
      <c r="F25" s="9">
        <v>0</v>
      </c>
      <c r="G25" s="9">
        <v>0</v>
      </c>
      <c r="H25" s="9">
        <f t="shared" si="0"/>
        <v>493</v>
      </c>
      <c r="I25" s="9">
        <f t="shared" si="0"/>
        <v>360</v>
      </c>
      <c r="J25" s="9">
        <f t="shared" si="1"/>
        <v>853</v>
      </c>
      <c r="K25" s="375" t="s">
        <v>249</v>
      </c>
    </row>
    <row r="26" spans="1:11" ht="16.5" customHeight="1" x14ac:dyDescent="0.25">
      <c r="A26" s="8" t="s">
        <v>252</v>
      </c>
      <c r="B26" s="9">
        <v>189</v>
      </c>
      <c r="C26" s="9">
        <v>227</v>
      </c>
      <c r="D26" s="9">
        <f t="shared" si="2"/>
        <v>416</v>
      </c>
      <c r="E26" s="9">
        <v>0</v>
      </c>
      <c r="F26" s="9">
        <v>0</v>
      </c>
      <c r="G26" s="9">
        <v>0</v>
      </c>
      <c r="H26" s="9">
        <f>SUM(B26,E26)</f>
        <v>189</v>
      </c>
      <c r="I26" s="9">
        <f>SUM(C26,F26)</f>
        <v>227</v>
      </c>
      <c r="J26" s="9">
        <f t="shared" si="1"/>
        <v>416</v>
      </c>
      <c r="K26" s="375" t="s">
        <v>253</v>
      </c>
    </row>
    <row r="27" spans="1:11" ht="16.5" customHeight="1" x14ac:dyDescent="0.25">
      <c r="A27" s="8" t="s">
        <v>90</v>
      </c>
      <c r="B27" s="9">
        <f>SUM(B9:B26)</f>
        <v>7181</v>
      </c>
      <c r="C27" s="9">
        <f t="shared" ref="C27:J27" si="3">SUM(C9:C26)</f>
        <v>8862</v>
      </c>
      <c r="D27" s="9">
        <f t="shared" si="3"/>
        <v>16043</v>
      </c>
      <c r="E27" s="9">
        <f t="shared" si="3"/>
        <v>0</v>
      </c>
      <c r="F27" s="9">
        <f t="shared" si="3"/>
        <v>0</v>
      </c>
      <c r="G27" s="9">
        <f t="shared" si="3"/>
        <v>0</v>
      </c>
      <c r="H27" s="9">
        <f t="shared" si="3"/>
        <v>7181</v>
      </c>
      <c r="I27" s="9">
        <f t="shared" si="3"/>
        <v>8862</v>
      </c>
      <c r="J27" s="9">
        <f t="shared" si="3"/>
        <v>16043</v>
      </c>
      <c r="K27" s="375" t="s">
        <v>91</v>
      </c>
    </row>
    <row r="28" spans="1:11" ht="16.5" customHeight="1" x14ac:dyDescent="0.25">
      <c r="A28" s="8" t="s">
        <v>92</v>
      </c>
      <c r="B28" s="9"/>
      <c r="C28" s="9"/>
      <c r="D28" s="9"/>
      <c r="E28" s="9"/>
      <c r="F28" s="9"/>
      <c r="G28" s="9"/>
      <c r="H28" s="9"/>
      <c r="I28" s="9"/>
      <c r="J28" s="9"/>
      <c r="K28" s="375" t="s">
        <v>93</v>
      </c>
    </row>
    <row r="29" spans="1:11" ht="22.5" customHeight="1" x14ac:dyDescent="0.25">
      <c r="A29" s="8" t="s">
        <v>218</v>
      </c>
      <c r="B29" s="9">
        <v>282</v>
      </c>
      <c r="C29" s="9">
        <v>92</v>
      </c>
      <c r="D29" s="9">
        <f>SUM(B29:C29)</f>
        <v>374</v>
      </c>
      <c r="E29" s="9">
        <v>0</v>
      </c>
      <c r="F29" s="9">
        <v>0</v>
      </c>
      <c r="G29" s="9">
        <v>0</v>
      </c>
      <c r="H29" s="9">
        <f>SUM(B29,E29)</f>
        <v>282</v>
      </c>
      <c r="I29" s="9">
        <f>SUM(C29,F29)</f>
        <v>92</v>
      </c>
      <c r="J29" s="9">
        <f>SUM(H29:I29)</f>
        <v>374</v>
      </c>
      <c r="K29" s="375" t="s">
        <v>219</v>
      </c>
    </row>
    <row r="30" spans="1:11" ht="19.5" customHeight="1" x14ac:dyDescent="0.25">
      <c r="A30" s="8" t="s">
        <v>226</v>
      </c>
      <c r="B30" s="9">
        <v>215</v>
      </c>
      <c r="C30" s="9">
        <v>198</v>
      </c>
      <c r="D30" s="9">
        <f t="shared" ref="D30:D35" si="4">SUM(B30:C30)</f>
        <v>413</v>
      </c>
      <c r="E30" s="9">
        <v>0</v>
      </c>
      <c r="F30" s="9">
        <v>0</v>
      </c>
      <c r="G30" s="9">
        <v>0</v>
      </c>
      <c r="H30" s="9">
        <f t="shared" ref="H30:I35" si="5">SUM(B30,E30)</f>
        <v>215</v>
      </c>
      <c r="I30" s="9">
        <f t="shared" si="5"/>
        <v>198</v>
      </c>
      <c r="J30" s="9">
        <f t="shared" ref="J30:J35" si="6">SUM(H30:I30)</f>
        <v>413</v>
      </c>
      <c r="K30" s="31" t="s">
        <v>267</v>
      </c>
    </row>
    <row r="31" spans="1:11" ht="36" customHeight="1" x14ac:dyDescent="0.25">
      <c r="A31" s="8" t="s">
        <v>537</v>
      </c>
      <c r="B31" s="9">
        <v>41</v>
      </c>
      <c r="C31" s="9">
        <v>13</v>
      </c>
      <c r="D31" s="9">
        <f t="shared" si="4"/>
        <v>54</v>
      </c>
      <c r="E31" s="9">
        <v>0</v>
      </c>
      <c r="F31" s="9">
        <v>0</v>
      </c>
      <c r="G31" s="9">
        <v>0</v>
      </c>
      <c r="H31" s="9">
        <f t="shared" si="5"/>
        <v>41</v>
      </c>
      <c r="I31" s="9">
        <f t="shared" si="5"/>
        <v>13</v>
      </c>
      <c r="J31" s="9">
        <f t="shared" si="6"/>
        <v>54</v>
      </c>
      <c r="K31" s="31" t="s">
        <v>377</v>
      </c>
    </row>
    <row r="32" spans="1:11" ht="16.5" customHeight="1" x14ac:dyDescent="0.25">
      <c r="A32" s="8" t="s">
        <v>230</v>
      </c>
      <c r="B32" s="9">
        <v>479</v>
      </c>
      <c r="C32" s="9">
        <v>194</v>
      </c>
      <c r="D32" s="9">
        <f t="shared" si="4"/>
        <v>673</v>
      </c>
      <c r="E32" s="9">
        <v>0</v>
      </c>
      <c r="F32" s="9">
        <v>0</v>
      </c>
      <c r="G32" s="9">
        <v>0</v>
      </c>
      <c r="H32" s="9">
        <f t="shared" si="5"/>
        <v>479</v>
      </c>
      <c r="I32" s="9">
        <f t="shared" si="5"/>
        <v>194</v>
      </c>
      <c r="J32" s="9">
        <f t="shared" si="6"/>
        <v>673</v>
      </c>
      <c r="K32" s="375" t="s">
        <v>231</v>
      </c>
    </row>
    <row r="33" spans="1:11" ht="16.5" customHeight="1" x14ac:dyDescent="0.25">
      <c r="A33" s="8" t="s">
        <v>319</v>
      </c>
      <c r="B33" s="9">
        <v>663</v>
      </c>
      <c r="C33" s="9">
        <v>654</v>
      </c>
      <c r="D33" s="9">
        <f t="shared" si="4"/>
        <v>1317</v>
      </c>
      <c r="E33" s="9">
        <v>0</v>
      </c>
      <c r="F33" s="9">
        <v>0</v>
      </c>
      <c r="G33" s="9">
        <v>0</v>
      </c>
      <c r="H33" s="9">
        <f t="shared" si="5"/>
        <v>663</v>
      </c>
      <c r="I33" s="9">
        <f t="shared" si="5"/>
        <v>654</v>
      </c>
      <c r="J33" s="9">
        <f t="shared" si="6"/>
        <v>1317</v>
      </c>
      <c r="K33" s="375" t="s">
        <v>1081</v>
      </c>
    </row>
    <row r="34" spans="1:11" ht="16.5" customHeight="1" x14ac:dyDescent="0.25">
      <c r="A34" s="8" t="s">
        <v>1114</v>
      </c>
      <c r="B34" s="9">
        <v>84</v>
      </c>
      <c r="C34" s="9">
        <v>17</v>
      </c>
      <c r="D34" s="9">
        <f t="shared" si="4"/>
        <v>101</v>
      </c>
      <c r="E34" s="9">
        <v>0</v>
      </c>
      <c r="F34" s="9">
        <v>0</v>
      </c>
      <c r="G34" s="9">
        <v>0</v>
      </c>
      <c r="H34" s="9">
        <f t="shared" si="5"/>
        <v>84</v>
      </c>
      <c r="I34" s="9">
        <f t="shared" si="5"/>
        <v>17</v>
      </c>
      <c r="J34" s="9">
        <f t="shared" si="6"/>
        <v>101</v>
      </c>
      <c r="K34" s="375" t="s">
        <v>476</v>
      </c>
    </row>
    <row r="35" spans="1:11" ht="16.5" customHeight="1" x14ac:dyDescent="0.25">
      <c r="A35" s="8" t="s">
        <v>248</v>
      </c>
      <c r="B35" s="9">
        <v>428</v>
      </c>
      <c r="C35" s="9">
        <v>99</v>
      </c>
      <c r="D35" s="9">
        <f t="shared" si="4"/>
        <v>527</v>
      </c>
      <c r="E35" s="9">
        <v>0</v>
      </c>
      <c r="F35" s="9">
        <v>0</v>
      </c>
      <c r="G35" s="9">
        <v>0</v>
      </c>
      <c r="H35" s="9">
        <f t="shared" si="5"/>
        <v>428</v>
      </c>
      <c r="I35" s="9">
        <f t="shared" si="5"/>
        <v>99</v>
      </c>
      <c r="J35" s="9">
        <f t="shared" si="6"/>
        <v>527</v>
      </c>
      <c r="K35" s="375" t="s">
        <v>249</v>
      </c>
    </row>
    <row r="36" spans="1:11" ht="16.5" customHeight="1" thickBot="1" x14ac:dyDescent="0.3">
      <c r="A36" s="8" t="s">
        <v>127</v>
      </c>
      <c r="B36" s="9">
        <f>SUM(B29:B35)</f>
        <v>2192</v>
      </c>
      <c r="C36" s="9">
        <f t="shared" ref="C36:J36" si="7">SUM(C29:C35)</f>
        <v>1267</v>
      </c>
      <c r="D36" s="9">
        <f t="shared" si="7"/>
        <v>3459</v>
      </c>
      <c r="E36" s="9">
        <f t="shared" si="7"/>
        <v>0</v>
      </c>
      <c r="F36" s="9">
        <f t="shared" si="7"/>
        <v>0</v>
      </c>
      <c r="G36" s="9">
        <f t="shared" si="7"/>
        <v>0</v>
      </c>
      <c r="H36" s="9">
        <f t="shared" si="7"/>
        <v>2192</v>
      </c>
      <c r="I36" s="9">
        <f t="shared" si="7"/>
        <v>1267</v>
      </c>
      <c r="J36" s="9">
        <f t="shared" si="7"/>
        <v>3459</v>
      </c>
      <c r="K36" s="375" t="s">
        <v>261</v>
      </c>
    </row>
    <row r="37" spans="1:11" ht="16.5" customHeight="1" thickBot="1" x14ac:dyDescent="0.3">
      <c r="A37" s="23" t="s">
        <v>384</v>
      </c>
      <c r="B37" s="24">
        <f>SUM(B36,B27)</f>
        <v>9373</v>
      </c>
      <c r="C37" s="24">
        <f t="shared" ref="C37:J37" si="8">SUM(C36,C27)</f>
        <v>10129</v>
      </c>
      <c r="D37" s="24">
        <f t="shared" si="8"/>
        <v>19502</v>
      </c>
      <c r="E37" s="24">
        <f t="shared" si="8"/>
        <v>0</v>
      </c>
      <c r="F37" s="24">
        <f t="shared" si="8"/>
        <v>0</v>
      </c>
      <c r="G37" s="24">
        <f t="shared" si="8"/>
        <v>0</v>
      </c>
      <c r="H37" s="24">
        <f t="shared" si="8"/>
        <v>9373</v>
      </c>
      <c r="I37" s="24">
        <f t="shared" si="8"/>
        <v>10129</v>
      </c>
      <c r="J37" s="24">
        <f t="shared" si="8"/>
        <v>19502</v>
      </c>
      <c r="K37" s="376" t="s">
        <v>101</v>
      </c>
    </row>
    <row r="38" spans="1:11" ht="16.5" customHeight="1" thickTop="1" x14ac:dyDescent="0.25">
      <c r="A38" s="14"/>
      <c r="B38" s="368"/>
      <c r="C38" s="368"/>
      <c r="D38" s="368"/>
      <c r="E38" s="368"/>
      <c r="F38" s="368"/>
      <c r="G38" s="368"/>
      <c r="H38" s="368"/>
      <c r="I38" s="368"/>
      <c r="J38" s="368"/>
      <c r="K38" s="378"/>
    </row>
    <row r="39" spans="1:11" s="659" customFormat="1" ht="16.5" customHeight="1" x14ac:dyDescent="0.25">
      <c r="A39" s="668"/>
      <c r="B39" s="656"/>
      <c r="C39" s="656"/>
      <c r="D39" s="656"/>
      <c r="E39" s="656"/>
      <c r="F39" s="656"/>
      <c r="G39" s="656"/>
      <c r="H39" s="656"/>
      <c r="I39" s="656"/>
      <c r="J39" s="656"/>
      <c r="K39" s="664"/>
    </row>
    <row r="40" spans="1:11" s="659" customFormat="1" ht="16.5" customHeight="1" x14ac:dyDescent="0.25">
      <c r="A40" s="668"/>
      <c r="B40" s="656"/>
      <c r="C40" s="656"/>
      <c r="D40" s="656"/>
      <c r="E40" s="656"/>
      <c r="F40" s="656"/>
      <c r="G40" s="656"/>
      <c r="H40" s="656"/>
      <c r="I40" s="656"/>
      <c r="J40" s="656"/>
      <c r="K40" s="664"/>
    </row>
    <row r="41" spans="1:11" s="659" customFormat="1" ht="16.5" customHeight="1" x14ac:dyDescent="0.25">
      <c r="A41" s="668"/>
      <c r="B41" s="656"/>
      <c r="C41" s="656"/>
      <c r="D41" s="656"/>
      <c r="E41" s="656"/>
      <c r="F41" s="656"/>
      <c r="G41" s="656"/>
      <c r="H41" s="656"/>
      <c r="I41" s="656"/>
      <c r="J41" s="656"/>
      <c r="K41" s="664"/>
    </row>
    <row r="42" spans="1:11" s="659" customFormat="1" ht="16.5" customHeight="1" x14ac:dyDescent="0.25">
      <c r="A42" s="668"/>
      <c r="B42" s="656"/>
      <c r="C42" s="656"/>
      <c r="D42" s="656"/>
      <c r="E42" s="656"/>
      <c r="F42" s="656"/>
      <c r="G42" s="656"/>
      <c r="H42" s="656"/>
      <c r="I42" s="656"/>
      <c r="J42" s="656"/>
      <c r="K42" s="664"/>
    </row>
    <row r="43" spans="1:11" s="544" customFormat="1" ht="15.6" x14ac:dyDescent="0.25">
      <c r="A43" s="14"/>
      <c r="B43" s="543"/>
      <c r="C43" s="543"/>
      <c r="D43" s="543"/>
      <c r="E43" s="543"/>
      <c r="F43" s="543"/>
      <c r="G43" s="543"/>
      <c r="H43" s="543"/>
      <c r="I43" s="543"/>
      <c r="J43" s="543"/>
      <c r="K43" s="545"/>
    </row>
    <row r="44" spans="1:11" s="544" customFormat="1" ht="6" customHeight="1" x14ac:dyDescent="0.25">
      <c r="A44" s="14"/>
      <c r="B44" s="543"/>
      <c r="C44" s="543"/>
      <c r="D44" s="543"/>
      <c r="E44" s="543"/>
      <c r="F44" s="543"/>
      <c r="G44" s="543"/>
      <c r="H44" s="543"/>
      <c r="I44" s="543"/>
      <c r="J44" s="543"/>
      <c r="K44" s="545"/>
    </row>
    <row r="45" spans="1:11" ht="23.25" customHeight="1" x14ac:dyDescent="0.25">
      <c r="A45" s="738" t="s">
        <v>1151</v>
      </c>
      <c r="B45" s="738"/>
      <c r="C45" s="738"/>
      <c r="D45" s="738"/>
      <c r="E45" s="738"/>
      <c r="F45" s="738"/>
      <c r="G45" s="738"/>
      <c r="H45" s="738"/>
      <c r="I45" s="738"/>
      <c r="J45" s="738"/>
      <c r="K45" s="738"/>
    </row>
    <row r="46" spans="1:11" ht="29.25" customHeight="1" x14ac:dyDescent="0.25">
      <c r="A46" s="742" t="s">
        <v>1152</v>
      </c>
      <c r="B46" s="742"/>
      <c r="C46" s="742"/>
      <c r="D46" s="742"/>
      <c r="E46" s="742"/>
      <c r="F46" s="742"/>
      <c r="G46" s="742"/>
      <c r="H46" s="742"/>
      <c r="I46" s="742"/>
      <c r="J46" s="742"/>
      <c r="K46" s="742"/>
    </row>
    <row r="47" spans="1:11" ht="16.2" thickBot="1" x14ac:dyDescent="0.35">
      <c r="A47" s="35" t="s">
        <v>1153</v>
      </c>
      <c r="K47" s="81" t="s">
        <v>1154</v>
      </c>
    </row>
    <row r="48" spans="1:11" ht="16.2" thickTop="1" x14ac:dyDescent="0.3">
      <c r="A48" s="735" t="s">
        <v>205</v>
      </c>
      <c r="B48" s="746" t="s">
        <v>1</v>
      </c>
      <c r="C48" s="746"/>
      <c r="D48" s="746"/>
      <c r="E48" s="746" t="s">
        <v>2</v>
      </c>
      <c r="F48" s="746"/>
      <c r="G48" s="746"/>
      <c r="H48" s="746" t="s">
        <v>4</v>
      </c>
      <c r="I48" s="746"/>
      <c r="J48" s="746"/>
      <c r="K48" s="735" t="s">
        <v>206</v>
      </c>
    </row>
    <row r="49" spans="1:11" ht="15.6" x14ac:dyDescent="0.3">
      <c r="A49" s="736"/>
      <c r="B49" s="747" t="s">
        <v>6</v>
      </c>
      <c r="C49" s="747"/>
      <c r="D49" s="747"/>
      <c r="E49" s="747" t="s">
        <v>7</v>
      </c>
      <c r="F49" s="747"/>
      <c r="G49" s="747"/>
      <c r="H49" s="747" t="s">
        <v>9</v>
      </c>
      <c r="I49" s="747"/>
      <c r="J49" s="747"/>
      <c r="K49" s="736"/>
    </row>
    <row r="50" spans="1:11" ht="15.6" x14ac:dyDescent="0.3">
      <c r="A50" s="736"/>
      <c r="B50" s="370" t="s">
        <v>10</v>
      </c>
      <c r="C50" s="370" t="s">
        <v>113</v>
      </c>
      <c r="D50" s="370" t="s">
        <v>12</v>
      </c>
      <c r="E50" s="370" t="s">
        <v>10</v>
      </c>
      <c r="F50" s="370" t="s">
        <v>113</v>
      </c>
      <c r="G50" s="370" t="s">
        <v>12</v>
      </c>
      <c r="H50" s="370" t="s">
        <v>10</v>
      </c>
      <c r="I50" s="370" t="s">
        <v>113</v>
      </c>
      <c r="J50" s="370" t="s">
        <v>12</v>
      </c>
      <c r="K50" s="736"/>
    </row>
    <row r="51" spans="1:11" ht="16.2" thickBot="1" x14ac:dyDescent="0.35">
      <c r="A51" s="737"/>
      <c r="B51" s="4" t="s">
        <v>13</v>
      </c>
      <c r="C51" s="4" t="s">
        <v>14</v>
      </c>
      <c r="D51" s="4" t="s">
        <v>9</v>
      </c>
      <c r="E51" s="4" t="s">
        <v>13</v>
      </c>
      <c r="F51" s="4" t="s">
        <v>14</v>
      </c>
      <c r="G51" s="4" t="s">
        <v>9</v>
      </c>
      <c r="H51" s="4" t="s">
        <v>13</v>
      </c>
      <c r="I51" s="4" t="s">
        <v>14</v>
      </c>
      <c r="J51" s="4" t="s">
        <v>9</v>
      </c>
      <c r="K51" s="737"/>
    </row>
    <row r="52" spans="1:11" ht="17.25" customHeight="1" x14ac:dyDescent="0.25">
      <c r="A52" s="8" t="s">
        <v>15</v>
      </c>
      <c r="B52" s="9"/>
      <c r="C52" s="9"/>
      <c r="D52" s="9"/>
      <c r="E52" s="9"/>
      <c r="F52" s="9"/>
      <c r="G52" s="9"/>
      <c r="H52" s="9"/>
      <c r="I52" s="9"/>
      <c r="J52" s="9"/>
      <c r="K52" s="375" t="s">
        <v>207</v>
      </c>
    </row>
    <row r="53" spans="1:11" ht="17.25" customHeight="1" x14ac:dyDescent="0.25">
      <c r="A53" s="8" t="s">
        <v>208</v>
      </c>
      <c r="B53" s="9">
        <v>330</v>
      </c>
      <c r="C53" s="9">
        <v>544</v>
      </c>
      <c r="D53" s="9">
        <f>SUM(B53:C53)</f>
        <v>874</v>
      </c>
      <c r="E53" s="9">
        <v>0</v>
      </c>
      <c r="F53" s="9">
        <v>0</v>
      </c>
      <c r="G53" s="9">
        <v>0</v>
      </c>
      <c r="H53" s="9">
        <f>SUM(B53,E53)</f>
        <v>330</v>
      </c>
      <c r="I53" s="9">
        <f>SUM(C53,F53)</f>
        <v>544</v>
      </c>
      <c r="J53" s="9">
        <f>SUM(H53:I53)</f>
        <v>874</v>
      </c>
      <c r="K53" s="375" t="s">
        <v>209</v>
      </c>
    </row>
    <row r="54" spans="1:11" ht="17.25" customHeight="1" x14ac:dyDescent="0.25">
      <c r="A54" s="8" t="s">
        <v>1132</v>
      </c>
      <c r="B54" s="9">
        <v>162</v>
      </c>
      <c r="C54" s="9">
        <v>348</v>
      </c>
      <c r="D54" s="9">
        <f>SUM(B54:C54)</f>
        <v>510</v>
      </c>
      <c r="E54" s="9">
        <v>0</v>
      </c>
      <c r="F54" s="9">
        <v>0</v>
      </c>
      <c r="G54" s="9">
        <v>0</v>
      </c>
      <c r="H54" s="9">
        <f t="shared" ref="H54:I69" si="9">SUM(B54,E54)</f>
        <v>162</v>
      </c>
      <c r="I54" s="9">
        <f t="shared" si="9"/>
        <v>348</v>
      </c>
      <c r="J54" s="9">
        <f t="shared" ref="J54:J69" si="10">SUM(H54:I54)</f>
        <v>510</v>
      </c>
      <c r="K54" s="375" t="s">
        <v>213</v>
      </c>
    </row>
    <row r="55" spans="1:11" ht="17.25" customHeight="1" x14ac:dyDescent="0.25">
      <c r="A55" s="8" t="s">
        <v>214</v>
      </c>
      <c r="B55" s="9">
        <v>155</v>
      </c>
      <c r="C55" s="9">
        <v>296</v>
      </c>
      <c r="D55" s="9">
        <f>SUM(B55:C55)</f>
        <v>451</v>
      </c>
      <c r="E55" s="9">
        <v>0</v>
      </c>
      <c r="F55" s="9">
        <v>0</v>
      </c>
      <c r="G55" s="9">
        <v>0</v>
      </c>
      <c r="H55" s="9">
        <f t="shared" si="9"/>
        <v>155</v>
      </c>
      <c r="I55" s="9">
        <f t="shared" si="9"/>
        <v>296</v>
      </c>
      <c r="J55" s="9">
        <f t="shared" si="10"/>
        <v>451</v>
      </c>
      <c r="K55" s="375" t="s">
        <v>310</v>
      </c>
    </row>
    <row r="56" spans="1:11" ht="17.25" customHeight="1" x14ac:dyDescent="0.25">
      <c r="A56" s="8" t="s">
        <v>216</v>
      </c>
      <c r="B56" s="9">
        <v>90</v>
      </c>
      <c r="C56" s="9">
        <v>348</v>
      </c>
      <c r="D56" s="9">
        <f>SUM(B56:C56)</f>
        <v>438</v>
      </c>
      <c r="E56" s="9">
        <v>0</v>
      </c>
      <c r="F56" s="9">
        <v>0</v>
      </c>
      <c r="G56" s="9">
        <v>0</v>
      </c>
      <c r="H56" s="9">
        <f t="shared" si="9"/>
        <v>90</v>
      </c>
      <c r="I56" s="9">
        <f t="shared" si="9"/>
        <v>348</v>
      </c>
      <c r="J56" s="9">
        <f t="shared" si="10"/>
        <v>438</v>
      </c>
      <c r="K56" s="375" t="s">
        <v>217</v>
      </c>
    </row>
    <row r="57" spans="1:11" ht="17.25" customHeight="1" x14ac:dyDescent="0.25">
      <c r="A57" s="8" t="s">
        <v>218</v>
      </c>
      <c r="B57" s="9">
        <v>166</v>
      </c>
      <c r="C57" s="9">
        <v>340</v>
      </c>
      <c r="D57" s="9">
        <f t="shared" ref="D57:D70" si="11">SUM(B57:C57)</f>
        <v>506</v>
      </c>
      <c r="E57" s="9">
        <v>0</v>
      </c>
      <c r="F57" s="9">
        <v>0</v>
      </c>
      <c r="G57" s="9">
        <v>0</v>
      </c>
      <c r="H57" s="9">
        <f t="shared" si="9"/>
        <v>166</v>
      </c>
      <c r="I57" s="9">
        <f t="shared" si="9"/>
        <v>340</v>
      </c>
      <c r="J57" s="9">
        <f t="shared" si="10"/>
        <v>506</v>
      </c>
      <c r="K57" s="375" t="s">
        <v>219</v>
      </c>
    </row>
    <row r="58" spans="1:11" ht="17.25" customHeight="1" x14ac:dyDescent="0.25">
      <c r="A58" s="8" t="s">
        <v>522</v>
      </c>
      <c r="B58" s="9">
        <v>251</v>
      </c>
      <c r="C58" s="9">
        <v>347</v>
      </c>
      <c r="D58" s="9">
        <f t="shared" si="11"/>
        <v>598</v>
      </c>
      <c r="E58" s="9">
        <v>0</v>
      </c>
      <c r="F58" s="9">
        <v>0</v>
      </c>
      <c r="G58" s="9">
        <v>0</v>
      </c>
      <c r="H58" s="9">
        <f t="shared" si="9"/>
        <v>251</v>
      </c>
      <c r="I58" s="9">
        <f t="shared" si="9"/>
        <v>347</v>
      </c>
      <c r="J58" s="9">
        <f t="shared" si="10"/>
        <v>598</v>
      </c>
      <c r="K58" s="375" t="s">
        <v>223</v>
      </c>
    </row>
    <row r="59" spans="1:11" ht="17.25" customHeight="1" x14ac:dyDescent="0.25">
      <c r="A59" s="8" t="s">
        <v>224</v>
      </c>
      <c r="B59" s="9">
        <v>129</v>
      </c>
      <c r="C59" s="9">
        <v>143</v>
      </c>
      <c r="D59" s="9">
        <f t="shared" si="11"/>
        <v>272</v>
      </c>
      <c r="E59" s="9">
        <v>0</v>
      </c>
      <c r="F59" s="9">
        <v>0</v>
      </c>
      <c r="G59" s="9">
        <v>0</v>
      </c>
      <c r="H59" s="9">
        <f t="shared" si="9"/>
        <v>129</v>
      </c>
      <c r="I59" s="9">
        <f t="shared" si="9"/>
        <v>143</v>
      </c>
      <c r="J59" s="9">
        <f t="shared" si="10"/>
        <v>272</v>
      </c>
      <c r="K59" s="375" t="s">
        <v>225</v>
      </c>
    </row>
    <row r="60" spans="1:11" ht="17.25" customHeight="1" x14ac:dyDescent="0.25">
      <c r="A60" s="8" t="s">
        <v>1111</v>
      </c>
      <c r="B60" s="9">
        <v>71</v>
      </c>
      <c r="C60" s="9">
        <v>208</v>
      </c>
      <c r="D60" s="9">
        <f t="shared" si="11"/>
        <v>279</v>
      </c>
      <c r="E60" s="9">
        <v>0</v>
      </c>
      <c r="F60" s="9">
        <v>0</v>
      </c>
      <c r="G60" s="9">
        <v>0</v>
      </c>
      <c r="H60" s="9">
        <f t="shared" si="9"/>
        <v>71</v>
      </c>
      <c r="I60" s="9">
        <f t="shared" si="9"/>
        <v>208</v>
      </c>
      <c r="J60" s="9">
        <f t="shared" si="10"/>
        <v>279</v>
      </c>
      <c r="K60" s="375" t="s">
        <v>1112</v>
      </c>
    </row>
    <row r="61" spans="1:11" ht="16.5" customHeight="1" x14ac:dyDescent="0.25">
      <c r="A61" s="8" t="s">
        <v>226</v>
      </c>
      <c r="B61" s="9">
        <v>196</v>
      </c>
      <c r="C61" s="9">
        <v>360</v>
      </c>
      <c r="D61" s="9">
        <f t="shared" si="11"/>
        <v>556</v>
      </c>
      <c r="E61" s="9">
        <v>0</v>
      </c>
      <c r="F61" s="9">
        <v>0</v>
      </c>
      <c r="G61" s="9">
        <v>0</v>
      </c>
      <c r="H61" s="9">
        <f t="shared" si="9"/>
        <v>196</v>
      </c>
      <c r="I61" s="9">
        <f t="shared" si="9"/>
        <v>360</v>
      </c>
      <c r="J61" s="9">
        <f t="shared" si="10"/>
        <v>556</v>
      </c>
      <c r="K61" s="375" t="s">
        <v>267</v>
      </c>
    </row>
    <row r="62" spans="1:11" ht="33" customHeight="1" x14ac:dyDescent="0.25">
      <c r="A62" s="8" t="s">
        <v>537</v>
      </c>
      <c r="B62" s="9">
        <v>379</v>
      </c>
      <c r="C62" s="9">
        <v>382</v>
      </c>
      <c r="D62" s="9">
        <f t="shared" si="11"/>
        <v>761</v>
      </c>
      <c r="E62" s="9">
        <v>0</v>
      </c>
      <c r="F62" s="9">
        <v>0</v>
      </c>
      <c r="G62" s="9">
        <v>0</v>
      </c>
      <c r="H62" s="9">
        <f t="shared" si="9"/>
        <v>379</v>
      </c>
      <c r="I62" s="9">
        <f t="shared" si="9"/>
        <v>382</v>
      </c>
      <c r="J62" s="9">
        <f t="shared" si="10"/>
        <v>761</v>
      </c>
      <c r="K62" s="31" t="s">
        <v>377</v>
      </c>
    </row>
    <row r="63" spans="1:11" ht="17.25" customHeight="1" x14ac:dyDescent="0.25">
      <c r="A63" s="8" t="s">
        <v>230</v>
      </c>
      <c r="B63" s="9">
        <v>986</v>
      </c>
      <c r="C63" s="9">
        <v>776</v>
      </c>
      <c r="D63" s="9">
        <f t="shared" si="11"/>
        <v>1762</v>
      </c>
      <c r="E63" s="9">
        <v>0</v>
      </c>
      <c r="F63" s="9">
        <v>0</v>
      </c>
      <c r="G63" s="9">
        <v>0</v>
      </c>
      <c r="H63" s="9">
        <f t="shared" si="9"/>
        <v>986</v>
      </c>
      <c r="I63" s="9">
        <f t="shared" si="9"/>
        <v>776</v>
      </c>
      <c r="J63" s="9">
        <f t="shared" si="10"/>
        <v>1762</v>
      </c>
      <c r="K63" s="375" t="s">
        <v>231</v>
      </c>
    </row>
    <row r="64" spans="1:11" ht="17.25" customHeight="1" x14ac:dyDescent="0.25">
      <c r="A64" s="8" t="s">
        <v>319</v>
      </c>
      <c r="B64" s="9">
        <v>1344</v>
      </c>
      <c r="C64" s="9">
        <v>2074</v>
      </c>
      <c r="D64" s="9">
        <f t="shared" si="11"/>
        <v>3418</v>
      </c>
      <c r="E64" s="9">
        <v>0</v>
      </c>
      <c r="F64" s="9">
        <v>0</v>
      </c>
      <c r="G64" s="9">
        <v>0</v>
      </c>
      <c r="H64" s="9">
        <f t="shared" si="9"/>
        <v>1344</v>
      </c>
      <c r="I64" s="9">
        <f t="shared" si="9"/>
        <v>2074</v>
      </c>
      <c r="J64" s="9">
        <f t="shared" si="10"/>
        <v>3418</v>
      </c>
      <c r="K64" s="375" t="s">
        <v>320</v>
      </c>
    </row>
    <row r="65" spans="1:11" ht="17.25" customHeight="1" x14ac:dyDescent="0.25">
      <c r="A65" s="8" t="s">
        <v>540</v>
      </c>
      <c r="B65" s="9">
        <v>0</v>
      </c>
      <c r="C65" s="9">
        <v>398</v>
      </c>
      <c r="D65" s="9">
        <f t="shared" si="11"/>
        <v>398</v>
      </c>
      <c r="E65" s="9">
        <v>0</v>
      </c>
      <c r="F65" s="9">
        <v>0</v>
      </c>
      <c r="G65" s="9">
        <v>0</v>
      </c>
      <c r="H65" s="9">
        <f t="shared" si="9"/>
        <v>0</v>
      </c>
      <c r="I65" s="9">
        <f t="shared" si="9"/>
        <v>398</v>
      </c>
      <c r="J65" s="9">
        <f t="shared" si="10"/>
        <v>398</v>
      </c>
      <c r="K65" s="375" t="s">
        <v>1113</v>
      </c>
    </row>
    <row r="66" spans="1:11" ht="17.25" customHeight="1" x14ac:dyDescent="0.25">
      <c r="A66" s="8" t="s">
        <v>1114</v>
      </c>
      <c r="B66" s="9">
        <v>505</v>
      </c>
      <c r="C66" s="9">
        <v>128</v>
      </c>
      <c r="D66" s="9">
        <f t="shared" si="11"/>
        <v>633</v>
      </c>
      <c r="E66" s="9">
        <v>0</v>
      </c>
      <c r="F66" s="9">
        <v>0</v>
      </c>
      <c r="G66" s="9">
        <v>0</v>
      </c>
      <c r="H66" s="9">
        <f t="shared" si="9"/>
        <v>505</v>
      </c>
      <c r="I66" s="9">
        <f t="shared" si="9"/>
        <v>128</v>
      </c>
      <c r="J66" s="9">
        <f t="shared" si="10"/>
        <v>633</v>
      </c>
      <c r="K66" s="375" t="s">
        <v>476</v>
      </c>
    </row>
    <row r="67" spans="1:11" ht="17.25" customHeight="1" x14ac:dyDescent="0.25">
      <c r="A67" s="8" t="s">
        <v>242</v>
      </c>
      <c r="B67" s="9">
        <v>782</v>
      </c>
      <c r="C67" s="9">
        <v>952</v>
      </c>
      <c r="D67" s="9">
        <f t="shared" si="11"/>
        <v>1734</v>
      </c>
      <c r="E67" s="9">
        <v>0</v>
      </c>
      <c r="F67" s="9">
        <v>0</v>
      </c>
      <c r="G67" s="9">
        <v>0</v>
      </c>
      <c r="H67" s="9">
        <f t="shared" si="9"/>
        <v>782</v>
      </c>
      <c r="I67" s="9">
        <f t="shared" si="9"/>
        <v>952</v>
      </c>
      <c r="J67" s="9">
        <f t="shared" si="10"/>
        <v>1734</v>
      </c>
      <c r="K67" s="375" t="s">
        <v>243</v>
      </c>
    </row>
    <row r="68" spans="1:11" ht="17.25" customHeight="1" x14ac:dyDescent="0.25">
      <c r="A68" s="8" t="s">
        <v>1106</v>
      </c>
      <c r="B68" s="9">
        <v>216</v>
      </c>
      <c r="C68" s="9">
        <v>148</v>
      </c>
      <c r="D68" s="9">
        <f t="shared" si="11"/>
        <v>364</v>
      </c>
      <c r="E68" s="9">
        <v>0</v>
      </c>
      <c r="F68" s="9">
        <v>0</v>
      </c>
      <c r="G68" s="9">
        <v>0</v>
      </c>
      <c r="H68" s="9">
        <f t="shared" si="9"/>
        <v>216</v>
      </c>
      <c r="I68" s="9">
        <f t="shared" si="9"/>
        <v>148</v>
      </c>
      <c r="J68" s="9">
        <f t="shared" si="10"/>
        <v>364</v>
      </c>
      <c r="K68" s="375" t="s">
        <v>478</v>
      </c>
    </row>
    <row r="69" spans="1:11" ht="17.25" customHeight="1" x14ac:dyDescent="0.25">
      <c r="A69" s="8" t="s">
        <v>248</v>
      </c>
      <c r="B69" s="9">
        <v>363</v>
      </c>
      <c r="C69" s="9">
        <v>327</v>
      </c>
      <c r="D69" s="9">
        <f t="shared" si="11"/>
        <v>690</v>
      </c>
      <c r="E69" s="9">
        <v>0</v>
      </c>
      <c r="F69" s="9">
        <v>0</v>
      </c>
      <c r="G69" s="9">
        <v>0</v>
      </c>
      <c r="H69" s="9">
        <f t="shared" si="9"/>
        <v>363</v>
      </c>
      <c r="I69" s="9">
        <f t="shared" si="9"/>
        <v>327</v>
      </c>
      <c r="J69" s="9">
        <f t="shared" si="10"/>
        <v>690</v>
      </c>
      <c r="K69" s="375" t="s">
        <v>249</v>
      </c>
    </row>
    <row r="70" spans="1:11" ht="17.25" customHeight="1" x14ac:dyDescent="0.25">
      <c r="A70" s="8" t="s">
        <v>252</v>
      </c>
      <c r="B70" s="9">
        <v>185</v>
      </c>
      <c r="C70" s="9">
        <v>226</v>
      </c>
      <c r="D70" s="9">
        <f t="shared" si="11"/>
        <v>411</v>
      </c>
      <c r="E70" s="9">
        <v>0</v>
      </c>
      <c r="F70" s="9">
        <v>0</v>
      </c>
      <c r="G70" s="9">
        <v>0</v>
      </c>
      <c r="H70" s="9">
        <f>SUM(B70,E70)</f>
        <v>185</v>
      </c>
      <c r="I70" s="9">
        <f>SUM(C70,F70)</f>
        <v>226</v>
      </c>
      <c r="J70" s="9">
        <f>SUM(H70:I70)</f>
        <v>411</v>
      </c>
      <c r="K70" s="375" t="s">
        <v>253</v>
      </c>
    </row>
    <row r="71" spans="1:11" ht="17.25" customHeight="1" x14ac:dyDescent="0.25">
      <c r="A71" s="8" t="s">
        <v>90</v>
      </c>
      <c r="B71" s="9">
        <f>SUM(B53:B70)</f>
        <v>6310</v>
      </c>
      <c r="C71" s="9">
        <f t="shared" ref="C71:J71" si="12">SUM(C53:C70)</f>
        <v>8345</v>
      </c>
      <c r="D71" s="9">
        <f t="shared" si="12"/>
        <v>14655</v>
      </c>
      <c r="E71" s="9">
        <f t="shared" si="12"/>
        <v>0</v>
      </c>
      <c r="F71" s="9">
        <f t="shared" si="12"/>
        <v>0</v>
      </c>
      <c r="G71" s="9">
        <f t="shared" si="12"/>
        <v>0</v>
      </c>
      <c r="H71" s="9">
        <f t="shared" si="12"/>
        <v>6310</v>
      </c>
      <c r="I71" s="9">
        <f t="shared" si="12"/>
        <v>8345</v>
      </c>
      <c r="J71" s="9">
        <f t="shared" si="12"/>
        <v>14655</v>
      </c>
      <c r="K71" s="375" t="s">
        <v>91</v>
      </c>
    </row>
    <row r="72" spans="1:11" ht="17.25" customHeight="1" x14ac:dyDescent="0.25">
      <c r="A72" s="8" t="s">
        <v>92</v>
      </c>
      <c r="B72" s="9"/>
      <c r="C72" s="9"/>
      <c r="D72" s="9"/>
      <c r="E72" s="9"/>
      <c r="F72" s="9"/>
      <c r="G72" s="9"/>
      <c r="H72" s="9"/>
      <c r="I72" s="9"/>
      <c r="J72" s="9"/>
      <c r="K72" s="375" t="s">
        <v>93</v>
      </c>
    </row>
    <row r="73" spans="1:11" ht="16.5" customHeight="1" x14ac:dyDescent="0.25">
      <c r="A73" s="8" t="s">
        <v>218</v>
      </c>
      <c r="B73" s="9">
        <v>223</v>
      </c>
      <c r="C73" s="9">
        <v>77</v>
      </c>
      <c r="D73" s="9">
        <f t="shared" ref="D73:D79" si="13">SUM(B73:C73)</f>
        <v>300</v>
      </c>
      <c r="E73" s="9">
        <v>0</v>
      </c>
      <c r="F73" s="9">
        <v>0</v>
      </c>
      <c r="G73" s="9">
        <v>0</v>
      </c>
      <c r="H73" s="9">
        <f>SUM(B73,E73)</f>
        <v>223</v>
      </c>
      <c r="I73" s="9">
        <f>SUM(C73,F73)</f>
        <v>77</v>
      </c>
      <c r="J73" s="9">
        <f>SUM(H73:I73)</f>
        <v>300</v>
      </c>
      <c r="K73" s="375" t="s">
        <v>219</v>
      </c>
    </row>
    <row r="74" spans="1:11" ht="18" customHeight="1" x14ac:dyDescent="0.25">
      <c r="A74" s="8" t="s">
        <v>226</v>
      </c>
      <c r="B74" s="9">
        <v>199</v>
      </c>
      <c r="C74" s="9">
        <v>177</v>
      </c>
      <c r="D74" s="9">
        <f t="shared" si="13"/>
        <v>376</v>
      </c>
      <c r="E74" s="9">
        <v>0</v>
      </c>
      <c r="F74" s="9">
        <v>0</v>
      </c>
      <c r="G74" s="9">
        <v>0</v>
      </c>
      <c r="H74" s="9">
        <f t="shared" ref="H74:I79" si="14">SUM(B74,E74)</f>
        <v>199</v>
      </c>
      <c r="I74" s="9">
        <f t="shared" si="14"/>
        <v>177</v>
      </c>
      <c r="J74" s="9">
        <f t="shared" ref="J74:J79" si="15">SUM(H74:I74)</f>
        <v>376</v>
      </c>
      <c r="K74" s="375" t="s">
        <v>267</v>
      </c>
    </row>
    <row r="75" spans="1:11" ht="34.5" customHeight="1" x14ac:dyDescent="0.25">
      <c r="A75" s="8" t="s">
        <v>537</v>
      </c>
      <c r="B75" s="9">
        <v>34</v>
      </c>
      <c r="C75" s="9">
        <v>12</v>
      </c>
      <c r="D75" s="9">
        <f t="shared" si="13"/>
        <v>46</v>
      </c>
      <c r="E75" s="9">
        <v>0</v>
      </c>
      <c r="F75" s="9">
        <v>0</v>
      </c>
      <c r="G75" s="9">
        <v>0</v>
      </c>
      <c r="H75" s="9">
        <f t="shared" si="14"/>
        <v>34</v>
      </c>
      <c r="I75" s="9">
        <f t="shared" si="14"/>
        <v>12</v>
      </c>
      <c r="J75" s="9">
        <f t="shared" si="15"/>
        <v>46</v>
      </c>
      <c r="K75" s="31" t="s">
        <v>377</v>
      </c>
    </row>
    <row r="76" spans="1:11" ht="17.25" customHeight="1" x14ac:dyDescent="0.25">
      <c r="A76" s="8" t="s">
        <v>230</v>
      </c>
      <c r="B76" s="9">
        <v>390</v>
      </c>
      <c r="C76" s="9">
        <v>172</v>
      </c>
      <c r="D76" s="9">
        <f t="shared" si="13"/>
        <v>562</v>
      </c>
      <c r="E76" s="9">
        <v>0</v>
      </c>
      <c r="F76" s="9">
        <v>0</v>
      </c>
      <c r="G76" s="9">
        <v>0</v>
      </c>
      <c r="H76" s="9">
        <f t="shared" si="14"/>
        <v>390</v>
      </c>
      <c r="I76" s="9">
        <f t="shared" si="14"/>
        <v>172</v>
      </c>
      <c r="J76" s="9">
        <f t="shared" si="15"/>
        <v>562</v>
      </c>
      <c r="K76" s="375" t="s">
        <v>231</v>
      </c>
    </row>
    <row r="77" spans="1:11" ht="17.25" customHeight="1" x14ac:dyDescent="0.25">
      <c r="A77" s="8" t="s">
        <v>319</v>
      </c>
      <c r="B77" s="9">
        <v>593</v>
      </c>
      <c r="C77" s="9">
        <v>620</v>
      </c>
      <c r="D77" s="9">
        <f t="shared" si="13"/>
        <v>1213</v>
      </c>
      <c r="E77" s="9">
        <v>0</v>
      </c>
      <c r="F77" s="9">
        <v>0</v>
      </c>
      <c r="G77" s="9">
        <v>0</v>
      </c>
      <c r="H77" s="9">
        <f t="shared" si="14"/>
        <v>593</v>
      </c>
      <c r="I77" s="9">
        <f t="shared" si="14"/>
        <v>620</v>
      </c>
      <c r="J77" s="9">
        <f t="shared" si="15"/>
        <v>1213</v>
      </c>
      <c r="K77" s="375" t="s">
        <v>320</v>
      </c>
    </row>
    <row r="78" spans="1:11" ht="17.25" customHeight="1" x14ac:dyDescent="0.25">
      <c r="A78" s="8" t="s">
        <v>1114</v>
      </c>
      <c r="B78" s="9">
        <v>82</v>
      </c>
      <c r="C78" s="9">
        <v>16</v>
      </c>
      <c r="D78" s="9">
        <f t="shared" si="13"/>
        <v>98</v>
      </c>
      <c r="E78" s="9">
        <v>0</v>
      </c>
      <c r="F78" s="9">
        <v>0</v>
      </c>
      <c r="G78" s="9">
        <v>0</v>
      </c>
      <c r="H78" s="9">
        <f t="shared" si="14"/>
        <v>82</v>
      </c>
      <c r="I78" s="9">
        <f t="shared" si="14"/>
        <v>16</v>
      </c>
      <c r="J78" s="9">
        <f t="shared" si="15"/>
        <v>98</v>
      </c>
      <c r="K78" s="375" t="s">
        <v>476</v>
      </c>
    </row>
    <row r="79" spans="1:11" ht="17.25" customHeight="1" x14ac:dyDescent="0.25">
      <c r="A79" s="8" t="s">
        <v>248</v>
      </c>
      <c r="B79" s="9">
        <v>312</v>
      </c>
      <c r="C79" s="9">
        <v>79</v>
      </c>
      <c r="D79" s="9">
        <f t="shared" si="13"/>
        <v>391</v>
      </c>
      <c r="E79" s="9">
        <v>0</v>
      </c>
      <c r="F79" s="9">
        <v>0</v>
      </c>
      <c r="G79" s="9">
        <v>0</v>
      </c>
      <c r="H79" s="9">
        <f t="shared" si="14"/>
        <v>312</v>
      </c>
      <c r="I79" s="9">
        <f t="shared" si="14"/>
        <v>79</v>
      </c>
      <c r="J79" s="9">
        <f t="shared" si="15"/>
        <v>391</v>
      </c>
      <c r="K79" s="375" t="s">
        <v>249</v>
      </c>
    </row>
    <row r="80" spans="1:11" ht="17.25" customHeight="1" thickBot="1" x14ac:dyDescent="0.3">
      <c r="A80" s="8" t="s">
        <v>127</v>
      </c>
      <c r="B80" s="9">
        <f>SUM(B73:B79)</f>
        <v>1833</v>
      </c>
      <c r="C80" s="9">
        <f t="shared" ref="C80:J80" si="16">SUM(C73:C79)</f>
        <v>1153</v>
      </c>
      <c r="D80" s="9">
        <f t="shared" si="16"/>
        <v>2986</v>
      </c>
      <c r="E80" s="9">
        <f t="shared" si="16"/>
        <v>0</v>
      </c>
      <c r="F80" s="9">
        <f t="shared" si="16"/>
        <v>0</v>
      </c>
      <c r="G80" s="9">
        <f t="shared" si="16"/>
        <v>0</v>
      </c>
      <c r="H80" s="9">
        <f t="shared" si="16"/>
        <v>1833</v>
      </c>
      <c r="I80" s="9">
        <f t="shared" si="16"/>
        <v>1153</v>
      </c>
      <c r="J80" s="9">
        <f t="shared" si="16"/>
        <v>2986</v>
      </c>
      <c r="K80" s="375" t="s">
        <v>261</v>
      </c>
    </row>
    <row r="81" spans="1:11" ht="18" customHeight="1" thickBot="1" x14ac:dyDescent="0.3">
      <c r="A81" s="23" t="s">
        <v>384</v>
      </c>
      <c r="B81" s="24">
        <f>SUM(B80,B71)</f>
        <v>8143</v>
      </c>
      <c r="C81" s="24">
        <f t="shared" ref="C81:J81" si="17">SUM(C80,C71)</f>
        <v>9498</v>
      </c>
      <c r="D81" s="24">
        <f t="shared" si="17"/>
        <v>17641</v>
      </c>
      <c r="E81" s="24">
        <f t="shared" si="17"/>
        <v>0</v>
      </c>
      <c r="F81" s="24">
        <f t="shared" si="17"/>
        <v>0</v>
      </c>
      <c r="G81" s="24">
        <f t="shared" si="17"/>
        <v>0</v>
      </c>
      <c r="H81" s="24">
        <f t="shared" si="17"/>
        <v>8143</v>
      </c>
      <c r="I81" s="24">
        <f t="shared" si="17"/>
        <v>9498</v>
      </c>
      <c r="J81" s="24">
        <f t="shared" si="17"/>
        <v>17641</v>
      </c>
      <c r="K81" s="376" t="s">
        <v>101</v>
      </c>
    </row>
    <row r="82" spans="1:11" ht="14.4" thickTop="1" x14ac:dyDescent="0.25"/>
  </sheetData>
  <mergeCells count="20">
    <mergeCell ref="A1:K1"/>
    <mergeCell ref="A2:K2"/>
    <mergeCell ref="A4:A7"/>
    <mergeCell ref="B4:D4"/>
    <mergeCell ref="E4:G4"/>
    <mergeCell ref="H4:J4"/>
    <mergeCell ref="K4:K7"/>
    <mergeCell ref="B5:D5"/>
    <mergeCell ref="E5:G5"/>
    <mergeCell ref="H5:J5"/>
    <mergeCell ref="A45:K45"/>
    <mergeCell ref="A46:K46"/>
    <mergeCell ref="A48:A51"/>
    <mergeCell ref="B48:D48"/>
    <mergeCell ref="E48:G48"/>
    <mergeCell ref="H48:J48"/>
    <mergeCell ref="K48:K51"/>
    <mergeCell ref="B49:D49"/>
    <mergeCell ref="E49:G49"/>
    <mergeCell ref="H49:J49"/>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144"/>
  <sheetViews>
    <sheetView rightToLeft="1" view="pageBreakPreview" topLeftCell="A120" zoomScale="90" zoomScaleSheetLayoutView="90" workbookViewId="0">
      <selection activeCell="E143" sqref="E143"/>
    </sheetView>
  </sheetViews>
  <sheetFormatPr defaultColWidth="9" defaultRowHeight="13.8" x14ac:dyDescent="0.25"/>
  <cols>
    <col min="1" max="1" width="28" style="371" customWidth="1"/>
    <col min="2" max="2" width="8.59765625" style="371" customWidth="1"/>
    <col min="3" max="3" width="9.5" style="371" customWidth="1"/>
    <col min="4" max="4" width="9.19921875" style="371" customWidth="1"/>
    <col min="5" max="5" width="8.8984375" style="371" customWidth="1"/>
    <col min="6" max="6" width="9.59765625" style="371" customWidth="1"/>
    <col min="7" max="8" width="8.8984375" style="371" customWidth="1"/>
    <col min="9" max="9" width="9.8984375" style="371" customWidth="1"/>
    <col min="10" max="10" width="9" style="371" customWidth="1"/>
    <col min="11" max="11" width="32.69921875" style="371" customWidth="1"/>
    <col min="12" max="16384" width="9" style="371"/>
  </cols>
  <sheetData>
    <row r="1" spans="1:11" ht="25.5" customHeight="1" x14ac:dyDescent="0.25">
      <c r="A1" s="738" t="s">
        <v>1155</v>
      </c>
      <c r="B1" s="738"/>
      <c r="C1" s="738"/>
      <c r="D1" s="738"/>
      <c r="E1" s="738"/>
      <c r="F1" s="738"/>
      <c r="G1" s="738"/>
      <c r="H1" s="738"/>
      <c r="I1" s="738"/>
      <c r="J1" s="738"/>
      <c r="K1" s="738"/>
    </row>
    <row r="2" spans="1:11" ht="21.75" customHeight="1" x14ac:dyDescent="0.25">
      <c r="A2" s="742" t="s">
        <v>1156</v>
      </c>
      <c r="B2" s="742"/>
      <c r="C2" s="742"/>
      <c r="D2" s="742"/>
      <c r="E2" s="742"/>
      <c r="F2" s="742"/>
      <c r="G2" s="742"/>
      <c r="H2" s="742"/>
      <c r="I2" s="742"/>
      <c r="J2" s="742"/>
      <c r="K2" s="742"/>
    </row>
    <row r="3" spans="1:11" ht="17.25" customHeight="1" thickBot="1" x14ac:dyDescent="0.3">
      <c r="A3" s="5" t="s">
        <v>1157</v>
      </c>
      <c r="K3" s="7" t="s">
        <v>1158</v>
      </c>
    </row>
    <row r="4" spans="1:11" ht="16.2" thickTop="1" x14ac:dyDescent="0.3">
      <c r="A4" s="735" t="s">
        <v>205</v>
      </c>
      <c r="B4" s="746" t="s">
        <v>1</v>
      </c>
      <c r="C4" s="746"/>
      <c r="D4" s="746"/>
      <c r="E4" s="746" t="s">
        <v>2</v>
      </c>
      <c r="F4" s="746"/>
      <c r="G4" s="746"/>
      <c r="H4" s="746" t="s">
        <v>4</v>
      </c>
      <c r="I4" s="746"/>
      <c r="J4" s="746"/>
      <c r="K4" s="735" t="s">
        <v>206</v>
      </c>
    </row>
    <row r="5" spans="1:11" ht="15.6" x14ac:dyDescent="0.3">
      <c r="A5" s="736"/>
      <c r="B5" s="747" t="s">
        <v>6</v>
      </c>
      <c r="C5" s="747"/>
      <c r="D5" s="747"/>
      <c r="E5" s="747" t="s">
        <v>7</v>
      </c>
      <c r="F5" s="747"/>
      <c r="G5" s="747"/>
      <c r="H5" s="747" t="s">
        <v>9</v>
      </c>
      <c r="I5" s="747"/>
      <c r="J5" s="747"/>
      <c r="K5" s="736"/>
    </row>
    <row r="6" spans="1:11" ht="14.25" customHeight="1" x14ac:dyDescent="0.3">
      <c r="A6" s="736"/>
      <c r="B6" s="370" t="s">
        <v>10</v>
      </c>
      <c r="C6" s="370" t="s">
        <v>113</v>
      </c>
      <c r="D6" s="370" t="s">
        <v>12</v>
      </c>
      <c r="E6" s="370" t="s">
        <v>10</v>
      </c>
      <c r="F6" s="370" t="s">
        <v>113</v>
      </c>
      <c r="G6" s="370" t="s">
        <v>12</v>
      </c>
      <c r="H6" s="370" t="s">
        <v>10</v>
      </c>
      <c r="I6" s="370" t="s">
        <v>113</v>
      </c>
      <c r="J6" s="370" t="s">
        <v>12</v>
      </c>
      <c r="K6" s="736"/>
    </row>
    <row r="7" spans="1:11" ht="15" customHeight="1" thickBot="1" x14ac:dyDescent="0.35">
      <c r="A7" s="737"/>
      <c r="B7" s="4" t="s">
        <v>13</v>
      </c>
      <c r="C7" s="4" t="s">
        <v>14</v>
      </c>
      <c r="D7" s="4" t="s">
        <v>9</v>
      </c>
      <c r="E7" s="4" t="s">
        <v>13</v>
      </c>
      <c r="F7" s="4" t="s">
        <v>14</v>
      </c>
      <c r="G7" s="4" t="s">
        <v>9</v>
      </c>
      <c r="H7" s="4" t="s">
        <v>13</v>
      </c>
      <c r="I7" s="4" t="s">
        <v>14</v>
      </c>
      <c r="J7" s="4" t="s">
        <v>9</v>
      </c>
      <c r="K7" s="737"/>
    </row>
    <row r="8" spans="1:11" ht="15.9" customHeight="1" x14ac:dyDescent="0.25">
      <c r="A8" s="8" t="s">
        <v>15</v>
      </c>
      <c r="B8" s="9"/>
      <c r="C8" s="9"/>
      <c r="D8" s="9"/>
      <c r="E8" s="9"/>
      <c r="F8" s="9"/>
      <c r="G8" s="9"/>
      <c r="H8" s="9"/>
      <c r="I8" s="9"/>
      <c r="J8" s="9"/>
      <c r="K8" s="375" t="s">
        <v>207</v>
      </c>
    </row>
    <row r="9" spans="1:11" ht="15.9" customHeight="1" x14ac:dyDescent="0.25">
      <c r="A9" s="8" t="s">
        <v>208</v>
      </c>
      <c r="B9" s="9">
        <v>73</v>
      </c>
      <c r="C9" s="9">
        <v>100</v>
      </c>
      <c r="D9" s="9">
        <f t="shared" ref="D9:D26" si="0">SUM(B9:C9)</f>
        <v>173</v>
      </c>
      <c r="E9" s="9">
        <v>0</v>
      </c>
      <c r="F9" s="9">
        <v>0</v>
      </c>
      <c r="G9" s="9">
        <f t="shared" ref="G9:G26" si="1">SUM(E9:F9)</f>
        <v>0</v>
      </c>
      <c r="H9" s="9">
        <f t="shared" ref="H9:I26" si="2">SUM(B9,E9)</f>
        <v>73</v>
      </c>
      <c r="I9" s="9">
        <f t="shared" si="2"/>
        <v>100</v>
      </c>
      <c r="J9" s="9">
        <f t="shared" ref="J9:J26" si="3">SUM(H9:I9)</f>
        <v>173</v>
      </c>
      <c r="K9" s="375" t="s">
        <v>209</v>
      </c>
    </row>
    <row r="10" spans="1:11" ht="15.9" customHeight="1" x14ac:dyDescent="0.25">
      <c r="A10" s="8" t="s">
        <v>212</v>
      </c>
      <c r="B10" s="9">
        <v>36</v>
      </c>
      <c r="C10" s="9">
        <v>51</v>
      </c>
      <c r="D10" s="9">
        <f t="shared" si="0"/>
        <v>87</v>
      </c>
      <c r="E10" s="9">
        <v>0</v>
      </c>
      <c r="F10" s="9">
        <v>0</v>
      </c>
      <c r="G10" s="9">
        <f t="shared" si="1"/>
        <v>0</v>
      </c>
      <c r="H10" s="9">
        <f t="shared" si="2"/>
        <v>36</v>
      </c>
      <c r="I10" s="9">
        <f t="shared" si="2"/>
        <v>51</v>
      </c>
      <c r="J10" s="9">
        <f t="shared" si="3"/>
        <v>87</v>
      </c>
      <c r="K10" s="375" t="s">
        <v>213</v>
      </c>
    </row>
    <row r="11" spans="1:11" ht="15.9" customHeight="1" x14ac:dyDescent="0.25">
      <c r="A11" s="8" t="s">
        <v>414</v>
      </c>
      <c r="B11" s="9">
        <v>49</v>
      </c>
      <c r="C11" s="9">
        <v>99</v>
      </c>
      <c r="D11" s="9">
        <f t="shared" si="0"/>
        <v>148</v>
      </c>
      <c r="E11" s="9">
        <v>0</v>
      </c>
      <c r="F11" s="9">
        <v>0</v>
      </c>
      <c r="G11" s="9">
        <f t="shared" si="1"/>
        <v>0</v>
      </c>
      <c r="H11" s="9">
        <f t="shared" si="2"/>
        <v>49</v>
      </c>
      <c r="I11" s="9">
        <f t="shared" si="2"/>
        <v>99</v>
      </c>
      <c r="J11" s="9">
        <f t="shared" si="3"/>
        <v>148</v>
      </c>
      <c r="K11" s="375" t="s">
        <v>310</v>
      </c>
    </row>
    <row r="12" spans="1:11" ht="15.9" customHeight="1" x14ac:dyDescent="0.25">
      <c r="A12" s="8" t="s">
        <v>218</v>
      </c>
      <c r="B12" s="9">
        <v>164</v>
      </c>
      <c r="C12" s="9">
        <v>79</v>
      </c>
      <c r="D12" s="9">
        <f t="shared" si="0"/>
        <v>243</v>
      </c>
      <c r="E12" s="9">
        <v>0</v>
      </c>
      <c r="F12" s="9">
        <v>0</v>
      </c>
      <c r="G12" s="9">
        <f t="shared" si="1"/>
        <v>0</v>
      </c>
      <c r="H12" s="9">
        <f t="shared" si="2"/>
        <v>164</v>
      </c>
      <c r="I12" s="9">
        <f t="shared" si="2"/>
        <v>79</v>
      </c>
      <c r="J12" s="9">
        <f t="shared" si="3"/>
        <v>243</v>
      </c>
      <c r="K12" s="375" t="s">
        <v>219</v>
      </c>
    </row>
    <row r="13" spans="1:11" ht="15.9" customHeight="1" x14ac:dyDescent="0.25">
      <c r="A13" s="8" t="s">
        <v>222</v>
      </c>
      <c r="B13" s="9">
        <v>34</v>
      </c>
      <c r="C13" s="9">
        <v>34</v>
      </c>
      <c r="D13" s="9">
        <f t="shared" si="0"/>
        <v>68</v>
      </c>
      <c r="E13" s="9">
        <v>0</v>
      </c>
      <c r="F13" s="9">
        <v>0</v>
      </c>
      <c r="G13" s="9">
        <f t="shared" si="1"/>
        <v>0</v>
      </c>
      <c r="H13" s="9">
        <f t="shared" si="2"/>
        <v>34</v>
      </c>
      <c r="I13" s="9">
        <f t="shared" si="2"/>
        <v>34</v>
      </c>
      <c r="J13" s="9">
        <f t="shared" si="3"/>
        <v>68</v>
      </c>
      <c r="K13" s="375" t="s">
        <v>223</v>
      </c>
    </row>
    <row r="14" spans="1:11" ht="15.9" customHeight="1" x14ac:dyDescent="0.25">
      <c r="A14" s="8" t="s">
        <v>226</v>
      </c>
      <c r="B14" s="9">
        <v>85</v>
      </c>
      <c r="C14" s="9">
        <v>262</v>
      </c>
      <c r="D14" s="9">
        <f t="shared" si="0"/>
        <v>347</v>
      </c>
      <c r="E14" s="9">
        <v>0</v>
      </c>
      <c r="F14" s="9">
        <v>0</v>
      </c>
      <c r="G14" s="9">
        <f t="shared" si="1"/>
        <v>0</v>
      </c>
      <c r="H14" s="9">
        <f t="shared" si="2"/>
        <v>85</v>
      </c>
      <c r="I14" s="9">
        <f t="shared" si="2"/>
        <v>262</v>
      </c>
      <c r="J14" s="9">
        <f t="shared" si="3"/>
        <v>347</v>
      </c>
      <c r="K14" s="375" t="s">
        <v>467</v>
      </c>
    </row>
    <row r="15" spans="1:11" ht="15.9" customHeight="1" x14ac:dyDescent="0.25">
      <c r="A15" s="8" t="s">
        <v>1159</v>
      </c>
      <c r="B15" s="9">
        <v>17</v>
      </c>
      <c r="C15" s="9">
        <v>22</v>
      </c>
      <c r="D15" s="9">
        <f t="shared" si="0"/>
        <v>39</v>
      </c>
      <c r="E15" s="9">
        <v>0</v>
      </c>
      <c r="F15" s="9">
        <v>0</v>
      </c>
      <c r="G15" s="9">
        <f t="shared" si="1"/>
        <v>0</v>
      </c>
      <c r="H15" s="9">
        <f t="shared" si="2"/>
        <v>17</v>
      </c>
      <c r="I15" s="9">
        <f t="shared" si="2"/>
        <v>22</v>
      </c>
      <c r="J15" s="9">
        <f t="shared" si="3"/>
        <v>39</v>
      </c>
      <c r="K15" s="375" t="s">
        <v>1160</v>
      </c>
    </row>
    <row r="16" spans="1:11" ht="15.9" customHeight="1" x14ac:dyDescent="0.25">
      <c r="A16" s="8" t="s">
        <v>470</v>
      </c>
      <c r="B16" s="9">
        <v>57</v>
      </c>
      <c r="C16" s="9">
        <v>80</v>
      </c>
      <c r="D16" s="9">
        <f t="shared" si="0"/>
        <v>137</v>
      </c>
      <c r="E16" s="9">
        <v>0</v>
      </c>
      <c r="F16" s="9">
        <v>0</v>
      </c>
      <c r="G16" s="9">
        <f t="shared" si="1"/>
        <v>0</v>
      </c>
      <c r="H16" s="9">
        <f t="shared" si="2"/>
        <v>57</v>
      </c>
      <c r="I16" s="9">
        <f t="shared" si="2"/>
        <v>80</v>
      </c>
      <c r="J16" s="9">
        <f t="shared" si="3"/>
        <v>137</v>
      </c>
      <c r="K16" s="375" t="s">
        <v>471</v>
      </c>
    </row>
    <row r="17" spans="1:11" ht="15.9" customHeight="1" x14ac:dyDescent="0.25">
      <c r="A17" s="8" t="s">
        <v>230</v>
      </c>
      <c r="B17" s="9">
        <v>128</v>
      </c>
      <c r="C17" s="9">
        <v>77</v>
      </c>
      <c r="D17" s="9">
        <f t="shared" si="0"/>
        <v>205</v>
      </c>
      <c r="E17" s="9">
        <v>0</v>
      </c>
      <c r="F17" s="9">
        <v>0</v>
      </c>
      <c r="G17" s="9">
        <f t="shared" si="1"/>
        <v>0</v>
      </c>
      <c r="H17" s="9">
        <f t="shared" si="2"/>
        <v>128</v>
      </c>
      <c r="I17" s="9">
        <f t="shared" si="2"/>
        <v>77</v>
      </c>
      <c r="J17" s="9">
        <f t="shared" si="3"/>
        <v>205</v>
      </c>
      <c r="K17" s="375" t="s">
        <v>231</v>
      </c>
    </row>
    <row r="18" spans="1:11" ht="15.9" customHeight="1" x14ac:dyDescent="0.25">
      <c r="A18" s="8" t="s">
        <v>1161</v>
      </c>
      <c r="B18" s="9">
        <v>406</v>
      </c>
      <c r="C18" s="9">
        <v>395</v>
      </c>
      <c r="D18" s="9">
        <f t="shared" si="0"/>
        <v>801</v>
      </c>
      <c r="E18" s="9">
        <v>0</v>
      </c>
      <c r="F18" s="9">
        <v>0</v>
      </c>
      <c r="G18" s="9">
        <f t="shared" si="1"/>
        <v>0</v>
      </c>
      <c r="H18" s="9">
        <f t="shared" si="2"/>
        <v>406</v>
      </c>
      <c r="I18" s="9">
        <f t="shared" si="2"/>
        <v>395</v>
      </c>
      <c r="J18" s="9">
        <f t="shared" si="3"/>
        <v>801</v>
      </c>
      <c r="K18" s="375" t="s">
        <v>1162</v>
      </c>
    </row>
    <row r="19" spans="1:11" ht="15.9" customHeight="1" x14ac:dyDescent="0.25">
      <c r="A19" s="8" t="s">
        <v>1163</v>
      </c>
      <c r="B19" s="9">
        <v>258</v>
      </c>
      <c r="C19" s="9">
        <v>303</v>
      </c>
      <c r="D19" s="9">
        <f t="shared" si="0"/>
        <v>561</v>
      </c>
      <c r="E19" s="9">
        <v>0</v>
      </c>
      <c r="F19" s="9">
        <v>0</v>
      </c>
      <c r="G19" s="9">
        <f t="shared" si="1"/>
        <v>0</v>
      </c>
      <c r="H19" s="9">
        <f t="shared" si="2"/>
        <v>258</v>
      </c>
      <c r="I19" s="9">
        <f t="shared" si="2"/>
        <v>303</v>
      </c>
      <c r="J19" s="9">
        <f t="shared" si="3"/>
        <v>561</v>
      </c>
      <c r="K19" s="375" t="s">
        <v>475</v>
      </c>
    </row>
    <row r="20" spans="1:11" ht="15.9" customHeight="1" x14ac:dyDescent="0.25">
      <c r="A20" s="8" t="s">
        <v>1164</v>
      </c>
      <c r="B20" s="9">
        <v>42</v>
      </c>
      <c r="C20" s="9">
        <v>144</v>
      </c>
      <c r="D20" s="9">
        <f t="shared" si="0"/>
        <v>186</v>
      </c>
      <c r="E20" s="9">
        <v>0</v>
      </c>
      <c r="F20" s="9">
        <v>0</v>
      </c>
      <c r="G20" s="9">
        <f t="shared" si="1"/>
        <v>0</v>
      </c>
      <c r="H20" s="9">
        <f t="shared" si="2"/>
        <v>42</v>
      </c>
      <c r="I20" s="9">
        <f t="shared" si="2"/>
        <v>144</v>
      </c>
      <c r="J20" s="9">
        <f t="shared" si="3"/>
        <v>186</v>
      </c>
      <c r="K20" s="375" t="s">
        <v>1165</v>
      </c>
    </row>
    <row r="21" spans="1:11" ht="15.9" customHeight="1" x14ac:dyDescent="0.25">
      <c r="A21" s="8" t="s">
        <v>236</v>
      </c>
      <c r="B21" s="9">
        <v>0</v>
      </c>
      <c r="C21" s="9">
        <v>636</v>
      </c>
      <c r="D21" s="9">
        <f t="shared" si="0"/>
        <v>636</v>
      </c>
      <c r="E21" s="9">
        <v>0</v>
      </c>
      <c r="F21" s="9">
        <v>0</v>
      </c>
      <c r="G21" s="9">
        <f t="shared" si="1"/>
        <v>0</v>
      </c>
      <c r="H21" s="9">
        <f t="shared" si="2"/>
        <v>0</v>
      </c>
      <c r="I21" s="9">
        <f t="shared" si="2"/>
        <v>636</v>
      </c>
      <c r="J21" s="9">
        <f t="shared" si="3"/>
        <v>636</v>
      </c>
      <c r="K21" s="328" t="s">
        <v>268</v>
      </c>
    </row>
    <row r="22" spans="1:11" ht="15.9" customHeight="1" x14ac:dyDescent="0.25">
      <c r="A22" s="8" t="s">
        <v>1166</v>
      </c>
      <c r="B22" s="9">
        <v>99</v>
      </c>
      <c r="C22" s="9">
        <v>110</v>
      </c>
      <c r="D22" s="9">
        <f t="shared" si="0"/>
        <v>209</v>
      </c>
      <c r="E22" s="9">
        <v>0</v>
      </c>
      <c r="F22" s="9">
        <v>0</v>
      </c>
      <c r="G22" s="9">
        <f t="shared" si="1"/>
        <v>0</v>
      </c>
      <c r="H22" s="9">
        <f t="shared" si="2"/>
        <v>99</v>
      </c>
      <c r="I22" s="9">
        <f t="shared" si="2"/>
        <v>110</v>
      </c>
      <c r="J22" s="9">
        <f t="shared" si="3"/>
        <v>209</v>
      </c>
      <c r="K22" s="375" t="s">
        <v>1167</v>
      </c>
    </row>
    <row r="23" spans="1:11" ht="15.9" customHeight="1" x14ac:dyDescent="0.25">
      <c r="A23" s="8" t="s">
        <v>1114</v>
      </c>
      <c r="B23" s="9">
        <v>78</v>
      </c>
      <c r="C23" s="9">
        <v>0</v>
      </c>
      <c r="D23" s="9">
        <f t="shared" si="0"/>
        <v>78</v>
      </c>
      <c r="E23" s="9">
        <v>0</v>
      </c>
      <c r="F23" s="9">
        <v>0</v>
      </c>
      <c r="G23" s="9">
        <f t="shared" si="1"/>
        <v>0</v>
      </c>
      <c r="H23" s="9">
        <f t="shared" si="2"/>
        <v>78</v>
      </c>
      <c r="I23" s="9">
        <f t="shared" si="2"/>
        <v>0</v>
      </c>
      <c r="J23" s="9">
        <f t="shared" si="3"/>
        <v>78</v>
      </c>
      <c r="K23" s="375" t="s">
        <v>476</v>
      </c>
    </row>
    <row r="24" spans="1:11" ht="12.75" customHeight="1" x14ac:dyDescent="0.25">
      <c r="A24" s="8" t="s">
        <v>242</v>
      </c>
      <c r="B24" s="9">
        <v>331</v>
      </c>
      <c r="C24" s="9">
        <v>190</v>
      </c>
      <c r="D24" s="9">
        <f t="shared" si="0"/>
        <v>521</v>
      </c>
      <c r="E24" s="9">
        <v>0</v>
      </c>
      <c r="F24" s="9">
        <v>0</v>
      </c>
      <c r="G24" s="9">
        <f t="shared" si="1"/>
        <v>0</v>
      </c>
      <c r="H24" s="9">
        <f t="shared" si="2"/>
        <v>331</v>
      </c>
      <c r="I24" s="9">
        <f t="shared" si="2"/>
        <v>190</v>
      </c>
      <c r="J24" s="9">
        <f t="shared" si="3"/>
        <v>521</v>
      </c>
      <c r="K24" s="375" t="s">
        <v>243</v>
      </c>
    </row>
    <row r="25" spans="1:11" ht="15.9" customHeight="1" x14ac:dyDescent="0.25">
      <c r="A25" s="8" t="s">
        <v>444</v>
      </c>
      <c r="B25" s="9">
        <v>185</v>
      </c>
      <c r="C25" s="9">
        <v>106</v>
      </c>
      <c r="D25" s="9">
        <f t="shared" si="0"/>
        <v>291</v>
      </c>
      <c r="E25" s="9">
        <v>0</v>
      </c>
      <c r="F25" s="9">
        <v>0</v>
      </c>
      <c r="G25" s="9">
        <f t="shared" si="1"/>
        <v>0</v>
      </c>
      <c r="H25" s="9">
        <f t="shared" si="2"/>
        <v>185</v>
      </c>
      <c r="I25" s="9">
        <f t="shared" si="2"/>
        <v>106</v>
      </c>
      <c r="J25" s="9">
        <f t="shared" si="3"/>
        <v>291</v>
      </c>
      <c r="K25" s="375" t="s">
        <v>249</v>
      </c>
    </row>
    <row r="26" spans="1:11" ht="13.5" customHeight="1" x14ac:dyDescent="0.25">
      <c r="A26" s="8" t="s">
        <v>254</v>
      </c>
      <c r="B26" s="9">
        <v>206</v>
      </c>
      <c r="C26" s="9">
        <v>176</v>
      </c>
      <c r="D26" s="9">
        <f t="shared" si="0"/>
        <v>382</v>
      </c>
      <c r="E26" s="9">
        <v>0</v>
      </c>
      <c r="F26" s="9">
        <v>0</v>
      </c>
      <c r="G26" s="9">
        <f t="shared" si="1"/>
        <v>0</v>
      </c>
      <c r="H26" s="9">
        <f t="shared" si="2"/>
        <v>206</v>
      </c>
      <c r="I26" s="9">
        <f t="shared" si="2"/>
        <v>176</v>
      </c>
      <c r="J26" s="9">
        <f t="shared" si="3"/>
        <v>382</v>
      </c>
      <c r="K26" s="375" t="s">
        <v>453</v>
      </c>
    </row>
    <row r="27" spans="1:11" ht="15.9" customHeight="1" x14ac:dyDescent="0.25">
      <c r="A27" s="8" t="s">
        <v>90</v>
      </c>
      <c r="B27" s="9">
        <f t="shared" ref="B27:J27" si="4">SUM(B9:B26)</f>
        <v>2248</v>
      </c>
      <c r="C27" s="9">
        <f t="shared" si="4"/>
        <v>2864</v>
      </c>
      <c r="D27" s="9">
        <f t="shared" si="4"/>
        <v>5112</v>
      </c>
      <c r="E27" s="9">
        <f t="shared" si="4"/>
        <v>0</v>
      </c>
      <c r="F27" s="9">
        <f t="shared" si="4"/>
        <v>0</v>
      </c>
      <c r="G27" s="9">
        <f t="shared" si="4"/>
        <v>0</v>
      </c>
      <c r="H27" s="9">
        <f t="shared" si="4"/>
        <v>2248</v>
      </c>
      <c r="I27" s="9">
        <f t="shared" si="4"/>
        <v>2864</v>
      </c>
      <c r="J27" s="9">
        <f t="shared" si="4"/>
        <v>5112</v>
      </c>
      <c r="K27" s="375" t="s">
        <v>91</v>
      </c>
    </row>
    <row r="28" spans="1:11" ht="12.75" customHeight="1" x14ac:dyDescent="0.25">
      <c r="A28" s="8" t="s">
        <v>1087</v>
      </c>
      <c r="B28" s="9"/>
      <c r="C28" s="9"/>
      <c r="D28" s="9"/>
      <c r="E28" s="9"/>
      <c r="F28" s="9"/>
      <c r="G28" s="9"/>
      <c r="H28" s="9"/>
      <c r="I28" s="9"/>
      <c r="J28" s="9"/>
      <c r="K28" s="375" t="s">
        <v>93</v>
      </c>
    </row>
    <row r="29" spans="1:11" ht="15.6" customHeight="1" x14ac:dyDescent="0.25">
      <c r="A29" s="8" t="s">
        <v>222</v>
      </c>
      <c r="B29" s="9">
        <v>50</v>
      </c>
      <c r="C29" s="9">
        <v>3</v>
      </c>
      <c r="D29" s="9">
        <f t="shared" ref="D29:D41" si="5">SUM(B29:C29)</f>
        <v>53</v>
      </c>
      <c r="E29" s="9">
        <v>0</v>
      </c>
      <c r="F29" s="9">
        <v>0</v>
      </c>
      <c r="G29" s="9">
        <f t="shared" ref="G29:G41" si="6">SUM(E29:F29)</f>
        <v>0</v>
      </c>
      <c r="H29" s="9">
        <f t="shared" ref="H29:I41" si="7">SUM(B29,E29)</f>
        <v>50</v>
      </c>
      <c r="I29" s="9">
        <f t="shared" si="7"/>
        <v>3</v>
      </c>
      <c r="J29" s="9">
        <f t="shared" ref="J29:J41" si="8">SUM(H29:I29)</f>
        <v>53</v>
      </c>
      <c r="K29" s="375" t="s">
        <v>223</v>
      </c>
    </row>
    <row r="30" spans="1:11" ht="15.6" customHeight="1" x14ac:dyDescent="0.25">
      <c r="A30" s="8" t="s">
        <v>226</v>
      </c>
      <c r="B30" s="9">
        <v>49</v>
      </c>
      <c r="C30" s="9">
        <v>57</v>
      </c>
      <c r="D30" s="9">
        <f t="shared" si="5"/>
        <v>106</v>
      </c>
      <c r="E30" s="9">
        <v>0</v>
      </c>
      <c r="F30" s="9">
        <v>0</v>
      </c>
      <c r="G30" s="9">
        <f t="shared" si="6"/>
        <v>0</v>
      </c>
      <c r="H30" s="9">
        <f t="shared" si="7"/>
        <v>49</v>
      </c>
      <c r="I30" s="9">
        <f t="shared" si="7"/>
        <v>57</v>
      </c>
      <c r="J30" s="9">
        <f t="shared" si="8"/>
        <v>106</v>
      </c>
      <c r="K30" s="375" t="s">
        <v>1160</v>
      </c>
    </row>
    <row r="31" spans="1:11" ht="15.6" customHeight="1" x14ac:dyDescent="0.25">
      <c r="A31" s="8" t="s">
        <v>1159</v>
      </c>
      <c r="B31" s="9">
        <v>7</v>
      </c>
      <c r="C31" s="9">
        <v>15</v>
      </c>
      <c r="D31" s="9">
        <f t="shared" si="5"/>
        <v>22</v>
      </c>
      <c r="E31" s="9">
        <v>0</v>
      </c>
      <c r="F31" s="9">
        <v>0</v>
      </c>
      <c r="G31" s="9">
        <f t="shared" si="6"/>
        <v>0</v>
      </c>
      <c r="H31" s="9">
        <f t="shared" si="7"/>
        <v>7</v>
      </c>
      <c r="I31" s="9">
        <f t="shared" si="7"/>
        <v>15</v>
      </c>
      <c r="J31" s="9">
        <f t="shared" si="8"/>
        <v>22</v>
      </c>
      <c r="K31" s="375" t="s">
        <v>1160</v>
      </c>
    </row>
    <row r="32" spans="1:11" ht="15.6" customHeight="1" x14ac:dyDescent="0.25">
      <c r="A32" s="8" t="s">
        <v>470</v>
      </c>
      <c r="B32" s="9">
        <v>14</v>
      </c>
      <c r="C32" s="9">
        <v>7</v>
      </c>
      <c r="D32" s="9">
        <f t="shared" si="5"/>
        <v>21</v>
      </c>
      <c r="E32" s="9">
        <v>0</v>
      </c>
      <c r="F32" s="9">
        <v>0</v>
      </c>
      <c r="G32" s="9">
        <f t="shared" si="6"/>
        <v>0</v>
      </c>
      <c r="H32" s="9">
        <f t="shared" si="7"/>
        <v>14</v>
      </c>
      <c r="I32" s="9">
        <f t="shared" si="7"/>
        <v>7</v>
      </c>
      <c r="J32" s="9">
        <f t="shared" si="8"/>
        <v>21</v>
      </c>
      <c r="K32" s="375" t="s">
        <v>471</v>
      </c>
    </row>
    <row r="33" spans="1:11" ht="15.6" customHeight="1" x14ac:dyDescent="0.25">
      <c r="A33" s="8" t="s">
        <v>230</v>
      </c>
      <c r="B33" s="9">
        <v>50</v>
      </c>
      <c r="C33" s="9">
        <v>14</v>
      </c>
      <c r="D33" s="9">
        <f t="shared" si="5"/>
        <v>64</v>
      </c>
      <c r="E33" s="9">
        <v>0</v>
      </c>
      <c r="F33" s="9">
        <v>0</v>
      </c>
      <c r="G33" s="9">
        <f t="shared" si="6"/>
        <v>0</v>
      </c>
      <c r="H33" s="9">
        <f t="shared" si="7"/>
        <v>50</v>
      </c>
      <c r="I33" s="9">
        <f t="shared" si="7"/>
        <v>14</v>
      </c>
      <c r="J33" s="9">
        <f t="shared" si="8"/>
        <v>64</v>
      </c>
      <c r="K33" s="375" t="s">
        <v>231</v>
      </c>
    </row>
    <row r="34" spans="1:11" ht="15.6" customHeight="1" x14ac:dyDescent="0.25">
      <c r="A34" s="8" t="s">
        <v>1161</v>
      </c>
      <c r="B34" s="9">
        <v>174</v>
      </c>
      <c r="C34" s="9">
        <v>145</v>
      </c>
      <c r="D34" s="9">
        <f t="shared" si="5"/>
        <v>319</v>
      </c>
      <c r="E34" s="9">
        <v>0</v>
      </c>
      <c r="F34" s="9">
        <v>0</v>
      </c>
      <c r="G34" s="9">
        <f t="shared" si="6"/>
        <v>0</v>
      </c>
      <c r="H34" s="9">
        <f t="shared" si="7"/>
        <v>174</v>
      </c>
      <c r="I34" s="9">
        <f t="shared" si="7"/>
        <v>145</v>
      </c>
      <c r="J34" s="9">
        <f t="shared" si="8"/>
        <v>319</v>
      </c>
      <c r="K34" s="375" t="s">
        <v>1162</v>
      </c>
    </row>
    <row r="35" spans="1:11" ht="15.6" customHeight="1" x14ac:dyDescent="0.25">
      <c r="A35" s="8" t="s">
        <v>1163</v>
      </c>
      <c r="B35" s="9">
        <v>114</v>
      </c>
      <c r="C35" s="9">
        <v>73</v>
      </c>
      <c r="D35" s="9">
        <f t="shared" si="5"/>
        <v>187</v>
      </c>
      <c r="E35" s="9">
        <v>0</v>
      </c>
      <c r="F35" s="9">
        <v>0</v>
      </c>
      <c r="G35" s="9">
        <f t="shared" si="6"/>
        <v>0</v>
      </c>
      <c r="H35" s="9">
        <f t="shared" si="7"/>
        <v>114</v>
      </c>
      <c r="I35" s="9">
        <f t="shared" si="7"/>
        <v>73</v>
      </c>
      <c r="J35" s="9">
        <f t="shared" si="8"/>
        <v>187</v>
      </c>
      <c r="K35" s="375" t="s">
        <v>475</v>
      </c>
    </row>
    <row r="36" spans="1:11" ht="15.6" customHeight="1" x14ac:dyDescent="0.25">
      <c r="A36" s="8" t="s">
        <v>236</v>
      </c>
      <c r="B36" s="9">
        <v>0</v>
      </c>
      <c r="C36" s="9">
        <v>105</v>
      </c>
      <c r="D36" s="9">
        <f t="shared" si="5"/>
        <v>105</v>
      </c>
      <c r="E36" s="9">
        <v>0</v>
      </c>
      <c r="F36" s="9">
        <v>0</v>
      </c>
      <c r="G36" s="9">
        <f t="shared" si="6"/>
        <v>0</v>
      </c>
      <c r="H36" s="9">
        <f t="shared" si="7"/>
        <v>0</v>
      </c>
      <c r="I36" s="9">
        <f t="shared" si="7"/>
        <v>105</v>
      </c>
      <c r="J36" s="9">
        <f t="shared" si="8"/>
        <v>105</v>
      </c>
      <c r="K36" s="328" t="s">
        <v>268</v>
      </c>
    </row>
    <row r="37" spans="1:11" ht="15.6" customHeight="1" x14ac:dyDescent="0.25">
      <c r="A37" s="8" t="s">
        <v>1166</v>
      </c>
      <c r="B37" s="9">
        <v>24</v>
      </c>
      <c r="C37" s="9">
        <v>34</v>
      </c>
      <c r="D37" s="9">
        <f t="shared" si="5"/>
        <v>58</v>
      </c>
      <c r="E37" s="9">
        <v>0</v>
      </c>
      <c r="F37" s="9">
        <v>0</v>
      </c>
      <c r="G37" s="9">
        <f t="shared" si="6"/>
        <v>0</v>
      </c>
      <c r="H37" s="9">
        <f t="shared" si="7"/>
        <v>24</v>
      </c>
      <c r="I37" s="9">
        <f t="shared" si="7"/>
        <v>34</v>
      </c>
      <c r="J37" s="9">
        <f t="shared" si="8"/>
        <v>58</v>
      </c>
      <c r="K37" s="375" t="s">
        <v>1167</v>
      </c>
    </row>
    <row r="38" spans="1:11" ht="15.6" customHeight="1" x14ac:dyDescent="0.25">
      <c r="A38" s="8" t="s">
        <v>1114</v>
      </c>
      <c r="B38" s="9">
        <v>71</v>
      </c>
      <c r="C38" s="9">
        <v>0</v>
      </c>
      <c r="D38" s="9">
        <f t="shared" si="5"/>
        <v>71</v>
      </c>
      <c r="E38" s="9">
        <v>0</v>
      </c>
      <c r="F38" s="9">
        <v>0</v>
      </c>
      <c r="G38" s="9">
        <f t="shared" si="6"/>
        <v>0</v>
      </c>
      <c r="H38" s="9">
        <f t="shared" si="7"/>
        <v>71</v>
      </c>
      <c r="I38" s="9">
        <f t="shared" si="7"/>
        <v>0</v>
      </c>
      <c r="J38" s="9">
        <f t="shared" si="8"/>
        <v>71</v>
      </c>
      <c r="K38" s="375" t="s">
        <v>476</v>
      </c>
    </row>
    <row r="39" spans="1:11" ht="15.6" customHeight="1" x14ac:dyDescent="0.25">
      <c r="A39" s="8" t="s">
        <v>242</v>
      </c>
      <c r="B39" s="9">
        <v>33</v>
      </c>
      <c r="C39" s="9">
        <v>10</v>
      </c>
      <c r="D39" s="9">
        <f t="shared" si="5"/>
        <v>43</v>
      </c>
      <c r="E39" s="9">
        <v>0</v>
      </c>
      <c r="F39" s="9">
        <v>0</v>
      </c>
      <c r="G39" s="9">
        <f t="shared" si="6"/>
        <v>0</v>
      </c>
      <c r="H39" s="9">
        <f t="shared" si="7"/>
        <v>33</v>
      </c>
      <c r="I39" s="9">
        <f t="shared" si="7"/>
        <v>10</v>
      </c>
      <c r="J39" s="9">
        <f t="shared" si="8"/>
        <v>43</v>
      </c>
      <c r="K39" s="375" t="s">
        <v>243</v>
      </c>
    </row>
    <row r="40" spans="1:11" ht="15.6" customHeight="1" x14ac:dyDescent="0.25">
      <c r="A40" s="8" t="s">
        <v>444</v>
      </c>
      <c r="B40" s="9">
        <v>44</v>
      </c>
      <c r="C40" s="9">
        <v>13</v>
      </c>
      <c r="D40" s="9">
        <f t="shared" si="5"/>
        <v>57</v>
      </c>
      <c r="E40" s="9">
        <v>0</v>
      </c>
      <c r="F40" s="9">
        <v>0</v>
      </c>
      <c r="G40" s="9">
        <f t="shared" si="6"/>
        <v>0</v>
      </c>
      <c r="H40" s="9">
        <f t="shared" si="7"/>
        <v>44</v>
      </c>
      <c r="I40" s="9">
        <f t="shared" si="7"/>
        <v>13</v>
      </c>
      <c r="J40" s="9">
        <f t="shared" si="8"/>
        <v>57</v>
      </c>
      <c r="K40" s="375" t="s">
        <v>249</v>
      </c>
    </row>
    <row r="41" spans="1:11" ht="15.6" customHeight="1" x14ac:dyDescent="0.25">
      <c r="A41" s="8" t="s">
        <v>254</v>
      </c>
      <c r="B41" s="9">
        <v>36</v>
      </c>
      <c r="C41" s="9">
        <v>14</v>
      </c>
      <c r="D41" s="9">
        <f t="shared" si="5"/>
        <v>50</v>
      </c>
      <c r="E41" s="9">
        <v>0</v>
      </c>
      <c r="F41" s="9">
        <v>0</v>
      </c>
      <c r="G41" s="9">
        <f t="shared" si="6"/>
        <v>0</v>
      </c>
      <c r="H41" s="9">
        <f t="shared" si="7"/>
        <v>36</v>
      </c>
      <c r="I41" s="9">
        <f t="shared" si="7"/>
        <v>14</v>
      </c>
      <c r="J41" s="9">
        <f t="shared" si="8"/>
        <v>50</v>
      </c>
      <c r="K41" s="375" t="s">
        <v>453</v>
      </c>
    </row>
    <row r="42" spans="1:11" ht="15.6" customHeight="1" thickBot="1" x14ac:dyDescent="0.3">
      <c r="A42" s="8" t="s">
        <v>127</v>
      </c>
      <c r="B42" s="9">
        <f>SUM(B29:B41)</f>
        <v>666</v>
      </c>
      <c r="C42" s="9">
        <f t="shared" ref="C42:J42" si="9">SUM(C29:C41)</f>
        <v>490</v>
      </c>
      <c r="D42" s="9">
        <f t="shared" si="9"/>
        <v>1156</v>
      </c>
      <c r="E42" s="9">
        <f t="shared" si="9"/>
        <v>0</v>
      </c>
      <c r="F42" s="9">
        <f t="shared" si="9"/>
        <v>0</v>
      </c>
      <c r="G42" s="9">
        <f t="shared" si="9"/>
        <v>0</v>
      </c>
      <c r="H42" s="9">
        <f t="shared" si="9"/>
        <v>666</v>
      </c>
      <c r="I42" s="9">
        <f t="shared" si="9"/>
        <v>490</v>
      </c>
      <c r="J42" s="9">
        <f t="shared" si="9"/>
        <v>1156</v>
      </c>
      <c r="K42" s="375" t="s">
        <v>261</v>
      </c>
    </row>
    <row r="43" spans="1:11" ht="15.9" customHeight="1" thickBot="1" x14ac:dyDescent="0.3">
      <c r="A43" s="23" t="s">
        <v>384</v>
      </c>
      <c r="B43" s="24">
        <f>SUM(B42,B27)</f>
        <v>2914</v>
      </c>
      <c r="C43" s="24">
        <f t="shared" ref="C43:J43" si="10">SUM(C42,C27)</f>
        <v>3354</v>
      </c>
      <c r="D43" s="24">
        <f t="shared" si="10"/>
        <v>6268</v>
      </c>
      <c r="E43" s="24">
        <f t="shared" si="10"/>
        <v>0</v>
      </c>
      <c r="F43" s="24">
        <f t="shared" si="10"/>
        <v>0</v>
      </c>
      <c r="G43" s="24">
        <f t="shared" si="10"/>
        <v>0</v>
      </c>
      <c r="H43" s="24">
        <f t="shared" si="10"/>
        <v>2914</v>
      </c>
      <c r="I43" s="24">
        <f t="shared" si="10"/>
        <v>3354</v>
      </c>
      <c r="J43" s="24">
        <f t="shared" si="10"/>
        <v>6268</v>
      </c>
      <c r="K43" s="376" t="s">
        <v>263</v>
      </c>
    </row>
    <row r="44" spans="1:11" s="659" customFormat="1" ht="15.9" customHeight="1" thickTop="1" x14ac:dyDescent="0.25">
      <c r="A44" s="668"/>
      <c r="B44" s="656"/>
      <c r="C44" s="656"/>
      <c r="D44" s="656"/>
      <c r="E44" s="656"/>
      <c r="F44" s="656"/>
      <c r="G44" s="656"/>
      <c r="H44" s="656"/>
      <c r="I44" s="656"/>
      <c r="J44" s="656"/>
      <c r="K44" s="664"/>
    </row>
    <row r="45" spans="1:11" s="659" customFormat="1" ht="15.9" customHeight="1" x14ac:dyDescent="0.25">
      <c r="A45" s="668"/>
      <c r="B45" s="656"/>
      <c r="C45" s="656"/>
      <c r="D45" s="656"/>
      <c r="E45" s="656"/>
      <c r="F45" s="656"/>
      <c r="G45" s="656"/>
      <c r="H45" s="656"/>
      <c r="I45" s="656"/>
      <c r="J45" s="656"/>
      <c r="K45" s="664"/>
    </row>
    <row r="46" spans="1:11" s="659" customFormat="1" ht="15.9" customHeight="1" x14ac:dyDescent="0.25">
      <c r="A46" s="668"/>
      <c r="B46" s="656"/>
      <c r="C46" s="656"/>
      <c r="D46" s="656"/>
      <c r="E46" s="656"/>
      <c r="F46" s="656"/>
      <c r="G46" s="656"/>
      <c r="H46" s="656"/>
      <c r="I46" s="656"/>
      <c r="J46" s="656"/>
      <c r="K46" s="664"/>
    </row>
    <row r="48" spans="1:11" ht="18.75" customHeight="1" x14ac:dyDescent="0.25">
      <c r="A48" s="738" t="s">
        <v>1168</v>
      </c>
      <c r="B48" s="738"/>
      <c r="C48" s="738"/>
      <c r="D48" s="738"/>
      <c r="E48" s="738"/>
      <c r="F48" s="738"/>
      <c r="G48" s="738"/>
      <c r="H48" s="738"/>
      <c r="I48" s="738"/>
      <c r="J48" s="738"/>
      <c r="K48" s="738"/>
    </row>
    <row r="49" spans="1:11" ht="25.5" customHeight="1" x14ac:dyDescent="0.25">
      <c r="A49" s="742" t="s">
        <v>1169</v>
      </c>
      <c r="B49" s="742"/>
      <c r="C49" s="742"/>
      <c r="D49" s="742"/>
      <c r="E49" s="742"/>
      <c r="F49" s="742"/>
      <c r="G49" s="742"/>
      <c r="H49" s="742"/>
      <c r="I49" s="742"/>
      <c r="J49" s="742"/>
      <c r="K49" s="742"/>
    </row>
    <row r="50" spans="1:11" ht="19.5" customHeight="1" thickBot="1" x14ac:dyDescent="0.3">
      <c r="A50" s="5" t="s">
        <v>1170</v>
      </c>
      <c r="K50" s="7" t="s">
        <v>1171</v>
      </c>
    </row>
    <row r="51" spans="1:11" ht="14.25" customHeight="1" thickTop="1" x14ac:dyDescent="0.3">
      <c r="A51" s="735" t="s">
        <v>205</v>
      </c>
      <c r="B51" s="746" t="s">
        <v>1</v>
      </c>
      <c r="C51" s="746"/>
      <c r="D51" s="746"/>
      <c r="E51" s="746" t="s">
        <v>2</v>
      </c>
      <c r="F51" s="746"/>
      <c r="G51" s="746"/>
      <c r="H51" s="746" t="s">
        <v>4</v>
      </c>
      <c r="I51" s="746"/>
      <c r="J51" s="746"/>
      <c r="K51" s="735" t="s">
        <v>206</v>
      </c>
    </row>
    <row r="52" spans="1:11" ht="15.6" x14ac:dyDescent="0.3">
      <c r="A52" s="736"/>
      <c r="B52" s="747" t="s">
        <v>6</v>
      </c>
      <c r="C52" s="747"/>
      <c r="D52" s="747"/>
      <c r="E52" s="747" t="s">
        <v>7</v>
      </c>
      <c r="F52" s="747"/>
      <c r="G52" s="747"/>
      <c r="H52" s="747" t="s">
        <v>9</v>
      </c>
      <c r="I52" s="747"/>
      <c r="J52" s="747"/>
      <c r="K52" s="736"/>
    </row>
    <row r="53" spans="1:11" ht="14.25" customHeight="1" x14ac:dyDescent="0.3">
      <c r="A53" s="736"/>
      <c r="B53" s="370" t="s">
        <v>10</v>
      </c>
      <c r="C53" s="370" t="s">
        <v>113</v>
      </c>
      <c r="D53" s="370" t="s">
        <v>12</v>
      </c>
      <c r="E53" s="370" t="s">
        <v>10</v>
      </c>
      <c r="F53" s="370" t="s">
        <v>113</v>
      </c>
      <c r="G53" s="370" t="s">
        <v>12</v>
      </c>
      <c r="H53" s="370" t="s">
        <v>10</v>
      </c>
      <c r="I53" s="370" t="s">
        <v>113</v>
      </c>
      <c r="J53" s="370" t="s">
        <v>12</v>
      </c>
      <c r="K53" s="736"/>
    </row>
    <row r="54" spans="1:11" ht="15" customHeight="1" thickBot="1" x14ac:dyDescent="0.35">
      <c r="A54" s="737"/>
      <c r="B54" s="4" t="s">
        <v>13</v>
      </c>
      <c r="C54" s="4" t="s">
        <v>14</v>
      </c>
      <c r="D54" s="4" t="s">
        <v>9</v>
      </c>
      <c r="E54" s="4" t="s">
        <v>13</v>
      </c>
      <c r="F54" s="4" t="s">
        <v>14</v>
      </c>
      <c r="G54" s="4" t="s">
        <v>9</v>
      </c>
      <c r="H54" s="4" t="s">
        <v>13</v>
      </c>
      <c r="I54" s="4" t="s">
        <v>14</v>
      </c>
      <c r="J54" s="4" t="s">
        <v>9</v>
      </c>
      <c r="K54" s="737"/>
    </row>
    <row r="55" spans="1:11" ht="15" customHeight="1" x14ac:dyDescent="0.25">
      <c r="A55" s="8" t="s">
        <v>15</v>
      </c>
      <c r="B55" s="9"/>
      <c r="C55" s="9"/>
      <c r="D55" s="9"/>
      <c r="E55" s="9"/>
      <c r="F55" s="9"/>
      <c r="G55" s="9"/>
      <c r="H55" s="9"/>
      <c r="I55" s="9"/>
      <c r="J55" s="9"/>
      <c r="K55" s="375" t="s">
        <v>207</v>
      </c>
    </row>
    <row r="56" spans="1:11" ht="15" customHeight="1" x14ac:dyDescent="0.25">
      <c r="A56" s="8" t="s">
        <v>208</v>
      </c>
      <c r="B56" s="9">
        <v>228</v>
      </c>
      <c r="C56" s="9">
        <v>306</v>
      </c>
      <c r="D56" s="9">
        <f t="shared" ref="D56:D73" si="11">SUM(B56:C56)</f>
        <v>534</v>
      </c>
      <c r="E56" s="9">
        <v>0</v>
      </c>
      <c r="F56" s="9">
        <v>0</v>
      </c>
      <c r="G56" s="9">
        <f t="shared" ref="G56:G73" si="12">SUM(E56:F56)</f>
        <v>0</v>
      </c>
      <c r="H56" s="9">
        <f t="shared" ref="H56:I73" si="13">SUM(B56,E56)</f>
        <v>228</v>
      </c>
      <c r="I56" s="9">
        <f t="shared" si="13"/>
        <v>306</v>
      </c>
      <c r="J56" s="9">
        <f t="shared" ref="J56:J73" si="14">SUM(H56:I56)</f>
        <v>534</v>
      </c>
      <c r="K56" s="375" t="s">
        <v>209</v>
      </c>
    </row>
    <row r="57" spans="1:11" ht="15" customHeight="1" x14ac:dyDescent="0.25">
      <c r="A57" s="8" t="s">
        <v>212</v>
      </c>
      <c r="B57" s="9">
        <v>145</v>
      </c>
      <c r="C57" s="9">
        <v>240</v>
      </c>
      <c r="D57" s="9">
        <f t="shared" si="11"/>
        <v>385</v>
      </c>
      <c r="E57" s="9">
        <v>0</v>
      </c>
      <c r="F57" s="9">
        <v>0</v>
      </c>
      <c r="G57" s="9">
        <f t="shared" si="12"/>
        <v>0</v>
      </c>
      <c r="H57" s="9">
        <f t="shared" si="13"/>
        <v>145</v>
      </c>
      <c r="I57" s="9">
        <f t="shared" si="13"/>
        <v>240</v>
      </c>
      <c r="J57" s="9">
        <f t="shared" si="14"/>
        <v>385</v>
      </c>
      <c r="K57" s="375" t="s">
        <v>213</v>
      </c>
    </row>
    <row r="58" spans="1:11" ht="15" customHeight="1" x14ac:dyDescent="0.25">
      <c r="A58" s="8" t="s">
        <v>414</v>
      </c>
      <c r="B58" s="9">
        <v>106</v>
      </c>
      <c r="C58" s="9">
        <v>264</v>
      </c>
      <c r="D58" s="9">
        <f t="shared" si="11"/>
        <v>370</v>
      </c>
      <c r="E58" s="9">
        <v>0</v>
      </c>
      <c r="F58" s="9">
        <v>0</v>
      </c>
      <c r="G58" s="9">
        <f t="shared" si="12"/>
        <v>0</v>
      </c>
      <c r="H58" s="9">
        <f t="shared" si="13"/>
        <v>106</v>
      </c>
      <c r="I58" s="9">
        <f t="shared" si="13"/>
        <v>264</v>
      </c>
      <c r="J58" s="9">
        <f t="shared" si="14"/>
        <v>370</v>
      </c>
      <c r="K58" s="375" t="s">
        <v>310</v>
      </c>
    </row>
    <row r="59" spans="1:11" ht="15" customHeight="1" x14ac:dyDescent="0.25">
      <c r="A59" s="8" t="s">
        <v>218</v>
      </c>
      <c r="B59" s="9">
        <v>520</v>
      </c>
      <c r="C59" s="9">
        <v>389</v>
      </c>
      <c r="D59" s="9">
        <f t="shared" si="11"/>
        <v>909</v>
      </c>
      <c r="E59" s="9">
        <v>1</v>
      </c>
      <c r="F59" s="9">
        <v>1</v>
      </c>
      <c r="G59" s="9">
        <f t="shared" si="12"/>
        <v>2</v>
      </c>
      <c r="H59" s="9">
        <f t="shared" si="13"/>
        <v>521</v>
      </c>
      <c r="I59" s="9">
        <f t="shared" si="13"/>
        <v>390</v>
      </c>
      <c r="J59" s="9">
        <f t="shared" si="14"/>
        <v>911</v>
      </c>
      <c r="K59" s="375" t="s">
        <v>219</v>
      </c>
    </row>
    <row r="60" spans="1:11" ht="15" customHeight="1" x14ac:dyDescent="0.25">
      <c r="A60" s="8" t="s">
        <v>222</v>
      </c>
      <c r="B60" s="9">
        <v>577</v>
      </c>
      <c r="C60" s="9">
        <v>370</v>
      </c>
      <c r="D60" s="9">
        <f t="shared" si="11"/>
        <v>947</v>
      </c>
      <c r="E60" s="9">
        <v>0</v>
      </c>
      <c r="F60" s="9">
        <v>0</v>
      </c>
      <c r="G60" s="9">
        <f t="shared" si="12"/>
        <v>0</v>
      </c>
      <c r="H60" s="9">
        <f t="shared" si="13"/>
        <v>577</v>
      </c>
      <c r="I60" s="9">
        <f t="shared" si="13"/>
        <v>370</v>
      </c>
      <c r="J60" s="9">
        <f t="shared" si="14"/>
        <v>947</v>
      </c>
      <c r="K60" s="375" t="s">
        <v>223</v>
      </c>
    </row>
    <row r="61" spans="1:11" ht="15" customHeight="1" x14ac:dyDescent="0.25">
      <c r="A61" s="8" t="s">
        <v>226</v>
      </c>
      <c r="B61" s="9">
        <v>326</v>
      </c>
      <c r="C61" s="9">
        <v>982</v>
      </c>
      <c r="D61" s="9">
        <f t="shared" si="11"/>
        <v>1308</v>
      </c>
      <c r="E61" s="9">
        <v>0</v>
      </c>
      <c r="F61" s="9">
        <v>1</v>
      </c>
      <c r="G61" s="9">
        <f t="shared" si="12"/>
        <v>1</v>
      </c>
      <c r="H61" s="9">
        <f t="shared" si="13"/>
        <v>326</v>
      </c>
      <c r="I61" s="9">
        <f t="shared" si="13"/>
        <v>983</v>
      </c>
      <c r="J61" s="9">
        <f t="shared" si="14"/>
        <v>1309</v>
      </c>
      <c r="K61" s="375" t="s">
        <v>467</v>
      </c>
    </row>
    <row r="62" spans="1:11" ht="15" customHeight="1" x14ac:dyDescent="0.25">
      <c r="A62" s="8" t="s">
        <v>1159</v>
      </c>
      <c r="B62" s="9">
        <v>157</v>
      </c>
      <c r="C62" s="9">
        <v>129</v>
      </c>
      <c r="D62" s="9">
        <f t="shared" si="11"/>
        <v>286</v>
      </c>
      <c r="E62" s="9">
        <v>0</v>
      </c>
      <c r="F62" s="9">
        <v>0</v>
      </c>
      <c r="G62" s="9">
        <f t="shared" si="12"/>
        <v>0</v>
      </c>
      <c r="H62" s="9">
        <f t="shared" si="13"/>
        <v>157</v>
      </c>
      <c r="I62" s="9">
        <f t="shared" si="13"/>
        <v>129</v>
      </c>
      <c r="J62" s="9">
        <f t="shared" si="14"/>
        <v>286</v>
      </c>
      <c r="K62" s="375" t="s">
        <v>1160</v>
      </c>
    </row>
    <row r="63" spans="1:11" ht="15" customHeight="1" x14ac:dyDescent="0.25">
      <c r="A63" s="8" t="s">
        <v>470</v>
      </c>
      <c r="B63" s="9">
        <v>225</v>
      </c>
      <c r="C63" s="9">
        <v>271</v>
      </c>
      <c r="D63" s="9">
        <f t="shared" si="11"/>
        <v>496</v>
      </c>
      <c r="E63" s="9">
        <v>0</v>
      </c>
      <c r="F63" s="9">
        <v>0</v>
      </c>
      <c r="G63" s="9">
        <f t="shared" si="12"/>
        <v>0</v>
      </c>
      <c r="H63" s="9">
        <f t="shared" si="13"/>
        <v>225</v>
      </c>
      <c r="I63" s="9">
        <f t="shared" si="13"/>
        <v>271</v>
      </c>
      <c r="J63" s="9">
        <f t="shared" si="14"/>
        <v>496</v>
      </c>
      <c r="K63" s="375" t="s">
        <v>471</v>
      </c>
    </row>
    <row r="64" spans="1:11" ht="15" customHeight="1" x14ac:dyDescent="0.25">
      <c r="A64" s="8" t="s">
        <v>316</v>
      </c>
      <c r="B64" s="9">
        <v>981</v>
      </c>
      <c r="C64" s="9">
        <v>370</v>
      </c>
      <c r="D64" s="9">
        <f t="shared" si="11"/>
        <v>1351</v>
      </c>
      <c r="E64" s="9">
        <v>0</v>
      </c>
      <c r="F64" s="9">
        <v>0</v>
      </c>
      <c r="G64" s="9">
        <f t="shared" si="12"/>
        <v>0</v>
      </c>
      <c r="H64" s="9">
        <f t="shared" si="13"/>
        <v>981</v>
      </c>
      <c r="I64" s="9">
        <f t="shared" si="13"/>
        <v>370</v>
      </c>
      <c r="J64" s="9">
        <f t="shared" si="14"/>
        <v>1351</v>
      </c>
      <c r="K64" s="375" t="s">
        <v>231</v>
      </c>
    </row>
    <row r="65" spans="1:11" ht="15" customHeight="1" x14ac:dyDescent="0.25">
      <c r="A65" s="8" t="s">
        <v>1161</v>
      </c>
      <c r="B65" s="9">
        <v>1684</v>
      </c>
      <c r="C65" s="9">
        <v>1271</v>
      </c>
      <c r="D65" s="9">
        <f t="shared" si="11"/>
        <v>2955</v>
      </c>
      <c r="E65" s="9">
        <v>0</v>
      </c>
      <c r="F65" s="9">
        <v>0</v>
      </c>
      <c r="G65" s="9">
        <f t="shared" si="12"/>
        <v>0</v>
      </c>
      <c r="H65" s="9">
        <f t="shared" si="13"/>
        <v>1684</v>
      </c>
      <c r="I65" s="9">
        <f t="shared" si="13"/>
        <v>1271</v>
      </c>
      <c r="J65" s="9">
        <f t="shared" si="14"/>
        <v>2955</v>
      </c>
      <c r="K65" s="375" t="s">
        <v>1162</v>
      </c>
    </row>
    <row r="66" spans="1:11" ht="15" customHeight="1" x14ac:dyDescent="0.25">
      <c r="A66" s="8" t="s">
        <v>1163</v>
      </c>
      <c r="B66" s="9">
        <v>685</v>
      </c>
      <c r="C66" s="9">
        <v>820</v>
      </c>
      <c r="D66" s="9">
        <f t="shared" si="11"/>
        <v>1505</v>
      </c>
      <c r="E66" s="9">
        <v>0</v>
      </c>
      <c r="F66" s="9">
        <v>0</v>
      </c>
      <c r="G66" s="9">
        <f t="shared" si="12"/>
        <v>0</v>
      </c>
      <c r="H66" s="9">
        <f t="shared" si="13"/>
        <v>685</v>
      </c>
      <c r="I66" s="9">
        <f t="shared" si="13"/>
        <v>820</v>
      </c>
      <c r="J66" s="9">
        <f t="shared" si="14"/>
        <v>1505</v>
      </c>
      <c r="K66" s="375" t="s">
        <v>475</v>
      </c>
    </row>
    <row r="67" spans="1:11" ht="15" customHeight="1" x14ac:dyDescent="0.25">
      <c r="A67" s="8" t="s">
        <v>1164</v>
      </c>
      <c r="B67" s="9">
        <v>275</v>
      </c>
      <c r="C67" s="9">
        <v>496</v>
      </c>
      <c r="D67" s="9">
        <f t="shared" si="11"/>
        <v>771</v>
      </c>
      <c r="E67" s="9">
        <v>0</v>
      </c>
      <c r="F67" s="9">
        <v>0</v>
      </c>
      <c r="G67" s="9">
        <f t="shared" si="12"/>
        <v>0</v>
      </c>
      <c r="H67" s="9">
        <f t="shared" si="13"/>
        <v>275</v>
      </c>
      <c r="I67" s="9">
        <f t="shared" si="13"/>
        <v>496</v>
      </c>
      <c r="J67" s="9">
        <f t="shared" si="14"/>
        <v>771</v>
      </c>
      <c r="K67" s="375" t="s">
        <v>1165</v>
      </c>
    </row>
    <row r="68" spans="1:11" ht="15" customHeight="1" x14ac:dyDescent="0.25">
      <c r="A68" s="8" t="s">
        <v>236</v>
      </c>
      <c r="B68" s="9">
        <v>0</v>
      </c>
      <c r="C68" s="9">
        <v>3752</v>
      </c>
      <c r="D68" s="9">
        <f t="shared" si="11"/>
        <v>3752</v>
      </c>
      <c r="E68" s="9">
        <v>0</v>
      </c>
      <c r="F68" s="9">
        <v>2</v>
      </c>
      <c r="G68" s="9">
        <f t="shared" si="12"/>
        <v>2</v>
      </c>
      <c r="H68" s="9">
        <f t="shared" si="13"/>
        <v>0</v>
      </c>
      <c r="I68" s="9">
        <f t="shared" si="13"/>
        <v>3754</v>
      </c>
      <c r="J68" s="9">
        <f t="shared" si="14"/>
        <v>3754</v>
      </c>
      <c r="K68" s="375" t="s">
        <v>223</v>
      </c>
    </row>
    <row r="69" spans="1:11" ht="15" customHeight="1" x14ac:dyDescent="0.25">
      <c r="A69" s="8" t="s">
        <v>1166</v>
      </c>
      <c r="B69" s="9">
        <v>253</v>
      </c>
      <c r="C69" s="9">
        <v>421</v>
      </c>
      <c r="D69" s="9">
        <f t="shared" si="11"/>
        <v>674</v>
      </c>
      <c r="E69" s="9">
        <v>0</v>
      </c>
      <c r="F69" s="9">
        <v>0</v>
      </c>
      <c r="G69" s="9">
        <f t="shared" si="12"/>
        <v>0</v>
      </c>
      <c r="H69" s="9">
        <f t="shared" si="13"/>
        <v>253</v>
      </c>
      <c r="I69" s="9">
        <f t="shared" si="13"/>
        <v>421</v>
      </c>
      <c r="J69" s="9">
        <f t="shared" si="14"/>
        <v>674</v>
      </c>
      <c r="K69" s="375" t="s">
        <v>1167</v>
      </c>
    </row>
    <row r="70" spans="1:11" ht="15" customHeight="1" x14ac:dyDescent="0.25">
      <c r="A70" s="8" t="s">
        <v>1114</v>
      </c>
      <c r="B70" s="9">
        <v>295</v>
      </c>
      <c r="C70" s="9">
        <v>0</v>
      </c>
      <c r="D70" s="9">
        <f t="shared" si="11"/>
        <v>295</v>
      </c>
      <c r="E70" s="9">
        <v>0</v>
      </c>
      <c r="F70" s="9">
        <v>0</v>
      </c>
      <c r="G70" s="9">
        <f t="shared" si="12"/>
        <v>0</v>
      </c>
      <c r="H70" s="9">
        <f t="shared" si="13"/>
        <v>295</v>
      </c>
      <c r="I70" s="9">
        <f t="shared" si="13"/>
        <v>0</v>
      </c>
      <c r="J70" s="9">
        <f t="shared" si="14"/>
        <v>295</v>
      </c>
      <c r="K70" s="375" t="s">
        <v>476</v>
      </c>
    </row>
    <row r="71" spans="1:11" ht="15" customHeight="1" x14ac:dyDescent="0.25">
      <c r="A71" s="8" t="s">
        <v>242</v>
      </c>
      <c r="B71" s="9">
        <v>1805</v>
      </c>
      <c r="C71" s="9">
        <v>1039</v>
      </c>
      <c r="D71" s="9">
        <f t="shared" si="11"/>
        <v>2844</v>
      </c>
      <c r="E71" s="9">
        <v>0</v>
      </c>
      <c r="F71" s="9">
        <v>0</v>
      </c>
      <c r="G71" s="9">
        <f t="shared" si="12"/>
        <v>0</v>
      </c>
      <c r="H71" s="9">
        <f t="shared" si="13"/>
        <v>1805</v>
      </c>
      <c r="I71" s="9">
        <f t="shared" si="13"/>
        <v>1039</v>
      </c>
      <c r="J71" s="9">
        <f t="shared" si="14"/>
        <v>2844</v>
      </c>
      <c r="K71" s="375" t="s">
        <v>243</v>
      </c>
    </row>
    <row r="72" spans="1:11" ht="15" customHeight="1" x14ac:dyDescent="0.25">
      <c r="A72" s="8" t="s">
        <v>444</v>
      </c>
      <c r="B72" s="9">
        <v>743</v>
      </c>
      <c r="C72" s="9">
        <v>341</v>
      </c>
      <c r="D72" s="9">
        <f t="shared" si="11"/>
        <v>1084</v>
      </c>
      <c r="E72" s="9">
        <v>0</v>
      </c>
      <c r="F72" s="9">
        <v>0</v>
      </c>
      <c r="G72" s="9">
        <f t="shared" si="12"/>
        <v>0</v>
      </c>
      <c r="H72" s="9">
        <f t="shared" si="13"/>
        <v>743</v>
      </c>
      <c r="I72" s="9">
        <f t="shared" si="13"/>
        <v>341</v>
      </c>
      <c r="J72" s="9">
        <f t="shared" si="14"/>
        <v>1084</v>
      </c>
      <c r="K72" s="375" t="s">
        <v>249</v>
      </c>
    </row>
    <row r="73" spans="1:11" ht="15" customHeight="1" x14ac:dyDescent="0.25">
      <c r="A73" s="8" t="s">
        <v>254</v>
      </c>
      <c r="B73" s="9">
        <v>547</v>
      </c>
      <c r="C73" s="9">
        <v>527</v>
      </c>
      <c r="D73" s="9">
        <f t="shared" si="11"/>
        <v>1074</v>
      </c>
      <c r="E73" s="9">
        <v>0</v>
      </c>
      <c r="F73" s="9">
        <v>0</v>
      </c>
      <c r="G73" s="9">
        <f t="shared" si="12"/>
        <v>0</v>
      </c>
      <c r="H73" s="9">
        <f t="shared" si="13"/>
        <v>547</v>
      </c>
      <c r="I73" s="9">
        <f t="shared" si="13"/>
        <v>527</v>
      </c>
      <c r="J73" s="9">
        <f t="shared" si="14"/>
        <v>1074</v>
      </c>
      <c r="K73" s="375" t="s">
        <v>453</v>
      </c>
    </row>
    <row r="74" spans="1:11" ht="15" customHeight="1" x14ac:dyDescent="0.25">
      <c r="A74" s="8" t="s">
        <v>90</v>
      </c>
      <c r="B74" s="9">
        <f>SUM(B56:B73)</f>
        <v>9552</v>
      </c>
      <c r="C74" s="9">
        <f t="shared" ref="C74:J74" si="15">SUM(C56:C73)</f>
        <v>11988</v>
      </c>
      <c r="D74" s="9">
        <f t="shared" si="15"/>
        <v>21540</v>
      </c>
      <c r="E74" s="9">
        <f t="shared" si="15"/>
        <v>1</v>
      </c>
      <c r="F74" s="9">
        <f t="shared" si="15"/>
        <v>4</v>
      </c>
      <c r="G74" s="9">
        <f t="shared" si="15"/>
        <v>5</v>
      </c>
      <c r="H74" s="9">
        <f t="shared" si="15"/>
        <v>9553</v>
      </c>
      <c r="I74" s="9">
        <f t="shared" si="15"/>
        <v>11992</v>
      </c>
      <c r="J74" s="9">
        <f t="shared" si="15"/>
        <v>21545</v>
      </c>
      <c r="K74" s="375" t="s">
        <v>91</v>
      </c>
    </row>
    <row r="75" spans="1:11" ht="12.75" customHeight="1" x14ac:dyDescent="0.25">
      <c r="A75" s="8" t="s">
        <v>1087</v>
      </c>
      <c r="B75" s="9"/>
      <c r="C75" s="9"/>
      <c r="D75" s="9"/>
      <c r="E75" s="9"/>
      <c r="F75" s="9"/>
      <c r="G75" s="9"/>
      <c r="H75" s="9"/>
      <c r="I75" s="9"/>
      <c r="J75" s="9"/>
      <c r="K75" s="375" t="s">
        <v>93</v>
      </c>
    </row>
    <row r="76" spans="1:11" ht="14.25" customHeight="1" x14ac:dyDescent="0.25">
      <c r="A76" s="8" t="s">
        <v>222</v>
      </c>
      <c r="B76" s="9">
        <v>161</v>
      </c>
      <c r="C76" s="9">
        <v>4</v>
      </c>
      <c r="D76" s="9">
        <f t="shared" ref="D76:D88" si="16">SUM(B76:C76)</f>
        <v>165</v>
      </c>
      <c r="E76" s="9">
        <v>0</v>
      </c>
      <c r="F76" s="9">
        <v>0</v>
      </c>
      <c r="G76" s="9">
        <f t="shared" ref="G76:G88" si="17">SUM(E76:F76)</f>
        <v>0</v>
      </c>
      <c r="H76" s="9">
        <f t="shared" ref="H76:I88" si="18">SUM(B76,E76)</f>
        <v>161</v>
      </c>
      <c r="I76" s="9">
        <f t="shared" si="18"/>
        <v>4</v>
      </c>
      <c r="J76" s="9">
        <f t="shared" ref="J76:J88" si="19">SUM(H76:I76)</f>
        <v>165</v>
      </c>
      <c r="K76" s="375" t="s">
        <v>223</v>
      </c>
    </row>
    <row r="77" spans="1:11" ht="13.5" customHeight="1" x14ac:dyDescent="0.25">
      <c r="A77" s="8" t="s">
        <v>226</v>
      </c>
      <c r="B77" s="9">
        <v>49</v>
      </c>
      <c r="C77" s="9">
        <v>57</v>
      </c>
      <c r="D77" s="9">
        <f t="shared" si="16"/>
        <v>106</v>
      </c>
      <c r="E77" s="9">
        <v>0</v>
      </c>
      <c r="F77" s="9">
        <v>0</v>
      </c>
      <c r="G77" s="9">
        <f t="shared" si="17"/>
        <v>0</v>
      </c>
      <c r="H77" s="9">
        <f t="shared" si="18"/>
        <v>49</v>
      </c>
      <c r="I77" s="9">
        <f t="shared" si="18"/>
        <v>57</v>
      </c>
      <c r="J77" s="9">
        <f t="shared" si="19"/>
        <v>106</v>
      </c>
      <c r="K77" s="375" t="s">
        <v>467</v>
      </c>
    </row>
    <row r="78" spans="1:11" ht="15" customHeight="1" x14ac:dyDescent="0.25">
      <c r="A78" s="8" t="s">
        <v>1159</v>
      </c>
      <c r="B78" s="9">
        <v>38</v>
      </c>
      <c r="C78" s="9">
        <v>43</v>
      </c>
      <c r="D78" s="9">
        <f t="shared" si="16"/>
        <v>81</v>
      </c>
      <c r="E78" s="9">
        <v>0</v>
      </c>
      <c r="F78" s="9">
        <v>0</v>
      </c>
      <c r="G78" s="9">
        <f t="shared" si="17"/>
        <v>0</v>
      </c>
      <c r="H78" s="9">
        <f t="shared" si="18"/>
        <v>38</v>
      </c>
      <c r="I78" s="9">
        <f t="shared" si="18"/>
        <v>43</v>
      </c>
      <c r="J78" s="9">
        <f t="shared" si="19"/>
        <v>81</v>
      </c>
      <c r="K78" s="375" t="s">
        <v>1160</v>
      </c>
    </row>
    <row r="79" spans="1:11" ht="15" customHeight="1" x14ac:dyDescent="0.25">
      <c r="A79" s="8" t="s">
        <v>470</v>
      </c>
      <c r="B79" s="9">
        <v>92</v>
      </c>
      <c r="C79" s="9">
        <v>23</v>
      </c>
      <c r="D79" s="9">
        <f t="shared" si="16"/>
        <v>115</v>
      </c>
      <c r="E79" s="9">
        <v>0</v>
      </c>
      <c r="F79" s="9">
        <v>0</v>
      </c>
      <c r="G79" s="9">
        <f t="shared" si="17"/>
        <v>0</v>
      </c>
      <c r="H79" s="9">
        <f t="shared" si="18"/>
        <v>92</v>
      </c>
      <c r="I79" s="9">
        <f t="shared" si="18"/>
        <v>23</v>
      </c>
      <c r="J79" s="9">
        <f t="shared" si="19"/>
        <v>115</v>
      </c>
      <c r="K79" s="375" t="s">
        <v>471</v>
      </c>
    </row>
    <row r="80" spans="1:11" ht="15" customHeight="1" x14ac:dyDescent="0.25">
      <c r="A80" s="8" t="s">
        <v>230</v>
      </c>
      <c r="B80" s="9">
        <v>212</v>
      </c>
      <c r="C80" s="9">
        <v>78</v>
      </c>
      <c r="D80" s="9">
        <f t="shared" si="16"/>
        <v>290</v>
      </c>
      <c r="E80" s="9">
        <v>0</v>
      </c>
      <c r="F80" s="9">
        <v>0</v>
      </c>
      <c r="G80" s="9">
        <f t="shared" si="17"/>
        <v>0</v>
      </c>
      <c r="H80" s="9">
        <f t="shared" si="18"/>
        <v>212</v>
      </c>
      <c r="I80" s="9">
        <f t="shared" si="18"/>
        <v>78</v>
      </c>
      <c r="J80" s="9">
        <f t="shared" si="19"/>
        <v>290</v>
      </c>
      <c r="K80" s="375" t="s">
        <v>231</v>
      </c>
    </row>
    <row r="81" spans="1:11" ht="15" customHeight="1" x14ac:dyDescent="0.25">
      <c r="A81" s="8" t="s">
        <v>1161</v>
      </c>
      <c r="B81" s="9">
        <v>292</v>
      </c>
      <c r="C81" s="9">
        <v>282</v>
      </c>
      <c r="D81" s="9">
        <f t="shared" si="16"/>
        <v>574</v>
      </c>
      <c r="E81" s="9">
        <v>0</v>
      </c>
      <c r="F81" s="9">
        <v>0</v>
      </c>
      <c r="G81" s="9">
        <f t="shared" si="17"/>
        <v>0</v>
      </c>
      <c r="H81" s="9">
        <f t="shared" si="18"/>
        <v>292</v>
      </c>
      <c r="I81" s="9">
        <f t="shared" si="18"/>
        <v>282</v>
      </c>
      <c r="J81" s="9">
        <f t="shared" si="19"/>
        <v>574</v>
      </c>
      <c r="K81" s="375" t="s">
        <v>1162</v>
      </c>
    </row>
    <row r="82" spans="1:11" ht="15" customHeight="1" x14ac:dyDescent="0.25">
      <c r="A82" s="8" t="s">
        <v>1163</v>
      </c>
      <c r="B82" s="9">
        <v>293</v>
      </c>
      <c r="C82" s="9">
        <v>196</v>
      </c>
      <c r="D82" s="9">
        <f t="shared" si="16"/>
        <v>489</v>
      </c>
      <c r="E82" s="9">
        <v>0</v>
      </c>
      <c r="F82" s="9">
        <v>0</v>
      </c>
      <c r="G82" s="9">
        <f t="shared" si="17"/>
        <v>0</v>
      </c>
      <c r="H82" s="9">
        <f t="shared" si="18"/>
        <v>293</v>
      </c>
      <c r="I82" s="9">
        <f t="shared" si="18"/>
        <v>196</v>
      </c>
      <c r="J82" s="9">
        <f t="shared" si="19"/>
        <v>489</v>
      </c>
      <c r="K82" s="375" t="s">
        <v>475</v>
      </c>
    </row>
    <row r="83" spans="1:11" ht="15" customHeight="1" x14ac:dyDescent="0.25">
      <c r="A83" s="8" t="s">
        <v>236</v>
      </c>
      <c r="B83" s="9">
        <v>0</v>
      </c>
      <c r="C83" s="9">
        <v>138</v>
      </c>
      <c r="D83" s="9">
        <f t="shared" si="16"/>
        <v>138</v>
      </c>
      <c r="E83" s="9">
        <v>0</v>
      </c>
      <c r="F83" s="9">
        <v>1</v>
      </c>
      <c r="G83" s="9">
        <f t="shared" si="17"/>
        <v>1</v>
      </c>
      <c r="H83" s="9">
        <f t="shared" si="18"/>
        <v>0</v>
      </c>
      <c r="I83" s="9">
        <f t="shared" si="18"/>
        <v>139</v>
      </c>
      <c r="J83" s="9">
        <f t="shared" si="19"/>
        <v>139</v>
      </c>
      <c r="K83" s="328" t="s">
        <v>268</v>
      </c>
    </row>
    <row r="84" spans="1:11" ht="15" customHeight="1" x14ac:dyDescent="0.25">
      <c r="A84" s="8" t="s">
        <v>1166</v>
      </c>
      <c r="B84" s="9">
        <v>83</v>
      </c>
      <c r="C84" s="9">
        <v>91</v>
      </c>
      <c r="D84" s="9">
        <f t="shared" si="16"/>
        <v>174</v>
      </c>
      <c r="E84" s="9">
        <v>0</v>
      </c>
      <c r="F84" s="9">
        <v>0</v>
      </c>
      <c r="G84" s="9">
        <f t="shared" si="17"/>
        <v>0</v>
      </c>
      <c r="H84" s="9">
        <f t="shared" si="18"/>
        <v>83</v>
      </c>
      <c r="I84" s="9">
        <f t="shared" si="18"/>
        <v>91</v>
      </c>
      <c r="J84" s="9">
        <f t="shared" si="19"/>
        <v>174</v>
      </c>
      <c r="K84" s="375" t="s">
        <v>1167</v>
      </c>
    </row>
    <row r="85" spans="1:11" ht="15" customHeight="1" x14ac:dyDescent="0.25">
      <c r="A85" s="8" t="s">
        <v>1114</v>
      </c>
      <c r="B85" s="9">
        <v>175</v>
      </c>
      <c r="C85" s="9">
        <v>0</v>
      </c>
      <c r="D85" s="9">
        <f t="shared" si="16"/>
        <v>175</v>
      </c>
      <c r="E85" s="9">
        <v>0</v>
      </c>
      <c r="F85" s="9">
        <v>0</v>
      </c>
      <c r="G85" s="9">
        <f t="shared" si="17"/>
        <v>0</v>
      </c>
      <c r="H85" s="9">
        <f t="shared" si="18"/>
        <v>175</v>
      </c>
      <c r="I85" s="9">
        <f t="shared" si="18"/>
        <v>0</v>
      </c>
      <c r="J85" s="9">
        <f t="shared" si="19"/>
        <v>175</v>
      </c>
      <c r="K85" s="375" t="s">
        <v>476</v>
      </c>
    </row>
    <row r="86" spans="1:11" ht="15" customHeight="1" x14ac:dyDescent="0.25">
      <c r="A86" s="8" t="s">
        <v>242</v>
      </c>
      <c r="B86" s="9">
        <v>49</v>
      </c>
      <c r="C86" s="9">
        <v>12</v>
      </c>
      <c r="D86" s="9">
        <f t="shared" si="16"/>
        <v>61</v>
      </c>
      <c r="E86" s="9">
        <v>0</v>
      </c>
      <c r="F86" s="9">
        <v>0</v>
      </c>
      <c r="G86" s="9">
        <f t="shared" si="17"/>
        <v>0</v>
      </c>
      <c r="H86" s="9">
        <f t="shared" si="18"/>
        <v>49</v>
      </c>
      <c r="I86" s="9">
        <f t="shared" si="18"/>
        <v>12</v>
      </c>
      <c r="J86" s="9">
        <f t="shared" si="19"/>
        <v>61</v>
      </c>
      <c r="K86" s="375" t="s">
        <v>476</v>
      </c>
    </row>
    <row r="87" spans="1:11" ht="15" customHeight="1" x14ac:dyDescent="0.25">
      <c r="A87" s="8" t="s">
        <v>444</v>
      </c>
      <c r="B87" s="9">
        <v>124</v>
      </c>
      <c r="C87" s="9">
        <v>22</v>
      </c>
      <c r="D87" s="9">
        <f t="shared" si="16"/>
        <v>146</v>
      </c>
      <c r="E87" s="9">
        <v>0</v>
      </c>
      <c r="F87" s="9">
        <v>0</v>
      </c>
      <c r="G87" s="9">
        <f t="shared" si="17"/>
        <v>0</v>
      </c>
      <c r="H87" s="9">
        <f t="shared" si="18"/>
        <v>124</v>
      </c>
      <c r="I87" s="9">
        <f t="shared" si="18"/>
        <v>22</v>
      </c>
      <c r="J87" s="9">
        <f t="shared" si="19"/>
        <v>146</v>
      </c>
      <c r="K87" s="375" t="s">
        <v>249</v>
      </c>
    </row>
    <row r="88" spans="1:11" ht="15" customHeight="1" x14ac:dyDescent="0.25">
      <c r="A88" s="8" t="s">
        <v>254</v>
      </c>
      <c r="B88" s="9">
        <v>88</v>
      </c>
      <c r="C88" s="9">
        <v>37</v>
      </c>
      <c r="D88" s="9">
        <f t="shared" si="16"/>
        <v>125</v>
      </c>
      <c r="E88" s="9">
        <v>0</v>
      </c>
      <c r="F88" s="9">
        <v>0</v>
      </c>
      <c r="G88" s="9">
        <f t="shared" si="17"/>
        <v>0</v>
      </c>
      <c r="H88" s="9">
        <f t="shared" si="18"/>
        <v>88</v>
      </c>
      <c r="I88" s="9">
        <f t="shared" si="18"/>
        <v>37</v>
      </c>
      <c r="J88" s="9">
        <f t="shared" si="19"/>
        <v>125</v>
      </c>
      <c r="K88" s="375" t="s">
        <v>453</v>
      </c>
    </row>
    <row r="89" spans="1:11" ht="15" customHeight="1" thickBot="1" x14ac:dyDescent="0.3">
      <c r="A89" s="8" t="s">
        <v>127</v>
      </c>
      <c r="B89" s="9">
        <f>SUM(B76:B88)</f>
        <v>1656</v>
      </c>
      <c r="C89" s="9">
        <f t="shared" ref="C89:J89" si="20">SUM(C76:C88)</f>
        <v>983</v>
      </c>
      <c r="D89" s="9">
        <f t="shared" si="20"/>
        <v>2639</v>
      </c>
      <c r="E89" s="9">
        <f t="shared" si="20"/>
        <v>0</v>
      </c>
      <c r="F89" s="9">
        <f t="shared" si="20"/>
        <v>1</v>
      </c>
      <c r="G89" s="9">
        <f t="shared" si="20"/>
        <v>1</v>
      </c>
      <c r="H89" s="9">
        <f t="shared" si="20"/>
        <v>1656</v>
      </c>
      <c r="I89" s="9">
        <f t="shared" si="20"/>
        <v>984</v>
      </c>
      <c r="J89" s="9">
        <f t="shared" si="20"/>
        <v>2640</v>
      </c>
      <c r="K89" s="375" t="s">
        <v>261</v>
      </c>
    </row>
    <row r="90" spans="1:11" ht="15" customHeight="1" thickBot="1" x14ac:dyDescent="0.3">
      <c r="A90" s="23" t="s">
        <v>384</v>
      </c>
      <c r="B90" s="24">
        <f>SUM(B89,B74)</f>
        <v>11208</v>
      </c>
      <c r="C90" s="24">
        <f t="shared" ref="C90:J90" si="21">SUM(C89,C74)</f>
        <v>12971</v>
      </c>
      <c r="D90" s="24">
        <f t="shared" si="21"/>
        <v>24179</v>
      </c>
      <c r="E90" s="24">
        <f t="shared" si="21"/>
        <v>1</v>
      </c>
      <c r="F90" s="24">
        <f t="shared" si="21"/>
        <v>5</v>
      </c>
      <c r="G90" s="24">
        <f t="shared" si="21"/>
        <v>6</v>
      </c>
      <c r="H90" s="24">
        <f t="shared" si="21"/>
        <v>11209</v>
      </c>
      <c r="I90" s="24">
        <f t="shared" si="21"/>
        <v>12976</v>
      </c>
      <c r="J90" s="24">
        <f t="shared" si="21"/>
        <v>24185</v>
      </c>
      <c r="K90" s="376" t="s">
        <v>263</v>
      </c>
    </row>
    <row r="91" spans="1:11" ht="14.4" thickTop="1" x14ac:dyDescent="0.25"/>
    <row r="92" spans="1:11" s="659" customFormat="1" x14ac:dyDescent="0.25"/>
    <row r="93" spans="1:11" s="659" customFormat="1" x14ac:dyDescent="0.25"/>
    <row r="94" spans="1:11" s="659" customFormat="1" x14ac:dyDescent="0.25"/>
    <row r="96" spans="1:11" s="608" customFormat="1" x14ac:dyDescent="0.25"/>
    <row r="97" spans="1:11" ht="21.75" customHeight="1" x14ac:dyDescent="0.25">
      <c r="A97" s="738" t="s">
        <v>1172</v>
      </c>
      <c r="B97" s="738"/>
      <c r="C97" s="738"/>
      <c r="D97" s="738"/>
      <c r="E97" s="738"/>
      <c r="F97" s="738"/>
      <c r="G97" s="738"/>
      <c r="H97" s="738"/>
      <c r="I97" s="738"/>
      <c r="J97" s="738"/>
      <c r="K97" s="738"/>
    </row>
    <row r="98" spans="1:11" ht="24.75" customHeight="1" x14ac:dyDescent="0.25">
      <c r="A98" s="742" t="s">
        <v>1173</v>
      </c>
      <c r="B98" s="742"/>
      <c r="C98" s="742"/>
      <c r="D98" s="742"/>
      <c r="E98" s="742"/>
      <c r="F98" s="742"/>
      <c r="G98" s="742"/>
      <c r="H98" s="742"/>
      <c r="I98" s="742"/>
      <c r="J98" s="742"/>
      <c r="K98" s="742"/>
    </row>
    <row r="99" spans="1:11" ht="24" customHeight="1" thickBot="1" x14ac:dyDescent="0.3">
      <c r="A99" s="5" t="s">
        <v>1174</v>
      </c>
      <c r="K99" s="7" t="s">
        <v>1175</v>
      </c>
    </row>
    <row r="100" spans="1:11" ht="13.5" customHeight="1" thickTop="1" x14ac:dyDescent="0.3">
      <c r="A100" s="735" t="s">
        <v>205</v>
      </c>
      <c r="B100" s="746" t="s">
        <v>1</v>
      </c>
      <c r="C100" s="746"/>
      <c r="D100" s="746"/>
      <c r="E100" s="746" t="s">
        <v>2</v>
      </c>
      <c r="F100" s="746"/>
      <c r="G100" s="746"/>
      <c r="H100" s="746" t="s">
        <v>4</v>
      </c>
      <c r="I100" s="746"/>
      <c r="J100" s="746"/>
      <c r="K100" s="735" t="s">
        <v>206</v>
      </c>
    </row>
    <row r="101" spans="1:11" ht="15.6" x14ac:dyDescent="0.3">
      <c r="A101" s="736"/>
      <c r="B101" s="747" t="s">
        <v>6</v>
      </c>
      <c r="C101" s="747"/>
      <c r="D101" s="747"/>
      <c r="E101" s="747" t="s">
        <v>7</v>
      </c>
      <c r="F101" s="747"/>
      <c r="G101" s="747"/>
      <c r="H101" s="747" t="s">
        <v>9</v>
      </c>
      <c r="I101" s="747"/>
      <c r="J101" s="747"/>
      <c r="K101" s="736"/>
    </row>
    <row r="102" spans="1:11" ht="15.6" x14ac:dyDescent="0.3">
      <c r="A102" s="736"/>
      <c r="B102" s="370" t="s">
        <v>10</v>
      </c>
      <c r="C102" s="370" t="s">
        <v>113</v>
      </c>
      <c r="D102" s="370" t="s">
        <v>12</v>
      </c>
      <c r="E102" s="370" t="s">
        <v>10</v>
      </c>
      <c r="F102" s="370" t="s">
        <v>113</v>
      </c>
      <c r="G102" s="370" t="s">
        <v>12</v>
      </c>
      <c r="H102" s="370" t="s">
        <v>10</v>
      </c>
      <c r="I102" s="370" t="s">
        <v>113</v>
      </c>
      <c r="J102" s="370" t="s">
        <v>12</v>
      </c>
      <c r="K102" s="736"/>
    </row>
    <row r="103" spans="1:11" ht="16.2" thickBot="1" x14ac:dyDescent="0.35">
      <c r="A103" s="737"/>
      <c r="B103" s="4" t="s">
        <v>13</v>
      </c>
      <c r="C103" s="4" t="s">
        <v>14</v>
      </c>
      <c r="D103" s="4" t="s">
        <v>9</v>
      </c>
      <c r="E103" s="4" t="s">
        <v>13</v>
      </c>
      <c r="F103" s="4" t="s">
        <v>14</v>
      </c>
      <c r="G103" s="4" t="s">
        <v>9</v>
      </c>
      <c r="H103" s="4" t="s">
        <v>13</v>
      </c>
      <c r="I103" s="4" t="s">
        <v>14</v>
      </c>
      <c r="J103" s="4" t="s">
        <v>9</v>
      </c>
      <c r="K103" s="737"/>
    </row>
    <row r="104" spans="1:11" ht="18" customHeight="1" x14ac:dyDescent="0.25">
      <c r="A104" s="8" t="s">
        <v>15</v>
      </c>
      <c r="B104" s="9"/>
      <c r="C104" s="9"/>
      <c r="D104" s="9"/>
      <c r="E104" s="9"/>
      <c r="F104" s="9"/>
      <c r="G104" s="9"/>
      <c r="H104" s="9"/>
      <c r="I104" s="9"/>
      <c r="J104" s="9"/>
      <c r="K104" s="375" t="s">
        <v>207</v>
      </c>
    </row>
    <row r="105" spans="1:11" ht="18" customHeight="1" x14ac:dyDescent="0.25">
      <c r="A105" s="8" t="s">
        <v>208</v>
      </c>
      <c r="B105" s="9">
        <v>75</v>
      </c>
      <c r="C105" s="9">
        <v>32</v>
      </c>
      <c r="D105" s="9">
        <f t="shared" ref="D105:D130" si="22">SUM(B105:C105)</f>
        <v>107</v>
      </c>
      <c r="E105" s="9">
        <v>0</v>
      </c>
      <c r="F105" s="9">
        <v>0</v>
      </c>
      <c r="G105" s="9">
        <f t="shared" ref="G105:G131" si="23">SUM(E105:F105)</f>
        <v>0</v>
      </c>
      <c r="H105" s="9">
        <f t="shared" ref="H105:I120" si="24">SUM(B105,E105)</f>
        <v>75</v>
      </c>
      <c r="I105" s="9">
        <f t="shared" si="24"/>
        <v>32</v>
      </c>
      <c r="J105" s="9">
        <f t="shared" ref="J105:J131" si="25">SUM(H105:I105)</f>
        <v>107</v>
      </c>
      <c r="K105" s="375" t="s">
        <v>209</v>
      </c>
    </row>
    <row r="106" spans="1:11" ht="18" customHeight="1" x14ac:dyDescent="0.25">
      <c r="A106" s="8" t="s">
        <v>212</v>
      </c>
      <c r="B106" s="9">
        <v>33</v>
      </c>
      <c r="C106" s="9">
        <v>23</v>
      </c>
      <c r="D106" s="9">
        <f t="shared" si="22"/>
        <v>56</v>
      </c>
      <c r="E106" s="9">
        <v>0</v>
      </c>
      <c r="F106" s="9">
        <v>0</v>
      </c>
      <c r="G106" s="9">
        <f t="shared" si="23"/>
        <v>0</v>
      </c>
      <c r="H106" s="9">
        <f t="shared" si="24"/>
        <v>33</v>
      </c>
      <c r="I106" s="9">
        <f t="shared" si="24"/>
        <v>23</v>
      </c>
      <c r="J106" s="9">
        <f t="shared" si="25"/>
        <v>56</v>
      </c>
      <c r="K106" s="375" t="s">
        <v>213</v>
      </c>
    </row>
    <row r="107" spans="1:11" ht="18" customHeight="1" x14ac:dyDescent="0.25">
      <c r="A107" s="8" t="s">
        <v>1176</v>
      </c>
      <c r="B107" s="9">
        <v>25</v>
      </c>
      <c r="C107" s="9">
        <v>9</v>
      </c>
      <c r="D107" s="9">
        <f t="shared" si="22"/>
        <v>34</v>
      </c>
      <c r="E107" s="9">
        <v>0</v>
      </c>
      <c r="F107" s="9">
        <v>0</v>
      </c>
      <c r="G107" s="9">
        <f t="shared" si="23"/>
        <v>0</v>
      </c>
      <c r="H107" s="9">
        <f t="shared" si="24"/>
        <v>25</v>
      </c>
      <c r="I107" s="9">
        <f t="shared" si="24"/>
        <v>9</v>
      </c>
      <c r="J107" s="9">
        <f t="shared" si="25"/>
        <v>34</v>
      </c>
      <c r="K107" s="375" t="s">
        <v>310</v>
      </c>
    </row>
    <row r="108" spans="1:11" ht="18" customHeight="1" x14ac:dyDescent="0.25">
      <c r="A108" s="8" t="s">
        <v>218</v>
      </c>
      <c r="B108" s="9">
        <v>150</v>
      </c>
      <c r="C108" s="9">
        <v>17</v>
      </c>
      <c r="D108" s="9">
        <f t="shared" si="22"/>
        <v>167</v>
      </c>
      <c r="E108" s="9">
        <v>0</v>
      </c>
      <c r="F108" s="9">
        <v>0</v>
      </c>
      <c r="G108" s="9">
        <f t="shared" si="23"/>
        <v>0</v>
      </c>
      <c r="H108" s="9">
        <f t="shared" si="24"/>
        <v>150</v>
      </c>
      <c r="I108" s="9">
        <f t="shared" si="24"/>
        <v>17</v>
      </c>
      <c r="J108" s="9">
        <f t="shared" si="25"/>
        <v>167</v>
      </c>
      <c r="K108" s="375" t="s">
        <v>219</v>
      </c>
    </row>
    <row r="109" spans="1:11" ht="18" customHeight="1" x14ac:dyDescent="0.25">
      <c r="A109" s="8" t="s">
        <v>222</v>
      </c>
      <c r="B109" s="9">
        <v>155</v>
      </c>
      <c r="C109" s="9">
        <v>15</v>
      </c>
      <c r="D109" s="9">
        <f t="shared" si="22"/>
        <v>170</v>
      </c>
      <c r="E109" s="9">
        <v>1</v>
      </c>
      <c r="F109" s="9">
        <v>0</v>
      </c>
      <c r="G109" s="9">
        <f t="shared" si="23"/>
        <v>1</v>
      </c>
      <c r="H109" s="9">
        <f t="shared" si="24"/>
        <v>156</v>
      </c>
      <c r="I109" s="9">
        <f t="shared" si="24"/>
        <v>15</v>
      </c>
      <c r="J109" s="9">
        <f t="shared" si="25"/>
        <v>171</v>
      </c>
      <c r="K109" s="375" t="s">
        <v>223</v>
      </c>
    </row>
    <row r="110" spans="1:11" ht="18" customHeight="1" x14ac:dyDescent="0.25">
      <c r="A110" s="8" t="s">
        <v>226</v>
      </c>
      <c r="B110" s="9">
        <v>96</v>
      </c>
      <c r="C110" s="9">
        <v>30</v>
      </c>
      <c r="D110" s="9">
        <f t="shared" si="22"/>
        <v>126</v>
      </c>
      <c r="E110" s="9">
        <v>0</v>
      </c>
      <c r="F110" s="9">
        <v>0</v>
      </c>
      <c r="G110" s="9">
        <f t="shared" si="23"/>
        <v>0</v>
      </c>
      <c r="H110" s="9">
        <f t="shared" si="24"/>
        <v>96</v>
      </c>
      <c r="I110" s="9">
        <f t="shared" si="24"/>
        <v>30</v>
      </c>
      <c r="J110" s="9">
        <f t="shared" si="25"/>
        <v>126</v>
      </c>
      <c r="K110" s="375" t="s">
        <v>467</v>
      </c>
    </row>
    <row r="111" spans="1:11" ht="18" customHeight="1" x14ac:dyDescent="0.25">
      <c r="A111" s="8" t="s">
        <v>1159</v>
      </c>
      <c r="B111" s="9">
        <v>18</v>
      </c>
      <c r="C111" s="9">
        <v>2</v>
      </c>
      <c r="D111" s="9">
        <f t="shared" si="22"/>
        <v>20</v>
      </c>
      <c r="E111" s="9">
        <v>0</v>
      </c>
      <c r="F111" s="9">
        <v>0</v>
      </c>
      <c r="G111" s="9">
        <f t="shared" si="23"/>
        <v>0</v>
      </c>
      <c r="H111" s="9">
        <f t="shared" si="24"/>
        <v>18</v>
      </c>
      <c r="I111" s="9">
        <f t="shared" si="24"/>
        <v>2</v>
      </c>
      <c r="J111" s="9">
        <f t="shared" si="25"/>
        <v>20</v>
      </c>
      <c r="K111" s="375" t="s">
        <v>1160</v>
      </c>
    </row>
    <row r="112" spans="1:11" ht="30" customHeight="1" x14ac:dyDescent="0.25">
      <c r="A112" s="8" t="s">
        <v>470</v>
      </c>
      <c r="B112" s="9">
        <v>34</v>
      </c>
      <c r="C112" s="9">
        <v>9</v>
      </c>
      <c r="D112" s="9">
        <f t="shared" si="22"/>
        <v>43</v>
      </c>
      <c r="E112" s="9">
        <v>1</v>
      </c>
      <c r="F112" s="9">
        <v>0</v>
      </c>
      <c r="G112" s="9">
        <f t="shared" si="23"/>
        <v>1</v>
      </c>
      <c r="H112" s="9">
        <f t="shared" si="24"/>
        <v>35</v>
      </c>
      <c r="I112" s="9">
        <f t="shared" si="24"/>
        <v>9</v>
      </c>
      <c r="J112" s="9">
        <f t="shared" si="25"/>
        <v>44</v>
      </c>
      <c r="K112" s="31" t="s">
        <v>377</v>
      </c>
    </row>
    <row r="113" spans="1:11" ht="18" customHeight="1" x14ac:dyDescent="0.25">
      <c r="A113" s="8" t="s">
        <v>316</v>
      </c>
      <c r="B113" s="9">
        <v>53</v>
      </c>
      <c r="C113" s="9">
        <v>2</v>
      </c>
      <c r="D113" s="9">
        <f t="shared" si="22"/>
        <v>55</v>
      </c>
      <c r="E113" s="9">
        <v>0</v>
      </c>
      <c r="F113" s="9">
        <v>0</v>
      </c>
      <c r="G113" s="9">
        <f t="shared" si="23"/>
        <v>0</v>
      </c>
      <c r="H113" s="9">
        <f t="shared" si="24"/>
        <v>53</v>
      </c>
      <c r="I113" s="9">
        <f t="shared" si="24"/>
        <v>2</v>
      </c>
      <c r="J113" s="9">
        <f t="shared" si="25"/>
        <v>55</v>
      </c>
      <c r="K113" s="375" t="s">
        <v>231</v>
      </c>
    </row>
    <row r="114" spans="1:11" ht="18" customHeight="1" x14ac:dyDescent="0.25">
      <c r="A114" s="8" t="s">
        <v>1161</v>
      </c>
      <c r="B114" s="9">
        <v>158</v>
      </c>
      <c r="C114" s="9">
        <v>8</v>
      </c>
      <c r="D114" s="9">
        <f t="shared" si="22"/>
        <v>166</v>
      </c>
      <c r="E114" s="9">
        <v>0</v>
      </c>
      <c r="F114" s="9">
        <v>0</v>
      </c>
      <c r="G114" s="9">
        <f t="shared" si="23"/>
        <v>0</v>
      </c>
      <c r="H114" s="9">
        <f t="shared" si="24"/>
        <v>158</v>
      </c>
      <c r="I114" s="9">
        <f t="shared" si="24"/>
        <v>8</v>
      </c>
      <c r="J114" s="9">
        <f t="shared" si="25"/>
        <v>166</v>
      </c>
      <c r="K114" s="375" t="s">
        <v>1162</v>
      </c>
    </row>
    <row r="115" spans="1:11" ht="18" customHeight="1" x14ac:dyDescent="0.25">
      <c r="A115" s="8" t="s">
        <v>1163</v>
      </c>
      <c r="B115" s="9">
        <v>88</v>
      </c>
      <c r="C115" s="9">
        <v>15</v>
      </c>
      <c r="D115" s="9">
        <f t="shared" si="22"/>
        <v>103</v>
      </c>
      <c r="E115" s="9">
        <v>0</v>
      </c>
      <c r="F115" s="9">
        <v>0</v>
      </c>
      <c r="G115" s="9">
        <f t="shared" si="23"/>
        <v>0</v>
      </c>
      <c r="H115" s="9">
        <f t="shared" si="24"/>
        <v>88</v>
      </c>
      <c r="I115" s="9">
        <f t="shared" si="24"/>
        <v>15</v>
      </c>
      <c r="J115" s="9">
        <f t="shared" si="25"/>
        <v>103</v>
      </c>
      <c r="K115" s="375" t="s">
        <v>475</v>
      </c>
    </row>
    <row r="116" spans="1:11" ht="18" customHeight="1" x14ac:dyDescent="0.25">
      <c r="A116" s="8" t="s">
        <v>1164</v>
      </c>
      <c r="B116" s="9">
        <v>33</v>
      </c>
      <c r="C116" s="9">
        <v>1</v>
      </c>
      <c r="D116" s="9">
        <f t="shared" si="22"/>
        <v>34</v>
      </c>
      <c r="E116" s="9">
        <v>1</v>
      </c>
      <c r="F116" s="9">
        <v>0</v>
      </c>
      <c r="G116" s="9">
        <f t="shared" si="23"/>
        <v>1</v>
      </c>
      <c r="H116" s="9">
        <f t="shared" si="24"/>
        <v>34</v>
      </c>
      <c r="I116" s="9">
        <f t="shared" si="24"/>
        <v>1</v>
      </c>
      <c r="J116" s="9">
        <f t="shared" si="25"/>
        <v>35</v>
      </c>
      <c r="K116" s="375" t="s">
        <v>1165</v>
      </c>
    </row>
    <row r="117" spans="1:11" ht="18" customHeight="1" x14ac:dyDescent="0.25">
      <c r="A117" s="8" t="s">
        <v>236</v>
      </c>
      <c r="B117" s="9">
        <v>70</v>
      </c>
      <c r="C117" s="9">
        <v>60</v>
      </c>
      <c r="D117" s="9">
        <f t="shared" si="22"/>
        <v>130</v>
      </c>
      <c r="E117" s="9">
        <v>1</v>
      </c>
      <c r="F117" s="9">
        <v>0</v>
      </c>
      <c r="G117" s="9">
        <f t="shared" si="23"/>
        <v>1</v>
      </c>
      <c r="H117" s="9">
        <f t="shared" si="24"/>
        <v>71</v>
      </c>
      <c r="I117" s="9">
        <f t="shared" si="24"/>
        <v>60</v>
      </c>
      <c r="J117" s="9">
        <f t="shared" si="25"/>
        <v>131</v>
      </c>
      <c r="K117" s="375" t="s">
        <v>443</v>
      </c>
    </row>
    <row r="118" spans="1:11" ht="18" customHeight="1" x14ac:dyDescent="0.25">
      <c r="A118" s="8" t="s">
        <v>1166</v>
      </c>
      <c r="B118" s="9">
        <v>24</v>
      </c>
      <c r="C118" s="9">
        <v>0</v>
      </c>
      <c r="D118" s="9">
        <f t="shared" si="22"/>
        <v>24</v>
      </c>
      <c r="E118" s="9">
        <v>0</v>
      </c>
      <c r="F118" s="9">
        <v>0</v>
      </c>
      <c r="G118" s="9">
        <f t="shared" si="23"/>
        <v>0</v>
      </c>
      <c r="H118" s="9">
        <f t="shared" si="24"/>
        <v>24</v>
      </c>
      <c r="I118" s="9">
        <f t="shared" si="24"/>
        <v>0</v>
      </c>
      <c r="J118" s="9">
        <f t="shared" si="25"/>
        <v>24</v>
      </c>
      <c r="K118" s="375" t="s">
        <v>1167</v>
      </c>
    </row>
    <row r="119" spans="1:11" ht="18" customHeight="1" x14ac:dyDescent="0.25">
      <c r="A119" s="8" t="s">
        <v>1114</v>
      </c>
      <c r="B119" s="9">
        <v>34</v>
      </c>
      <c r="C119" s="9">
        <v>1</v>
      </c>
      <c r="D119" s="9">
        <f t="shared" si="22"/>
        <v>35</v>
      </c>
      <c r="E119" s="9">
        <v>0</v>
      </c>
      <c r="F119" s="9">
        <v>0</v>
      </c>
      <c r="G119" s="9">
        <f t="shared" si="23"/>
        <v>0</v>
      </c>
      <c r="H119" s="9">
        <f t="shared" si="24"/>
        <v>34</v>
      </c>
      <c r="I119" s="9">
        <f t="shared" si="24"/>
        <v>1</v>
      </c>
      <c r="J119" s="9">
        <f t="shared" si="25"/>
        <v>35</v>
      </c>
      <c r="K119" s="375" t="s">
        <v>476</v>
      </c>
    </row>
    <row r="120" spans="1:11" ht="18" customHeight="1" x14ac:dyDescent="0.25">
      <c r="A120" s="8" t="s">
        <v>242</v>
      </c>
      <c r="B120" s="9">
        <v>118</v>
      </c>
      <c r="C120" s="9">
        <v>15</v>
      </c>
      <c r="D120" s="9">
        <f t="shared" si="22"/>
        <v>133</v>
      </c>
      <c r="E120" s="9">
        <v>0</v>
      </c>
      <c r="F120" s="9">
        <v>0</v>
      </c>
      <c r="G120" s="9">
        <f t="shared" si="23"/>
        <v>0</v>
      </c>
      <c r="H120" s="9">
        <f t="shared" si="24"/>
        <v>118</v>
      </c>
      <c r="I120" s="9">
        <f t="shared" si="24"/>
        <v>15</v>
      </c>
      <c r="J120" s="9">
        <f t="shared" si="25"/>
        <v>133</v>
      </c>
      <c r="K120" s="375" t="s">
        <v>243</v>
      </c>
    </row>
    <row r="121" spans="1:11" ht="18" customHeight="1" x14ac:dyDescent="0.25">
      <c r="A121" s="8" t="s">
        <v>444</v>
      </c>
      <c r="B121" s="9">
        <v>57</v>
      </c>
      <c r="C121" s="9">
        <v>3</v>
      </c>
      <c r="D121" s="9">
        <f t="shared" si="22"/>
        <v>60</v>
      </c>
      <c r="E121" s="9">
        <v>0</v>
      </c>
      <c r="F121" s="9">
        <v>0</v>
      </c>
      <c r="G121" s="9">
        <f t="shared" si="23"/>
        <v>0</v>
      </c>
      <c r="H121" s="9">
        <f t="shared" ref="H121:I131" si="26">SUM(B121,E121)</f>
        <v>57</v>
      </c>
      <c r="I121" s="9">
        <f t="shared" si="26"/>
        <v>3</v>
      </c>
      <c r="J121" s="9">
        <f t="shared" si="25"/>
        <v>60</v>
      </c>
      <c r="K121" s="375" t="s">
        <v>249</v>
      </c>
    </row>
    <row r="122" spans="1:11" ht="18" customHeight="1" x14ac:dyDescent="0.25">
      <c r="A122" s="8" t="s">
        <v>254</v>
      </c>
      <c r="B122" s="9">
        <v>84</v>
      </c>
      <c r="C122" s="9">
        <v>3</v>
      </c>
      <c r="D122" s="9">
        <f t="shared" si="22"/>
        <v>87</v>
      </c>
      <c r="E122" s="9">
        <v>0</v>
      </c>
      <c r="F122" s="9">
        <v>0</v>
      </c>
      <c r="G122" s="9">
        <f t="shared" si="23"/>
        <v>0</v>
      </c>
      <c r="H122" s="9">
        <f t="shared" si="26"/>
        <v>84</v>
      </c>
      <c r="I122" s="9">
        <f t="shared" si="26"/>
        <v>3</v>
      </c>
      <c r="J122" s="9">
        <f t="shared" si="25"/>
        <v>87</v>
      </c>
      <c r="K122" s="375" t="s">
        <v>453</v>
      </c>
    </row>
    <row r="123" spans="1:11" ht="18" customHeight="1" x14ac:dyDescent="0.25">
      <c r="A123" s="8" t="s">
        <v>298</v>
      </c>
      <c r="B123" s="9">
        <v>6</v>
      </c>
      <c r="C123" s="9">
        <v>1</v>
      </c>
      <c r="D123" s="9">
        <f t="shared" si="22"/>
        <v>7</v>
      </c>
      <c r="E123" s="9">
        <v>0</v>
      </c>
      <c r="F123" s="9">
        <v>0</v>
      </c>
      <c r="G123" s="9">
        <f t="shared" si="23"/>
        <v>0</v>
      </c>
      <c r="H123" s="9">
        <f t="shared" si="26"/>
        <v>6</v>
      </c>
      <c r="I123" s="9">
        <f t="shared" si="26"/>
        <v>1</v>
      </c>
      <c r="J123" s="9">
        <f t="shared" si="25"/>
        <v>7</v>
      </c>
      <c r="K123" s="375" t="s">
        <v>299</v>
      </c>
    </row>
    <row r="124" spans="1:11" ht="18" customHeight="1" x14ac:dyDescent="0.25">
      <c r="A124" s="8" t="s">
        <v>1177</v>
      </c>
      <c r="B124" s="9">
        <v>2</v>
      </c>
      <c r="C124" s="9">
        <v>0</v>
      </c>
      <c r="D124" s="9">
        <f t="shared" si="22"/>
        <v>2</v>
      </c>
      <c r="E124" s="9">
        <v>0</v>
      </c>
      <c r="F124" s="9">
        <v>0</v>
      </c>
      <c r="G124" s="9">
        <f t="shared" si="23"/>
        <v>0</v>
      </c>
      <c r="H124" s="9">
        <f t="shared" si="26"/>
        <v>2</v>
      </c>
      <c r="I124" s="9">
        <f t="shared" si="26"/>
        <v>0</v>
      </c>
      <c r="J124" s="9">
        <f t="shared" si="25"/>
        <v>2</v>
      </c>
      <c r="K124" s="375" t="s">
        <v>1178</v>
      </c>
    </row>
    <row r="125" spans="1:11" ht="18" customHeight="1" x14ac:dyDescent="0.25">
      <c r="A125" s="8" t="s">
        <v>1179</v>
      </c>
      <c r="B125" s="9">
        <v>14</v>
      </c>
      <c r="C125" s="9">
        <v>1</v>
      </c>
      <c r="D125" s="9">
        <f t="shared" si="22"/>
        <v>15</v>
      </c>
      <c r="E125" s="9">
        <v>0</v>
      </c>
      <c r="F125" s="9">
        <v>0</v>
      </c>
      <c r="G125" s="9">
        <f t="shared" si="23"/>
        <v>0</v>
      </c>
      <c r="H125" s="9">
        <f t="shared" si="26"/>
        <v>14</v>
      </c>
      <c r="I125" s="9">
        <f t="shared" si="26"/>
        <v>1</v>
      </c>
      <c r="J125" s="9">
        <f t="shared" si="25"/>
        <v>15</v>
      </c>
      <c r="K125" s="375" t="s">
        <v>1180</v>
      </c>
    </row>
    <row r="126" spans="1:11" ht="18" customHeight="1" x14ac:dyDescent="0.25">
      <c r="A126" s="8" t="s">
        <v>1181</v>
      </c>
      <c r="B126" s="9">
        <v>15</v>
      </c>
      <c r="C126" s="9">
        <v>0</v>
      </c>
      <c r="D126" s="9">
        <f t="shared" si="22"/>
        <v>15</v>
      </c>
      <c r="E126" s="9">
        <v>0</v>
      </c>
      <c r="F126" s="9">
        <v>0</v>
      </c>
      <c r="G126" s="9">
        <f t="shared" si="23"/>
        <v>0</v>
      </c>
      <c r="H126" s="9">
        <f t="shared" si="26"/>
        <v>15</v>
      </c>
      <c r="I126" s="9">
        <f t="shared" si="26"/>
        <v>0</v>
      </c>
      <c r="J126" s="9">
        <f t="shared" si="25"/>
        <v>15</v>
      </c>
      <c r="K126" s="375" t="s">
        <v>1182</v>
      </c>
    </row>
    <row r="127" spans="1:11" ht="18" customHeight="1" x14ac:dyDescent="0.25">
      <c r="A127" s="8" t="s">
        <v>1183</v>
      </c>
      <c r="B127" s="9">
        <v>13</v>
      </c>
      <c r="C127" s="9">
        <v>0</v>
      </c>
      <c r="D127" s="9">
        <f t="shared" si="22"/>
        <v>13</v>
      </c>
      <c r="E127" s="9">
        <v>0</v>
      </c>
      <c r="F127" s="9">
        <v>0</v>
      </c>
      <c r="G127" s="9">
        <f t="shared" si="23"/>
        <v>0</v>
      </c>
      <c r="H127" s="9">
        <f t="shared" si="26"/>
        <v>13</v>
      </c>
      <c r="I127" s="9">
        <f t="shared" si="26"/>
        <v>0</v>
      </c>
      <c r="J127" s="9">
        <f t="shared" si="25"/>
        <v>13</v>
      </c>
      <c r="K127" s="329" t="s">
        <v>1184</v>
      </c>
    </row>
    <row r="128" spans="1:11" ht="18" customHeight="1" x14ac:dyDescent="0.25">
      <c r="A128" s="8" t="s">
        <v>393</v>
      </c>
      <c r="B128" s="9">
        <v>9</v>
      </c>
      <c r="C128" s="9">
        <v>0</v>
      </c>
      <c r="D128" s="9">
        <f t="shared" si="22"/>
        <v>9</v>
      </c>
      <c r="E128" s="9">
        <v>0</v>
      </c>
      <c r="F128" s="9">
        <v>0</v>
      </c>
      <c r="G128" s="9">
        <f t="shared" si="23"/>
        <v>0</v>
      </c>
      <c r="H128" s="9">
        <f t="shared" si="26"/>
        <v>9</v>
      </c>
      <c r="I128" s="9">
        <f t="shared" si="26"/>
        <v>0</v>
      </c>
      <c r="J128" s="9">
        <f t="shared" si="25"/>
        <v>9</v>
      </c>
      <c r="K128" s="31" t="s">
        <v>1185</v>
      </c>
    </row>
    <row r="129" spans="1:11" ht="18" customHeight="1" x14ac:dyDescent="0.25">
      <c r="A129" s="8" t="s">
        <v>1186</v>
      </c>
      <c r="B129" s="9">
        <v>4</v>
      </c>
      <c r="C129" s="9">
        <v>1</v>
      </c>
      <c r="D129" s="9">
        <f t="shared" si="22"/>
        <v>5</v>
      </c>
      <c r="E129" s="9">
        <v>0</v>
      </c>
      <c r="F129" s="9">
        <v>0</v>
      </c>
      <c r="G129" s="9">
        <f t="shared" si="23"/>
        <v>0</v>
      </c>
      <c r="H129" s="9">
        <f t="shared" si="26"/>
        <v>4</v>
      </c>
      <c r="I129" s="9">
        <f t="shared" si="26"/>
        <v>1</v>
      </c>
      <c r="J129" s="9">
        <f t="shared" si="25"/>
        <v>5</v>
      </c>
      <c r="K129" s="375" t="s">
        <v>1187</v>
      </c>
    </row>
    <row r="130" spans="1:11" ht="18" customHeight="1" x14ac:dyDescent="0.25">
      <c r="A130" s="8" t="s">
        <v>1188</v>
      </c>
      <c r="B130" s="9">
        <v>14</v>
      </c>
      <c r="C130" s="9">
        <v>0</v>
      </c>
      <c r="D130" s="9">
        <f t="shared" si="22"/>
        <v>14</v>
      </c>
      <c r="E130" s="9">
        <v>0</v>
      </c>
      <c r="F130" s="9">
        <v>0</v>
      </c>
      <c r="G130" s="9">
        <f t="shared" si="23"/>
        <v>0</v>
      </c>
      <c r="H130" s="9">
        <f t="shared" si="26"/>
        <v>14</v>
      </c>
      <c r="I130" s="9">
        <f t="shared" si="26"/>
        <v>0</v>
      </c>
      <c r="J130" s="9">
        <f t="shared" si="25"/>
        <v>14</v>
      </c>
      <c r="K130" s="375" t="s">
        <v>1189</v>
      </c>
    </row>
    <row r="131" spans="1:11" ht="18" customHeight="1" thickBot="1" x14ac:dyDescent="0.3">
      <c r="A131" s="8" t="s">
        <v>302</v>
      </c>
      <c r="B131" s="9">
        <v>41</v>
      </c>
      <c r="C131" s="9">
        <v>6</v>
      </c>
      <c r="D131" s="9">
        <f>SUM(B131:C131)</f>
        <v>47</v>
      </c>
      <c r="E131" s="9">
        <v>0</v>
      </c>
      <c r="F131" s="9">
        <v>0</v>
      </c>
      <c r="G131" s="9">
        <f t="shared" si="23"/>
        <v>0</v>
      </c>
      <c r="H131" s="9">
        <f t="shared" si="26"/>
        <v>41</v>
      </c>
      <c r="I131" s="9">
        <f t="shared" si="26"/>
        <v>6</v>
      </c>
      <c r="J131" s="9">
        <f t="shared" si="25"/>
        <v>47</v>
      </c>
      <c r="K131" s="375" t="s">
        <v>303</v>
      </c>
    </row>
    <row r="132" spans="1:11" ht="21" customHeight="1" thickBot="1" x14ac:dyDescent="0.3">
      <c r="A132" s="23" t="s">
        <v>384</v>
      </c>
      <c r="B132" s="24">
        <f t="shared" ref="B132:J132" si="27">SUM(B105:B131)</f>
        <v>1423</v>
      </c>
      <c r="C132" s="24">
        <f t="shared" si="27"/>
        <v>254</v>
      </c>
      <c r="D132" s="24">
        <f t="shared" si="27"/>
        <v>1677</v>
      </c>
      <c r="E132" s="24">
        <f t="shared" si="27"/>
        <v>4</v>
      </c>
      <c r="F132" s="24">
        <f t="shared" si="27"/>
        <v>0</v>
      </c>
      <c r="G132" s="24">
        <f t="shared" si="27"/>
        <v>4</v>
      </c>
      <c r="H132" s="24">
        <f t="shared" si="27"/>
        <v>1427</v>
      </c>
      <c r="I132" s="24">
        <f t="shared" si="27"/>
        <v>254</v>
      </c>
      <c r="J132" s="24">
        <f t="shared" si="27"/>
        <v>1681</v>
      </c>
      <c r="K132" s="376" t="s">
        <v>263</v>
      </c>
    </row>
    <row r="133" spans="1:11" ht="14.4" thickTop="1" x14ac:dyDescent="0.25"/>
    <row r="137" spans="1:11" ht="15.6" x14ac:dyDescent="0.25">
      <c r="A137" s="14"/>
    </row>
    <row r="138" spans="1:11" ht="15.6" x14ac:dyDescent="0.25">
      <c r="A138" s="14"/>
    </row>
    <row r="139" spans="1:11" ht="15.6" x14ac:dyDescent="0.25">
      <c r="A139" s="14"/>
    </row>
    <row r="140" spans="1:11" ht="15.6" x14ac:dyDescent="0.25">
      <c r="A140" s="14"/>
    </row>
    <row r="141" spans="1:11" ht="15.6" x14ac:dyDescent="0.25">
      <c r="A141" s="14"/>
    </row>
    <row r="142" spans="1:11" ht="15.6" x14ac:dyDescent="0.25">
      <c r="A142" s="14"/>
    </row>
    <row r="143" spans="1:11" ht="15.6" x14ac:dyDescent="0.25">
      <c r="A143" s="14"/>
    </row>
    <row r="144" spans="1:11" ht="15.6" x14ac:dyDescent="0.25">
      <c r="A144" s="14"/>
    </row>
  </sheetData>
  <mergeCells count="30">
    <mergeCell ref="A1:K1"/>
    <mergeCell ref="A2:K2"/>
    <mergeCell ref="A4:A7"/>
    <mergeCell ref="B4:D4"/>
    <mergeCell ref="E4:G4"/>
    <mergeCell ref="H4:J4"/>
    <mergeCell ref="K4:K7"/>
    <mergeCell ref="B5:D5"/>
    <mergeCell ref="E5:G5"/>
    <mergeCell ref="H5:J5"/>
    <mergeCell ref="A48:K48"/>
    <mergeCell ref="A49:K49"/>
    <mergeCell ref="A51:A54"/>
    <mergeCell ref="B51:D51"/>
    <mergeCell ref="E51:G51"/>
    <mergeCell ref="H51:J51"/>
    <mergeCell ref="K51:K54"/>
    <mergeCell ref="B52:D52"/>
    <mergeCell ref="E52:G52"/>
    <mergeCell ref="H52:J52"/>
    <mergeCell ref="A97:K97"/>
    <mergeCell ref="A98:K98"/>
    <mergeCell ref="A100:A103"/>
    <mergeCell ref="B100:D100"/>
    <mergeCell ref="E100:G100"/>
    <mergeCell ref="H100:J100"/>
    <mergeCell ref="K100:K103"/>
    <mergeCell ref="B101:D101"/>
    <mergeCell ref="E101:G101"/>
    <mergeCell ref="H101:J101"/>
  </mergeCells>
  <printOptions horizontalCentered="1"/>
  <pageMargins left="0.39370078740157483" right="0.39370078740157483" top="0.78740157480314965" bottom="0.39370078740157483" header="0.98425196850393704" footer="0.39370078740157483"/>
  <pageSetup paperSize="9" scale="7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43"/>
  <sheetViews>
    <sheetView rightToLeft="1" view="pageBreakPreview" topLeftCell="A15" zoomScale="80" zoomScaleSheetLayoutView="80" workbookViewId="0">
      <selection activeCell="F44" sqref="F44"/>
    </sheetView>
  </sheetViews>
  <sheetFormatPr defaultColWidth="9" defaultRowHeight="13.8" x14ac:dyDescent="0.25"/>
  <cols>
    <col min="1" max="1" width="26.3984375" style="371" customWidth="1"/>
    <col min="2" max="13" width="7.5" style="371" customWidth="1"/>
    <col min="14" max="14" width="34" style="371" customWidth="1"/>
    <col min="15" max="16384" width="9" style="371"/>
  </cols>
  <sheetData>
    <row r="1" spans="1:14" ht="29.25" customHeight="1" x14ac:dyDescent="0.25">
      <c r="A1" s="738" t="s">
        <v>1190</v>
      </c>
      <c r="B1" s="738"/>
      <c r="C1" s="738"/>
      <c r="D1" s="738"/>
      <c r="E1" s="738"/>
      <c r="F1" s="738"/>
      <c r="G1" s="738"/>
      <c r="H1" s="738"/>
      <c r="I1" s="738"/>
      <c r="J1" s="738"/>
      <c r="K1" s="738"/>
      <c r="L1" s="738"/>
      <c r="M1" s="738"/>
      <c r="N1" s="738"/>
    </row>
    <row r="2" spans="1:14" ht="37.5" customHeight="1" x14ac:dyDescent="0.3">
      <c r="A2" s="756" t="s">
        <v>1191</v>
      </c>
      <c r="B2" s="756"/>
      <c r="C2" s="756"/>
      <c r="D2" s="756"/>
      <c r="E2" s="756"/>
      <c r="F2" s="756"/>
      <c r="G2" s="756"/>
      <c r="H2" s="756"/>
      <c r="I2" s="756"/>
      <c r="J2" s="756"/>
      <c r="K2" s="756"/>
      <c r="L2" s="756"/>
      <c r="M2" s="756"/>
      <c r="N2" s="756"/>
    </row>
    <row r="3" spans="1:14" ht="16.5" customHeight="1" thickBot="1" x14ac:dyDescent="0.3">
      <c r="A3" s="5" t="s">
        <v>1192</v>
      </c>
      <c r="N3" s="7" t="s">
        <v>1193</v>
      </c>
    </row>
    <row r="4" spans="1:14" ht="14.1" customHeight="1" thickTop="1" x14ac:dyDescent="0.25">
      <c r="A4" s="791" t="s">
        <v>205</v>
      </c>
      <c r="B4" s="794" t="s">
        <v>129</v>
      </c>
      <c r="C4" s="794"/>
      <c r="D4" s="794"/>
      <c r="E4" s="794" t="s">
        <v>1194</v>
      </c>
      <c r="F4" s="794"/>
      <c r="G4" s="794"/>
      <c r="H4" s="794" t="s">
        <v>131</v>
      </c>
      <c r="I4" s="794"/>
      <c r="J4" s="794"/>
      <c r="K4" s="794" t="s">
        <v>4</v>
      </c>
      <c r="L4" s="794"/>
      <c r="M4" s="794"/>
      <c r="N4" s="791" t="s">
        <v>206</v>
      </c>
    </row>
    <row r="5" spans="1:14" ht="14.1" customHeight="1" x14ac:dyDescent="0.25">
      <c r="A5" s="792"/>
      <c r="B5" s="790" t="s">
        <v>132</v>
      </c>
      <c r="C5" s="790"/>
      <c r="D5" s="790"/>
      <c r="E5" s="790" t="s">
        <v>133</v>
      </c>
      <c r="F5" s="790"/>
      <c r="G5" s="790"/>
      <c r="H5" s="790" t="s">
        <v>134</v>
      </c>
      <c r="I5" s="790"/>
      <c r="J5" s="790"/>
      <c r="K5" s="790" t="s">
        <v>9</v>
      </c>
      <c r="L5" s="790"/>
      <c r="M5" s="790"/>
      <c r="N5" s="792"/>
    </row>
    <row r="6" spans="1:14" ht="14.1" customHeight="1" x14ac:dyDescent="0.25">
      <c r="A6" s="792"/>
      <c r="B6" s="379" t="s">
        <v>10</v>
      </c>
      <c r="C6" s="379" t="s">
        <v>113</v>
      </c>
      <c r="D6" s="379" t="s">
        <v>12</v>
      </c>
      <c r="E6" s="379" t="s">
        <v>10</v>
      </c>
      <c r="F6" s="379" t="s">
        <v>113</v>
      </c>
      <c r="G6" s="379" t="s">
        <v>12</v>
      </c>
      <c r="H6" s="379" t="s">
        <v>10</v>
      </c>
      <c r="I6" s="379" t="s">
        <v>113</v>
      </c>
      <c r="J6" s="379" t="s">
        <v>12</v>
      </c>
      <c r="K6" s="379" t="s">
        <v>10</v>
      </c>
      <c r="L6" s="379" t="s">
        <v>113</v>
      </c>
      <c r="M6" s="379" t="s">
        <v>12</v>
      </c>
      <c r="N6" s="792"/>
    </row>
    <row r="7" spans="1:14" ht="14.1" customHeight="1" thickBot="1" x14ac:dyDescent="0.3">
      <c r="A7" s="793"/>
      <c r="B7" s="312" t="s">
        <v>13</v>
      </c>
      <c r="C7" s="312" t="s">
        <v>14</v>
      </c>
      <c r="D7" s="312" t="s">
        <v>9</v>
      </c>
      <c r="E7" s="312" t="s">
        <v>13</v>
      </c>
      <c r="F7" s="312" t="s">
        <v>14</v>
      </c>
      <c r="G7" s="312" t="s">
        <v>9</v>
      </c>
      <c r="H7" s="312" t="s">
        <v>13</v>
      </c>
      <c r="I7" s="312" t="s">
        <v>14</v>
      </c>
      <c r="J7" s="312" t="s">
        <v>9</v>
      </c>
      <c r="K7" s="312" t="s">
        <v>13</v>
      </c>
      <c r="L7" s="312" t="s">
        <v>14</v>
      </c>
      <c r="M7" s="312" t="s">
        <v>9</v>
      </c>
      <c r="N7" s="793"/>
    </row>
    <row r="8" spans="1:14" ht="17.399999999999999" customHeight="1" x14ac:dyDescent="0.25">
      <c r="A8" s="8" t="s">
        <v>15</v>
      </c>
      <c r="B8" s="9"/>
      <c r="C8" s="9"/>
      <c r="D8" s="9"/>
      <c r="E8" s="9"/>
      <c r="F8" s="9"/>
      <c r="G8" s="9"/>
      <c r="H8" s="9"/>
      <c r="I8" s="9"/>
      <c r="J8" s="9"/>
      <c r="K8" s="375"/>
      <c r="L8" s="8"/>
      <c r="M8" s="9"/>
      <c r="N8" s="375" t="s">
        <v>207</v>
      </c>
    </row>
    <row r="9" spans="1:14" ht="15.9" customHeight="1" x14ac:dyDescent="0.25">
      <c r="A9" s="8" t="s">
        <v>208</v>
      </c>
      <c r="B9" s="9">
        <v>14</v>
      </c>
      <c r="C9" s="9">
        <v>16</v>
      </c>
      <c r="D9" s="9">
        <f t="shared" ref="D9:D26" si="0">SUM(B9:C9)</f>
        <v>30</v>
      </c>
      <c r="E9" s="9">
        <v>0</v>
      </c>
      <c r="F9" s="9">
        <v>2</v>
      </c>
      <c r="G9" s="9">
        <f t="shared" ref="G9:G26" si="1">SUM(E9:F9)</f>
        <v>2</v>
      </c>
      <c r="H9" s="9">
        <v>0</v>
      </c>
      <c r="I9" s="9">
        <v>0</v>
      </c>
      <c r="J9" s="9">
        <v>0</v>
      </c>
      <c r="K9" s="9">
        <f t="shared" ref="K9:L26" si="2">SUM(B9,E9,H9)</f>
        <v>14</v>
      </c>
      <c r="L9" s="9">
        <f t="shared" si="2"/>
        <v>18</v>
      </c>
      <c r="M9" s="9">
        <f t="shared" ref="M9:M26" si="3">SUM(K9:L9)</f>
        <v>32</v>
      </c>
      <c r="N9" s="375" t="s">
        <v>209</v>
      </c>
    </row>
    <row r="10" spans="1:14" ht="15.9" customHeight="1" x14ac:dyDescent="0.25">
      <c r="A10" s="8" t="s">
        <v>212</v>
      </c>
      <c r="B10" s="9">
        <v>8</v>
      </c>
      <c r="C10" s="9">
        <v>9</v>
      </c>
      <c r="D10" s="9">
        <f t="shared" si="0"/>
        <v>17</v>
      </c>
      <c r="E10" s="9">
        <v>4</v>
      </c>
      <c r="F10" s="9">
        <v>9</v>
      </c>
      <c r="G10" s="9">
        <f t="shared" si="1"/>
        <v>13</v>
      </c>
      <c r="H10" s="9">
        <v>0</v>
      </c>
      <c r="I10" s="9">
        <v>0</v>
      </c>
      <c r="J10" s="9">
        <v>0</v>
      </c>
      <c r="K10" s="9">
        <f t="shared" si="2"/>
        <v>12</v>
      </c>
      <c r="L10" s="9">
        <f t="shared" si="2"/>
        <v>18</v>
      </c>
      <c r="M10" s="9">
        <f t="shared" si="3"/>
        <v>30</v>
      </c>
      <c r="N10" s="375" t="s">
        <v>213</v>
      </c>
    </row>
    <row r="11" spans="1:14" ht="15.9" customHeight="1" x14ac:dyDescent="0.25">
      <c r="A11" s="8" t="s">
        <v>414</v>
      </c>
      <c r="B11" s="9">
        <v>4</v>
      </c>
      <c r="C11" s="9">
        <v>13</v>
      </c>
      <c r="D11" s="9">
        <f t="shared" si="0"/>
        <v>17</v>
      </c>
      <c r="E11" s="9">
        <v>1</v>
      </c>
      <c r="F11" s="9">
        <v>14</v>
      </c>
      <c r="G11" s="9">
        <f t="shared" si="1"/>
        <v>15</v>
      </c>
      <c r="H11" s="9">
        <v>0</v>
      </c>
      <c r="I11" s="9">
        <v>0</v>
      </c>
      <c r="J11" s="9">
        <v>0</v>
      </c>
      <c r="K11" s="9">
        <f t="shared" si="2"/>
        <v>5</v>
      </c>
      <c r="L11" s="9">
        <f t="shared" si="2"/>
        <v>27</v>
      </c>
      <c r="M11" s="9">
        <f t="shared" si="3"/>
        <v>32</v>
      </c>
      <c r="N11" s="375" t="s">
        <v>310</v>
      </c>
    </row>
    <row r="12" spans="1:14" ht="15.9" customHeight="1" x14ac:dyDescent="0.25">
      <c r="A12" s="8" t="s">
        <v>218</v>
      </c>
      <c r="B12" s="9">
        <v>110</v>
      </c>
      <c r="C12" s="9">
        <v>62</v>
      </c>
      <c r="D12" s="9">
        <f t="shared" si="0"/>
        <v>172</v>
      </c>
      <c r="E12" s="9">
        <v>16</v>
      </c>
      <c r="F12" s="9">
        <v>17</v>
      </c>
      <c r="G12" s="9">
        <f t="shared" si="1"/>
        <v>33</v>
      </c>
      <c r="H12" s="9">
        <v>8</v>
      </c>
      <c r="I12" s="9">
        <v>1</v>
      </c>
      <c r="J12" s="9">
        <f t="shared" ref="J12:J22" si="4">SUM(H12:I12)</f>
        <v>9</v>
      </c>
      <c r="K12" s="9">
        <f t="shared" si="2"/>
        <v>134</v>
      </c>
      <c r="L12" s="9">
        <f t="shared" si="2"/>
        <v>80</v>
      </c>
      <c r="M12" s="9">
        <f t="shared" si="3"/>
        <v>214</v>
      </c>
      <c r="N12" s="375" t="s">
        <v>219</v>
      </c>
    </row>
    <row r="13" spans="1:14" ht="15.9" customHeight="1" x14ac:dyDescent="0.25">
      <c r="A13" s="8" t="s">
        <v>222</v>
      </c>
      <c r="B13" s="9">
        <v>135</v>
      </c>
      <c r="C13" s="9">
        <v>44</v>
      </c>
      <c r="D13" s="9">
        <f t="shared" si="0"/>
        <v>179</v>
      </c>
      <c r="E13" s="9">
        <v>32</v>
      </c>
      <c r="F13" s="9">
        <v>32</v>
      </c>
      <c r="G13" s="9">
        <f t="shared" si="1"/>
        <v>64</v>
      </c>
      <c r="H13" s="9">
        <v>14</v>
      </c>
      <c r="I13" s="9">
        <v>23</v>
      </c>
      <c r="J13" s="9">
        <f t="shared" si="4"/>
        <v>37</v>
      </c>
      <c r="K13" s="9">
        <f t="shared" si="2"/>
        <v>181</v>
      </c>
      <c r="L13" s="9">
        <f t="shared" si="2"/>
        <v>99</v>
      </c>
      <c r="M13" s="9">
        <f t="shared" si="3"/>
        <v>280</v>
      </c>
      <c r="N13" s="375" t="s">
        <v>223</v>
      </c>
    </row>
    <row r="14" spans="1:14" ht="15.9" customHeight="1" x14ac:dyDescent="0.25">
      <c r="A14" s="8" t="s">
        <v>226</v>
      </c>
      <c r="B14" s="9">
        <v>61</v>
      </c>
      <c r="C14" s="9">
        <v>64</v>
      </c>
      <c r="D14" s="9">
        <f t="shared" si="0"/>
        <v>125</v>
      </c>
      <c r="E14" s="9">
        <v>6</v>
      </c>
      <c r="F14" s="9">
        <v>24</v>
      </c>
      <c r="G14" s="9">
        <f t="shared" si="1"/>
        <v>30</v>
      </c>
      <c r="H14" s="9">
        <v>32</v>
      </c>
      <c r="I14" s="9">
        <v>53</v>
      </c>
      <c r="J14" s="9">
        <f t="shared" si="4"/>
        <v>85</v>
      </c>
      <c r="K14" s="9">
        <f t="shared" si="2"/>
        <v>99</v>
      </c>
      <c r="L14" s="9">
        <f t="shared" si="2"/>
        <v>141</v>
      </c>
      <c r="M14" s="9">
        <f t="shared" si="3"/>
        <v>240</v>
      </c>
      <c r="N14" s="375" t="s">
        <v>467</v>
      </c>
    </row>
    <row r="15" spans="1:14" ht="15.9" customHeight="1" x14ac:dyDescent="0.25">
      <c r="A15" s="8" t="s">
        <v>1159</v>
      </c>
      <c r="B15" s="9">
        <v>28</v>
      </c>
      <c r="C15" s="9">
        <v>19</v>
      </c>
      <c r="D15" s="9">
        <f t="shared" si="0"/>
        <v>47</v>
      </c>
      <c r="E15" s="9">
        <v>8</v>
      </c>
      <c r="F15" s="9">
        <v>1</v>
      </c>
      <c r="G15" s="9">
        <f t="shared" si="1"/>
        <v>9</v>
      </c>
      <c r="H15" s="9">
        <v>0</v>
      </c>
      <c r="I15" s="9">
        <v>0</v>
      </c>
      <c r="J15" s="9">
        <f t="shared" si="4"/>
        <v>0</v>
      </c>
      <c r="K15" s="9">
        <f t="shared" si="2"/>
        <v>36</v>
      </c>
      <c r="L15" s="9">
        <f t="shared" si="2"/>
        <v>20</v>
      </c>
      <c r="M15" s="9">
        <f t="shared" si="3"/>
        <v>56</v>
      </c>
      <c r="N15" s="375" t="s">
        <v>1160</v>
      </c>
    </row>
    <row r="16" spans="1:14" ht="37.5" customHeight="1" x14ac:dyDescent="0.25">
      <c r="A16" s="8" t="s">
        <v>470</v>
      </c>
      <c r="B16" s="9">
        <v>57</v>
      </c>
      <c r="C16" s="9">
        <v>47</v>
      </c>
      <c r="D16" s="9">
        <f t="shared" si="0"/>
        <v>104</v>
      </c>
      <c r="E16" s="9">
        <v>7</v>
      </c>
      <c r="F16" s="9">
        <v>10</v>
      </c>
      <c r="G16" s="9">
        <f t="shared" si="1"/>
        <v>17</v>
      </c>
      <c r="H16" s="9">
        <v>37</v>
      </c>
      <c r="I16" s="9">
        <v>13</v>
      </c>
      <c r="J16" s="9">
        <f t="shared" si="4"/>
        <v>50</v>
      </c>
      <c r="K16" s="9">
        <f t="shared" si="2"/>
        <v>101</v>
      </c>
      <c r="L16" s="9">
        <f t="shared" si="2"/>
        <v>70</v>
      </c>
      <c r="M16" s="9">
        <f t="shared" si="3"/>
        <v>171</v>
      </c>
      <c r="N16" s="31" t="s">
        <v>1195</v>
      </c>
    </row>
    <row r="17" spans="1:14" ht="15" customHeight="1" x14ac:dyDescent="0.25">
      <c r="A17" s="8" t="s">
        <v>316</v>
      </c>
      <c r="B17" s="9">
        <v>324</v>
      </c>
      <c r="C17" s="9">
        <v>73</v>
      </c>
      <c r="D17" s="9">
        <f t="shared" si="0"/>
        <v>397</v>
      </c>
      <c r="E17" s="9">
        <v>24</v>
      </c>
      <c r="F17" s="9">
        <v>14</v>
      </c>
      <c r="G17" s="9">
        <f t="shared" si="1"/>
        <v>38</v>
      </c>
      <c r="H17" s="9"/>
      <c r="I17" s="9"/>
      <c r="J17" s="9">
        <f t="shared" si="4"/>
        <v>0</v>
      </c>
      <c r="K17" s="9">
        <f t="shared" si="2"/>
        <v>348</v>
      </c>
      <c r="L17" s="9">
        <f t="shared" si="2"/>
        <v>87</v>
      </c>
      <c r="M17" s="9">
        <f t="shared" si="3"/>
        <v>435</v>
      </c>
      <c r="N17" s="375" t="s">
        <v>231</v>
      </c>
    </row>
    <row r="18" spans="1:14" ht="15" customHeight="1" x14ac:dyDescent="0.25">
      <c r="A18" s="8" t="s">
        <v>1161</v>
      </c>
      <c r="B18" s="9">
        <v>501</v>
      </c>
      <c r="C18" s="9">
        <v>264</v>
      </c>
      <c r="D18" s="9">
        <f t="shared" si="0"/>
        <v>765</v>
      </c>
      <c r="E18" s="9">
        <v>72</v>
      </c>
      <c r="F18" s="9">
        <v>45</v>
      </c>
      <c r="G18" s="9">
        <f t="shared" si="1"/>
        <v>117</v>
      </c>
      <c r="H18" s="9">
        <v>78</v>
      </c>
      <c r="I18" s="9">
        <v>15</v>
      </c>
      <c r="J18" s="9">
        <f t="shared" si="4"/>
        <v>93</v>
      </c>
      <c r="K18" s="9">
        <f t="shared" si="2"/>
        <v>651</v>
      </c>
      <c r="L18" s="9">
        <f t="shared" si="2"/>
        <v>324</v>
      </c>
      <c r="M18" s="9">
        <f t="shared" si="3"/>
        <v>975</v>
      </c>
      <c r="N18" s="375" t="s">
        <v>1162</v>
      </c>
    </row>
    <row r="19" spans="1:14" ht="15" customHeight="1" x14ac:dyDescent="0.25">
      <c r="A19" s="8" t="s">
        <v>1163</v>
      </c>
      <c r="B19" s="9">
        <v>89</v>
      </c>
      <c r="C19" s="9">
        <v>51</v>
      </c>
      <c r="D19" s="9">
        <f t="shared" si="0"/>
        <v>140</v>
      </c>
      <c r="E19" s="9">
        <v>28</v>
      </c>
      <c r="F19" s="9">
        <v>16</v>
      </c>
      <c r="G19" s="9">
        <f t="shared" si="1"/>
        <v>44</v>
      </c>
      <c r="H19" s="9">
        <v>0</v>
      </c>
      <c r="I19" s="9">
        <v>1</v>
      </c>
      <c r="J19" s="9">
        <f t="shared" si="4"/>
        <v>1</v>
      </c>
      <c r="K19" s="9">
        <f t="shared" si="2"/>
        <v>117</v>
      </c>
      <c r="L19" s="9">
        <f t="shared" si="2"/>
        <v>68</v>
      </c>
      <c r="M19" s="9">
        <f t="shared" si="3"/>
        <v>185</v>
      </c>
      <c r="N19" s="375" t="s">
        <v>475</v>
      </c>
    </row>
    <row r="20" spans="1:14" ht="15" customHeight="1" x14ac:dyDescent="0.25">
      <c r="A20" s="8" t="s">
        <v>1164</v>
      </c>
      <c r="B20" s="9">
        <v>63</v>
      </c>
      <c r="C20" s="9">
        <v>39</v>
      </c>
      <c r="D20" s="9">
        <f t="shared" si="0"/>
        <v>102</v>
      </c>
      <c r="E20" s="9">
        <v>57</v>
      </c>
      <c r="F20" s="9">
        <v>88</v>
      </c>
      <c r="G20" s="9">
        <f t="shared" si="1"/>
        <v>145</v>
      </c>
      <c r="H20" s="9">
        <v>21</v>
      </c>
      <c r="I20" s="9">
        <v>2</v>
      </c>
      <c r="J20" s="9">
        <f t="shared" si="4"/>
        <v>23</v>
      </c>
      <c r="K20" s="9">
        <f t="shared" si="2"/>
        <v>141</v>
      </c>
      <c r="L20" s="9">
        <f t="shared" si="2"/>
        <v>129</v>
      </c>
      <c r="M20" s="9">
        <f t="shared" si="3"/>
        <v>270</v>
      </c>
      <c r="N20" s="375" t="s">
        <v>1165</v>
      </c>
    </row>
    <row r="21" spans="1:14" ht="15" customHeight="1" x14ac:dyDescent="0.25">
      <c r="A21" s="8" t="s">
        <v>236</v>
      </c>
      <c r="B21" s="9">
        <v>0</v>
      </c>
      <c r="C21" s="9">
        <v>1499</v>
      </c>
      <c r="D21" s="9">
        <f t="shared" si="0"/>
        <v>1499</v>
      </c>
      <c r="E21" s="9">
        <v>0</v>
      </c>
      <c r="F21" s="9">
        <v>111</v>
      </c>
      <c r="G21" s="9">
        <f t="shared" si="1"/>
        <v>111</v>
      </c>
      <c r="H21" s="9">
        <v>0</v>
      </c>
      <c r="I21" s="9">
        <v>23</v>
      </c>
      <c r="J21" s="9">
        <f t="shared" si="4"/>
        <v>23</v>
      </c>
      <c r="K21" s="9">
        <f t="shared" si="2"/>
        <v>0</v>
      </c>
      <c r="L21" s="9">
        <f t="shared" si="2"/>
        <v>1633</v>
      </c>
      <c r="M21" s="9">
        <f t="shared" si="3"/>
        <v>1633</v>
      </c>
      <c r="N21" s="375" t="s">
        <v>443</v>
      </c>
    </row>
    <row r="22" spans="1:14" ht="15" customHeight="1" x14ac:dyDescent="0.25">
      <c r="A22" s="8" t="s">
        <v>1196</v>
      </c>
      <c r="B22" s="9">
        <v>66</v>
      </c>
      <c r="C22" s="9">
        <v>50</v>
      </c>
      <c r="D22" s="9">
        <f t="shared" si="0"/>
        <v>116</v>
      </c>
      <c r="E22" s="9">
        <v>36</v>
      </c>
      <c r="F22" s="9">
        <v>16</v>
      </c>
      <c r="G22" s="9">
        <f t="shared" si="1"/>
        <v>52</v>
      </c>
      <c r="H22" s="9">
        <v>13</v>
      </c>
      <c r="I22" s="9">
        <v>4</v>
      </c>
      <c r="J22" s="9">
        <f t="shared" si="4"/>
        <v>17</v>
      </c>
      <c r="K22" s="9">
        <f t="shared" si="2"/>
        <v>115</v>
      </c>
      <c r="L22" s="9">
        <f t="shared" si="2"/>
        <v>70</v>
      </c>
      <c r="M22" s="9">
        <f t="shared" si="3"/>
        <v>185</v>
      </c>
      <c r="N22" s="375" t="s">
        <v>1167</v>
      </c>
    </row>
    <row r="23" spans="1:14" ht="15" customHeight="1" x14ac:dyDescent="0.25">
      <c r="A23" s="8" t="s">
        <v>1114</v>
      </c>
      <c r="B23" s="9">
        <v>16</v>
      </c>
      <c r="C23" s="9">
        <v>0</v>
      </c>
      <c r="D23" s="9">
        <f t="shared" si="0"/>
        <v>16</v>
      </c>
      <c r="E23" s="9">
        <v>9</v>
      </c>
      <c r="F23" s="9">
        <v>0</v>
      </c>
      <c r="G23" s="9">
        <f t="shared" si="1"/>
        <v>9</v>
      </c>
      <c r="H23" s="9">
        <v>2</v>
      </c>
      <c r="I23" s="9">
        <v>0</v>
      </c>
      <c r="J23" s="9">
        <f>SUM(H23:I23)</f>
        <v>2</v>
      </c>
      <c r="K23" s="9">
        <f t="shared" si="2"/>
        <v>27</v>
      </c>
      <c r="L23" s="9">
        <f t="shared" si="2"/>
        <v>0</v>
      </c>
      <c r="M23" s="9">
        <f t="shared" si="3"/>
        <v>27</v>
      </c>
      <c r="N23" s="375" t="s">
        <v>476</v>
      </c>
    </row>
    <row r="24" spans="1:14" ht="15" customHeight="1" x14ac:dyDescent="0.25">
      <c r="A24" s="8" t="s">
        <v>242</v>
      </c>
      <c r="B24" s="9">
        <v>392</v>
      </c>
      <c r="C24" s="9">
        <v>162</v>
      </c>
      <c r="D24" s="9">
        <f t="shared" si="0"/>
        <v>554</v>
      </c>
      <c r="E24" s="9">
        <v>88</v>
      </c>
      <c r="F24" s="9">
        <v>42</v>
      </c>
      <c r="G24" s="9">
        <f t="shared" si="1"/>
        <v>130</v>
      </c>
      <c r="H24" s="9">
        <v>6</v>
      </c>
      <c r="I24" s="9">
        <v>2</v>
      </c>
      <c r="J24" s="9">
        <f>SUM(H24:I24)</f>
        <v>8</v>
      </c>
      <c r="K24" s="9">
        <f t="shared" si="2"/>
        <v>486</v>
      </c>
      <c r="L24" s="9">
        <f t="shared" si="2"/>
        <v>206</v>
      </c>
      <c r="M24" s="9">
        <f t="shared" si="3"/>
        <v>692</v>
      </c>
      <c r="N24" s="375" t="s">
        <v>243</v>
      </c>
    </row>
    <row r="25" spans="1:14" ht="15" customHeight="1" x14ac:dyDescent="0.25">
      <c r="A25" s="8" t="s">
        <v>444</v>
      </c>
      <c r="B25" s="9">
        <v>301</v>
      </c>
      <c r="C25" s="9">
        <v>107</v>
      </c>
      <c r="D25" s="9">
        <f t="shared" si="0"/>
        <v>408</v>
      </c>
      <c r="E25" s="9">
        <v>82</v>
      </c>
      <c r="F25" s="9">
        <v>28</v>
      </c>
      <c r="G25" s="9">
        <f t="shared" si="1"/>
        <v>110</v>
      </c>
      <c r="H25" s="9">
        <v>11</v>
      </c>
      <c r="I25" s="9">
        <v>2</v>
      </c>
      <c r="J25" s="9">
        <f>SUM(H25:I25)</f>
        <v>13</v>
      </c>
      <c r="K25" s="9">
        <f t="shared" si="2"/>
        <v>394</v>
      </c>
      <c r="L25" s="9">
        <f t="shared" si="2"/>
        <v>137</v>
      </c>
      <c r="M25" s="9">
        <f t="shared" si="3"/>
        <v>531</v>
      </c>
      <c r="N25" s="375" t="s">
        <v>249</v>
      </c>
    </row>
    <row r="26" spans="1:14" ht="15" customHeight="1" x14ac:dyDescent="0.25">
      <c r="A26" s="8" t="s">
        <v>254</v>
      </c>
      <c r="B26" s="9">
        <v>79</v>
      </c>
      <c r="C26" s="9">
        <v>56</v>
      </c>
      <c r="D26" s="9">
        <f t="shared" si="0"/>
        <v>135</v>
      </c>
      <c r="E26" s="9">
        <v>51</v>
      </c>
      <c r="F26" s="9">
        <v>29</v>
      </c>
      <c r="G26" s="9">
        <f t="shared" si="1"/>
        <v>80</v>
      </c>
      <c r="H26" s="9">
        <v>19</v>
      </c>
      <c r="I26" s="9">
        <v>21</v>
      </c>
      <c r="J26" s="9">
        <f>SUM(H26:I26)</f>
        <v>40</v>
      </c>
      <c r="K26" s="9">
        <f t="shared" si="2"/>
        <v>149</v>
      </c>
      <c r="L26" s="9">
        <f t="shared" si="2"/>
        <v>106</v>
      </c>
      <c r="M26" s="9">
        <f t="shared" si="3"/>
        <v>255</v>
      </c>
      <c r="N26" s="375" t="s">
        <v>453</v>
      </c>
    </row>
    <row r="27" spans="1:14" ht="15" customHeight="1" x14ac:dyDescent="0.25">
      <c r="A27" s="8" t="s">
        <v>90</v>
      </c>
      <c r="B27" s="9">
        <f t="shared" ref="B27:M27" si="5">SUM(B9:B26)</f>
        <v>2248</v>
      </c>
      <c r="C27" s="9">
        <f t="shared" si="5"/>
        <v>2575</v>
      </c>
      <c r="D27" s="9">
        <f t="shared" si="5"/>
        <v>4823</v>
      </c>
      <c r="E27" s="9">
        <f t="shared" si="5"/>
        <v>521</v>
      </c>
      <c r="F27" s="9">
        <f t="shared" si="5"/>
        <v>498</v>
      </c>
      <c r="G27" s="9">
        <f t="shared" si="5"/>
        <v>1019</v>
      </c>
      <c r="H27" s="9">
        <f t="shared" si="5"/>
        <v>241</v>
      </c>
      <c r="I27" s="9">
        <f t="shared" si="5"/>
        <v>160</v>
      </c>
      <c r="J27" s="9">
        <f t="shared" si="5"/>
        <v>401</v>
      </c>
      <c r="K27" s="9">
        <f t="shared" si="5"/>
        <v>3010</v>
      </c>
      <c r="L27" s="9">
        <f t="shared" si="5"/>
        <v>3233</v>
      </c>
      <c r="M27" s="9">
        <f t="shared" si="5"/>
        <v>6243</v>
      </c>
      <c r="N27" s="375" t="s">
        <v>91</v>
      </c>
    </row>
    <row r="28" spans="1:14" ht="15" customHeight="1" x14ac:dyDescent="0.25">
      <c r="A28" s="8" t="s">
        <v>1087</v>
      </c>
      <c r="B28" s="9"/>
      <c r="C28" s="9"/>
      <c r="D28" s="9"/>
      <c r="E28" s="9"/>
      <c r="F28" s="9"/>
      <c r="G28" s="9"/>
      <c r="H28" s="9"/>
      <c r="I28" s="9"/>
      <c r="J28" s="9"/>
      <c r="K28" s="9"/>
      <c r="L28" s="9"/>
      <c r="M28" s="9"/>
      <c r="N28" s="375" t="s">
        <v>93</v>
      </c>
    </row>
    <row r="29" spans="1:14" ht="15" customHeight="1" x14ac:dyDescent="0.25">
      <c r="A29" s="8" t="s">
        <v>222</v>
      </c>
      <c r="B29" s="9">
        <v>43</v>
      </c>
      <c r="C29" s="9">
        <v>0</v>
      </c>
      <c r="D29" s="9">
        <f>SUM(B29:C29)</f>
        <v>43</v>
      </c>
      <c r="E29" s="9">
        <v>2</v>
      </c>
      <c r="F29" s="9">
        <v>0</v>
      </c>
      <c r="G29" s="9">
        <f>SUM(E29:F29)</f>
        <v>2</v>
      </c>
      <c r="H29" s="9">
        <v>0</v>
      </c>
      <c r="I29" s="9">
        <v>0</v>
      </c>
      <c r="J29" s="9">
        <f>SUM(H29:I29)</f>
        <v>0</v>
      </c>
      <c r="K29" s="9">
        <f t="shared" ref="K29:L40" si="6">SUM(B29,E29,H29)</f>
        <v>45</v>
      </c>
      <c r="L29" s="9">
        <f t="shared" si="6"/>
        <v>0</v>
      </c>
      <c r="M29" s="9">
        <f>SUM(K29:L29)</f>
        <v>45</v>
      </c>
      <c r="N29" s="375" t="s">
        <v>223</v>
      </c>
    </row>
    <row r="30" spans="1:14" ht="15" customHeight="1" x14ac:dyDescent="0.25">
      <c r="A30" s="8" t="s">
        <v>1159</v>
      </c>
      <c r="B30" s="9">
        <v>0</v>
      </c>
      <c r="C30" s="9">
        <v>2</v>
      </c>
      <c r="D30" s="9">
        <f t="shared" ref="D30:D40" si="7">SUM(B30:C30)</f>
        <v>2</v>
      </c>
      <c r="E30" s="9">
        <v>0</v>
      </c>
      <c r="F30" s="9">
        <v>0</v>
      </c>
      <c r="G30" s="9">
        <v>0</v>
      </c>
      <c r="H30" s="9">
        <v>0</v>
      </c>
      <c r="I30" s="9">
        <v>0</v>
      </c>
      <c r="J30" s="9">
        <f t="shared" ref="J30:J40" si="8">SUM(H30:I30)</f>
        <v>0</v>
      </c>
      <c r="K30" s="9">
        <f t="shared" si="6"/>
        <v>0</v>
      </c>
      <c r="L30" s="9">
        <f t="shared" si="6"/>
        <v>2</v>
      </c>
      <c r="M30" s="9">
        <f t="shared" ref="M30:M40" si="9">SUM(K30:L30)</f>
        <v>2</v>
      </c>
      <c r="N30" s="375" t="s">
        <v>1160</v>
      </c>
    </row>
    <row r="31" spans="1:14" ht="15" customHeight="1" x14ac:dyDescent="0.25">
      <c r="A31" s="8" t="s">
        <v>470</v>
      </c>
      <c r="B31" s="9">
        <v>31</v>
      </c>
      <c r="C31" s="9">
        <v>7</v>
      </c>
      <c r="D31" s="9">
        <f t="shared" si="7"/>
        <v>38</v>
      </c>
      <c r="E31" s="9">
        <v>0</v>
      </c>
      <c r="F31" s="9">
        <v>0</v>
      </c>
      <c r="G31" s="9">
        <f t="shared" ref="G31:I40" si="10">SUM(E31:F31)</f>
        <v>0</v>
      </c>
      <c r="H31" s="9">
        <v>4</v>
      </c>
      <c r="I31" s="9">
        <v>0</v>
      </c>
      <c r="J31" s="9">
        <f t="shared" si="8"/>
        <v>4</v>
      </c>
      <c r="K31" s="9">
        <f t="shared" si="6"/>
        <v>35</v>
      </c>
      <c r="L31" s="9">
        <f t="shared" si="6"/>
        <v>7</v>
      </c>
      <c r="M31" s="9">
        <f t="shared" si="9"/>
        <v>42</v>
      </c>
      <c r="N31" s="31" t="s">
        <v>1195</v>
      </c>
    </row>
    <row r="32" spans="1:14" ht="15" customHeight="1" x14ac:dyDescent="0.25">
      <c r="A32" s="8" t="s">
        <v>316</v>
      </c>
      <c r="B32" s="9">
        <v>68</v>
      </c>
      <c r="C32" s="9">
        <v>17</v>
      </c>
      <c r="D32" s="9">
        <f>SUM(B32:C32)</f>
        <v>85</v>
      </c>
      <c r="E32" s="9">
        <v>3</v>
      </c>
      <c r="F32" s="9">
        <v>0</v>
      </c>
      <c r="G32" s="9">
        <f>SUM(E32:F32)</f>
        <v>3</v>
      </c>
      <c r="H32" s="9">
        <v>5</v>
      </c>
      <c r="I32" s="9">
        <v>2</v>
      </c>
      <c r="J32" s="9">
        <f>SUM(H32:I32)</f>
        <v>7</v>
      </c>
      <c r="K32" s="9">
        <f t="shared" si="6"/>
        <v>76</v>
      </c>
      <c r="L32" s="9">
        <f t="shared" si="6"/>
        <v>19</v>
      </c>
      <c r="M32" s="9">
        <f t="shared" si="9"/>
        <v>95</v>
      </c>
      <c r="N32" s="375" t="s">
        <v>231</v>
      </c>
    </row>
    <row r="33" spans="1:14" ht="15" customHeight="1" x14ac:dyDescent="0.25">
      <c r="A33" s="8" t="s">
        <v>1161</v>
      </c>
      <c r="B33" s="9">
        <v>87</v>
      </c>
      <c r="C33" s="9">
        <v>62</v>
      </c>
      <c r="D33" s="9">
        <f>SUM(B33:C33)</f>
        <v>149</v>
      </c>
      <c r="E33" s="9">
        <v>10</v>
      </c>
      <c r="F33" s="9">
        <v>3</v>
      </c>
      <c r="G33" s="9">
        <f>SUM(E33:F33)</f>
        <v>13</v>
      </c>
      <c r="H33" s="9">
        <v>0</v>
      </c>
      <c r="I33" s="9">
        <v>0</v>
      </c>
      <c r="J33" s="9">
        <f>SUM(H33:I33)</f>
        <v>0</v>
      </c>
      <c r="K33" s="9">
        <f t="shared" si="6"/>
        <v>97</v>
      </c>
      <c r="L33" s="9">
        <f t="shared" si="6"/>
        <v>65</v>
      </c>
      <c r="M33" s="9">
        <f t="shared" si="9"/>
        <v>162</v>
      </c>
      <c r="N33" s="375" t="s">
        <v>1162</v>
      </c>
    </row>
    <row r="34" spans="1:14" ht="15" customHeight="1" x14ac:dyDescent="0.25">
      <c r="A34" s="8" t="s">
        <v>1163</v>
      </c>
      <c r="B34" s="9">
        <v>50</v>
      </c>
      <c r="C34" s="9">
        <v>46</v>
      </c>
      <c r="D34" s="9">
        <f>SUM(B34:C34)</f>
        <v>96</v>
      </c>
      <c r="E34" s="9">
        <v>1</v>
      </c>
      <c r="F34" s="9">
        <v>0</v>
      </c>
      <c r="G34" s="9">
        <f>SUM(E34:F34)</f>
        <v>1</v>
      </c>
      <c r="H34" s="9">
        <v>0</v>
      </c>
      <c r="I34" s="9">
        <v>0</v>
      </c>
      <c r="J34" s="9">
        <f>SUM(H34:I34)</f>
        <v>0</v>
      </c>
      <c r="K34" s="9">
        <f t="shared" si="6"/>
        <v>51</v>
      </c>
      <c r="L34" s="9">
        <f t="shared" si="6"/>
        <v>46</v>
      </c>
      <c r="M34" s="9">
        <f t="shared" si="9"/>
        <v>97</v>
      </c>
      <c r="N34" s="375" t="s">
        <v>475</v>
      </c>
    </row>
    <row r="35" spans="1:14" ht="15" customHeight="1" x14ac:dyDescent="0.25">
      <c r="A35" s="8" t="s">
        <v>236</v>
      </c>
      <c r="B35" s="9">
        <v>0</v>
      </c>
      <c r="C35" s="9">
        <v>17</v>
      </c>
      <c r="D35" s="9">
        <f t="shared" si="7"/>
        <v>17</v>
      </c>
      <c r="E35" s="9">
        <v>0</v>
      </c>
      <c r="F35" s="9">
        <v>2</v>
      </c>
      <c r="G35" s="9">
        <f t="shared" si="10"/>
        <v>2</v>
      </c>
      <c r="H35" s="9">
        <v>0</v>
      </c>
      <c r="I35" s="9">
        <v>2</v>
      </c>
      <c r="J35" s="9">
        <f t="shared" si="8"/>
        <v>2</v>
      </c>
      <c r="K35" s="9">
        <f t="shared" si="6"/>
        <v>0</v>
      </c>
      <c r="L35" s="9">
        <f t="shared" si="6"/>
        <v>21</v>
      </c>
      <c r="M35" s="9">
        <f t="shared" si="9"/>
        <v>21</v>
      </c>
      <c r="N35" s="375" t="s">
        <v>443</v>
      </c>
    </row>
    <row r="36" spans="1:14" ht="15" customHeight="1" x14ac:dyDescent="0.25">
      <c r="A36" s="8" t="s">
        <v>1196</v>
      </c>
      <c r="B36" s="9">
        <v>8</v>
      </c>
      <c r="C36" s="9">
        <v>0</v>
      </c>
      <c r="D36" s="9">
        <f t="shared" si="7"/>
        <v>8</v>
      </c>
      <c r="E36" s="9">
        <v>0</v>
      </c>
      <c r="F36" s="9">
        <v>0</v>
      </c>
      <c r="G36" s="9">
        <f t="shared" si="10"/>
        <v>0</v>
      </c>
      <c r="H36" s="9">
        <f t="shared" si="10"/>
        <v>0</v>
      </c>
      <c r="I36" s="9">
        <f t="shared" si="10"/>
        <v>0</v>
      </c>
      <c r="J36" s="9">
        <f t="shared" si="8"/>
        <v>0</v>
      </c>
      <c r="K36" s="9">
        <f t="shared" si="6"/>
        <v>8</v>
      </c>
      <c r="L36" s="9">
        <f t="shared" si="6"/>
        <v>0</v>
      </c>
      <c r="M36" s="9">
        <f t="shared" si="9"/>
        <v>8</v>
      </c>
      <c r="N36" s="375" t="s">
        <v>1167</v>
      </c>
    </row>
    <row r="37" spans="1:14" ht="15" customHeight="1" x14ac:dyDescent="0.25">
      <c r="A37" s="8" t="s">
        <v>1114</v>
      </c>
      <c r="B37" s="9">
        <v>5</v>
      </c>
      <c r="C37" s="9">
        <v>0</v>
      </c>
      <c r="D37" s="9">
        <f t="shared" si="7"/>
        <v>5</v>
      </c>
      <c r="E37" s="9">
        <v>0</v>
      </c>
      <c r="F37" s="9">
        <v>0</v>
      </c>
      <c r="G37" s="9">
        <v>0</v>
      </c>
      <c r="H37" s="9">
        <v>0</v>
      </c>
      <c r="I37" s="9">
        <v>0</v>
      </c>
      <c r="J37" s="9">
        <f t="shared" si="8"/>
        <v>0</v>
      </c>
      <c r="K37" s="9">
        <f t="shared" si="6"/>
        <v>5</v>
      </c>
      <c r="L37" s="9">
        <f t="shared" si="6"/>
        <v>0</v>
      </c>
      <c r="M37" s="9">
        <f t="shared" si="9"/>
        <v>5</v>
      </c>
      <c r="N37" s="375" t="s">
        <v>476</v>
      </c>
    </row>
    <row r="38" spans="1:14" ht="15" customHeight="1" x14ac:dyDescent="0.25">
      <c r="A38" s="8" t="s">
        <v>242</v>
      </c>
      <c r="B38" s="9">
        <v>11</v>
      </c>
      <c r="C38" s="9">
        <v>0</v>
      </c>
      <c r="D38" s="9">
        <f t="shared" si="7"/>
        <v>11</v>
      </c>
      <c r="E38" s="9">
        <v>1</v>
      </c>
      <c r="F38" s="9">
        <v>0</v>
      </c>
      <c r="G38" s="9">
        <f t="shared" si="10"/>
        <v>1</v>
      </c>
      <c r="H38" s="9">
        <v>0</v>
      </c>
      <c r="I38" s="9">
        <v>0</v>
      </c>
      <c r="J38" s="9">
        <f t="shared" si="8"/>
        <v>0</v>
      </c>
      <c r="K38" s="9">
        <f t="shared" si="6"/>
        <v>12</v>
      </c>
      <c r="L38" s="9">
        <f t="shared" si="6"/>
        <v>0</v>
      </c>
      <c r="M38" s="9">
        <f t="shared" si="9"/>
        <v>12</v>
      </c>
      <c r="N38" s="375" t="s">
        <v>243</v>
      </c>
    </row>
    <row r="39" spans="1:14" ht="15" customHeight="1" x14ac:dyDescent="0.25">
      <c r="A39" s="8" t="s">
        <v>444</v>
      </c>
      <c r="B39" s="9">
        <v>82</v>
      </c>
      <c r="C39" s="9">
        <v>9</v>
      </c>
      <c r="D39" s="9">
        <f t="shared" si="7"/>
        <v>91</v>
      </c>
      <c r="E39" s="9">
        <v>7</v>
      </c>
      <c r="F39" s="9">
        <v>0</v>
      </c>
      <c r="G39" s="9">
        <f t="shared" si="10"/>
        <v>7</v>
      </c>
      <c r="H39" s="9">
        <v>30</v>
      </c>
      <c r="I39" s="9">
        <v>5</v>
      </c>
      <c r="J39" s="9">
        <f t="shared" si="8"/>
        <v>35</v>
      </c>
      <c r="K39" s="9">
        <f t="shared" si="6"/>
        <v>119</v>
      </c>
      <c r="L39" s="9">
        <f t="shared" si="6"/>
        <v>14</v>
      </c>
      <c r="M39" s="9">
        <f t="shared" si="9"/>
        <v>133</v>
      </c>
      <c r="N39" s="375" t="s">
        <v>249</v>
      </c>
    </row>
    <row r="40" spans="1:14" ht="15" customHeight="1" x14ac:dyDescent="0.25">
      <c r="A40" s="8" t="s">
        <v>254</v>
      </c>
      <c r="B40" s="9">
        <v>22</v>
      </c>
      <c r="C40" s="9">
        <v>7</v>
      </c>
      <c r="D40" s="9">
        <f t="shared" si="7"/>
        <v>29</v>
      </c>
      <c r="E40" s="9">
        <v>0</v>
      </c>
      <c r="F40" s="9">
        <v>0</v>
      </c>
      <c r="G40" s="9">
        <f t="shared" si="10"/>
        <v>0</v>
      </c>
      <c r="H40" s="9">
        <v>2</v>
      </c>
      <c r="I40" s="9">
        <v>0</v>
      </c>
      <c r="J40" s="9">
        <f t="shared" si="8"/>
        <v>2</v>
      </c>
      <c r="K40" s="9">
        <f t="shared" si="6"/>
        <v>24</v>
      </c>
      <c r="L40" s="9">
        <f t="shared" si="6"/>
        <v>7</v>
      </c>
      <c r="M40" s="9">
        <f t="shared" si="9"/>
        <v>31</v>
      </c>
      <c r="N40" s="375" t="s">
        <v>453</v>
      </c>
    </row>
    <row r="41" spans="1:14" ht="15" customHeight="1" thickBot="1" x14ac:dyDescent="0.3">
      <c r="A41" s="8" t="s">
        <v>127</v>
      </c>
      <c r="B41" s="9">
        <f>SUM(B29:B40)</f>
        <v>407</v>
      </c>
      <c r="C41" s="9">
        <f t="shared" ref="C41:M41" si="11">SUM(C29:C40)</f>
        <v>167</v>
      </c>
      <c r="D41" s="9">
        <f t="shared" si="11"/>
        <v>574</v>
      </c>
      <c r="E41" s="9">
        <f t="shared" si="11"/>
        <v>24</v>
      </c>
      <c r="F41" s="9">
        <f t="shared" si="11"/>
        <v>5</v>
      </c>
      <c r="G41" s="9">
        <f t="shared" si="11"/>
        <v>29</v>
      </c>
      <c r="H41" s="9">
        <f t="shared" si="11"/>
        <v>41</v>
      </c>
      <c r="I41" s="9">
        <f t="shared" si="11"/>
        <v>9</v>
      </c>
      <c r="J41" s="9">
        <f t="shared" si="11"/>
        <v>50</v>
      </c>
      <c r="K41" s="9">
        <f t="shared" si="11"/>
        <v>472</v>
      </c>
      <c r="L41" s="9">
        <f t="shared" si="11"/>
        <v>181</v>
      </c>
      <c r="M41" s="9">
        <f t="shared" si="11"/>
        <v>653</v>
      </c>
      <c r="N41" s="375" t="s">
        <v>261</v>
      </c>
    </row>
    <row r="42" spans="1:14" ht="15" customHeight="1" thickBot="1" x14ac:dyDescent="0.3">
      <c r="A42" s="23" t="s">
        <v>384</v>
      </c>
      <c r="B42" s="24">
        <f>SUM(B41,B27)</f>
        <v>2655</v>
      </c>
      <c r="C42" s="24">
        <f t="shared" ref="C42:M42" si="12">SUM(C41,C27)</f>
        <v>2742</v>
      </c>
      <c r="D42" s="24">
        <f t="shared" si="12"/>
        <v>5397</v>
      </c>
      <c r="E42" s="24">
        <f t="shared" si="12"/>
        <v>545</v>
      </c>
      <c r="F42" s="24">
        <f t="shared" si="12"/>
        <v>503</v>
      </c>
      <c r="G42" s="24">
        <f t="shared" si="12"/>
        <v>1048</v>
      </c>
      <c r="H42" s="24">
        <f t="shared" si="12"/>
        <v>282</v>
      </c>
      <c r="I42" s="24">
        <f t="shared" si="12"/>
        <v>169</v>
      </c>
      <c r="J42" s="24">
        <f t="shared" si="12"/>
        <v>451</v>
      </c>
      <c r="K42" s="24">
        <f t="shared" si="12"/>
        <v>3482</v>
      </c>
      <c r="L42" s="24">
        <f t="shared" si="12"/>
        <v>3414</v>
      </c>
      <c r="M42" s="24">
        <f t="shared" si="12"/>
        <v>6896</v>
      </c>
      <c r="N42" s="376" t="s">
        <v>263</v>
      </c>
    </row>
    <row r="43" spans="1:14" ht="14.4" thickTop="1" x14ac:dyDescent="0.25"/>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89"/>
  <sheetViews>
    <sheetView rightToLeft="1" view="pageBreakPreview" topLeftCell="A72" zoomScale="80" zoomScaleSheetLayoutView="80" workbookViewId="0">
      <selection activeCell="C101" sqref="C101"/>
    </sheetView>
  </sheetViews>
  <sheetFormatPr defaultColWidth="9" defaultRowHeight="13.8" x14ac:dyDescent="0.25"/>
  <cols>
    <col min="1" max="1" width="25.69921875" style="371" customWidth="1"/>
    <col min="2" max="2" width="7.5" style="371" customWidth="1"/>
    <col min="3" max="3" width="8.8984375" style="371" customWidth="1"/>
    <col min="4" max="4" width="7.8984375" style="371" customWidth="1"/>
    <col min="5" max="5" width="7.3984375" style="371" customWidth="1"/>
    <col min="6" max="6" width="8.59765625" style="371" customWidth="1"/>
    <col min="7" max="7" width="7.59765625" style="371" customWidth="1"/>
    <col min="8" max="8" width="7.3984375" style="371" customWidth="1"/>
    <col min="9" max="9" width="8.59765625" style="371" customWidth="1"/>
    <col min="10" max="10" width="7.8984375" style="371" customWidth="1"/>
    <col min="11" max="11" width="47.69921875" style="371" customWidth="1"/>
    <col min="12" max="16384" width="9" style="371"/>
  </cols>
  <sheetData>
    <row r="1" spans="1:11" ht="18.75" customHeight="1" x14ac:dyDescent="0.25">
      <c r="A1" s="738" t="s">
        <v>1197</v>
      </c>
      <c r="B1" s="738"/>
      <c r="C1" s="738"/>
      <c r="D1" s="738"/>
      <c r="E1" s="738"/>
      <c r="F1" s="738"/>
      <c r="G1" s="738"/>
      <c r="H1" s="738"/>
      <c r="I1" s="738"/>
      <c r="J1" s="738"/>
      <c r="K1" s="738"/>
    </row>
    <row r="2" spans="1:11" ht="33" customHeight="1" x14ac:dyDescent="0.3">
      <c r="A2" s="756" t="s">
        <v>1198</v>
      </c>
      <c r="B2" s="756"/>
      <c r="C2" s="756"/>
      <c r="D2" s="756"/>
      <c r="E2" s="756"/>
      <c r="F2" s="756"/>
      <c r="G2" s="756"/>
      <c r="H2" s="756"/>
      <c r="I2" s="756"/>
      <c r="J2" s="756"/>
      <c r="K2" s="756"/>
    </row>
    <row r="3" spans="1:11" ht="18.75" customHeight="1" thickBot="1" x14ac:dyDescent="0.3">
      <c r="A3" s="5" t="s">
        <v>1199</v>
      </c>
      <c r="K3" s="7" t="s">
        <v>1200</v>
      </c>
    </row>
    <row r="4" spans="1:11" ht="15" customHeight="1" thickTop="1" x14ac:dyDescent="0.25">
      <c r="A4" s="791" t="s">
        <v>205</v>
      </c>
      <c r="B4" s="794" t="s">
        <v>1</v>
      </c>
      <c r="C4" s="794"/>
      <c r="D4" s="794"/>
      <c r="E4" s="794" t="s">
        <v>2</v>
      </c>
      <c r="F4" s="794"/>
      <c r="G4" s="794"/>
      <c r="H4" s="794" t="s">
        <v>4</v>
      </c>
      <c r="I4" s="794"/>
      <c r="J4" s="794"/>
      <c r="K4" s="791" t="s">
        <v>206</v>
      </c>
    </row>
    <row r="5" spans="1:11" ht="15" customHeight="1" x14ac:dyDescent="0.25">
      <c r="A5" s="792"/>
      <c r="B5" s="790" t="s">
        <v>6</v>
      </c>
      <c r="C5" s="790"/>
      <c r="D5" s="790"/>
      <c r="E5" s="790" t="s">
        <v>7</v>
      </c>
      <c r="F5" s="790"/>
      <c r="G5" s="790"/>
      <c r="H5" s="790" t="s">
        <v>9</v>
      </c>
      <c r="I5" s="790"/>
      <c r="J5" s="790"/>
      <c r="K5" s="792"/>
    </row>
    <row r="6" spans="1:11" ht="15" customHeight="1" x14ac:dyDescent="0.25">
      <c r="A6" s="792"/>
      <c r="B6" s="379" t="s">
        <v>10</v>
      </c>
      <c r="C6" s="379" t="s">
        <v>113</v>
      </c>
      <c r="D6" s="379" t="s">
        <v>12</v>
      </c>
      <c r="E6" s="379" t="s">
        <v>10</v>
      </c>
      <c r="F6" s="379" t="s">
        <v>113</v>
      </c>
      <c r="G6" s="379" t="s">
        <v>12</v>
      </c>
      <c r="H6" s="379" t="s">
        <v>10</v>
      </c>
      <c r="I6" s="379" t="s">
        <v>113</v>
      </c>
      <c r="J6" s="379" t="s">
        <v>12</v>
      </c>
      <c r="K6" s="792"/>
    </row>
    <row r="7" spans="1:11" ht="15" customHeight="1" thickBot="1" x14ac:dyDescent="0.3">
      <c r="A7" s="793"/>
      <c r="B7" s="312" t="s">
        <v>13</v>
      </c>
      <c r="C7" s="312" t="s">
        <v>14</v>
      </c>
      <c r="D7" s="312" t="s">
        <v>9</v>
      </c>
      <c r="E7" s="312" t="s">
        <v>13</v>
      </c>
      <c r="F7" s="312" t="s">
        <v>14</v>
      </c>
      <c r="G7" s="312" t="s">
        <v>9</v>
      </c>
      <c r="H7" s="312" t="s">
        <v>13</v>
      </c>
      <c r="I7" s="312" t="s">
        <v>14</v>
      </c>
      <c r="J7" s="312" t="s">
        <v>9</v>
      </c>
      <c r="K7" s="793"/>
    </row>
    <row r="8" spans="1:11" ht="15.9" customHeight="1" x14ac:dyDescent="0.25">
      <c r="A8" s="8" t="s">
        <v>15</v>
      </c>
      <c r="B8" s="9"/>
      <c r="C8" s="9"/>
      <c r="D8" s="9"/>
      <c r="E8" s="9"/>
      <c r="F8" s="9"/>
      <c r="G8" s="9"/>
      <c r="H8" s="9"/>
      <c r="I8" s="9"/>
      <c r="J8" s="9"/>
      <c r="K8" s="375" t="s">
        <v>207</v>
      </c>
    </row>
    <row r="9" spans="1:11" ht="15.9" customHeight="1" x14ac:dyDescent="0.25">
      <c r="A9" s="8" t="s">
        <v>208</v>
      </c>
      <c r="B9" s="9">
        <v>197</v>
      </c>
      <c r="C9" s="9">
        <v>304</v>
      </c>
      <c r="D9" s="9">
        <f t="shared" ref="D9:D26" si="0">SUM(B9:C9)</f>
        <v>501</v>
      </c>
      <c r="E9" s="9">
        <v>0</v>
      </c>
      <c r="F9" s="9">
        <v>0</v>
      </c>
      <c r="G9" s="9">
        <f t="shared" ref="G9:G26" si="1">SUM(E9:F9)</f>
        <v>0</v>
      </c>
      <c r="H9" s="9">
        <f t="shared" ref="H9:I26" si="2">SUM(B9,E9)</f>
        <v>197</v>
      </c>
      <c r="I9" s="9">
        <f t="shared" si="2"/>
        <v>304</v>
      </c>
      <c r="J9" s="9">
        <f t="shared" ref="J9:J26" si="3">SUM(H9:I9)</f>
        <v>501</v>
      </c>
      <c r="K9" s="375" t="s">
        <v>209</v>
      </c>
    </row>
    <row r="10" spans="1:11" ht="15.9" customHeight="1" x14ac:dyDescent="0.25">
      <c r="A10" s="8" t="s">
        <v>212</v>
      </c>
      <c r="B10" s="9">
        <v>121</v>
      </c>
      <c r="C10" s="9">
        <v>182</v>
      </c>
      <c r="D10" s="9">
        <f t="shared" si="0"/>
        <v>303</v>
      </c>
      <c r="E10" s="9">
        <v>0</v>
      </c>
      <c r="F10" s="9">
        <v>0</v>
      </c>
      <c r="G10" s="9">
        <f t="shared" si="1"/>
        <v>0</v>
      </c>
      <c r="H10" s="9">
        <f t="shared" si="2"/>
        <v>121</v>
      </c>
      <c r="I10" s="9">
        <f t="shared" si="2"/>
        <v>182</v>
      </c>
      <c r="J10" s="9">
        <f t="shared" si="3"/>
        <v>303</v>
      </c>
      <c r="K10" s="375" t="s">
        <v>213</v>
      </c>
    </row>
    <row r="11" spans="1:11" ht="15.9" customHeight="1" x14ac:dyDescent="0.25">
      <c r="A11" s="8" t="s">
        <v>414</v>
      </c>
      <c r="B11" s="9">
        <v>88</v>
      </c>
      <c r="C11" s="9">
        <v>192</v>
      </c>
      <c r="D11" s="9">
        <f t="shared" si="0"/>
        <v>280</v>
      </c>
      <c r="E11" s="9">
        <v>0</v>
      </c>
      <c r="F11" s="9">
        <v>0</v>
      </c>
      <c r="G11" s="9">
        <f t="shared" si="1"/>
        <v>0</v>
      </c>
      <c r="H11" s="9">
        <f t="shared" si="2"/>
        <v>88</v>
      </c>
      <c r="I11" s="9">
        <f t="shared" si="2"/>
        <v>192</v>
      </c>
      <c r="J11" s="9">
        <f t="shared" si="3"/>
        <v>280</v>
      </c>
      <c r="K11" s="375" t="s">
        <v>310</v>
      </c>
    </row>
    <row r="12" spans="1:11" ht="15.9" customHeight="1" x14ac:dyDescent="0.25">
      <c r="A12" s="8" t="s">
        <v>218</v>
      </c>
      <c r="B12" s="9">
        <v>372</v>
      </c>
      <c r="C12" s="9">
        <v>357</v>
      </c>
      <c r="D12" s="9">
        <f t="shared" si="0"/>
        <v>729</v>
      </c>
      <c r="E12" s="9">
        <v>1</v>
      </c>
      <c r="F12" s="9">
        <v>1</v>
      </c>
      <c r="G12" s="9">
        <f t="shared" si="1"/>
        <v>2</v>
      </c>
      <c r="H12" s="9">
        <f t="shared" si="2"/>
        <v>373</v>
      </c>
      <c r="I12" s="9">
        <f t="shared" si="2"/>
        <v>358</v>
      </c>
      <c r="J12" s="9">
        <f t="shared" si="3"/>
        <v>731</v>
      </c>
      <c r="K12" s="375" t="s">
        <v>219</v>
      </c>
    </row>
    <row r="13" spans="1:11" ht="15.9" customHeight="1" x14ac:dyDescent="0.25">
      <c r="A13" s="8" t="s">
        <v>222</v>
      </c>
      <c r="B13" s="9">
        <v>672</v>
      </c>
      <c r="C13" s="9">
        <v>375</v>
      </c>
      <c r="D13" s="9">
        <f t="shared" si="0"/>
        <v>1047</v>
      </c>
      <c r="E13" s="9">
        <v>0</v>
      </c>
      <c r="F13" s="9">
        <v>0</v>
      </c>
      <c r="G13" s="9">
        <f t="shared" si="1"/>
        <v>0</v>
      </c>
      <c r="H13" s="9">
        <f t="shared" si="2"/>
        <v>672</v>
      </c>
      <c r="I13" s="9">
        <f t="shared" si="2"/>
        <v>375</v>
      </c>
      <c r="J13" s="9">
        <f t="shared" si="3"/>
        <v>1047</v>
      </c>
      <c r="K13" s="375" t="s">
        <v>223</v>
      </c>
    </row>
    <row r="14" spans="1:11" ht="15.9" customHeight="1" x14ac:dyDescent="0.25">
      <c r="A14" s="8" t="s">
        <v>226</v>
      </c>
      <c r="B14" s="9">
        <v>263</v>
      </c>
      <c r="C14" s="9">
        <v>719</v>
      </c>
      <c r="D14" s="9">
        <f t="shared" si="0"/>
        <v>982</v>
      </c>
      <c r="E14" s="9">
        <v>0</v>
      </c>
      <c r="F14" s="9">
        <v>1</v>
      </c>
      <c r="G14" s="9">
        <f t="shared" si="1"/>
        <v>1</v>
      </c>
      <c r="H14" s="9">
        <f t="shared" si="2"/>
        <v>263</v>
      </c>
      <c r="I14" s="9">
        <f t="shared" si="2"/>
        <v>720</v>
      </c>
      <c r="J14" s="9">
        <f t="shared" si="3"/>
        <v>983</v>
      </c>
      <c r="K14" s="375" t="s">
        <v>467</v>
      </c>
    </row>
    <row r="15" spans="1:11" ht="15.9" customHeight="1" x14ac:dyDescent="0.25">
      <c r="A15" s="8" t="s">
        <v>1159</v>
      </c>
      <c r="B15" s="9">
        <v>101</v>
      </c>
      <c r="C15" s="9">
        <v>100</v>
      </c>
      <c r="D15" s="9">
        <f t="shared" si="0"/>
        <v>201</v>
      </c>
      <c r="E15" s="9">
        <v>0</v>
      </c>
      <c r="F15" s="9">
        <v>0</v>
      </c>
      <c r="G15" s="9">
        <f t="shared" si="1"/>
        <v>0</v>
      </c>
      <c r="H15" s="9">
        <f t="shared" si="2"/>
        <v>101</v>
      </c>
      <c r="I15" s="9">
        <f t="shared" si="2"/>
        <v>100</v>
      </c>
      <c r="J15" s="9">
        <f t="shared" si="3"/>
        <v>201</v>
      </c>
      <c r="K15" s="375" t="s">
        <v>1160</v>
      </c>
    </row>
    <row r="16" spans="1:11" ht="18.75" customHeight="1" x14ac:dyDescent="0.25">
      <c r="A16" s="8" t="s">
        <v>470</v>
      </c>
      <c r="B16" s="9">
        <v>195</v>
      </c>
      <c r="C16" s="9">
        <v>235</v>
      </c>
      <c r="D16" s="9">
        <f t="shared" si="0"/>
        <v>430</v>
      </c>
      <c r="E16" s="9">
        <v>0</v>
      </c>
      <c r="F16" s="9">
        <v>0</v>
      </c>
      <c r="G16" s="9">
        <f t="shared" si="1"/>
        <v>0</v>
      </c>
      <c r="H16" s="9">
        <f t="shared" si="2"/>
        <v>195</v>
      </c>
      <c r="I16" s="9">
        <f t="shared" si="2"/>
        <v>235</v>
      </c>
      <c r="J16" s="9">
        <f t="shared" si="3"/>
        <v>430</v>
      </c>
      <c r="K16" s="31" t="s">
        <v>1195</v>
      </c>
    </row>
    <row r="17" spans="1:14" ht="15.9" customHeight="1" x14ac:dyDescent="0.25">
      <c r="A17" s="8" t="s">
        <v>230</v>
      </c>
      <c r="B17" s="9">
        <v>843</v>
      </c>
      <c r="C17" s="9">
        <v>277</v>
      </c>
      <c r="D17" s="9">
        <f t="shared" si="0"/>
        <v>1120</v>
      </c>
      <c r="E17" s="9">
        <v>0</v>
      </c>
      <c r="F17" s="9">
        <v>0</v>
      </c>
      <c r="G17" s="9">
        <f t="shared" si="1"/>
        <v>0</v>
      </c>
      <c r="H17" s="9">
        <f t="shared" si="2"/>
        <v>843</v>
      </c>
      <c r="I17" s="9">
        <f t="shared" si="2"/>
        <v>277</v>
      </c>
      <c r="J17" s="9">
        <f t="shared" si="3"/>
        <v>1120</v>
      </c>
      <c r="K17" s="375" t="s">
        <v>231</v>
      </c>
    </row>
    <row r="18" spans="1:14" ht="15.9" customHeight="1" x14ac:dyDescent="0.25">
      <c r="A18" s="8" t="s">
        <v>1161</v>
      </c>
      <c r="B18" s="9">
        <v>1684</v>
      </c>
      <c r="C18" s="9">
        <v>1271</v>
      </c>
      <c r="D18" s="9">
        <f t="shared" si="0"/>
        <v>2955</v>
      </c>
      <c r="E18" s="9">
        <v>0</v>
      </c>
      <c r="F18" s="9">
        <v>0</v>
      </c>
      <c r="G18" s="9">
        <f t="shared" si="1"/>
        <v>0</v>
      </c>
      <c r="H18" s="9">
        <f t="shared" si="2"/>
        <v>1684</v>
      </c>
      <c r="I18" s="9">
        <f t="shared" si="2"/>
        <v>1271</v>
      </c>
      <c r="J18" s="9">
        <f t="shared" si="3"/>
        <v>2955</v>
      </c>
      <c r="K18" s="375" t="s">
        <v>1162</v>
      </c>
    </row>
    <row r="19" spans="1:14" ht="15.9" customHeight="1" x14ac:dyDescent="0.25">
      <c r="A19" s="8" t="s">
        <v>1163</v>
      </c>
      <c r="B19" s="9">
        <v>524</v>
      </c>
      <c r="C19" s="9">
        <v>660</v>
      </c>
      <c r="D19" s="9">
        <f t="shared" si="0"/>
        <v>1184</v>
      </c>
      <c r="E19" s="9">
        <v>0</v>
      </c>
      <c r="F19" s="9">
        <v>0</v>
      </c>
      <c r="G19" s="9">
        <f t="shared" si="1"/>
        <v>0</v>
      </c>
      <c r="H19" s="9">
        <f t="shared" si="2"/>
        <v>524</v>
      </c>
      <c r="I19" s="9">
        <f t="shared" si="2"/>
        <v>660</v>
      </c>
      <c r="J19" s="9">
        <f t="shared" si="3"/>
        <v>1184</v>
      </c>
      <c r="K19" s="375" t="s">
        <v>475</v>
      </c>
    </row>
    <row r="20" spans="1:14" ht="15.9" customHeight="1" x14ac:dyDescent="0.25">
      <c r="A20" s="8" t="s">
        <v>1164</v>
      </c>
      <c r="B20" s="9">
        <v>238</v>
      </c>
      <c r="C20" s="9">
        <v>319</v>
      </c>
      <c r="D20" s="9">
        <f t="shared" si="0"/>
        <v>557</v>
      </c>
      <c r="E20" s="9">
        <v>0</v>
      </c>
      <c r="F20" s="9">
        <v>0</v>
      </c>
      <c r="G20" s="9">
        <f t="shared" si="1"/>
        <v>0</v>
      </c>
      <c r="H20" s="9">
        <f t="shared" si="2"/>
        <v>238</v>
      </c>
      <c r="I20" s="9">
        <f t="shared" si="2"/>
        <v>319</v>
      </c>
      <c r="J20" s="9">
        <f t="shared" si="3"/>
        <v>557</v>
      </c>
      <c r="K20" s="375" t="s">
        <v>1165</v>
      </c>
    </row>
    <row r="21" spans="1:14" ht="15.9" customHeight="1" x14ac:dyDescent="0.25">
      <c r="A21" s="8" t="s">
        <v>236</v>
      </c>
      <c r="B21" s="9">
        <v>0</v>
      </c>
      <c r="C21" s="9">
        <v>3343</v>
      </c>
      <c r="D21" s="9">
        <f t="shared" si="0"/>
        <v>3343</v>
      </c>
      <c r="E21" s="9">
        <v>0</v>
      </c>
      <c r="F21" s="9">
        <v>2</v>
      </c>
      <c r="G21" s="9">
        <f t="shared" si="1"/>
        <v>2</v>
      </c>
      <c r="H21" s="9">
        <f t="shared" si="2"/>
        <v>0</v>
      </c>
      <c r="I21" s="9">
        <f t="shared" si="2"/>
        <v>3345</v>
      </c>
      <c r="J21" s="9">
        <f t="shared" si="3"/>
        <v>3345</v>
      </c>
      <c r="K21" s="375" t="s">
        <v>443</v>
      </c>
    </row>
    <row r="22" spans="1:14" ht="15.9" customHeight="1" x14ac:dyDescent="0.25">
      <c r="A22" s="8" t="s">
        <v>1196</v>
      </c>
      <c r="B22" s="9">
        <v>214</v>
      </c>
      <c r="C22" s="9">
        <v>351</v>
      </c>
      <c r="D22" s="9">
        <f t="shared" si="0"/>
        <v>565</v>
      </c>
      <c r="E22" s="9">
        <v>0</v>
      </c>
      <c r="F22" s="9">
        <v>0</v>
      </c>
      <c r="G22" s="9">
        <f t="shared" si="1"/>
        <v>0</v>
      </c>
      <c r="H22" s="9">
        <f t="shared" si="2"/>
        <v>214</v>
      </c>
      <c r="I22" s="9">
        <f t="shared" si="2"/>
        <v>351</v>
      </c>
      <c r="J22" s="9">
        <f t="shared" si="3"/>
        <v>565</v>
      </c>
      <c r="K22" s="375" t="s">
        <v>1167</v>
      </c>
    </row>
    <row r="23" spans="1:14" ht="15.9" customHeight="1" x14ac:dyDescent="0.25">
      <c r="A23" s="8" t="s">
        <v>1114</v>
      </c>
      <c r="B23" s="9">
        <v>237</v>
      </c>
      <c r="C23" s="9">
        <v>0</v>
      </c>
      <c r="D23" s="9">
        <f t="shared" si="0"/>
        <v>237</v>
      </c>
      <c r="E23" s="9">
        <v>0</v>
      </c>
      <c r="F23" s="9">
        <v>0</v>
      </c>
      <c r="G23" s="9">
        <f t="shared" si="1"/>
        <v>0</v>
      </c>
      <c r="H23" s="9">
        <f t="shared" si="2"/>
        <v>237</v>
      </c>
      <c r="I23" s="9">
        <f t="shared" si="2"/>
        <v>0</v>
      </c>
      <c r="J23" s="9">
        <f t="shared" si="3"/>
        <v>237</v>
      </c>
      <c r="K23" s="375" t="s">
        <v>476</v>
      </c>
      <c r="N23" s="371" t="s">
        <v>728</v>
      </c>
    </row>
    <row r="24" spans="1:14" ht="15.9" customHeight="1" x14ac:dyDescent="0.25">
      <c r="A24" s="8" t="s">
        <v>242</v>
      </c>
      <c r="B24" s="9">
        <v>1533</v>
      </c>
      <c r="C24" s="9">
        <v>899</v>
      </c>
      <c r="D24" s="9">
        <f t="shared" si="0"/>
        <v>2432</v>
      </c>
      <c r="E24" s="9">
        <v>0</v>
      </c>
      <c r="F24" s="9">
        <v>0</v>
      </c>
      <c r="G24" s="9">
        <f t="shared" si="1"/>
        <v>0</v>
      </c>
      <c r="H24" s="9">
        <f t="shared" si="2"/>
        <v>1533</v>
      </c>
      <c r="I24" s="9">
        <f t="shared" si="2"/>
        <v>899</v>
      </c>
      <c r="J24" s="9">
        <f t="shared" si="3"/>
        <v>2432</v>
      </c>
      <c r="K24" s="375" t="s">
        <v>243</v>
      </c>
    </row>
    <row r="25" spans="1:14" ht="15.9" customHeight="1" x14ac:dyDescent="0.25">
      <c r="A25" s="8" t="s">
        <v>444</v>
      </c>
      <c r="B25" s="9">
        <v>760</v>
      </c>
      <c r="C25" s="9">
        <v>263</v>
      </c>
      <c r="D25" s="9">
        <f t="shared" si="0"/>
        <v>1023</v>
      </c>
      <c r="E25" s="9">
        <v>0</v>
      </c>
      <c r="F25" s="9">
        <v>0</v>
      </c>
      <c r="G25" s="9">
        <f t="shared" si="1"/>
        <v>0</v>
      </c>
      <c r="H25" s="9">
        <f t="shared" si="2"/>
        <v>760</v>
      </c>
      <c r="I25" s="9">
        <f t="shared" si="2"/>
        <v>263</v>
      </c>
      <c r="J25" s="9">
        <f t="shared" si="3"/>
        <v>1023</v>
      </c>
      <c r="K25" s="375" t="s">
        <v>249</v>
      </c>
    </row>
    <row r="26" spans="1:14" ht="15.9" customHeight="1" x14ac:dyDescent="0.25">
      <c r="A26" s="8" t="s">
        <v>254</v>
      </c>
      <c r="B26" s="9">
        <v>348</v>
      </c>
      <c r="C26" s="9">
        <v>432</v>
      </c>
      <c r="D26" s="9">
        <f t="shared" si="0"/>
        <v>780</v>
      </c>
      <c r="E26" s="9">
        <v>0</v>
      </c>
      <c r="F26" s="9">
        <v>0</v>
      </c>
      <c r="G26" s="9">
        <f t="shared" si="1"/>
        <v>0</v>
      </c>
      <c r="H26" s="9">
        <f t="shared" si="2"/>
        <v>348</v>
      </c>
      <c r="I26" s="9">
        <f t="shared" si="2"/>
        <v>432</v>
      </c>
      <c r="J26" s="9">
        <f t="shared" si="3"/>
        <v>780</v>
      </c>
      <c r="K26" s="375" t="s">
        <v>453</v>
      </c>
    </row>
    <row r="27" spans="1:14" ht="15.9" customHeight="1" x14ac:dyDescent="0.25">
      <c r="A27" s="8" t="s">
        <v>90</v>
      </c>
      <c r="B27" s="9">
        <f t="shared" ref="B27:J27" si="4">SUM(B9:B26)</f>
        <v>8390</v>
      </c>
      <c r="C27" s="9">
        <f t="shared" si="4"/>
        <v>10279</v>
      </c>
      <c r="D27" s="9">
        <f t="shared" si="4"/>
        <v>18669</v>
      </c>
      <c r="E27" s="9">
        <f t="shared" si="4"/>
        <v>1</v>
      </c>
      <c r="F27" s="9">
        <f t="shared" si="4"/>
        <v>4</v>
      </c>
      <c r="G27" s="9">
        <f t="shared" si="4"/>
        <v>5</v>
      </c>
      <c r="H27" s="9">
        <f t="shared" si="4"/>
        <v>8391</v>
      </c>
      <c r="I27" s="9">
        <f t="shared" si="4"/>
        <v>10283</v>
      </c>
      <c r="J27" s="9">
        <f t="shared" si="4"/>
        <v>18674</v>
      </c>
      <c r="K27" s="375" t="s">
        <v>91</v>
      </c>
    </row>
    <row r="28" spans="1:14" ht="15.9" customHeight="1" x14ac:dyDescent="0.25">
      <c r="A28" s="8" t="s">
        <v>1087</v>
      </c>
      <c r="B28" s="9"/>
      <c r="C28" s="9"/>
      <c r="D28" s="9"/>
      <c r="E28" s="9"/>
      <c r="F28" s="9"/>
      <c r="G28" s="9"/>
      <c r="H28" s="9"/>
      <c r="I28" s="9"/>
      <c r="J28" s="9"/>
      <c r="K28" s="375" t="s">
        <v>93</v>
      </c>
    </row>
    <row r="29" spans="1:14" ht="15.9" customHeight="1" x14ac:dyDescent="0.25">
      <c r="A29" s="8" t="s">
        <v>222</v>
      </c>
      <c r="B29" s="9">
        <v>117</v>
      </c>
      <c r="C29" s="9">
        <v>1</v>
      </c>
      <c r="D29" s="9">
        <f>SUM(B29:C29)</f>
        <v>118</v>
      </c>
      <c r="E29" s="9">
        <v>0</v>
      </c>
      <c r="F29" s="9">
        <v>0</v>
      </c>
      <c r="G29" s="9">
        <f>SUM(E29:F29)</f>
        <v>0</v>
      </c>
      <c r="H29" s="9">
        <f>SUM(B29,E29)</f>
        <v>117</v>
      </c>
      <c r="I29" s="9">
        <f t="shared" ref="I29:J40" si="5">SUM(C29,F29)</f>
        <v>1</v>
      </c>
      <c r="J29" s="9">
        <f t="shared" si="5"/>
        <v>118</v>
      </c>
      <c r="K29" s="375" t="s">
        <v>223</v>
      </c>
    </row>
    <row r="30" spans="1:14" ht="15.9" customHeight="1" x14ac:dyDescent="0.25">
      <c r="A30" s="8" t="s">
        <v>1159</v>
      </c>
      <c r="B30" s="9">
        <v>38</v>
      </c>
      <c r="C30" s="9">
        <v>41</v>
      </c>
      <c r="D30" s="9">
        <f t="shared" ref="D30:D40" si="6">SUM(B30:C30)</f>
        <v>79</v>
      </c>
      <c r="E30" s="9">
        <v>0</v>
      </c>
      <c r="F30" s="9">
        <v>0</v>
      </c>
      <c r="G30" s="9">
        <f t="shared" ref="G30:G40" si="7">SUM(E30:F30)</f>
        <v>0</v>
      </c>
      <c r="H30" s="9">
        <f t="shared" ref="H30:H40" si="8">SUM(B30,E30)</f>
        <v>38</v>
      </c>
      <c r="I30" s="9">
        <f t="shared" si="5"/>
        <v>41</v>
      </c>
      <c r="J30" s="9">
        <f t="shared" si="5"/>
        <v>79</v>
      </c>
      <c r="K30" s="375" t="s">
        <v>1160</v>
      </c>
    </row>
    <row r="31" spans="1:14" ht="18" customHeight="1" x14ac:dyDescent="0.25">
      <c r="A31" s="8" t="s">
        <v>470</v>
      </c>
      <c r="B31" s="9">
        <v>114</v>
      </c>
      <c r="C31" s="9">
        <v>21</v>
      </c>
      <c r="D31" s="9">
        <f t="shared" si="6"/>
        <v>135</v>
      </c>
      <c r="E31" s="9">
        <v>0</v>
      </c>
      <c r="F31" s="9">
        <v>0</v>
      </c>
      <c r="G31" s="9">
        <f t="shared" si="7"/>
        <v>0</v>
      </c>
      <c r="H31" s="9">
        <f t="shared" si="8"/>
        <v>114</v>
      </c>
      <c r="I31" s="9">
        <f t="shared" si="5"/>
        <v>21</v>
      </c>
      <c r="J31" s="9">
        <f t="shared" si="5"/>
        <v>135</v>
      </c>
      <c r="K31" s="375" t="s">
        <v>1195</v>
      </c>
    </row>
    <row r="32" spans="1:14" ht="15.9" customHeight="1" x14ac:dyDescent="0.25">
      <c r="A32" s="8" t="s">
        <v>230</v>
      </c>
      <c r="B32" s="9">
        <v>202</v>
      </c>
      <c r="C32" s="9">
        <v>85</v>
      </c>
      <c r="D32" s="9">
        <f t="shared" si="6"/>
        <v>287</v>
      </c>
      <c r="E32" s="9">
        <v>0</v>
      </c>
      <c r="F32" s="9">
        <v>0</v>
      </c>
      <c r="G32" s="9">
        <f t="shared" si="7"/>
        <v>0</v>
      </c>
      <c r="H32" s="9">
        <f t="shared" si="8"/>
        <v>202</v>
      </c>
      <c r="I32" s="9">
        <f t="shared" si="5"/>
        <v>85</v>
      </c>
      <c r="J32" s="9">
        <f t="shared" si="5"/>
        <v>287</v>
      </c>
      <c r="K32" s="375" t="s">
        <v>231</v>
      </c>
    </row>
    <row r="33" spans="1:11" ht="15.9" customHeight="1" x14ac:dyDescent="0.25">
      <c r="A33" s="8" t="s">
        <v>1161</v>
      </c>
      <c r="B33" s="9">
        <v>292</v>
      </c>
      <c r="C33" s="9">
        <v>282</v>
      </c>
      <c r="D33" s="9">
        <f t="shared" si="6"/>
        <v>574</v>
      </c>
      <c r="E33" s="9">
        <v>0</v>
      </c>
      <c r="F33" s="9">
        <v>0</v>
      </c>
      <c r="G33" s="9">
        <f t="shared" si="7"/>
        <v>0</v>
      </c>
      <c r="H33" s="9">
        <f t="shared" si="8"/>
        <v>292</v>
      </c>
      <c r="I33" s="9">
        <f t="shared" si="5"/>
        <v>282</v>
      </c>
      <c r="J33" s="9">
        <f t="shared" si="5"/>
        <v>574</v>
      </c>
      <c r="K33" s="375" t="s">
        <v>1162</v>
      </c>
    </row>
    <row r="34" spans="1:11" ht="15.9" customHeight="1" x14ac:dyDescent="0.25">
      <c r="A34" s="8" t="s">
        <v>1163</v>
      </c>
      <c r="B34" s="9">
        <v>220</v>
      </c>
      <c r="C34" s="9">
        <v>190</v>
      </c>
      <c r="D34" s="9">
        <f t="shared" si="6"/>
        <v>410</v>
      </c>
      <c r="E34" s="9">
        <v>0</v>
      </c>
      <c r="F34" s="9">
        <v>0</v>
      </c>
      <c r="G34" s="9">
        <f t="shared" si="7"/>
        <v>0</v>
      </c>
      <c r="H34" s="9">
        <f t="shared" si="8"/>
        <v>220</v>
      </c>
      <c r="I34" s="9">
        <f t="shared" si="5"/>
        <v>190</v>
      </c>
      <c r="J34" s="9">
        <f t="shared" si="5"/>
        <v>410</v>
      </c>
      <c r="K34" s="375" t="s">
        <v>475</v>
      </c>
    </row>
    <row r="35" spans="1:11" ht="15.9" customHeight="1" x14ac:dyDescent="0.25">
      <c r="A35" s="8" t="s">
        <v>236</v>
      </c>
      <c r="B35" s="9">
        <v>0</v>
      </c>
      <c r="C35" s="9">
        <v>134</v>
      </c>
      <c r="D35" s="9">
        <f t="shared" si="6"/>
        <v>134</v>
      </c>
      <c r="E35" s="9">
        <v>0</v>
      </c>
      <c r="F35" s="9">
        <v>1</v>
      </c>
      <c r="G35" s="9">
        <f t="shared" si="7"/>
        <v>1</v>
      </c>
      <c r="H35" s="9">
        <f t="shared" si="8"/>
        <v>0</v>
      </c>
      <c r="I35" s="9">
        <f t="shared" si="5"/>
        <v>135</v>
      </c>
      <c r="J35" s="9">
        <f t="shared" si="5"/>
        <v>135</v>
      </c>
      <c r="K35" s="375" t="s">
        <v>443</v>
      </c>
    </row>
    <row r="36" spans="1:11" ht="15.9" customHeight="1" x14ac:dyDescent="0.25">
      <c r="A36" s="8" t="s">
        <v>1196</v>
      </c>
      <c r="B36" s="9">
        <v>60</v>
      </c>
      <c r="C36" s="9">
        <v>57</v>
      </c>
      <c r="D36" s="9">
        <f t="shared" si="6"/>
        <v>117</v>
      </c>
      <c r="E36" s="9">
        <v>0</v>
      </c>
      <c r="F36" s="9">
        <v>0</v>
      </c>
      <c r="G36" s="9">
        <f t="shared" si="7"/>
        <v>0</v>
      </c>
      <c r="H36" s="9">
        <f t="shared" si="8"/>
        <v>60</v>
      </c>
      <c r="I36" s="9">
        <f t="shared" si="5"/>
        <v>57</v>
      </c>
      <c r="J36" s="9">
        <f t="shared" si="5"/>
        <v>117</v>
      </c>
      <c r="K36" s="375" t="s">
        <v>1167</v>
      </c>
    </row>
    <row r="37" spans="1:11" ht="15.9" customHeight="1" x14ac:dyDescent="0.25">
      <c r="A37" s="8" t="s">
        <v>1114</v>
      </c>
      <c r="B37" s="9">
        <v>100</v>
      </c>
      <c r="C37" s="9">
        <v>0</v>
      </c>
      <c r="D37" s="9">
        <f t="shared" si="6"/>
        <v>100</v>
      </c>
      <c r="E37" s="9">
        <v>0</v>
      </c>
      <c r="F37" s="9">
        <v>0</v>
      </c>
      <c r="G37" s="9">
        <f t="shared" si="7"/>
        <v>0</v>
      </c>
      <c r="H37" s="9">
        <f t="shared" si="8"/>
        <v>100</v>
      </c>
      <c r="I37" s="9">
        <f t="shared" si="5"/>
        <v>0</v>
      </c>
      <c r="J37" s="9">
        <f t="shared" si="5"/>
        <v>100</v>
      </c>
      <c r="K37" s="375" t="s">
        <v>476</v>
      </c>
    </row>
    <row r="38" spans="1:11" ht="15.9" customHeight="1" x14ac:dyDescent="0.25">
      <c r="A38" s="8" t="s">
        <v>242</v>
      </c>
      <c r="B38" s="9">
        <v>20</v>
      </c>
      <c r="C38" s="9">
        <v>2</v>
      </c>
      <c r="D38" s="9">
        <f t="shared" si="6"/>
        <v>22</v>
      </c>
      <c r="E38" s="9">
        <v>0</v>
      </c>
      <c r="F38" s="9">
        <v>0</v>
      </c>
      <c r="G38" s="9">
        <f t="shared" si="7"/>
        <v>0</v>
      </c>
      <c r="H38" s="9">
        <f t="shared" si="8"/>
        <v>20</v>
      </c>
      <c r="I38" s="9">
        <f t="shared" si="5"/>
        <v>2</v>
      </c>
      <c r="J38" s="9">
        <f t="shared" si="5"/>
        <v>22</v>
      </c>
      <c r="K38" s="375" t="s">
        <v>243</v>
      </c>
    </row>
    <row r="39" spans="1:11" ht="15.9" customHeight="1" x14ac:dyDescent="0.25">
      <c r="A39" s="8" t="s">
        <v>444</v>
      </c>
      <c r="B39" s="9">
        <v>162</v>
      </c>
      <c r="C39" s="9">
        <v>32</v>
      </c>
      <c r="D39" s="9">
        <f t="shared" si="6"/>
        <v>194</v>
      </c>
      <c r="E39" s="9">
        <v>0</v>
      </c>
      <c r="F39" s="9">
        <v>0</v>
      </c>
      <c r="G39" s="9">
        <f t="shared" si="7"/>
        <v>0</v>
      </c>
      <c r="H39" s="9">
        <f t="shared" si="8"/>
        <v>162</v>
      </c>
      <c r="I39" s="9">
        <f t="shared" si="5"/>
        <v>32</v>
      </c>
      <c r="J39" s="9">
        <f t="shared" si="5"/>
        <v>194</v>
      </c>
      <c r="K39" s="375" t="s">
        <v>249</v>
      </c>
    </row>
    <row r="40" spans="1:11" ht="15.9" customHeight="1" x14ac:dyDescent="0.25">
      <c r="A40" s="8" t="s">
        <v>254</v>
      </c>
      <c r="B40" s="9">
        <v>54</v>
      </c>
      <c r="C40" s="9">
        <v>23</v>
      </c>
      <c r="D40" s="9">
        <f t="shared" si="6"/>
        <v>77</v>
      </c>
      <c r="E40" s="9">
        <v>0</v>
      </c>
      <c r="F40" s="9">
        <v>0</v>
      </c>
      <c r="G40" s="9">
        <f t="shared" si="7"/>
        <v>0</v>
      </c>
      <c r="H40" s="9">
        <f t="shared" si="8"/>
        <v>54</v>
      </c>
      <c r="I40" s="9">
        <f t="shared" si="5"/>
        <v>23</v>
      </c>
      <c r="J40" s="9">
        <f t="shared" si="5"/>
        <v>77</v>
      </c>
      <c r="K40" s="375" t="s">
        <v>453</v>
      </c>
    </row>
    <row r="41" spans="1:11" ht="15.9" customHeight="1" thickBot="1" x14ac:dyDescent="0.3">
      <c r="A41" s="8" t="s">
        <v>127</v>
      </c>
      <c r="B41" s="9">
        <f>SUM(B29:B40)</f>
        <v>1379</v>
      </c>
      <c r="C41" s="9">
        <f t="shared" ref="C41:J41" si="9">SUM(C29:C40)</f>
        <v>868</v>
      </c>
      <c r="D41" s="9">
        <f t="shared" si="9"/>
        <v>2247</v>
      </c>
      <c r="E41" s="9">
        <f t="shared" si="9"/>
        <v>0</v>
      </c>
      <c r="F41" s="9">
        <f t="shared" si="9"/>
        <v>1</v>
      </c>
      <c r="G41" s="9">
        <f t="shared" si="9"/>
        <v>1</v>
      </c>
      <c r="H41" s="9">
        <f t="shared" si="9"/>
        <v>1379</v>
      </c>
      <c r="I41" s="9">
        <f t="shared" si="9"/>
        <v>869</v>
      </c>
      <c r="J41" s="9">
        <f t="shared" si="9"/>
        <v>2248</v>
      </c>
      <c r="K41" s="375" t="s">
        <v>261</v>
      </c>
    </row>
    <row r="42" spans="1:11" ht="15.9" customHeight="1" thickBot="1" x14ac:dyDescent="0.3">
      <c r="A42" s="23" t="s">
        <v>384</v>
      </c>
      <c r="B42" s="24">
        <f>SUM(B41,B27)</f>
        <v>9769</v>
      </c>
      <c r="C42" s="24">
        <f t="shared" ref="C42:J42" si="10">SUM(C41,C27)</f>
        <v>11147</v>
      </c>
      <c r="D42" s="24">
        <f t="shared" si="10"/>
        <v>20916</v>
      </c>
      <c r="E42" s="24">
        <f t="shared" si="10"/>
        <v>1</v>
      </c>
      <c r="F42" s="24">
        <f t="shared" si="10"/>
        <v>5</v>
      </c>
      <c r="G42" s="24">
        <f t="shared" si="10"/>
        <v>6</v>
      </c>
      <c r="H42" s="24">
        <f t="shared" si="10"/>
        <v>9770</v>
      </c>
      <c r="I42" s="24">
        <f t="shared" si="10"/>
        <v>11152</v>
      </c>
      <c r="J42" s="24">
        <f t="shared" si="10"/>
        <v>20922</v>
      </c>
      <c r="K42" s="376" t="s">
        <v>263</v>
      </c>
    </row>
    <row r="43" spans="1:11" ht="16.2" thickTop="1" x14ac:dyDescent="0.25">
      <c r="A43" s="325"/>
      <c r="B43" s="367"/>
      <c r="C43" s="367"/>
      <c r="D43" s="367"/>
      <c r="E43" s="367"/>
      <c r="F43" s="367"/>
      <c r="G43" s="367"/>
      <c r="H43" s="367"/>
      <c r="I43" s="367"/>
      <c r="J43" s="367"/>
      <c r="K43" s="367"/>
    </row>
    <row r="44" spans="1:11" s="659" customFormat="1" ht="15.6" x14ac:dyDescent="0.25">
      <c r="A44" s="668"/>
      <c r="B44" s="656"/>
      <c r="C44" s="656"/>
      <c r="D44" s="656"/>
      <c r="E44" s="656"/>
      <c r="F44" s="656"/>
      <c r="G44" s="656"/>
      <c r="H44" s="656"/>
      <c r="I44" s="656"/>
      <c r="J44" s="656"/>
      <c r="K44" s="656"/>
    </row>
    <row r="45" spans="1:11" s="659" customFormat="1" ht="15.6" x14ac:dyDescent="0.25">
      <c r="A45" s="668"/>
      <c r="B45" s="656"/>
      <c r="C45" s="656"/>
      <c r="D45" s="656"/>
      <c r="E45" s="656"/>
      <c r="F45" s="656"/>
      <c r="G45" s="656"/>
      <c r="H45" s="656"/>
      <c r="I45" s="656"/>
      <c r="J45" s="656"/>
      <c r="K45" s="656"/>
    </row>
    <row r="46" spans="1:11" s="659" customFormat="1" ht="15.6" x14ac:dyDescent="0.25">
      <c r="A46" s="668"/>
      <c r="B46" s="656"/>
      <c r="C46" s="656"/>
      <c r="D46" s="656"/>
      <c r="E46" s="656"/>
      <c r="F46" s="656"/>
      <c r="G46" s="656"/>
      <c r="H46" s="656"/>
      <c r="I46" s="656"/>
      <c r="J46" s="656"/>
      <c r="K46" s="656"/>
    </row>
    <row r="47" spans="1:11" ht="23.25" customHeight="1" x14ac:dyDescent="0.25">
      <c r="A47" s="738" t="s">
        <v>1201</v>
      </c>
      <c r="B47" s="738"/>
      <c r="C47" s="738"/>
      <c r="D47" s="738"/>
      <c r="E47" s="738"/>
      <c r="F47" s="738"/>
      <c r="G47" s="738"/>
      <c r="H47" s="738"/>
      <c r="I47" s="738"/>
      <c r="J47" s="738"/>
      <c r="K47" s="738"/>
    </row>
    <row r="48" spans="1:11" ht="23.25" customHeight="1" x14ac:dyDescent="0.25">
      <c r="A48" s="742" t="s">
        <v>1202</v>
      </c>
      <c r="B48" s="742"/>
      <c r="C48" s="742"/>
      <c r="D48" s="742"/>
      <c r="E48" s="742"/>
      <c r="F48" s="742"/>
      <c r="G48" s="742"/>
      <c r="H48" s="742"/>
      <c r="I48" s="742"/>
      <c r="J48" s="742"/>
      <c r="K48" s="742"/>
    </row>
    <row r="49" spans="1:11" ht="19.5" customHeight="1" thickBot="1" x14ac:dyDescent="0.3">
      <c r="A49" s="5" t="s">
        <v>1203</v>
      </c>
      <c r="K49" s="7" t="s">
        <v>1204</v>
      </c>
    </row>
    <row r="50" spans="1:11" ht="15" customHeight="1" thickTop="1" x14ac:dyDescent="0.25">
      <c r="A50" s="791" t="s">
        <v>205</v>
      </c>
      <c r="B50" s="794" t="s">
        <v>1</v>
      </c>
      <c r="C50" s="794"/>
      <c r="D50" s="794"/>
      <c r="E50" s="794" t="s">
        <v>2</v>
      </c>
      <c r="F50" s="794"/>
      <c r="G50" s="794"/>
      <c r="H50" s="794" t="s">
        <v>4</v>
      </c>
      <c r="I50" s="794"/>
      <c r="J50" s="794"/>
      <c r="K50" s="791" t="s">
        <v>206</v>
      </c>
    </row>
    <row r="51" spans="1:11" ht="15" customHeight="1" x14ac:dyDescent="0.25">
      <c r="A51" s="792"/>
      <c r="B51" s="790" t="s">
        <v>6</v>
      </c>
      <c r="C51" s="790"/>
      <c r="D51" s="790"/>
      <c r="E51" s="790" t="s">
        <v>7</v>
      </c>
      <c r="F51" s="790"/>
      <c r="G51" s="790"/>
      <c r="H51" s="790" t="s">
        <v>9</v>
      </c>
      <c r="I51" s="790"/>
      <c r="J51" s="790"/>
      <c r="K51" s="792"/>
    </row>
    <row r="52" spans="1:11" ht="15" customHeight="1" x14ac:dyDescent="0.25">
      <c r="A52" s="792"/>
      <c r="B52" s="379" t="s">
        <v>10</v>
      </c>
      <c r="C52" s="379" t="s">
        <v>113</v>
      </c>
      <c r="D52" s="379" t="s">
        <v>12</v>
      </c>
      <c r="E52" s="379" t="s">
        <v>10</v>
      </c>
      <c r="F52" s="379" t="s">
        <v>113</v>
      </c>
      <c r="G52" s="379" t="s">
        <v>12</v>
      </c>
      <c r="H52" s="379" t="s">
        <v>10</v>
      </c>
      <c r="I52" s="379" t="s">
        <v>113</v>
      </c>
      <c r="J52" s="379" t="s">
        <v>12</v>
      </c>
      <c r="K52" s="792"/>
    </row>
    <row r="53" spans="1:11" ht="15" customHeight="1" thickBot="1" x14ac:dyDescent="0.3">
      <c r="A53" s="793"/>
      <c r="B53" s="312" t="s">
        <v>13</v>
      </c>
      <c r="C53" s="312" t="s">
        <v>14</v>
      </c>
      <c r="D53" s="312" t="s">
        <v>9</v>
      </c>
      <c r="E53" s="312" t="s">
        <v>13</v>
      </c>
      <c r="F53" s="312" t="s">
        <v>14</v>
      </c>
      <c r="G53" s="312" t="s">
        <v>9</v>
      </c>
      <c r="H53" s="312" t="s">
        <v>13</v>
      </c>
      <c r="I53" s="312" t="s">
        <v>14</v>
      </c>
      <c r="J53" s="312" t="s">
        <v>9</v>
      </c>
      <c r="K53" s="793"/>
    </row>
    <row r="54" spans="1:11" ht="15.9" customHeight="1" x14ac:dyDescent="0.25">
      <c r="A54" s="8" t="s">
        <v>15</v>
      </c>
      <c r="B54" s="9"/>
      <c r="C54" s="9"/>
      <c r="D54" s="9"/>
      <c r="E54" s="9"/>
      <c r="F54" s="9"/>
      <c r="G54" s="9"/>
      <c r="H54" s="9"/>
      <c r="I54" s="9"/>
      <c r="J54" s="9"/>
      <c r="K54" s="375" t="s">
        <v>207</v>
      </c>
    </row>
    <row r="55" spans="1:11" ht="15.9" customHeight="1" x14ac:dyDescent="0.25">
      <c r="A55" s="8" t="s">
        <v>208</v>
      </c>
      <c r="B55" s="9">
        <v>187</v>
      </c>
      <c r="C55" s="9">
        <v>286</v>
      </c>
      <c r="D55" s="9">
        <f t="shared" ref="D55:D71" si="11">SUM(B55:C55)</f>
        <v>473</v>
      </c>
      <c r="E55" s="9">
        <v>0</v>
      </c>
      <c r="F55" s="9">
        <v>0</v>
      </c>
      <c r="G55" s="9">
        <f t="shared" ref="G55:G72" si="12">SUM(E55:F55)</f>
        <v>0</v>
      </c>
      <c r="H55" s="9">
        <f t="shared" ref="H55:I72" si="13">SUM(B55,E55)</f>
        <v>187</v>
      </c>
      <c r="I55" s="9">
        <f t="shared" si="13"/>
        <v>286</v>
      </c>
      <c r="J55" s="9">
        <f t="shared" ref="J55:J72" si="14">SUM(H55:I55)</f>
        <v>473</v>
      </c>
      <c r="K55" s="375" t="s">
        <v>209</v>
      </c>
    </row>
    <row r="56" spans="1:11" ht="15.9" customHeight="1" x14ac:dyDescent="0.25">
      <c r="A56" s="8" t="s">
        <v>212</v>
      </c>
      <c r="B56" s="9">
        <v>113</v>
      </c>
      <c r="C56" s="9">
        <v>173</v>
      </c>
      <c r="D56" s="9">
        <f t="shared" si="11"/>
        <v>286</v>
      </c>
      <c r="E56" s="9">
        <v>0</v>
      </c>
      <c r="F56" s="9">
        <v>0</v>
      </c>
      <c r="G56" s="9">
        <f t="shared" si="12"/>
        <v>0</v>
      </c>
      <c r="H56" s="9">
        <f t="shared" si="13"/>
        <v>113</v>
      </c>
      <c r="I56" s="9">
        <f t="shared" si="13"/>
        <v>173</v>
      </c>
      <c r="J56" s="9">
        <f t="shared" si="14"/>
        <v>286</v>
      </c>
      <c r="K56" s="375" t="s">
        <v>213</v>
      </c>
    </row>
    <row r="57" spans="1:11" ht="15.9" customHeight="1" x14ac:dyDescent="0.25">
      <c r="A57" s="8" t="s">
        <v>414</v>
      </c>
      <c r="B57" s="9">
        <v>85</v>
      </c>
      <c r="C57" s="9">
        <v>181</v>
      </c>
      <c r="D57" s="9">
        <f t="shared" si="11"/>
        <v>266</v>
      </c>
      <c r="E57" s="9">
        <v>0</v>
      </c>
      <c r="F57" s="9">
        <v>0</v>
      </c>
      <c r="G57" s="9">
        <f t="shared" si="12"/>
        <v>0</v>
      </c>
      <c r="H57" s="9">
        <f t="shared" si="13"/>
        <v>85</v>
      </c>
      <c r="I57" s="9">
        <f t="shared" si="13"/>
        <v>181</v>
      </c>
      <c r="J57" s="9">
        <f t="shared" si="14"/>
        <v>266</v>
      </c>
      <c r="K57" s="375" t="s">
        <v>310</v>
      </c>
    </row>
    <row r="58" spans="1:11" ht="15.9" customHeight="1" x14ac:dyDescent="0.25">
      <c r="A58" s="8" t="s">
        <v>218</v>
      </c>
      <c r="B58" s="9">
        <v>304</v>
      </c>
      <c r="C58" s="9">
        <v>318</v>
      </c>
      <c r="D58" s="9">
        <f t="shared" si="11"/>
        <v>622</v>
      </c>
      <c r="E58" s="9">
        <v>1</v>
      </c>
      <c r="F58" s="9">
        <v>1</v>
      </c>
      <c r="G58" s="9">
        <f t="shared" si="12"/>
        <v>2</v>
      </c>
      <c r="H58" s="9">
        <f t="shared" si="13"/>
        <v>305</v>
      </c>
      <c r="I58" s="9">
        <f t="shared" si="13"/>
        <v>319</v>
      </c>
      <c r="J58" s="9">
        <f t="shared" si="14"/>
        <v>624</v>
      </c>
      <c r="K58" s="375" t="s">
        <v>219</v>
      </c>
    </row>
    <row r="59" spans="1:11" ht="15.9" customHeight="1" x14ac:dyDescent="0.25">
      <c r="A59" s="8" t="s">
        <v>222</v>
      </c>
      <c r="B59" s="9">
        <v>581</v>
      </c>
      <c r="C59" s="9">
        <v>349</v>
      </c>
      <c r="D59" s="9">
        <f t="shared" si="11"/>
        <v>930</v>
      </c>
      <c r="E59" s="9">
        <v>0</v>
      </c>
      <c r="F59" s="9">
        <v>0</v>
      </c>
      <c r="G59" s="9">
        <f t="shared" si="12"/>
        <v>0</v>
      </c>
      <c r="H59" s="9">
        <f t="shared" si="13"/>
        <v>581</v>
      </c>
      <c r="I59" s="9">
        <f t="shared" si="13"/>
        <v>349</v>
      </c>
      <c r="J59" s="9">
        <f t="shared" si="14"/>
        <v>930</v>
      </c>
      <c r="K59" s="375" t="s">
        <v>223</v>
      </c>
    </row>
    <row r="60" spans="1:11" ht="15.9" customHeight="1" x14ac:dyDescent="0.25">
      <c r="A60" s="8" t="s">
        <v>226</v>
      </c>
      <c r="B60" s="9">
        <v>221</v>
      </c>
      <c r="C60" s="9">
        <v>691</v>
      </c>
      <c r="D60" s="9">
        <f t="shared" si="11"/>
        <v>912</v>
      </c>
      <c r="E60" s="9">
        <v>0</v>
      </c>
      <c r="F60" s="9">
        <v>1</v>
      </c>
      <c r="G60" s="9">
        <f t="shared" si="12"/>
        <v>1</v>
      </c>
      <c r="H60" s="9">
        <f t="shared" si="13"/>
        <v>221</v>
      </c>
      <c r="I60" s="9">
        <f t="shared" si="13"/>
        <v>692</v>
      </c>
      <c r="J60" s="9">
        <f t="shared" si="14"/>
        <v>913</v>
      </c>
      <c r="K60" s="375" t="s">
        <v>467</v>
      </c>
    </row>
    <row r="61" spans="1:11" ht="15.9" customHeight="1" x14ac:dyDescent="0.25">
      <c r="A61" s="8" t="s">
        <v>1159</v>
      </c>
      <c r="B61" s="9">
        <v>78</v>
      </c>
      <c r="C61" s="9">
        <v>76</v>
      </c>
      <c r="D61" s="9">
        <f t="shared" si="11"/>
        <v>154</v>
      </c>
      <c r="E61" s="9">
        <v>0</v>
      </c>
      <c r="F61" s="9">
        <v>0</v>
      </c>
      <c r="G61" s="9">
        <f t="shared" si="12"/>
        <v>0</v>
      </c>
      <c r="H61" s="9">
        <f t="shared" si="13"/>
        <v>78</v>
      </c>
      <c r="I61" s="9">
        <f t="shared" si="13"/>
        <v>76</v>
      </c>
      <c r="J61" s="9">
        <f t="shared" si="14"/>
        <v>154</v>
      </c>
      <c r="K61" s="375" t="s">
        <v>1160</v>
      </c>
    </row>
    <row r="62" spans="1:11" ht="15.9" customHeight="1" x14ac:dyDescent="0.25">
      <c r="A62" s="8" t="s">
        <v>470</v>
      </c>
      <c r="B62" s="9">
        <v>149</v>
      </c>
      <c r="C62" s="9">
        <v>195</v>
      </c>
      <c r="D62" s="9">
        <f t="shared" si="11"/>
        <v>344</v>
      </c>
      <c r="E62" s="9">
        <v>0</v>
      </c>
      <c r="F62" s="9">
        <v>0</v>
      </c>
      <c r="G62" s="9">
        <f t="shared" si="12"/>
        <v>0</v>
      </c>
      <c r="H62" s="9">
        <f t="shared" si="13"/>
        <v>149</v>
      </c>
      <c r="I62" s="9">
        <f t="shared" si="13"/>
        <v>195</v>
      </c>
      <c r="J62" s="9">
        <f t="shared" si="14"/>
        <v>344</v>
      </c>
      <c r="K62" s="375" t="s">
        <v>1195</v>
      </c>
    </row>
    <row r="63" spans="1:11" ht="15.9" customHeight="1" x14ac:dyDescent="0.25">
      <c r="A63" s="8" t="s">
        <v>230</v>
      </c>
      <c r="B63" s="9">
        <v>615</v>
      </c>
      <c r="C63" s="9">
        <v>226</v>
      </c>
      <c r="D63" s="9">
        <f t="shared" si="11"/>
        <v>841</v>
      </c>
      <c r="E63" s="9">
        <v>0</v>
      </c>
      <c r="F63" s="9">
        <v>0</v>
      </c>
      <c r="G63" s="9">
        <f t="shared" si="12"/>
        <v>0</v>
      </c>
      <c r="H63" s="9">
        <f t="shared" si="13"/>
        <v>615</v>
      </c>
      <c r="I63" s="9">
        <f t="shared" si="13"/>
        <v>226</v>
      </c>
      <c r="J63" s="9">
        <f t="shared" si="14"/>
        <v>841</v>
      </c>
      <c r="K63" s="375" t="s">
        <v>231</v>
      </c>
    </row>
    <row r="64" spans="1:11" ht="15.9" customHeight="1" x14ac:dyDescent="0.25">
      <c r="A64" s="8" t="s">
        <v>1161</v>
      </c>
      <c r="B64" s="9">
        <v>1368</v>
      </c>
      <c r="C64" s="9">
        <v>1151</v>
      </c>
      <c r="D64" s="9">
        <f t="shared" si="11"/>
        <v>2519</v>
      </c>
      <c r="E64" s="9">
        <v>0</v>
      </c>
      <c r="F64" s="9">
        <v>0</v>
      </c>
      <c r="G64" s="9">
        <f t="shared" si="12"/>
        <v>0</v>
      </c>
      <c r="H64" s="9">
        <f t="shared" si="13"/>
        <v>1368</v>
      </c>
      <c r="I64" s="9">
        <f t="shared" si="13"/>
        <v>1151</v>
      </c>
      <c r="J64" s="9">
        <f t="shared" si="14"/>
        <v>2519</v>
      </c>
      <c r="K64" s="375" t="s">
        <v>1162</v>
      </c>
    </row>
    <row r="65" spans="1:11" ht="15.9" customHeight="1" x14ac:dyDescent="0.25">
      <c r="A65" s="8" t="s">
        <v>1163</v>
      </c>
      <c r="B65" s="9">
        <v>435</v>
      </c>
      <c r="C65" s="9">
        <v>609</v>
      </c>
      <c r="D65" s="9">
        <f t="shared" si="11"/>
        <v>1044</v>
      </c>
      <c r="E65" s="9">
        <v>0</v>
      </c>
      <c r="F65" s="9">
        <v>0</v>
      </c>
      <c r="G65" s="9">
        <f t="shared" si="12"/>
        <v>0</v>
      </c>
      <c r="H65" s="9">
        <f t="shared" si="13"/>
        <v>435</v>
      </c>
      <c r="I65" s="9">
        <f t="shared" si="13"/>
        <v>609</v>
      </c>
      <c r="J65" s="9">
        <f t="shared" si="14"/>
        <v>1044</v>
      </c>
      <c r="K65" s="375" t="s">
        <v>475</v>
      </c>
    </row>
    <row r="66" spans="1:11" ht="15.9" customHeight="1" x14ac:dyDescent="0.25">
      <c r="A66" s="8" t="s">
        <v>1164</v>
      </c>
      <c r="B66" s="9">
        <v>180</v>
      </c>
      <c r="C66" s="9">
        <v>275</v>
      </c>
      <c r="D66" s="9">
        <f t="shared" si="11"/>
        <v>455</v>
      </c>
      <c r="E66" s="9">
        <v>0</v>
      </c>
      <c r="F66" s="9">
        <v>0</v>
      </c>
      <c r="G66" s="9">
        <f t="shared" si="12"/>
        <v>0</v>
      </c>
      <c r="H66" s="9">
        <f t="shared" si="13"/>
        <v>180</v>
      </c>
      <c r="I66" s="9">
        <f t="shared" si="13"/>
        <v>275</v>
      </c>
      <c r="J66" s="9">
        <f t="shared" si="14"/>
        <v>455</v>
      </c>
      <c r="K66" s="375" t="s">
        <v>1165</v>
      </c>
    </row>
    <row r="67" spans="1:11" ht="15.9" customHeight="1" x14ac:dyDescent="0.25">
      <c r="A67" s="8" t="s">
        <v>236</v>
      </c>
      <c r="B67" s="9">
        <v>0</v>
      </c>
      <c r="C67" s="9">
        <v>2614</v>
      </c>
      <c r="D67" s="9">
        <f t="shared" si="11"/>
        <v>2614</v>
      </c>
      <c r="E67" s="9">
        <v>0</v>
      </c>
      <c r="F67" s="9">
        <v>2</v>
      </c>
      <c r="G67" s="9">
        <f t="shared" si="12"/>
        <v>2</v>
      </c>
      <c r="H67" s="9">
        <f t="shared" si="13"/>
        <v>0</v>
      </c>
      <c r="I67" s="9">
        <f t="shared" si="13"/>
        <v>2616</v>
      </c>
      <c r="J67" s="9">
        <f t="shared" si="14"/>
        <v>2616</v>
      </c>
      <c r="K67" s="375" t="s">
        <v>443</v>
      </c>
    </row>
    <row r="68" spans="1:11" ht="15.9" customHeight="1" x14ac:dyDescent="0.25">
      <c r="A68" s="8" t="s">
        <v>1196</v>
      </c>
      <c r="B68" s="9">
        <v>213</v>
      </c>
      <c r="C68" s="9">
        <v>348</v>
      </c>
      <c r="D68" s="9">
        <f t="shared" si="11"/>
        <v>561</v>
      </c>
      <c r="E68" s="9">
        <v>0</v>
      </c>
      <c r="F68" s="9">
        <v>0</v>
      </c>
      <c r="G68" s="9">
        <f t="shared" si="12"/>
        <v>0</v>
      </c>
      <c r="H68" s="9">
        <f t="shared" si="13"/>
        <v>213</v>
      </c>
      <c r="I68" s="9">
        <f t="shared" si="13"/>
        <v>348</v>
      </c>
      <c r="J68" s="9">
        <f t="shared" si="14"/>
        <v>561</v>
      </c>
      <c r="K68" s="375" t="s">
        <v>1167</v>
      </c>
    </row>
    <row r="69" spans="1:11" ht="15.9" customHeight="1" x14ac:dyDescent="0.25">
      <c r="A69" s="8" t="s">
        <v>1114</v>
      </c>
      <c r="B69" s="9">
        <v>232</v>
      </c>
      <c r="C69" s="9">
        <v>0</v>
      </c>
      <c r="D69" s="9">
        <f t="shared" si="11"/>
        <v>232</v>
      </c>
      <c r="E69" s="9">
        <v>0</v>
      </c>
      <c r="F69" s="9">
        <v>0</v>
      </c>
      <c r="G69" s="9">
        <f t="shared" si="12"/>
        <v>0</v>
      </c>
      <c r="H69" s="9">
        <f t="shared" si="13"/>
        <v>232</v>
      </c>
      <c r="I69" s="9">
        <f t="shared" si="13"/>
        <v>0</v>
      </c>
      <c r="J69" s="9">
        <f t="shared" si="14"/>
        <v>232</v>
      </c>
      <c r="K69" s="375" t="s">
        <v>476</v>
      </c>
    </row>
    <row r="70" spans="1:11" ht="15.9" customHeight="1" x14ac:dyDescent="0.25">
      <c r="A70" s="8" t="s">
        <v>1067</v>
      </c>
      <c r="B70" s="9">
        <v>1280</v>
      </c>
      <c r="C70" s="9">
        <v>773</v>
      </c>
      <c r="D70" s="9">
        <f t="shared" si="11"/>
        <v>2053</v>
      </c>
      <c r="E70" s="9">
        <v>0</v>
      </c>
      <c r="F70" s="9">
        <v>0</v>
      </c>
      <c r="G70" s="9">
        <f t="shared" si="12"/>
        <v>0</v>
      </c>
      <c r="H70" s="9">
        <f t="shared" si="13"/>
        <v>1280</v>
      </c>
      <c r="I70" s="9">
        <f t="shared" si="13"/>
        <v>773</v>
      </c>
      <c r="J70" s="9">
        <f t="shared" si="14"/>
        <v>2053</v>
      </c>
      <c r="K70" s="375" t="s">
        <v>243</v>
      </c>
    </row>
    <row r="71" spans="1:11" ht="15.9" customHeight="1" x14ac:dyDescent="0.25">
      <c r="A71" s="8" t="s">
        <v>444</v>
      </c>
      <c r="B71" s="9">
        <v>444</v>
      </c>
      <c r="C71" s="9">
        <v>181</v>
      </c>
      <c r="D71" s="9">
        <f t="shared" si="11"/>
        <v>625</v>
      </c>
      <c r="E71" s="9">
        <v>0</v>
      </c>
      <c r="F71" s="9">
        <v>0</v>
      </c>
      <c r="G71" s="9">
        <f t="shared" si="12"/>
        <v>0</v>
      </c>
      <c r="H71" s="9">
        <f t="shared" si="13"/>
        <v>444</v>
      </c>
      <c r="I71" s="9">
        <f t="shared" si="13"/>
        <v>181</v>
      </c>
      <c r="J71" s="9">
        <f t="shared" si="14"/>
        <v>625</v>
      </c>
      <c r="K71" s="375" t="s">
        <v>249</v>
      </c>
    </row>
    <row r="72" spans="1:11" ht="15.9" customHeight="1" x14ac:dyDescent="0.25">
      <c r="A72" s="8" t="s">
        <v>254</v>
      </c>
      <c r="B72" s="9">
        <v>292</v>
      </c>
      <c r="C72" s="9">
        <v>391</v>
      </c>
      <c r="D72" s="9">
        <f>SUM(B72:C72)</f>
        <v>683</v>
      </c>
      <c r="E72" s="9">
        <v>0</v>
      </c>
      <c r="F72" s="9">
        <v>0</v>
      </c>
      <c r="G72" s="9">
        <f t="shared" si="12"/>
        <v>0</v>
      </c>
      <c r="H72" s="9">
        <f t="shared" si="13"/>
        <v>292</v>
      </c>
      <c r="I72" s="9">
        <f t="shared" si="13"/>
        <v>391</v>
      </c>
      <c r="J72" s="9">
        <f t="shared" si="14"/>
        <v>683</v>
      </c>
      <c r="K72" s="375" t="s">
        <v>453</v>
      </c>
    </row>
    <row r="73" spans="1:11" ht="15.9" customHeight="1" x14ac:dyDescent="0.25">
      <c r="A73" s="8" t="s">
        <v>90</v>
      </c>
      <c r="B73" s="9">
        <f t="shared" ref="B73:J73" si="15">SUM(B55:B72)</f>
        <v>6777</v>
      </c>
      <c r="C73" s="9">
        <f t="shared" si="15"/>
        <v>8837</v>
      </c>
      <c r="D73" s="9">
        <f t="shared" si="15"/>
        <v>15614</v>
      </c>
      <c r="E73" s="9">
        <f t="shared" si="15"/>
        <v>1</v>
      </c>
      <c r="F73" s="9">
        <f t="shared" si="15"/>
        <v>4</v>
      </c>
      <c r="G73" s="9">
        <f t="shared" si="15"/>
        <v>5</v>
      </c>
      <c r="H73" s="9">
        <f t="shared" si="15"/>
        <v>6778</v>
      </c>
      <c r="I73" s="9">
        <f t="shared" si="15"/>
        <v>8841</v>
      </c>
      <c r="J73" s="9">
        <f t="shared" si="15"/>
        <v>15619</v>
      </c>
      <c r="K73" s="375" t="s">
        <v>91</v>
      </c>
    </row>
    <row r="74" spans="1:11" ht="15.9" customHeight="1" x14ac:dyDescent="0.25">
      <c r="A74" s="8" t="s">
        <v>1087</v>
      </c>
      <c r="B74" s="9"/>
      <c r="C74" s="9"/>
      <c r="D74" s="9"/>
      <c r="E74" s="9"/>
      <c r="F74" s="9"/>
      <c r="G74" s="9"/>
      <c r="H74" s="9"/>
      <c r="I74" s="9"/>
      <c r="J74" s="9"/>
      <c r="K74" s="375" t="s">
        <v>93</v>
      </c>
    </row>
    <row r="75" spans="1:11" ht="15.9" customHeight="1" x14ac:dyDescent="0.25">
      <c r="A75" s="8" t="s">
        <v>222</v>
      </c>
      <c r="B75" s="9">
        <v>74</v>
      </c>
      <c r="C75" s="9">
        <v>1</v>
      </c>
      <c r="D75" s="9">
        <f>SUM(B75:C75)</f>
        <v>75</v>
      </c>
      <c r="E75" s="9">
        <v>0</v>
      </c>
      <c r="F75" s="9">
        <v>0</v>
      </c>
      <c r="G75" s="9">
        <f>SUM(E75:F75)</f>
        <v>0</v>
      </c>
      <c r="H75" s="9">
        <f>SUM(B75,E75)</f>
        <v>74</v>
      </c>
      <c r="I75" s="9">
        <f t="shared" ref="I75:J86" si="16">SUM(C75,F75)</f>
        <v>1</v>
      </c>
      <c r="J75" s="9">
        <f t="shared" si="16"/>
        <v>75</v>
      </c>
      <c r="K75" s="375" t="s">
        <v>223</v>
      </c>
    </row>
    <row r="76" spans="1:11" ht="15.9" customHeight="1" x14ac:dyDescent="0.25">
      <c r="A76" s="8" t="s">
        <v>1159</v>
      </c>
      <c r="B76" s="9">
        <v>38</v>
      </c>
      <c r="C76" s="9">
        <v>40</v>
      </c>
      <c r="D76" s="9">
        <f t="shared" ref="D76:D85" si="17">SUM(B76:C76)</f>
        <v>78</v>
      </c>
      <c r="E76" s="9">
        <v>0</v>
      </c>
      <c r="F76" s="9">
        <v>0</v>
      </c>
      <c r="G76" s="9">
        <f t="shared" ref="G76:G85" si="18">SUM(E76:F76)</f>
        <v>0</v>
      </c>
      <c r="H76" s="9">
        <f t="shared" ref="H76:H86" si="19">SUM(B76,E76)</f>
        <v>38</v>
      </c>
      <c r="I76" s="9">
        <f t="shared" si="16"/>
        <v>40</v>
      </c>
      <c r="J76" s="9">
        <f t="shared" si="16"/>
        <v>78</v>
      </c>
      <c r="K76" s="375" t="s">
        <v>1160</v>
      </c>
    </row>
    <row r="77" spans="1:11" ht="15.9" customHeight="1" x14ac:dyDescent="0.25">
      <c r="A77" s="8" t="s">
        <v>470</v>
      </c>
      <c r="B77" s="9">
        <v>81</v>
      </c>
      <c r="C77" s="9">
        <v>16</v>
      </c>
      <c r="D77" s="9">
        <f t="shared" si="17"/>
        <v>97</v>
      </c>
      <c r="E77" s="9">
        <v>0</v>
      </c>
      <c r="F77" s="9">
        <v>0</v>
      </c>
      <c r="G77" s="9">
        <f t="shared" si="18"/>
        <v>0</v>
      </c>
      <c r="H77" s="9">
        <f t="shared" si="19"/>
        <v>81</v>
      </c>
      <c r="I77" s="9">
        <f t="shared" si="16"/>
        <v>16</v>
      </c>
      <c r="J77" s="9">
        <f t="shared" si="16"/>
        <v>97</v>
      </c>
      <c r="K77" s="375" t="s">
        <v>1195</v>
      </c>
    </row>
    <row r="78" spans="1:11" ht="15.9" customHeight="1" x14ac:dyDescent="0.25">
      <c r="A78" s="8" t="s">
        <v>230</v>
      </c>
      <c r="B78" s="9">
        <v>161</v>
      </c>
      <c r="C78" s="9">
        <v>58</v>
      </c>
      <c r="D78" s="9">
        <f t="shared" si="17"/>
        <v>219</v>
      </c>
      <c r="E78" s="9">
        <v>0</v>
      </c>
      <c r="F78" s="9">
        <v>0</v>
      </c>
      <c r="G78" s="9">
        <f t="shared" si="18"/>
        <v>0</v>
      </c>
      <c r="H78" s="9">
        <f t="shared" si="19"/>
        <v>161</v>
      </c>
      <c r="I78" s="9">
        <f t="shared" si="16"/>
        <v>58</v>
      </c>
      <c r="J78" s="9">
        <f t="shared" si="16"/>
        <v>219</v>
      </c>
      <c r="K78" s="375" t="s">
        <v>231</v>
      </c>
    </row>
    <row r="79" spans="1:11" ht="15.9" customHeight="1" x14ac:dyDescent="0.25">
      <c r="A79" s="8" t="s">
        <v>1161</v>
      </c>
      <c r="B79" s="9">
        <v>229</v>
      </c>
      <c r="C79" s="9">
        <v>235</v>
      </c>
      <c r="D79" s="9">
        <f t="shared" si="17"/>
        <v>464</v>
      </c>
      <c r="E79" s="9">
        <v>0</v>
      </c>
      <c r="F79" s="9">
        <v>0</v>
      </c>
      <c r="G79" s="9">
        <f t="shared" si="18"/>
        <v>0</v>
      </c>
      <c r="H79" s="9">
        <f t="shared" si="19"/>
        <v>229</v>
      </c>
      <c r="I79" s="9">
        <f t="shared" si="16"/>
        <v>235</v>
      </c>
      <c r="J79" s="9">
        <f t="shared" si="16"/>
        <v>464</v>
      </c>
      <c r="K79" s="375" t="s">
        <v>1162</v>
      </c>
    </row>
    <row r="80" spans="1:11" ht="15.9" customHeight="1" x14ac:dyDescent="0.25">
      <c r="A80" s="8" t="s">
        <v>1163</v>
      </c>
      <c r="B80" s="9">
        <v>170</v>
      </c>
      <c r="C80" s="9">
        <v>144</v>
      </c>
      <c r="D80" s="9">
        <f t="shared" si="17"/>
        <v>314</v>
      </c>
      <c r="E80" s="9">
        <v>0</v>
      </c>
      <c r="F80" s="9">
        <v>0</v>
      </c>
      <c r="G80" s="9">
        <f t="shared" si="18"/>
        <v>0</v>
      </c>
      <c r="H80" s="9">
        <f t="shared" si="19"/>
        <v>170</v>
      </c>
      <c r="I80" s="9">
        <f t="shared" si="16"/>
        <v>144</v>
      </c>
      <c r="J80" s="9">
        <f t="shared" si="16"/>
        <v>314</v>
      </c>
      <c r="K80" s="375" t="s">
        <v>475</v>
      </c>
    </row>
    <row r="81" spans="1:11" ht="15.9" customHeight="1" x14ac:dyDescent="0.25">
      <c r="A81" s="8" t="s">
        <v>236</v>
      </c>
      <c r="B81" s="9">
        <v>0</v>
      </c>
      <c r="C81" s="9">
        <v>117</v>
      </c>
      <c r="D81" s="9">
        <f t="shared" si="17"/>
        <v>117</v>
      </c>
      <c r="E81" s="9">
        <v>0</v>
      </c>
      <c r="F81" s="9">
        <v>1</v>
      </c>
      <c r="G81" s="9">
        <f t="shared" si="18"/>
        <v>1</v>
      </c>
      <c r="H81" s="9">
        <f t="shared" si="19"/>
        <v>0</v>
      </c>
      <c r="I81" s="9">
        <f t="shared" si="16"/>
        <v>118</v>
      </c>
      <c r="J81" s="9">
        <f t="shared" si="16"/>
        <v>118</v>
      </c>
      <c r="K81" s="375" t="s">
        <v>443</v>
      </c>
    </row>
    <row r="82" spans="1:11" ht="15.9" customHeight="1" x14ac:dyDescent="0.25">
      <c r="A82" s="8" t="s">
        <v>1196</v>
      </c>
      <c r="B82" s="9">
        <v>59</v>
      </c>
      <c r="C82" s="9">
        <v>57</v>
      </c>
      <c r="D82" s="9">
        <f t="shared" si="17"/>
        <v>116</v>
      </c>
      <c r="E82" s="9">
        <v>0</v>
      </c>
      <c r="F82" s="9">
        <v>0</v>
      </c>
      <c r="G82" s="9">
        <f t="shared" si="18"/>
        <v>0</v>
      </c>
      <c r="H82" s="9">
        <f t="shared" si="19"/>
        <v>59</v>
      </c>
      <c r="I82" s="9">
        <f t="shared" si="16"/>
        <v>57</v>
      </c>
      <c r="J82" s="9">
        <f t="shared" si="16"/>
        <v>116</v>
      </c>
      <c r="K82" s="375" t="s">
        <v>1167</v>
      </c>
    </row>
    <row r="83" spans="1:11" ht="15.9" customHeight="1" x14ac:dyDescent="0.25">
      <c r="A83" s="8" t="s">
        <v>1114</v>
      </c>
      <c r="B83" s="9">
        <v>99</v>
      </c>
      <c r="C83" s="9">
        <v>0</v>
      </c>
      <c r="D83" s="9">
        <f t="shared" si="17"/>
        <v>99</v>
      </c>
      <c r="E83" s="9">
        <v>0</v>
      </c>
      <c r="F83" s="9">
        <v>0</v>
      </c>
      <c r="G83" s="9">
        <f t="shared" si="18"/>
        <v>0</v>
      </c>
      <c r="H83" s="9">
        <f t="shared" si="19"/>
        <v>99</v>
      </c>
      <c r="I83" s="9">
        <f t="shared" si="16"/>
        <v>0</v>
      </c>
      <c r="J83" s="9">
        <f t="shared" si="16"/>
        <v>99</v>
      </c>
      <c r="K83" s="375" t="s">
        <v>476</v>
      </c>
    </row>
    <row r="84" spans="1:11" ht="15.9" customHeight="1" x14ac:dyDescent="0.25">
      <c r="A84" s="8" t="s">
        <v>1067</v>
      </c>
      <c r="B84" s="9">
        <v>16</v>
      </c>
      <c r="C84" s="9">
        <v>2</v>
      </c>
      <c r="D84" s="9">
        <f t="shared" si="17"/>
        <v>18</v>
      </c>
      <c r="E84" s="9">
        <v>0</v>
      </c>
      <c r="F84" s="9">
        <v>0</v>
      </c>
      <c r="G84" s="9">
        <f t="shared" si="18"/>
        <v>0</v>
      </c>
      <c r="H84" s="9">
        <f t="shared" si="19"/>
        <v>16</v>
      </c>
      <c r="I84" s="9">
        <f t="shared" si="16"/>
        <v>2</v>
      </c>
      <c r="J84" s="9">
        <f t="shared" si="16"/>
        <v>18</v>
      </c>
      <c r="K84" s="375" t="s">
        <v>243</v>
      </c>
    </row>
    <row r="85" spans="1:11" ht="15.9" customHeight="1" x14ac:dyDescent="0.25">
      <c r="A85" s="8" t="s">
        <v>444</v>
      </c>
      <c r="B85" s="9">
        <v>78</v>
      </c>
      <c r="C85" s="9">
        <v>25</v>
      </c>
      <c r="D85" s="9">
        <f t="shared" si="17"/>
        <v>103</v>
      </c>
      <c r="E85" s="9">
        <v>0</v>
      </c>
      <c r="F85" s="9">
        <v>0</v>
      </c>
      <c r="G85" s="9">
        <f t="shared" si="18"/>
        <v>0</v>
      </c>
      <c r="H85" s="9">
        <f t="shared" si="19"/>
        <v>78</v>
      </c>
      <c r="I85" s="9">
        <f t="shared" si="16"/>
        <v>25</v>
      </c>
      <c r="J85" s="9">
        <f t="shared" si="16"/>
        <v>103</v>
      </c>
      <c r="K85" s="375" t="s">
        <v>249</v>
      </c>
    </row>
    <row r="86" spans="1:11" ht="15.9" customHeight="1" x14ac:dyDescent="0.25">
      <c r="A86" s="8" t="s">
        <v>254</v>
      </c>
      <c r="B86" s="9">
        <v>30</v>
      </c>
      <c r="C86" s="9">
        <v>20</v>
      </c>
      <c r="D86" s="9">
        <f>SUM(B86:C86)</f>
        <v>50</v>
      </c>
      <c r="E86" s="9">
        <v>0</v>
      </c>
      <c r="F86" s="9">
        <v>0</v>
      </c>
      <c r="G86" s="9">
        <f>SUM(E86:F86)</f>
        <v>0</v>
      </c>
      <c r="H86" s="9">
        <f t="shared" si="19"/>
        <v>30</v>
      </c>
      <c r="I86" s="9">
        <f t="shared" si="16"/>
        <v>20</v>
      </c>
      <c r="J86" s="9">
        <f t="shared" si="16"/>
        <v>50</v>
      </c>
      <c r="K86" s="375" t="s">
        <v>453</v>
      </c>
    </row>
    <row r="87" spans="1:11" ht="15.9" customHeight="1" thickBot="1" x14ac:dyDescent="0.3">
      <c r="A87" s="8" t="s">
        <v>127</v>
      </c>
      <c r="B87" s="9">
        <f>SUM(B75:B86)</f>
        <v>1035</v>
      </c>
      <c r="C87" s="9">
        <f t="shared" ref="C87:J87" si="20">SUM(C75:C86)</f>
        <v>715</v>
      </c>
      <c r="D87" s="9">
        <f t="shared" si="20"/>
        <v>1750</v>
      </c>
      <c r="E87" s="9">
        <f t="shared" si="20"/>
        <v>0</v>
      </c>
      <c r="F87" s="9">
        <f t="shared" si="20"/>
        <v>1</v>
      </c>
      <c r="G87" s="9">
        <f t="shared" si="20"/>
        <v>1</v>
      </c>
      <c r="H87" s="9">
        <f t="shared" si="20"/>
        <v>1035</v>
      </c>
      <c r="I87" s="9">
        <f t="shared" si="20"/>
        <v>716</v>
      </c>
      <c r="J87" s="9">
        <f t="shared" si="20"/>
        <v>1751</v>
      </c>
      <c r="K87" s="375" t="s">
        <v>261</v>
      </c>
    </row>
    <row r="88" spans="1:11" ht="15.9" customHeight="1" thickBot="1" x14ac:dyDescent="0.3">
      <c r="A88" s="23" t="s">
        <v>384</v>
      </c>
      <c r="B88" s="24">
        <f>SUM(B87,B73)</f>
        <v>7812</v>
      </c>
      <c r="C88" s="24">
        <f t="shared" ref="C88:J88" si="21">SUM(C87,C73)</f>
        <v>9552</v>
      </c>
      <c r="D88" s="24">
        <f t="shared" si="21"/>
        <v>17364</v>
      </c>
      <c r="E88" s="24">
        <f t="shared" si="21"/>
        <v>1</v>
      </c>
      <c r="F88" s="24">
        <f t="shared" si="21"/>
        <v>5</v>
      </c>
      <c r="G88" s="24">
        <f t="shared" si="21"/>
        <v>6</v>
      </c>
      <c r="H88" s="24">
        <f t="shared" si="21"/>
        <v>7813</v>
      </c>
      <c r="I88" s="24">
        <f t="shared" si="21"/>
        <v>9557</v>
      </c>
      <c r="J88" s="24">
        <f t="shared" si="21"/>
        <v>17370</v>
      </c>
      <c r="K88" s="376" t="s">
        <v>263</v>
      </c>
    </row>
    <row r="89" spans="1:11" ht="14.4" thickTop="1" x14ac:dyDescent="0.25"/>
  </sheetData>
  <mergeCells count="20">
    <mergeCell ref="A1:K1"/>
    <mergeCell ref="A2:K2"/>
    <mergeCell ref="A4:A7"/>
    <mergeCell ref="B4:D4"/>
    <mergeCell ref="E4:G4"/>
    <mergeCell ref="H4:J4"/>
    <mergeCell ref="K4:K7"/>
    <mergeCell ref="B5:D5"/>
    <mergeCell ref="E5:G5"/>
    <mergeCell ref="H5:J5"/>
    <mergeCell ref="A47:K47"/>
    <mergeCell ref="A48:K48"/>
    <mergeCell ref="A50:A53"/>
    <mergeCell ref="B50:D50"/>
    <mergeCell ref="E50:G50"/>
    <mergeCell ref="H50:J50"/>
    <mergeCell ref="K50:K53"/>
    <mergeCell ref="B51:D51"/>
    <mergeCell ref="E51:G51"/>
    <mergeCell ref="H51:J51"/>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88"/>
  <sheetViews>
    <sheetView rightToLeft="1" view="pageBreakPreview" topLeftCell="A71" zoomScale="80" zoomScaleSheetLayoutView="80" workbookViewId="0">
      <selection activeCell="C93" sqref="C93"/>
    </sheetView>
  </sheetViews>
  <sheetFormatPr defaultColWidth="9" defaultRowHeight="13.8" x14ac:dyDescent="0.25"/>
  <cols>
    <col min="1" max="1" width="19.8984375" style="371" customWidth="1"/>
    <col min="2" max="10" width="10.5" style="371" customWidth="1"/>
    <col min="11" max="11" width="33" style="371" customWidth="1"/>
    <col min="12" max="16384" width="9" style="371"/>
  </cols>
  <sheetData>
    <row r="1" spans="1:11" s="557" customFormat="1" x14ac:dyDescent="0.25"/>
    <row r="2" spans="1:11" ht="26.25" customHeight="1" x14ac:dyDescent="0.25">
      <c r="A2" s="738" t="s">
        <v>1205</v>
      </c>
      <c r="B2" s="738"/>
      <c r="C2" s="738"/>
      <c r="D2" s="738"/>
      <c r="E2" s="738"/>
      <c r="F2" s="738"/>
      <c r="G2" s="738"/>
      <c r="H2" s="738"/>
      <c r="I2" s="738"/>
      <c r="J2" s="738"/>
      <c r="K2" s="738"/>
    </row>
    <row r="3" spans="1:11" ht="24.75" customHeight="1" x14ac:dyDescent="0.25">
      <c r="A3" s="742" t="s">
        <v>1206</v>
      </c>
      <c r="B3" s="742"/>
      <c r="C3" s="742"/>
      <c r="D3" s="742"/>
      <c r="E3" s="742"/>
      <c r="F3" s="742"/>
      <c r="G3" s="742"/>
      <c r="H3" s="742"/>
      <c r="I3" s="742"/>
      <c r="J3" s="742"/>
      <c r="K3" s="742"/>
    </row>
    <row r="4" spans="1:11" ht="20.25" customHeight="1" thickBot="1" x14ac:dyDescent="0.35">
      <c r="A4" s="35" t="s">
        <v>1207</v>
      </c>
      <c r="K4" s="81" t="s">
        <v>1208</v>
      </c>
    </row>
    <row r="5" spans="1:11" ht="18.75" customHeight="1" thickTop="1" x14ac:dyDescent="0.3">
      <c r="A5" s="735" t="s">
        <v>205</v>
      </c>
      <c r="B5" s="746" t="s">
        <v>1</v>
      </c>
      <c r="C5" s="746"/>
      <c r="D5" s="746"/>
      <c r="E5" s="746" t="s">
        <v>2</v>
      </c>
      <c r="F5" s="746"/>
      <c r="G5" s="746"/>
      <c r="H5" s="746" t="s">
        <v>4</v>
      </c>
      <c r="I5" s="746"/>
      <c r="J5" s="746"/>
      <c r="K5" s="735" t="s">
        <v>206</v>
      </c>
    </row>
    <row r="6" spans="1:11" ht="18.75" customHeight="1" x14ac:dyDescent="0.3">
      <c r="A6" s="736"/>
      <c r="B6" s="747" t="s">
        <v>629</v>
      </c>
      <c r="C6" s="747"/>
      <c r="D6" s="747"/>
      <c r="E6" s="747" t="s">
        <v>7</v>
      </c>
      <c r="F6" s="747"/>
      <c r="G6" s="747"/>
      <c r="H6" s="747" t="s">
        <v>9</v>
      </c>
      <c r="I6" s="747"/>
      <c r="J6" s="747"/>
      <c r="K6" s="736"/>
    </row>
    <row r="7" spans="1:11" ht="18.75" customHeight="1" x14ac:dyDescent="0.3">
      <c r="A7" s="736"/>
      <c r="B7" s="370" t="s">
        <v>10</v>
      </c>
      <c r="C7" s="370" t="s">
        <v>113</v>
      </c>
      <c r="D7" s="370" t="s">
        <v>12</v>
      </c>
      <c r="E7" s="370" t="s">
        <v>10</v>
      </c>
      <c r="F7" s="370" t="s">
        <v>113</v>
      </c>
      <c r="G7" s="370" t="s">
        <v>12</v>
      </c>
      <c r="H7" s="370" t="s">
        <v>10</v>
      </c>
      <c r="I7" s="370" t="s">
        <v>113</v>
      </c>
      <c r="J7" s="370" t="s">
        <v>12</v>
      </c>
      <c r="K7" s="736"/>
    </row>
    <row r="8" spans="1:11" ht="18.75" customHeight="1" thickBot="1" x14ac:dyDescent="0.35">
      <c r="A8" s="737"/>
      <c r="B8" s="4" t="s">
        <v>13</v>
      </c>
      <c r="C8" s="4" t="s">
        <v>14</v>
      </c>
      <c r="D8" s="4" t="s">
        <v>9</v>
      </c>
      <c r="E8" s="4" t="s">
        <v>13</v>
      </c>
      <c r="F8" s="4" t="s">
        <v>14</v>
      </c>
      <c r="G8" s="4" t="s">
        <v>9</v>
      </c>
      <c r="H8" s="4" t="s">
        <v>13</v>
      </c>
      <c r="I8" s="4" t="s">
        <v>14</v>
      </c>
      <c r="J8" s="4" t="s">
        <v>9</v>
      </c>
      <c r="K8" s="737"/>
    </row>
    <row r="9" spans="1:11" ht="24" customHeight="1" x14ac:dyDescent="0.25">
      <c r="A9" s="8" t="s">
        <v>413</v>
      </c>
      <c r="B9" s="9"/>
      <c r="C9" s="9"/>
      <c r="D9" s="9"/>
      <c r="E9" s="9"/>
      <c r="F9" s="9"/>
      <c r="G9" s="9"/>
      <c r="H9" s="9"/>
      <c r="I9" s="9"/>
      <c r="J9" s="9"/>
      <c r="K9" s="375" t="s">
        <v>16</v>
      </c>
    </row>
    <row r="10" spans="1:11" ht="24.75" customHeight="1" x14ac:dyDescent="0.25">
      <c r="A10" s="8" t="s">
        <v>208</v>
      </c>
      <c r="B10" s="9">
        <v>44</v>
      </c>
      <c r="C10" s="9">
        <v>57</v>
      </c>
      <c r="D10" s="9">
        <f>SUM(B10:C10)</f>
        <v>101</v>
      </c>
      <c r="E10" s="9">
        <v>0</v>
      </c>
      <c r="F10" s="9">
        <v>0</v>
      </c>
      <c r="G10" s="9">
        <v>0</v>
      </c>
      <c r="H10" s="9">
        <f>SUM(B10,E10)</f>
        <v>44</v>
      </c>
      <c r="I10" s="9">
        <f>SUM(C10,F10)</f>
        <v>57</v>
      </c>
      <c r="J10" s="9">
        <f t="shared" ref="J10:J16" si="0">SUM(H10:I10)</f>
        <v>101</v>
      </c>
      <c r="K10" s="375" t="s">
        <v>209</v>
      </c>
    </row>
    <row r="11" spans="1:11" ht="24.75" customHeight="1" x14ac:dyDescent="0.25">
      <c r="A11" s="8" t="s">
        <v>224</v>
      </c>
      <c r="B11" s="9">
        <v>47</v>
      </c>
      <c r="C11" s="9">
        <v>31</v>
      </c>
      <c r="D11" s="9">
        <f t="shared" ref="D11:D15" si="1">SUM(B11:C11)</f>
        <v>78</v>
      </c>
      <c r="E11" s="9">
        <v>0</v>
      </c>
      <c r="F11" s="9">
        <v>0</v>
      </c>
      <c r="G11" s="9">
        <v>0</v>
      </c>
      <c r="H11" s="9">
        <f t="shared" ref="H11:I15" si="2">SUM(B11,E11)</f>
        <v>47</v>
      </c>
      <c r="I11" s="9">
        <f t="shared" si="2"/>
        <v>31</v>
      </c>
      <c r="J11" s="9">
        <f t="shared" si="0"/>
        <v>78</v>
      </c>
      <c r="K11" s="375" t="s">
        <v>225</v>
      </c>
    </row>
    <row r="12" spans="1:11" ht="24.75" customHeight="1" x14ac:dyDescent="0.25">
      <c r="A12" s="173" t="s">
        <v>1080</v>
      </c>
      <c r="B12" s="9">
        <v>93</v>
      </c>
      <c r="C12" s="9">
        <v>165</v>
      </c>
      <c r="D12" s="9">
        <f t="shared" si="1"/>
        <v>258</v>
      </c>
      <c r="E12" s="9">
        <v>0</v>
      </c>
      <c r="F12" s="9">
        <v>0</v>
      </c>
      <c r="G12" s="9">
        <v>0</v>
      </c>
      <c r="H12" s="9">
        <f t="shared" si="2"/>
        <v>93</v>
      </c>
      <c r="I12" s="9">
        <f t="shared" si="2"/>
        <v>165</v>
      </c>
      <c r="J12" s="9">
        <f t="shared" si="0"/>
        <v>258</v>
      </c>
      <c r="K12" s="176" t="s">
        <v>375</v>
      </c>
    </row>
    <row r="13" spans="1:11" ht="24.75" customHeight="1" x14ac:dyDescent="0.25">
      <c r="A13" s="8" t="s">
        <v>230</v>
      </c>
      <c r="B13" s="9">
        <v>269</v>
      </c>
      <c r="C13" s="9">
        <v>143</v>
      </c>
      <c r="D13" s="9">
        <f t="shared" si="1"/>
        <v>412</v>
      </c>
      <c r="E13" s="9">
        <v>0</v>
      </c>
      <c r="F13" s="9">
        <v>0</v>
      </c>
      <c r="G13" s="9">
        <v>0</v>
      </c>
      <c r="H13" s="9">
        <f t="shared" si="2"/>
        <v>269</v>
      </c>
      <c r="I13" s="9">
        <f t="shared" si="2"/>
        <v>143</v>
      </c>
      <c r="J13" s="9">
        <f t="shared" si="0"/>
        <v>412</v>
      </c>
      <c r="K13" s="375" t="s">
        <v>1209</v>
      </c>
    </row>
    <row r="14" spans="1:11" ht="24.75" customHeight="1" x14ac:dyDescent="0.25">
      <c r="A14" s="8" t="s">
        <v>541</v>
      </c>
      <c r="B14" s="9">
        <v>110</v>
      </c>
      <c r="C14" s="9">
        <v>43</v>
      </c>
      <c r="D14" s="9">
        <f t="shared" si="1"/>
        <v>153</v>
      </c>
      <c r="E14" s="9">
        <v>0</v>
      </c>
      <c r="F14" s="9">
        <v>0</v>
      </c>
      <c r="G14" s="9">
        <v>0</v>
      </c>
      <c r="H14" s="9">
        <f t="shared" si="2"/>
        <v>110</v>
      </c>
      <c r="I14" s="9">
        <f t="shared" si="2"/>
        <v>43</v>
      </c>
      <c r="J14" s="9">
        <f t="shared" si="0"/>
        <v>153</v>
      </c>
      <c r="K14" s="375" t="s">
        <v>249</v>
      </c>
    </row>
    <row r="15" spans="1:11" ht="24.75" customHeight="1" x14ac:dyDescent="0.25">
      <c r="A15" s="20" t="s">
        <v>254</v>
      </c>
      <c r="B15" s="21">
        <v>68</v>
      </c>
      <c r="C15" s="21">
        <v>100</v>
      </c>
      <c r="D15" s="21">
        <f t="shared" si="1"/>
        <v>168</v>
      </c>
      <c r="E15" s="21">
        <v>0</v>
      </c>
      <c r="F15" s="21">
        <v>0</v>
      </c>
      <c r="G15" s="21">
        <v>0</v>
      </c>
      <c r="H15" s="21">
        <f t="shared" si="2"/>
        <v>68</v>
      </c>
      <c r="I15" s="21">
        <f t="shared" si="2"/>
        <v>100</v>
      </c>
      <c r="J15" s="21">
        <f t="shared" si="0"/>
        <v>168</v>
      </c>
      <c r="K15" s="22" t="s">
        <v>255</v>
      </c>
    </row>
    <row r="16" spans="1:11" ht="29.25" customHeight="1" x14ac:dyDescent="0.25">
      <c r="A16" s="533" t="s">
        <v>90</v>
      </c>
      <c r="B16" s="63">
        <f>SUM(B10:B15)</f>
        <v>631</v>
      </c>
      <c r="C16" s="63">
        <f>SUM(C10:C15)</f>
        <v>539</v>
      </c>
      <c r="D16" s="63">
        <f>SUM(D10:D15)</f>
        <v>1170</v>
      </c>
      <c r="E16" s="9">
        <v>0</v>
      </c>
      <c r="F16" s="9">
        <v>0</v>
      </c>
      <c r="G16" s="9">
        <v>0</v>
      </c>
      <c r="H16" s="9">
        <f>SUM(H10:H15)</f>
        <v>631</v>
      </c>
      <c r="I16" s="9">
        <f>SUM(I10:I15)</f>
        <v>539</v>
      </c>
      <c r="J16" s="9">
        <f t="shared" si="0"/>
        <v>1170</v>
      </c>
      <c r="K16" s="558" t="s">
        <v>323</v>
      </c>
    </row>
    <row r="17" spans="1:11" ht="23.25" customHeight="1" x14ac:dyDescent="0.3">
      <c r="A17" s="562" t="s">
        <v>412</v>
      </c>
      <c r="H17" s="66"/>
      <c r="K17" s="36" t="s">
        <v>324</v>
      </c>
    </row>
    <row r="18" spans="1:11" ht="23.25" customHeight="1" x14ac:dyDescent="0.25">
      <c r="A18" s="8" t="s">
        <v>230</v>
      </c>
      <c r="B18" s="9">
        <v>46</v>
      </c>
      <c r="C18" s="9">
        <v>22</v>
      </c>
      <c r="D18" s="9">
        <f>SUM(B18:C18)</f>
        <v>68</v>
      </c>
      <c r="E18" s="9">
        <v>0</v>
      </c>
      <c r="F18" s="9">
        <v>0</v>
      </c>
      <c r="G18" s="9">
        <v>0</v>
      </c>
      <c r="H18" s="9">
        <f>SUM(B18,E18)</f>
        <v>46</v>
      </c>
      <c r="I18" s="9">
        <f t="shared" ref="I18:J20" si="3">SUM(C18,F18)</f>
        <v>22</v>
      </c>
      <c r="J18" s="9">
        <f t="shared" si="3"/>
        <v>68</v>
      </c>
      <c r="K18" s="375" t="s">
        <v>1209</v>
      </c>
    </row>
    <row r="19" spans="1:11" ht="23.25" customHeight="1" x14ac:dyDescent="0.25">
      <c r="A19" s="8" t="s">
        <v>541</v>
      </c>
      <c r="B19" s="9">
        <v>15</v>
      </c>
      <c r="C19" s="9">
        <v>6</v>
      </c>
      <c r="D19" s="9">
        <f t="shared" ref="D19:D20" si="4">SUM(B19:C19)</f>
        <v>21</v>
      </c>
      <c r="E19" s="9">
        <v>0</v>
      </c>
      <c r="F19" s="9">
        <v>0</v>
      </c>
      <c r="G19" s="9">
        <v>0</v>
      </c>
      <c r="H19" s="9">
        <f t="shared" ref="H19:H20" si="5">SUM(B19,E19)</f>
        <v>15</v>
      </c>
      <c r="I19" s="9">
        <f t="shared" si="3"/>
        <v>6</v>
      </c>
      <c r="J19" s="9">
        <f t="shared" si="3"/>
        <v>21</v>
      </c>
      <c r="K19" s="375" t="s">
        <v>249</v>
      </c>
    </row>
    <row r="20" spans="1:11" ht="23.25" customHeight="1" x14ac:dyDescent="0.25">
      <c r="A20" s="8" t="s">
        <v>254</v>
      </c>
      <c r="B20" s="9">
        <v>34</v>
      </c>
      <c r="C20" s="9">
        <v>33</v>
      </c>
      <c r="D20" s="9">
        <f t="shared" si="4"/>
        <v>67</v>
      </c>
      <c r="E20" s="9">
        <v>0</v>
      </c>
      <c r="F20" s="9">
        <v>0</v>
      </c>
      <c r="G20" s="9">
        <v>0</v>
      </c>
      <c r="H20" s="9">
        <f t="shared" si="5"/>
        <v>34</v>
      </c>
      <c r="I20" s="9">
        <f t="shared" si="3"/>
        <v>33</v>
      </c>
      <c r="J20" s="9">
        <f t="shared" si="3"/>
        <v>67</v>
      </c>
      <c r="K20" s="375" t="s">
        <v>255</v>
      </c>
    </row>
    <row r="21" spans="1:11" ht="23.25" customHeight="1" thickBot="1" x14ac:dyDescent="0.35">
      <c r="A21" s="330" t="s">
        <v>127</v>
      </c>
      <c r="B21" s="331">
        <f>SUM(B18:B20)</f>
        <v>95</v>
      </c>
      <c r="C21" s="331">
        <f t="shared" ref="C21:J21" si="6">SUM(C18:C20)</f>
        <v>61</v>
      </c>
      <c r="D21" s="331">
        <f t="shared" si="6"/>
        <v>156</v>
      </c>
      <c r="E21" s="331">
        <f t="shared" si="6"/>
        <v>0</v>
      </c>
      <c r="F21" s="331">
        <f t="shared" si="6"/>
        <v>0</v>
      </c>
      <c r="G21" s="331">
        <f t="shared" si="6"/>
        <v>0</v>
      </c>
      <c r="H21" s="331">
        <f t="shared" si="6"/>
        <v>95</v>
      </c>
      <c r="I21" s="331">
        <f t="shared" si="6"/>
        <v>61</v>
      </c>
      <c r="J21" s="331">
        <f t="shared" si="6"/>
        <v>156</v>
      </c>
      <c r="K21" s="76" t="s">
        <v>103</v>
      </c>
    </row>
    <row r="22" spans="1:11" ht="23.25" customHeight="1" thickBot="1" x14ac:dyDescent="0.35">
      <c r="A22" s="68" t="s">
        <v>384</v>
      </c>
      <c r="B22" s="55">
        <f t="shared" ref="B22:J22" si="7">SUM(B21,B16)</f>
        <v>726</v>
      </c>
      <c r="C22" s="55">
        <f t="shared" si="7"/>
        <v>600</v>
      </c>
      <c r="D22" s="55">
        <f t="shared" si="7"/>
        <v>1326</v>
      </c>
      <c r="E22" s="55">
        <f t="shared" si="7"/>
        <v>0</v>
      </c>
      <c r="F22" s="55">
        <f t="shared" si="7"/>
        <v>0</v>
      </c>
      <c r="G22" s="55">
        <f t="shared" si="7"/>
        <v>0</v>
      </c>
      <c r="H22" s="55">
        <f t="shared" si="7"/>
        <v>726</v>
      </c>
      <c r="I22" s="55">
        <f t="shared" si="7"/>
        <v>600</v>
      </c>
      <c r="J22" s="55">
        <f t="shared" si="7"/>
        <v>1326</v>
      </c>
      <c r="K22" s="68" t="s">
        <v>263</v>
      </c>
    </row>
    <row r="23" spans="1:11" ht="16.2" thickTop="1" x14ac:dyDescent="0.3">
      <c r="A23" s="332"/>
      <c r="B23" s="332"/>
      <c r="C23" s="332"/>
      <c r="D23" s="332"/>
      <c r="E23" s="332"/>
      <c r="F23" s="332"/>
      <c r="G23" s="332"/>
      <c r="H23" s="332"/>
      <c r="I23" s="332"/>
      <c r="J23" s="332"/>
      <c r="K23" s="332"/>
    </row>
    <row r="26" spans="1:11" s="557" customFormat="1" x14ac:dyDescent="0.25"/>
    <row r="27" spans="1:11" s="557" customFormat="1" x14ac:dyDescent="0.25"/>
    <row r="28" spans="1:11" s="557" customFormat="1" x14ac:dyDescent="0.25"/>
    <row r="29" spans="1:11" s="557" customFormat="1" x14ac:dyDescent="0.25"/>
    <row r="30" spans="1:11" s="557" customFormat="1" x14ac:dyDescent="0.25"/>
    <row r="31" spans="1:11" s="659" customFormat="1" x14ac:dyDescent="0.25"/>
    <row r="32" spans="1:11" s="557" customFormat="1" x14ac:dyDescent="0.25"/>
    <row r="33" spans="1:11" s="557" customFormat="1" x14ac:dyDescent="0.25"/>
    <row r="34" spans="1:11" s="557" customFormat="1" x14ac:dyDescent="0.25"/>
    <row r="36" spans="1:11" ht="30" customHeight="1" x14ac:dyDescent="0.25">
      <c r="A36" s="738" t="s">
        <v>1210</v>
      </c>
      <c r="B36" s="738"/>
      <c r="C36" s="738"/>
      <c r="D36" s="738"/>
      <c r="E36" s="738"/>
      <c r="F36" s="738"/>
      <c r="G36" s="738"/>
      <c r="H36" s="738"/>
      <c r="I36" s="738"/>
      <c r="J36" s="738"/>
      <c r="K36" s="738"/>
    </row>
    <row r="37" spans="1:11" ht="22.5" customHeight="1" x14ac:dyDescent="0.25">
      <c r="A37" s="742" t="s">
        <v>1211</v>
      </c>
      <c r="B37" s="742"/>
      <c r="C37" s="742"/>
      <c r="D37" s="742"/>
      <c r="E37" s="742"/>
      <c r="F37" s="742"/>
      <c r="G37" s="742"/>
      <c r="H37" s="742"/>
      <c r="I37" s="742"/>
      <c r="J37" s="742"/>
      <c r="K37" s="742"/>
    </row>
    <row r="38" spans="1:11" ht="22.5" customHeight="1" thickBot="1" x14ac:dyDescent="0.35">
      <c r="A38" s="35" t="s">
        <v>1212</v>
      </c>
      <c r="K38" s="81" t="s">
        <v>1213</v>
      </c>
    </row>
    <row r="39" spans="1:11" ht="24" customHeight="1" thickTop="1" x14ac:dyDescent="0.3">
      <c r="A39" s="735" t="s">
        <v>205</v>
      </c>
      <c r="B39" s="746" t="s">
        <v>1</v>
      </c>
      <c r="C39" s="746"/>
      <c r="D39" s="746"/>
      <c r="E39" s="746" t="s">
        <v>2</v>
      </c>
      <c r="F39" s="746"/>
      <c r="G39" s="746"/>
      <c r="H39" s="746" t="s">
        <v>4</v>
      </c>
      <c r="I39" s="746"/>
      <c r="J39" s="746"/>
      <c r="K39" s="735" t="s">
        <v>206</v>
      </c>
    </row>
    <row r="40" spans="1:11" ht="23.25" customHeight="1" x14ac:dyDescent="0.3">
      <c r="A40" s="736"/>
      <c r="B40" s="747" t="s">
        <v>629</v>
      </c>
      <c r="C40" s="747"/>
      <c r="D40" s="747"/>
      <c r="E40" s="747" t="s">
        <v>7</v>
      </c>
      <c r="F40" s="747"/>
      <c r="G40" s="747"/>
      <c r="H40" s="747" t="s">
        <v>9</v>
      </c>
      <c r="I40" s="747"/>
      <c r="J40" s="747"/>
      <c r="K40" s="736"/>
    </row>
    <row r="41" spans="1:11" ht="23.25" customHeight="1" x14ac:dyDescent="0.3">
      <c r="A41" s="736"/>
      <c r="B41" s="370" t="s">
        <v>10</v>
      </c>
      <c r="C41" s="370" t="s">
        <v>113</v>
      </c>
      <c r="D41" s="370" t="s">
        <v>12</v>
      </c>
      <c r="E41" s="370" t="s">
        <v>10</v>
      </c>
      <c r="F41" s="370" t="s">
        <v>113</v>
      </c>
      <c r="G41" s="370" t="s">
        <v>12</v>
      </c>
      <c r="H41" s="370" t="s">
        <v>10</v>
      </c>
      <c r="I41" s="370" t="s">
        <v>113</v>
      </c>
      <c r="J41" s="370" t="s">
        <v>12</v>
      </c>
      <c r="K41" s="736"/>
    </row>
    <row r="42" spans="1:11" ht="23.25" customHeight="1" thickBot="1" x14ac:dyDescent="0.35">
      <c r="A42" s="737"/>
      <c r="B42" s="4" t="s">
        <v>13</v>
      </c>
      <c r="C42" s="4" t="s">
        <v>14</v>
      </c>
      <c r="D42" s="4" t="s">
        <v>9</v>
      </c>
      <c r="E42" s="4" t="s">
        <v>13</v>
      </c>
      <c r="F42" s="4" t="s">
        <v>14</v>
      </c>
      <c r="G42" s="4" t="s">
        <v>9</v>
      </c>
      <c r="H42" s="4" t="s">
        <v>13</v>
      </c>
      <c r="I42" s="4" t="s">
        <v>14</v>
      </c>
      <c r="J42" s="4" t="s">
        <v>9</v>
      </c>
      <c r="K42" s="737"/>
    </row>
    <row r="43" spans="1:11" ht="25.5" customHeight="1" x14ac:dyDescent="0.25">
      <c r="A43" s="8" t="s">
        <v>413</v>
      </c>
      <c r="B43" s="9"/>
      <c r="C43" s="9"/>
      <c r="D43" s="9"/>
      <c r="E43" s="9"/>
      <c r="F43" s="9"/>
      <c r="G43" s="9"/>
      <c r="H43" s="9"/>
      <c r="I43" s="9"/>
      <c r="J43" s="9"/>
      <c r="K43" s="375" t="s">
        <v>16</v>
      </c>
    </row>
    <row r="44" spans="1:11" ht="21.9" customHeight="1" x14ac:dyDescent="0.25">
      <c r="A44" s="8" t="s">
        <v>208</v>
      </c>
      <c r="B44" s="9">
        <v>121</v>
      </c>
      <c r="C44" s="9">
        <v>156</v>
      </c>
      <c r="D44" s="9">
        <f>SUM(B44:C44)</f>
        <v>277</v>
      </c>
      <c r="E44" s="9">
        <v>0</v>
      </c>
      <c r="F44" s="9">
        <v>0</v>
      </c>
      <c r="G44" s="9">
        <f>SUM(E44:F44)</f>
        <v>0</v>
      </c>
      <c r="H44" s="9">
        <f>SUM(B44,E44)</f>
        <v>121</v>
      </c>
      <c r="I44" s="9">
        <f>SUM(C44,F44)</f>
        <v>156</v>
      </c>
      <c r="J44" s="9">
        <f>SUM(H44:I44)</f>
        <v>277</v>
      </c>
      <c r="K44" s="375" t="s">
        <v>209</v>
      </c>
    </row>
    <row r="45" spans="1:11" ht="21.9" customHeight="1" x14ac:dyDescent="0.25">
      <c r="A45" s="8" t="s">
        <v>224</v>
      </c>
      <c r="B45" s="9">
        <v>150</v>
      </c>
      <c r="C45" s="9">
        <v>69</v>
      </c>
      <c r="D45" s="9">
        <f t="shared" ref="D45:D50" si="8">SUM(B45:C45)</f>
        <v>219</v>
      </c>
      <c r="E45" s="9">
        <v>0</v>
      </c>
      <c r="F45" s="9">
        <v>0</v>
      </c>
      <c r="G45" s="9">
        <f t="shared" ref="G45:G49" si="9">SUM(E45:F45)</f>
        <v>0</v>
      </c>
      <c r="H45" s="9">
        <f t="shared" ref="H45:I49" si="10">SUM(B45,E45)</f>
        <v>150</v>
      </c>
      <c r="I45" s="9">
        <f t="shared" si="10"/>
        <v>69</v>
      </c>
      <c r="J45" s="9">
        <f t="shared" ref="J45:J49" si="11">SUM(H45:I45)</f>
        <v>219</v>
      </c>
      <c r="K45" s="375" t="s">
        <v>225</v>
      </c>
    </row>
    <row r="46" spans="1:11" ht="21.9" customHeight="1" x14ac:dyDescent="0.25">
      <c r="A46" s="173" t="s">
        <v>1080</v>
      </c>
      <c r="B46" s="9">
        <v>93</v>
      </c>
      <c r="C46" s="9">
        <v>165</v>
      </c>
      <c r="D46" s="9">
        <f t="shared" si="8"/>
        <v>258</v>
      </c>
      <c r="E46" s="9">
        <v>0</v>
      </c>
      <c r="F46" s="9">
        <v>0</v>
      </c>
      <c r="G46" s="9">
        <f t="shared" si="9"/>
        <v>0</v>
      </c>
      <c r="H46" s="9">
        <f t="shared" si="10"/>
        <v>93</v>
      </c>
      <c r="I46" s="9">
        <f t="shared" si="10"/>
        <v>165</v>
      </c>
      <c r="J46" s="9">
        <f t="shared" si="11"/>
        <v>258</v>
      </c>
      <c r="K46" s="176" t="s">
        <v>375</v>
      </c>
    </row>
    <row r="47" spans="1:11" ht="21.9" customHeight="1" x14ac:dyDescent="0.25">
      <c r="A47" s="8" t="s">
        <v>230</v>
      </c>
      <c r="B47" s="9">
        <v>1335</v>
      </c>
      <c r="C47" s="9">
        <v>382</v>
      </c>
      <c r="D47" s="9">
        <f t="shared" si="8"/>
        <v>1717</v>
      </c>
      <c r="E47" s="9">
        <v>0</v>
      </c>
      <c r="F47" s="9">
        <v>0</v>
      </c>
      <c r="G47" s="9">
        <f t="shared" si="9"/>
        <v>0</v>
      </c>
      <c r="H47" s="9">
        <f t="shared" si="10"/>
        <v>1335</v>
      </c>
      <c r="I47" s="9">
        <f t="shared" si="10"/>
        <v>382</v>
      </c>
      <c r="J47" s="9">
        <f t="shared" si="11"/>
        <v>1717</v>
      </c>
      <c r="K47" s="375" t="s">
        <v>1209</v>
      </c>
    </row>
    <row r="48" spans="1:11" ht="21.9" customHeight="1" x14ac:dyDescent="0.25">
      <c r="A48" s="8" t="s">
        <v>248</v>
      </c>
      <c r="B48" s="9">
        <v>336</v>
      </c>
      <c r="C48" s="9">
        <v>131</v>
      </c>
      <c r="D48" s="9">
        <f t="shared" si="8"/>
        <v>467</v>
      </c>
      <c r="E48" s="9">
        <v>0</v>
      </c>
      <c r="F48" s="9">
        <v>0</v>
      </c>
      <c r="G48" s="9">
        <f t="shared" si="9"/>
        <v>0</v>
      </c>
      <c r="H48" s="9">
        <f t="shared" si="10"/>
        <v>336</v>
      </c>
      <c r="I48" s="9">
        <f t="shared" si="10"/>
        <v>131</v>
      </c>
      <c r="J48" s="9">
        <f t="shared" si="11"/>
        <v>467</v>
      </c>
      <c r="K48" s="375" t="s">
        <v>249</v>
      </c>
    </row>
    <row r="49" spans="1:11" ht="21.9" customHeight="1" x14ac:dyDescent="0.25">
      <c r="A49" s="20" t="s">
        <v>1214</v>
      </c>
      <c r="B49" s="21">
        <v>215</v>
      </c>
      <c r="C49" s="21">
        <v>397</v>
      </c>
      <c r="D49" s="21">
        <f t="shared" si="8"/>
        <v>612</v>
      </c>
      <c r="E49" s="21">
        <v>0</v>
      </c>
      <c r="F49" s="21">
        <v>0</v>
      </c>
      <c r="G49" s="21">
        <f t="shared" si="9"/>
        <v>0</v>
      </c>
      <c r="H49" s="21">
        <f t="shared" si="10"/>
        <v>215</v>
      </c>
      <c r="I49" s="21">
        <f t="shared" si="10"/>
        <v>397</v>
      </c>
      <c r="J49" s="21">
        <f t="shared" si="11"/>
        <v>612</v>
      </c>
      <c r="K49" s="22" t="s">
        <v>255</v>
      </c>
    </row>
    <row r="50" spans="1:11" ht="25.5" customHeight="1" x14ac:dyDescent="0.25">
      <c r="A50" s="533" t="s">
        <v>90</v>
      </c>
      <c r="B50" s="9">
        <f>SUM(B44:B49)</f>
        <v>2250</v>
      </c>
      <c r="C50" s="9">
        <f t="shared" ref="C50:J50" si="12">SUM(C44:C49)</f>
        <v>1300</v>
      </c>
      <c r="D50" s="9">
        <f t="shared" si="8"/>
        <v>3550</v>
      </c>
      <c r="E50" s="9">
        <f t="shared" si="12"/>
        <v>0</v>
      </c>
      <c r="F50" s="9">
        <f t="shared" si="12"/>
        <v>0</v>
      </c>
      <c r="G50" s="9">
        <f t="shared" si="12"/>
        <v>0</v>
      </c>
      <c r="H50" s="9">
        <f t="shared" si="12"/>
        <v>2250</v>
      </c>
      <c r="I50" s="9">
        <f t="shared" si="12"/>
        <v>1300</v>
      </c>
      <c r="J50" s="9">
        <f t="shared" si="12"/>
        <v>3550</v>
      </c>
      <c r="K50" s="558" t="s">
        <v>1115</v>
      </c>
    </row>
    <row r="51" spans="1:11" ht="20.25" customHeight="1" x14ac:dyDescent="0.3">
      <c r="A51" s="76" t="s">
        <v>412</v>
      </c>
      <c r="K51" s="76" t="s">
        <v>93</v>
      </c>
    </row>
    <row r="52" spans="1:11" ht="21.9" customHeight="1" x14ac:dyDescent="0.3">
      <c r="A52" s="333" t="s">
        <v>230</v>
      </c>
      <c r="B52" s="63">
        <v>423</v>
      </c>
      <c r="C52" s="63">
        <v>106</v>
      </c>
      <c r="D52" s="63">
        <f>SUM(B52:C52)</f>
        <v>529</v>
      </c>
      <c r="E52" s="63">
        <v>0</v>
      </c>
      <c r="F52" s="63">
        <v>0</v>
      </c>
      <c r="G52" s="63">
        <v>0</v>
      </c>
      <c r="H52" s="63">
        <f>SUM(B52,E52)</f>
        <v>423</v>
      </c>
      <c r="I52" s="63">
        <f t="shared" ref="I52:J54" si="13">SUM(C52,F52)</f>
        <v>106</v>
      </c>
      <c r="J52" s="63">
        <f t="shared" si="13"/>
        <v>529</v>
      </c>
      <c r="K52" s="333" t="s">
        <v>1209</v>
      </c>
    </row>
    <row r="53" spans="1:11" ht="21.9" customHeight="1" x14ac:dyDescent="0.3">
      <c r="A53" s="333" t="s">
        <v>248</v>
      </c>
      <c r="B53" s="63">
        <v>53</v>
      </c>
      <c r="C53" s="63">
        <v>15</v>
      </c>
      <c r="D53" s="63">
        <f t="shared" ref="D53:D54" si="14">SUM(B53:C53)</f>
        <v>68</v>
      </c>
      <c r="E53" s="63">
        <v>0</v>
      </c>
      <c r="F53" s="63">
        <v>0</v>
      </c>
      <c r="G53" s="63">
        <v>0</v>
      </c>
      <c r="H53" s="63">
        <f t="shared" ref="H53:H54" si="15">SUM(B53,E53)</f>
        <v>53</v>
      </c>
      <c r="I53" s="63">
        <f t="shared" si="13"/>
        <v>15</v>
      </c>
      <c r="J53" s="63">
        <f t="shared" si="13"/>
        <v>68</v>
      </c>
      <c r="K53" s="333" t="s">
        <v>249</v>
      </c>
    </row>
    <row r="54" spans="1:11" ht="21.9" customHeight="1" x14ac:dyDescent="0.3">
      <c r="A54" s="333" t="s">
        <v>1214</v>
      </c>
      <c r="B54" s="63">
        <v>149</v>
      </c>
      <c r="C54" s="63">
        <v>109</v>
      </c>
      <c r="D54" s="63">
        <f t="shared" si="14"/>
        <v>258</v>
      </c>
      <c r="E54" s="63">
        <v>0</v>
      </c>
      <c r="F54" s="63">
        <v>0</v>
      </c>
      <c r="G54" s="63">
        <v>0</v>
      </c>
      <c r="H54" s="63">
        <f t="shared" si="15"/>
        <v>149</v>
      </c>
      <c r="I54" s="63">
        <f t="shared" si="13"/>
        <v>109</v>
      </c>
      <c r="J54" s="63">
        <f t="shared" si="13"/>
        <v>258</v>
      </c>
      <c r="K54" s="333" t="s">
        <v>255</v>
      </c>
    </row>
    <row r="55" spans="1:11" ht="21.9" customHeight="1" thickBot="1" x14ac:dyDescent="0.35">
      <c r="A55" s="334" t="s">
        <v>127</v>
      </c>
      <c r="B55" s="53">
        <f>SUM(B52:B54)</f>
        <v>625</v>
      </c>
      <c r="C55" s="53">
        <f t="shared" ref="C55:J55" si="16">SUM(C52:C54)</f>
        <v>230</v>
      </c>
      <c r="D55" s="53">
        <f t="shared" si="16"/>
        <v>855</v>
      </c>
      <c r="E55" s="53">
        <f t="shared" si="16"/>
        <v>0</v>
      </c>
      <c r="F55" s="53">
        <f t="shared" si="16"/>
        <v>0</v>
      </c>
      <c r="G55" s="53">
        <f t="shared" si="16"/>
        <v>0</v>
      </c>
      <c r="H55" s="53">
        <f t="shared" si="16"/>
        <v>625</v>
      </c>
      <c r="I55" s="53">
        <f t="shared" si="16"/>
        <v>230</v>
      </c>
      <c r="J55" s="53">
        <f t="shared" si="16"/>
        <v>855</v>
      </c>
      <c r="K55" s="334" t="s">
        <v>261</v>
      </c>
    </row>
    <row r="56" spans="1:11" ht="24.75" customHeight="1" thickBot="1" x14ac:dyDescent="0.35">
      <c r="A56" s="68" t="s">
        <v>384</v>
      </c>
      <c r="B56" s="55">
        <f t="shared" ref="B56:J56" si="17">SUM(B55,B50)</f>
        <v>2875</v>
      </c>
      <c r="C56" s="55">
        <f t="shared" si="17"/>
        <v>1530</v>
      </c>
      <c r="D56" s="55">
        <f t="shared" si="17"/>
        <v>4405</v>
      </c>
      <c r="E56" s="55">
        <f t="shared" si="17"/>
        <v>0</v>
      </c>
      <c r="F56" s="55">
        <f t="shared" si="17"/>
        <v>0</v>
      </c>
      <c r="G56" s="55">
        <f t="shared" si="17"/>
        <v>0</v>
      </c>
      <c r="H56" s="55">
        <f t="shared" si="17"/>
        <v>2875</v>
      </c>
      <c r="I56" s="55">
        <f t="shared" si="17"/>
        <v>1530</v>
      </c>
      <c r="J56" s="55">
        <f t="shared" si="17"/>
        <v>4405</v>
      </c>
      <c r="K56" s="68" t="s">
        <v>263</v>
      </c>
    </row>
    <row r="57" spans="1:11" ht="14.4" thickTop="1" x14ac:dyDescent="0.25"/>
    <row r="61" spans="1:11" s="659" customFormat="1" x14ac:dyDescent="0.25"/>
    <row r="62" spans="1:11" s="557" customFormat="1" ht="20.25" customHeight="1" x14ac:dyDescent="0.3">
      <c r="A62" s="556"/>
      <c r="B62" s="556"/>
      <c r="C62" s="556"/>
      <c r="D62" s="556"/>
      <c r="E62" s="556"/>
      <c r="F62" s="556"/>
      <c r="G62" s="556"/>
      <c r="H62" s="556"/>
      <c r="I62" s="556"/>
      <c r="J62" s="556"/>
      <c r="K62" s="556"/>
    </row>
    <row r="63" spans="1:11" s="557" customFormat="1" ht="20.25" customHeight="1" x14ac:dyDescent="0.3">
      <c r="A63" s="556"/>
      <c r="B63" s="556"/>
      <c r="C63" s="556"/>
      <c r="D63" s="556"/>
      <c r="E63" s="556"/>
      <c r="F63" s="556"/>
      <c r="G63" s="556"/>
      <c r="H63" s="556"/>
      <c r="I63" s="556"/>
      <c r="J63" s="556"/>
      <c r="K63" s="556"/>
    </row>
    <row r="64" spans="1:11" s="557" customFormat="1" ht="20.25" customHeight="1" x14ac:dyDescent="0.3">
      <c r="A64" s="556"/>
      <c r="B64" s="556"/>
      <c r="C64" s="556"/>
      <c r="D64" s="556"/>
      <c r="E64" s="556"/>
      <c r="F64" s="556"/>
      <c r="G64" s="556"/>
      <c r="H64" s="556"/>
      <c r="I64" s="556"/>
      <c r="J64" s="556"/>
      <c r="K64" s="556"/>
    </row>
    <row r="65" spans="1:11" s="557" customFormat="1" ht="20.25" customHeight="1" x14ac:dyDescent="0.3">
      <c r="A65" s="556"/>
      <c r="B65" s="556"/>
      <c r="C65" s="556"/>
      <c r="D65" s="556"/>
      <c r="E65" s="556"/>
      <c r="F65" s="556"/>
      <c r="G65" s="556"/>
      <c r="H65" s="556"/>
      <c r="I65" s="556"/>
      <c r="J65" s="556"/>
      <c r="K65" s="556"/>
    </row>
    <row r="66" spans="1:11" s="557" customFormat="1" ht="20.25" customHeight="1" x14ac:dyDescent="0.3">
      <c r="A66" s="556"/>
      <c r="B66" s="556"/>
      <c r="C66" s="556"/>
      <c r="D66" s="556"/>
      <c r="E66" s="556"/>
      <c r="F66" s="556"/>
      <c r="G66" s="556"/>
      <c r="H66" s="556"/>
      <c r="I66" s="556"/>
      <c r="J66" s="556"/>
      <c r="K66" s="556"/>
    </row>
    <row r="67" spans="1:11" s="557" customFormat="1" ht="20.25" customHeight="1" x14ac:dyDescent="0.3">
      <c r="A67" s="556"/>
      <c r="B67" s="556"/>
      <c r="C67" s="556"/>
      <c r="D67" s="556"/>
      <c r="E67" s="556"/>
      <c r="F67" s="556"/>
      <c r="G67" s="556"/>
      <c r="H67" s="556"/>
      <c r="I67" s="556"/>
      <c r="J67" s="556"/>
      <c r="K67" s="556"/>
    </row>
    <row r="68" spans="1:11" s="569" customFormat="1" ht="20.25" customHeight="1" x14ac:dyDescent="0.3">
      <c r="A68" s="565"/>
      <c r="B68" s="565"/>
      <c r="C68" s="565"/>
      <c r="D68" s="565"/>
      <c r="E68" s="565"/>
      <c r="F68" s="565"/>
      <c r="G68" s="565"/>
      <c r="H68" s="565"/>
      <c r="I68" s="565"/>
      <c r="J68" s="565"/>
      <c r="K68" s="565"/>
    </row>
    <row r="69" spans="1:11" ht="27" customHeight="1" x14ac:dyDescent="0.3">
      <c r="A69" s="748" t="s">
        <v>1215</v>
      </c>
      <c r="B69" s="748"/>
      <c r="C69" s="748"/>
      <c r="D69" s="748"/>
      <c r="E69" s="748"/>
      <c r="F69" s="748"/>
      <c r="G69" s="748"/>
      <c r="H69" s="748"/>
      <c r="I69" s="748"/>
      <c r="J69" s="748"/>
      <c r="K69" s="748"/>
    </row>
    <row r="70" spans="1:11" ht="26.25" customHeight="1" x14ac:dyDescent="0.25">
      <c r="A70" s="742" t="s">
        <v>1216</v>
      </c>
      <c r="B70" s="742"/>
      <c r="C70" s="742"/>
      <c r="D70" s="742"/>
      <c r="E70" s="742"/>
      <c r="F70" s="742"/>
      <c r="G70" s="742"/>
      <c r="H70" s="742"/>
      <c r="I70" s="742"/>
      <c r="J70" s="742"/>
      <c r="K70" s="742"/>
    </row>
    <row r="71" spans="1:11" s="66" customFormat="1" ht="20.25" customHeight="1" thickBot="1" x14ac:dyDescent="0.3">
      <c r="A71" s="5" t="s">
        <v>1217</v>
      </c>
      <c r="B71" s="563"/>
      <c r="C71" s="563"/>
      <c r="D71" s="563"/>
      <c r="E71" s="563"/>
      <c r="F71" s="563"/>
      <c r="G71" s="563"/>
      <c r="H71" s="563"/>
      <c r="I71" s="563"/>
      <c r="J71" s="563"/>
      <c r="K71" s="7" t="s">
        <v>1218</v>
      </c>
    </row>
    <row r="72" spans="1:11" ht="21.75" customHeight="1" thickTop="1" x14ac:dyDescent="0.3">
      <c r="A72" s="735" t="s">
        <v>205</v>
      </c>
      <c r="B72" s="746" t="s">
        <v>1</v>
      </c>
      <c r="C72" s="746"/>
      <c r="D72" s="746"/>
      <c r="E72" s="746" t="s">
        <v>2</v>
      </c>
      <c r="F72" s="746"/>
      <c r="G72" s="746"/>
      <c r="H72" s="746" t="s">
        <v>4</v>
      </c>
      <c r="I72" s="746"/>
      <c r="J72" s="746"/>
      <c r="K72" s="735" t="s">
        <v>206</v>
      </c>
    </row>
    <row r="73" spans="1:11" ht="21.75" customHeight="1" x14ac:dyDescent="0.3">
      <c r="A73" s="736"/>
      <c r="B73" s="747" t="s">
        <v>629</v>
      </c>
      <c r="C73" s="747"/>
      <c r="D73" s="747"/>
      <c r="E73" s="747" t="s">
        <v>7</v>
      </c>
      <c r="F73" s="747"/>
      <c r="G73" s="747"/>
      <c r="H73" s="747" t="s">
        <v>9</v>
      </c>
      <c r="I73" s="747"/>
      <c r="J73" s="747"/>
      <c r="K73" s="736"/>
    </row>
    <row r="74" spans="1:11" ht="21.75" customHeight="1" x14ac:dyDescent="0.3">
      <c r="A74" s="736"/>
      <c r="B74" s="370" t="s">
        <v>10</v>
      </c>
      <c r="C74" s="370" t="s">
        <v>113</v>
      </c>
      <c r="D74" s="370" t="s">
        <v>12</v>
      </c>
      <c r="E74" s="370" t="s">
        <v>10</v>
      </c>
      <c r="F74" s="370" t="s">
        <v>113</v>
      </c>
      <c r="G74" s="370" t="s">
        <v>12</v>
      </c>
      <c r="H74" s="370" t="s">
        <v>10</v>
      </c>
      <c r="I74" s="370" t="s">
        <v>113</v>
      </c>
      <c r="J74" s="370" t="s">
        <v>12</v>
      </c>
      <c r="K74" s="736"/>
    </row>
    <row r="75" spans="1:11" ht="21.75" customHeight="1" thickBot="1" x14ac:dyDescent="0.35">
      <c r="A75" s="737"/>
      <c r="B75" s="4" t="s">
        <v>13</v>
      </c>
      <c r="C75" s="4" t="s">
        <v>14</v>
      </c>
      <c r="D75" s="4" t="s">
        <v>9</v>
      </c>
      <c r="E75" s="4" t="s">
        <v>13</v>
      </c>
      <c r="F75" s="4" t="s">
        <v>14</v>
      </c>
      <c r="G75" s="4" t="s">
        <v>9</v>
      </c>
      <c r="H75" s="4" t="s">
        <v>13</v>
      </c>
      <c r="I75" s="4" t="s">
        <v>14</v>
      </c>
      <c r="J75" s="4" t="s">
        <v>9</v>
      </c>
      <c r="K75" s="737"/>
    </row>
    <row r="76" spans="1:11" ht="21" customHeight="1" x14ac:dyDescent="0.25">
      <c r="A76" s="8" t="s">
        <v>413</v>
      </c>
      <c r="B76" s="9"/>
      <c r="C76" s="9"/>
      <c r="D76" s="9"/>
      <c r="E76" s="9"/>
      <c r="F76" s="9"/>
      <c r="G76" s="9"/>
      <c r="H76" s="9"/>
      <c r="I76" s="9"/>
      <c r="J76" s="9"/>
      <c r="K76" s="375" t="s">
        <v>16</v>
      </c>
    </row>
    <row r="77" spans="1:11" ht="21" customHeight="1" x14ac:dyDescent="0.25">
      <c r="A77" s="8" t="s">
        <v>208</v>
      </c>
      <c r="B77" s="9">
        <v>30</v>
      </c>
      <c r="C77" s="9">
        <v>14</v>
      </c>
      <c r="D77" s="9">
        <f t="shared" ref="D77:D86" si="18">SUM(B77:C77)</f>
        <v>44</v>
      </c>
      <c r="E77" s="9">
        <v>0</v>
      </c>
      <c r="F77" s="9">
        <v>0</v>
      </c>
      <c r="G77" s="9">
        <f>SUM(E77:F77)</f>
        <v>0</v>
      </c>
      <c r="H77" s="9">
        <f>SUM(E77,B77)</f>
        <v>30</v>
      </c>
      <c r="I77" s="9">
        <f>SUM(C77,F77)</f>
        <v>14</v>
      </c>
      <c r="J77" s="9">
        <f>SUM(H77:I77)</f>
        <v>44</v>
      </c>
      <c r="K77" s="375" t="s">
        <v>209</v>
      </c>
    </row>
    <row r="78" spans="1:11" ht="21" customHeight="1" x14ac:dyDescent="0.25">
      <c r="A78" s="8" t="s">
        <v>224</v>
      </c>
      <c r="B78" s="9">
        <v>41</v>
      </c>
      <c r="C78" s="9">
        <v>10</v>
      </c>
      <c r="D78" s="9">
        <f t="shared" si="18"/>
        <v>51</v>
      </c>
      <c r="E78" s="9">
        <v>0</v>
      </c>
      <c r="F78" s="9">
        <v>0</v>
      </c>
      <c r="G78" s="9">
        <f t="shared" ref="G78:G86" si="19">SUM(E78:F78)</f>
        <v>0</v>
      </c>
      <c r="H78" s="9">
        <f t="shared" ref="H78:H86" si="20">SUM(E78,B78)</f>
        <v>41</v>
      </c>
      <c r="I78" s="9">
        <f t="shared" ref="I78:I86" si="21">SUM(C78,F78)</f>
        <v>10</v>
      </c>
      <c r="J78" s="9">
        <f t="shared" ref="J78:J86" si="22">SUM(H78:I78)</f>
        <v>51</v>
      </c>
      <c r="K78" s="375" t="s">
        <v>225</v>
      </c>
    </row>
    <row r="79" spans="1:11" ht="21" customHeight="1" x14ac:dyDescent="0.25">
      <c r="A79" s="8" t="s">
        <v>374</v>
      </c>
      <c r="B79" s="9">
        <v>4</v>
      </c>
      <c r="C79" s="9">
        <v>0</v>
      </c>
      <c r="D79" s="9">
        <f t="shared" si="18"/>
        <v>4</v>
      </c>
      <c r="E79" s="9">
        <v>0</v>
      </c>
      <c r="F79" s="9">
        <v>0</v>
      </c>
      <c r="G79" s="9">
        <f t="shared" si="19"/>
        <v>0</v>
      </c>
      <c r="H79" s="9">
        <f t="shared" si="20"/>
        <v>4</v>
      </c>
      <c r="I79" s="9">
        <f t="shared" si="21"/>
        <v>0</v>
      </c>
      <c r="J79" s="9">
        <f t="shared" si="22"/>
        <v>4</v>
      </c>
      <c r="K79" s="176" t="s">
        <v>375</v>
      </c>
    </row>
    <row r="80" spans="1:11" ht="21" customHeight="1" x14ac:dyDescent="0.25">
      <c r="A80" s="8" t="s">
        <v>230</v>
      </c>
      <c r="B80" s="9">
        <v>37</v>
      </c>
      <c r="C80" s="9">
        <v>8</v>
      </c>
      <c r="D80" s="9">
        <f t="shared" si="18"/>
        <v>45</v>
      </c>
      <c r="E80" s="9">
        <v>0</v>
      </c>
      <c r="F80" s="9">
        <v>0</v>
      </c>
      <c r="G80" s="9">
        <f t="shared" si="19"/>
        <v>0</v>
      </c>
      <c r="H80" s="9">
        <f t="shared" si="20"/>
        <v>37</v>
      </c>
      <c r="I80" s="9">
        <f t="shared" si="21"/>
        <v>8</v>
      </c>
      <c r="J80" s="9">
        <f t="shared" si="22"/>
        <v>45</v>
      </c>
      <c r="K80" s="375" t="s">
        <v>231</v>
      </c>
    </row>
    <row r="81" spans="1:11" ht="21" customHeight="1" x14ac:dyDescent="0.25">
      <c r="A81" s="8" t="s">
        <v>248</v>
      </c>
      <c r="B81" s="9">
        <v>28</v>
      </c>
      <c r="C81" s="9">
        <v>5</v>
      </c>
      <c r="D81" s="9">
        <f t="shared" si="18"/>
        <v>33</v>
      </c>
      <c r="E81" s="9">
        <v>0</v>
      </c>
      <c r="F81" s="9">
        <v>0</v>
      </c>
      <c r="G81" s="9">
        <f t="shared" si="19"/>
        <v>0</v>
      </c>
      <c r="H81" s="9">
        <f t="shared" si="20"/>
        <v>28</v>
      </c>
      <c r="I81" s="9">
        <f t="shared" si="21"/>
        <v>5</v>
      </c>
      <c r="J81" s="9">
        <f t="shared" si="22"/>
        <v>33</v>
      </c>
      <c r="K81" s="375" t="s">
        <v>249</v>
      </c>
    </row>
    <row r="82" spans="1:11" ht="21" customHeight="1" x14ac:dyDescent="0.25">
      <c r="A82" s="8" t="s">
        <v>254</v>
      </c>
      <c r="B82" s="9">
        <v>70</v>
      </c>
      <c r="C82" s="9">
        <v>4</v>
      </c>
      <c r="D82" s="9">
        <f t="shared" si="18"/>
        <v>74</v>
      </c>
      <c r="E82" s="9">
        <v>0</v>
      </c>
      <c r="F82" s="9">
        <v>0</v>
      </c>
      <c r="G82" s="9">
        <f t="shared" si="19"/>
        <v>0</v>
      </c>
      <c r="H82" s="9">
        <f t="shared" si="20"/>
        <v>70</v>
      </c>
      <c r="I82" s="9">
        <f t="shared" si="21"/>
        <v>4</v>
      </c>
      <c r="J82" s="9">
        <f t="shared" si="22"/>
        <v>74</v>
      </c>
      <c r="K82" s="375" t="s">
        <v>255</v>
      </c>
    </row>
    <row r="83" spans="1:11" ht="21" customHeight="1" x14ac:dyDescent="0.25">
      <c r="A83" s="8" t="s">
        <v>564</v>
      </c>
      <c r="B83" s="9">
        <v>1</v>
      </c>
      <c r="C83" s="9">
        <v>1</v>
      </c>
      <c r="D83" s="9">
        <f t="shared" si="18"/>
        <v>2</v>
      </c>
      <c r="E83" s="9">
        <v>0</v>
      </c>
      <c r="F83" s="9">
        <v>0</v>
      </c>
      <c r="G83" s="9">
        <f t="shared" si="19"/>
        <v>0</v>
      </c>
      <c r="H83" s="9">
        <f t="shared" si="20"/>
        <v>1</v>
      </c>
      <c r="I83" s="9">
        <f t="shared" si="21"/>
        <v>1</v>
      </c>
      <c r="J83" s="9">
        <f t="shared" si="22"/>
        <v>2</v>
      </c>
      <c r="K83" s="375" t="s">
        <v>299</v>
      </c>
    </row>
    <row r="84" spans="1:11" ht="21" customHeight="1" x14ac:dyDescent="0.25">
      <c r="A84" s="8" t="s">
        <v>1133</v>
      </c>
      <c r="B84" s="9">
        <v>5</v>
      </c>
      <c r="C84" s="9">
        <v>2</v>
      </c>
      <c r="D84" s="9">
        <f t="shared" si="18"/>
        <v>7</v>
      </c>
      <c r="E84" s="9">
        <v>0</v>
      </c>
      <c r="F84" s="9">
        <v>0</v>
      </c>
      <c r="G84" s="9">
        <f t="shared" si="19"/>
        <v>0</v>
      </c>
      <c r="H84" s="9">
        <f t="shared" si="20"/>
        <v>5</v>
      </c>
      <c r="I84" s="9">
        <f t="shared" si="21"/>
        <v>2</v>
      </c>
      <c r="J84" s="9">
        <f t="shared" si="22"/>
        <v>7</v>
      </c>
      <c r="K84" s="375" t="s">
        <v>1014</v>
      </c>
    </row>
    <row r="85" spans="1:11" ht="21" customHeight="1" x14ac:dyDescent="0.25">
      <c r="A85" s="8" t="s">
        <v>560</v>
      </c>
      <c r="B85" s="9">
        <v>6</v>
      </c>
      <c r="C85" s="9">
        <v>1</v>
      </c>
      <c r="D85" s="9">
        <f t="shared" si="18"/>
        <v>7</v>
      </c>
      <c r="E85" s="9">
        <v>0</v>
      </c>
      <c r="F85" s="9">
        <v>0</v>
      </c>
      <c r="G85" s="9">
        <f t="shared" si="19"/>
        <v>0</v>
      </c>
      <c r="H85" s="9">
        <f t="shared" si="20"/>
        <v>6</v>
      </c>
      <c r="I85" s="9">
        <f t="shared" si="21"/>
        <v>1</v>
      </c>
      <c r="J85" s="9">
        <f t="shared" si="22"/>
        <v>7</v>
      </c>
      <c r="K85" s="375" t="s">
        <v>297</v>
      </c>
    </row>
    <row r="86" spans="1:11" ht="21" customHeight="1" thickBot="1" x14ac:dyDescent="0.3">
      <c r="A86" s="20" t="s">
        <v>302</v>
      </c>
      <c r="B86" s="9">
        <v>17</v>
      </c>
      <c r="C86" s="9">
        <v>6</v>
      </c>
      <c r="D86" s="9">
        <f t="shared" si="18"/>
        <v>23</v>
      </c>
      <c r="E86" s="9">
        <v>0</v>
      </c>
      <c r="F86" s="9">
        <v>0</v>
      </c>
      <c r="G86" s="9">
        <f t="shared" si="19"/>
        <v>0</v>
      </c>
      <c r="H86" s="9">
        <f t="shared" si="20"/>
        <v>17</v>
      </c>
      <c r="I86" s="9">
        <f t="shared" si="21"/>
        <v>6</v>
      </c>
      <c r="J86" s="9">
        <f t="shared" si="22"/>
        <v>23</v>
      </c>
      <c r="K86" s="22" t="s">
        <v>303</v>
      </c>
    </row>
    <row r="87" spans="1:11" ht="21" customHeight="1" thickBot="1" x14ac:dyDescent="0.3">
      <c r="A87" s="23" t="s">
        <v>1219</v>
      </c>
      <c r="B87" s="24">
        <f>SUM(B77:B86)</f>
        <v>239</v>
      </c>
      <c r="C87" s="24">
        <f t="shared" ref="C87:J87" si="23">SUM(C77:C86)</f>
        <v>51</v>
      </c>
      <c r="D87" s="24">
        <f t="shared" si="23"/>
        <v>290</v>
      </c>
      <c r="E87" s="24">
        <f t="shared" si="23"/>
        <v>0</v>
      </c>
      <c r="F87" s="24">
        <f t="shared" si="23"/>
        <v>0</v>
      </c>
      <c r="G87" s="24">
        <f t="shared" si="23"/>
        <v>0</v>
      </c>
      <c r="H87" s="24">
        <f t="shared" si="23"/>
        <v>239</v>
      </c>
      <c r="I87" s="24">
        <f t="shared" si="23"/>
        <v>51</v>
      </c>
      <c r="J87" s="24">
        <f t="shared" si="23"/>
        <v>290</v>
      </c>
      <c r="K87" s="376" t="s">
        <v>1220</v>
      </c>
    </row>
    <row r="88" spans="1:11" ht="32.25" customHeight="1" thickTop="1" x14ac:dyDescent="0.25"/>
  </sheetData>
  <mergeCells count="30">
    <mergeCell ref="A2:K2"/>
    <mergeCell ref="A3:K3"/>
    <mergeCell ref="A5:A8"/>
    <mergeCell ref="B5:D5"/>
    <mergeCell ref="E5:G5"/>
    <mergeCell ref="H5:J5"/>
    <mergeCell ref="K5:K8"/>
    <mergeCell ref="B6:D6"/>
    <mergeCell ref="E6:G6"/>
    <mergeCell ref="H6:J6"/>
    <mergeCell ref="A36:K36"/>
    <mergeCell ref="A37:K37"/>
    <mergeCell ref="A39:A42"/>
    <mergeCell ref="B39:D39"/>
    <mergeCell ref="E39:G39"/>
    <mergeCell ref="H39:J39"/>
    <mergeCell ref="K39:K42"/>
    <mergeCell ref="B40:D40"/>
    <mergeCell ref="E40:G40"/>
    <mergeCell ref="H40:J40"/>
    <mergeCell ref="A69:K69"/>
    <mergeCell ref="A70:K70"/>
    <mergeCell ref="A72:A75"/>
    <mergeCell ref="B72:D72"/>
    <mergeCell ref="E72:G72"/>
    <mergeCell ref="H72:J72"/>
    <mergeCell ref="K72:K75"/>
    <mergeCell ref="B73:D73"/>
    <mergeCell ref="E73:G73"/>
    <mergeCell ref="H73:J73"/>
  </mergeCells>
  <printOptions horizontalCentered="1"/>
  <pageMargins left="0.39370078740157499" right="0.39370078740157499" top="0.75" bottom="0.39370078740157499" header="1.0374015750000001" footer="0.39370078740157499"/>
  <pageSetup paperSize="9" scale="8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95"/>
  <sheetViews>
    <sheetView rightToLeft="1" view="pageBreakPreview" topLeftCell="A177" zoomScale="80" zoomScaleNormal="80" zoomScaleSheetLayoutView="80" workbookViewId="0">
      <selection activeCell="A200" sqref="A200"/>
    </sheetView>
  </sheetViews>
  <sheetFormatPr defaultRowHeight="13.8" x14ac:dyDescent="0.25"/>
  <cols>
    <col min="1" max="1" width="23.59765625" customWidth="1"/>
    <col min="2" max="4" width="8.8984375" customWidth="1"/>
    <col min="5" max="5" width="6.69921875" customWidth="1"/>
    <col min="6" max="6" width="8.3984375" customWidth="1"/>
    <col min="7" max="8" width="7.5" customWidth="1"/>
    <col min="9" max="9" width="8.8984375" customWidth="1"/>
    <col min="10" max="10" width="7.5" customWidth="1"/>
    <col min="11" max="13" width="8.8984375" customWidth="1"/>
    <col min="14" max="14" width="34.8984375" customWidth="1"/>
    <col min="228" max="228" width="22.59765625" customWidth="1"/>
    <col min="229" max="231" width="10.8984375" customWidth="1"/>
    <col min="232" max="233" width="7.59765625" customWidth="1"/>
    <col min="234" max="234" width="8.69921875" customWidth="1"/>
    <col min="235" max="237" width="10.19921875" customWidth="1"/>
    <col min="238" max="238" width="27.69921875" customWidth="1"/>
    <col min="484" max="484" width="22.59765625" customWidth="1"/>
    <col min="485" max="487" width="10.8984375" customWidth="1"/>
    <col min="488" max="489" width="7.59765625" customWidth="1"/>
    <col min="490" max="490" width="8.69921875" customWidth="1"/>
    <col min="491" max="493" width="10.19921875" customWidth="1"/>
    <col min="494" max="494" width="27.69921875" customWidth="1"/>
    <col min="740" max="740" width="22.59765625" customWidth="1"/>
    <col min="741" max="743" width="10.8984375" customWidth="1"/>
    <col min="744" max="745" width="7.59765625" customWidth="1"/>
    <col min="746" max="746" width="8.69921875" customWidth="1"/>
    <col min="747" max="749" width="10.19921875" customWidth="1"/>
    <col min="750" max="750" width="27.69921875" customWidth="1"/>
    <col min="996" max="996" width="22.59765625" customWidth="1"/>
    <col min="997" max="999" width="10.8984375" customWidth="1"/>
    <col min="1000" max="1001" width="7.59765625" customWidth="1"/>
    <col min="1002" max="1002" width="8.69921875" customWidth="1"/>
    <col min="1003" max="1005" width="10.19921875" customWidth="1"/>
    <col min="1006" max="1006" width="27.69921875" customWidth="1"/>
    <col min="1252" max="1252" width="22.59765625" customWidth="1"/>
    <col min="1253" max="1255" width="10.8984375" customWidth="1"/>
    <col min="1256" max="1257" width="7.59765625" customWidth="1"/>
    <col min="1258" max="1258" width="8.69921875" customWidth="1"/>
    <col min="1259" max="1261" width="10.19921875" customWidth="1"/>
    <col min="1262" max="1262" width="27.69921875" customWidth="1"/>
    <col min="1508" max="1508" width="22.59765625" customWidth="1"/>
    <col min="1509" max="1511" width="10.8984375" customWidth="1"/>
    <col min="1512" max="1513" width="7.59765625" customWidth="1"/>
    <col min="1514" max="1514" width="8.69921875" customWidth="1"/>
    <col min="1515" max="1517" width="10.19921875" customWidth="1"/>
    <col min="1518" max="1518" width="27.69921875" customWidth="1"/>
    <col min="1764" max="1764" width="22.59765625" customWidth="1"/>
    <col min="1765" max="1767" width="10.8984375" customWidth="1"/>
    <col min="1768" max="1769" width="7.59765625" customWidth="1"/>
    <col min="1770" max="1770" width="8.69921875" customWidth="1"/>
    <col min="1771" max="1773" width="10.19921875" customWidth="1"/>
    <col min="1774" max="1774" width="27.69921875" customWidth="1"/>
    <col min="2020" max="2020" width="22.59765625" customWidth="1"/>
    <col min="2021" max="2023" width="10.8984375" customWidth="1"/>
    <col min="2024" max="2025" width="7.59765625" customWidth="1"/>
    <col min="2026" max="2026" width="8.69921875" customWidth="1"/>
    <col min="2027" max="2029" width="10.19921875" customWidth="1"/>
    <col min="2030" max="2030" width="27.69921875" customWidth="1"/>
    <col min="2276" max="2276" width="22.59765625" customWidth="1"/>
    <col min="2277" max="2279" width="10.8984375" customWidth="1"/>
    <col min="2280" max="2281" width="7.59765625" customWidth="1"/>
    <col min="2282" max="2282" width="8.69921875" customWidth="1"/>
    <col min="2283" max="2285" width="10.19921875" customWidth="1"/>
    <col min="2286" max="2286" width="27.69921875" customWidth="1"/>
    <col min="2532" max="2532" width="22.59765625" customWidth="1"/>
    <col min="2533" max="2535" width="10.8984375" customWidth="1"/>
    <col min="2536" max="2537" width="7.59765625" customWidth="1"/>
    <col min="2538" max="2538" width="8.69921875" customWidth="1"/>
    <col min="2539" max="2541" width="10.19921875" customWidth="1"/>
    <col min="2542" max="2542" width="27.69921875" customWidth="1"/>
    <col min="2788" max="2788" width="22.59765625" customWidth="1"/>
    <col min="2789" max="2791" width="10.8984375" customWidth="1"/>
    <col min="2792" max="2793" width="7.59765625" customWidth="1"/>
    <col min="2794" max="2794" width="8.69921875" customWidth="1"/>
    <col min="2795" max="2797" width="10.19921875" customWidth="1"/>
    <col min="2798" max="2798" width="27.69921875" customWidth="1"/>
    <col min="3044" max="3044" width="22.59765625" customWidth="1"/>
    <col min="3045" max="3047" width="10.8984375" customWidth="1"/>
    <col min="3048" max="3049" width="7.59765625" customWidth="1"/>
    <col min="3050" max="3050" width="8.69921875" customWidth="1"/>
    <col min="3051" max="3053" width="10.19921875" customWidth="1"/>
    <col min="3054" max="3054" width="27.69921875" customWidth="1"/>
    <col min="3300" max="3300" width="22.59765625" customWidth="1"/>
    <col min="3301" max="3303" width="10.8984375" customWidth="1"/>
    <col min="3304" max="3305" width="7.59765625" customWidth="1"/>
    <col min="3306" max="3306" width="8.69921875" customWidth="1"/>
    <col min="3307" max="3309" width="10.19921875" customWidth="1"/>
    <col min="3310" max="3310" width="27.69921875" customWidth="1"/>
    <col min="3556" max="3556" width="22.59765625" customWidth="1"/>
    <col min="3557" max="3559" width="10.8984375" customWidth="1"/>
    <col min="3560" max="3561" width="7.59765625" customWidth="1"/>
    <col min="3562" max="3562" width="8.69921875" customWidth="1"/>
    <col min="3563" max="3565" width="10.19921875" customWidth="1"/>
    <col min="3566" max="3566" width="27.69921875" customWidth="1"/>
    <col min="3812" max="3812" width="22.59765625" customWidth="1"/>
    <col min="3813" max="3815" width="10.8984375" customWidth="1"/>
    <col min="3816" max="3817" width="7.59765625" customWidth="1"/>
    <col min="3818" max="3818" width="8.69921875" customWidth="1"/>
    <col min="3819" max="3821" width="10.19921875" customWidth="1"/>
    <col min="3822" max="3822" width="27.69921875" customWidth="1"/>
    <col min="4068" max="4068" width="22.59765625" customWidth="1"/>
    <col min="4069" max="4071" width="10.8984375" customWidth="1"/>
    <col min="4072" max="4073" width="7.59765625" customWidth="1"/>
    <col min="4074" max="4074" width="8.69921875" customWidth="1"/>
    <col min="4075" max="4077" width="10.19921875" customWidth="1"/>
    <col min="4078" max="4078" width="27.69921875" customWidth="1"/>
    <col min="4324" max="4324" width="22.59765625" customWidth="1"/>
    <col min="4325" max="4327" width="10.8984375" customWidth="1"/>
    <col min="4328" max="4329" width="7.59765625" customWidth="1"/>
    <col min="4330" max="4330" width="8.69921875" customWidth="1"/>
    <col min="4331" max="4333" width="10.19921875" customWidth="1"/>
    <col min="4334" max="4334" width="27.69921875" customWidth="1"/>
    <col min="4580" max="4580" width="22.59765625" customWidth="1"/>
    <col min="4581" max="4583" width="10.8984375" customWidth="1"/>
    <col min="4584" max="4585" width="7.59765625" customWidth="1"/>
    <col min="4586" max="4586" width="8.69921875" customWidth="1"/>
    <col min="4587" max="4589" width="10.19921875" customWidth="1"/>
    <col min="4590" max="4590" width="27.69921875" customWidth="1"/>
    <col min="4836" max="4836" width="22.59765625" customWidth="1"/>
    <col min="4837" max="4839" width="10.8984375" customWidth="1"/>
    <col min="4840" max="4841" width="7.59765625" customWidth="1"/>
    <col min="4842" max="4842" width="8.69921875" customWidth="1"/>
    <col min="4843" max="4845" width="10.19921875" customWidth="1"/>
    <col min="4846" max="4846" width="27.69921875" customWidth="1"/>
    <col min="5092" max="5092" width="22.59765625" customWidth="1"/>
    <col min="5093" max="5095" width="10.8984375" customWidth="1"/>
    <col min="5096" max="5097" width="7.59765625" customWidth="1"/>
    <col min="5098" max="5098" width="8.69921875" customWidth="1"/>
    <col min="5099" max="5101" width="10.19921875" customWidth="1"/>
    <col min="5102" max="5102" width="27.69921875" customWidth="1"/>
    <col min="5348" max="5348" width="22.59765625" customWidth="1"/>
    <col min="5349" max="5351" width="10.8984375" customWidth="1"/>
    <col min="5352" max="5353" width="7.59765625" customWidth="1"/>
    <col min="5354" max="5354" width="8.69921875" customWidth="1"/>
    <col min="5355" max="5357" width="10.19921875" customWidth="1"/>
    <col min="5358" max="5358" width="27.69921875" customWidth="1"/>
    <col min="5604" max="5604" width="22.59765625" customWidth="1"/>
    <col min="5605" max="5607" width="10.8984375" customWidth="1"/>
    <col min="5608" max="5609" width="7.59765625" customWidth="1"/>
    <col min="5610" max="5610" width="8.69921875" customWidth="1"/>
    <col min="5611" max="5613" width="10.19921875" customWidth="1"/>
    <col min="5614" max="5614" width="27.69921875" customWidth="1"/>
    <col min="5860" max="5860" width="22.59765625" customWidth="1"/>
    <col min="5861" max="5863" width="10.8984375" customWidth="1"/>
    <col min="5864" max="5865" width="7.59765625" customWidth="1"/>
    <col min="5866" max="5866" width="8.69921875" customWidth="1"/>
    <col min="5867" max="5869" width="10.19921875" customWidth="1"/>
    <col min="5870" max="5870" width="27.69921875" customWidth="1"/>
    <col min="6116" max="6116" width="22.59765625" customWidth="1"/>
    <col min="6117" max="6119" width="10.8984375" customWidth="1"/>
    <col min="6120" max="6121" width="7.59765625" customWidth="1"/>
    <col min="6122" max="6122" width="8.69921875" customWidth="1"/>
    <col min="6123" max="6125" width="10.19921875" customWidth="1"/>
    <col min="6126" max="6126" width="27.69921875" customWidth="1"/>
    <col min="6372" max="6372" width="22.59765625" customWidth="1"/>
    <col min="6373" max="6375" width="10.8984375" customWidth="1"/>
    <col min="6376" max="6377" width="7.59765625" customWidth="1"/>
    <col min="6378" max="6378" width="8.69921875" customWidth="1"/>
    <col min="6379" max="6381" width="10.19921875" customWidth="1"/>
    <col min="6382" max="6382" width="27.69921875" customWidth="1"/>
    <col min="6628" max="6628" width="22.59765625" customWidth="1"/>
    <col min="6629" max="6631" width="10.8984375" customWidth="1"/>
    <col min="6632" max="6633" width="7.59765625" customWidth="1"/>
    <col min="6634" max="6634" width="8.69921875" customWidth="1"/>
    <col min="6635" max="6637" width="10.19921875" customWidth="1"/>
    <col min="6638" max="6638" width="27.69921875" customWidth="1"/>
    <col min="6884" max="6884" width="22.59765625" customWidth="1"/>
    <col min="6885" max="6887" width="10.8984375" customWidth="1"/>
    <col min="6888" max="6889" width="7.59765625" customWidth="1"/>
    <col min="6890" max="6890" width="8.69921875" customWidth="1"/>
    <col min="6891" max="6893" width="10.19921875" customWidth="1"/>
    <col min="6894" max="6894" width="27.69921875" customWidth="1"/>
    <col min="7140" max="7140" width="22.59765625" customWidth="1"/>
    <col min="7141" max="7143" width="10.8984375" customWidth="1"/>
    <col min="7144" max="7145" width="7.59765625" customWidth="1"/>
    <col min="7146" max="7146" width="8.69921875" customWidth="1"/>
    <col min="7147" max="7149" width="10.19921875" customWidth="1"/>
    <col min="7150" max="7150" width="27.69921875" customWidth="1"/>
    <col min="7396" max="7396" width="22.59765625" customWidth="1"/>
    <col min="7397" max="7399" width="10.8984375" customWidth="1"/>
    <col min="7400" max="7401" width="7.59765625" customWidth="1"/>
    <col min="7402" max="7402" width="8.69921875" customWidth="1"/>
    <col min="7403" max="7405" width="10.19921875" customWidth="1"/>
    <col min="7406" max="7406" width="27.69921875" customWidth="1"/>
    <col min="7652" max="7652" width="22.59765625" customWidth="1"/>
    <col min="7653" max="7655" width="10.8984375" customWidth="1"/>
    <col min="7656" max="7657" width="7.59765625" customWidth="1"/>
    <col min="7658" max="7658" width="8.69921875" customWidth="1"/>
    <col min="7659" max="7661" width="10.19921875" customWidth="1"/>
    <col min="7662" max="7662" width="27.69921875" customWidth="1"/>
    <col min="7908" max="7908" width="22.59765625" customWidth="1"/>
    <col min="7909" max="7911" width="10.8984375" customWidth="1"/>
    <col min="7912" max="7913" width="7.59765625" customWidth="1"/>
    <col min="7914" max="7914" width="8.69921875" customWidth="1"/>
    <col min="7915" max="7917" width="10.19921875" customWidth="1"/>
    <col min="7918" max="7918" width="27.69921875" customWidth="1"/>
    <col min="8164" max="8164" width="22.59765625" customWidth="1"/>
    <col min="8165" max="8167" width="10.8984375" customWidth="1"/>
    <col min="8168" max="8169" width="7.59765625" customWidth="1"/>
    <col min="8170" max="8170" width="8.69921875" customWidth="1"/>
    <col min="8171" max="8173" width="10.19921875" customWidth="1"/>
    <col min="8174" max="8174" width="27.69921875" customWidth="1"/>
    <col min="8420" max="8420" width="22.59765625" customWidth="1"/>
    <col min="8421" max="8423" width="10.8984375" customWidth="1"/>
    <col min="8424" max="8425" width="7.59765625" customWidth="1"/>
    <col min="8426" max="8426" width="8.69921875" customWidth="1"/>
    <col min="8427" max="8429" width="10.19921875" customWidth="1"/>
    <col min="8430" max="8430" width="27.69921875" customWidth="1"/>
    <col min="8676" max="8676" width="22.59765625" customWidth="1"/>
    <col min="8677" max="8679" width="10.8984375" customWidth="1"/>
    <col min="8680" max="8681" width="7.59765625" customWidth="1"/>
    <col min="8682" max="8682" width="8.69921875" customWidth="1"/>
    <col min="8683" max="8685" width="10.19921875" customWidth="1"/>
    <col min="8686" max="8686" width="27.69921875" customWidth="1"/>
    <col min="8932" max="8932" width="22.59765625" customWidth="1"/>
    <col min="8933" max="8935" width="10.8984375" customWidth="1"/>
    <col min="8936" max="8937" width="7.59765625" customWidth="1"/>
    <col min="8938" max="8938" width="8.69921875" customWidth="1"/>
    <col min="8939" max="8941" width="10.19921875" customWidth="1"/>
    <col min="8942" max="8942" width="27.69921875" customWidth="1"/>
    <col min="9188" max="9188" width="22.59765625" customWidth="1"/>
    <col min="9189" max="9191" width="10.8984375" customWidth="1"/>
    <col min="9192" max="9193" width="7.59765625" customWidth="1"/>
    <col min="9194" max="9194" width="8.69921875" customWidth="1"/>
    <col min="9195" max="9197" width="10.19921875" customWidth="1"/>
    <col min="9198" max="9198" width="27.69921875" customWidth="1"/>
    <col min="9444" max="9444" width="22.59765625" customWidth="1"/>
    <col min="9445" max="9447" width="10.8984375" customWidth="1"/>
    <col min="9448" max="9449" width="7.59765625" customWidth="1"/>
    <col min="9450" max="9450" width="8.69921875" customWidth="1"/>
    <col min="9451" max="9453" width="10.19921875" customWidth="1"/>
    <col min="9454" max="9454" width="27.69921875" customWidth="1"/>
    <col min="9700" max="9700" width="22.59765625" customWidth="1"/>
    <col min="9701" max="9703" width="10.8984375" customWidth="1"/>
    <col min="9704" max="9705" width="7.59765625" customWidth="1"/>
    <col min="9706" max="9706" width="8.69921875" customWidth="1"/>
    <col min="9707" max="9709" width="10.19921875" customWidth="1"/>
    <col min="9710" max="9710" width="27.69921875" customWidth="1"/>
    <col min="9956" max="9956" width="22.59765625" customWidth="1"/>
    <col min="9957" max="9959" width="10.8984375" customWidth="1"/>
    <col min="9960" max="9961" width="7.59765625" customWidth="1"/>
    <col min="9962" max="9962" width="8.69921875" customWidth="1"/>
    <col min="9963" max="9965" width="10.19921875" customWidth="1"/>
    <col min="9966" max="9966" width="27.69921875" customWidth="1"/>
    <col min="10212" max="10212" width="22.59765625" customWidth="1"/>
    <col min="10213" max="10215" width="10.8984375" customWidth="1"/>
    <col min="10216" max="10217" width="7.59765625" customWidth="1"/>
    <col min="10218" max="10218" width="8.69921875" customWidth="1"/>
    <col min="10219" max="10221" width="10.19921875" customWidth="1"/>
    <col min="10222" max="10222" width="27.69921875" customWidth="1"/>
    <col min="10468" max="10468" width="22.59765625" customWidth="1"/>
    <col min="10469" max="10471" width="10.8984375" customWidth="1"/>
    <col min="10472" max="10473" width="7.59765625" customWidth="1"/>
    <col min="10474" max="10474" width="8.69921875" customWidth="1"/>
    <col min="10475" max="10477" width="10.19921875" customWidth="1"/>
    <col min="10478" max="10478" width="27.69921875" customWidth="1"/>
    <col min="10724" max="10724" width="22.59765625" customWidth="1"/>
    <col min="10725" max="10727" width="10.8984375" customWidth="1"/>
    <col min="10728" max="10729" width="7.59765625" customWidth="1"/>
    <col min="10730" max="10730" width="8.69921875" customWidth="1"/>
    <col min="10731" max="10733" width="10.19921875" customWidth="1"/>
    <col min="10734" max="10734" width="27.69921875" customWidth="1"/>
    <col min="10980" max="10980" width="22.59765625" customWidth="1"/>
    <col min="10981" max="10983" width="10.8984375" customWidth="1"/>
    <col min="10984" max="10985" width="7.59765625" customWidth="1"/>
    <col min="10986" max="10986" width="8.69921875" customWidth="1"/>
    <col min="10987" max="10989" width="10.19921875" customWidth="1"/>
    <col min="10990" max="10990" width="27.69921875" customWidth="1"/>
    <col min="11236" max="11236" width="22.59765625" customWidth="1"/>
    <col min="11237" max="11239" width="10.8984375" customWidth="1"/>
    <col min="11240" max="11241" width="7.59765625" customWidth="1"/>
    <col min="11242" max="11242" width="8.69921875" customWidth="1"/>
    <col min="11243" max="11245" width="10.19921875" customWidth="1"/>
    <col min="11246" max="11246" width="27.69921875" customWidth="1"/>
    <col min="11492" max="11492" width="22.59765625" customWidth="1"/>
    <col min="11493" max="11495" width="10.8984375" customWidth="1"/>
    <col min="11496" max="11497" width="7.59765625" customWidth="1"/>
    <col min="11498" max="11498" width="8.69921875" customWidth="1"/>
    <col min="11499" max="11501" width="10.19921875" customWidth="1"/>
    <col min="11502" max="11502" width="27.69921875" customWidth="1"/>
    <col min="11748" max="11748" width="22.59765625" customWidth="1"/>
    <col min="11749" max="11751" width="10.8984375" customWidth="1"/>
    <col min="11752" max="11753" width="7.59765625" customWidth="1"/>
    <col min="11754" max="11754" width="8.69921875" customWidth="1"/>
    <col min="11755" max="11757" width="10.19921875" customWidth="1"/>
    <col min="11758" max="11758" width="27.69921875" customWidth="1"/>
    <col min="12004" max="12004" width="22.59765625" customWidth="1"/>
    <col min="12005" max="12007" width="10.8984375" customWidth="1"/>
    <col min="12008" max="12009" width="7.59765625" customWidth="1"/>
    <col min="12010" max="12010" width="8.69921875" customWidth="1"/>
    <col min="12011" max="12013" width="10.19921875" customWidth="1"/>
    <col min="12014" max="12014" width="27.69921875" customWidth="1"/>
    <col min="12260" max="12260" width="22.59765625" customWidth="1"/>
    <col min="12261" max="12263" width="10.8984375" customWidth="1"/>
    <col min="12264" max="12265" width="7.59765625" customWidth="1"/>
    <col min="12266" max="12266" width="8.69921875" customWidth="1"/>
    <col min="12267" max="12269" width="10.19921875" customWidth="1"/>
    <col min="12270" max="12270" width="27.69921875" customWidth="1"/>
    <col min="12516" max="12516" width="22.59765625" customWidth="1"/>
    <col min="12517" max="12519" width="10.8984375" customWidth="1"/>
    <col min="12520" max="12521" width="7.59765625" customWidth="1"/>
    <col min="12522" max="12522" width="8.69921875" customWidth="1"/>
    <col min="12523" max="12525" width="10.19921875" customWidth="1"/>
    <col min="12526" max="12526" width="27.69921875" customWidth="1"/>
    <col min="12772" max="12772" width="22.59765625" customWidth="1"/>
    <col min="12773" max="12775" width="10.8984375" customWidth="1"/>
    <col min="12776" max="12777" width="7.59765625" customWidth="1"/>
    <col min="12778" max="12778" width="8.69921875" customWidth="1"/>
    <col min="12779" max="12781" width="10.19921875" customWidth="1"/>
    <col min="12782" max="12782" width="27.69921875" customWidth="1"/>
    <col min="13028" max="13028" width="22.59765625" customWidth="1"/>
    <col min="13029" max="13031" width="10.8984375" customWidth="1"/>
    <col min="13032" max="13033" width="7.59765625" customWidth="1"/>
    <col min="13034" max="13034" width="8.69921875" customWidth="1"/>
    <col min="13035" max="13037" width="10.19921875" customWidth="1"/>
    <col min="13038" max="13038" width="27.69921875" customWidth="1"/>
    <col min="13284" max="13284" width="22.59765625" customWidth="1"/>
    <col min="13285" max="13287" width="10.8984375" customWidth="1"/>
    <col min="13288" max="13289" width="7.59765625" customWidth="1"/>
    <col min="13290" max="13290" width="8.69921875" customWidth="1"/>
    <col min="13291" max="13293" width="10.19921875" customWidth="1"/>
    <col min="13294" max="13294" width="27.69921875" customWidth="1"/>
    <col min="13540" max="13540" width="22.59765625" customWidth="1"/>
    <col min="13541" max="13543" width="10.8984375" customWidth="1"/>
    <col min="13544" max="13545" width="7.59765625" customWidth="1"/>
    <col min="13546" max="13546" width="8.69921875" customWidth="1"/>
    <col min="13547" max="13549" width="10.19921875" customWidth="1"/>
    <col min="13550" max="13550" width="27.69921875" customWidth="1"/>
    <col min="13796" max="13796" width="22.59765625" customWidth="1"/>
    <col min="13797" max="13799" width="10.8984375" customWidth="1"/>
    <col min="13800" max="13801" width="7.59765625" customWidth="1"/>
    <col min="13802" max="13802" width="8.69921875" customWidth="1"/>
    <col min="13803" max="13805" width="10.19921875" customWidth="1"/>
    <col min="13806" max="13806" width="27.69921875" customWidth="1"/>
    <col min="14052" max="14052" width="22.59765625" customWidth="1"/>
    <col min="14053" max="14055" width="10.8984375" customWidth="1"/>
    <col min="14056" max="14057" width="7.59765625" customWidth="1"/>
    <col min="14058" max="14058" width="8.69921875" customWidth="1"/>
    <col min="14059" max="14061" width="10.19921875" customWidth="1"/>
    <col min="14062" max="14062" width="27.69921875" customWidth="1"/>
    <col min="14308" max="14308" width="22.59765625" customWidth="1"/>
    <col min="14309" max="14311" width="10.8984375" customWidth="1"/>
    <col min="14312" max="14313" width="7.59765625" customWidth="1"/>
    <col min="14314" max="14314" width="8.69921875" customWidth="1"/>
    <col min="14315" max="14317" width="10.19921875" customWidth="1"/>
    <col min="14318" max="14318" width="27.69921875" customWidth="1"/>
    <col min="14564" max="14564" width="22.59765625" customWidth="1"/>
    <col min="14565" max="14567" width="10.8984375" customWidth="1"/>
    <col min="14568" max="14569" width="7.59765625" customWidth="1"/>
    <col min="14570" max="14570" width="8.69921875" customWidth="1"/>
    <col min="14571" max="14573" width="10.19921875" customWidth="1"/>
    <col min="14574" max="14574" width="27.69921875" customWidth="1"/>
    <col min="14820" max="14820" width="22.59765625" customWidth="1"/>
    <col min="14821" max="14823" width="10.8984375" customWidth="1"/>
    <col min="14824" max="14825" width="7.59765625" customWidth="1"/>
    <col min="14826" max="14826" width="8.69921875" customWidth="1"/>
    <col min="14827" max="14829" width="10.19921875" customWidth="1"/>
    <col min="14830" max="14830" width="27.69921875" customWidth="1"/>
    <col min="15076" max="15076" width="22.59765625" customWidth="1"/>
    <col min="15077" max="15079" width="10.8984375" customWidth="1"/>
    <col min="15080" max="15081" width="7.59765625" customWidth="1"/>
    <col min="15082" max="15082" width="8.69921875" customWidth="1"/>
    <col min="15083" max="15085" width="10.19921875" customWidth="1"/>
    <col min="15086" max="15086" width="27.69921875" customWidth="1"/>
    <col min="15332" max="15332" width="22.59765625" customWidth="1"/>
    <col min="15333" max="15335" width="10.8984375" customWidth="1"/>
    <col min="15336" max="15337" width="7.59765625" customWidth="1"/>
    <col min="15338" max="15338" width="8.69921875" customWidth="1"/>
    <col min="15339" max="15341" width="10.19921875" customWidth="1"/>
    <col min="15342" max="15342" width="27.69921875" customWidth="1"/>
    <col min="15588" max="15588" width="22.59765625" customWidth="1"/>
    <col min="15589" max="15591" width="10.8984375" customWidth="1"/>
    <col min="15592" max="15593" width="7.59765625" customWidth="1"/>
    <col min="15594" max="15594" width="8.69921875" customWidth="1"/>
    <col min="15595" max="15597" width="10.19921875" customWidth="1"/>
    <col min="15598" max="15598" width="27.69921875" customWidth="1"/>
    <col min="15844" max="15844" width="22.59765625" customWidth="1"/>
    <col min="15845" max="15847" width="10.8984375" customWidth="1"/>
    <col min="15848" max="15849" width="7.59765625" customWidth="1"/>
    <col min="15850" max="15850" width="8.69921875" customWidth="1"/>
    <col min="15851" max="15853" width="10.19921875" customWidth="1"/>
    <col min="15854" max="15854" width="27.69921875" customWidth="1"/>
    <col min="16100" max="16100" width="22.59765625" customWidth="1"/>
    <col min="16101" max="16103" width="10.8984375" customWidth="1"/>
    <col min="16104" max="16105" width="7.59765625" customWidth="1"/>
    <col min="16106" max="16106" width="8.69921875" customWidth="1"/>
    <col min="16107" max="16109" width="10.19921875" customWidth="1"/>
    <col min="16110" max="16110" width="27.69921875" customWidth="1"/>
  </cols>
  <sheetData>
    <row r="1" spans="1:14" ht="28.5" customHeight="1" x14ac:dyDescent="0.25">
      <c r="A1" s="738" t="s">
        <v>711</v>
      </c>
      <c r="B1" s="738"/>
      <c r="C1" s="738"/>
      <c r="D1" s="738"/>
      <c r="E1" s="738"/>
      <c r="F1" s="738"/>
      <c r="G1" s="738"/>
      <c r="H1" s="738"/>
      <c r="I1" s="738"/>
      <c r="J1" s="738"/>
      <c r="K1" s="738"/>
      <c r="L1" s="738"/>
      <c r="M1" s="738"/>
      <c r="N1" s="738"/>
    </row>
    <row r="2" spans="1:14" ht="35.25" customHeight="1" x14ac:dyDescent="0.25">
      <c r="A2" s="741" t="s">
        <v>724</v>
      </c>
      <c r="B2" s="741"/>
      <c r="C2" s="741"/>
      <c r="D2" s="741"/>
      <c r="E2" s="741"/>
      <c r="F2" s="741"/>
      <c r="G2" s="741"/>
      <c r="H2" s="741"/>
      <c r="I2" s="741"/>
      <c r="J2" s="741"/>
      <c r="K2" s="741"/>
      <c r="L2" s="741"/>
      <c r="M2" s="741"/>
      <c r="N2" s="741"/>
    </row>
    <row r="3" spans="1:14" ht="20.25" customHeight="1" thickBot="1" x14ac:dyDescent="0.35">
      <c r="A3" s="1" t="s">
        <v>142</v>
      </c>
      <c r="B3" s="33"/>
      <c r="C3" s="33"/>
      <c r="D3" s="33"/>
      <c r="E3" s="33"/>
      <c r="F3" s="33"/>
      <c r="G3" s="33"/>
      <c r="H3" s="33"/>
      <c r="I3" s="33"/>
      <c r="J3" s="33"/>
      <c r="K3" s="33"/>
      <c r="L3" s="33"/>
      <c r="M3" s="33"/>
      <c r="N3" s="2" t="s">
        <v>143</v>
      </c>
    </row>
    <row r="4" spans="1:14" s="616" customFormat="1" ht="20.100000000000001" customHeight="1" thickTop="1" x14ac:dyDescent="0.3">
      <c r="A4" s="735" t="s">
        <v>0</v>
      </c>
      <c r="B4" s="746" t="s">
        <v>1</v>
      </c>
      <c r="C4" s="746"/>
      <c r="D4" s="746"/>
      <c r="E4" s="746" t="s">
        <v>2</v>
      </c>
      <c r="F4" s="746"/>
      <c r="G4" s="746"/>
      <c r="H4" s="746" t="s">
        <v>3</v>
      </c>
      <c r="I4" s="746"/>
      <c r="J4" s="746"/>
      <c r="K4" s="746" t="s">
        <v>4</v>
      </c>
      <c r="L4" s="746"/>
      <c r="M4" s="746"/>
      <c r="N4" s="735" t="s">
        <v>5</v>
      </c>
    </row>
    <row r="5" spans="1:14" s="616" customFormat="1" ht="20.100000000000001" customHeight="1" x14ac:dyDescent="0.3">
      <c r="A5" s="736"/>
      <c r="B5" s="747" t="s">
        <v>6</v>
      </c>
      <c r="C5" s="747"/>
      <c r="D5" s="747"/>
      <c r="E5" s="747" t="s">
        <v>7</v>
      </c>
      <c r="F5" s="747"/>
      <c r="G5" s="747"/>
      <c r="H5" s="747" t="s">
        <v>8</v>
      </c>
      <c r="I5" s="747"/>
      <c r="J5" s="747"/>
      <c r="K5" s="747" t="s">
        <v>9</v>
      </c>
      <c r="L5" s="747"/>
      <c r="M5" s="747"/>
      <c r="N5" s="736"/>
    </row>
    <row r="6" spans="1:14" s="616" customFormat="1" ht="20.100000000000001" customHeight="1" x14ac:dyDescent="0.3">
      <c r="A6" s="736"/>
      <c r="B6" s="583" t="s">
        <v>10</v>
      </c>
      <c r="C6" s="583" t="s">
        <v>11</v>
      </c>
      <c r="D6" s="583" t="s">
        <v>12</v>
      </c>
      <c r="E6" s="583" t="s">
        <v>10</v>
      </c>
      <c r="F6" s="583" t="s">
        <v>11</v>
      </c>
      <c r="G6" s="583" t="s">
        <v>12</v>
      </c>
      <c r="H6" s="583" t="s">
        <v>10</v>
      </c>
      <c r="I6" s="583" t="s">
        <v>11</v>
      </c>
      <c r="J6" s="583" t="s">
        <v>12</v>
      </c>
      <c r="K6" s="583" t="s">
        <v>10</v>
      </c>
      <c r="L6" s="583" t="s">
        <v>11</v>
      </c>
      <c r="M6" s="583" t="s">
        <v>12</v>
      </c>
      <c r="N6" s="736"/>
    </row>
    <row r="7" spans="1:14" s="616" customFormat="1" ht="20.100000000000001" customHeight="1" thickBot="1" x14ac:dyDescent="0.35">
      <c r="A7" s="737"/>
      <c r="B7" s="4" t="s">
        <v>13</v>
      </c>
      <c r="C7" s="4" t="s">
        <v>14</v>
      </c>
      <c r="D7" s="4" t="s">
        <v>9</v>
      </c>
      <c r="E7" s="4" t="s">
        <v>13</v>
      </c>
      <c r="F7" s="4" t="s">
        <v>14</v>
      </c>
      <c r="G7" s="4" t="s">
        <v>9</v>
      </c>
      <c r="H7" s="4" t="s">
        <v>13</v>
      </c>
      <c r="I7" s="4" t="s">
        <v>14</v>
      </c>
      <c r="J7" s="4" t="s">
        <v>9</v>
      </c>
      <c r="K7" s="4" t="s">
        <v>13</v>
      </c>
      <c r="L7" s="4" t="s">
        <v>14</v>
      </c>
      <c r="M7" s="4" t="s">
        <v>9</v>
      </c>
      <c r="N7" s="737"/>
    </row>
    <row r="8" spans="1:14" ht="18.899999999999999" customHeight="1" x14ac:dyDescent="0.25">
      <c r="A8" s="5" t="s">
        <v>15</v>
      </c>
      <c r="B8" s="6"/>
      <c r="C8" s="6"/>
      <c r="D8" s="6"/>
      <c r="E8" s="6"/>
      <c r="F8" s="6"/>
      <c r="G8" s="6"/>
      <c r="H8" s="6"/>
      <c r="I8" s="6"/>
      <c r="J8" s="6"/>
      <c r="K8" s="6"/>
      <c r="L8" s="6"/>
      <c r="M8" s="6"/>
      <c r="N8" s="7" t="s">
        <v>16</v>
      </c>
    </row>
    <row r="9" spans="1:14" ht="18.899999999999999" customHeight="1" x14ac:dyDescent="0.25">
      <c r="A9" s="8" t="s">
        <v>17</v>
      </c>
      <c r="B9" s="9">
        <v>15984</v>
      </c>
      <c r="C9" s="9">
        <v>26616</v>
      </c>
      <c r="D9" s="9">
        <v>42600</v>
      </c>
      <c r="E9" s="9">
        <v>6</v>
      </c>
      <c r="F9" s="9">
        <v>12</v>
      </c>
      <c r="G9" s="9">
        <v>18</v>
      </c>
      <c r="H9" s="9">
        <v>0</v>
      </c>
      <c r="I9" s="9">
        <v>0</v>
      </c>
      <c r="J9" s="9">
        <v>0</v>
      </c>
      <c r="K9" s="9">
        <f>H9+E9+B9</f>
        <v>15990</v>
      </c>
      <c r="L9" s="9">
        <f>I9+F9+C9</f>
        <v>26628</v>
      </c>
      <c r="M9" s="9">
        <f>SUM(K9:L9)</f>
        <v>42618</v>
      </c>
      <c r="N9" s="10" t="s">
        <v>18</v>
      </c>
    </row>
    <row r="10" spans="1:14" ht="18.899999999999999" customHeight="1" x14ac:dyDescent="0.25">
      <c r="A10" s="8" t="s">
        <v>19</v>
      </c>
      <c r="B10" s="9">
        <v>13434</v>
      </c>
      <c r="C10" s="9">
        <v>14106</v>
      </c>
      <c r="D10" s="9">
        <v>27540</v>
      </c>
      <c r="E10" s="9">
        <v>1</v>
      </c>
      <c r="F10" s="9">
        <v>7</v>
      </c>
      <c r="G10" s="9">
        <v>8</v>
      </c>
      <c r="H10" s="9">
        <v>0</v>
      </c>
      <c r="I10" s="9">
        <v>0</v>
      </c>
      <c r="J10" s="9">
        <v>0</v>
      </c>
      <c r="K10" s="9">
        <f t="shared" ref="K10:K32" si="0">H10+E10+B10</f>
        <v>13435</v>
      </c>
      <c r="L10" s="9">
        <f t="shared" ref="L10:L32" si="1">I10+F10+C10</f>
        <v>14113</v>
      </c>
      <c r="M10" s="9">
        <f t="shared" ref="M10:M32" si="2">SUM(K10:L10)</f>
        <v>27548</v>
      </c>
      <c r="N10" s="10" t="s">
        <v>20</v>
      </c>
    </row>
    <row r="11" spans="1:14" ht="18.899999999999999" customHeight="1" x14ac:dyDescent="0.25">
      <c r="A11" s="8" t="s">
        <v>21</v>
      </c>
      <c r="B11" s="9">
        <v>3200</v>
      </c>
      <c r="C11" s="9">
        <v>3201</v>
      </c>
      <c r="D11" s="9">
        <v>6401</v>
      </c>
      <c r="E11" s="9">
        <v>1</v>
      </c>
      <c r="F11" s="9">
        <v>7</v>
      </c>
      <c r="G11" s="9">
        <v>8</v>
      </c>
      <c r="H11" s="9">
        <v>0</v>
      </c>
      <c r="I11" s="9">
        <v>0</v>
      </c>
      <c r="J11" s="9">
        <v>0</v>
      </c>
      <c r="K11" s="9">
        <f t="shared" si="0"/>
        <v>3201</v>
      </c>
      <c r="L11" s="9">
        <f t="shared" si="1"/>
        <v>3208</v>
      </c>
      <c r="M11" s="9">
        <f t="shared" si="2"/>
        <v>6409</v>
      </c>
      <c r="N11" s="10" t="s">
        <v>22</v>
      </c>
    </row>
    <row r="12" spans="1:14" ht="18.899999999999999" customHeight="1" x14ac:dyDescent="0.25">
      <c r="A12" s="8" t="s">
        <v>23</v>
      </c>
      <c r="B12" s="9">
        <v>1197</v>
      </c>
      <c r="C12" s="9">
        <v>2247</v>
      </c>
      <c r="D12" s="9">
        <v>3444</v>
      </c>
      <c r="E12" s="9">
        <v>1</v>
      </c>
      <c r="F12" s="9">
        <v>8</v>
      </c>
      <c r="G12" s="9">
        <v>9</v>
      </c>
      <c r="H12" s="9">
        <v>0</v>
      </c>
      <c r="I12" s="9">
        <v>0</v>
      </c>
      <c r="J12" s="9">
        <v>0</v>
      </c>
      <c r="K12" s="9">
        <f t="shared" si="0"/>
        <v>1198</v>
      </c>
      <c r="L12" s="9">
        <f t="shared" si="1"/>
        <v>2255</v>
      </c>
      <c r="M12" s="9">
        <f t="shared" si="2"/>
        <v>3453</v>
      </c>
      <c r="N12" s="10" t="s">
        <v>24</v>
      </c>
    </row>
    <row r="13" spans="1:14" ht="18.899999999999999" customHeight="1" x14ac:dyDescent="0.25">
      <c r="A13" s="8" t="s">
        <v>25</v>
      </c>
      <c r="B13" s="9">
        <v>5977</v>
      </c>
      <c r="C13" s="9">
        <v>7924</v>
      </c>
      <c r="D13" s="9">
        <v>13901</v>
      </c>
      <c r="E13" s="9">
        <v>3</v>
      </c>
      <c r="F13" s="9">
        <v>7</v>
      </c>
      <c r="G13" s="9">
        <v>10</v>
      </c>
      <c r="H13" s="9">
        <v>0</v>
      </c>
      <c r="I13" s="9">
        <v>0</v>
      </c>
      <c r="J13" s="9">
        <v>0</v>
      </c>
      <c r="K13" s="9">
        <f t="shared" si="0"/>
        <v>5980</v>
      </c>
      <c r="L13" s="9">
        <f t="shared" si="1"/>
        <v>7931</v>
      </c>
      <c r="M13" s="9">
        <f t="shared" si="2"/>
        <v>13911</v>
      </c>
      <c r="N13" s="10" t="s">
        <v>26</v>
      </c>
    </row>
    <row r="14" spans="1:14" ht="18.899999999999999" customHeight="1" x14ac:dyDescent="0.25">
      <c r="A14" s="8" t="s">
        <v>27</v>
      </c>
      <c r="B14" s="9">
        <v>16622</v>
      </c>
      <c r="C14" s="9">
        <v>13586</v>
      </c>
      <c r="D14" s="9">
        <v>30208</v>
      </c>
      <c r="E14" s="9">
        <v>1</v>
      </c>
      <c r="F14" s="9">
        <v>0</v>
      </c>
      <c r="G14" s="9">
        <v>1</v>
      </c>
      <c r="H14" s="9">
        <v>0</v>
      </c>
      <c r="I14" s="9">
        <v>0</v>
      </c>
      <c r="J14" s="9">
        <v>0</v>
      </c>
      <c r="K14" s="9">
        <f t="shared" si="0"/>
        <v>16623</v>
      </c>
      <c r="L14" s="9">
        <f t="shared" si="1"/>
        <v>13586</v>
      </c>
      <c r="M14" s="9">
        <f t="shared" si="2"/>
        <v>30209</v>
      </c>
      <c r="N14" s="10" t="s">
        <v>28</v>
      </c>
    </row>
    <row r="15" spans="1:14" ht="18.899999999999999" customHeight="1" x14ac:dyDescent="0.25">
      <c r="A15" s="8" t="s">
        <v>29</v>
      </c>
      <c r="B15" s="9">
        <v>724</v>
      </c>
      <c r="C15" s="9">
        <v>778</v>
      </c>
      <c r="D15" s="9">
        <v>1502</v>
      </c>
      <c r="E15" s="9">
        <v>0</v>
      </c>
      <c r="F15" s="9">
        <v>0</v>
      </c>
      <c r="G15" s="9">
        <v>0</v>
      </c>
      <c r="H15" s="9">
        <v>0</v>
      </c>
      <c r="I15" s="9">
        <v>0</v>
      </c>
      <c r="J15" s="9">
        <v>0</v>
      </c>
      <c r="K15" s="9">
        <f t="shared" si="0"/>
        <v>724</v>
      </c>
      <c r="L15" s="9">
        <f t="shared" si="1"/>
        <v>778</v>
      </c>
      <c r="M15" s="9">
        <f t="shared" si="2"/>
        <v>1502</v>
      </c>
      <c r="N15" s="10" t="s">
        <v>30</v>
      </c>
    </row>
    <row r="16" spans="1:14" ht="18.899999999999999" customHeight="1" x14ac:dyDescent="0.25">
      <c r="A16" s="8" t="s">
        <v>94</v>
      </c>
      <c r="B16" s="9">
        <v>1849</v>
      </c>
      <c r="C16" s="9">
        <v>590</v>
      </c>
      <c r="D16" s="9">
        <v>2439</v>
      </c>
      <c r="E16" s="9">
        <v>0</v>
      </c>
      <c r="F16" s="9">
        <v>0</v>
      </c>
      <c r="G16" s="9">
        <v>0</v>
      </c>
      <c r="H16" s="9">
        <v>0</v>
      </c>
      <c r="I16" s="9">
        <v>0</v>
      </c>
      <c r="J16" s="9">
        <v>0</v>
      </c>
      <c r="K16" s="9">
        <f t="shared" si="0"/>
        <v>1849</v>
      </c>
      <c r="L16" s="9">
        <f t="shared" si="1"/>
        <v>590</v>
      </c>
      <c r="M16" s="9">
        <f t="shared" si="2"/>
        <v>2439</v>
      </c>
      <c r="N16" s="10" t="s">
        <v>32</v>
      </c>
    </row>
    <row r="17" spans="1:14" ht="18.899999999999999" customHeight="1" x14ac:dyDescent="0.25">
      <c r="A17" s="8" t="s">
        <v>106</v>
      </c>
      <c r="B17" s="9">
        <v>533</v>
      </c>
      <c r="C17" s="9">
        <v>242</v>
      </c>
      <c r="D17" s="9">
        <v>775</v>
      </c>
      <c r="E17" s="9">
        <v>0</v>
      </c>
      <c r="F17" s="9">
        <v>0</v>
      </c>
      <c r="G17" s="9">
        <v>0</v>
      </c>
      <c r="H17" s="9">
        <v>0</v>
      </c>
      <c r="I17" s="9">
        <v>0</v>
      </c>
      <c r="J17" s="9">
        <v>0</v>
      </c>
      <c r="K17" s="9">
        <f t="shared" si="0"/>
        <v>533</v>
      </c>
      <c r="L17" s="9">
        <f t="shared" si="1"/>
        <v>242</v>
      </c>
      <c r="M17" s="9">
        <f t="shared" si="2"/>
        <v>775</v>
      </c>
      <c r="N17" s="10" t="s">
        <v>34</v>
      </c>
    </row>
    <row r="18" spans="1:14" ht="18.899999999999999" customHeight="1" x14ac:dyDescent="0.25">
      <c r="A18" s="8" t="s">
        <v>35</v>
      </c>
      <c r="B18" s="9">
        <v>9610</v>
      </c>
      <c r="C18" s="9">
        <v>16514</v>
      </c>
      <c r="D18" s="9">
        <v>26124</v>
      </c>
      <c r="E18" s="9">
        <v>0</v>
      </c>
      <c r="F18" s="9">
        <v>0</v>
      </c>
      <c r="G18" s="9">
        <v>0</v>
      </c>
      <c r="H18" s="9">
        <v>0</v>
      </c>
      <c r="I18" s="9">
        <v>0</v>
      </c>
      <c r="J18" s="9">
        <v>0</v>
      </c>
      <c r="K18" s="9">
        <f t="shared" si="0"/>
        <v>9610</v>
      </c>
      <c r="L18" s="9">
        <f t="shared" si="1"/>
        <v>16514</v>
      </c>
      <c r="M18" s="9">
        <f t="shared" si="2"/>
        <v>26124</v>
      </c>
      <c r="N18" s="10" t="s">
        <v>36</v>
      </c>
    </row>
    <row r="19" spans="1:14" ht="18.899999999999999" customHeight="1" x14ac:dyDescent="0.25">
      <c r="A19" s="8" t="s">
        <v>37</v>
      </c>
      <c r="B19" s="9">
        <v>181</v>
      </c>
      <c r="C19" s="9">
        <v>130</v>
      </c>
      <c r="D19" s="9">
        <v>311</v>
      </c>
      <c r="E19" s="9">
        <v>0</v>
      </c>
      <c r="F19" s="9">
        <v>0</v>
      </c>
      <c r="G19" s="9">
        <v>0</v>
      </c>
      <c r="H19" s="9">
        <v>0</v>
      </c>
      <c r="I19" s="9">
        <v>0</v>
      </c>
      <c r="J19" s="9">
        <v>0</v>
      </c>
      <c r="K19" s="9">
        <f t="shared" si="0"/>
        <v>181</v>
      </c>
      <c r="L19" s="9">
        <f t="shared" si="1"/>
        <v>130</v>
      </c>
      <c r="M19" s="9">
        <f t="shared" si="2"/>
        <v>311</v>
      </c>
      <c r="N19" s="10" t="s">
        <v>38</v>
      </c>
    </row>
    <row r="20" spans="1:14" ht="18.899999999999999" customHeight="1" x14ac:dyDescent="0.25">
      <c r="A20" s="8" t="s">
        <v>39</v>
      </c>
      <c r="B20" s="9">
        <v>8031</v>
      </c>
      <c r="C20" s="9">
        <v>11788</v>
      </c>
      <c r="D20" s="9">
        <v>19819</v>
      </c>
      <c r="E20" s="9">
        <v>0</v>
      </c>
      <c r="F20" s="9">
        <v>0</v>
      </c>
      <c r="G20" s="9">
        <v>0</v>
      </c>
      <c r="H20" s="9">
        <v>0</v>
      </c>
      <c r="I20" s="9">
        <v>0</v>
      </c>
      <c r="J20" s="9">
        <v>0</v>
      </c>
      <c r="K20" s="9">
        <f t="shared" si="0"/>
        <v>8031</v>
      </c>
      <c r="L20" s="9">
        <f t="shared" si="1"/>
        <v>11788</v>
      </c>
      <c r="M20" s="9">
        <f t="shared" si="2"/>
        <v>19819</v>
      </c>
      <c r="N20" s="10" t="s">
        <v>40</v>
      </c>
    </row>
    <row r="21" spans="1:14" ht="18.899999999999999" customHeight="1" x14ac:dyDescent="0.25">
      <c r="A21" s="8" t="s">
        <v>41</v>
      </c>
      <c r="B21" s="9">
        <v>237</v>
      </c>
      <c r="C21" s="9">
        <v>300</v>
      </c>
      <c r="D21" s="9">
        <v>537</v>
      </c>
      <c r="E21" s="9">
        <v>0</v>
      </c>
      <c r="F21" s="9">
        <v>0</v>
      </c>
      <c r="G21" s="9">
        <v>0</v>
      </c>
      <c r="H21" s="9">
        <v>0</v>
      </c>
      <c r="I21" s="9">
        <v>0</v>
      </c>
      <c r="J21" s="9">
        <v>0</v>
      </c>
      <c r="K21" s="9">
        <f t="shared" si="0"/>
        <v>237</v>
      </c>
      <c r="L21" s="9">
        <f t="shared" si="1"/>
        <v>300</v>
      </c>
      <c r="M21" s="9">
        <f t="shared" si="2"/>
        <v>537</v>
      </c>
      <c r="N21" s="10" t="s">
        <v>42</v>
      </c>
    </row>
    <row r="22" spans="1:14" ht="18.899999999999999" customHeight="1" x14ac:dyDescent="0.25">
      <c r="A22" s="8" t="s">
        <v>43</v>
      </c>
      <c r="B22" s="9">
        <v>12064</v>
      </c>
      <c r="C22" s="9">
        <v>8843</v>
      </c>
      <c r="D22" s="9">
        <v>20907</v>
      </c>
      <c r="E22" s="9">
        <v>2</v>
      </c>
      <c r="F22" s="9">
        <v>2</v>
      </c>
      <c r="G22" s="9">
        <v>4</v>
      </c>
      <c r="H22" s="9">
        <v>0</v>
      </c>
      <c r="I22" s="9">
        <v>0</v>
      </c>
      <c r="J22" s="9">
        <v>0</v>
      </c>
      <c r="K22" s="9">
        <f t="shared" si="0"/>
        <v>12066</v>
      </c>
      <c r="L22" s="9">
        <f t="shared" si="1"/>
        <v>8845</v>
      </c>
      <c r="M22" s="9">
        <f t="shared" si="2"/>
        <v>20911</v>
      </c>
      <c r="N22" s="10" t="s">
        <v>44</v>
      </c>
    </row>
    <row r="23" spans="1:14" ht="18.899999999999999" customHeight="1" x14ac:dyDescent="0.25">
      <c r="A23" s="8" t="s">
        <v>45</v>
      </c>
      <c r="B23" s="9">
        <v>2271</v>
      </c>
      <c r="C23" s="9">
        <v>1843</v>
      </c>
      <c r="D23" s="9">
        <v>4114</v>
      </c>
      <c r="E23" s="9">
        <v>0</v>
      </c>
      <c r="F23" s="9">
        <v>0</v>
      </c>
      <c r="G23" s="9">
        <v>0</v>
      </c>
      <c r="H23" s="9">
        <v>0</v>
      </c>
      <c r="I23" s="9">
        <v>0</v>
      </c>
      <c r="J23" s="9">
        <v>0</v>
      </c>
      <c r="K23" s="9">
        <f t="shared" si="0"/>
        <v>2271</v>
      </c>
      <c r="L23" s="9">
        <f t="shared" si="1"/>
        <v>1843</v>
      </c>
      <c r="M23" s="9">
        <f t="shared" si="2"/>
        <v>4114</v>
      </c>
      <c r="N23" s="10" t="s">
        <v>46</v>
      </c>
    </row>
    <row r="24" spans="1:14" ht="18.899999999999999" customHeight="1" x14ac:dyDescent="0.25">
      <c r="A24" s="8" t="s">
        <v>47</v>
      </c>
      <c r="B24" s="9">
        <v>7181</v>
      </c>
      <c r="C24" s="9">
        <v>8862</v>
      </c>
      <c r="D24" s="9">
        <v>16043</v>
      </c>
      <c r="E24" s="9">
        <v>0</v>
      </c>
      <c r="F24" s="9">
        <v>0</v>
      </c>
      <c r="G24" s="9">
        <v>0</v>
      </c>
      <c r="H24" s="9">
        <v>0</v>
      </c>
      <c r="I24" s="9">
        <v>0</v>
      </c>
      <c r="J24" s="9">
        <v>0</v>
      </c>
      <c r="K24" s="9">
        <f t="shared" si="0"/>
        <v>7181</v>
      </c>
      <c r="L24" s="9">
        <f t="shared" si="1"/>
        <v>8862</v>
      </c>
      <c r="M24" s="9">
        <f t="shared" si="2"/>
        <v>16043</v>
      </c>
      <c r="N24" s="10" t="s">
        <v>48</v>
      </c>
    </row>
    <row r="25" spans="1:14" ht="18.899999999999999" customHeight="1" x14ac:dyDescent="0.25">
      <c r="A25" s="8" t="s">
        <v>49</v>
      </c>
      <c r="B25" s="9">
        <v>8390</v>
      </c>
      <c r="C25" s="9">
        <v>10279</v>
      </c>
      <c r="D25" s="9">
        <v>18669</v>
      </c>
      <c r="E25" s="9">
        <v>1</v>
      </c>
      <c r="F25" s="9">
        <v>4</v>
      </c>
      <c r="G25" s="9">
        <v>5</v>
      </c>
      <c r="H25" s="9">
        <v>0</v>
      </c>
      <c r="I25" s="9">
        <v>0</v>
      </c>
      <c r="J25" s="9">
        <v>0</v>
      </c>
      <c r="K25" s="9">
        <f t="shared" si="0"/>
        <v>8391</v>
      </c>
      <c r="L25" s="9">
        <f t="shared" si="1"/>
        <v>10283</v>
      </c>
      <c r="M25" s="9">
        <f t="shared" si="2"/>
        <v>18674</v>
      </c>
      <c r="N25" s="10" t="s">
        <v>50</v>
      </c>
    </row>
    <row r="26" spans="1:14" ht="18.899999999999999" customHeight="1" x14ac:dyDescent="0.25">
      <c r="A26" s="8" t="s">
        <v>96</v>
      </c>
      <c r="B26" s="9">
        <v>1420</v>
      </c>
      <c r="C26" s="9">
        <v>812</v>
      </c>
      <c r="D26" s="9">
        <v>2232</v>
      </c>
      <c r="E26" s="9">
        <v>0</v>
      </c>
      <c r="F26" s="9">
        <v>0</v>
      </c>
      <c r="G26" s="9">
        <v>0</v>
      </c>
      <c r="H26" s="9">
        <v>0</v>
      </c>
      <c r="I26" s="9">
        <v>0</v>
      </c>
      <c r="J26" s="9">
        <v>0</v>
      </c>
      <c r="K26" s="9">
        <f t="shared" si="0"/>
        <v>1420</v>
      </c>
      <c r="L26" s="9">
        <f t="shared" si="1"/>
        <v>812</v>
      </c>
      <c r="M26" s="9">
        <f t="shared" si="2"/>
        <v>2232</v>
      </c>
      <c r="N26" s="10" t="s">
        <v>52</v>
      </c>
    </row>
    <row r="27" spans="1:14" ht="18.899999999999999" customHeight="1" x14ac:dyDescent="0.25">
      <c r="A27" s="8" t="s">
        <v>53</v>
      </c>
      <c r="B27" s="9">
        <v>6781</v>
      </c>
      <c r="C27" s="9">
        <v>11620</v>
      </c>
      <c r="D27" s="9">
        <v>18401</v>
      </c>
      <c r="E27" s="9">
        <v>0</v>
      </c>
      <c r="F27" s="9">
        <v>0</v>
      </c>
      <c r="G27" s="9">
        <v>0</v>
      </c>
      <c r="H27" s="9">
        <v>0</v>
      </c>
      <c r="I27" s="9">
        <v>0</v>
      </c>
      <c r="J27" s="9">
        <v>0</v>
      </c>
      <c r="K27" s="9">
        <f t="shared" si="0"/>
        <v>6781</v>
      </c>
      <c r="L27" s="9">
        <f t="shared" si="1"/>
        <v>11620</v>
      </c>
      <c r="M27" s="9">
        <f t="shared" si="2"/>
        <v>18401</v>
      </c>
      <c r="N27" s="10" t="s">
        <v>54</v>
      </c>
    </row>
    <row r="28" spans="1:14" ht="18.899999999999999" customHeight="1" x14ac:dyDescent="0.25">
      <c r="A28" s="8" t="s">
        <v>107</v>
      </c>
      <c r="B28" s="9">
        <v>1158</v>
      </c>
      <c r="C28" s="9">
        <v>1298</v>
      </c>
      <c r="D28" s="9">
        <v>2456</v>
      </c>
      <c r="E28" s="9">
        <v>0</v>
      </c>
      <c r="F28" s="9">
        <v>0</v>
      </c>
      <c r="G28" s="9">
        <v>0</v>
      </c>
      <c r="H28" s="9">
        <v>0</v>
      </c>
      <c r="I28" s="9">
        <v>0</v>
      </c>
      <c r="J28" s="9">
        <v>0</v>
      </c>
      <c r="K28" s="9">
        <f t="shared" si="0"/>
        <v>1158</v>
      </c>
      <c r="L28" s="9">
        <f t="shared" si="1"/>
        <v>1298</v>
      </c>
      <c r="M28" s="9">
        <f t="shared" si="2"/>
        <v>2456</v>
      </c>
      <c r="N28" s="10" t="s">
        <v>55</v>
      </c>
    </row>
    <row r="29" spans="1:14" ht="18.899999999999999" customHeight="1" x14ac:dyDescent="0.25">
      <c r="A29" s="8" t="s">
        <v>56</v>
      </c>
      <c r="B29" s="9">
        <v>6434</v>
      </c>
      <c r="C29" s="9">
        <v>9054</v>
      </c>
      <c r="D29" s="9">
        <v>15488</v>
      </c>
      <c r="E29" s="9">
        <v>0</v>
      </c>
      <c r="F29" s="9">
        <v>0</v>
      </c>
      <c r="G29" s="9">
        <v>0</v>
      </c>
      <c r="H29" s="9">
        <v>0</v>
      </c>
      <c r="I29" s="9">
        <v>0</v>
      </c>
      <c r="J29" s="9">
        <v>0</v>
      </c>
      <c r="K29" s="9">
        <f t="shared" si="0"/>
        <v>6434</v>
      </c>
      <c r="L29" s="9">
        <f t="shared" si="1"/>
        <v>9054</v>
      </c>
      <c r="M29" s="9">
        <f t="shared" si="2"/>
        <v>15488</v>
      </c>
      <c r="N29" s="10" t="s">
        <v>57</v>
      </c>
    </row>
    <row r="30" spans="1:14" ht="18.899999999999999" customHeight="1" x14ac:dyDescent="0.25">
      <c r="A30" s="8" t="s">
        <v>58</v>
      </c>
      <c r="B30" s="9">
        <v>4930</v>
      </c>
      <c r="C30" s="9">
        <v>7439</v>
      </c>
      <c r="D30" s="9">
        <v>12369</v>
      </c>
      <c r="E30" s="9">
        <v>1</v>
      </c>
      <c r="F30" s="9">
        <v>0</v>
      </c>
      <c r="G30" s="9">
        <v>1</v>
      </c>
      <c r="H30" s="9">
        <v>0</v>
      </c>
      <c r="I30" s="9">
        <v>0</v>
      </c>
      <c r="J30" s="9">
        <v>0</v>
      </c>
      <c r="K30" s="9">
        <f t="shared" si="0"/>
        <v>4931</v>
      </c>
      <c r="L30" s="9">
        <f t="shared" si="1"/>
        <v>7439</v>
      </c>
      <c r="M30" s="9">
        <f t="shared" si="2"/>
        <v>12370</v>
      </c>
      <c r="N30" s="10" t="s">
        <v>59</v>
      </c>
    </row>
    <row r="31" spans="1:14" ht="18.899999999999999" customHeight="1" x14ac:dyDescent="0.25">
      <c r="A31" s="8" t="s">
        <v>60</v>
      </c>
      <c r="B31" s="9">
        <v>4939</v>
      </c>
      <c r="C31" s="9">
        <v>8448</v>
      </c>
      <c r="D31" s="9">
        <v>13387</v>
      </c>
      <c r="E31" s="9">
        <v>0</v>
      </c>
      <c r="F31" s="9">
        <v>0</v>
      </c>
      <c r="G31" s="9">
        <v>0</v>
      </c>
      <c r="H31" s="9">
        <v>0</v>
      </c>
      <c r="I31" s="9">
        <v>0</v>
      </c>
      <c r="J31" s="9">
        <v>0</v>
      </c>
      <c r="K31" s="9">
        <f t="shared" si="0"/>
        <v>4939</v>
      </c>
      <c r="L31" s="9">
        <f t="shared" si="1"/>
        <v>8448</v>
      </c>
      <c r="M31" s="9">
        <f t="shared" si="2"/>
        <v>13387</v>
      </c>
      <c r="N31" s="10" t="s">
        <v>61</v>
      </c>
    </row>
    <row r="32" spans="1:14" ht="18.899999999999999" customHeight="1" thickBot="1" x14ac:dyDescent="0.3">
      <c r="A32" s="11" t="s">
        <v>62</v>
      </c>
      <c r="B32" s="12">
        <v>1276</v>
      </c>
      <c r="C32" s="12">
        <v>1315</v>
      </c>
      <c r="D32" s="12">
        <v>2591</v>
      </c>
      <c r="E32" s="12">
        <v>0</v>
      </c>
      <c r="F32" s="12">
        <v>0</v>
      </c>
      <c r="G32" s="12">
        <v>0</v>
      </c>
      <c r="H32" s="12">
        <v>0</v>
      </c>
      <c r="I32" s="12">
        <v>0</v>
      </c>
      <c r="J32" s="12">
        <v>0</v>
      </c>
      <c r="K32" s="12">
        <f t="shared" si="0"/>
        <v>1276</v>
      </c>
      <c r="L32" s="12">
        <f t="shared" si="1"/>
        <v>1315</v>
      </c>
      <c r="M32" s="12">
        <f t="shared" si="2"/>
        <v>2591</v>
      </c>
      <c r="N32" s="13" t="s">
        <v>63</v>
      </c>
    </row>
    <row r="33" spans="1:14" s="392" customFormat="1" ht="18.899999999999999" customHeight="1" thickTop="1" x14ac:dyDescent="0.25">
      <c r="A33" s="14"/>
      <c r="B33" s="388"/>
      <c r="C33" s="388"/>
      <c r="D33" s="388"/>
      <c r="E33" s="388"/>
      <c r="F33" s="388"/>
      <c r="G33" s="388"/>
      <c r="H33" s="388"/>
      <c r="I33" s="388"/>
      <c r="J33" s="388"/>
      <c r="K33" s="388"/>
      <c r="L33" s="388"/>
      <c r="M33" s="388"/>
      <c r="N33" s="399"/>
    </row>
    <row r="34" spans="1:14" s="659" customFormat="1" ht="18.899999999999999" customHeight="1" x14ac:dyDescent="0.25">
      <c r="A34" s="668"/>
      <c r="B34" s="656"/>
      <c r="C34" s="656"/>
      <c r="D34" s="656"/>
      <c r="E34" s="656"/>
      <c r="F34" s="656"/>
      <c r="G34" s="656"/>
      <c r="H34" s="656"/>
      <c r="I34" s="656"/>
      <c r="J34" s="656"/>
      <c r="K34" s="656"/>
      <c r="L34" s="656"/>
      <c r="M34" s="656"/>
      <c r="N34" s="664"/>
    </row>
    <row r="35" spans="1:14" s="659" customFormat="1" ht="18.899999999999999" customHeight="1" x14ac:dyDescent="0.25">
      <c r="A35" s="668"/>
      <c r="B35" s="656"/>
      <c r="C35" s="656"/>
      <c r="D35" s="656"/>
      <c r="E35" s="656"/>
      <c r="F35" s="656"/>
      <c r="G35" s="656"/>
      <c r="H35" s="656"/>
      <c r="I35" s="656"/>
      <c r="J35" s="656"/>
      <c r="K35" s="656"/>
      <c r="L35" s="656"/>
      <c r="M35" s="656"/>
      <c r="N35" s="664"/>
    </row>
    <row r="36" spans="1:14" s="569" customFormat="1" ht="18.899999999999999" customHeight="1" x14ac:dyDescent="0.25">
      <c r="A36" s="579"/>
      <c r="B36" s="567"/>
      <c r="C36" s="567"/>
      <c r="D36" s="567"/>
      <c r="E36" s="567"/>
      <c r="F36" s="567"/>
      <c r="G36" s="567"/>
      <c r="H36" s="567"/>
      <c r="I36" s="567"/>
      <c r="J36" s="567"/>
      <c r="K36" s="567"/>
      <c r="L36" s="567"/>
      <c r="M36" s="567"/>
      <c r="N36" s="574"/>
    </row>
    <row r="37" spans="1:14" ht="19.5" customHeight="1" thickBot="1" x14ac:dyDescent="0.35">
      <c r="A37" s="1" t="s">
        <v>783</v>
      </c>
      <c r="B37" s="33"/>
      <c r="C37" s="33"/>
      <c r="D37" s="33"/>
      <c r="E37" s="33"/>
      <c r="F37" s="33"/>
      <c r="G37" s="33"/>
      <c r="H37" s="33"/>
      <c r="I37" s="33"/>
      <c r="J37" s="33"/>
      <c r="K37" s="33"/>
      <c r="L37" s="33"/>
      <c r="M37" s="33"/>
      <c r="N37" s="2" t="s">
        <v>146</v>
      </c>
    </row>
    <row r="38" spans="1:14" s="616" customFormat="1" ht="18.75" customHeight="1" thickTop="1" x14ac:dyDescent="0.3">
      <c r="A38" s="735" t="s">
        <v>0</v>
      </c>
      <c r="B38" s="746" t="s">
        <v>1</v>
      </c>
      <c r="C38" s="746"/>
      <c r="D38" s="746"/>
      <c r="E38" s="746" t="s">
        <v>2</v>
      </c>
      <c r="F38" s="746"/>
      <c r="G38" s="746"/>
      <c r="H38" s="746" t="s">
        <v>3</v>
      </c>
      <c r="I38" s="746"/>
      <c r="J38" s="746"/>
      <c r="K38" s="746" t="s">
        <v>4</v>
      </c>
      <c r="L38" s="746"/>
      <c r="M38" s="746"/>
      <c r="N38" s="735" t="s">
        <v>5</v>
      </c>
    </row>
    <row r="39" spans="1:14" s="616" customFormat="1" ht="18.75" customHeight="1" x14ac:dyDescent="0.3">
      <c r="A39" s="736"/>
      <c r="B39" s="747" t="s">
        <v>6</v>
      </c>
      <c r="C39" s="747"/>
      <c r="D39" s="747"/>
      <c r="E39" s="747" t="s">
        <v>7</v>
      </c>
      <c r="F39" s="747"/>
      <c r="G39" s="747"/>
      <c r="H39" s="747" t="s">
        <v>8</v>
      </c>
      <c r="I39" s="747"/>
      <c r="J39" s="747"/>
      <c r="K39" s="747" t="s">
        <v>9</v>
      </c>
      <c r="L39" s="747"/>
      <c r="M39" s="747"/>
      <c r="N39" s="736"/>
    </row>
    <row r="40" spans="1:14" s="616" customFormat="1" ht="18.75" customHeight="1" x14ac:dyDescent="0.3">
      <c r="A40" s="736"/>
      <c r="B40" s="583" t="s">
        <v>10</v>
      </c>
      <c r="C40" s="583" t="s">
        <v>11</v>
      </c>
      <c r="D40" s="583" t="s">
        <v>12</v>
      </c>
      <c r="E40" s="583" t="s">
        <v>10</v>
      </c>
      <c r="F40" s="583" t="s">
        <v>11</v>
      </c>
      <c r="G40" s="583" t="s">
        <v>12</v>
      </c>
      <c r="H40" s="583" t="s">
        <v>10</v>
      </c>
      <c r="I40" s="583" t="s">
        <v>11</v>
      </c>
      <c r="J40" s="583" t="s">
        <v>12</v>
      </c>
      <c r="K40" s="583" t="s">
        <v>10</v>
      </c>
      <c r="L40" s="583" t="s">
        <v>11</v>
      </c>
      <c r="M40" s="583" t="s">
        <v>12</v>
      </c>
      <c r="N40" s="736"/>
    </row>
    <row r="41" spans="1:14" s="616" customFormat="1" ht="18.75" customHeight="1" thickBot="1" x14ac:dyDescent="0.35">
      <c r="A41" s="737"/>
      <c r="B41" s="4" t="s">
        <v>13</v>
      </c>
      <c r="C41" s="4" t="s">
        <v>14</v>
      </c>
      <c r="D41" s="4" t="s">
        <v>9</v>
      </c>
      <c r="E41" s="4" t="s">
        <v>13</v>
      </c>
      <c r="F41" s="4" t="s">
        <v>14</v>
      </c>
      <c r="G41" s="4" t="s">
        <v>9</v>
      </c>
      <c r="H41" s="4" t="s">
        <v>13</v>
      </c>
      <c r="I41" s="4" t="s">
        <v>14</v>
      </c>
      <c r="J41" s="4" t="s">
        <v>9</v>
      </c>
      <c r="K41" s="4" t="s">
        <v>13</v>
      </c>
      <c r="L41" s="4" t="s">
        <v>14</v>
      </c>
      <c r="M41" s="4" t="s">
        <v>9</v>
      </c>
      <c r="N41" s="737"/>
    </row>
    <row r="42" spans="1:14" s="392" customFormat="1" ht="18.899999999999999" customHeight="1" x14ac:dyDescent="0.25">
      <c r="A42" s="8" t="s">
        <v>64</v>
      </c>
      <c r="B42" s="9">
        <v>6235</v>
      </c>
      <c r="C42" s="9">
        <v>8359</v>
      </c>
      <c r="D42" s="9">
        <v>14594</v>
      </c>
      <c r="E42" s="9">
        <v>0</v>
      </c>
      <c r="F42" s="9">
        <v>1</v>
      </c>
      <c r="G42" s="9">
        <v>1</v>
      </c>
      <c r="H42" s="9">
        <v>0</v>
      </c>
      <c r="I42" s="9">
        <v>0</v>
      </c>
      <c r="J42" s="9">
        <v>0</v>
      </c>
      <c r="K42" s="9">
        <f t="shared" ref="K42:K43" si="3">H42+E42+B42</f>
        <v>6235</v>
      </c>
      <c r="L42" s="9">
        <f t="shared" ref="L42:L43" si="4">I42+F42+C42</f>
        <v>8360</v>
      </c>
      <c r="M42" s="9">
        <f t="shared" ref="M42:M43" si="5">SUM(K42:L42)</f>
        <v>14595</v>
      </c>
      <c r="N42" s="396" t="s">
        <v>65</v>
      </c>
    </row>
    <row r="43" spans="1:14" s="392" customFormat="1" ht="18.899999999999999" customHeight="1" x14ac:dyDescent="0.25">
      <c r="A43" s="8" t="s">
        <v>66</v>
      </c>
      <c r="B43" s="9">
        <v>6332</v>
      </c>
      <c r="C43" s="9">
        <v>6814</v>
      </c>
      <c r="D43" s="9">
        <v>13146</v>
      </c>
      <c r="E43" s="9">
        <v>0</v>
      </c>
      <c r="F43" s="9">
        <v>0</v>
      </c>
      <c r="G43" s="9">
        <v>0</v>
      </c>
      <c r="H43" s="9">
        <v>0</v>
      </c>
      <c r="I43" s="9">
        <v>0</v>
      </c>
      <c r="J43" s="9">
        <v>0</v>
      </c>
      <c r="K43" s="9">
        <f t="shared" si="3"/>
        <v>6332</v>
      </c>
      <c r="L43" s="9">
        <f t="shared" si="4"/>
        <v>6814</v>
      </c>
      <c r="M43" s="9">
        <f t="shared" si="5"/>
        <v>13146</v>
      </c>
      <c r="N43" s="396" t="s">
        <v>67</v>
      </c>
    </row>
    <row r="44" spans="1:14" ht="18.899999999999999" customHeight="1" x14ac:dyDescent="0.25">
      <c r="A44" s="17" t="s">
        <v>68</v>
      </c>
      <c r="B44" s="18">
        <v>2984</v>
      </c>
      <c r="C44" s="18">
        <v>4842</v>
      </c>
      <c r="D44" s="18">
        <v>7826</v>
      </c>
      <c r="E44" s="18">
        <v>0</v>
      </c>
      <c r="F44" s="18">
        <v>0</v>
      </c>
      <c r="G44" s="18">
        <v>0</v>
      </c>
      <c r="H44" s="18">
        <v>0</v>
      </c>
      <c r="I44" s="18">
        <v>0</v>
      </c>
      <c r="J44" s="18">
        <v>0</v>
      </c>
      <c r="K44" s="18">
        <f>SUM(B44,E44,H44)</f>
        <v>2984</v>
      </c>
      <c r="L44" s="18">
        <f>SUM(C44,F44,I44)</f>
        <v>4842</v>
      </c>
      <c r="M44" s="18">
        <f>SUM(K44:L44)</f>
        <v>7826</v>
      </c>
      <c r="N44" s="19" t="s">
        <v>69</v>
      </c>
    </row>
    <row r="45" spans="1:14" ht="18.899999999999999" customHeight="1" x14ac:dyDescent="0.25">
      <c r="A45" s="8" t="s">
        <v>70</v>
      </c>
      <c r="B45" s="9">
        <v>4532</v>
      </c>
      <c r="C45" s="9">
        <v>5389</v>
      </c>
      <c r="D45" s="9">
        <v>9921</v>
      </c>
      <c r="E45" s="9">
        <v>0</v>
      </c>
      <c r="F45" s="9">
        <v>0</v>
      </c>
      <c r="G45" s="9">
        <v>0</v>
      </c>
      <c r="H45" s="9">
        <v>0</v>
      </c>
      <c r="I45" s="9">
        <v>0</v>
      </c>
      <c r="J45" s="9">
        <v>0</v>
      </c>
      <c r="K45" s="9">
        <f t="shared" ref="K45:K55" si="6">SUM(B45,E45,H45)</f>
        <v>4532</v>
      </c>
      <c r="L45" s="9">
        <f t="shared" ref="L45:L55" si="7">SUM(C45,F45,I45)</f>
        <v>5389</v>
      </c>
      <c r="M45" s="9">
        <f t="shared" ref="M45:M55" si="8">SUM(K45:L45)</f>
        <v>9921</v>
      </c>
      <c r="N45" s="10" t="s">
        <v>71</v>
      </c>
    </row>
    <row r="46" spans="1:14" ht="18.899999999999999" customHeight="1" x14ac:dyDescent="0.25">
      <c r="A46" s="8" t="s">
        <v>72</v>
      </c>
      <c r="B46" s="9">
        <v>120</v>
      </c>
      <c r="C46" s="9">
        <v>138</v>
      </c>
      <c r="D46" s="9">
        <v>258</v>
      </c>
      <c r="E46" s="9">
        <v>0</v>
      </c>
      <c r="F46" s="9">
        <v>0</v>
      </c>
      <c r="G46" s="9">
        <v>0</v>
      </c>
      <c r="H46" s="9">
        <v>0</v>
      </c>
      <c r="I46" s="9">
        <v>0</v>
      </c>
      <c r="J46" s="9">
        <v>0</v>
      </c>
      <c r="K46" s="9">
        <f t="shared" si="6"/>
        <v>120</v>
      </c>
      <c r="L46" s="9">
        <f t="shared" si="7"/>
        <v>138</v>
      </c>
      <c r="M46" s="9">
        <f t="shared" si="8"/>
        <v>258</v>
      </c>
      <c r="N46" s="10" t="s">
        <v>109</v>
      </c>
    </row>
    <row r="47" spans="1:14" ht="36.75" customHeight="1" x14ac:dyDescent="0.25">
      <c r="A47" s="32" t="s">
        <v>117</v>
      </c>
      <c r="B47" s="9">
        <v>75</v>
      </c>
      <c r="C47" s="9">
        <v>156</v>
      </c>
      <c r="D47" s="9">
        <v>231</v>
      </c>
      <c r="E47" s="9">
        <v>0</v>
      </c>
      <c r="F47" s="9">
        <v>0</v>
      </c>
      <c r="G47" s="9">
        <v>0</v>
      </c>
      <c r="H47" s="9">
        <v>0</v>
      </c>
      <c r="I47" s="9">
        <v>0</v>
      </c>
      <c r="J47" s="9">
        <v>0</v>
      </c>
      <c r="K47" s="9">
        <f t="shared" si="6"/>
        <v>75</v>
      </c>
      <c r="L47" s="9">
        <f t="shared" si="7"/>
        <v>156</v>
      </c>
      <c r="M47" s="9">
        <f t="shared" si="8"/>
        <v>231</v>
      </c>
      <c r="N47" s="31" t="s">
        <v>118</v>
      </c>
    </row>
    <row r="48" spans="1:14" ht="18.899999999999999" customHeight="1" x14ac:dyDescent="0.25">
      <c r="A48" s="8" t="s">
        <v>76</v>
      </c>
      <c r="B48" s="9">
        <v>106</v>
      </c>
      <c r="C48" s="9">
        <v>110</v>
      </c>
      <c r="D48" s="9">
        <v>216</v>
      </c>
      <c r="E48" s="9">
        <v>0</v>
      </c>
      <c r="F48" s="9">
        <v>0</v>
      </c>
      <c r="G48" s="9">
        <v>0</v>
      </c>
      <c r="H48" s="9">
        <v>0</v>
      </c>
      <c r="I48" s="9">
        <v>0</v>
      </c>
      <c r="J48" s="9">
        <v>0</v>
      </c>
      <c r="K48" s="9">
        <f t="shared" si="6"/>
        <v>106</v>
      </c>
      <c r="L48" s="9">
        <f t="shared" si="7"/>
        <v>110</v>
      </c>
      <c r="M48" s="9">
        <f t="shared" si="8"/>
        <v>216</v>
      </c>
      <c r="N48" s="10" t="s">
        <v>119</v>
      </c>
    </row>
    <row r="49" spans="1:14" ht="18.899999999999999" customHeight="1" x14ac:dyDescent="0.25">
      <c r="A49" s="8" t="s">
        <v>139</v>
      </c>
      <c r="B49" s="9">
        <f t="shared" ref="B49:J49" si="9">SUM(B44:B48,B9:B32)</f>
        <v>142240</v>
      </c>
      <c r="C49" s="9">
        <f t="shared" si="9"/>
        <v>178470</v>
      </c>
      <c r="D49" s="9">
        <f t="shared" si="9"/>
        <v>320710</v>
      </c>
      <c r="E49" s="9">
        <f t="shared" si="9"/>
        <v>17</v>
      </c>
      <c r="F49" s="9">
        <f t="shared" si="9"/>
        <v>47</v>
      </c>
      <c r="G49" s="9">
        <f t="shared" si="9"/>
        <v>64</v>
      </c>
      <c r="H49" s="9">
        <f t="shared" si="9"/>
        <v>0</v>
      </c>
      <c r="I49" s="9">
        <f t="shared" si="9"/>
        <v>0</v>
      </c>
      <c r="J49" s="9">
        <f t="shared" si="9"/>
        <v>0</v>
      </c>
      <c r="K49" s="9">
        <f t="shared" si="6"/>
        <v>142257</v>
      </c>
      <c r="L49" s="9">
        <f t="shared" si="7"/>
        <v>178517</v>
      </c>
      <c r="M49" s="9">
        <f t="shared" si="8"/>
        <v>320774</v>
      </c>
      <c r="N49" s="10" t="s">
        <v>140</v>
      </c>
    </row>
    <row r="50" spans="1:14" ht="18.899999999999999" customHeight="1" x14ac:dyDescent="0.25">
      <c r="A50" s="8" t="s">
        <v>80</v>
      </c>
      <c r="B50" s="9">
        <v>8541</v>
      </c>
      <c r="C50" s="9">
        <v>5054</v>
      </c>
      <c r="D50" s="9">
        <v>13595</v>
      </c>
      <c r="E50" s="9">
        <v>0</v>
      </c>
      <c r="F50" s="9">
        <v>3</v>
      </c>
      <c r="G50" s="9">
        <v>3</v>
      </c>
      <c r="H50" s="9">
        <v>0</v>
      </c>
      <c r="I50" s="9">
        <v>0</v>
      </c>
      <c r="J50" s="9">
        <v>0</v>
      </c>
      <c r="K50" s="9">
        <f t="shared" si="6"/>
        <v>8541</v>
      </c>
      <c r="L50" s="9">
        <f t="shared" si="7"/>
        <v>5057</v>
      </c>
      <c r="M50" s="9">
        <f t="shared" si="8"/>
        <v>13598</v>
      </c>
      <c r="N50" s="10" t="s">
        <v>81</v>
      </c>
    </row>
    <row r="51" spans="1:14" ht="18.899999999999999" customHeight="1" x14ac:dyDescent="0.25">
      <c r="A51" s="8" t="s">
        <v>82</v>
      </c>
      <c r="B51" s="9">
        <v>15383</v>
      </c>
      <c r="C51" s="9">
        <v>11484</v>
      </c>
      <c r="D51" s="9">
        <v>26867</v>
      </c>
      <c r="E51" s="9">
        <v>2</v>
      </c>
      <c r="F51" s="9">
        <v>9</v>
      </c>
      <c r="G51" s="9">
        <v>11</v>
      </c>
      <c r="H51" s="9">
        <v>0</v>
      </c>
      <c r="I51" s="9">
        <v>0</v>
      </c>
      <c r="J51" s="9">
        <v>0</v>
      </c>
      <c r="K51" s="9">
        <f t="shared" si="6"/>
        <v>15385</v>
      </c>
      <c r="L51" s="9">
        <f t="shared" si="7"/>
        <v>11493</v>
      </c>
      <c r="M51" s="9">
        <f t="shared" si="8"/>
        <v>26878</v>
      </c>
      <c r="N51" s="10" t="s">
        <v>83</v>
      </c>
    </row>
    <row r="52" spans="1:14" ht="18.899999999999999" customHeight="1" x14ac:dyDescent="0.25">
      <c r="A52" s="8" t="s">
        <v>84</v>
      </c>
      <c r="B52" s="9">
        <v>9152</v>
      </c>
      <c r="C52" s="9">
        <v>7751</v>
      </c>
      <c r="D52" s="9">
        <v>16903</v>
      </c>
      <c r="E52" s="9">
        <v>0</v>
      </c>
      <c r="F52" s="9">
        <v>0</v>
      </c>
      <c r="G52" s="9">
        <v>0</v>
      </c>
      <c r="H52" s="9">
        <v>0</v>
      </c>
      <c r="I52" s="9">
        <v>0</v>
      </c>
      <c r="J52" s="9">
        <v>0</v>
      </c>
      <c r="K52" s="9">
        <f t="shared" si="6"/>
        <v>9152</v>
      </c>
      <c r="L52" s="9">
        <f t="shared" si="7"/>
        <v>7751</v>
      </c>
      <c r="M52" s="9">
        <f t="shared" si="8"/>
        <v>16903</v>
      </c>
      <c r="N52" s="10" t="s">
        <v>85</v>
      </c>
    </row>
    <row r="53" spans="1:14" ht="18.899999999999999" customHeight="1" x14ac:dyDescent="0.25">
      <c r="A53" s="5" t="s">
        <v>86</v>
      </c>
      <c r="B53" s="6">
        <v>7026</v>
      </c>
      <c r="C53" s="6">
        <v>5883</v>
      </c>
      <c r="D53" s="6">
        <v>12909</v>
      </c>
      <c r="E53" s="6">
        <v>0</v>
      </c>
      <c r="F53" s="6">
        <v>0</v>
      </c>
      <c r="G53" s="6">
        <v>0</v>
      </c>
      <c r="H53" s="6">
        <v>0</v>
      </c>
      <c r="I53" s="6">
        <v>0</v>
      </c>
      <c r="J53" s="6">
        <v>0</v>
      </c>
      <c r="K53" s="9">
        <f t="shared" si="6"/>
        <v>7026</v>
      </c>
      <c r="L53" s="9">
        <f t="shared" si="7"/>
        <v>5883</v>
      </c>
      <c r="M53" s="9">
        <f t="shared" si="8"/>
        <v>12909</v>
      </c>
      <c r="N53" s="7" t="s">
        <v>87</v>
      </c>
    </row>
    <row r="54" spans="1:14" ht="18.899999999999999" customHeight="1" x14ac:dyDescent="0.25">
      <c r="A54" s="8" t="s">
        <v>88</v>
      </c>
      <c r="B54" s="9">
        <v>60134</v>
      </c>
      <c r="C54" s="9">
        <v>39839</v>
      </c>
      <c r="D54" s="9">
        <v>99973</v>
      </c>
      <c r="E54" s="9">
        <v>12</v>
      </c>
      <c r="F54" s="9">
        <v>20</v>
      </c>
      <c r="G54" s="9">
        <v>32</v>
      </c>
      <c r="H54" s="9">
        <v>0</v>
      </c>
      <c r="I54" s="9">
        <v>0</v>
      </c>
      <c r="J54" s="9">
        <v>0</v>
      </c>
      <c r="K54" s="9">
        <f t="shared" si="6"/>
        <v>60146</v>
      </c>
      <c r="L54" s="9">
        <f t="shared" si="7"/>
        <v>39859</v>
      </c>
      <c r="M54" s="9">
        <f t="shared" si="8"/>
        <v>100005</v>
      </c>
      <c r="N54" s="10" t="s">
        <v>89</v>
      </c>
    </row>
    <row r="55" spans="1:14" ht="18.899999999999999" customHeight="1" x14ac:dyDescent="0.25">
      <c r="A55" s="8" t="s">
        <v>90</v>
      </c>
      <c r="B55" s="9">
        <f>SUM(B50:B54,B49)</f>
        <v>242476</v>
      </c>
      <c r="C55" s="9">
        <f t="shared" ref="C55:J55" si="10">SUM(C50:C54,C49)</f>
        <v>248481</v>
      </c>
      <c r="D55" s="9">
        <f t="shared" si="10"/>
        <v>490957</v>
      </c>
      <c r="E55" s="9">
        <f t="shared" si="10"/>
        <v>31</v>
      </c>
      <c r="F55" s="9">
        <f t="shared" si="10"/>
        <v>79</v>
      </c>
      <c r="G55" s="9">
        <f t="shared" si="10"/>
        <v>110</v>
      </c>
      <c r="H55" s="9">
        <f t="shared" si="10"/>
        <v>0</v>
      </c>
      <c r="I55" s="9">
        <f t="shared" si="10"/>
        <v>0</v>
      </c>
      <c r="J55" s="9">
        <f t="shared" si="10"/>
        <v>0</v>
      </c>
      <c r="K55" s="9">
        <f t="shared" si="6"/>
        <v>242507</v>
      </c>
      <c r="L55" s="9">
        <f t="shared" si="7"/>
        <v>248560</v>
      </c>
      <c r="M55" s="9">
        <f t="shared" si="8"/>
        <v>491067</v>
      </c>
      <c r="N55" s="10" t="s">
        <v>91</v>
      </c>
    </row>
    <row r="56" spans="1:14" ht="18.899999999999999" customHeight="1" x14ac:dyDescent="0.25">
      <c r="A56" s="8" t="s">
        <v>92</v>
      </c>
      <c r="B56" s="9"/>
      <c r="C56" s="9"/>
      <c r="D56" s="9"/>
      <c r="E56" s="9"/>
      <c r="F56" s="9"/>
      <c r="G56" s="9"/>
      <c r="H56" s="9"/>
      <c r="I56" s="9"/>
      <c r="J56" s="9"/>
      <c r="K56" s="9"/>
      <c r="L56" s="9"/>
      <c r="M56" s="9"/>
      <c r="N56" s="10" t="s">
        <v>93</v>
      </c>
    </row>
    <row r="57" spans="1:14" ht="18.899999999999999" customHeight="1" x14ac:dyDescent="0.25">
      <c r="A57" s="8" t="s">
        <v>17</v>
      </c>
      <c r="B57" s="9">
        <v>5110</v>
      </c>
      <c r="C57" s="9">
        <v>5345</v>
      </c>
      <c r="D57" s="9">
        <f>SUM(B57:C57)</f>
        <v>10455</v>
      </c>
      <c r="E57" s="9">
        <v>0</v>
      </c>
      <c r="F57" s="9">
        <v>5</v>
      </c>
      <c r="G57" s="9">
        <f>SUM(E57:F57)</f>
        <v>5</v>
      </c>
      <c r="H57" s="9">
        <v>0</v>
      </c>
      <c r="I57" s="9">
        <v>0</v>
      </c>
      <c r="J57" s="9">
        <f>SUM(H57:I57)</f>
        <v>0</v>
      </c>
      <c r="K57" s="9">
        <f>SUM(B57,E57,H57)</f>
        <v>5110</v>
      </c>
      <c r="L57" s="9">
        <f>SUM(C57,F57,I57)</f>
        <v>5350</v>
      </c>
      <c r="M57" s="9">
        <f>SUM(K57:L57)</f>
        <v>10460</v>
      </c>
      <c r="N57" s="10" t="s">
        <v>18</v>
      </c>
    </row>
    <row r="58" spans="1:14" ht="18.899999999999999" customHeight="1" x14ac:dyDescent="0.25">
      <c r="A58" s="8" t="s">
        <v>19</v>
      </c>
      <c r="B58" s="9">
        <v>4376</v>
      </c>
      <c r="C58" s="9">
        <v>3680</v>
      </c>
      <c r="D58" s="9">
        <f t="shared" ref="D58:D69" si="11">SUM(B58:C58)</f>
        <v>8056</v>
      </c>
      <c r="E58" s="9">
        <v>0</v>
      </c>
      <c r="F58" s="9">
        <v>0</v>
      </c>
      <c r="G58" s="9">
        <f t="shared" ref="G58:G69" si="12">SUM(E58:F58)</f>
        <v>0</v>
      </c>
      <c r="H58" s="9">
        <v>0</v>
      </c>
      <c r="I58" s="9">
        <v>0</v>
      </c>
      <c r="J58" s="9">
        <f t="shared" ref="J58:J69" si="13">SUM(H58:I58)</f>
        <v>0</v>
      </c>
      <c r="K58" s="9">
        <f t="shared" ref="K58:K69" si="14">SUM(B58,E58,H58)</f>
        <v>4376</v>
      </c>
      <c r="L58" s="9">
        <f t="shared" ref="L58:L69" si="15">SUM(C58,F58,I58)</f>
        <v>3680</v>
      </c>
      <c r="M58" s="9">
        <f t="shared" ref="M58:M69" si="16">SUM(K58:L58)</f>
        <v>8056</v>
      </c>
      <c r="N58" s="10" t="s">
        <v>126</v>
      </c>
    </row>
    <row r="59" spans="1:14" ht="18.899999999999999" customHeight="1" x14ac:dyDescent="0.25">
      <c r="A59" s="8" t="s">
        <v>21</v>
      </c>
      <c r="B59" s="9">
        <v>1302</v>
      </c>
      <c r="C59" s="9">
        <v>593</v>
      </c>
      <c r="D59" s="9">
        <f t="shared" si="11"/>
        <v>1895</v>
      </c>
      <c r="E59" s="9">
        <v>0</v>
      </c>
      <c r="F59" s="9">
        <v>0</v>
      </c>
      <c r="G59" s="9">
        <f t="shared" si="12"/>
        <v>0</v>
      </c>
      <c r="H59" s="9">
        <v>0</v>
      </c>
      <c r="I59" s="9">
        <v>0</v>
      </c>
      <c r="J59" s="9">
        <f t="shared" si="13"/>
        <v>0</v>
      </c>
      <c r="K59" s="9">
        <f t="shared" si="14"/>
        <v>1302</v>
      </c>
      <c r="L59" s="9">
        <f t="shared" si="15"/>
        <v>593</v>
      </c>
      <c r="M59" s="9">
        <f t="shared" si="16"/>
        <v>1895</v>
      </c>
      <c r="N59" s="10" t="s">
        <v>22</v>
      </c>
    </row>
    <row r="60" spans="1:14" ht="18.899999999999999" customHeight="1" x14ac:dyDescent="0.25">
      <c r="A60" s="8" t="s">
        <v>25</v>
      </c>
      <c r="B60" s="9">
        <v>3454</v>
      </c>
      <c r="C60" s="9">
        <v>2854</v>
      </c>
      <c r="D60" s="9">
        <f t="shared" si="11"/>
        <v>6308</v>
      </c>
      <c r="E60" s="9">
        <v>4</v>
      </c>
      <c r="F60" s="9">
        <v>2</v>
      </c>
      <c r="G60" s="9">
        <f t="shared" si="12"/>
        <v>6</v>
      </c>
      <c r="H60" s="9">
        <v>0</v>
      </c>
      <c r="I60" s="9">
        <v>0</v>
      </c>
      <c r="J60" s="9">
        <f t="shared" si="13"/>
        <v>0</v>
      </c>
      <c r="K60" s="9">
        <f t="shared" si="14"/>
        <v>3458</v>
      </c>
      <c r="L60" s="9">
        <f t="shared" si="15"/>
        <v>2856</v>
      </c>
      <c r="M60" s="9">
        <f t="shared" si="16"/>
        <v>6314</v>
      </c>
      <c r="N60" s="10" t="s">
        <v>26</v>
      </c>
    </row>
    <row r="61" spans="1:14" ht="18.899999999999999" customHeight="1" x14ac:dyDescent="0.25">
      <c r="A61" s="8" t="s">
        <v>27</v>
      </c>
      <c r="B61" s="9">
        <v>3483</v>
      </c>
      <c r="C61" s="9">
        <v>1264</v>
      </c>
      <c r="D61" s="9">
        <f t="shared" si="11"/>
        <v>4747</v>
      </c>
      <c r="E61" s="9">
        <v>0</v>
      </c>
      <c r="F61" s="9">
        <v>0</v>
      </c>
      <c r="G61" s="9">
        <f t="shared" si="12"/>
        <v>0</v>
      </c>
      <c r="H61" s="9">
        <v>0</v>
      </c>
      <c r="I61" s="9">
        <v>0</v>
      </c>
      <c r="J61" s="9">
        <f t="shared" si="13"/>
        <v>0</v>
      </c>
      <c r="K61" s="9">
        <f t="shared" si="14"/>
        <v>3483</v>
      </c>
      <c r="L61" s="9">
        <f t="shared" si="15"/>
        <v>1264</v>
      </c>
      <c r="M61" s="9">
        <f t="shared" si="16"/>
        <v>4747</v>
      </c>
      <c r="N61" s="10" t="s">
        <v>28</v>
      </c>
    </row>
    <row r="62" spans="1:14" s="222" customFormat="1" ht="18.899999999999999" customHeight="1" x14ac:dyDescent="0.25">
      <c r="A62" s="8" t="s">
        <v>94</v>
      </c>
      <c r="B62" s="9">
        <v>3</v>
      </c>
      <c r="C62" s="9">
        <v>4</v>
      </c>
      <c r="D62" s="9">
        <f t="shared" si="11"/>
        <v>7</v>
      </c>
      <c r="E62" s="9">
        <v>0</v>
      </c>
      <c r="F62" s="9">
        <v>0</v>
      </c>
      <c r="G62" s="9">
        <f t="shared" si="12"/>
        <v>0</v>
      </c>
      <c r="H62" s="9">
        <v>0</v>
      </c>
      <c r="I62" s="9">
        <v>0</v>
      </c>
      <c r="J62" s="9">
        <f t="shared" si="13"/>
        <v>0</v>
      </c>
      <c r="K62" s="9">
        <f t="shared" si="14"/>
        <v>3</v>
      </c>
      <c r="L62" s="9">
        <f t="shared" si="15"/>
        <v>4</v>
      </c>
      <c r="M62" s="9">
        <f t="shared" si="16"/>
        <v>7</v>
      </c>
      <c r="N62" s="223" t="s">
        <v>32</v>
      </c>
    </row>
    <row r="63" spans="1:14" ht="18.899999999999999" customHeight="1" x14ac:dyDescent="0.25">
      <c r="A63" s="8" t="s">
        <v>35</v>
      </c>
      <c r="B63" s="9">
        <v>5066</v>
      </c>
      <c r="C63" s="9">
        <v>2946</v>
      </c>
      <c r="D63" s="9">
        <f t="shared" si="11"/>
        <v>8012</v>
      </c>
      <c r="E63" s="9">
        <v>0</v>
      </c>
      <c r="F63" s="9">
        <v>0</v>
      </c>
      <c r="G63" s="9">
        <f t="shared" si="12"/>
        <v>0</v>
      </c>
      <c r="H63" s="9">
        <v>0</v>
      </c>
      <c r="I63" s="9">
        <v>0</v>
      </c>
      <c r="J63" s="9">
        <f t="shared" si="13"/>
        <v>0</v>
      </c>
      <c r="K63" s="9">
        <f t="shared" si="14"/>
        <v>5066</v>
      </c>
      <c r="L63" s="9">
        <f t="shared" si="15"/>
        <v>2946</v>
      </c>
      <c r="M63" s="9">
        <f t="shared" si="16"/>
        <v>8012</v>
      </c>
      <c r="N63" s="10" t="s">
        <v>36</v>
      </c>
    </row>
    <row r="64" spans="1:14" ht="18.899999999999999" customHeight="1" x14ac:dyDescent="0.25">
      <c r="A64" s="8" t="s">
        <v>39</v>
      </c>
      <c r="B64" s="9">
        <v>2866</v>
      </c>
      <c r="C64" s="9">
        <v>2045</v>
      </c>
      <c r="D64" s="9">
        <f t="shared" si="11"/>
        <v>4911</v>
      </c>
      <c r="E64" s="9">
        <v>1</v>
      </c>
      <c r="F64" s="9">
        <v>0</v>
      </c>
      <c r="G64" s="9">
        <f t="shared" si="12"/>
        <v>1</v>
      </c>
      <c r="H64" s="9">
        <v>1</v>
      </c>
      <c r="I64" s="9">
        <v>0</v>
      </c>
      <c r="J64" s="9">
        <f t="shared" si="13"/>
        <v>1</v>
      </c>
      <c r="K64" s="9">
        <f t="shared" si="14"/>
        <v>2868</v>
      </c>
      <c r="L64" s="9">
        <f t="shared" si="15"/>
        <v>2045</v>
      </c>
      <c r="M64" s="9">
        <f t="shared" si="16"/>
        <v>4913</v>
      </c>
      <c r="N64" s="10" t="s">
        <v>40</v>
      </c>
    </row>
    <row r="65" spans="1:14" ht="18.899999999999999" customHeight="1" x14ac:dyDescent="0.25">
      <c r="A65" s="8" t="s">
        <v>43</v>
      </c>
      <c r="B65" s="9">
        <v>4634</v>
      </c>
      <c r="C65" s="9">
        <v>1181</v>
      </c>
      <c r="D65" s="9">
        <f t="shared" si="11"/>
        <v>5815</v>
      </c>
      <c r="E65" s="9">
        <v>1</v>
      </c>
      <c r="F65" s="9">
        <v>0</v>
      </c>
      <c r="G65" s="9">
        <f t="shared" si="12"/>
        <v>1</v>
      </c>
      <c r="H65" s="9">
        <v>0</v>
      </c>
      <c r="I65" s="9">
        <v>0</v>
      </c>
      <c r="J65" s="9">
        <f t="shared" si="13"/>
        <v>0</v>
      </c>
      <c r="K65" s="9">
        <f t="shared" si="14"/>
        <v>4635</v>
      </c>
      <c r="L65" s="9">
        <f t="shared" si="15"/>
        <v>1181</v>
      </c>
      <c r="M65" s="9">
        <f t="shared" si="16"/>
        <v>5816</v>
      </c>
      <c r="N65" s="10" t="s">
        <v>44</v>
      </c>
    </row>
    <row r="66" spans="1:14" ht="18.899999999999999" customHeight="1" x14ac:dyDescent="0.25">
      <c r="A66" s="8" t="s">
        <v>45</v>
      </c>
      <c r="B66" s="9">
        <v>918</v>
      </c>
      <c r="C66" s="9">
        <v>575</v>
      </c>
      <c r="D66" s="9">
        <f t="shared" si="11"/>
        <v>1493</v>
      </c>
      <c r="E66" s="9">
        <v>0</v>
      </c>
      <c r="F66" s="9">
        <v>0</v>
      </c>
      <c r="G66" s="9">
        <f t="shared" si="12"/>
        <v>0</v>
      </c>
      <c r="H66" s="9">
        <v>0</v>
      </c>
      <c r="I66" s="9">
        <v>0</v>
      </c>
      <c r="J66" s="9">
        <f t="shared" si="13"/>
        <v>0</v>
      </c>
      <c r="K66" s="9">
        <f t="shared" si="14"/>
        <v>918</v>
      </c>
      <c r="L66" s="9">
        <f t="shared" si="15"/>
        <v>575</v>
      </c>
      <c r="M66" s="9">
        <f t="shared" si="16"/>
        <v>1493</v>
      </c>
      <c r="N66" s="10" t="s">
        <v>46</v>
      </c>
    </row>
    <row r="67" spans="1:14" ht="18.899999999999999" customHeight="1" x14ac:dyDescent="0.25">
      <c r="A67" s="8" t="s">
        <v>47</v>
      </c>
      <c r="B67" s="9">
        <v>2192</v>
      </c>
      <c r="C67" s="9">
        <v>1267</v>
      </c>
      <c r="D67" s="9">
        <f t="shared" si="11"/>
        <v>3459</v>
      </c>
      <c r="E67" s="9">
        <v>0</v>
      </c>
      <c r="F67" s="9">
        <v>0</v>
      </c>
      <c r="G67" s="9">
        <f t="shared" si="12"/>
        <v>0</v>
      </c>
      <c r="H67" s="9">
        <v>0</v>
      </c>
      <c r="I67" s="9">
        <v>0</v>
      </c>
      <c r="J67" s="9">
        <f t="shared" si="13"/>
        <v>0</v>
      </c>
      <c r="K67" s="9">
        <f t="shared" si="14"/>
        <v>2192</v>
      </c>
      <c r="L67" s="9">
        <f t="shared" si="15"/>
        <v>1267</v>
      </c>
      <c r="M67" s="9">
        <f t="shared" si="16"/>
        <v>3459</v>
      </c>
      <c r="N67" s="10" t="s">
        <v>48</v>
      </c>
    </row>
    <row r="68" spans="1:14" ht="18.899999999999999" customHeight="1" x14ac:dyDescent="0.25">
      <c r="A68" s="8" t="s">
        <v>49</v>
      </c>
      <c r="B68" s="9">
        <v>1379</v>
      </c>
      <c r="C68" s="9">
        <v>868</v>
      </c>
      <c r="D68" s="9">
        <f t="shared" si="11"/>
        <v>2247</v>
      </c>
      <c r="E68" s="9">
        <v>0</v>
      </c>
      <c r="F68" s="9">
        <v>1</v>
      </c>
      <c r="G68" s="9">
        <f t="shared" si="12"/>
        <v>1</v>
      </c>
      <c r="H68" s="9">
        <v>0</v>
      </c>
      <c r="I68" s="9">
        <v>0</v>
      </c>
      <c r="J68" s="9">
        <f t="shared" si="13"/>
        <v>0</v>
      </c>
      <c r="K68" s="9">
        <f t="shared" si="14"/>
        <v>1379</v>
      </c>
      <c r="L68" s="9">
        <f t="shared" si="15"/>
        <v>869</v>
      </c>
      <c r="M68" s="9">
        <f t="shared" si="16"/>
        <v>2248</v>
      </c>
      <c r="N68" s="10" t="s">
        <v>50</v>
      </c>
    </row>
    <row r="69" spans="1:14" ht="18.899999999999999" customHeight="1" thickBot="1" x14ac:dyDescent="0.3">
      <c r="A69" s="11" t="s">
        <v>96</v>
      </c>
      <c r="B69" s="12">
        <v>363</v>
      </c>
      <c r="C69" s="12">
        <v>161</v>
      </c>
      <c r="D69" s="12">
        <f t="shared" si="11"/>
        <v>524</v>
      </c>
      <c r="E69" s="12">
        <v>0</v>
      </c>
      <c r="F69" s="12">
        <v>0</v>
      </c>
      <c r="G69" s="12">
        <f t="shared" si="12"/>
        <v>0</v>
      </c>
      <c r="H69" s="12">
        <v>0</v>
      </c>
      <c r="I69" s="12">
        <v>0</v>
      </c>
      <c r="J69" s="12">
        <f t="shared" si="13"/>
        <v>0</v>
      </c>
      <c r="K69" s="12">
        <f t="shared" si="14"/>
        <v>363</v>
      </c>
      <c r="L69" s="12">
        <f t="shared" si="15"/>
        <v>161</v>
      </c>
      <c r="M69" s="12">
        <f t="shared" si="16"/>
        <v>524</v>
      </c>
      <c r="N69" s="13" t="s">
        <v>52</v>
      </c>
    </row>
    <row r="70" spans="1:14" s="659" customFormat="1" ht="18.899999999999999" customHeight="1" thickTop="1" x14ac:dyDescent="0.25">
      <c r="A70" s="668"/>
      <c r="B70" s="656"/>
      <c r="C70" s="656"/>
      <c r="D70" s="656"/>
      <c r="E70" s="656"/>
      <c r="F70" s="656"/>
      <c r="G70" s="656"/>
      <c r="H70" s="656"/>
      <c r="I70" s="656"/>
      <c r="J70" s="656"/>
      <c r="K70" s="656"/>
      <c r="L70" s="656"/>
      <c r="M70" s="656"/>
      <c r="N70" s="664"/>
    </row>
    <row r="71" spans="1:14" s="659" customFormat="1" ht="18.899999999999999" customHeight="1" x14ac:dyDescent="0.25">
      <c r="A71" s="668"/>
      <c r="B71" s="656"/>
      <c r="C71" s="656"/>
      <c r="D71" s="656"/>
      <c r="E71" s="656"/>
      <c r="F71" s="656"/>
      <c r="G71" s="656"/>
      <c r="H71" s="656"/>
      <c r="I71" s="656"/>
      <c r="J71" s="656"/>
      <c r="K71" s="656"/>
      <c r="L71" s="656"/>
      <c r="M71" s="656"/>
      <c r="N71" s="664"/>
    </row>
    <row r="72" spans="1:14" s="659" customFormat="1" ht="18.899999999999999" customHeight="1" x14ac:dyDescent="0.25">
      <c r="A72" s="668"/>
      <c r="B72" s="656"/>
      <c r="C72" s="656"/>
      <c r="D72" s="656"/>
      <c r="E72" s="656"/>
      <c r="F72" s="656"/>
      <c r="G72" s="656"/>
      <c r="H72" s="656"/>
      <c r="I72" s="656"/>
      <c r="J72" s="656"/>
      <c r="K72" s="656"/>
      <c r="L72" s="656"/>
      <c r="M72" s="656"/>
      <c r="N72" s="664"/>
    </row>
    <row r="73" spans="1:14" s="392" customFormat="1" ht="18.899999999999999" customHeight="1" x14ac:dyDescent="0.25">
      <c r="A73" s="14"/>
      <c r="B73" s="388"/>
      <c r="C73" s="388"/>
      <c r="D73" s="388"/>
      <c r="E73" s="388"/>
      <c r="F73" s="388"/>
      <c r="G73" s="388"/>
      <c r="H73" s="388"/>
      <c r="I73" s="388"/>
      <c r="J73" s="388"/>
      <c r="K73" s="388"/>
      <c r="L73" s="388"/>
      <c r="M73" s="388"/>
      <c r="N73" s="399"/>
    </row>
    <row r="74" spans="1:14" ht="22.5" customHeight="1" thickBot="1" x14ac:dyDescent="0.35">
      <c r="A74" s="1" t="s">
        <v>783</v>
      </c>
      <c r="B74" s="33"/>
      <c r="C74" s="33"/>
      <c r="D74" s="33"/>
      <c r="E74" s="33"/>
      <c r="F74" s="33"/>
      <c r="G74" s="33"/>
      <c r="H74" s="33"/>
      <c r="I74" s="33"/>
      <c r="J74" s="33"/>
      <c r="K74" s="33"/>
      <c r="L74" s="33"/>
      <c r="M74" s="33"/>
      <c r="N74" s="2" t="s">
        <v>146</v>
      </c>
    </row>
    <row r="75" spans="1:14" s="616" customFormat="1" ht="21" customHeight="1" thickTop="1" x14ac:dyDescent="0.3">
      <c r="A75" s="735" t="s">
        <v>0</v>
      </c>
      <c r="B75" s="746" t="s">
        <v>1</v>
      </c>
      <c r="C75" s="746"/>
      <c r="D75" s="746"/>
      <c r="E75" s="746" t="s">
        <v>2</v>
      </c>
      <c r="F75" s="746"/>
      <c r="G75" s="746"/>
      <c r="H75" s="746" t="s">
        <v>3</v>
      </c>
      <c r="I75" s="746"/>
      <c r="J75" s="746"/>
      <c r="K75" s="746" t="s">
        <v>4</v>
      </c>
      <c r="L75" s="746"/>
      <c r="M75" s="746"/>
      <c r="N75" s="735" t="s">
        <v>5</v>
      </c>
    </row>
    <row r="76" spans="1:14" s="616" customFormat="1" ht="21" customHeight="1" x14ac:dyDescent="0.3">
      <c r="A76" s="736"/>
      <c r="B76" s="747" t="s">
        <v>6</v>
      </c>
      <c r="C76" s="747"/>
      <c r="D76" s="747"/>
      <c r="E76" s="747" t="s">
        <v>7</v>
      </c>
      <c r="F76" s="747"/>
      <c r="G76" s="747"/>
      <c r="H76" s="747" t="s">
        <v>8</v>
      </c>
      <c r="I76" s="747"/>
      <c r="J76" s="747"/>
      <c r="K76" s="747" t="s">
        <v>9</v>
      </c>
      <c r="L76" s="747"/>
      <c r="M76" s="747"/>
      <c r="N76" s="736"/>
    </row>
    <row r="77" spans="1:14" s="616" customFormat="1" ht="21" customHeight="1" x14ac:dyDescent="0.3">
      <c r="A77" s="736"/>
      <c r="B77" s="583" t="s">
        <v>10</v>
      </c>
      <c r="C77" s="583" t="s">
        <v>11</v>
      </c>
      <c r="D77" s="583" t="s">
        <v>12</v>
      </c>
      <c r="E77" s="583" t="s">
        <v>10</v>
      </c>
      <c r="F77" s="583" t="s">
        <v>11</v>
      </c>
      <c r="G77" s="583" t="s">
        <v>12</v>
      </c>
      <c r="H77" s="583" t="s">
        <v>10</v>
      </c>
      <c r="I77" s="583" t="s">
        <v>11</v>
      </c>
      <c r="J77" s="583" t="s">
        <v>12</v>
      </c>
      <c r="K77" s="583" t="s">
        <v>10</v>
      </c>
      <c r="L77" s="583" t="s">
        <v>11</v>
      </c>
      <c r="M77" s="583" t="s">
        <v>12</v>
      </c>
      <c r="N77" s="736"/>
    </row>
    <row r="78" spans="1:14" s="616" customFormat="1" ht="21" customHeight="1" thickBot="1" x14ac:dyDescent="0.35">
      <c r="A78" s="737"/>
      <c r="B78" s="4" t="s">
        <v>13</v>
      </c>
      <c r="C78" s="4" t="s">
        <v>14</v>
      </c>
      <c r="D78" s="4" t="s">
        <v>9</v>
      </c>
      <c r="E78" s="4" t="s">
        <v>13</v>
      </c>
      <c r="F78" s="4" t="s">
        <v>14</v>
      </c>
      <c r="G78" s="4" t="s">
        <v>9</v>
      </c>
      <c r="H78" s="4" t="s">
        <v>13</v>
      </c>
      <c r="I78" s="4" t="s">
        <v>14</v>
      </c>
      <c r="J78" s="4" t="s">
        <v>9</v>
      </c>
      <c r="K78" s="4" t="s">
        <v>13</v>
      </c>
      <c r="L78" s="4" t="s">
        <v>14</v>
      </c>
      <c r="M78" s="4" t="s">
        <v>9</v>
      </c>
      <c r="N78" s="737"/>
    </row>
    <row r="79" spans="1:14" s="392" customFormat="1" ht="18.899999999999999" customHeight="1" x14ac:dyDescent="0.25">
      <c r="A79" s="8" t="s">
        <v>53</v>
      </c>
      <c r="B79" s="9">
        <v>3049</v>
      </c>
      <c r="C79" s="9">
        <v>1921</v>
      </c>
      <c r="D79" s="9">
        <f t="shared" ref="D79:D81" si="17">SUM(B79:C79)</f>
        <v>4970</v>
      </c>
      <c r="E79" s="9">
        <v>0</v>
      </c>
      <c r="F79" s="9">
        <v>0</v>
      </c>
      <c r="G79" s="9">
        <f t="shared" ref="G79:G81" si="18">SUM(E79:F79)</f>
        <v>0</v>
      </c>
      <c r="H79" s="9">
        <v>0</v>
      </c>
      <c r="I79" s="9">
        <v>0</v>
      </c>
      <c r="J79" s="9">
        <f t="shared" ref="J79:J81" si="19">SUM(H79:I79)</f>
        <v>0</v>
      </c>
      <c r="K79" s="9">
        <f t="shared" ref="K79:K81" si="20">SUM(B79,E79,H79)</f>
        <v>3049</v>
      </c>
      <c r="L79" s="9">
        <f t="shared" ref="L79:L81" si="21">SUM(C79,F79,I79)</f>
        <v>1921</v>
      </c>
      <c r="M79" s="9">
        <f t="shared" ref="M79:M81" si="22">SUM(K79:L79)</f>
        <v>4970</v>
      </c>
      <c r="N79" s="396" t="s">
        <v>54</v>
      </c>
    </row>
    <row r="80" spans="1:14" s="392" customFormat="1" ht="18.899999999999999" customHeight="1" x14ac:dyDescent="0.25">
      <c r="A80" s="8" t="s">
        <v>107</v>
      </c>
      <c r="B80" s="9">
        <v>87</v>
      </c>
      <c r="C80" s="9">
        <v>37</v>
      </c>
      <c r="D80" s="9">
        <f t="shared" si="17"/>
        <v>124</v>
      </c>
      <c r="E80" s="9">
        <v>0</v>
      </c>
      <c r="F80" s="9">
        <v>0</v>
      </c>
      <c r="G80" s="9">
        <f t="shared" si="18"/>
        <v>0</v>
      </c>
      <c r="H80" s="9">
        <v>0</v>
      </c>
      <c r="I80" s="9">
        <v>0</v>
      </c>
      <c r="J80" s="9">
        <f t="shared" si="19"/>
        <v>0</v>
      </c>
      <c r="K80" s="9">
        <f t="shared" si="20"/>
        <v>87</v>
      </c>
      <c r="L80" s="9">
        <f t="shared" si="21"/>
        <v>37</v>
      </c>
      <c r="M80" s="9">
        <f t="shared" si="22"/>
        <v>124</v>
      </c>
      <c r="N80" s="396" t="s">
        <v>55</v>
      </c>
    </row>
    <row r="81" spans="1:14" s="392" customFormat="1" ht="18.899999999999999" customHeight="1" x14ac:dyDescent="0.25">
      <c r="A81" s="8" t="s">
        <v>56</v>
      </c>
      <c r="B81" s="9">
        <v>3125</v>
      </c>
      <c r="C81" s="9">
        <v>2031</v>
      </c>
      <c r="D81" s="9">
        <f t="shared" si="17"/>
        <v>5156</v>
      </c>
      <c r="E81" s="9">
        <v>0</v>
      </c>
      <c r="F81" s="9">
        <v>0</v>
      </c>
      <c r="G81" s="9">
        <f t="shared" si="18"/>
        <v>0</v>
      </c>
      <c r="H81" s="9">
        <v>0</v>
      </c>
      <c r="I81" s="9">
        <v>0</v>
      </c>
      <c r="J81" s="9">
        <f t="shared" si="19"/>
        <v>0</v>
      </c>
      <c r="K81" s="9">
        <f t="shared" si="20"/>
        <v>3125</v>
      </c>
      <c r="L81" s="9">
        <f t="shared" si="21"/>
        <v>2031</v>
      </c>
      <c r="M81" s="9">
        <f t="shared" si="22"/>
        <v>5156</v>
      </c>
      <c r="N81" s="396" t="s">
        <v>57</v>
      </c>
    </row>
    <row r="82" spans="1:14" ht="26.25" customHeight="1" x14ac:dyDescent="0.25">
      <c r="A82" s="17" t="s">
        <v>58</v>
      </c>
      <c r="B82" s="18">
        <v>3709</v>
      </c>
      <c r="C82" s="18">
        <v>2845</v>
      </c>
      <c r="D82" s="18">
        <f>SUM(B82:C82)</f>
        <v>6554</v>
      </c>
      <c r="E82" s="18">
        <v>0</v>
      </c>
      <c r="F82" s="18">
        <v>0</v>
      </c>
      <c r="G82" s="18">
        <f>SUM(E82:F82)</f>
        <v>0</v>
      </c>
      <c r="H82" s="18">
        <v>0</v>
      </c>
      <c r="I82" s="18">
        <v>0</v>
      </c>
      <c r="J82" s="18">
        <f>SUM(H82:I82)</f>
        <v>0</v>
      </c>
      <c r="K82" s="18">
        <f t="shared" ref="K82:L84" si="23">SUM(B82,E82,H82)</f>
        <v>3709</v>
      </c>
      <c r="L82" s="18">
        <f t="shared" si="23"/>
        <v>2845</v>
      </c>
      <c r="M82" s="18">
        <f>SUM(K82:L82)</f>
        <v>6554</v>
      </c>
      <c r="N82" s="19" t="s">
        <v>59</v>
      </c>
    </row>
    <row r="83" spans="1:14" ht="26.25" customHeight="1" x14ac:dyDescent="0.25">
      <c r="A83" s="8" t="s">
        <v>60</v>
      </c>
      <c r="B83" s="9">
        <v>2881</v>
      </c>
      <c r="C83" s="9">
        <v>2016</v>
      </c>
      <c r="D83" s="9">
        <f>SUM(B83:C83)</f>
        <v>4897</v>
      </c>
      <c r="E83" s="9">
        <v>0</v>
      </c>
      <c r="F83" s="9">
        <v>0</v>
      </c>
      <c r="G83" s="9">
        <f>SUM(E83:F83)</f>
        <v>0</v>
      </c>
      <c r="H83" s="9">
        <v>0</v>
      </c>
      <c r="I83" s="9">
        <v>0</v>
      </c>
      <c r="J83" s="9">
        <f>SUM(H83:I83)</f>
        <v>0</v>
      </c>
      <c r="K83" s="9">
        <f t="shared" si="23"/>
        <v>2881</v>
      </c>
      <c r="L83" s="9">
        <f t="shared" si="23"/>
        <v>2016</v>
      </c>
      <c r="M83" s="9">
        <f>SUM(K83:L83)</f>
        <v>4897</v>
      </c>
      <c r="N83" s="10" t="s">
        <v>61</v>
      </c>
    </row>
    <row r="84" spans="1:14" ht="26.25" customHeight="1" x14ac:dyDescent="0.25">
      <c r="A84" s="8" t="s">
        <v>62</v>
      </c>
      <c r="B84" s="9">
        <v>810</v>
      </c>
      <c r="C84" s="9">
        <v>549</v>
      </c>
      <c r="D84" s="9">
        <f>SUM(B84:C84)</f>
        <v>1359</v>
      </c>
      <c r="E84" s="9">
        <v>0</v>
      </c>
      <c r="F84" s="9">
        <v>0</v>
      </c>
      <c r="G84" s="9">
        <f>SUM(E84:F84)</f>
        <v>0</v>
      </c>
      <c r="H84" s="9">
        <v>0</v>
      </c>
      <c r="I84" s="9">
        <v>0</v>
      </c>
      <c r="J84" s="9">
        <f>SUM(H84:I84)</f>
        <v>0</v>
      </c>
      <c r="K84" s="9">
        <f t="shared" si="23"/>
        <v>810</v>
      </c>
      <c r="L84" s="9">
        <f t="shared" si="23"/>
        <v>549</v>
      </c>
      <c r="M84" s="9">
        <f>SUM(K84:L84)</f>
        <v>1359</v>
      </c>
      <c r="N84" s="223" t="s">
        <v>63</v>
      </c>
    </row>
    <row r="85" spans="1:14" ht="26.25" customHeight="1" x14ac:dyDescent="0.25">
      <c r="A85" s="8" t="s">
        <v>70</v>
      </c>
      <c r="B85" s="9">
        <v>1335</v>
      </c>
      <c r="C85" s="9">
        <v>783</v>
      </c>
      <c r="D85" s="9">
        <f t="shared" ref="D85:D94" si="24">SUM(B85:C85)</f>
        <v>2118</v>
      </c>
      <c r="E85" s="9">
        <v>0</v>
      </c>
      <c r="F85" s="9">
        <v>0</v>
      </c>
      <c r="G85" s="9">
        <f t="shared" ref="G85:G95" si="25">SUM(E85:F85)</f>
        <v>0</v>
      </c>
      <c r="H85" s="9">
        <v>0</v>
      </c>
      <c r="I85" s="9">
        <v>0</v>
      </c>
      <c r="J85" s="9">
        <f t="shared" ref="J85:J95" si="26">SUM(H85:I85)</f>
        <v>0</v>
      </c>
      <c r="K85" s="9">
        <f t="shared" ref="K85:K95" si="27">H85+E85+B85</f>
        <v>1335</v>
      </c>
      <c r="L85" s="9">
        <f t="shared" ref="L85:L95" si="28">I85+F85+C85</f>
        <v>783</v>
      </c>
      <c r="M85" s="9">
        <f t="shared" ref="M85:M95" si="29">SUM(K85:L85)</f>
        <v>2118</v>
      </c>
      <c r="N85" s="223" t="s">
        <v>71</v>
      </c>
    </row>
    <row r="86" spans="1:14" ht="26.25" customHeight="1" x14ac:dyDescent="0.25">
      <c r="A86" s="8" t="s">
        <v>72</v>
      </c>
      <c r="B86" s="9">
        <v>59</v>
      </c>
      <c r="C86" s="9">
        <v>23</v>
      </c>
      <c r="D86" s="9">
        <f t="shared" si="24"/>
        <v>82</v>
      </c>
      <c r="E86" s="9">
        <v>0</v>
      </c>
      <c r="F86" s="9">
        <v>0</v>
      </c>
      <c r="G86" s="9">
        <f t="shared" si="25"/>
        <v>0</v>
      </c>
      <c r="H86" s="9">
        <v>0</v>
      </c>
      <c r="I86" s="9">
        <v>0</v>
      </c>
      <c r="J86" s="9">
        <f t="shared" si="26"/>
        <v>0</v>
      </c>
      <c r="K86" s="9">
        <f t="shared" si="27"/>
        <v>59</v>
      </c>
      <c r="L86" s="9">
        <f t="shared" si="28"/>
        <v>23</v>
      </c>
      <c r="M86" s="9">
        <f t="shared" si="29"/>
        <v>82</v>
      </c>
      <c r="N86" s="223" t="s">
        <v>109</v>
      </c>
    </row>
    <row r="87" spans="1:14" s="222" customFormat="1" ht="26.25" customHeight="1" x14ac:dyDescent="0.25">
      <c r="A87" s="8" t="s">
        <v>76</v>
      </c>
      <c r="B87" s="9">
        <v>10</v>
      </c>
      <c r="C87" s="9">
        <v>8</v>
      </c>
      <c r="D87" s="9">
        <f t="shared" si="24"/>
        <v>18</v>
      </c>
      <c r="E87" s="9">
        <v>0</v>
      </c>
      <c r="F87" s="9">
        <v>0</v>
      </c>
      <c r="G87" s="9">
        <f>SUM(E87:F87)</f>
        <v>0</v>
      </c>
      <c r="H87" s="9">
        <v>0</v>
      </c>
      <c r="I87" s="9">
        <v>0</v>
      </c>
      <c r="J87" s="9">
        <f t="shared" si="26"/>
        <v>0</v>
      </c>
      <c r="K87" s="9">
        <f t="shared" si="27"/>
        <v>10</v>
      </c>
      <c r="L87" s="9">
        <f t="shared" si="28"/>
        <v>8</v>
      </c>
      <c r="M87" s="9">
        <f t="shared" si="29"/>
        <v>18</v>
      </c>
      <c r="N87" s="223" t="s">
        <v>119</v>
      </c>
    </row>
    <row r="88" spans="1:14" ht="26.25" customHeight="1" x14ac:dyDescent="0.25">
      <c r="A88" s="8" t="s">
        <v>136</v>
      </c>
      <c r="B88" s="9">
        <f>SUM(B57:B84,B82:B87)</f>
        <v>57611</v>
      </c>
      <c r="C88" s="9">
        <f>SUM(C57:C84,C82:C87)</f>
        <v>38406</v>
      </c>
      <c r="D88" s="9">
        <f t="shared" si="24"/>
        <v>96017</v>
      </c>
      <c r="E88" s="9">
        <f>SUM(E57:E84,E82:E87)</f>
        <v>6</v>
      </c>
      <c r="F88" s="9">
        <f>SUM(F57:F84,F82:F87)</f>
        <v>8</v>
      </c>
      <c r="G88" s="9">
        <f t="shared" si="25"/>
        <v>14</v>
      </c>
      <c r="H88" s="9">
        <f>SUM(H57:H84,H82:H87)</f>
        <v>1</v>
      </c>
      <c r="I88" s="9">
        <f>SUM(I57:I84,I82:I87)</f>
        <v>0</v>
      </c>
      <c r="J88" s="9">
        <f t="shared" si="26"/>
        <v>1</v>
      </c>
      <c r="K88" s="9">
        <f t="shared" si="27"/>
        <v>57618</v>
      </c>
      <c r="L88" s="9">
        <f t="shared" si="28"/>
        <v>38414</v>
      </c>
      <c r="M88" s="9">
        <f t="shared" si="29"/>
        <v>96032</v>
      </c>
      <c r="N88" s="10" t="s">
        <v>141</v>
      </c>
    </row>
    <row r="89" spans="1:14" ht="26.25" customHeight="1" x14ac:dyDescent="0.25">
      <c r="A89" s="8" t="s">
        <v>80</v>
      </c>
      <c r="B89" s="9">
        <v>2452</v>
      </c>
      <c r="C89" s="9">
        <v>756</v>
      </c>
      <c r="D89" s="9">
        <f t="shared" si="24"/>
        <v>3208</v>
      </c>
      <c r="E89" s="9">
        <v>0</v>
      </c>
      <c r="F89" s="9">
        <v>0</v>
      </c>
      <c r="G89" s="9">
        <f t="shared" si="25"/>
        <v>0</v>
      </c>
      <c r="H89" s="9">
        <v>0</v>
      </c>
      <c r="I89" s="9">
        <v>0</v>
      </c>
      <c r="J89" s="9">
        <f t="shared" si="26"/>
        <v>0</v>
      </c>
      <c r="K89" s="9">
        <f t="shared" si="27"/>
        <v>2452</v>
      </c>
      <c r="L89" s="9">
        <f t="shared" si="28"/>
        <v>756</v>
      </c>
      <c r="M89" s="9">
        <f t="shared" si="29"/>
        <v>3208</v>
      </c>
      <c r="N89" s="10" t="s">
        <v>81</v>
      </c>
    </row>
    <row r="90" spans="1:14" ht="26.25" customHeight="1" x14ac:dyDescent="0.25">
      <c r="A90" s="8" t="s">
        <v>82</v>
      </c>
      <c r="B90" s="9">
        <v>4225</v>
      </c>
      <c r="C90" s="9">
        <v>2797</v>
      </c>
      <c r="D90" s="9">
        <f t="shared" si="24"/>
        <v>7022</v>
      </c>
      <c r="E90" s="9">
        <v>0</v>
      </c>
      <c r="F90" s="9">
        <v>2</v>
      </c>
      <c r="G90" s="9">
        <f t="shared" si="25"/>
        <v>2</v>
      </c>
      <c r="H90" s="9">
        <v>0</v>
      </c>
      <c r="I90" s="9">
        <v>0</v>
      </c>
      <c r="J90" s="9">
        <f t="shared" si="26"/>
        <v>0</v>
      </c>
      <c r="K90" s="9">
        <f t="shared" si="27"/>
        <v>4225</v>
      </c>
      <c r="L90" s="9">
        <f t="shared" si="28"/>
        <v>2799</v>
      </c>
      <c r="M90" s="9">
        <f t="shared" si="29"/>
        <v>7024</v>
      </c>
      <c r="N90" s="10" t="s">
        <v>83</v>
      </c>
    </row>
    <row r="91" spans="1:14" ht="26.25" customHeight="1" x14ac:dyDescent="0.25">
      <c r="A91" s="8" t="s">
        <v>84</v>
      </c>
      <c r="B91" s="9">
        <v>1140</v>
      </c>
      <c r="C91" s="9">
        <v>574</v>
      </c>
      <c r="D91" s="9">
        <f t="shared" si="24"/>
        <v>1714</v>
      </c>
      <c r="E91" s="9">
        <v>0</v>
      </c>
      <c r="F91" s="9">
        <v>0</v>
      </c>
      <c r="G91" s="9">
        <f t="shared" si="25"/>
        <v>0</v>
      </c>
      <c r="H91" s="9">
        <v>0</v>
      </c>
      <c r="I91" s="9">
        <v>0</v>
      </c>
      <c r="J91" s="9">
        <f t="shared" si="26"/>
        <v>0</v>
      </c>
      <c r="K91" s="9">
        <f t="shared" si="27"/>
        <v>1140</v>
      </c>
      <c r="L91" s="9">
        <f t="shared" si="28"/>
        <v>574</v>
      </c>
      <c r="M91" s="9">
        <f t="shared" si="29"/>
        <v>1714</v>
      </c>
      <c r="N91" s="10" t="s">
        <v>85</v>
      </c>
    </row>
    <row r="92" spans="1:14" ht="26.25" customHeight="1" x14ac:dyDescent="0.25">
      <c r="A92" s="8" t="s">
        <v>86</v>
      </c>
      <c r="B92" s="9">
        <v>1828</v>
      </c>
      <c r="C92" s="9">
        <v>811</v>
      </c>
      <c r="D92" s="9">
        <f t="shared" si="24"/>
        <v>2639</v>
      </c>
      <c r="E92" s="9">
        <v>0</v>
      </c>
      <c r="F92" s="9">
        <v>0</v>
      </c>
      <c r="G92" s="9">
        <f t="shared" si="25"/>
        <v>0</v>
      </c>
      <c r="H92" s="9">
        <v>0</v>
      </c>
      <c r="I92" s="9">
        <v>0</v>
      </c>
      <c r="J92" s="9">
        <f t="shared" si="26"/>
        <v>0</v>
      </c>
      <c r="K92" s="9">
        <f t="shared" si="27"/>
        <v>1828</v>
      </c>
      <c r="L92" s="9">
        <f t="shared" si="28"/>
        <v>811</v>
      </c>
      <c r="M92" s="9">
        <f t="shared" si="29"/>
        <v>2639</v>
      </c>
      <c r="N92" s="10" t="s">
        <v>87</v>
      </c>
    </row>
    <row r="93" spans="1:14" ht="26.25" customHeight="1" x14ac:dyDescent="0.25">
      <c r="A93" s="8" t="s">
        <v>88</v>
      </c>
      <c r="B93" s="9">
        <v>33288</v>
      </c>
      <c r="C93" s="9">
        <v>10336</v>
      </c>
      <c r="D93" s="9">
        <f t="shared" si="24"/>
        <v>43624</v>
      </c>
      <c r="E93" s="9">
        <v>13</v>
      </c>
      <c r="F93" s="9">
        <v>1</v>
      </c>
      <c r="G93" s="9">
        <f t="shared" si="25"/>
        <v>14</v>
      </c>
      <c r="H93" s="9">
        <v>0</v>
      </c>
      <c r="I93" s="9">
        <v>0</v>
      </c>
      <c r="J93" s="9">
        <f t="shared" si="26"/>
        <v>0</v>
      </c>
      <c r="K93" s="9">
        <f t="shared" si="27"/>
        <v>33301</v>
      </c>
      <c r="L93" s="9">
        <f t="shared" si="28"/>
        <v>10337</v>
      </c>
      <c r="M93" s="9">
        <f t="shared" si="29"/>
        <v>43638</v>
      </c>
      <c r="N93" s="10" t="s">
        <v>89</v>
      </c>
    </row>
    <row r="94" spans="1:14" ht="26.25" customHeight="1" thickBot="1" x14ac:dyDescent="0.3">
      <c r="A94" s="20" t="s">
        <v>127</v>
      </c>
      <c r="B94" s="21">
        <f>SUM(B89:B93,B88)</f>
        <v>100544</v>
      </c>
      <c r="C94" s="21">
        <f t="shared" ref="C94:I94" si="30">SUM(C89:C93,C88)</f>
        <v>53680</v>
      </c>
      <c r="D94" s="21">
        <f t="shared" si="24"/>
        <v>154224</v>
      </c>
      <c r="E94" s="21">
        <f t="shared" si="30"/>
        <v>19</v>
      </c>
      <c r="F94" s="21">
        <f t="shared" si="30"/>
        <v>11</v>
      </c>
      <c r="G94" s="21">
        <f t="shared" si="25"/>
        <v>30</v>
      </c>
      <c r="H94" s="21">
        <f t="shared" si="30"/>
        <v>1</v>
      </c>
      <c r="I94" s="21">
        <f t="shared" si="30"/>
        <v>0</v>
      </c>
      <c r="J94" s="21">
        <f t="shared" si="26"/>
        <v>1</v>
      </c>
      <c r="K94" s="21">
        <f t="shared" si="27"/>
        <v>100564</v>
      </c>
      <c r="L94" s="21">
        <f t="shared" si="28"/>
        <v>53691</v>
      </c>
      <c r="M94" s="21">
        <f t="shared" si="29"/>
        <v>154255</v>
      </c>
      <c r="N94" s="22" t="s">
        <v>103</v>
      </c>
    </row>
    <row r="95" spans="1:14" ht="24" customHeight="1" thickBot="1" x14ac:dyDescent="0.3">
      <c r="A95" s="23" t="s">
        <v>104</v>
      </c>
      <c r="B95" s="24">
        <f>B94+B55</f>
        <v>343020</v>
      </c>
      <c r="C95" s="24">
        <f>C94+C55</f>
        <v>302161</v>
      </c>
      <c r="D95" s="24">
        <f>SUM(B95:C95)</f>
        <v>645181</v>
      </c>
      <c r="E95" s="24">
        <f>E94+E55</f>
        <v>50</v>
      </c>
      <c r="F95" s="24">
        <f>F94+F55</f>
        <v>90</v>
      </c>
      <c r="G95" s="24">
        <f t="shared" si="25"/>
        <v>140</v>
      </c>
      <c r="H95" s="24">
        <f>H94+H55</f>
        <v>1</v>
      </c>
      <c r="I95" s="24">
        <f>I94+I55</f>
        <v>0</v>
      </c>
      <c r="J95" s="24">
        <f t="shared" si="26"/>
        <v>1</v>
      </c>
      <c r="K95" s="24">
        <f t="shared" si="27"/>
        <v>343071</v>
      </c>
      <c r="L95" s="24">
        <f t="shared" si="28"/>
        <v>302251</v>
      </c>
      <c r="M95" s="24">
        <f t="shared" si="29"/>
        <v>645322</v>
      </c>
      <c r="N95" s="25" t="s">
        <v>9</v>
      </c>
    </row>
    <row r="96" spans="1:14" ht="15.75" customHeight="1" thickTop="1" x14ac:dyDescent="0.25"/>
    <row r="97" spans="1:14" ht="15.75" customHeight="1" x14ac:dyDescent="0.25"/>
    <row r="98" spans="1:14" ht="15.75" customHeight="1" x14ac:dyDescent="0.25"/>
    <row r="99" spans="1:14" ht="15.75" customHeight="1" x14ac:dyDescent="0.25"/>
    <row r="100" spans="1:14" ht="29.25" customHeight="1" x14ac:dyDescent="0.3">
      <c r="A100" s="748" t="s">
        <v>712</v>
      </c>
      <c r="B100" s="748"/>
      <c r="C100" s="748"/>
      <c r="D100" s="748"/>
      <c r="E100" s="748"/>
      <c r="F100" s="748"/>
      <c r="G100" s="748"/>
      <c r="H100" s="748"/>
      <c r="I100" s="748"/>
      <c r="J100" s="748"/>
      <c r="K100" s="748"/>
      <c r="L100" s="748"/>
      <c r="M100" s="748"/>
      <c r="N100" s="748"/>
    </row>
    <row r="101" spans="1:14" ht="21.75" customHeight="1" x14ac:dyDescent="0.25">
      <c r="A101" s="742" t="s">
        <v>723</v>
      </c>
      <c r="B101" s="742"/>
      <c r="C101" s="742"/>
      <c r="D101" s="742"/>
      <c r="E101" s="742"/>
      <c r="F101" s="742"/>
      <c r="G101" s="742"/>
      <c r="H101" s="742"/>
      <c r="I101" s="742"/>
      <c r="J101" s="742"/>
      <c r="K101" s="742"/>
      <c r="L101" s="742"/>
      <c r="M101" s="742"/>
      <c r="N101" s="742"/>
    </row>
    <row r="102" spans="1:14" ht="19.5" customHeight="1" thickBot="1" x14ac:dyDescent="0.35">
      <c r="A102" s="1" t="s">
        <v>784</v>
      </c>
      <c r="B102" s="33"/>
      <c r="C102" s="33"/>
      <c r="D102" s="33"/>
      <c r="E102" s="33"/>
      <c r="F102" s="33"/>
      <c r="G102" s="33"/>
      <c r="H102" s="33"/>
      <c r="I102" s="33"/>
      <c r="J102" s="33"/>
      <c r="K102" s="33"/>
      <c r="L102" s="33"/>
      <c r="M102" s="33"/>
      <c r="N102" s="2" t="s">
        <v>149</v>
      </c>
    </row>
    <row r="103" spans="1:14" ht="14.25" customHeight="1" thickTop="1" x14ac:dyDescent="0.3">
      <c r="A103" s="749" t="s">
        <v>0</v>
      </c>
      <c r="B103" s="752" t="s">
        <v>1</v>
      </c>
      <c r="C103" s="752"/>
      <c r="D103" s="752"/>
      <c r="E103" s="752" t="s">
        <v>2</v>
      </c>
      <c r="F103" s="752"/>
      <c r="G103" s="752"/>
      <c r="H103" s="752" t="s">
        <v>3</v>
      </c>
      <c r="I103" s="752"/>
      <c r="J103" s="752"/>
      <c r="K103" s="752" t="s">
        <v>4</v>
      </c>
      <c r="L103" s="752"/>
      <c r="M103" s="752"/>
      <c r="N103" s="749" t="s">
        <v>5</v>
      </c>
    </row>
    <row r="104" spans="1:14" ht="14.25" customHeight="1" x14ac:dyDescent="0.3">
      <c r="A104" s="750"/>
      <c r="B104" s="753" t="s">
        <v>6</v>
      </c>
      <c r="C104" s="753"/>
      <c r="D104" s="753"/>
      <c r="E104" s="753" t="s">
        <v>7</v>
      </c>
      <c r="F104" s="753"/>
      <c r="G104" s="753"/>
      <c r="H104" s="753" t="s">
        <v>8</v>
      </c>
      <c r="I104" s="753"/>
      <c r="J104" s="753"/>
      <c r="K104" s="753" t="s">
        <v>9</v>
      </c>
      <c r="L104" s="753"/>
      <c r="M104" s="753"/>
      <c r="N104" s="750"/>
    </row>
    <row r="105" spans="1:14" ht="16.5" customHeight="1" x14ac:dyDescent="0.3">
      <c r="A105" s="750"/>
      <c r="B105" s="3" t="s">
        <v>10</v>
      </c>
      <c r="C105" s="3" t="s">
        <v>11</v>
      </c>
      <c r="D105" s="3" t="s">
        <v>12</v>
      </c>
      <c r="E105" s="3" t="s">
        <v>10</v>
      </c>
      <c r="F105" s="3" t="s">
        <v>11</v>
      </c>
      <c r="G105" s="3" t="s">
        <v>12</v>
      </c>
      <c r="H105" s="3" t="s">
        <v>10</v>
      </c>
      <c r="I105" s="3" t="s">
        <v>11</v>
      </c>
      <c r="J105" s="3" t="s">
        <v>12</v>
      </c>
      <c r="K105" s="3" t="s">
        <v>10</v>
      </c>
      <c r="L105" s="3" t="s">
        <v>11</v>
      </c>
      <c r="M105" s="3" t="s">
        <v>12</v>
      </c>
      <c r="N105" s="750"/>
    </row>
    <row r="106" spans="1:14" ht="19.5" customHeight="1" thickBot="1" x14ac:dyDescent="0.35">
      <c r="A106" s="751"/>
      <c r="B106" s="4" t="s">
        <v>13</v>
      </c>
      <c r="C106" s="4" t="s">
        <v>14</v>
      </c>
      <c r="D106" s="4" t="s">
        <v>9</v>
      </c>
      <c r="E106" s="4" t="s">
        <v>13</v>
      </c>
      <c r="F106" s="4" t="s">
        <v>14</v>
      </c>
      <c r="G106" s="4" t="s">
        <v>9</v>
      </c>
      <c r="H106" s="4" t="s">
        <v>13</v>
      </c>
      <c r="I106" s="4" t="s">
        <v>14</v>
      </c>
      <c r="J106" s="4" t="s">
        <v>9</v>
      </c>
      <c r="K106" s="4" t="s">
        <v>13</v>
      </c>
      <c r="L106" s="4" t="s">
        <v>14</v>
      </c>
      <c r="M106" s="4" t="s">
        <v>9</v>
      </c>
      <c r="N106" s="751"/>
    </row>
    <row r="107" spans="1:14" ht="19.5" customHeight="1" x14ac:dyDescent="0.25">
      <c r="A107" s="5" t="s">
        <v>15</v>
      </c>
      <c r="B107" s="6"/>
      <c r="C107" s="6"/>
      <c r="D107" s="6"/>
      <c r="E107" s="6"/>
      <c r="F107" s="6"/>
      <c r="G107" s="6"/>
      <c r="H107" s="6"/>
      <c r="I107" s="6"/>
      <c r="J107" s="6"/>
      <c r="K107" s="6"/>
      <c r="L107" s="6"/>
      <c r="M107" s="6"/>
      <c r="N107" s="7" t="s">
        <v>16</v>
      </c>
    </row>
    <row r="108" spans="1:14" ht="19.5" customHeight="1" x14ac:dyDescent="0.25">
      <c r="A108" s="8" t="s">
        <v>17</v>
      </c>
      <c r="B108" s="9">
        <v>13419</v>
      </c>
      <c r="C108" s="9">
        <v>24606</v>
      </c>
      <c r="D108" s="9">
        <v>38025</v>
      </c>
      <c r="E108" s="9">
        <v>6</v>
      </c>
      <c r="F108" s="9">
        <v>11</v>
      </c>
      <c r="G108" s="9">
        <v>17</v>
      </c>
      <c r="H108" s="9">
        <v>0</v>
      </c>
      <c r="I108" s="9">
        <v>0</v>
      </c>
      <c r="J108" s="9">
        <v>0</v>
      </c>
      <c r="K108" s="9">
        <f>SUM(B108,E108,H108)</f>
        <v>13425</v>
      </c>
      <c r="L108" s="9">
        <f>SUM(C108,F108,I108)</f>
        <v>24617</v>
      </c>
      <c r="M108" s="9">
        <f>SUM(K108:L108)</f>
        <v>38042</v>
      </c>
      <c r="N108" s="10" t="s">
        <v>18</v>
      </c>
    </row>
    <row r="109" spans="1:14" ht="19.5" customHeight="1" x14ac:dyDescent="0.25">
      <c r="A109" s="8" t="s">
        <v>19</v>
      </c>
      <c r="B109" s="9">
        <v>10910</v>
      </c>
      <c r="C109" s="9">
        <v>12554</v>
      </c>
      <c r="D109" s="9">
        <v>23464</v>
      </c>
      <c r="E109" s="9">
        <v>1</v>
      </c>
      <c r="F109" s="9">
        <v>7</v>
      </c>
      <c r="G109" s="9">
        <v>8</v>
      </c>
      <c r="H109" s="9">
        <v>0</v>
      </c>
      <c r="I109" s="9">
        <v>0</v>
      </c>
      <c r="J109" s="9">
        <v>0</v>
      </c>
      <c r="K109" s="9">
        <f t="shared" ref="K109:K133" si="31">SUM(B109,E109,H109)</f>
        <v>10911</v>
      </c>
      <c r="L109" s="9">
        <f t="shared" ref="L109:L133" si="32">SUM(C109,F109,I109)</f>
        <v>12561</v>
      </c>
      <c r="M109" s="9">
        <f t="shared" ref="M109:M133" si="33">SUM(K109:L109)</f>
        <v>23472</v>
      </c>
      <c r="N109" s="10" t="s">
        <v>20</v>
      </c>
    </row>
    <row r="110" spans="1:14" ht="19.5" customHeight="1" x14ac:dyDescent="0.25">
      <c r="A110" s="8" t="s">
        <v>21</v>
      </c>
      <c r="B110" s="9">
        <v>2950</v>
      </c>
      <c r="C110" s="9">
        <v>3083</v>
      </c>
      <c r="D110" s="9">
        <v>6033</v>
      </c>
      <c r="E110" s="9">
        <v>1</v>
      </c>
      <c r="F110" s="9">
        <v>6</v>
      </c>
      <c r="G110" s="9">
        <v>7</v>
      </c>
      <c r="H110" s="9">
        <v>0</v>
      </c>
      <c r="I110" s="9">
        <v>0</v>
      </c>
      <c r="J110" s="9">
        <v>0</v>
      </c>
      <c r="K110" s="9">
        <f t="shared" si="31"/>
        <v>2951</v>
      </c>
      <c r="L110" s="9">
        <f t="shared" si="32"/>
        <v>3089</v>
      </c>
      <c r="M110" s="9">
        <f t="shared" si="33"/>
        <v>6040</v>
      </c>
      <c r="N110" s="10" t="s">
        <v>22</v>
      </c>
    </row>
    <row r="111" spans="1:14" ht="19.5" customHeight="1" x14ac:dyDescent="0.25">
      <c r="A111" s="8" t="s">
        <v>23</v>
      </c>
      <c r="B111" s="9">
        <v>1079</v>
      </c>
      <c r="C111" s="9">
        <v>2133</v>
      </c>
      <c r="D111" s="9">
        <v>3212</v>
      </c>
      <c r="E111" s="9">
        <v>1</v>
      </c>
      <c r="F111" s="9">
        <v>8</v>
      </c>
      <c r="G111" s="9">
        <v>9</v>
      </c>
      <c r="H111" s="9">
        <v>0</v>
      </c>
      <c r="I111" s="9">
        <v>0</v>
      </c>
      <c r="J111" s="9">
        <v>0</v>
      </c>
      <c r="K111" s="9">
        <f t="shared" si="31"/>
        <v>1080</v>
      </c>
      <c r="L111" s="9">
        <f t="shared" si="32"/>
        <v>2141</v>
      </c>
      <c r="M111" s="9">
        <f t="shared" si="33"/>
        <v>3221</v>
      </c>
      <c r="N111" s="10" t="s">
        <v>24</v>
      </c>
    </row>
    <row r="112" spans="1:14" ht="19.5" customHeight="1" x14ac:dyDescent="0.25">
      <c r="A112" s="8" t="s">
        <v>25</v>
      </c>
      <c r="B112" s="9">
        <v>5350</v>
      </c>
      <c r="C112" s="9">
        <v>7588</v>
      </c>
      <c r="D112" s="9">
        <v>12938</v>
      </c>
      <c r="E112" s="9">
        <v>3</v>
      </c>
      <c r="F112" s="9">
        <v>7</v>
      </c>
      <c r="G112" s="9">
        <v>10</v>
      </c>
      <c r="H112" s="9">
        <v>0</v>
      </c>
      <c r="I112" s="9">
        <v>0</v>
      </c>
      <c r="J112" s="9">
        <v>0</v>
      </c>
      <c r="K112" s="9">
        <f t="shared" si="31"/>
        <v>5353</v>
      </c>
      <c r="L112" s="9">
        <f t="shared" si="32"/>
        <v>7595</v>
      </c>
      <c r="M112" s="9">
        <f t="shared" si="33"/>
        <v>12948</v>
      </c>
      <c r="N112" s="10" t="s">
        <v>26</v>
      </c>
    </row>
    <row r="113" spans="1:14" ht="19.5" customHeight="1" x14ac:dyDescent="0.25">
      <c r="A113" s="8" t="s">
        <v>27</v>
      </c>
      <c r="B113" s="9">
        <v>15385</v>
      </c>
      <c r="C113" s="9">
        <v>12991</v>
      </c>
      <c r="D113" s="9">
        <v>28376</v>
      </c>
      <c r="E113" s="9">
        <v>1</v>
      </c>
      <c r="F113" s="9">
        <v>0</v>
      </c>
      <c r="G113" s="9">
        <v>1</v>
      </c>
      <c r="H113" s="9">
        <v>0</v>
      </c>
      <c r="I113" s="9">
        <v>0</v>
      </c>
      <c r="J113" s="9">
        <v>0</v>
      </c>
      <c r="K113" s="9">
        <f t="shared" si="31"/>
        <v>15386</v>
      </c>
      <c r="L113" s="9">
        <f t="shared" si="32"/>
        <v>12991</v>
      </c>
      <c r="M113" s="9">
        <f t="shared" si="33"/>
        <v>28377</v>
      </c>
      <c r="N113" s="10" t="s">
        <v>144</v>
      </c>
    </row>
    <row r="114" spans="1:14" ht="19.5" customHeight="1" x14ac:dyDescent="0.25">
      <c r="A114" s="8" t="s">
        <v>29</v>
      </c>
      <c r="B114" s="9">
        <v>598</v>
      </c>
      <c r="C114" s="9">
        <v>718</v>
      </c>
      <c r="D114" s="9">
        <v>1316</v>
      </c>
      <c r="E114" s="9">
        <v>0</v>
      </c>
      <c r="F114" s="9">
        <v>0</v>
      </c>
      <c r="G114" s="9">
        <v>0</v>
      </c>
      <c r="H114" s="9">
        <v>0</v>
      </c>
      <c r="I114" s="9">
        <v>0</v>
      </c>
      <c r="J114" s="9">
        <v>0</v>
      </c>
      <c r="K114" s="9">
        <f t="shared" si="31"/>
        <v>598</v>
      </c>
      <c r="L114" s="9">
        <f t="shared" si="32"/>
        <v>718</v>
      </c>
      <c r="M114" s="9">
        <f t="shared" si="33"/>
        <v>1316</v>
      </c>
      <c r="N114" s="10" t="s">
        <v>30</v>
      </c>
    </row>
    <row r="115" spans="1:14" ht="19.5" customHeight="1" x14ac:dyDescent="0.25">
      <c r="A115" s="8" t="s">
        <v>94</v>
      </c>
      <c r="B115" s="9">
        <v>1767</v>
      </c>
      <c r="C115" s="9">
        <v>572</v>
      </c>
      <c r="D115" s="9">
        <v>2339</v>
      </c>
      <c r="E115" s="9">
        <v>0</v>
      </c>
      <c r="F115" s="9">
        <v>0</v>
      </c>
      <c r="G115" s="9">
        <v>0</v>
      </c>
      <c r="H115" s="9">
        <v>0</v>
      </c>
      <c r="I115" s="9">
        <v>0</v>
      </c>
      <c r="J115" s="9">
        <v>0</v>
      </c>
      <c r="K115" s="9">
        <f t="shared" si="31"/>
        <v>1767</v>
      </c>
      <c r="L115" s="9">
        <f t="shared" si="32"/>
        <v>572</v>
      </c>
      <c r="M115" s="9">
        <f t="shared" si="33"/>
        <v>2339</v>
      </c>
      <c r="N115" s="10" t="s">
        <v>32</v>
      </c>
    </row>
    <row r="116" spans="1:14" ht="19.5" customHeight="1" x14ac:dyDescent="0.25">
      <c r="A116" s="8" t="s">
        <v>106</v>
      </c>
      <c r="B116" s="9">
        <v>526</v>
      </c>
      <c r="C116" s="9">
        <v>239</v>
      </c>
      <c r="D116" s="9">
        <v>765</v>
      </c>
      <c r="E116" s="9">
        <v>0</v>
      </c>
      <c r="F116" s="9">
        <v>0</v>
      </c>
      <c r="G116" s="9">
        <v>0</v>
      </c>
      <c r="H116" s="9">
        <v>0</v>
      </c>
      <c r="I116" s="9">
        <v>0</v>
      </c>
      <c r="J116" s="9">
        <v>0</v>
      </c>
      <c r="K116" s="9">
        <f t="shared" si="31"/>
        <v>526</v>
      </c>
      <c r="L116" s="9">
        <f t="shared" si="32"/>
        <v>239</v>
      </c>
      <c r="M116" s="9">
        <f t="shared" si="33"/>
        <v>765</v>
      </c>
      <c r="N116" s="10" t="s">
        <v>34</v>
      </c>
    </row>
    <row r="117" spans="1:14" ht="18.75" customHeight="1" x14ac:dyDescent="0.25">
      <c r="A117" s="8" t="s">
        <v>35</v>
      </c>
      <c r="B117" s="9">
        <v>7811</v>
      </c>
      <c r="C117" s="9">
        <v>14338</v>
      </c>
      <c r="D117" s="9">
        <v>22149</v>
      </c>
      <c r="E117" s="9">
        <v>0</v>
      </c>
      <c r="F117" s="9">
        <v>0</v>
      </c>
      <c r="G117" s="9">
        <v>0</v>
      </c>
      <c r="H117" s="9">
        <v>0</v>
      </c>
      <c r="I117" s="9">
        <v>0</v>
      </c>
      <c r="J117" s="9">
        <v>0</v>
      </c>
      <c r="K117" s="9">
        <f t="shared" si="31"/>
        <v>7811</v>
      </c>
      <c r="L117" s="9">
        <f t="shared" si="32"/>
        <v>14338</v>
      </c>
      <c r="M117" s="9">
        <f t="shared" si="33"/>
        <v>22149</v>
      </c>
      <c r="N117" s="10" t="s">
        <v>145</v>
      </c>
    </row>
    <row r="118" spans="1:14" ht="19.5" customHeight="1" x14ac:dyDescent="0.25">
      <c r="A118" s="8" t="s">
        <v>37</v>
      </c>
      <c r="B118" s="9">
        <v>172</v>
      </c>
      <c r="C118" s="9">
        <v>128</v>
      </c>
      <c r="D118" s="9">
        <v>300</v>
      </c>
      <c r="E118" s="9">
        <v>0</v>
      </c>
      <c r="F118" s="9">
        <v>0</v>
      </c>
      <c r="G118" s="9">
        <v>0</v>
      </c>
      <c r="H118" s="9">
        <v>0</v>
      </c>
      <c r="I118" s="9">
        <v>0</v>
      </c>
      <c r="J118" s="9">
        <v>0</v>
      </c>
      <c r="K118" s="9">
        <f t="shared" si="31"/>
        <v>172</v>
      </c>
      <c r="L118" s="9">
        <f t="shared" si="32"/>
        <v>128</v>
      </c>
      <c r="M118" s="9">
        <f t="shared" si="33"/>
        <v>300</v>
      </c>
      <c r="N118" s="10" t="s">
        <v>38</v>
      </c>
    </row>
    <row r="119" spans="1:14" ht="19.5" customHeight="1" x14ac:dyDescent="0.25">
      <c r="A119" s="5" t="s">
        <v>39</v>
      </c>
      <c r="B119" s="9">
        <v>7319</v>
      </c>
      <c r="C119" s="9">
        <v>11148</v>
      </c>
      <c r="D119" s="9">
        <v>18467</v>
      </c>
      <c r="E119" s="9">
        <v>0</v>
      </c>
      <c r="F119" s="9">
        <v>0</v>
      </c>
      <c r="G119" s="9">
        <v>0</v>
      </c>
      <c r="H119" s="9">
        <v>0</v>
      </c>
      <c r="I119" s="9">
        <v>0</v>
      </c>
      <c r="J119" s="9">
        <v>0</v>
      </c>
      <c r="K119" s="9">
        <f t="shared" si="31"/>
        <v>7319</v>
      </c>
      <c r="L119" s="9">
        <f t="shared" si="32"/>
        <v>11148</v>
      </c>
      <c r="M119" s="9">
        <f t="shared" si="33"/>
        <v>18467</v>
      </c>
      <c r="N119" s="7" t="s">
        <v>40</v>
      </c>
    </row>
    <row r="120" spans="1:14" ht="19.5" customHeight="1" x14ac:dyDescent="0.25">
      <c r="A120" s="8" t="s">
        <v>41</v>
      </c>
      <c r="B120" s="9">
        <v>231</v>
      </c>
      <c r="C120" s="9">
        <v>296</v>
      </c>
      <c r="D120" s="9">
        <v>527</v>
      </c>
      <c r="E120" s="9">
        <v>0</v>
      </c>
      <c r="F120" s="9">
        <v>0</v>
      </c>
      <c r="G120" s="9">
        <v>0</v>
      </c>
      <c r="H120" s="9">
        <v>0</v>
      </c>
      <c r="I120" s="9">
        <v>0</v>
      </c>
      <c r="J120" s="9">
        <v>0</v>
      </c>
      <c r="K120" s="9">
        <f t="shared" si="31"/>
        <v>231</v>
      </c>
      <c r="L120" s="9">
        <f t="shared" si="32"/>
        <v>296</v>
      </c>
      <c r="M120" s="9">
        <f t="shared" si="33"/>
        <v>527</v>
      </c>
      <c r="N120" s="10" t="s">
        <v>42</v>
      </c>
    </row>
    <row r="121" spans="1:14" ht="19.5" customHeight="1" x14ac:dyDescent="0.25">
      <c r="A121" s="8" t="s">
        <v>43</v>
      </c>
      <c r="B121" s="9">
        <v>10549</v>
      </c>
      <c r="C121" s="9">
        <v>8090</v>
      </c>
      <c r="D121" s="9">
        <v>18639</v>
      </c>
      <c r="E121" s="9">
        <v>2</v>
      </c>
      <c r="F121" s="9">
        <v>2</v>
      </c>
      <c r="G121" s="9">
        <v>4</v>
      </c>
      <c r="H121" s="9">
        <v>0</v>
      </c>
      <c r="I121" s="9">
        <v>0</v>
      </c>
      <c r="J121" s="9">
        <v>0</v>
      </c>
      <c r="K121" s="9">
        <f t="shared" si="31"/>
        <v>10551</v>
      </c>
      <c r="L121" s="9">
        <f t="shared" si="32"/>
        <v>8092</v>
      </c>
      <c r="M121" s="9">
        <f t="shared" si="33"/>
        <v>18643</v>
      </c>
      <c r="N121" s="10" t="s">
        <v>44</v>
      </c>
    </row>
    <row r="122" spans="1:14" ht="19.5" customHeight="1" x14ac:dyDescent="0.25">
      <c r="A122" s="8" t="s">
        <v>45</v>
      </c>
      <c r="B122" s="9">
        <v>2084</v>
      </c>
      <c r="C122" s="9">
        <v>1728</v>
      </c>
      <c r="D122" s="9">
        <v>3812</v>
      </c>
      <c r="E122" s="9">
        <v>0</v>
      </c>
      <c r="F122" s="9">
        <v>0</v>
      </c>
      <c r="G122" s="9">
        <v>0</v>
      </c>
      <c r="H122" s="9">
        <v>0</v>
      </c>
      <c r="I122" s="9">
        <v>0</v>
      </c>
      <c r="J122" s="9">
        <v>0</v>
      </c>
      <c r="K122" s="9">
        <f t="shared" si="31"/>
        <v>2084</v>
      </c>
      <c r="L122" s="9">
        <f t="shared" si="32"/>
        <v>1728</v>
      </c>
      <c r="M122" s="9">
        <f t="shared" si="33"/>
        <v>3812</v>
      </c>
      <c r="N122" s="10" t="s">
        <v>46</v>
      </c>
    </row>
    <row r="123" spans="1:14" ht="19.5" customHeight="1" x14ac:dyDescent="0.25">
      <c r="A123" s="8" t="s">
        <v>47</v>
      </c>
      <c r="B123" s="9">
        <v>6310</v>
      </c>
      <c r="C123" s="9">
        <v>8345</v>
      </c>
      <c r="D123" s="9">
        <v>14655</v>
      </c>
      <c r="E123" s="9">
        <v>0</v>
      </c>
      <c r="F123" s="9">
        <v>0</v>
      </c>
      <c r="G123" s="9">
        <v>0</v>
      </c>
      <c r="H123" s="9">
        <v>0</v>
      </c>
      <c r="I123" s="9">
        <v>0</v>
      </c>
      <c r="J123" s="9">
        <v>0</v>
      </c>
      <c r="K123" s="9">
        <f t="shared" si="31"/>
        <v>6310</v>
      </c>
      <c r="L123" s="9">
        <f t="shared" si="32"/>
        <v>8345</v>
      </c>
      <c r="M123" s="9">
        <f t="shared" si="33"/>
        <v>14655</v>
      </c>
      <c r="N123" s="10" t="s">
        <v>48</v>
      </c>
    </row>
    <row r="124" spans="1:14" ht="19.5" customHeight="1" x14ac:dyDescent="0.25">
      <c r="A124" s="8" t="s">
        <v>49</v>
      </c>
      <c r="B124" s="9">
        <v>6777</v>
      </c>
      <c r="C124" s="9">
        <v>8837</v>
      </c>
      <c r="D124" s="9">
        <v>15614</v>
      </c>
      <c r="E124" s="9">
        <v>1</v>
      </c>
      <c r="F124" s="9">
        <v>4</v>
      </c>
      <c r="G124" s="9">
        <v>5</v>
      </c>
      <c r="H124" s="9">
        <v>0</v>
      </c>
      <c r="I124" s="9">
        <v>0</v>
      </c>
      <c r="J124" s="9">
        <v>0</v>
      </c>
      <c r="K124" s="9">
        <f t="shared" si="31"/>
        <v>6778</v>
      </c>
      <c r="L124" s="9">
        <f t="shared" si="32"/>
        <v>8841</v>
      </c>
      <c r="M124" s="9">
        <f t="shared" si="33"/>
        <v>15619</v>
      </c>
      <c r="N124" s="10" t="s">
        <v>50</v>
      </c>
    </row>
    <row r="125" spans="1:14" ht="19.5" customHeight="1" x14ac:dyDescent="0.25">
      <c r="A125" s="8" t="s">
        <v>96</v>
      </c>
      <c r="B125" s="9">
        <v>1125</v>
      </c>
      <c r="C125" s="9">
        <v>693</v>
      </c>
      <c r="D125" s="9">
        <v>1818</v>
      </c>
      <c r="E125" s="9">
        <v>0</v>
      </c>
      <c r="F125" s="9">
        <v>0</v>
      </c>
      <c r="G125" s="9">
        <v>0</v>
      </c>
      <c r="H125" s="9">
        <v>0</v>
      </c>
      <c r="I125" s="9">
        <v>0</v>
      </c>
      <c r="J125" s="9">
        <v>0</v>
      </c>
      <c r="K125" s="9">
        <f t="shared" si="31"/>
        <v>1125</v>
      </c>
      <c r="L125" s="9">
        <f t="shared" si="32"/>
        <v>693</v>
      </c>
      <c r="M125" s="9">
        <f t="shared" si="33"/>
        <v>1818</v>
      </c>
      <c r="N125" s="10" t="s">
        <v>52</v>
      </c>
    </row>
    <row r="126" spans="1:14" ht="19.5" customHeight="1" x14ac:dyDescent="0.25">
      <c r="A126" s="8" t="s">
        <v>53</v>
      </c>
      <c r="B126" s="9">
        <v>6192</v>
      </c>
      <c r="C126" s="9">
        <v>11069</v>
      </c>
      <c r="D126" s="9">
        <v>17261</v>
      </c>
      <c r="E126" s="9">
        <v>0</v>
      </c>
      <c r="F126" s="9">
        <v>0</v>
      </c>
      <c r="G126" s="9">
        <v>0</v>
      </c>
      <c r="H126" s="9">
        <v>0</v>
      </c>
      <c r="I126" s="9">
        <v>0</v>
      </c>
      <c r="J126" s="9">
        <v>0</v>
      </c>
      <c r="K126" s="9">
        <f t="shared" si="31"/>
        <v>6192</v>
      </c>
      <c r="L126" s="9">
        <f t="shared" si="32"/>
        <v>11069</v>
      </c>
      <c r="M126" s="9">
        <f t="shared" si="33"/>
        <v>17261</v>
      </c>
      <c r="N126" s="10" t="s">
        <v>54</v>
      </c>
    </row>
    <row r="127" spans="1:14" ht="19.5" customHeight="1" x14ac:dyDescent="0.25">
      <c r="A127" s="8" t="s">
        <v>107</v>
      </c>
      <c r="B127" s="9">
        <v>943</v>
      </c>
      <c r="C127" s="9">
        <v>1176</v>
      </c>
      <c r="D127" s="9">
        <v>2119</v>
      </c>
      <c r="E127" s="9">
        <v>0</v>
      </c>
      <c r="F127" s="9">
        <v>0</v>
      </c>
      <c r="G127" s="9">
        <v>0</v>
      </c>
      <c r="H127" s="9">
        <v>0</v>
      </c>
      <c r="I127" s="9">
        <v>0</v>
      </c>
      <c r="J127" s="9">
        <v>0</v>
      </c>
      <c r="K127" s="9">
        <f t="shared" si="31"/>
        <v>943</v>
      </c>
      <c r="L127" s="9">
        <f t="shared" si="32"/>
        <v>1176</v>
      </c>
      <c r="M127" s="9">
        <f t="shared" si="33"/>
        <v>2119</v>
      </c>
      <c r="N127" s="10" t="s">
        <v>55</v>
      </c>
    </row>
    <row r="128" spans="1:14" ht="19.5" customHeight="1" x14ac:dyDescent="0.25">
      <c r="A128" s="8" t="s">
        <v>56</v>
      </c>
      <c r="B128" s="9">
        <v>5844</v>
      </c>
      <c r="C128" s="9">
        <v>8817</v>
      </c>
      <c r="D128" s="9">
        <v>14661</v>
      </c>
      <c r="E128" s="9">
        <v>0</v>
      </c>
      <c r="F128" s="9">
        <v>0</v>
      </c>
      <c r="G128" s="9">
        <v>0</v>
      </c>
      <c r="H128" s="9">
        <v>0</v>
      </c>
      <c r="I128" s="9">
        <v>0</v>
      </c>
      <c r="J128" s="9">
        <v>0</v>
      </c>
      <c r="K128" s="9">
        <f t="shared" si="31"/>
        <v>5844</v>
      </c>
      <c r="L128" s="9">
        <f t="shared" si="32"/>
        <v>8817</v>
      </c>
      <c r="M128" s="9">
        <f t="shared" si="33"/>
        <v>14661</v>
      </c>
      <c r="N128" s="10" t="s">
        <v>57</v>
      </c>
    </row>
    <row r="129" spans="1:14" ht="19.5" customHeight="1" x14ac:dyDescent="0.25">
      <c r="A129" s="8" t="s">
        <v>58</v>
      </c>
      <c r="B129" s="9">
        <v>4314</v>
      </c>
      <c r="C129" s="9">
        <v>6983</v>
      </c>
      <c r="D129" s="9">
        <v>11297</v>
      </c>
      <c r="E129" s="9">
        <v>1</v>
      </c>
      <c r="F129" s="9">
        <v>0</v>
      </c>
      <c r="G129" s="9">
        <v>1</v>
      </c>
      <c r="H129" s="9">
        <v>0</v>
      </c>
      <c r="I129" s="9">
        <v>0</v>
      </c>
      <c r="J129" s="9">
        <v>0</v>
      </c>
      <c r="K129" s="9">
        <f t="shared" si="31"/>
        <v>4315</v>
      </c>
      <c r="L129" s="9">
        <f t="shared" si="32"/>
        <v>6983</v>
      </c>
      <c r="M129" s="9">
        <f t="shared" si="33"/>
        <v>11298</v>
      </c>
      <c r="N129" s="10" t="s">
        <v>59</v>
      </c>
    </row>
    <row r="130" spans="1:14" ht="19.5" customHeight="1" x14ac:dyDescent="0.25">
      <c r="A130" s="8" t="s">
        <v>60</v>
      </c>
      <c r="B130" s="9">
        <v>4103</v>
      </c>
      <c r="C130" s="9">
        <v>7689</v>
      </c>
      <c r="D130" s="9">
        <v>11792</v>
      </c>
      <c r="E130" s="9">
        <v>0</v>
      </c>
      <c r="F130" s="9">
        <v>0</v>
      </c>
      <c r="G130" s="9">
        <v>0</v>
      </c>
      <c r="H130" s="9">
        <v>0</v>
      </c>
      <c r="I130" s="9">
        <v>0</v>
      </c>
      <c r="J130" s="9">
        <v>0</v>
      </c>
      <c r="K130" s="9">
        <f t="shared" si="31"/>
        <v>4103</v>
      </c>
      <c r="L130" s="9">
        <f t="shared" si="32"/>
        <v>7689</v>
      </c>
      <c r="M130" s="9">
        <f t="shared" si="33"/>
        <v>11792</v>
      </c>
      <c r="N130" s="10" t="s">
        <v>61</v>
      </c>
    </row>
    <row r="131" spans="1:14" ht="19.5" customHeight="1" x14ac:dyDescent="0.25">
      <c r="A131" s="8" t="s">
        <v>62</v>
      </c>
      <c r="B131" s="9">
        <v>1214</v>
      </c>
      <c r="C131" s="9">
        <v>1290</v>
      </c>
      <c r="D131" s="9">
        <v>2504</v>
      </c>
      <c r="E131" s="9">
        <v>0</v>
      </c>
      <c r="F131" s="9">
        <v>0</v>
      </c>
      <c r="G131" s="9">
        <v>0</v>
      </c>
      <c r="H131" s="9">
        <v>0</v>
      </c>
      <c r="I131" s="9">
        <v>0</v>
      </c>
      <c r="J131" s="9">
        <v>0</v>
      </c>
      <c r="K131" s="9">
        <f t="shared" si="31"/>
        <v>1214</v>
      </c>
      <c r="L131" s="9">
        <f t="shared" si="32"/>
        <v>1290</v>
      </c>
      <c r="M131" s="9">
        <f t="shared" si="33"/>
        <v>2504</v>
      </c>
      <c r="N131" s="10" t="s">
        <v>63</v>
      </c>
    </row>
    <row r="132" spans="1:14" ht="19.5" customHeight="1" x14ac:dyDescent="0.25">
      <c r="A132" s="8" t="s">
        <v>64</v>
      </c>
      <c r="B132" s="9">
        <v>5610</v>
      </c>
      <c r="C132" s="9">
        <v>7883</v>
      </c>
      <c r="D132" s="9">
        <v>13493</v>
      </c>
      <c r="E132" s="9">
        <v>0</v>
      </c>
      <c r="F132" s="9">
        <v>1</v>
      </c>
      <c r="G132" s="9">
        <v>1</v>
      </c>
      <c r="H132" s="9">
        <v>0</v>
      </c>
      <c r="I132" s="9">
        <v>0</v>
      </c>
      <c r="J132" s="9">
        <v>0</v>
      </c>
      <c r="K132" s="9">
        <f t="shared" si="31"/>
        <v>5610</v>
      </c>
      <c r="L132" s="9">
        <f t="shared" si="32"/>
        <v>7884</v>
      </c>
      <c r="M132" s="9">
        <f t="shared" si="33"/>
        <v>13494</v>
      </c>
      <c r="N132" s="10" t="s">
        <v>65</v>
      </c>
    </row>
    <row r="133" spans="1:14" ht="19.5" customHeight="1" thickBot="1" x14ac:dyDescent="0.3">
      <c r="A133" s="11" t="s">
        <v>66</v>
      </c>
      <c r="B133" s="12">
        <v>5845</v>
      </c>
      <c r="C133" s="12">
        <v>6495</v>
      </c>
      <c r="D133" s="12">
        <v>12340</v>
      </c>
      <c r="E133" s="12">
        <v>0</v>
      </c>
      <c r="F133" s="12">
        <v>0</v>
      </c>
      <c r="G133" s="12">
        <v>0</v>
      </c>
      <c r="H133" s="12">
        <v>0</v>
      </c>
      <c r="I133" s="12">
        <v>0</v>
      </c>
      <c r="J133" s="12">
        <v>0</v>
      </c>
      <c r="K133" s="12">
        <f t="shared" si="31"/>
        <v>5845</v>
      </c>
      <c r="L133" s="12">
        <f t="shared" si="32"/>
        <v>6495</v>
      </c>
      <c r="M133" s="12">
        <f t="shared" si="33"/>
        <v>12340</v>
      </c>
      <c r="N133" s="13" t="s">
        <v>67</v>
      </c>
    </row>
    <row r="134" spans="1:14" s="659" customFormat="1" ht="19.5" customHeight="1" thickTop="1" x14ac:dyDescent="0.25">
      <c r="A134" s="668"/>
      <c r="B134" s="656"/>
      <c r="C134" s="656"/>
      <c r="D134" s="656"/>
      <c r="E134" s="656"/>
      <c r="F134" s="656"/>
      <c r="G134" s="656"/>
      <c r="H134" s="656"/>
      <c r="I134" s="656"/>
      <c r="J134" s="656"/>
      <c r="K134" s="656"/>
      <c r="L134" s="656"/>
      <c r="M134" s="656"/>
      <c r="N134" s="664"/>
    </row>
    <row r="135" spans="1:14" s="659" customFormat="1" ht="19.5" customHeight="1" x14ac:dyDescent="0.25">
      <c r="A135" s="668"/>
      <c r="B135" s="656"/>
      <c r="C135" s="656"/>
      <c r="D135" s="656"/>
      <c r="E135" s="656"/>
      <c r="F135" s="656"/>
      <c r="G135" s="656"/>
      <c r="H135" s="656"/>
      <c r="I135" s="656"/>
      <c r="J135" s="656"/>
      <c r="K135" s="656"/>
      <c r="L135" s="656"/>
      <c r="M135" s="656"/>
      <c r="N135" s="664"/>
    </row>
    <row r="136" spans="1:14" s="569" customFormat="1" ht="19.5" customHeight="1" x14ac:dyDescent="0.25">
      <c r="A136" s="579"/>
      <c r="B136" s="567"/>
      <c r="C136" s="567"/>
      <c r="D136" s="567"/>
      <c r="E136" s="567"/>
      <c r="F136" s="567"/>
      <c r="G136" s="567"/>
      <c r="H136" s="567"/>
      <c r="I136" s="567"/>
      <c r="J136" s="567"/>
      <c r="K136" s="567"/>
      <c r="L136" s="567"/>
      <c r="M136" s="567"/>
      <c r="N136" s="574"/>
    </row>
    <row r="137" spans="1:14" ht="24.75" customHeight="1" thickBot="1" x14ac:dyDescent="0.35">
      <c r="A137" s="1" t="s">
        <v>785</v>
      </c>
      <c r="B137" s="33"/>
      <c r="C137" s="33"/>
      <c r="D137" s="33"/>
      <c r="E137" s="33"/>
      <c r="F137" s="33"/>
      <c r="G137" s="33"/>
      <c r="H137" s="33"/>
      <c r="I137" s="33"/>
      <c r="J137" s="33"/>
      <c r="K137" s="33"/>
      <c r="L137" s="33"/>
      <c r="M137" s="33"/>
      <c r="N137" s="2" t="s">
        <v>174</v>
      </c>
    </row>
    <row r="138" spans="1:14" s="616" customFormat="1" ht="24.75" customHeight="1" thickTop="1" x14ac:dyDescent="0.3">
      <c r="A138" s="735" t="s">
        <v>0</v>
      </c>
      <c r="B138" s="746" t="s">
        <v>1</v>
      </c>
      <c r="C138" s="746"/>
      <c r="D138" s="746"/>
      <c r="E138" s="746" t="s">
        <v>2</v>
      </c>
      <c r="F138" s="746"/>
      <c r="G138" s="746"/>
      <c r="H138" s="746" t="s">
        <v>3</v>
      </c>
      <c r="I138" s="746"/>
      <c r="J138" s="746"/>
      <c r="K138" s="746" t="s">
        <v>4</v>
      </c>
      <c r="L138" s="746"/>
      <c r="M138" s="746"/>
      <c r="N138" s="735" t="s">
        <v>5</v>
      </c>
    </row>
    <row r="139" spans="1:14" s="616" customFormat="1" ht="24.75" customHeight="1" x14ac:dyDescent="0.3">
      <c r="A139" s="736"/>
      <c r="B139" s="747" t="s">
        <v>6</v>
      </c>
      <c r="C139" s="747"/>
      <c r="D139" s="747"/>
      <c r="E139" s="747" t="s">
        <v>7</v>
      </c>
      <c r="F139" s="747"/>
      <c r="G139" s="747"/>
      <c r="H139" s="747" t="s">
        <v>8</v>
      </c>
      <c r="I139" s="747"/>
      <c r="J139" s="747"/>
      <c r="K139" s="747" t="s">
        <v>9</v>
      </c>
      <c r="L139" s="747"/>
      <c r="M139" s="747"/>
      <c r="N139" s="736"/>
    </row>
    <row r="140" spans="1:14" s="616" customFormat="1" ht="24.75" customHeight="1" x14ac:dyDescent="0.3">
      <c r="A140" s="736"/>
      <c r="B140" s="583" t="s">
        <v>10</v>
      </c>
      <c r="C140" s="583" t="s">
        <v>11</v>
      </c>
      <c r="D140" s="583" t="s">
        <v>12</v>
      </c>
      <c r="E140" s="583" t="s">
        <v>10</v>
      </c>
      <c r="F140" s="583" t="s">
        <v>11</v>
      </c>
      <c r="G140" s="583" t="s">
        <v>12</v>
      </c>
      <c r="H140" s="583" t="s">
        <v>10</v>
      </c>
      <c r="I140" s="583" t="s">
        <v>11</v>
      </c>
      <c r="J140" s="583" t="s">
        <v>12</v>
      </c>
      <c r="K140" s="583" t="s">
        <v>10</v>
      </c>
      <c r="L140" s="583" t="s">
        <v>11</v>
      </c>
      <c r="M140" s="583" t="s">
        <v>12</v>
      </c>
      <c r="N140" s="736"/>
    </row>
    <row r="141" spans="1:14" s="616" customFormat="1" ht="24.75" customHeight="1" thickBot="1" x14ac:dyDescent="0.35">
      <c r="A141" s="737"/>
      <c r="B141" s="4" t="s">
        <v>13</v>
      </c>
      <c r="C141" s="4" t="s">
        <v>14</v>
      </c>
      <c r="D141" s="4" t="s">
        <v>9</v>
      </c>
      <c r="E141" s="4" t="s">
        <v>13</v>
      </c>
      <c r="F141" s="4" t="s">
        <v>14</v>
      </c>
      <c r="G141" s="4" t="s">
        <v>9</v>
      </c>
      <c r="H141" s="4" t="s">
        <v>13</v>
      </c>
      <c r="I141" s="4" t="s">
        <v>14</v>
      </c>
      <c r="J141" s="4" t="s">
        <v>9</v>
      </c>
      <c r="K141" s="4" t="s">
        <v>13</v>
      </c>
      <c r="L141" s="4" t="s">
        <v>14</v>
      </c>
      <c r="M141" s="4" t="s">
        <v>9</v>
      </c>
      <c r="N141" s="737"/>
    </row>
    <row r="142" spans="1:14" ht="19.5" customHeight="1" x14ac:dyDescent="0.25">
      <c r="A142" s="8" t="s">
        <v>68</v>
      </c>
      <c r="B142" s="9">
        <v>2829</v>
      </c>
      <c r="C142" s="9">
        <v>4717</v>
      </c>
      <c r="D142" s="9">
        <f>SUM(B142:C142)</f>
        <v>7546</v>
      </c>
      <c r="E142" s="9">
        <v>0</v>
      </c>
      <c r="F142" s="9">
        <v>0</v>
      </c>
      <c r="G142" s="9">
        <f>SUM(E142:F142)</f>
        <v>0</v>
      </c>
      <c r="H142" s="9">
        <v>0</v>
      </c>
      <c r="I142" s="9">
        <v>0</v>
      </c>
      <c r="J142" s="9">
        <f>SUM(H142:I142)</f>
        <v>0</v>
      </c>
      <c r="K142" s="9">
        <f>H142+E142+B142</f>
        <v>2829</v>
      </c>
      <c r="L142" s="9">
        <f>I142+F142+C142</f>
        <v>4717</v>
      </c>
      <c r="M142" s="9">
        <f>SUM(K142:L142)</f>
        <v>7546</v>
      </c>
      <c r="N142" s="10" t="s">
        <v>69</v>
      </c>
    </row>
    <row r="143" spans="1:14" ht="19.5" customHeight="1" x14ac:dyDescent="0.25">
      <c r="A143" s="8" t="s">
        <v>70</v>
      </c>
      <c r="B143" s="9">
        <v>4059</v>
      </c>
      <c r="C143" s="9">
        <v>5028</v>
      </c>
      <c r="D143" s="9">
        <f t="shared" ref="D143:D166" si="34">SUM(B143:C143)</f>
        <v>9087</v>
      </c>
      <c r="E143" s="9">
        <v>0</v>
      </c>
      <c r="F143" s="9">
        <v>0</v>
      </c>
      <c r="G143" s="9">
        <f t="shared" ref="G143:G166" si="35">SUM(E143:F143)</f>
        <v>0</v>
      </c>
      <c r="H143" s="9">
        <v>0</v>
      </c>
      <c r="I143" s="9">
        <v>0</v>
      </c>
      <c r="J143" s="9">
        <f t="shared" ref="J143:J166" si="36">SUM(H143:I143)</f>
        <v>0</v>
      </c>
      <c r="K143" s="9">
        <f t="shared" ref="K143:K166" si="37">H143+E143+B143</f>
        <v>4059</v>
      </c>
      <c r="L143" s="9">
        <f t="shared" ref="L143:L166" si="38">I143+F143+C143</f>
        <v>5028</v>
      </c>
      <c r="M143" s="9">
        <f t="shared" ref="M143:M166" si="39">SUM(K143:L143)</f>
        <v>9087</v>
      </c>
      <c r="N143" s="10" t="s">
        <v>71</v>
      </c>
    </row>
    <row r="144" spans="1:14" ht="19.5" customHeight="1" x14ac:dyDescent="0.25">
      <c r="A144" s="8" t="s">
        <v>72</v>
      </c>
      <c r="B144" s="9">
        <v>98</v>
      </c>
      <c r="C144" s="9">
        <v>126</v>
      </c>
      <c r="D144" s="9">
        <f t="shared" si="34"/>
        <v>224</v>
      </c>
      <c r="E144" s="9">
        <v>0</v>
      </c>
      <c r="F144" s="9">
        <v>0</v>
      </c>
      <c r="G144" s="9">
        <f t="shared" si="35"/>
        <v>0</v>
      </c>
      <c r="H144" s="9">
        <v>0</v>
      </c>
      <c r="I144" s="9">
        <v>0</v>
      </c>
      <c r="J144" s="9">
        <f t="shared" si="36"/>
        <v>0</v>
      </c>
      <c r="K144" s="9">
        <f t="shared" si="37"/>
        <v>98</v>
      </c>
      <c r="L144" s="9">
        <f t="shared" si="38"/>
        <v>126</v>
      </c>
      <c r="M144" s="9">
        <f t="shared" si="39"/>
        <v>224</v>
      </c>
      <c r="N144" s="10" t="s">
        <v>73</v>
      </c>
    </row>
    <row r="145" spans="1:14" ht="36" customHeight="1" x14ac:dyDescent="0.25">
      <c r="A145" s="32" t="s">
        <v>117</v>
      </c>
      <c r="B145" s="9">
        <v>73</v>
      </c>
      <c r="C145" s="9">
        <v>149</v>
      </c>
      <c r="D145" s="9">
        <f t="shared" si="34"/>
        <v>222</v>
      </c>
      <c r="E145" s="9">
        <v>0</v>
      </c>
      <c r="F145" s="9">
        <v>0</v>
      </c>
      <c r="G145" s="9">
        <f t="shared" si="35"/>
        <v>0</v>
      </c>
      <c r="H145" s="9">
        <v>0</v>
      </c>
      <c r="I145" s="9">
        <v>0</v>
      </c>
      <c r="J145" s="9">
        <f t="shared" si="36"/>
        <v>0</v>
      </c>
      <c r="K145" s="9">
        <f t="shared" si="37"/>
        <v>73</v>
      </c>
      <c r="L145" s="9">
        <f t="shared" si="38"/>
        <v>149</v>
      </c>
      <c r="M145" s="9">
        <f t="shared" si="39"/>
        <v>222</v>
      </c>
      <c r="N145" s="31" t="s">
        <v>118</v>
      </c>
    </row>
    <row r="146" spans="1:14" ht="24.75" customHeight="1" x14ac:dyDescent="0.25">
      <c r="A146" s="32" t="s">
        <v>76</v>
      </c>
      <c r="B146" s="9">
        <v>87</v>
      </c>
      <c r="C146" s="9">
        <v>101</v>
      </c>
      <c r="D146" s="9">
        <f t="shared" si="34"/>
        <v>188</v>
      </c>
      <c r="E146" s="9">
        <v>0</v>
      </c>
      <c r="F146" s="9">
        <v>0</v>
      </c>
      <c r="G146" s="9">
        <f t="shared" si="35"/>
        <v>0</v>
      </c>
      <c r="H146" s="9">
        <v>0</v>
      </c>
      <c r="I146" s="9">
        <v>0</v>
      </c>
      <c r="J146" s="9">
        <f t="shared" si="36"/>
        <v>0</v>
      </c>
      <c r="K146" s="9">
        <f t="shared" si="37"/>
        <v>87</v>
      </c>
      <c r="L146" s="9">
        <f t="shared" si="38"/>
        <v>101</v>
      </c>
      <c r="M146" s="9">
        <f t="shared" si="39"/>
        <v>188</v>
      </c>
      <c r="N146" s="34" t="s">
        <v>119</v>
      </c>
    </row>
    <row r="147" spans="1:14" s="222" customFormat="1" ht="24" customHeight="1" x14ac:dyDescent="0.25">
      <c r="A147" s="32" t="s">
        <v>139</v>
      </c>
      <c r="B147" s="9">
        <f>SUM(B108:B133,B142:B146)</f>
        <v>135573</v>
      </c>
      <c r="C147" s="9">
        <f>SUM(C108:C133,C142:C146)</f>
        <v>179610</v>
      </c>
      <c r="D147" s="9">
        <f t="shared" si="34"/>
        <v>315183</v>
      </c>
      <c r="E147" s="9">
        <f>SUM(E108:E133,E142:E146)</f>
        <v>17</v>
      </c>
      <c r="F147" s="9">
        <f>SUM(F108:F133,F142:F146)</f>
        <v>46</v>
      </c>
      <c r="G147" s="9">
        <f t="shared" si="35"/>
        <v>63</v>
      </c>
      <c r="H147" s="9">
        <f>SUM(H108:H133,H142:H146)</f>
        <v>0</v>
      </c>
      <c r="I147" s="9">
        <f>SUM(I108:I133,I142:I146)</f>
        <v>0</v>
      </c>
      <c r="J147" s="9">
        <f t="shared" si="36"/>
        <v>0</v>
      </c>
      <c r="K147" s="9">
        <f t="shared" si="37"/>
        <v>135590</v>
      </c>
      <c r="L147" s="9">
        <f t="shared" si="38"/>
        <v>179656</v>
      </c>
      <c r="M147" s="9">
        <f t="shared" si="39"/>
        <v>315246</v>
      </c>
      <c r="N147" s="34" t="s">
        <v>140</v>
      </c>
    </row>
    <row r="148" spans="1:14" ht="19.5" customHeight="1" x14ac:dyDescent="0.25">
      <c r="A148" s="8" t="s">
        <v>80</v>
      </c>
      <c r="B148" s="9">
        <v>7335</v>
      </c>
      <c r="C148" s="9">
        <v>4662</v>
      </c>
      <c r="D148" s="9">
        <f t="shared" si="34"/>
        <v>11997</v>
      </c>
      <c r="E148" s="9">
        <v>0</v>
      </c>
      <c r="F148" s="9">
        <v>2</v>
      </c>
      <c r="G148" s="9">
        <f t="shared" si="35"/>
        <v>2</v>
      </c>
      <c r="H148" s="9">
        <v>0</v>
      </c>
      <c r="I148" s="9">
        <v>0</v>
      </c>
      <c r="J148" s="9">
        <f t="shared" si="36"/>
        <v>0</v>
      </c>
      <c r="K148" s="9">
        <f t="shared" si="37"/>
        <v>7335</v>
      </c>
      <c r="L148" s="9">
        <f t="shared" si="38"/>
        <v>4664</v>
      </c>
      <c r="M148" s="9">
        <f t="shared" si="39"/>
        <v>11999</v>
      </c>
      <c r="N148" s="34" t="s">
        <v>81</v>
      </c>
    </row>
    <row r="149" spans="1:14" ht="19.5" customHeight="1" x14ac:dyDescent="0.25">
      <c r="A149" s="8" t="s">
        <v>82</v>
      </c>
      <c r="B149" s="9">
        <v>11962</v>
      </c>
      <c r="C149" s="9">
        <v>10249</v>
      </c>
      <c r="D149" s="9">
        <f t="shared" si="34"/>
        <v>22211</v>
      </c>
      <c r="E149" s="9">
        <v>2</v>
      </c>
      <c r="F149" s="9">
        <v>8</v>
      </c>
      <c r="G149" s="9">
        <f t="shared" si="35"/>
        <v>10</v>
      </c>
      <c r="H149" s="9">
        <v>0</v>
      </c>
      <c r="I149" s="9">
        <v>0</v>
      </c>
      <c r="J149" s="9">
        <f t="shared" si="36"/>
        <v>0</v>
      </c>
      <c r="K149" s="9">
        <f t="shared" si="37"/>
        <v>11964</v>
      </c>
      <c r="L149" s="9">
        <f t="shared" si="38"/>
        <v>10257</v>
      </c>
      <c r="M149" s="9">
        <f t="shared" si="39"/>
        <v>22221</v>
      </c>
      <c r="N149" s="10" t="s">
        <v>83</v>
      </c>
    </row>
    <row r="150" spans="1:14" ht="19.5" customHeight="1" x14ac:dyDescent="0.25">
      <c r="A150" s="8" t="s">
        <v>84</v>
      </c>
      <c r="B150" s="9">
        <v>7420</v>
      </c>
      <c r="C150" s="9">
        <v>6936</v>
      </c>
      <c r="D150" s="9">
        <f t="shared" si="34"/>
        <v>14356</v>
      </c>
      <c r="E150" s="9">
        <v>0</v>
      </c>
      <c r="F150" s="9">
        <v>0</v>
      </c>
      <c r="G150" s="9">
        <f t="shared" si="35"/>
        <v>0</v>
      </c>
      <c r="H150" s="9">
        <v>0</v>
      </c>
      <c r="I150" s="9">
        <v>0</v>
      </c>
      <c r="J150" s="9">
        <f t="shared" si="36"/>
        <v>0</v>
      </c>
      <c r="K150" s="9">
        <f t="shared" si="37"/>
        <v>7420</v>
      </c>
      <c r="L150" s="9">
        <f t="shared" si="38"/>
        <v>6936</v>
      </c>
      <c r="M150" s="9">
        <f t="shared" si="39"/>
        <v>14356</v>
      </c>
      <c r="N150" s="10" t="s">
        <v>85</v>
      </c>
    </row>
    <row r="151" spans="1:14" ht="19.5" customHeight="1" x14ac:dyDescent="0.25">
      <c r="A151" s="8" t="s">
        <v>86</v>
      </c>
      <c r="B151" s="9">
        <v>5902</v>
      </c>
      <c r="C151" s="9">
        <v>5383</v>
      </c>
      <c r="D151" s="9">
        <f t="shared" si="34"/>
        <v>11285</v>
      </c>
      <c r="E151" s="9">
        <v>0</v>
      </c>
      <c r="F151" s="9">
        <v>0</v>
      </c>
      <c r="G151" s="9">
        <f t="shared" si="35"/>
        <v>0</v>
      </c>
      <c r="H151" s="9">
        <v>0</v>
      </c>
      <c r="I151" s="9">
        <v>0</v>
      </c>
      <c r="J151" s="9">
        <f t="shared" si="36"/>
        <v>0</v>
      </c>
      <c r="K151" s="9">
        <f t="shared" si="37"/>
        <v>5902</v>
      </c>
      <c r="L151" s="9">
        <f t="shared" si="38"/>
        <v>5383</v>
      </c>
      <c r="M151" s="9">
        <f t="shared" si="39"/>
        <v>11285</v>
      </c>
      <c r="N151" s="10" t="s">
        <v>87</v>
      </c>
    </row>
    <row r="152" spans="1:14" ht="19.5" customHeight="1" x14ac:dyDescent="0.25">
      <c r="A152" s="8" t="s">
        <v>88</v>
      </c>
      <c r="B152" s="9">
        <v>55762</v>
      </c>
      <c r="C152" s="9">
        <v>38240</v>
      </c>
      <c r="D152" s="9">
        <f t="shared" si="34"/>
        <v>94002</v>
      </c>
      <c r="E152" s="9">
        <v>12</v>
      </c>
      <c r="F152" s="9">
        <v>20</v>
      </c>
      <c r="G152" s="9">
        <f t="shared" si="35"/>
        <v>32</v>
      </c>
      <c r="H152" s="9">
        <v>0</v>
      </c>
      <c r="I152" s="9">
        <v>0</v>
      </c>
      <c r="J152" s="9">
        <f t="shared" si="36"/>
        <v>0</v>
      </c>
      <c r="K152" s="9">
        <f t="shared" si="37"/>
        <v>55774</v>
      </c>
      <c r="L152" s="9">
        <f t="shared" si="38"/>
        <v>38260</v>
      </c>
      <c r="M152" s="9">
        <f t="shared" si="39"/>
        <v>94034</v>
      </c>
      <c r="N152" s="10" t="s">
        <v>89</v>
      </c>
    </row>
    <row r="153" spans="1:14" ht="19.5" customHeight="1" x14ac:dyDescent="0.25">
      <c r="A153" s="8" t="s">
        <v>90</v>
      </c>
      <c r="B153" s="9">
        <f>SUM(B147,B148:B152)</f>
        <v>223954</v>
      </c>
      <c r="C153" s="9">
        <f t="shared" ref="C153:I153" si="40">SUM(C147,C148:C152)</f>
        <v>245080</v>
      </c>
      <c r="D153" s="9">
        <f t="shared" si="34"/>
        <v>469034</v>
      </c>
      <c r="E153" s="9">
        <f t="shared" si="40"/>
        <v>31</v>
      </c>
      <c r="F153" s="9">
        <f t="shared" si="40"/>
        <v>76</v>
      </c>
      <c r="G153" s="9">
        <f t="shared" si="35"/>
        <v>107</v>
      </c>
      <c r="H153" s="9">
        <f t="shared" si="40"/>
        <v>0</v>
      </c>
      <c r="I153" s="9">
        <f t="shared" si="40"/>
        <v>0</v>
      </c>
      <c r="J153" s="9">
        <f t="shared" si="36"/>
        <v>0</v>
      </c>
      <c r="K153" s="9">
        <f t="shared" si="37"/>
        <v>223985</v>
      </c>
      <c r="L153" s="9">
        <f t="shared" si="38"/>
        <v>245156</v>
      </c>
      <c r="M153" s="9">
        <f t="shared" si="39"/>
        <v>469141</v>
      </c>
      <c r="N153" s="10" t="s">
        <v>91</v>
      </c>
    </row>
    <row r="154" spans="1:14" ht="20.25" customHeight="1" x14ac:dyDescent="0.25">
      <c r="A154" s="8" t="s">
        <v>92</v>
      </c>
      <c r="B154" s="9"/>
      <c r="C154" s="9"/>
      <c r="D154" s="9" t="s">
        <v>728</v>
      </c>
      <c r="E154" s="9"/>
      <c r="F154" s="9"/>
      <c r="G154" s="9"/>
      <c r="H154" s="9"/>
      <c r="I154" s="9"/>
      <c r="J154" s="9"/>
      <c r="K154" s="9"/>
      <c r="L154" s="9"/>
      <c r="M154" s="9"/>
      <c r="N154" s="10" t="s">
        <v>93</v>
      </c>
    </row>
    <row r="155" spans="1:14" ht="20.25" customHeight="1" x14ac:dyDescent="0.25">
      <c r="A155" s="8" t="s">
        <v>17</v>
      </c>
      <c r="B155" s="9">
        <v>4262</v>
      </c>
      <c r="C155" s="9">
        <v>4678</v>
      </c>
      <c r="D155" s="9">
        <f t="shared" si="34"/>
        <v>8940</v>
      </c>
      <c r="E155" s="9">
        <v>0</v>
      </c>
      <c r="F155" s="9">
        <v>5</v>
      </c>
      <c r="G155" s="9">
        <f t="shared" si="35"/>
        <v>5</v>
      </c>
      <c r="H155" s="9">
        <v>0</v>
      </c>
      <c r="I155" s="9">
        <v>0</v>
      </c>
      <c r="J155" s="9">
        <f t="shared" si="36"/>
        <v>0</v>
      </c>
      <c r="K155" s="9">
        <f t="shared" si="37"/>
        <v>4262</v>
      </c>
      <c r="L155" s="9">
        <f t="shared" si="38"/>
        <v>4683</v>
      </c>
      <c r="M155" s="9">
        <f t="shared" si="39"/>
        <v>8945</v>
      </c>
      <c r="N155" s="10" t="s">
        <v>18</v>
      </c>
    </row>
    <row r="156" spans="1:14" ht="20.25" customHeight="1" x14ac:dyDescent="0.25">
      <c r="A156" s="8" t="s">
        <v>19</v>
      </c>
      <c r="B156" s="9">
        <v>3351</v>
      </c>
      <c r="C156" s="9">
        <v>3069</v>
      </c>
      <c r="D156" s="9">
        <f t="shared" si="34"/>
        <v>6420</v>
      </c>
      <c r="E156" s="9">
        <v>0</v>
      </c>
      <c r="F156" s="9">
        <v>0</v>
      </c>
      <c r="G156" s="9">
        <f t="shared" si="35"/>
        <v>0</v>
      </c>
      <c r="H156" s="9">
        <v>0</v>
      </c>
      <c r="I156" s="9">
        <v>0</v>
      </c>
      <c r="J156" s="9">
        <f t="shared" si="36"/>
        <v>0</v>
      </c>
      <c r="K156" s="9">
        <f t="shared" si="37"/>
        <v>3351</v>
      </c>
      <c r="L156" s="9">
        <f t="shared" si="38"/>
        <v>3069</v>
      </c>
      <c r="M156" s="9">
        <f t="shared" si="39"/>
        <v>6420</v>
      </c>
      <c r="N156" s="10" t="s">
        <v>126</v>
      </c>
    </row>
    <row r="157" spans="1:14" ht="20.25" customHeight="1" x14ac:dyDescent="0.25">
      <c r="A157" s="8" t="s">
        <v>21</v>
      </c>
      <c r="B157" s="9">
        <v>1030</v>
      </c>
      <c r="C157" s="9">
        <v>516</v>
      </c>
      <c r="D157" s="9">
        <f t="shared" si="34"/>
        <v>1546</v>
      </c>
      <c r="E157" s="9">
        <v>0</v>
      </c>
      <c r="F157" s="9">
        <v>0</v>
      </c>
      <c r="G157" s="9">
        <f t="shared" si="35"/>
        <v>0</v>
      </c>
      <c r="H157" s="9">
        <v>0</v>
      </c>
      <c r="I157" s="9">
        <v>0</v>
      </c>
      <c r="J157" s="9">
        <f t="shared" si="36"/>
        <v>0</v>
      </c>
      <c r="K157" s="9">
        <f t="shared" si="37"/>
        <v>1030</v>
      </c>
      <c r="L157" s="9">
        <f t="shared" si="38"/>
        <v>516</v>
      </c>
      <c r="M157" s="9">
        <f t="shared" si="39"/>
        <v>1546</v>
      </c>
      <c r="N157" s="10" t="s">
        <v>147</v>
      </c>
    </row>
    <row r="158" spans="1:14" ht="20.25" customHeight="1" x14ac:dyDescent="0.25">
      <c r="A158" s="8" t="s">
        <v>25</v>
      </c>
      <c r="B158" s="9">
        <v>2897</v>
      </c>
      <c r="C158" s="9">
        <v>2656</v>
      </c>
      <c r="D158" s="9">
        <f t="shared" si="34"/>
        <v>5553</v>
      </c>
      <c r="E158" s="9">
        <v>4</v>
      </c>
      <c r="F158" s="9">
        <v>2</v>
      </c>
      <c r="G158" s="9">
        <f t="shared" si="35"/>
        <v>6</v>
      </c>
      <c r="H158" s="9">
        <v>0</v>
      </c>
      <c r="I158" s="9">
        <v>0</v>
      </c>
      <c r="J158" s="9">
        <f t="shared" si="36"/>
        <v>0</v>
      </c>
      <c r="K158" s="9">
        <f t="shared" si="37"/>
        <v>2901</v>
      </c>
      <c r="L158" s="9">
        <f t="shared" si="38"/>
        <v>2658</v>
      </c>
      <c r="M158" s="9">
        <f t="shared" si="39"/>
        <v>5559</v>
      </c>
      <c r="N158" s="10" t="s">
        <v>26</v>
      </c>
    </row>
    <row r="159" spans="1:14" ht="20.25" customHeight="1" x14ac:dyDescent="0.25">
      <c r="A159" s="8" t="s">
        <v>27</v>
      </c>
      <c r="B159" s="9">
        <v>3139</v>
      </c>
      <c r="C159" s="9">
        <v>1136</v>
      </c>
      <c r="D159" s="9">
        <f t="shared" si="34"/>
        <v>4275</v>
      </c>
      <c r="E159" s="9">
        <v>0</v>
      </c>
      <c r="F159" s="9">
        <v>0</v>
      </c>
      <c r="G159" s="9">
        <f t="shared" si="35"/>
        <v>0</v>
      </c>
      <c r="H159" s="9">
        <v>0</v>
      </c>
      <c r="I159" s="9">
        <v>0</v>
      </c>
      <c r="J159" s="9">
        <f t="shared" si="36"/>
        <v>0</v>
      </c>
      <c r="K159" s="9">
        <f t="shared" si="37"/>
        <v>3139</v>
      </c>
      <c r="L159" s="9">
        <f t="shared" si="38"/>
        <v>1136</v>
      </c>
      <c r="M159" s="9">
        <f t="shared" si="39"/>
        <v>4275</v>
      </c>
      <c r="N159" s="10" t="s">
        <v>144</v>
      </c>
    </row>
    <row r="160" spans="1:14" s="222" customFormat="1" ht="20.25" customHeight="1" x14ac:dyDescent="0.25">
      <c r="A160" s="8" t="s">
        <v>94</v>
      </c>
      <c r="B160" s="9">
        <v>3</v>
      </c>
      <c r="C160" s="9">
        <v>4</v>
      </c>
      <c r="D160" s="9">
        <f t="shared" si="34"/>
        <v>7</v>
      </c>
      <c r="E160" s="9">
        <v>0</v>
      </c>
      <c r="F160" s="9">
        <v>0</v>
      </c>
      <c r="G160" s="9">
        <f t="shared" si="35"/>
        <v>0</v>
      </c>
      <c r="H160" s="9">
        <v>0</v>
      </c>
      <c r="I160" s="9">
        <v>0</v>
      </c>
      <c r="J160" s="9">
        <f t="shared" si="36"/>
        <v>0</v>
      </c>
      <c r="K160" s="9">
        <f t="shared" si="37"/>
        <v>3</v>
      </c>
      <c r="L160" s="9">
        <f t="shared" si="38"/>
        <v>4</v>
      </c>
      <c r="M160" s="9">
        <f t="shared" si="39"/>
        <v>7</v>
      </c>
      <c r="N160" s="223" t="s">
        <v>32</v>
      </c>
    </row>
    <row r="161" spans="1:17" ht="20.25" customHeight="1" x14ac:dyDescent="0.25">
      <c r="A161" s="8" t="s">
        <v>35</v>
      </c>
      <c r="B161" s="9">
        <v>3610</v>
      </c>
      <c r="C161" s="9">
        <v>2402</v>
      </c>
      <c r="D161" s="9">
        <f t="shared" si="34"/>
        <v>6012</v>
      </c>
      <c r="E161" s="9">
        <v>0</v>
      </c>
      <c r="F161" s="9">
        <v>0</v>
      </c>
      <c r="G161" s="9">
        <f t="shared" si="35"/>
        <v>0</v>
      </c>
      <c r="H161" s="9">
        <v>0</v>
      </c>
      <c r="I161" s="9">
        <v>0</v>
      </c>
      <c r="J161" s="9">
        <f t="shared" si="36"/>
        <v>0</v>
      </c>
      <c r="K161" s="9">
        <f t="shared" si="37"/>
        <v>3610</v>
      </c>
      <c r="L161" s="9">
        <f t="shared" si="38"/>
        <v>2402</v>
      </c>
      <c r="M161" s="9">
        <f t="shared" si="39"/>
        <v>6012</v>
      </c>
      <c r="N161" s="10" t="s">
        <v>36</v>
      </c>
    </row>
    <row r="162" spans="1:17" ht="20.25" customHeight="1" x14ac:dyDescent="0.25">
      <c r="A162" s="8" t="s">
        <v>39</v>
      </c>
      <c r="B162" s="9">
        <v>2531</v>
      </c>
      <c r="C162" s="9">
        <v>1912</v>
      </c>
      <c r="D162" s="9">
        <f t="shared" si="34"/>
        <v>4443</v>
      </c>
      <c r="E162" s="9">
        <v>1</v>
      </c>
      <c r="F162" s="9">
        <v>0</v>
      </c>
      <c r="G162" s="9">
        <f t="shared" si="35"/>
        <v>1</v>
      </c>
      <c r="H162" s="9">
        <v>1</v>
      </c>
      <c r="I162" s="9">
        <v>0</v>
      </c>
      <c r="J162" s="9">
        <f t="shared" si="36"/>
        <v>1</v>
      </c>
      <c r="K162" s="9">
        <f t="shared" si="37"/>
        <v>2533</v>
      </c>
      <c r="L162" s="9">
        <f t="shared" si="38"/>
        <v>1912</v>
      </c>
      <c r="M162" s="9">
        <f t="shared" si="39"/>
        <v>4445</v>
      </c>
      <c r="N162" s="10" t="s">
        <v>40</v>
      </c>
    </row>
    <row r="163" spans="1:17" ht="20.25" customHeight="1" x14ac:dyDescent="0.25">
      <c r="A163" s="8" t="s">
        <v>43</v>
      </c>
      <c r="B163" s="9">
        <v>3922</v>
      </c>
      <c r="C163" s="9">
        <v>1067</v>
      </c>
      <c r="D163" s="9">
        <f t="shared" si="34"/>
        <v>4989</v>
      </c>
      <c r="E163" s="9">
        <v>1</v>
      </c>
      <c r="F163" s="9">
        <v>0</v>
      </c>
      <c r="G163" s="9">
        <f t="shared" si="35"/>
        <v>1</v>
      </c>
      <c r="H163" s="9">
        <v>0</v>
      </c>
      <c r="I163" s="9">
        <v>0</v>
      </c>
      <c r="J163" s="9">
        <f t="shared" si="36"/>
        <v>0</v>
      </c>
      <c r="K163" s="9">
        <f t="shared" si="37"/>
        <v>3923</v>
      </c>
      <c r="L163" s="9">
        <f t="shared" si="38"/>
        <v>1067</v>
      </c>
      <c r="M163" s="9">
        <f t="shared" si="39"/>
        <v>4990</v>
      </c>
      <c r="N163" s="10" t="s">
        <v>44</v>
      </c>
    </row>
    <row r="164" spans="1:17" ht="20.25" customHeight="1" x14ac:dyDescent="0.25">
      <c r="A164" s="8" t="s">
        <v>45</v>
      </c>
      <c r="B164" s="9">
        <v>792</v>
      </c>
      <c r="C164" s="9">
        <v>489</v>
      </c>
      <c r="D164" s="9">
        <f t="shared" si="34"/>
        <v>1281</v>
      </c>
      <c r="E164" s="9">
        <v>0</v>
      </c>
      <c r="F164" s="9">
        <v>0</v>
      </c>
      <c r="G164" s="9">
        <f t="shared" si="35"/>
        <v>0</v>
      </c>
      <c r="H164" s="9">
        <v>0</v>
      </c>
      <c r="I164" s="9">
        <v>0</v>
      </c>
      <c r="J164" s="9">
        <f t="shared" si="36"/>
        <v>0</v>
      </c>
      <c r="K164" s="9">
        <f t="shared" si="37"/>
        <v>792</v>
      </c>
      <c r="L164" s="9">
        <f t="shared" si="38"/>
        <v>489</v>
      </c>
      <c r="M164" s="9">
        <f t="shared" si="39"/>
        <v>1281</v>
      </c>
      <c r="N164" s="10" t="s">
        <v>46</v>
      </c>
    </row>
    <row r="165" spans="1:17" ht="20.25" customHeight="1" x14ac:dyDescent="0.25">
      <c r="A165" s="8" t="s">
        <v>47</v>
      </c>
      <c r="B165" s="9">
        <v>1833</v>
      </c>
      <c r="C165" s="9">
        <v>1153</v>
      </c>
      <c r="D165" s="9">
        <f t="shared" si="34"/>
        <v>2986</v>
      </c>
      <c r="E165" s="9">
        <v>0</v>
      </c>
      <c r="F165" s="9">
        <v>0</v>
      </c>
      <c r="G165" s="9">
        <f t="shared" si="35"/>
        <v>0</v>
      </c>
      <c r="H165" s="9">
        <v>0</v>
      </c>
      <c r="I165" s="9">
        <v>0</v>
      </c>
      <c r="J165" s="9">
        <f t="shared" si="36"/>
        <v>0</v>
      </c>
      <c r="K165" s="9">
        <f t="shared" si="37"/>
        <v>1833</v>
      </c>
      <c r="L165" s="9">
        <f t="shared" si="38"/>
        <v>1153</v>
      </c>
      <c r="M165" s="9">
        <f t="shared" si="39"/>
        <v>2986</v>
      </c>
      <c r="N165" s="10" t="s">
        <v>48</v>
      </c>
    </row>
    <row r="166" spans="1:17" ht="20.25" customHeight="1" thickBot="1" x14ac:dyDescent="0.3">
      <c r="A166" s="11" t="s">
        <v>49</v>
      </c>
      <c r="B166" s="12">
        <v>1035</v>
      </c>
      <c r="C166" s="12">
        <v>715</v>
      </c>
      <c r="D166" s="12">
        <f t="shared" si="34"/>
        <v>1750</v>
      </c>
      <c r="E166" s="12">
        <v>0</v>
      </c>
      <c r="F166" s="12">
        <v>1</v>
      </c>
      <c r="G166" s="12">
        <f t="shared" si="35"/>
        <v>1</v>
      </c>
      <c r="H166" s="12">
        <v>0</v>
      </c>
      <c r="I166" s="12">
        <v>0</v>
      </c>
      <c r="J166" s="12">
        <f t="shared" si="36"/>
        <v>0</v>
      </c>
      <c r="K166" s="12">
        <f t="shared" si="37"/>
        <v>1035</v>
      </c>
      <c r="L166" s="12">
        <f t="shared" si="38"/>
        <v>716</v>
      </c>
      <c r="M166" s="12">
        <f t="shared" si="39"/>
        <v>1751</v>
      </c>
      <c r="N166" s="13" t="s">
        <v>50</v>
      </c>
    </row>
    <row r="167" spans="1:17" ht="21" customHeight="1" thickTop="1" x14ac:dyDescent="0.25"/>
    <row r="168" spans="1:17" ht="20.25" customHeight="1" x14ac:dyDescent="0.25"/>
    <row r="169" spans="1:17" ht="20.25" customHeight="1" thickBot="1" x14ac:dyDescent="0.35">
      <c r="A169" s="1" t="s">
        <v>785</v>
      </c>
      <c r="B169" s="33"/>
      <c r="C169" s="33"/>
      <c r="D169" s="33"/>
      <c r="E169" s="33"/>
      <c r="F169" s="33"/>
      <c r="G169" s="33"/>
      <c r="H169" s="33"/>
      <c r="I169" s="33"/>
      <c r="J169" s="33"/>
      <c r="K169" s="33"/>
      <c r="L169" s="33"/>
      <c r="M169" s="33"/>
      <c r="N169" s="2" t="s">
        <v>174</v>
      </c>
    </row>
    <row r="170" spans="1:17" s="616" customFormat="1" ht="19.5" customHeight="1" thickTop="1" x14ac:dyDescent="0.3">
      <c r="A170" s="735" t="s">
        <v>0</v>
      </c>
      <c r="B170" s="746" t="s">
        <v>1</v>
      </c>
      <c r="C170" s="746"/>
      <c r="D170" s="746"/>
      <c r="E170" s="746" t="s">
        <v>2</v>
      </c>
      <c r="F170" s="746"/>
      <c r="G170" s="746"/>
      <c r="H170" s="746" t="s">
        <v>3</v>
      </c>
      <c r="I170" s="746"/>
      <c r="J170" s="746"/>
      <c r="K170" s="746" t="s">
        <v>4</v>
      </c>
      <c r="L170" s="746"/>
      <c r="M170" s="746"/>
      <c r="N170" s="735" t="s">
        <v>5</v>
      </c>
    </row>
    <row r="171" spans="1:17" s="616" customFormat="1" ht="19.5" customHeight="1" x14ac:dyDescent="0.3">
      <c r="A171" s="736"/>
      <c r="B171" s="747" t="s">
        <v>6</v>
      </c>
      <c r="C171" s="747"/>
      <c r="D171" s="747"/>
      <c r="E171" s="747" t="s">
        <v>7</v>
      </c>
      <c r="F171" s="747"/>
      <c r="G171" s="747"/>
      <c r="H171" s="747" t="s">
        <v>8</v>
      </c>
      <c r="I171" s="747"/>
      <c r="J171" s="747"/>
      <c r="K171" s="747" t="s">
        <v>9</v>
      </c>
      <c r="L171" s="747"/>
      <c r="M171" s="747"/>
      <c r="N171" s="736"/>
      <c r="Q171" s="35"/>
    </row>
    <row r="172" spans="1:17" s="616" customFormat="1" ht="19.5" customHeight="1" x14ac:dyDescent="0.3">
      <c r="A172" s="736"/>
      <c r="B172" s="583" t="s">
        <v>10</v>
      </c>
      <c r="C172" s="583" t="s">
        <v>11</v>
      </c>
      <c r="D172" s="583" t="s">
        <v>12</v>
      </c>
      <c r="E172" s="583" t="s">
        <v>10</v>
      </c>
      <c r="F172" s="583" t="s">
        <v>11</v>
      </c>
      <c r="G172" s="583" t="s">
        <v>12</v>
      </c>
      <c r="H172" s="583" t="s">
        <v>10</v>
      </c>
      <c r="I172" s="583" t="s">
        <v>11</v>
      </c>
      <c r="J172" s="583" t="s">
        <v>12</v>
      </c>
      <c r="K172" s="583" t="s">
        <v>10</v>
      </c>
      <c r="L172" s="583" t="s">
        <v>11</v>
      </c>
      <c r="M172" s="583" t="s">
        <v>12</v>
      </c>
      <c r="N172" s="736"/>
    </row>
    <row r="173" spans="1:17" s="616" customFormat="1" ht="15.75" customHeight="1" thickBot="1" x14ac:dyDescent="0.35">
      <c r="A173" s="737"/>
      <c r="B173" s="4" t="s">
        <v>13</v>
      </c>
      <c r="C173" s="4" t="s">
        <v>14</v>
      </c>
      <c r="D173" s="4" t="s">
        <v>9</v>
      </c>
      <c r="E173" s="4" t="s">
        <v>13</v>
      </c>
      <c r="F173" s="4" t="s">
        <v>14</v>
      </c>
      <c r="G173" s="4" t="s">
        <v>9</v>
      </c>
      <c r="H173" s="4" t="s">
        <v>13</v>
      </c>
      <c r="I173" s="4" t="s">
        <v>14</v>
      </c>
      <c r="J173" s="4" t="s">
        <v>9</v>
      </c>
      <c r="K173" s="4" t="s">
        <v>13</v>
      </c>
      <c r="L173" s="4" t="s">
        <v>14</v>
      </c>
      <c r="M173" s="4" t="s">
        <v>9</v>
      </c>
      <c r="N173" s="737"/>
    </row>
    <row r="174" spans="1:17" ht="22.5" customHeight="1" x14ac:dyDescent="0.25">
      <c r="A174" s="5" t="s">
        <v>96</v>
      </c>
      <c r="B174" s="6">
        <v>287</v>
      </c>
      <c r="C174" s="6">
        <v>147</v>
      </c>
      <c r="D174" s="9">
        <f t="shared" ref="D174:D179" si="41">SUM(B174:C174)</f>
        <v>434</v>
      </c>
      <c r="E174" s="6">
        <v>0</v>
      </c>
      <c r="F174" s="6">
        <v>0</v>
      </c>
      <c r="G174" s="9">
        <f t="shared" ref="G174:G179" si="42">SUM(E174:F174)</f>
        <v>0</v>
      </c>
      <c r="H174" s="6">
        <v>0</v>
      </c>
      <c r="I174" s="6">
        <v>0</v>
      </c>
      <c r="J174" s="9">
        <f>SUM(H174:I174)</f>
        <v>0</v>
      </c>
      <c r="K174" s="9">
        <f t="shared" ref="K174:L179" si="43">H174+E174+B174</f>
        <v>287</v>
      </c>
      <c r="L174" s="9">
        <f t="shared" si="43"/>
        <v>147</v>
      </c>
      <c r="M174" s="9">
        <f t="shared" ref="M174:M179" si="44">SUM(K174:L174)</f>
        <v>434</v>
      </c>
      <c r="N174" s="7" t="s">
        <v>52</v>
      </c>
    </row>
    <row r="175" spans="1:17" ht="18.75" customHeight="1" x14ac:dyDescent="0.25">
      <c r="A175" s="8" t="s">
        <v>53</v>
      </c>
      <c r="B175" s="9">
        <v>2690</v>
      </c>
      <c r="C175" s="9">
        <v>1775</v>
      </c>
      <c r="D175" s="9">
        <f t="shared" si="41"/>
        <v>4465</v>
      </c>
      <c r="E175" s="9">
        <v>0</v>
      </c>
      <c r="F175" s="9">
        <v>0</v>
      </c>
      <c r="G175" s="9">
        <f t="shared" si="42"/>
        <v>0</v>
      </c>
      <c r="H175" s="9">
        <v>0</v>
      </c>
      <c r="I175" s="9">
        <v>0</v>
      </c>
      <c r="J175" s="9">
        <f>SUM(H175:I175)</f>
        <v>0</v>
      </c>
      <c r="K175" s="9">
        <f t="shared" si="43"/>
        <v>2690</v>
      </c>
      <c r="L175" s="9">
        <f t="shared" si="43"/>
        <v>1775</v>
      </c>
      <c r="M175" s="9">
        <f t="shared" si="44"/>
        <v>4465</v>
      </c>
      <c r="N175" s="10" t="s">
        <v>54</v>
      </c>
    </row>
    <row r="176" spans="1:17" ht="18.75" customHeight="1" x14ac:dyDescent="0.25">
      <c r="A176" s="8" t="s">
        <v>107</v>
      </c>
      <c r="B176" s="9">
        <v>75</v>
      </c>
      <c r="C176" s="9">
        <v>32</v>
      </c>
      <c r="D176" s="9">
        <f t="shared" si="41"/>
        <v>107</v>
      </c>
      <c r="E176" s="9">
        <v>0</v>
      </c>
      <c r="F176" s="9">
        <v>0</v>
      </c>
      <c r="G176" s="9">
        <f t="shared" si="42"/>
        <v>0</v>
      </c>
      <c r="H176" s="9">
        <v>0</v>
      </c>
      <c r="I176" s="9">
        <v>0</v>
      </c>
      <c r="J176" s="9">
        <f>SUM(H176:I176)</f>
        <v>0</v>
      </c>
      <c r="K176" s="9">
        <f t="shared" si="43"/>
        <v>75</v>
      </c>
      <c r="L176" s="9">
        <f t="shared" si="43"/>
        <v>32</v>
      </c>
      <c r="M176" s="9">
        <f t="shared" si="44"/>
        <v>107</v>
      </c>
      <c r="N176" s="223" t="s">
        <v>55</v>
      </c>
    </row>
    <row r="177" spans="1:14" ht="18.75" customHeight="1" x14ac:dyDescent="0.25">
      <c r="A177" s="8" t="s">
        <v>56</v>
      </c>
      <c r="B177" s="9">
        <v>2775</v>
      </c>
      <c r="C177" s="9">
        <v>1901</v>
      </c>
      <c r="D177" s="9">
        <f t="shared" si="41"/>
        <v>4676</v>
      </c>
      <c r="E177" s="9">
        <v>0</v>
      </c>
      <c r="F177" s="9">
        <v>0</v>
      </c>
      <c r="G177" s="9">
        <f t="shared" si="42"/>
        <v>0</v>
      </c>
      <c r="H177" s="9">
        <v>0</v>
      </c>
      <c r="I177" s="9">
        <v>0</v>
      </c>
      <c r="J177" s="9">
        <f>SUM(H177:I177)</f>
        <v>0</v>
      </c>
      <c r="K177" s="9">
        <f t="shared" si="43"/>
        <v>2775</v>
      </c>
      <c r="L177" s="9">
        <f t="shared" si="43"/>
        <v>1901</v>
      </c>
      <c r="M177" s="9">
        <f t="shared" si="44"/>
        <v>4676</v>
      </c>
      <c r="N177" s="10" t="s">
        <v>57</v>
      </c>
    </row>
    <row r="178" spans="1:14" ht="18.75" customHeight="1" x14ac:dyDescent="0.25">
      <c r="A178" s="8" t="s">
        <v>58</v>
      </c>
      <c r="B178" s="9">
        <v>2982</v>
      </c>
      <c r="C178" s="9">
        <v>2329</v>
      </c>
      <c r="D178" s="9">
        <f t="shared" si="41"/>
        <v>5311</v>
      </c>
      <c r="E178" s="9">
        <v>0</v>
      </c>
      <c r="F178" s="9">
        <v>0</v>
      </c>
      <c r="G178" s="9">
        <f t="shared" si="42"/>
        <v>0</v>
      </c>
      <c r="H178" s="9">
        <v>0</v>
      </c>
      <c r="I178" s="9">
        <v>0</v>
      </c>
      <c r="J178" s="9">
        <v>0</v>
      </c>
      <c r="K178" s="9">
        <f t="shared" si="43"/>
        <v>2982</v>
      </c>
      <c r="L178" s="9">
        <f t="shared" si="43"/>
        <v>2329</v>
      </c>
      <c r="M178" s="9">
        <f t="shared" si="44"/>
        <v>5311</v>
      </c>
      <c r="N178" s="223" t="s">
        <v>59</v>
      </c>
    </row>
    <row r="179" spans="1:14" ht="21.75" customHeight="1" x14ac:dyDescent="0.25">
      <c r="A179" s="8" t="s">
        <v>60</v>
      </c>
      <c r="B179" s="9">
        <v>2173</v>
      </c>
      <c r="C179" s="9">
        <v>1639</v>
      </c>
      <c r="D179" s="9">
        <f t="shared" si="41"/>
        <v>3812</v>
      </c>
      <c r="E179" s="9">
        <v>0</v>
      </c>
      <c r="F179" s="9">
        <v>0</v>
      </c>
      <c r="G179" s="9">
        <f t="shared" si="42"/>
        <v>0</v>
      </c>
      <c r="H179" s="9">
        <v>0</v>
      </c>
      <c r="I179" s="9">
        <v>0</v>
      </c>
      <c r="J179" s="9">
        <f>SUM(H179:I179)</f>
        <v>0</v>
      </c>
      <c r="K179" s="9">
        <f t="shared" si="43"/>
        <v>2173</v>
      </c>
      <c r="L179" s="9">
        <f t="shared" si="43"/>
        <v>1639</v>
      </c>
      <c r="M179" s="9">
        <f t="shared" si="44"/>
        <v>3812</v>
      </c>
      <c r="N179" s="223" t="s">
        <v>61</v>
      </c>
    </row>
    <row r="180" spans="1:14" ht="21.75" customHeight="1" x14ac:dyDescent="0.25">
      <c r="A180" s="8" t="s">
        <v>62</v>
      </c>
      <c r="B180" s="9">
        <v>758</v>
      </c>
      <c r="C180" s="9">
        <v>525</v>
      </c>
      <c r="D180" s="9">
        <f t="shared" ref="D180:D194" si="45">SUM(B180:C180)</f>
        <v>1283</v>
      </c>
      <c r="E180" s="9">
        <v>0</v>
      </c>
      <c r="F180" s="9">
        <v>0</v>
      </c>
      <c r="G180" s="9">
        <f t="shared" ref="G180:G193" si="46">SUM(E180:F180)</f>
        <v>0</v>
      </c>
      <c r="H180" s="9">
        <v>0</v>
      </c>
      <c r="I180" s="9">
        <v>0</v>
      </c>
      <c r="J180" s="9">
        <f t="shared" ref="J180:J193" si="47">SUM(H180:I180)</f>
        <v>0</v>
      </c>
      <c r="K180" s="9">
        <f t="shared" ref="K180:K193" si="48">H180+E180+B180</f>
        <v>758</v>
      </c>
      <c r="L180" s="9">
        <f t="shared" ref="L180:L193" si="49">I180+F180+C180</f>
        <v>525</v>
      </c>
      <c r="M180" s="9">
        <f t="shared" ref="M180:M194" si="50">SUM(K180:L180)</f>
        <v>1283</v>
      </c>
      <c r="N180" s="10" t="s">
        <v>63</v>
      </c>
    </row>
    <row r="181" spans="1:14" ht="21.75" customHeight="1" x14ac:dyDescent="0.25">
      <c r="A181" s="8" t="s">
        <v>64</v>
      </c>
      <c r="B181" s="9">
        <v>4937</v>
      </c>
      <c r="C181" s="9">
        <v>2729</v>
      </c>
      <c r="D181" s="9">
        <f t="shared" si="45"/>
        <v>7666</v>
      </c>
      <c r="E181" s="9">
        <v>0</v>
      </c>
      <c r="F181" s="9">
        <v>0</v>
      </c>
      <c r="G181" s="9">
        <f t="shared" si="46"/>
        <v>0</v>
      </c>
      <c r="H181" s="9">
        <v>0</v>
      </c>
      <c r="I181" s="9">
        <v>0</v>
      </c>
      <c r="J181" s="9">
        <f t="shared" si="47"/>
        <v>0</v>
      </c>
      <c r="K181" s="9">
        <f t="shared" si="48"/>
        <v>4937</v>
      </c>
      <c r="L181" s="9">
        <f t="shared" si="49"/>
        <v>2729</v>
      </c>
      <c r="M181" s="9">
        <f t="shared" si="50"/>
        <v>7666</v>
      </c>
      <c r="N181" s="10" t="s">
        <v>65</v>
      </c>
    </row>
    <row r="182" spans="1:14" ht="21.75" customHeight="1" x14ac:dyDescent="0.25">
      <c r="A182" s="8" t="s">
        <v>66</v>
      </c>
      <c r="B182" s="9">
        <v>2131</v>
      </c>
      <c r="C182" s="9">
        <v>1025</v>
      </c>
      <c r="D182" s="9">
        <f t="shared" si="45"/>
        <v>3156</v>
      </c>
      <c r="E182" s="9">
        <v>0</v>
      </c>
      <c r="F182" s="9">
        <v>0</v>
      </c>
      <c r="G182" s="9">
        <f t="shared" si="46"/>
        <v>0</v>
      </c>
      <c r="H182" s="9">
        <v>0</v>
      </c>
      <c r="I182" s="9">
        <v>0</v>
      </c>
      <c r="J182" s="9">
        <f t="shared" si="47"/>
        <v>0</v>
      </c>
      <c r="K182" s="9">
        <f t="shared" si="48"/>
        <v>2131</v>
      </c>
      <c r="L182" s="9">
        <f t="shared" si="49"/>
        <v>1025</v>
      </c>
      <c r="M182" s="9">
        <f t="shared" si="50"/>
        <v>3156</v>
      </c>
      <c r="N182" s="10" t="s">
        <v>67</v>
      </c>
    </row>
    <row r="183" spans="1:14" ht="21.75" customHeight="1" x14ac:dyDescent="0.25">
      <c r="A183" s="8" t="s">
        <v>68</v>
      </c>
      <c r="B183" s="9">
        <v>1658</v>
      </c>
      <c r="C183" s="9">
        <v>1404</v>
      </c>
      <c r="D183" s="9">
        <f t="shared" si="45"/>
        <v>3062</v>
      </c>
      <c r="E183" s="9">
        <v>0</v>
      </c>
      <c r="F183" s="9">
        <v>0</v>
      </c>
      <c r="G183" s="9">
        <f t="shared" si="46"/>
        <v>0</v>
      </c>
      <c r="H183" s="9">
        <v>0</v>
      </c>
      <c r="I183" s="9">
        <v>0</v>
      </c>
      <c r="J183" s="9">
        <f t="shared" si="47"/>
        <v>0</v>
      </c>
      <c r="K183" s="9">
        <f t="shared" si="48"/>
        <v>1658</v>
      </c>
      <c r="L183" s="9">
        <f t="shared" si="49"/>
        <v>1404</v>
      </c>
      <c r="M183" s="9">
        <f t="shared" si="50"/>
        <v>3062</v>
      </c>
      <c r="N183" s="10" t="s">
        <v>69</v>
      </c>
    </row>
    <row r="184" spans="1:14" ht="21.75" customHeight="1" x14ac:dyDescent="0.25">
      <c r="A184" s="8" t="s">
        <v>70</v>
      </c>
      <c r="B184" s="9">
        <v>1040</v>
      </c>
      <c r="C184" s="9">
        <v>632</v>
      </c>
      <c r="D184" s="9">
        <f t="shared" si="45"/>
        <v>1672</v>
      </c>
      <c r="E184" s="9">
        <v>0</v>
      </c>
      <c r="F184" s="9">
        <v>0</v>
      </c>
      <c r="G184" s="9">
        <f t="shared" si="46"/>
        <v>0</v>
      </c>
      <c r="H184" s="9">
        <v>0</v>
      </c>
      <c r="I184" s="9">
        <v>0</v>
      </c>
      <c r="J184" s="9">
        <f t="shared" si="47"/>
        <v>0</v>
      </c>
      <c r="K184" s="9">
        <f t="shared" si="48"/>
        <v>1040</v>
      </c>
      <c r="L184" s="9">
        <f t="shared" si="49"/>
        <v>632</v>
      </c>
      <c r="M184" s="9">
        <f t="shared" si="50"/>
        <v>1672</v>
      </c>
      <c r="N184" s="10" t="s">
        <v>71</v>
      </c>
    </row>
    <row r="185" spans="1:14" ht="21.75" customHeight="1" x14ac:dyDescent="0.25">
      <c r="A185" s="8" t="s">
        <v>72</v>
      </c>
      <c r="B185" s="9">
        <v>36</v>
      </c>
      <c r="C185" s="9">
        <v>18</v>
      </c>
      <c r="D185" s="9">
        <f t="shared" si="45"/>
        <v>54</v>
      </c>
      <c r="E185" s="9">
        <v>0</v>
      </c>
      <c r="F185" s="9">
        <v>0</v>
      </c>
      <c r="G185" s="9">
        <f t="shared" si="46"/>
        <v>0</v>
      </c>
      <c r="H185" s="9">
        <v>0</v>
      </c>
      <c r="I185" s="9">
        <v>0</v>
      </c>
      <c r="J185" s="9">
        <f t="shared" si="47"/>
        <v>0</v>
      </c>
      <c r="K185" s="9">
        <f t="shared" si="48"/>
        <v>36</v>
      </c>
      <c r="L185" s="9">
        <f t="shared" si="49"/>
        <v>18</v>
      </c>
      <c r="M185" s="9">
        <f t="shared" si="50"/>
        <v>54</v>
      </c>
      <c r="N185" s="10" t="s">
        <v>73</v>
      </c>
    </row>
    <row r="186" spans="1:14" s="222" customFormat="1" ht="21.75" customHeight="1" x14ac:dyDescent="0.25">
      <c r="A186" s="8" t="s">
        <v>76</v>
      </c>
      <c r="B186" s="9">
        <v>8</v>
      </c>
      <c r="C186" s="9">
        <v>6</v>
      </c>
      <c r="D186" s="9">
        <f t="shared" si="45"/>
        <v>14</v>
      </c>
      <c r="E186" s="9">
        <v>0</v>
      </c>
      <c r="F186" s="9">
        <v>0</v>
      </c>
      <c r="G186" s="9">
        <f t="shared" si="46"/>
        <v>0</v>
      </c>
      <c r="H186" s="9">
        <v>0</v>
      </c>
      <c r="I186" s="9">
        <v>0</v>
      </c>
      <c r="J186" s="9">
        <f t="shared" si="47"/>
        <v>0</v>
      </c>
      <c r="K186" s="9">
        <f t="shared" si="48"/>
        <v>8</v>
      </c>
      <c r="L186" s="9">
        <f t="shared" si="49"/>
        <v>6</v>
      </c>
      <c r="M186" s="9">
        <f t="shared" si="50"/>
        <v>14</v>
      </c>
      <c r="N186" s="223" t="s">
        <v>119</v>
      </c>
    </row>
    <row r="187" spans="1:14" s="222" customFormat="1" ht="21.75" customHeight="1" x14ac:dyDescent="0.25">
      <c r="A187" s="8" t="s">
        <v>727</v>
      </c>
      <c r="B187" s="9">
        <f>SUM(B155:B178,B179:B186)</f>
        <v>49955</v>
      </c>
      <c r="C187" s="9">
        <f>SUM(C179:C185,C155:C178)</f>
        <v>33953</v>
      </c>
      <c r="D187" s="9">
        <f t="shared" si="45"/>
        <v>83908</v>
      </c>
      <c r="E187" s="9">
        <f>SUM(E179:E185,E155:E178)</f>
        <v>6</v>
      </c>
      <c r="F187" s="9">
        <f>SUM(F179:F185,F155:F178)</f>
        <v>8</v>
      </c>
      <c r="G187" s="9">
        <f t="shared" si="46"/>
        <v>14</v>
      </c>
      <c r="H187" s="9">
        <f>SUM(H179:H185,H155:H178)</f>
        <v>1</v>
      </c>
      <c r="I187" s="9">
        <f>SUM(I179:I185,I155:I178)</f>
        <v>0</v>
      </c>
      <c r="J187" s="9">
        <f t="shared" si="47"/>
        <v>1</v>
      </c>
      <c r="K187" s="9">
        <f t="shared" si="48"/>
        <v>49962</v>
      </c>
      <c r="L187" s="9">
        <f t="shared" si="49"/>
        <v>33961</v>
      </c>
      <c r="M187" s="9">
        <f t="shared" si="50"/>
        <v>83923</v>
      </c>
      <c r="N187" s="223" t="s">
        <v>726</v>
      </c>
    </row>
    <row r="188" spans="1:14" ht="21.75" customHeight="1" x14ac:dyDescent="0.25">
      <c r="A188" s="8" t="s">
        <v>80</v>
      </c>
      <c r="B188" s="9">
        <v>2355</v>
      </c>
      <c r="C188" s="9">
        <v>753</v>
      </c>
      <c r="D188" s="9">
        <f t="shared" si="45"/>
        <v>3108</v>
      </c>
      <c r="E188" s="9">
        <v>0</v>
      </c>
      <c r="F188" s="9">
        <v>0</v>
      </c>
      <c r="G188" s="9">
        <f t="shared" si="46"/>
        <v>0</v>
      </c>
      <c r="H188" s="9">
        <v>0</v>
      </c>
      <c r="I188" s="9">
        <v>0</v>
      </c>
      <c r="J188" s="9">
        <f t="shared" si="47"/>
        <v>0</v>
      </c>
      <c r="K188" s="9">
        <f t="shared" si="48"/>
        <v>2355</v>
      </c>
      <c r="L188" s="9">
        <f t="shared" si="49"/>
        <v>753</v>
      </c>
      <c r="M188" s="9">
        <f t="shared" si="50"/>
        <v>3108</v>
      </c>
      <c r="N188" s="10" t="s">
        <v>81</v>
      </c>
    </row>
    <row r="189" spans="1:14" ht="21.75" customHeight="1" x14ac:dyDescent="0.25">
      <c r="A189" s="8" t="s">
        <v>82</v>
      </c>
      <c r="B189" s="9">
        <v>3551</v>
      </c>
      <c r="C189" s="9">
        <v>2579</v>
      </c>
      <c r="D189" s="9">
        <f t="shared" si="45"/>
        <v>6130</v>
      </c>
      <c r="E189" s="9">
        <v>0</v>
      </c>
      <c r="F189" s="9">
        <v>2</v>
      </c>
      <c r="G189" s="9">
        <f t="shared" si="46"/>
        <v>2</v>
      </c>
      <c r="H189" s="9">
        <v>0</v>
      </c>
      <c r="I189" s="9">
        <v>0</v>
      </c>
      <c r="J189" s="9">
        <f t="shared" si="47"/>
        <v>0</v>
      </c>
      <c r="K189" s="9">
        <f t="shared" si="48"/>
        <v>3551</v>
      </c>
      <c r="L189" s="9">
        <f t="shared" si="49"/>
        <v>2581</v>
      </c>
      <c r="M189" s="9">
        <f t="shared" si="50"/>
        <v>6132</v>
      </c>
      <c r="N189" s="10" t="s">
        <v>83</v>
      </c>
    </row>
    <row r="190" spans="1:14" ht="21.75" customHeight="1" x14ac:dyDescent="0.25">
      <c r="A190" s="8" t="s">
        <v>84</v>
      </c>
      <c r="B190" s="9">
        <v>1110</v>
      </c>
      <c r="C190" s="9">
        <v>571</v>
      </c>
      <c r="D190" s="9">
        <f t="shared" si="45"/>
        <v>1681</v>
      </c>
      <c r="E190" s="9">
        <v>0</v>
      </c>
      <c r="F190" s="9">
        <v>0</v>
      </c>
      <c r="G190" s="9">
        <f t="shared" si="46"/>
        <v>0</v>
      </c>
      <c r="H190" s="9">
        <v>0</v>
      </c>
      <c r="I190" s="9">
        <v>0</v>
      </c>
      <c r="J190" s="9">
        <f t="shared" si="47"/>
        <v>0</v>
      </c>
      <c r="K190" s="9">
        <f t="shared" si="48"/>
        <v>1110</v>
      </c>
      <c r="L190" s="9">
        <f t="shared" si="49"/>
        <v>571</v>
      </c>
      <c r="M190" s="9">
        <f t="shared" si="50"/>
        <v>1681</v>
      </c>
      <c r="N190" s="10" t="s">
        <v>85</v>
      </c>
    </row>
    <row r="191" spans="1:14" ht="21.75" customHeight="1" x14ac:dyDescent="0.25">
      <c r="A191" s="8" t="s">
        <v>86</v>
      </c>
      <c r="B191" s="9">
        <v>1696</v>
      </c>
      <c r="C191" s="9">
        <v>778</v>
      </c>
      <c r="D191" s="9">
        <f t="shared" si="45"/>
        <v>2474</v>
      </c>
      <c r="E191" s="9">
        <v>0</v>
      </c>
      <c r="F191" s="9">
        <v>0</v>
      </c>
      <c r="G191" s="9">
        <f t="shared" si="46"/>
        <v>0</v>
      </c>
      <c r="H191" s="9">
        <v>0</v>
      </c>
      <c r="I191" s="9">
        <v>0</v>
      </c>
      <c r="J191" s="9">
        <f t="shared" si="47"/>
        <v>0</v>
      </c>
      <c r="K191" s="9">
        <f t="shared" si="48"/>
        <v>1696</v>
      </c>
      <c r="L191" s="9">
        <f t="shared" si="49"/>
        <v>778</v>
      </c>
      <c r="M191" s="9">
        <f t="shared" si="50"/>
        <v>2474</v>
      </c>
      <c r="N191" s="10" t="s">
        <v>148</v>
      </c>
    </row>
    <row r="192" spans="1:14" ht="21.75" customHeight="1" x14ac:dyDescent="0.25">
      <c r="A192" s="8" t="s">
        <v>88</v>
      </c>
      <c r="B192" s="9">
        <v>30744</v>
      </c>
      <c r="C192" s="9">
        <v>9698</v>
      </c>
      <c r="D192" s="9">
        <f t="shared" si="45"/>
        <v>40442</v>
      </c>
      <c r="E192" s="9">
        <v>13</v>
      </c>
      <c r="F192" s="9">
        <v>1</v>
      </c>
      <c r="G192" s="9">
        <f t="shared" si="46"/>
        <v>14</v>
      </c>
      <c r="H192" s="9">
        <v>0</v>
      </c>
      <c r="I192" s="9">
        <v>0</v>
      </c>
      <c r="J192" s="9">
        <f t="shared" si="47"/>
        <v>0</v>
      </c>
      <c r="K192" s="9">
        <f t="shared" si="48"/>
        <v>30757</v>
      </c>
      <c r="L192" s="9">
        <f t="shared" si="49"/>
        <v>9699</v>
      </c>
      <c r="M192" s="9">
        <f t="shared" si="50"/>
        <v>40456</v>
      </c>
      <c r="N192" s="10" t="s">
        <v>89</v>
      </c>
    </row>
    <row r="193" spans="1:14" ht="21.75" customHeight="1" thickBot="1" x14ac:dyDescent="0.3">
      <c r="A193" s="20" t="s">
        <v>127</v>
      </c>
      <c r="B193" s="21">
        <f>SUM(B188:B192,B187)</f>
        <v>89411</v>
      </c>
      <c r="C193" s="21">
        <f t="shared" ref="C193:I193" si="51">SUM(C188:C192,C187)</f>
        <v>48332</v>
      </c>
      <c r="D193" s="9">
        <f t="shared" si="45"/>
        <v>137743</v>
      </c>
      <c r="E193" s="21">
        <f t="shared" si="51"/>
        <v>19</v>
      </c>
      <c r="F193" s="21">
        <f t="shared" si="51"/>
        <v>11</v>
      </c>
      <c r="G193" s="9">
        <f t="shared" si="46"/>
        <v>30</v>
      </c>
      <c r="H193" s="21">
        <f t="shared" si="51"/>
        <v>1</v>
      </c>
      <c r="I193" s="21">
        <f t="shared" si="51"/>
        <v>0</v>
      </c>
      <c r="J193" s="9">
        <f t="shared" si="47"/>
        <v>1</v>
      </c>
      <c r="K193" s="9">
        <f t="shared" si="48"/>
        <v>89431</v>
      </c>
      <c r="L193" s="9">
        <f t="shared" si="49"/>
        <v>48343</v>
      </c>
      <c r="M193" s="9">
        <f t="shared" si="50"/>
        <v>137774</v>
      </c>
      <c r="N193" s="22" t="s">
        <v>103</v>
      </c>
    </row>
    <row r="194" spans="1:14" ht="23.25" customHeight="1" thickBot="1" x14ac:dyDescent="0.3">
      <c r="A194" s="23" t="s">
        <v>104</v>
      </c>
      <c r="B194" s="24">
        <f>SUM(B193,B153)</f>
        <v>313365</v>
      </c>
      <c r="C194" s="23">
        <f>SUM(C193,C153)</f>
        <v>293412</v>
      </c>
      <c r="D194" s="24">
        <f t="shared" si="45"/>
        <v>606777</v>
      </c>
      <c r="E194" s="23">
        <f t="shared" ref="E194:J194" si="52">SUM(E193,E153)</f>
        <v>50</v>
      </c>
      <c r="F194" s="24">
        <f t="shared" si="52"/>
        <v>87</v>
      </c>
      <c r="G194" s="23">
        <f t="shared" si="52"/>
        <v>137</v>
      </c>
      <c r="H194" s="24">
        <f t="shared" si="52"/>
        <v>1</v>
      </c>
      <c r="I194" s="23">
        <f t="shared" si="52"/>
        <v>0</v>
      </c>
      <c r="J194" s="24">
        <f t="shared" si="52"/>
        <v>1</v>
      </c>
      <c r="K194" s="23">
        <f>H194+E194+B194</f>
        <v>313416</v>
      </c>
      <c r="L194" s="24">
        <f>I194+F194+C194</f>
        <v>293499</v>
      </c>
      <c r="M194" s="23">
        <f t="shared" si="50"/>
        <v>606915</v>
      </c>
      <c r="N194" s="25" t="s">
        <v>9</v>
      </c>
    </row>
    <row r="195" spans="1:14" ht="14.4" thickTop="1" x14ac:dyDescent="0.25"/>
  </sheetData>
  <mergeCells count="64">
    <mergeCell ref="N170:N173"/>
    <mergeCell ref="B171:D171"/>
    <mergeCell ref="E171:G171"/>
    <mergeCell ref="H171:J171"/>
    <mergeCell ref="K171:M171"/>
    <mergeCell ref="N138:N141"/>
    <mergeCell ref="B139:D139"/>
    <mergeCell ref="E139:G139"/>
    <mergeCell ref="H139:J139"/>
    <mergeCell ref="K139:M139"/>
    <mergeCell ref="A170:A173"/>
    <mergeCell ref="B170:D170"/>
    <mergeCell ref="E170:G170"/>
    <mergeCell ref="H170:J170"/>
    <mergeCell ref="K170:M170"/>
    <mergeCell ref="A138:A141"/>
    <mergeCell ref="B138:D138"/>
    <mergeCell ref="E138:G138"/>
    <mergeCell ref="H138:J138"/>
    <mergeCell ref="K138:M138"/>
    <mergeCell ref="A101:N101"/>
    <mergeCell ref="A103:A106"/>
    <mergeCell ref="B103:D103"/>
    <mergeCell ref="E103:G103"/>
    <mergeCell ref="H103:J103"/>
    <mergeCell ref="K103:M103"/>
    <mergeCell ref="N103:N106"/>
    <mergeCell ref="B104:D104"/>
    <mergeCell ref="E104:G104"/>
    <mergeCell ref="H104:J104"/>
    <mergeCell ref="K104:M104"/>
    <mergeCell ref="A100:N100"/>
    <mergeCell ref="N38:N41"/>
    <mergeCell ref="B39:D39"/>
    <mergeCell ref="E39:G39"/>
    <mergeCell ref="H39:J39"/>
    <mergeCell ref="K39:M39"/>
    <mergeCell ref="A75:A78"/>
    <mergeCell ref="B75:D75"/>
    <mergeCell ref="E75:G75"/>
    <mergeCell ref="H75:J75"/>
    <mergeCell ref="K75:M75"/>
    <mergeCell ref="N75:N78"/>
    <mergeCell ref="B76:D76"/>
    <mergeCell ref="E76:G76"/>
    <mergeCell ref="H76:J76"/>
    <mergeCell ref="K76:M76"/>
    <mergeCell ref="A38:A41"/>
    <mergeCell ref="B38:D38"/>
    <mergeCell ref="E38:G38"/>
    <mergeCell ref="H38:J38"/>
    <mergeCell ref="K38:M38"/>
    <mergeCell ref="A1:N1"/>
    <mergeCell ref="A2:N2"/>
    <mergeCell ref="A4:A7"/>
    <mergeCell ref="B4:D4"/>
    <mergeCell ref="E4:G4"/>
    <mergeCell ref="H4:J4"/>
    <mergeCell ref="K4:M4"/>
    <mergeCell ref="N4:N7"/>
    <mergeCell ref="B5:D5"/>
    <mergeCell ref="E5:G5"/>
    <mergeCell ref="H5:J5"/>
    <mergeCell ref="K5:M5"/>
  </mergeCells>
  <printOptions horizontalCentered="1"/>
  <pageMargins left="1" right="1" top="1" bottom="1" header="1" footer="1"/>
  <pageSetup paperSize="9" scale="70" firstPageNumber="20" orientation="landscape" r:id="rId1"/>
  <rowBreaks count="2" manualBreakCount="2">
    <brk id="99" max="13" man="1"/>
    <brk id="166" max="1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21"/>
  <sheetViews>
    <sheetView rightToLeft="1" view="pageBreakPreview" topLeftCell="A7" zoomScale="80" zoomScaleSheetLayoutView="80" workbookViewId="0">
      <selection activeCell="G28" sqref="G28"/>
    </sheetView>
  </sheetViews>
  <sheetFormatPr defaultColWidth="9" defaultRowHeight="13.8" x14ac:dyDescent="0.25"/>
  <cols>
    <col min="1" max="1" width="21.5" style="371" customWidth="1"/>
    <col min="2" max="2" width="7.5" style="371" customWidth="1"/>
    <col min="3" max="4" width="8.3984375" style="371" customWidth="1"/>
    <col min="5" max="5" width="6.59765625" style="371" customWidth="1"/>
    <col min="6" max="7" width="8.3984375" style="371" customWidth="1"/>
    <col min="8" max="8" width="6.8984375" style="371" customWidth="1"/>
    <col min="9" max="9" width="8.09765625" style="371" customWidth="1"/>
    <col min="10" max="11" width="6.8984375" style="371" customWidth="1"/>
    <col min="12" max="12" width="7.69921875" style="371" customWidth="1"/>
    <col min="13" max="13" width="7.3984375" style="371" customWidth="1"/>
    <col min="14" max="14" width="31.09765625" style="371" customWidth="1"/>
    <col min="15" max="16384" width="9" style="371"/>
  </cols>
  <sheetData>
    <row r="1" spans="1:14" ht="29.25" customHeight="1" x14ac:dyDescent="0.25">
      <c r="A1" s="738" t="s">
        <v>1221</v>
      </c>
      <c r="B1" s="738"/>
      <c r="C1" s="738"/>
      <c r="D1" s="738"/>
      <c r="E1" s="738"/>
      <c r="F1" s="738"/>
      <c r="G1" s="738"/>
      <c r="H1" s="738"/>
      <c r="I1" s="738"/>
      <c r="J1" s="738"/>
      <c r="K1" s="738"/>
      <c r="L1" s="738"/>
      <c r="M1" s="738"/>
      <c r="N1" s="738"/>
    </row>
    <row r="2" spans="1:14" ht="36" customHeight="1" x14ac:dyDescent="0.3">
      <c r="A2" s="756" t="s">
        <v>1222</v>
      </c>
      <c r="B2" s="756"/>
      <c r="C2" s="756"/>
      <c r="D2" s="756"/>
      <c r="E2" s="756"/>
      <c r="F2" s="756"/>
      <c r="G2" s="756"/>
      <c r="H2" s="756"/>
      <c r="I2" s="756"/>
      <c r="J2" s="756"/>
      <c r="K2" s="756"/>
      <c r="L2" s="756"/>
      <c r="M2" s="756"/>
      <c r="N2" s="756"/>
    </row>
    <row r="3" spans="1:14" ht="20.25" customHeight="1" thickBot="1" x14ac:dyDescent="0.35">
      <c r="A3" s="35" t="s">
        <v>1223</v>
      </c>
      <c r="N3" s="81" t="s">
        <v>1224</v>
      </c>
    </row>
    <row r="4" spans="1:14" ht="27.75" customHeight="1" thickTop="1" x14ac:dyDescent="0.25">
      <c r="A4" s="735" t="s">
        <v>205</v>
      </c>
      <c r="B4" s="735" t="s">
        <v>129</v>
      </c>
      <c r="C4" s="735"/>
      <c r="D4" s="735"/>
      <c r="E4" s="735" t="s">
        <v>130</v>
      </c>
      <c r="F4" s="735"/>
      <c r="G4" s="735"/>
      <c r="H4" s="735" t="s">
        <v>131</v>
      </c>
      <c r="I4" s="735"/>
      <c r="J4" s="735"/>
      <c r="K4" s="735" t="s">
        <v>4</v>
      </c>
      <c r="L4" s="735"/>
      <c r="M4" s="735"/>
      <c r="N4" s="735" t="s">
        <v>206</v>
      </c>
    </row>
    <row r="5" spans="1:14" ht="21.75" customHeight="1" x14ac:dyDescent="0.25">
      <c r="A5" s="736"/>
      <c r="B5" s="736" t="s">
        <v>132</v>
      </c>
      <c r="C5" s="736"/>
      <c r="D5" s="736"/>
      <c r="E5" s="736" t="s">
        <v>133</v>
      </c>
      <c r="F5" s="736"/>
      <c r="G5" s="736"/>
      <c r="H5" s="736" t="s">
        <v>134</v>
      </c>
      <c r="I5" s="736"/>
      <c r="J5" s="736"/>
      <c r="K5" s="736" t="s">
        <v>9</v>
      </c>
      <c r="L5" s="736"/>
      <c r="M5" s="736"/>
      <c r="N5" s="736"/>
    </row>
    <row r="6" spans="1:14" ht="27" customHeight="1" x14ac:dyDescent="0.25">
      <c r="A6" s="736"/>
      <c r="B6" s="368" t="s">
        <v>10</v>
      </c>
      <c r="C6" s="368" t="s">
        <v>113</v>
      </c>
      <c r="D6" s="368" t="s">
        <v>12</v>
      </c>
      <c r="E6" s="368" t="s">
        <v>10</v>
      </c>
      <c r="F6" s="368" t="s">
        <v>113</v>
      </c>
      <c r="G6" s="368" t="s">
        <v>12</v>
      </c>
      <c r="H6" s="368" t="s">
        <v>10</v>
      </c>
      <c r="I6" s="368" t="s">
        <v>113</v>
      </c>
      <c r="J6" s="368" t="s">
        <v>12</v>
      </c>
      <c r="K6" s="368" t="s">
        <v>10</v>
      </c>
      <c r="L6" s="368" t="s">
        <v>113</v>
      </c>
      <c r="M6" s="368" t="s">
        <v>12</v>
      </c>
      <c r="N6" s="736"/>
    </row>
    <row r="7" spans="1:14" ht="27.75" customHeight="1" thickBot="1" x14ac:dyDescent="0.3">
      <c r="A7" s="737"/>
      <c r="B7" s="369" t="s">
        <v>13</v>
      </c>
      <c r="C7" s="369" t="s">
        <v>14</v>
      </c>
      <c r="D7" s="369" t="s">
        <v>9</v>
      </c>
      <c r="E7" s="369" t="s">
        <v>13</v>
      </c>
      <c r="F7" s="369" t="s">
        <v>14</v>
      </c>
      <c r="G7" s="369" t="s">
        <v>9</v>
      </c>
      <c r="H7" s="369" t="s">
        <v>13</v>
      </c>
      <c r="I7" s="369" t="s">
        <v>14</v>
      </c>
      <c r="J7" s="369" t="s">
        <v>9</v>
      </c>
      <c r="K7" s="369" t="s">
        <v>13</v>
      </c>
      <c r="L7" s="369" t="s">
        <v>14</v>
      </c>
      <c r="M7" s="369" t="s">
        <v>9</v>
      </c>
      <c r="N7" s="737"/>
    </row>
    <row r="8" spans="1:14" ht="29.25" customHeight="1" x14ac:dyDescent="0.25">
      <c r="A8" s="8" t="s">
        <v>413</v>
      </c>
      <c r="B8" s="9"/>
      <c r="C8" s="9"/>
      <c r="D8" s="9"/>
      <c r="E8" s="9"/>
      <c r="F8" s="9"/>
      <c r="G8" s="9"/>
      <c r="H8" s="9"/>
      <c r="I8" s="9"/>
      <c r="J8" s="9"/>
      <c r="K8" s="375"/>
      <c r="L8" s="8"/>
      <c r="M8" s="9"/>
      <c r="N8" s="375" t="s">
        <v>207</v>
      </c>
    </row>
    <row r="9" spans="1:14" ht="28.5" customHeight="1" x14ac:dyDescent="0.25">
      <c r="A9" s="8" t="s">
        <v>208</v>
      </c>
      <c r="B9" s="9">
        <v>4</v>
      </c>
      <c r="C9" s="9">
        <v>3</v>
      </c>
      <c r="D9" s="9">
        <f>SUM(B9:C9)</f>
        <v>7</v>
      </c>
      <c r="E9" s="9">
        <v>2</v>
      </c>
      <c r="F9" s="9">
        <v>1</v>
      </c>
      <c r="G9" s="9">
        <f>SUM(E9:F9)</f>
        <v>3</v>
      </c>
      <c r="H9" s="9">
        <v>0</v>
      </c>
      <c r="I9" s="9">
        <v>0</v>
      </c>
      <c r="J9" s="9">
        <f>SUM(H9:I9)</f>
        <v>0</v>
      </c>
      <c r="K9" s="9">
        <f t="shared" ref="K9:M13" si="0">SUM(H9,E9,B9)</f>
        <v>6</v>
      </c>
      <c r="L9" s="9">
        <f t="shared" si="0"/>
        <v>4</v>
      </c>
      <c r="M9" s="9">
        <f t="shared" si="0"/>
        <v>10</v>
      </c>
      <c r="N9" s="375" t="s">
        <v>209</v>
      </c>
    </row>
    <row r="10" spans="1:14" ht="28.5" customHeight="1" x14ac:dyDescent="0.25">
      <c r="A10" s="8" t="s">
        <v>998</v>
      </c>
      <c r="B10" s="9">
        <v>44</v>
      </c>
      <c r="C10" s="9">
        <v>7</v>
      </c>
      <c r="D10" s="9">
        <f>SUM(B10:C10)</f>
        <v>51</v>
      </c>
      <c r="E10" s="9">
        <v>10</v>
      </c>
      <c r="F10" s="9">
        <v>3</v>
      </c>
      <c r="G10" s="9">
        <f>SUM(E10:F10)</f>
        <v>13</v>
      </c>
      <c r="H10" s="9">
        <v>11</v>
      </c>
      <c r="I10" s="9">
        <v>5</v>
      </c>
      <c r="J10" s="9">
        <f>SUM(H10:I10)</f>
        <v>16</v>
      </c>
      <c r="K10" s="9">
        <f t="shared" si="0"/>
        <v>65</v>
      </c>
      <c r="L10" s="9">
        <f t="shared" si="0"/>
        <v>15</v>
      </c>
      <c r="M10" s="9">
        <f t="shared" si="0"/>
        <v>80</v>
      </c>
      <c r="N10" s="375" t="s">
        <v>225</v>
      </c>
    </row>
    <row r="11" spans="1:14" ht="28.5" customHeight="1" x14ac:dyDescent="0.25">
      <c r="A11" s="8" t="s">
        <v>316</v>
      </c>
      <c r="B11" s="9">
        <v>320</v>
      </c>
      <c r="C11" s="9">
        <v>32</v>
      </c>
      <c r="D11" s="9">
        <f>SUM(B11:C11)</f>
        <v>352</v>
      </c>
      <c r="E11" s="9">
        <v>45</v>
      </c>
      <c r="F11" s="9">
        <v>18</v>
      </c>
      <c r="G11" s="9">
        <f>SUM(E11:F11)</f>
        <v>63</v>
      </c>
      <c r="H11" s="9">
        <v>10</v>
      </c>
      <c r="I11" s="9">
        <v>1</v>
      </c>
      <c r="J11" s="9">
        <f>SUM(H11:I11)</f>
        <v>11</v>
      </c>
      <c r="K11" s="9">
        <f t="shared" si="0"/>
        <v>375</v>
      </c>
      <c r="L11" s="9">
        <f t="shared" si="0"/>
        <v>51</v>
      </c>
      <c r="M11" s="9">
        <f t="shared" si="0"/>
        <v>426</v>
      </c>
      <c r="N11" s="375" t="s">
        <v>231</v>
      </c>
    </row>
    <row r="12" spans="1:14" ht="28.5" customHeight="1" x14ac:dyDescent="0.25">
      <c r="A12" s="8" t="s">
        <v>541</v>
      </c>
      <c r="B12" s="9">
        <v>83</v>
      </c>
      <c r="C12" s="9">
        <v>30</v>
      </c>
      <c r="D12" s="9">
        <f>SUM(B12:C12)</f>
        <v>113</v>
      </c>
      <c r="E12" s="9">
        <v>30</v>
      </c>
      <c r="F12" s="9">
        <v>7</v>
      </c>
      <c r="G12" s="9">
        <f>SUM(E12:F12)</f>
        <v>37</v>
      </c>
      <c r="H12" s="9">
        <v>2</v>
      </c>
      <c r="I12" s="9">
        <v>1</v>
      </c>
      <c r="J12" s="9">
        <f>SUM(H12:I12)</f>
        <v>3</v>
      </c>
      <c r="K12" s="9">
        <f t="shared" si="0"/>
        <v>115</v>
      </c>
      <c r="L12" s="9">
        <f t="shared" si="0"/>
        <v>38</v>
      </c>
      <c r="M12" s="9">
        <f t="shared" si="0"/>
        <v>153</v>
      </c>
      <c r="N12" s="375" t="s">
        <v>249</v>
      </c>
    </row>
    <row r="13" spans="1:14" ht="28.5" customHeight="1" x14ac:dyDescent="0.25">
      <c r="A13" s="20" t="s">
        <v>446</v>
      </c>
      <c r="B13" s="21">
        <v>57</v>
      </c>
      <c r="C13" s="21">
        <v>53</v>
      </c>
      <c r="D13" s="21">
        <f>SUM(B13:C13)</f>
        <v>110</v>
      </c>
      <c r="E13" s="21">
        <v>10</v>
      </c>
      <c r="F13" s="21">
        <v>27</v>
      </c>
      <c r="G13" s="21">
        <f>SUM(E13:F13)</f>
        <v>37</v>
      </c>
      <c r="H13" s="21">
        <v>3</v>
      </c>
      <c r="I13" s="21">
        <v>1</v>
      </c>
      <c r="J13" s="21">
        <f>SUM(H13:I13)</f>
        <v>4</v>
      </c>
      <c r="K13" s="21">
        <f t="shared" si="0"/>
        <v>70</v>
      </c>
      <c r="L13" s="21">
        <f t="shared" si="0"/>
        <v>81</v>
      </c>
      <c r="M13" s="21">
        <f t="shared" si="0"/>
        <v>151</v>
      </c>
      <c r="N13" s="22" t="s">
        <v>219</v>
      </c>
    </row>
    <row r="14" spans="1:14" ht="28.5" customHeight="1" x14ac:dyDescent="0.25">
      <c r="A14" s="533" t="s">
        <v>90</v>
      </c>
      <c r="B14" s="9">
        <f>SUM(B9:B13)</f>
        <v>508</v>
      </c>
      <c r="C14" s="9">
        <f t="shared" ref="C14:M14" si="1">SUM(C9:C13)</f>
        <v>125</v>
      </c>
      <c r="D14" s="9">
        <f t="shared" si="1"/>
        <v>633</v>
      </c>
      <c r="E14" s="9">
        <f t="shared" si="1"/>
        <v>97</v>
      </c>
      <c r="F14" s="9">
        <f t="shared" si="1"/>
        <v>56</v>
      </c>
      <c r="G14" s="9">
        <f t="shared" si="1"/>
        <v>153</v>
      </c>
      <c r="H14" s="9">
        <f t="shared" si="1"/>
        <v>26</v>
      </c>
      <c r="I14" s="9">
        <f t="shared" si="1"/>
        <v>8</v>
      </c>
      <c r="J14" s="9">
        <f t="shared" si="1"/>
        <v>34</v>
      </c>
      <c r="K14" s="9">
        <f t="shared" si="1"/>
        <v>631</v>
      </c>
      <c r="L14" s="9">
        <f t="shared" si="1"/>
        <v>189</v>
      </c>
      <c r="M14" s="9">
        <f t="shared" si="1"/>
        <v>820</v>
      </c>
      <c r="N14" s="558" t="s">
        <v>420</v>
      </c>
    </row>
    <row r="15" spans="1:14" ht="20.25" customHeight="1" x14ac:dyDescent="0.25">
      <c r="A15" s="116" t="s">
        <v>412</v>
      </c>
      <c r="N15" s="115" t="s">
        <v>1225</v>
      </c>
    </row>
    <row r="16" spans="1:14" ht="20.100000000000001" customHeight="1" x14ac:dyDescent="0.25">
      <c r="A16" s="107" t="s">
        <v>316</v>
      </c>
      <c r="B16" s="63">
        <v>202</v>
      </c>
      <c r="C16" s="63">
        <v>17</v>
      </c>
      <c r="D16" s="63">
        <f>SUM(B16:C16)</f>
        <v>219</v>
      </c>
      <c r="E16" s="63">
        <v>3</v>
      </c>
      <c r="F16" s="63">
        <v>2</v>
      </c>
      <c r="G16" s="63">
        <f>SUM(E16:F16)</f>
        <v>5</v>
      </c>
      <c r="H16" s="63">
        <v>1</v>
      </c>
      <c r="I16" s="63">
        <v>0</v>
      </c>
      <c r="J16" s="63">
        <f>SUM(H16:I16)</f>
        <v>1</v>
      </c>
      <c r="K16" s="63">
        <f>SUM(B16,E16,H16)</f>
        <v>206</v>
      </c>
      <c r="L16" s="63">
        <f t="shared" ref="L16:M18" si="2">SUM(C16,F16,I16)</f>
        <v>19</v>
      </c>
      <c r="M16" s="63">
        <f t="shared" si="2"/>
        <v>225</v>
      </c>
      <c r="N16" s="336" t="s">
        <v>225</v>
      </c>
    </row>
    <row r="17" spans="1:14" ht="20.100000000000001" customHeight="1" x14ac:dyDescent="0.25">
      <c r="A17" s="8" t="s">
        <v>541</v>
      </c>
      <c r="B17" s="63">
        <v>10</v>
      </c>
      <c r="C17" s="63">
        <v>1</v>
      </c>
      <c r="D17" s="63">
        <f t="shared" ref="D17:D18" si="3">SUM(B17:C17)</f>
        <v>11</v>
      </c>
      <c r="E17" s="63">
        <v>1</v>
      </c>
      <c r="F17" s="63">
        <v>0</v>
      </c>
      <c r="G17" s="63">
        <f t="shared" ref="G17:G18" si="4">SUM(E17:F17)</f>
        <v>1</v>
      </c>
      <c r="H17" s="63">
        <v>0</v>
      </c>
      <c r="I17" s="63">
        <v>0</v>
      </c>
      <c r="J17" s="63">
        <v>0</v>
      </c>
      <c r="K17" s="63">
        <f t="shared" ref="K17:K18" si="5">SUM(B17,E17,H17)</f>
        <v>11</v>
      </c>
      <c r="L17" s="63">
        <f t="shared" si="2"/>
        <v>1</v>
      </c>
      <c r="M17" s="63">
        <f t="shared" si="2"/>
        <v>12</v>
      </c>
      <c r="N17" s="375" t="s">
        <v>249</v>
      </c>
    </row>
    <row r="18" spans="1:14" ht="20.100000000000001" customHeight="1" x14ac:dyDescent="0.25">
      <c r="A18" s="107" t="s">
        <v>446</v>
      </c>
      <c r="B18" s="63">
        <v>29</v>
      </c>
      <c r="C18" s="63">
        <v>6</v>
      </c>
      <c r="D18" s="63">
        <f t="shared" si="3"/>
        <v>35</v>
      </c>
      <c r="E18" s="63">
        <v>1</v>
      </c>
      <c r="F18" s="63">
        <v>0</v>
      </c>
      <c r="G18" s="63">
        <f t="shared" si="4"/>
        <v>1</v>
      </c>
      <c r="H18" s="63">
        <v>2</v>
      </c>
      <c r="I18" s="63">
        <v>0</v>
      </c>
      <c r="J18" s="63">
        <f>SUM(H18:I18)</f>
        <v>2</v>
      </c>
      <c r="K18" s="63">
        <f t="shared" si="5"/>
        <v>32</v>
      </c>
      <c r="L18" s="63">
        <f t="shared" si="2"/>
        <v>6</v>
      </c>
      <c r="M18" s="63">
        <f t="shared" si="2"/>
        <v>38</v>
      </c>
      <c r="N18" s="336" t="s">
        <v>231</v>
      </c>
    </row>
    <row r="19" spans="1:14" ht="20.100000000000001" customHeight="1" thickBot="1" x14ac:dyDescent="0.3">
      <c r="A19" s="115" t="s">
        <v>127</v>
      </c>
      <c r="B19" s="63">
        <f>SUM(B16:B18)</f>
        <v>241</v>
      </c>
      <c r="C19" s="63">
        <f t="shared" ref="C19:M19" si="6">SUM(C16:C18)</f>
        <v>24</v>
      </c>
      <c r="D19" s="63">
        <f t="shared" si="6"/>
        <v>265</v>
      </c>
      <c r="E19" s="63">
        <f t="shared" si="6"/>
        <v>5</v>
      </c>
      <c r="F19" s="63">
        <f t="shared" si="6"/>
        <v>2</v>
      </c>
      <c r="G19" s="63">
        <f t="shared" si="6"/>
        <v>7</v>
      </c>
      <c r="H19" s="63">
        <f t="shared" si="6"/>
        <v>3</v>
      </c>
      <c r="I19" s="63">
        <f t="shared" si="6"/>
        <v>0</v>
      </c>
      <c r="J19" s="63">
        <f t="shared" si="6"/>
        <v>3</v>
      </c>
      <c r="K19" s="63">
        <f t="shared" si="6"/>
        <v>249</v>
      </c>
      <c r="L19" s="63">
        <f t="shared" si="6"/>
        <v>26</v>
      </c>
      <c r="M19" s="63">
        <f t="shared" si="6"/>
        <v>275</v>
      </c>
      <c r="N19" s="378" t="s">
        <v>325</v>
      </c>
    </row>
    <row r="20" spans="1:14" ht="20.100000000000001" customHeight="1" thickBot="1" x14ac:dyDescent="0.3">
      <c r="A20" s="337" t="s">
        <v>384</v>
      </c>
      <c r="B20" s="338">
        <f t="shared" ref="B20:M20" si="7">SUM(B19,B14)</f>
        <v>749</v>
      </c>
      <c r="C20" s="338">
        <f t="shared" si="7"/>
        <v>149</v>
      </c>
      <c r="D20" s="338">
        <f t="shared" si="7"/>
        <v>898</v>
      </c>
      <c r="E20" s="338">
        <f t="shared" si="7"/>
        <v>102</v>
      </c>
      <c r="F20" s="338">
        <f t="shared" si="7"/>
        <v>58</v>
      </c>
      <c r="G20" s="338">
        <f t="shared" si="7"/>
        <v>160</v>
      </c>
      <c r="H20" s="338">
        <f t="shared" si="7"/>
        <v>29</v>
      </c>
      <c r="I20" s="338">
        <f t="shared" si="7"/>
        <v>8</v>
      </c>
      <c r="J20" s="338">
        <f t="shared" si="7"/>
        <v>37</v>
      </c>
      <c r="K20" s="338">
        <f t="shared" si="7"/>
        <v>880</v>
      </c>
      <c r="L20" s="338">
        <f t="shared" si="7"/>
        <v>215</v>
      </c>
      <c r="M20" s="338">
        <f t="shared" si="7"/>
        <v>1095</v>
      </c>
      <c r="N20" s="376" t="s">
        <v>263</v>
      </c>
    </row>
    <row r="21" spans="1:14" ht="14.4" thickTop="1" x14ac:dyDescent="0.25"/>
  </sheetData>
  <mergeCells count="12">
    <mergeCell ref="A1:N1"/>
    <mergeCell ref="A2:N2"/>
    <mergeCell ref="A4:A7"/>
    <mergeCell ref="B4:D4"/>
    <mergeCell ref="E4:G4"/>
    <mergeCell ref="H4:J4"/>
    <mergeCell ref="K4:M4"/>
    <mergeCell ref="N4:N7"/>
    <mergeCell ref="B5:D5"/>
    <mergeCell ref="E5:G5"/>
    <mergeCell ref="H5:J5"/>
    <mergeCell ref="K5:M5"/>
  </mergeCells>
  <printOptions horizontalCentered="1"/>
  <pageMargins left="0.39370078740157499" right="0.39370078740157499" top="0.78740157499999996" bottom="0.39370078740157499" header="1.0374015750000001" footer="0.39370078740157499"/>
  <pageSetup paperSize="9" scale="76" orientation="landscape" r:id="rId1"/>
  <rowBreaks count="1" manualBreakCount="1">
    <brk id="22" max="13" man="1"/>
  </rowBreak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K59"/>
  <sheetViews>
    <sheetView rightToLeft="1" view="pageBreakPreview" topLeftCell="A42" zoomScale="80" zoomScaleSheetLayoutView="80" workbookViewId="0">
      <selection activeCell="D65" sqref="D65"/>
    </sheetView>
  </sheetViews>
  <sheetFormatPr defaultColWidth="9" defaultRowHeight="13.8" x14ac:dyDescent="0.25"/>
  <cols>
    <col min="1" max="1" width="20.69921875" style="371" customWidth="1"/>
    <col min="2" max="10" width="9.8984375" style="371" customWidth="1"/>
    <col min="11" max="11" width="31.09765625" style="371" customWidth="1"/>
    <col min="12" max="16384" width="9" style="371"/>
  </cols>
  <sheetData>
    <row r="1" spans="1:11" s="557" customFormat="1" ht="21" customHeight="1" x14ac:dyDescent="0.25"/>
    <row r="2" spans="1:11" ht="25.5" customHeight="1" x14ac:dyDescent="0.25">
      <c r="A2" s="738" t="s">
        <v>1226</v>
      </c>
      <c r="B2" s="738"/>
      <c r="C2" s="738"/>
      <c r="D2" s="738"/>
      <c r="E2" s="738"/>
      <c r="F2" s="738"/>
      <c r="G2" s="738"/>
      <c r="H2" s="738"/>
      <c r="I2" s="738"/>
      <c r="J2" s="738"/>
      <c r="K2" s="738"/>
    </row>
    <row r="3" spans="1:11" ht="28.5" customHeight="1" x14ac:dyDescent="0.25">
      <c r="A3" s="742" t="s">
        <v>1227</v>
      </c>
      <c r="B3" s="742"/>
      <c r="C3" s="742"/>
      <c r="D3" s="742"/>
      <c r="E3" s="742"/>
      <c r="F3" s="742"/>
      <c r="G3" s="742"/>
      <c r="H3" s="742"/>
      <c r="I3" s="742"/>
      <c r="J3" s="742"/>
      <c r="K3" s="742"/>
    </row>
    <row r="4" spans="1:11" ht="20.25" customHeight="1" thickBot="1" x14ac:dyDescent="0.35">
      <c r="A4" s="35" t="s">
        <v>1228</v>
      </c>
      <c r="B4" s="26"/>
      <c r="C4" s="26"/>
      <c r="D4" s="26"/>
      <c r="E4" s="26"/>
      <c r="F4" s="26"/>
      <c r="G4" s="26"/>
      <c r="H4" s="26"/>
      <c r="I4" s="26"/>
      <c r="J4" s="26"/>
      <c r="K4" s="81" t="s">
        <v>1229</v>
      </c>
    </row>
    <row r="5" spans="1:11" ht="20.25" customHeight="1" thickTop="1" x14ac:dyDescent="0.25">
      <c r="A5" s="735" t="s">
        <v>205</v>
      </c>
      <c r="B5" s="735" t="s">
        <v>1</v>
      </c>
      <c r="C5" s="735"/>
      <c r="D5" s="735"/>
      <c r="E5" s="735" t="s">
        <v>2</v>
      </c>
      <c r="F5" s="735"/>
      <c r="G5" s="735"/>
      <c r="H5" s="735" t="s">
        <v>4</v>
      </c>
      <c r="I5" s="735"/>
      <c r="J5" s="735"/>
      <c r="K5" s="735" t="s">
        <v>206</v>
      </c>
    </row>
    <row r="6" spans="1:11" ht="20.25" customHeight="1" x14ac:dyDescent="0.25">
      <c r="A6" s="736"/>
      <c r="B6" s="736" t="s">
        <v>629</v>
      </c>
      <c r="C6" s="736"/>
      <c r="D6" s="736"/>
      <c r="E6" s="736" t="s">
        <v>7</v>
      </c>
      <c r="F6" s="736"/>
      <c r="G6" s="736"/>
      <c r="H6" s="736" t="s">
        <v>9</v>
      </c>
      <c r="I6" s="736"/>
      <c r="J6" s="736"/>
      <c r="K6" s="736"/>
    </row>
    <row r="7" spans="1:11" ht="20.25" customHeight="1" x14ac:dyDescent="0.25">
      <c r="A7" s="736"/>
      <c r="B7" s="560" t="s">
        <v>10</v>
      </c>
      <c r="C7" s="560" t="s">
        <v>113</v>
      </c>
      <c r="D7" s="560" t="s">
        <v>12</v>
      </c>
      <c r="E7" s="560" t="s">
        <v>10</v>
      </c>
      <c r="F7" s="560" t="s">
        <v>113</v>
      </c>
      <c r="G7" s="560" t="s">
        <v>12</v>
      </c>
      <c r="H7" s="560" t="s">
        <v>10</v>
      </c>
      <c r="I7" s="560" t="s">
        <v>113</v>
      </c>
      <c r="J7" s="560" t="s">
        <v>12</v>
      </c>
      <c r="K7" s="736"/>
    </row>
    <row r="8" spans="1:11" ht="20.25" customHeight="1" thickBot="1" x14ac:dyDescent="0.3">
      <c r="A8" s="737"/>
      <c r="B8" s="561" t="s">
        <v>13</v>
      </c>
      <c r="C8" s="561" t="s">
        <v>14</v>
      </c>
      <c r="D8" s="561" t="s">
        <v>9</v>
      </c>
      <c r="E8" s="561" t="s">
        <v>13</v>
      </c>
      <c r="F8" s="561" t="s">
        <v>14</v>
      </c>
      <c r="G8" s="561" t="s">
        <v>9</v>
      </c>
      <c r="H8" s="561" t="s">
        <v>13</v>
      </c>
      <c r="I8" s="561" t="s">
        <v>14</v>
      </c>
      <c r="J8" s="561" t="s">
        <v>9</v>
      </c>
      <c r="K8" s="737"/>
    </row>
    <row r="9" spans="1:11" ht="20.25" customHeight="1" x14ac:dyDescent="0.25">
      <c r="A9" s="8" t="s">
        <v>413</v>
      </c>
      <c r="B9" s="533"/>
      <c r="C9" s="533"/>
      <c r="D9" s="533"/>
      <c r="E9" s="533"/>
      <c r="F9" s="533"/>
      <c r="G9" s="533"/>
      <c r="H9" s="533"/>
      <c r="I9" s="533"/>
      <c r="J9" s="533"/>
      <c r="K9" s="375" t="s">
        <v>16</v>
      </c>
    </row>
    <row r="10" spans="1:11" ht="20.25" customHeight="1" x14ac:dyDescent="0.25">
      <c r="A10" s="8" t="s">
        <v>208</v>
      </c>
      <c r="B10" s="533">
        <v>94</v>
      </c>
      <c r="C10" s="533">
        <v>124</v>
      </c>
      <c r="D10" s="533">
        <f>SUM(B10:C10)</f>
        <v>218</v>
      </c>
      <c r="E10" s="533">
        <v>0</v>
      </c>
      <c r="F10" s="533">
        <v>0</v>
      </c>
      <c r="G10" s="533">
        <v>0</v>
      </c>
      <c r="H10" s="533">
        <f t="shared" ref="H10:I14" si="0">SUM(B10,E10)</f>
        <v>94</v>
      </c>
      <c r="I10" s="533">
        <f t="shared" si="0"/>
        <v>124</v>
      </c>
      <c r="J10" s="533">
        <f t="shared" ref="J10:J15" si="1">SUM(H10:I10)</f>
        <v>218</v>
      </c>
      <c r="K10" s="375" t="s">
        <v>209</v>
      </c>
    </row>
    <row r="11" spans="1:11" ht="20.25" customHeight="1" x14ac:dyDescent="0.25">
      <c r="A11" s="8" t="s">
        <v>224</v>
      </c>
      <c r="B11" s="533">
        <v>98</v>
      </c>
      <c r="C11" s="533">
        <v>43</v>
      </c>
      <c r="D11" s="533">
        <f>SUM(B11:C11)</f>
        <v>141</v>
      </c>
      <c r="E11" s="533">
        <v>0</v>
      </c>
      <c r="F11" s="533">
        <v>0</v>
      </c>
      <c r="G11" s="533">
        <v>0</v>
      </c>
      <c r="H11" s="533">
        <f t="shared" si="0"/>
        <v>98</v>
      </c>
      <c r="I11" s="533">
        <f t="shared" si="0"/>
        <v>43</v>
      </c>
      <c r="J11" s="533">
        <f t="shared" si="1"/>
        <v>141</v>
      </c>
      <c r="K11" s="375" t="s">
        <v>225</v>
      </c>
    </row>
    <row r="12" spans="1:11" ht="20.25" customHeight="1" x14ac:dyDescent="0.25">
      <c r="A12" s="8" t="s">
        <v>230</v>
      </c>
      <c r="B12" s="533">
        <v>825</v>
      </c>
      <c r="C12" s="533">
        <v>216</v>
      </c>
      <c r="D12" s="533">
        <f>SUM(B12:C12)</f>
        <v>1041</v>
      </c>
      <c r="E12" s="533">
        <v>0</v>
      </c>
      <c r="F12" s="533">
        <v>0</v>
      </c>
      <c r="G12" s="533">
        <v>0</v>
      </c>
      <c r="H12" s="533">
        <f t="shared" si="0"/>
        <v>825</v>
      </c>
      <c r="I12" s="533">
        <f t="shared" si="0"/>
        <v>216</v>
      </c>
      <c r="J12" s="533">
        <f t="shared" si="1"/>
        <v>1041</v>
      </c>
      <c r="K12" s="375" t="s">
        <v>1209</v>
      </c>
    </row>
    <row r="13" spans="1:11" ht="20.25" customHeight="1" x14ac:dyDescent="0.25">
      <c r="A13" s="8" t="s">
        <v>541</v>
      </c>
      <c r="B13" s="533">
        <v>210</v>
      </c>
      <c r="C13" s="533">
        <v>80</v>
      </c>
      <c r="D13" s="533">
        <f>SUM(B13:C13)</f>
        <v>290</v>
      </c>
      <c r="E13" s="533">
        <v>0</v>
      </c>
      <c r="F13" s="533">
        <v>0</v>
      </c>
      <c r="G13" s="533">
        <v>0</v>
      </c>
      <c r="H13" s="533">
        <f t="shared" si="0"/>
        <v>210</v>
      </c>
      <c r="I13" s="533">
        <f t="shared" si="0"/>
        <v>80</v>
      </c>
      <c r="J13" s="533">
        <f t="shared" si="1"/>
        <v>290</v>
      </c>
      <c r="K13" s="375" t="s">
        <v>249</v>
      </c>
    </row>
    <row r="14" spans="1:11" ht="20.25" customHeight="1" x14ac:dyDescent="0.25">
      <c r="A14" s="20" t="s">
        <v>254</v>
      </c>
      <c r="B14" s="20">
        <v>193</v>
      </c>
      <c r="C14" s="20">
        <v>349</v>
      </c>
      <c r="D14" s="20">
        <f>SUM(B14:C14)</f>
        <v>542</v>
      </c>
      <c r="E14" s="20">
        <v>0</v>
      </c>
      <c r="F14" s="20">
        <v>0</v>
      </c>
      <c r="G14" s="20">
        <v>0</v>
      </c>
      <c r="H14" s="20">
        <f t="shared" si="0"/>
        <v>193</v>
      </c>
      <c r="I14" s="20">
        <f t="shared" si="0"/>
        <v>349</v>
      </c>
      <c r="J14" s="20">
        <f t="shared" si="1"/>
        <v>542</v>
      </c>
      <c r="K14" s="22" t="s">
        <v>255</v>
      </c>
    </row>
    <row r="15" spans="1:11" ht="20.25" customHeight="1" x14ac:dyDescent="0.25">
      <c r="A15" s="533" t="s">
        <v>90</v>
      </c>
      <c r="B15" s="533">
        <f t="shared" ref="B15:I15" si="2">SUM(B10:B14)</f>
        <v>1420</v>
      </c>
      <c r="C15" s="533">
        <f t="shared" si="2"/>
        <v>812</v>
      </c>
      <c r="D15" s="533">
        <f t="shared" si="2"/>
        <v>2232</v>
      </c>
      <c r="E15" s="533">
        <f t="shared" si="2"/>
        <v>0</v>
      </c>
      <c r="F15" s="533">
        <f t="shared" si="2"/>
        <v>0</v>
      </c>
      <c r="G15" s="533">
        <f t="shared" si="2"/>
        <v>0</v>
      </c>
      <c r="H15" s="533">
        <f t="shared" si="2"/>
        <v>1420</v>
      </c>
      <c r="I15" s="533">
        <f t="shared" si="2"/>
        <v>812</v>
      </c>
      <c r="J15" s="533">
        <f t="shared" si="1"/>
        <v>2232</v>
      </c>
      <c r="K15" s="558" t="s">
        <v>1115</v>
      </c>
    </row>
    <row r="16" spans="1:11" ht="20.25" customHeight="1" x14ac:dyDescent="0.25">
      <c r="A16" s="17" t="s">
        <v>412</v>
      </c>
      <c r="B16" s="17"/>
      <c r="C16" s="17"/>
      <c r="D16" s="17"/>
      <c r="E16" s="17"/>
      <c r="F16" s="17"/>
      <c r="G16" s="17"/>
      <c r="H16" s="17"/>
      <c r="I16" s="17"/>
      <c r="J16" s="17"/>
      <c r="K16" s="19" t="s">
        <v>93</v>
      </c>
    </row>
    <row r="17" spans="1:11" ht="20.25" customHeight="1" x14ac:dyDescent="0.25">
      <c r="A17" s="8" t="s">
        <v>230</v>
      </c>
      <c r="B17" s="533">
        <v>210</v>
      </c>
      <c r="C17" s="533">
        <v>77</v>
      </c>
      <c r="D17" s="533">
        <f>SUM(B17:C17)</f>
        <v>287</v>
      </c>
      <c r="E17" s="533">
        <v>0</v>
      </c>
      <c r="F17" s="533">
        <v>0</v>
      </c>
      <c r="G17" s="533">
        <f>SUM(E17:F17)</f>
        <v>0</v>
      </c>
      <c r="H17" s="533">
        <f>SUM(B17,E17)</f>
        <v>210</v>
      </c>
      <c r="I17" s="533">
        <f t="shared" ref="I17:J19" si="3">SUM(C17,F17)</f>
        <v>77</v>
      </c>
      <c r="J17" s="533">
        <f t="shared" si="3"/>
        <v>287</v>
      </c>
      <c r="K17" s="375" t="s">
        <v>1209</v>
      </c>
    </row>
    <row r="18" spans="1:11" ht="20.25" customHeight="1" x14ac:dyDescent="0.25">
      <c r="A18" s="8" t="s">
        <v>541</v>
      </c>
      <c r="B18" s="533">
        <v>38</v>
      </c>
      <c r="C18" s="533">
        <v>9</v>
      </c>
      <c r="D18" s="533">
        <f t="shared" ref="D18:D19" si="4">SUM(B18:C18)</f>
        <v>47</v>
      </c>
      <c r="E18" s="533">
        <v>0</v>
      </c>
      <c r="F18" s="533">
        <v>0</v>
      </c>
      <c r="G18" s="533">
        <f t="shared" ref="G18:G19" si="5">SUM(E18:F18)</f>
        <v>0</v>
      </c>
      <c r="H18" s="533">
        <f t="shared" ref="H18:H19" si="6">SUM(B18,E18)</f>
        <v>38</v>
      </c>
      <c r="I18" s="533">
        <f t="shared" si="3"/>
        <v>9</v>
      </c>
      <c r="J18" s="533">
        <f t="shared" si="3"/>
        <v>47</v>
      </c>
      <c r="K18" s="375" t="s">
        <v>249</v>
      </c>
    </row>
    <row r="19" spans="1:11" ht="20.25" customHeight="1" x14ac:dyDescent="0.25">
      <c r="A19" s="20" t="s">
        <v>254</v>
      </c>
      <c r="B19" s="533">
        <v>115</v>
      </c>
      <c r="C19" s="533">
        <v>75</v>
      </c>
      <c r="D19" s="533">
        <f t="shared" si="4"/>
        <v>190</v>
      </c>
      <c r="E19" s="533">
        <v>0</v>
      </c>
      <c r="F19" s="533">
        <v>0</v>
      </c>
      <c r="G19" s="533">
        <f t="shared" si="5"/>
        <v>0</v>
      </c>
      <c r="H19" s="533">
        <f t="shared" si="6"/>
        <v>115</v>
      </c>
      <c r="I19" s="533">
        <f t="shared" si="3"/>
        <v>75</v>
      </c>
      <c r="J19" s="533">
        <f t="shared" si="3"/>
        <v>190</v>
      </c>
      <c r="K19" s="22" t="s">
        <v>255</v>
      </c>
    </row>
    <row r="20" spans="1:11" ht="20.25" customHeight="1" thickBot="1" x14ac:dyDescent="0.3">
      <c r="A20" s="42" t="s">
        <v>127</v>
      </c>
      <c r="B20" s="533">
        <f>SUM(B17:B19)</f>
        <v>363</v>
      </c>
      <c r="C20" s="533">
        <f t="shared" ref="C20:J20" si="7">SUM(C17:C19)</f>
        <v>161</v>
      </c>
      <c r="D20" s="533">
        <f t="shared" si="7"/>
        <v>524</v>
      </c>
      <c r="E20" s="533">
        <f t="shared" si="7"/>
        <v>0</v>
      </c>
      <c r="F20" s="533">
        <f t="shared" si="7"/>
        <v>0</v>
      </c>
      <c r="G20" s="533">
        <f t="shared" si="7"/>
        <v>0</v>
      </c>
      <c r="H20" s="533">
        <f t="shared" si="7"/>
        <v>363</v>
      </c>
      <c r="I20" s="533">
        <f t="shared" si="7"/>
        <v>161</v>
      </c>
      <c r="J20" s="533">
        <f t="shared" si="7"/>
        <v>524</v>
      </c>
      <c r="K20" s="44" t="s">
        <v>261</v>
      </c>
    </row>
    <row r="21" spans="1:11" ht="20.25" customHeight="1" thickBot="1" x14ac:dyDescent="0.3">
      <c r="A21" s="89" t="s">
        <v>384</v>
      </c>
      <c r="B21" s="23">
        <f t="shared" ref="B21:J21" si="8">SUM(B20,B15)</f>
        <v>1783</v>
      </c>
      <c r="C21" s="23">
        <f t="shared" si="8"/>
        <v>973</v>
      </c>
      <c r="D21" s="23">
        <f t="shared" si="8"/>
        <v>2756</v>
      </c>
      <c r="E21" s="23">
        <f t="shared" si="8"/>
        <v>0</v>
      </c>
      <c r="F21" s="23">
        <f t="shared" si="8"/>
        <v>0</v>
      </c>
      <c r="G21" s="23">
        <f t="shared" si="8"/>
        <v>0</v>
      </c>
      <c r="H21" s="23">
        <f t="shared" si="8"/>
        <v>1783</v>
      </c>
      <c r="I21" s="23">
        <f t="shared" si="8"/>
        <v>973</v>
      </c>
      <c r="J21" s="23">
        <f t="shared" si="8"/>
        <v>2756</v>
      </c>
      <c r="K21" s="376" t="s">
        <v>263</v>
      </c>
    </row>
    <row r="22" spans="1:11" s="557" customFormat="1" ht="20.25" customHeight="1" thickTop="1" x14ac:dyDescent="0.25">
      <c r="A22" s="339"/>
      <c r="B22" s="560"/>
      <c r="C22" s="560"/>
      <c r="D22" s="560"/>
      <c r="E22" s="560"/>
      <c r="F22" s="560"/>
      <c r="G22" s="560"/>
      <c r="H22" s="560"/>
      <c r="I22" s="560"/>
      <c r="J22" s="560"/>
      <c r="K22" s="559"/>
    </row>
    <row r="23" spans="1:11" s="557" customFormat="1" ht="20.25" customHeight="1" x14ac:dyDescent="0.25">
      <c r="A23" s="339"/>
      <c r="B23" s="560"/>
      <c r="C23" s="560"/>
      <c r="D23" s="560"/>
      <c r="E23" s="560"/>
      <c r="F23" s="560"/>
      <c r="G23" s="560"/>
      <c r="H23" s="560"/>
      <c r="I23" s="560"/>
      <c r="J23" s="560"/>
      <c r="K23" s="559"/>
    </row>
    <row r="24" spans="1:11" s="557" customFormat="1" ht="20.25" customHeight="1" x14ac:dyDescent="0.25">
      <c r="A24" s="339"/>
      <c r="B24" s="560"/>
      <c r="C24" s="560"/>
      <c r="D24" s="560"/>
      <c r="E24" s="560"/>
      <c r="F24" s="560"/>
      <c r="G24" s="560"/>
      <c r="H24" s="560"/>
      <c r="I24" s="560"/>
      <c r="J24" s="560"/>
      <c r="K24" s="559"/>
    </row>
    <row r="25" spans="1:11" s="557" customFormat="1" ht="20.25" customHeight="1" x14ac:dyDescent="0.25">
      <c r="A25" s="339"/>
      <c r="B25" s="560"/>
      <c r="C25" s="560"/>
      <c r="D25" s="560"/>
      <c r="E25" s="560"/>
      <c r="F25" s="560"/>
      <c r="G25" s="560"/>
      <c r="H25" s="560"/>
      <c r="I25" s="560"/>
      <c r="J25" s="560"/>
      <c r="K25" s="559"/>
    </row>
    <row r="26" spans="1:11" s="557" customFormat="1" ht="20.25" customHeight="1" x14ac:dyDescent="0.25">
      <c r="A26" s="339"/>
      <c r="B26" s="560"/>
      <c r="C26" s="560"/>
      <c r="D26" s="560"/>
      <c r="E26" s="560"/>
      <c r="F26" s="560"/>
      <c r="G26" s="560"/>
      <c r="H26" s="560"/>
      <c r="I26" s="560"/>
      <c r="J26" s="560"/>
      <c r="K26" s="559"/>
    </row>
    <row r="27" spans="1:11" s="557" customFormat="1" ht="20.25" customHeight="1" x14ac:dyDescent="0.25">
      <c r="A27" s="339"/>
      <c r="B27" s="560"/>
      <c r="C27" s="560"/>
      <c r="D27" s="560"/>
      <c r="E27" s="560"/>
      <c r="F27" s="560"/>
      <c r="G27" s="560"/>
      <c r="H27" s="560"/>
      <c r="I27" s="560"/>
      <c r="J27" s="560"/>
      <c r="K27" s="559"/>
    </row>
    <row r="28" spans="1:11" s="557" customFormat="1" ht="20.25" customHeight="1" x14ac:dyDescent="0.25">
      <c r="A28" s="339"/>
      <c r="B28" s="560"/>
      <c r="C28" s="560"/>
      <c r="D28" s="560"/>
      <c r="E28" s="560"/>
      <c r="F28" s="560"/>
      <c r="G28" s="560"/>
      <c r="H28" s="560"/>
      <c r="I28" s="560"/>
      <c r="J28" s="560"/>
      <c r="K28" s="559"/>
    </row>
    <row r="29" spans="1:11" s="557" customFormat="1" ht="20.25" customHeight="1" x14ac:dyDescent="0.25">
      <c r="A29" s="339"/>
      <c r="B29" s="560"/>
      <c r="C29" s="560"/>
      <c r="D29" s="560"/>
      <c r="E29" s="560"/>
      <c r="F29" s="560"/>
      <c r="G29" s="560"/>
      <c r="H29" s="560"/>
      <c r="I29" s="560"/>
      <c r="J29" s="560"/>
      <c r="K29" s="559"/>
    </row>
    <row r="30" spans="1:11" s="557" customFormat="1" ht="20.25" customHeight="1" x14ac:dyDescent="0.25">
      <c r="A30" s="339"/>
      <c r="B30" s="560"/>
      <c r="C30" s="560"/>
      <c r="D30" s="560"/>
      <c r="E30" s="560"/>
      <c r="F30" s="560"/>
      <c r="G30" s="560"/>
      <c r="H30" s="560"/>
      <c r="I30" s="560"/>
      <c r="J30" s="560"/>
      <c r="K30" s="559"/>
    </row>
    <row r="31" spans="1:11" s="557" customFormat="1" ht="20.25" customHeight="1" x14ac:dyDescent="0.25">
      <c r="A31" s="339"/>
      <c r="B31" s="560"/>
      <c r="C31" s="560"/>
      <c r="D31" s="560"/>
      <c r="E31" s="560"/>
      <c r="F31" s="560"/>
      <c r="G31" s="560"/>
      <c r="H31" s="560"/>
      <c r="I31" s="560"/>
      <c r="J31" s="560"/>
      <c r="K31" s="559"/>
    </row>
    <row r="32" spans="1:11" s="557" customFormat="1" ht="20.25" customHeight="1" x14ac:dyDescent="0.25">
      <c r="A32" s="339"/>
      <c r="B32" s="560"/>
      <c r="C32" s="560"/>
      <c r="D32" s="560"/>
      <c r="E32" s="560"/>
      <c r="F32" s="560"/>
      <c r="G32" s="560"/>
      <c r="H32" s="560"/>
      <c r="I32" s="560"/>
      <c r="J32" s="560"/>
      <c r="K32" s="559"/>
    </row>
    <row r="33" spans="1:11" s="659" customFormat="1" ht="20.25" customHeight="1" x14ac:dyDescent="0.25">
      <c r="A33" s="339"/>
      <c r="B33" s="668"/>
      <c r="C33" s="668"/>
      <c r="D33" s="668"/>
      <c r="E33" s="668"/>
      <c r="F33" s="668"/>
      <c r="G33" s="668"/>
      <c r="H33" s="668"/>
      <c r="I33" s="668"/>
      <c r="J33" s="668"/>
      <c r="K33" s="664"/>
    </row>
    <row r="34" spans="1:11" s="659" customFormat="1" ht="20.25" customHeight="1" x14ac:dyDescent="0.25">
      <c r="A34" s="339"/>
      <c r="B34" s="668"/>
      <c r="C34" s="668"/>
      <c r="D34" s="668"/>
      <c r="E34" s="668"/>
      <c r="F34" s="668"/>
      <c r="G34" s="668"/>
      <c r="H34" s="668"/>
      <c r="I34" s="668"/>
      <c r="J34" s="668"/>
      <c r="K34" s="664"/>
    </row>
    <row r="35" spans="1:11" ht="27" customHeight="1" x14ac:dyDescent="0.25">
      <c r="A35" s="339"/>
      <c r="B35" s="368"/>
      <c r="C35" s="368"/>
      <c r="D35" s="368"/>
      <c r="E35" s="368"/>
      <c r="F35" s="368"/>
      <c r="G35" s="368"/>
      <c r="H35" s="368"/>
      <c r="I35" s="368"/>
      <c r="J35" s="368"/>
      <c r="K35" s="378"/>
    </row>
    <row r="36" spans="1:11" ht="27" customHeight="1" x14ac:dyDescent="0.25">
      <c r="A36" s="339"/>
      <c r="B36" s="368"/>
      <c r="C36" s="368"/>
      <c r="D36" s="368"/>
      <c r="E36" s="368"/>
      <c r="F36" s="368"/>
      <c r="G36" s="368"/>
      <c r="H36" s="368"/>
      <c r="I36" s="368"/>
      <c r="J36" s="368"/>
      <c r="K36" s="378"/>
    </row>
    <row r="37" spans="1:11" ht="27" customHeight="1" x14ac:dyDescent="0.25">
      <c r="A37" s="339"/>
      <c r="B37" s="368"/>
      <c r="C37" s="368"/>
      <c r="D37" s="368"/>
      <c r="E37" s="368"/>
      <c r="F37" s="368"/>
      <c r="G37" s="368"/>
      <c r="H37" s="368"/>
      <c r="I37" s="368"/>
      <c r="J37" s="368"/>
      <c r="K37" s="378"/>
    </row>
    <row r="38" spans="1:11" ht="5.25" customHeight="1" x14ac:dyDescent="0.25">
      <c r="A38" s="339"/>
      <c r="B38" s="368"/>
      <c r="C38" s="368"/>
      <c r="D38" s="368"/>
      <c r="E38" s="368"/>
      <c r="F38" s="368"/>
      <c r="G38" s="368"/>
      <c r="H38" s="368"/>
      <c r="I38" s="368"/>
      <c r="J38" s="368"/>
      <c r="K38" s="378"/>
    </row>
    <row r="39" spans="1:11" ht="20.25" customHeight="1" x14ac:dyDescent="0.3">
      <c r="A39" s="748" t="s">
        <v>1230</v>
      </c>
      <c r="B39" s="748"/>
      <c r="C39" s="748"/>
      <c r="D39" s="748"/>
      <c r="E39" s="748"/>
      <c r="F39" s="748"/>
      <c r="G39" s="748"/>
      <c r="H39" s="748"/>
      <c r="I39" s="748"/>
      <c r="J39" s="748"/>
      <c r="K39" s="748"/>
    </row>
    <row r="40" spans="1:11" s="452" customFormat="1" ht="24.75" customHeight="1" x14ac:dyDescent="0.25">
      <c r="A40" s="339" t="s">
        <v>1231</v>
      </c>
      <c r="B40" s="607"/>
      <c r="C40" s="607"/>
      <c r="D40" s="607"/>
      <c r="E40" s="607"/>
      <c r="F40" s="607"/>
      <c r="G40" s="607"/>
      <c r="H40" s="607"/>
      <c r="I40" s="607"/>
      <c r="J40" s="607"/>
      <c r="K40" s="609"/>
    </row>
    <row r="41" spans="1:11" ht="20.25" customHeight="1" thickBot="1" x14ac:dyDescent="0.3">
      <c r="A41" s="339" t="s">
        <v>1232</v>
      </c>
      <c r="B41" s="368"/>
      <c r="C41" s="368"/>
      <c r="D41" s="368"/>
      <c r="E41" s="368"/>
      <c r="F41" s="368"/>
      <c r="G41" s="368"/>
      <c r="H41" s="368"/>
      <c r="I41" s="368"/>
      <c r="J41" s="368"/>
      <c r="K41" s="378" t="s">
        <v>1233</v>
      </c>
    </row>
    <row r="42" spans="1:11" ht="20.25" customHeight="1" thickTop="1" x14ac:dyDescent="0.25">
      <c r="A42" s="795" t="s">
        <v>205</v>
      </c>
      <c r="B42" s="735" t="s">
        <v>1</v>
      </c>
      <c r="C42" s="735"/>
      <c r="D42" s="735"/>
      <c r="E42" s="735" t="s">
        <v>2</v>
      </c>
      <c r="F42" s="735"/>
      <c r="G42" s="735"/>
      <c r="H42" s="735" t="s">
        <v>4</v>
      </c>
      <c r="I42" s="735"/>
      <c r="J42" s="735"/>
      <c r="K42" s="735" t="s">
        <v>206</v>
      </c>
    </row>
    <row r="43" spans="1:11" ht="20.25" customHeight="1" x14ac:dyDescent="0.25">
      <c r="A43" s="796"/>
      <c r="B43" s="736" t="s">
        <v>629</v>
      </c>
      <c r="C43" s="736"/>
      <c r="D43" s="736"/>
      <c r="E43" s="736" t="s">
        <v>7</v>
      </c>
      <c r="F43" s="736"/>
      <c r="G43" s="736"/>
      <c r="H43" s="736" t="s">
        <v>9</v>
      </c>
      <c r="I43" s="736"/>
      <c r="J43" s="736"/>
      <c r="K43" s="736"/>
    </row>
    <row r="44" spans="1:11" ht="20.25" customHeight="1" x14ac:dyDescent="0.25">
      <c r="A44" s="796"/>
      <c r="B44" s="560" t="s">
        <v>10</v>
      </c>
      <c r="C44" s="560" t="s">
        <v>113</v>
      </c>
      <c r="D44" s="560" t="s">
        <v>12</v>
      </c>
      <c r="E44" s="560" t="s">
        <v>10</v>
      </c>
      <c r="F44" s="560" t="s">
        <v>113</v>
      </c>
      <c r="G44" s="560" t="s">
        <v>12</v>
      </c>
      <c r="H44" s="560" t="s">
        <v>10</v>
      </c>
      <c r="I44" s="560" t="s">
        <v>113</v>
      </c>
      <c r="J44" s="560" t="s">
        <v>12</v>
      </c>
      <c r="K44" s="736"/>
    </row>
    <row r="45" spans="1:11" ht="20.25" customHeight="1" thickBot="1" x14ac:dyDescent="0.3">
      <c r="A45" s="797"/>
      <c r="B45" s="561" t="s">
        <v>13</v>
      </c>
      <c r="C45" s="561" t="s">
        <v>14</v>
      </c>
      <c r="D45" s="561" t="s">
        <v>9</v>
      </c>
      <c r="E45" s="561" t="s">
        <v>13</v>
      </c>
      <c r="F45" s="561" t="s">
        <v>14</v>
      </c>
      <c r="G45" s="561" t="s">
        <v>9</v>
      </c>
      <c r="H45" s="561" t="s">
        <v>13</v>
      </c>
      <c r="I45" s="561" t="s">
        <v>14</v>
      </c>
      <c r="J45" s="561" t="s">
        <v>9</v>
      </c>
      <c r="K45" s="737"/>
    </row>
    <row r="46" spans="1:11" ht="21" customHeight="1" x14ac:dyDescent="0.25">
      <c r="A46" s="339" t="s">
        <v>413</v>
      </c>
      <c r="B46" s="560"/>
      <c r="C46" s="560"/>
      <c r="D46" s="560"/>
      <c r="E46" s="560"/>
      <c r="F46" s="560"/>
      <c r="G46" s="560"/>
      <c r="H46" s="560"/>
      <c r="I46" s="560"/>
      <c r="J46" s="560"/>
      <c r="K46" s="378" t="s">
        <v>16</v>
      </c>
    </row>
    <row r="47" spans="1:11" ht="21" customHeight="1" x14ac:dyDescent="0.25">
      <c r="A47" s="340" t="s">
        <v>208</v>
      </c>
      <c r="B47" s="533">
        <v>90</v>
      </c>
      <c r="C47" s="533">
        <v>121</v>
      </c>
      <c r="D47" s="533">
        <f>SUM(B47:C47)</f>
        <v>211</v>
      </c>
      <c r="E47" s="533">
        <v>0</v>
      </c>
      <c r="F47" s="533">
        <v>0</v>
      </c>
      <c r="G47" s="533">
        <v>0</v>
      </c>
      <c r="H47" s="533">
        <f>SUM(B47,E47)</f>
        <v>90</v>
      </c>
      <c r="I47" s="533">
        <f t="shared" ref="I47:J51" si="9">SUM(C47,F47)</f>
        <v>121</v>
      </c>
      <c r="J47" s="533">
        <f t="shared" si="9"/>
        <v>211</v>
      </c>
      <c r="K47" s="375" t="s">
        <v>209</v>
      </c>
    </row>
    <row r="48" spans="1:11" ht="21" customHeight="1" x14ac:dyDescent="0.25">
      <c r="A48" s="340" t="s">
        <v>224</v>
      </c>
      <c r="B48" s="533">
        <v>73</v>
      </c>
      <c r="C48" s="533">
        <v>38</v>
      </c>
      <c r="D48" s="533">
        <f t="shared" ref="D48:D51" si="10">SUM(B48:C48)</f>
        <v>111</v>
      </c>
      <c r="E48" s="533">
        <v>0</v>
      </c>
      <c r="F48" s="533">
        <v>0</v>
      </c>
      <c r="G48" s="533">
        <v>0</v>
      </c>
      <c r="H48" s="533">
        <f t="shared" ref="H48:H51" si="11">SUM(B48,E48)</f>
        <v>73</v>
      </c>
      <c r="I48" s="533">
        <f t="shared" si="9"/>
        <v>38</v>
      </c>
      <c r="J48" s="533">
        <f t="shared" si="9"/>
        <v>111</v>
      </c>
      <c r="K48" s="375" t="s">
        <v>225</v>
      </c>
    </row>
    <row r="49" spans="1:11" ht="21" customHeight="1" x14ac:dyDescent="0.25">
      <c r="A49" s="340" t="s">
        <v>230</v>
      </c>
      <c r="B49" s="533">
        <v>670</v>
      </c>
      <c r="C49" s="533">
        <v>178</v>
      </c>
      <c r="D49" s="533">
        <f t="shared" si="10"/>
        <v>848</v>
      </c>
      <c r="E49" s="533">
        <v>0</v>
      </c>
      <c r="F49" s="533">
        <v>0</v>
      </c>
      <c r="G49" s="533">
        <v>0</v>
      </c>
      <c r="H49" s="533">
        <f t="shared" si="11"/>
        <v>670</v>
      </c>
      <c r="I49" s="533">
        <f t="shared" si="9"/>
        <v>178</v>
      </c>
      <c r="J49" s="533">
        <f t="shared" si="9"/>
        <v>848</v>
      </c>
      <c r="K49" s="375" t="s">
        <v>231</v>
      </c>
    </row>
    <row r="50" spans="1:11" ht="21" customHeight="1" x14ac:dyDescent="0.25">
      <c r="A50" s="340" t="s">
        <v>541</v>
      </c>
      <c r="B50" s="533">
        <v>148</v>
      </c>
      <c r="C50" s="533">
        <v>52</v>
      </c>
      <c r="D50" s="533">
        <f t="shared" si="10"/>
        <v>200</v>
      </c>
      <c r="E50" s="533">
        <v>0</v>
      </c>
      <c r="F50" s="533">
        <v>0</v>
      </c>
      <c r="G50" s="533">
        <v>0</v>
      </c>
      <c r="H50" s="533">
        <f t="shared" si="11"/>
        <v>148</v>
      </c>
      <c r="I50" s="533">
        <f t="shared" si="9"/>
        <v>52</v>
      </c>
      <c r="J50" s="533">
        <f t="shared" si="9"/>
        <v>200</v>
      </c>
      <c r="K50" s="375" t="s">
        <v>249</v>
      </c>
    </row>
    <row r="51" spans="1:11" ht="21" customHeight="1" x14ac:dyDescent="0.25">
      <c r="A51" s="469" t="s">
        <v>254</v>
      </c>
      <c r="B51" s="20">
        <v>144</v>
      </c>
      <c r="C51" s="20">
        <v>304</v>
      </c>
      <c r="D51" s="20">
        <f t="shared" si="10"/>
        <v>448</v>
      </c>
      <c r="E51" s="20">
        <v>0</v>
      </c>
      <c r="F51" s="20">
        <v>0</v>
      </c>
      <c r="G51" s="20">
        <v>0</v>
      </c>
      <c r="H51" s="20">
        <f t="shared" si="11"/>
        <v>144</v>
      </c>
      <c r="I51" s="20">
        <f t="shared" si="9"/>
        <v>304</v>
      </c>
      <c r="J51" s="20">
        <f t="shared" si="9"/>
        <v>448</v>
      </c>
      <c r="K51" s="22" t="s">
        <v>255</v>
      </c>
    </row>
    <row r="52" spans="1:11" ht="21" customHeight="1" x14ac:dyDescent="0.25">
      <c r="A52" s="340" t="s">
        <v>90</v>
      </c>
      <c r="B52" s="533">
        <f>SUM(B47:B51)</f>
        <v>1125</v>
      </c>
      <c r="C52" s="533">
        <f t="shared" ref="C52:J52" si="12">SUM(C47:C51)</f>
        <v>693</v>
      </c>
      <c r="D52" s="533">
        <f t="shared" si="12"/>
        <v>1818</v>
      </c>
      <c r="E52" s="533">
        <f t="shared" si="12"/>
        <v>0</v>
      </c>
      <c r="F52" s="533">
        <f t="shared" si="12"/>
        <v>0</v>
      </c>
      <c r="G52" s="533">
        <f t="shared" si="12"/>
        <v>0</v>
      </c>
      <c r="H52" s="533">
        <f t="shared" si="12"/>
        <v>1125</v>
      </c>
      <c r="I52" s="533">
        <f t="shared" si="12"/>
        <v>693</v>
      </c>
      <c r="J52" s="533">
        <f t="shared" si="12"/>
        <v>1818</v>
      </c>
      <c r="K52" s="558" t="s">
        <v>1115</v>
      </c>
    </row>
    <row r="53" spans="1:11" ht="21" customHeight="1" x14ac:dyDescent="0.25">
      <c r="A53" s="339" t="s">
        <v>412</v>
      </c>
      <c r="B53" s="368"/>
      <c r="C53" s="368"/>
      <c r="D53" s="368"/>
      <c r="E53" s="368"/>
      <c r="F53" s="368"/>
      <c r="G53" s="368"/>
      <c r="H53" s="368"/>
      <c r="I53" s="368"/>
      <c r="J53" s="368"/>
      <c r="K53" s="378" t="s">
        <v>93</v>
      </c>
    </row>
    <row r="54" spans="1:11" ht="21" customHeight="1" x14ac:dyDescent="0.25">
      <c r="A54" s="340" t="s">
        <v>230</v>
      </c>
      <c r="B54" s="533">
        <v>170</v>
      </c>
      <c r="C54" s="533">
        <v>68</v>
      </c>
      <c r="D54" s="533">
        <f>SUM(B54:C54)</f>
        <v>238</v>
      </c>
      <c r="E54" s="533">
        <v>0</v>
      </c>
      <c r="F54" s="533">
        <v>0</v>
      </c>
      <c r="G54" s="533">
        <v>0</v>
      </c>
      <c r="H54" s="533">
        <f>SUM(B54,E54)</f>
        <v>170</v>
      </c>
      <c r="I54" s="533">
        <f t="shared" ref="I54:J56" si="13">SUM(C54,F54)</f>
        <v>68</v>
      </c>
      <c r="J54" s="533">
        <f t="shared" si="13"/>
        <v>238</v>
      </c>
      <c r="K54" s="375" t="s">
        <v>1209</v>
      </c>
    </row>
    <row r="55" spans="1:11" ht="21" customHeight="1" x14ac:dyDescent="0.25">
      <c r="A55" s="340" t="s">
        <v>541</v>
      </c>
      <c r="B55" s="533">
        <v>28</v>
      </c>
      <c r="C55" s="533">
        <v>8</v>
      </c>
      <c r="D55" s="533">
        <f t="shared" ref="D55:D56" si="14">SUM(B55:C55)</f>
        <v>36</v>
      </c>
      <c r="E55" s="533">
        <v>0</v>
      </c>
      <c r="F55" s="533">
        <v>0</v>
      </c>
      <c r="G55" s="533">
        <v>0</v>
      </c>
      <c r="H55" s="533">
        <f t="shared" ref="H55:H56" si="15">SUM(B55,E55)</f>
        <v>28</v>
      </c>
      <c r="I55" s="533">
        <f t="shared" si="13"/>
        <v>8</v>
      </c>
      <c r="J55" s="533">
        <f t="shared" si="13"/>
        <v>36</v>
      </c>
      <c r="K55" s="375" t="s">
        <v>249</v>
      </c>
    </row>
    <row r="56" spans="1:11" ht="21" customHeight="1" x14ac:dyDescent="0.25">
      <c r="A56" s="340" t="s">
        <v>254</v>
      </c>
      <c r="B56" s="533">
        <v>89</v>
      </c>
      <c r="C56" s="533">
        <v>71</v>
      </c>
      <c r="D56" s="533">
        <f t="shared" si="14"/>
        <v>160</v>
      </c>
      <c r="E56" s="533">
        <v>0</v>
      </c>
      <c r="F56" s="533">
        <v>0</v>
      </c>
      <c r="G56" s="533">
        <v>0</v>
      </c>
      <c r="H56" s="533">
        <f t="shared" si="15"/>
        <v>89</v>
      </c>
      <c r="I56" s="533">
        <f t="shared" si="13"/>
        <v>71</v>
      </c>
      <c r="J56" s="533">
        <f t="shared" si="13"/>
        <v>160</v>
      </c>
      <c r="K56" s="375" t="s">
        <v>255</v>
      </c>
    </row>
    <row r="57" spans="1:11" ht="21" customHeight="1" thickBot="1" x14ac:dyDescent="0.3">
      <c r="A57" s="42" t="s">
        <v>127</v>
      </c>
      <c r="B57" s="20">
        <f>SUM(B54:B56)</f>
        <v>287</v>
      </c>
      <c r="C57" s="20">
        <f t="shared" ref="C57:J57" si="16">SUM(C54:C56)</f>
        <v>147</v>
      </c>
      <c r="D57" s="20">
        <f t="shared" si="16"/>
        <v>434</v>
      </c>
      <c r="E57" s="20">
        <f t="shared" si="16"/>
        <v>0</v>
      </c>
      <c r="F57" s="20">
        <f t="shared" si="16"/>
        <v>0</v>
      </c>
      <c r="G57" s="20">
        <f t="shared" si="16"/>
        <v>0</v>
      </c>
      <c r="H57" s="20">
        <f t="shared" si="16"/>
        <v>287</v>
      </c>
      <c r="I57" s="20">
        <f t="shared" si="16"/>
        <v>147</v>
      </c>
      <c r="J57" s="20">
        <f t="shared" si="16"/>
        <v>434</v>
      </c>
      <c r="K57" s="22" t="s">
        <v>261</v>
      </c>
    </row>
    <row r="58" spans="1:11" ht="21" customHeight="1" thickBot="1" x14ac:dyDescent="0.3">
      <c r="A58" s="89" t="s">
        <v>384</v>
      </c>
      <c r="B58" s="23">
        <f t="shared" ref="B58:J58" si="17">SUM(B57,B52)</f>
        <v>1412</v>
      </c>
      <c r="C58" s="23">
        <f t="shared" si="17"/>
        <v>840</v>
      </c>
      <c r="D58" s="23">
        <f t="shared" si="17"/>
        <v>2252</v>
      </c>
      <c r="E58" s="23">
        <f t="shared" si="17"/>
        <v>0</v>
      </c>
      <c r="F58" s="23">
        <f t="shared" si="17"/>
        <v>0</v>
      </c>
      <c r="G58" s="23">
        <f t="shared" si="17"/>
        <v>0</v>
      </c>
      <c r="H58" s="23">
        <f t="shared" si="17"/>
        <v>1412</v>
      </c>
      <c r="I58" s="23">
        <f t="shared" si="17"/>
        <v>840</v>
      </c>
      <c r="J58" s="23">
        <f t="shared" si="17"/>
        <v>2252</v>
      </c>
      <c r="K58" s="376" t="s">
        <v>263</v>
      </c>
    </row>
    <row r="59" spans="1:11" ht="27" customHeight="1" thickTop="1" x14ac:dyDescent="0.25">
      <c r="A59" s="339"/>
      <c r="B59" s="380"/>
      <c r="C59" s="380"/>
      <c r="D59" s="380"/>
      <c r="E59" s="380"/>
      <c r="F59" s="380"/>
      <c r="G59" s="380"/>
      <c r="H59" s="380"/>
      <c r="I59" s="380"/>
      <c r="J59" s="380"/>
      <c r="K59" s="378"/>
    </row>
  </sheetData>
  <mergeCells count="19">
    <mergeCell ref="A2:K2"/>
    <mergeCell ref="A3:K3"/>
    <mergeCell ref="A5:A8"/>
    <mergeCell ref="B5:D5"/>
    <mergeCell ref="E5:G5"/>
    <mergeCell ref="H5:J5"/>
    <mergeCell ref="K5:K8"/>
    <mergeCell ref="B6:D6"/>
    <mergeCell ref="E6:G6"/>
    <mergeCell ref="H6:J6"/>
    <mergeCell ref="A39:K39"/>
    <mergeCell ref="A42:A45"/>
    <mergeCell ref="B42:D42"/>
    <mergeCell ref="E42:G42"/>
    <mergeCell ref="H42:J42"/>
    <mergeCell ref="K42:K45"/>
    <mergeCell ref="B43:D43"/>
    <mergeCell ref="E43:G43"/>
    <mergeCell ref="H43:J43"/>
  </mergeCells>
  <printOptions horizontalCentered="1"/>
  <pageMargins left="0.39370078740157499" right="0.39370078740157499" top="0.78740157480314998" bottom="0.39370078740157499" header="0.78740157480314998" footer="0.39370078740157499"/>
  <pageSetup paperSize="9" scale="72" orientation="landscape" r:id="rId1"/>
  <drawing r:id="rId2"/>
  <legacy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200"/>
  <sheetViews>
    <sheetView rightToLeft="1" view="pageBreakPreview" topLeftCell="A188" zoomScale="80" zoomScaleSheetLayoutView="80" workbookViewId="0">
      <selection activeCell="B207" sqref="B207"/>
    </sheetView>
  </sheetViews>
  <sheetFormatPr defaultColWidth="9" defaultRowHeight="13.8" x14ac:dyDescent="0.25"/>
  <cols>
    <col min="1" max="1" width="29.3984375" style="371" customWidth="1"/>
    <col min="2" max="2" width="7.8984375" style="371" customWidth="1"/>
    <col min="3" max="3" width="8.59765625" style="371" customWidth="1"/>
    <col min="4" max="4" width="8" style="371" customWidth="1"/>
    <col min="5" max="5" width="7.69921875" style="371" customWidth="1"/>
    <col min="6" max="6" width="8.59765625" style="371" customWidth="1"/>
    <col min="7" max="7" width="7.69921875" style="371" customWidth="1"/>
    <col min="8" max="8" width="8" style="371" customWidth="1"/>
    <col min="9" max="9" width="8.8984375" style="371" customWidth="1"/>
    <col min="10" max="10" width="7.8984375" style="371" customWidth="1"/>
    <col min="11" max="11" width="40" style="371" customWidth="1"/>
    <col min="12" max="16384" width="9" style="371"/>
  </cols>
  <sheetData>
    <row r="1" spans="1:11" ht="28.5" customHeight="1" x14ac:dyDescent="0.25">
      <c r="A1" s="738" t="s">
        <v>1234</v>
      </c>
      <c r="B1" s="738"/>
      <c r="C1" s="738"/>
      <c r="D1" s="738"/>
      <c r="E1" s="738"/>
      <c r="F1" s="738"/>
      <c r="G1" s="738"/>
      <c r="H1" s="738"/>
      <c r="I1" s="738"/>
      <c r="J1" s="738"/>
      <c r="K1" s="738"/>
    </row>
    <row r="2" spans="1:11" ht="38.25" customHeight="1" x14ac:dyDescent="0.3">
      <c r="A2" s="759" t="s">
        <v>1235</v>
      </c>
      <c r="B2" s="759"/>
      <c r="C2" s="759"/>
      <c r="D2" s="759"/>
      <c r="E2" s="759"/>
      <c r="F2" s="759"/>
      <c r="G2" s="759"/>
      <c r="H2" s="759"/>
      <c r="I2" s="759"/>
      <c r="J2" s="759"/>
      <c r="K2" s="759"/>
    </row>
    <row r="3" spans="1:11" ht="24" customHeight="1" thickBot="1" x14ac:dyDescent="0.3">
      <c r="A3" s="80" t="s">
        <v>1236</v>
      </c>
      <c r="K3" s="7" t="s">
        <v>1237</v>
      </c>
    </row>
    <row r="4" spans="1:11" ht="16.2" thickTop="1" x14ac:dyDescent="0.3">
      <c r="A4" s="735" t="s">
        <v>205</v>
      </c>
      <c r="B4" s="746" t="s">
        <v>1</v>
      </c>
      <c r="C4" s="746"/>
      <c r="D4" s="746"/>
      <c r="E4" s="746" t="s">
        <v>2</v>
      </c>
      <c r="F4" s="746"/>
      <c r="G4" s="746"/>
      <c r="H4" s="746" t="s">
        <v>4</v>
      </c>
      <c r="I4" s="746"/>
      <c r="J4" s="746"/>
      <c r="K4" s="735" t="s">
        <v>206</v>
      </c>
    </row>
    <row r="5" spans="1:11" ht="15.6" x14ac:dyDescent="0.3">
      <c r="A5" s="736"/>
      <c r="B5" s="747" t="s">
        <v>6</v>
      </c>
      <c r="C5" s="747"/>
      <c r="D5" s="747"/>
      <c r="E5" s="747" t="s">
        <v>7</v>
      </c>
      <c r="F5" s="747"/>
      <c r="G5" s="747"/>
      <c r="H5" s="747" t="s">
        <v>9</v>
      </c>
      <c r="I5" s="747"/>
      <c r="J5" s="747"/>
      <c r="K5" s="736"/>
    </row>
    <row r="6" spans="1:11" ht="15.6" x14ac:dyDescent="0.3">
      <c r="A6" s="736"/>
      <c r="B6" s="370" t="s">
        <v>10</v>
      </c>
      <c r="C6" s="370" t="s">
        <v>113</v>
      </c>
      <c r="D6" s="370" t="s">
        <v>12</v>
      </c>
      <c r="E6" s="370" t="s">
        <v>10</v>
      </c>
      <c r="F6" s="370" t="s">
        <v>113</v>
      </c>
      <c r="G6" s="370" t="s">
        <v>12</v>
      </c>
      <c r="H6" s="370" t="s">
        <v>10</v>
      </c>
      <c r="I6" s="370" t="s">
        <v>113</v>
      </c>
      <c r="J6" s="370" t="s">
        <v>12</v>
      </c>
      <c r="K6" s="736"/>
    </row>
    <row r="7" spans="1:11" ht="16.2" thickBot="1" x14ac:dyDescent="0.35">
      <c r="A7" s="737"/>
      <c r="B7" s="4" t="s">
        <v>13</v>
      </c>
      <c r="C7" s="4" t="s">
        <v>14</v>
      </c>
      <c r="D7" s="4" t="s">
        <v>9</v>
      </c>
      <c r="E7" s="4" t="s">
        <v>13</v>
      </c>
      <c r="F7" s="4" t="s">
        <v>14</v>
      </c>
      <c r="G7" s="4" t="s">
        <v>9</v>
      </c>
      <c r="H7" s="4" t="s">
        <v>13</v>
      </c>
      <c r="I7" s="4" t="s">
        <v>14</v>
      </c>
      <c r="J7" s="4" t="s">
        <v>9</v>
      </c>
      <c r="K7" s="737"/>
    </row>
    <row r="8" spans="1:11" ht="21.75" customHeight="1" x14ac:dyDescent="0.25">
      <c r="A8" s="17" t="s">
        <v>15</v>
      </c>
      <c r="B8" s="18"/>
      <c r="C8" s="18"/>
      <c r="D8" s="18"/>
      <c r="E8" s="18"/>
      <c r="F8" s="18"/>
      <c r="G8" s="18"/>
      <c r="H8" s="18"/>
      <c r="I8" s="18"/>
      <c r="J8" s="18"/>
      <c r="K8" s="19" t="s">
        <v>207</v>
      </c>
    </row>
    <row r="9" spans="1:11" ht="21" customHeight="1" x14ac:dyDescent="0.25">
      <c r="A9" s="8" t="s">
        <v>208</v>
      </c>
      <c r="B9" s="9">
        <v>96</v>
      </c>
      <c r="C9" s="9">
        <v>157</v>
      </c>
      <c r="D9" s="9">
        <f>SUM(B9:C9)</f>
        <v>253</v>
      </c>
      <c r="E9" s="9">
        <v>0</v>
      </c>
      <c r="F9" s="9">
        <v>0</v>
      </c>
      <c r="G9" s="9">
        <f t="shared" ref="G9:G28" si="0">SUM(E9:F9)</f>
        <v>0</v>
      </c>
      <c r="H9" s="9">
        <f t="shared" ref="H9:I28" si="1">SUM(B9,E9)</f>
        <v>96</v>
      </c>
      <c r="I9" s="9">
        <f t="shared" si="1"/>
        <v>157</v>
      </c>
      <c r="J9" s="9">
        <f t="shared" ref="J9:J28" si="2">SUM(H9:I9)</f>
        <v>253</v>
      </c>
      <c r="K9" s="375" t="s">
        <v>209</v>
      </c>
    </row>
    <row r="10" spans="1:11" ht="21" customHeight="1" x14ac:dyDescent="0.25">
      <c r="A10" s="8" t="s">
        <v>1238</v>
      </c>
      <c r="B10" s="9">
        <v>39</v>
      </c>
      <c r="C10" s="9">
        <v>75</v>
      </c>
      <c r="D10" s="9">
        <f t="shared" ref="D10:D28" si="3">SUM(B10:C10)</f>
        <v>114</v>
      </c>
      <c r="E10" s="9">
        <v>0</v>
      </c>
      <c r="F10" s="9">
        <v>0</v>
      </c>
      <c r="G10" s="9">
        <f t="shared" si="0"/>
        <v>0</v>
      </c>
      <c r="H10" s="9">
        <f t="shared" si="1"/>
        <v>39</v>
      </c>
      <c r="I10" s="9">
        <f t="shared" si="1"/>
        <v>75</v>
      </c>
      <c r="J10" s="9">
        <f t="shared" si="2"/>
        <v>114</v>
      </c>
      <c r="K10" s="375" t="s">
        <v>1239</v>
      </c>
    </row>
    <row r="11" spans="1:11" ht="21" customHeight="1" x14ac:dyDescent="0.25">
      <c r="A11" s="8" t="s">
        <v>212</v>
      </c>
      <c r="B11" s="9">
        <v>58</v>
      </c>
      <c r="C11" s="9">
        <v>108</v>
      </c>
      <c r="D11" s="9">
        <f t="shared" si="3"/>
        <v>166</v>
      </c>
      <c r="E11" s="9">
        <v>0</v>
      </c>
      <c r="F11" s="9">
        <v>0</v>
      </c>
      <c r="G11" s="9">
        <f t="shared" si="0"/>
        <v>0</v>
      </c>
      <c r="H11" s="9">
        <f t="shared" si="1"/>
        <v>58</v>
      </c>
      <c r="I11" s="9">
        <f t="shared" si="1"/>
        <v>108</v>
      </c>
      <c r="J11" s="9">
        <f t="shared" si="2"/>
        <v>166</v>
      </c>
      <c r="K11" s="375" t="s">
        <v>213</v>
      </c>
    </row>
    <row r="12" spans="1:11" ht="21" customHeight="1" x14ac:dyDescent="0.25">
      <c r="A12" s="8" t="s">
        <v>414</v>
      </c>
      <c r="B12" s="9">
        <v>59</v>
      </c>
      <c r="C12" s="9">
        <v>131</v>
      </c>
      <c r="D12" s="9">
        <f t="shared" si="3"/>
        <v>190</v>
      </c>
      <c r="E12" s="9">
        <v>0</v>
      </c>
      <c r="F12" s="9">
        <v>0</v>
      </c>
      <c r="G12" s="9">
        <f t="shared" si="0"/>
        <v>0</v>
      </c>
      <c r="H12" s="9">
        <f t="shared" si="1"/>
        <v>59</v>
      </c>
      <c r="I12" s="9">
        <f t="shared" si="1"/>
        <v>131</v>
      </c>
      <c r="J12" s="9">
        <f t="shared" si="2"/>
        <v>190</v>
      </c>
      <c r="K12" s="375" t="s">
        <v>310</v>
      </c>
    </row>
    <row r="13" spans="1:11" ht="21" customHeight="1" x14ac:dyDescent="0.25">
      <c r="A13" s="8" t="s">
        <v>216</v>
      </c>
      <c r="B13" s="9">
        <v>31</v>
      </c>
      <c r="C13" s="9">
        <v>98</v>
      </c>
      <c r="D13" s="9">
        <f t="shared" si="3"/>
        <v>129</v>
      </c>
      <c r="E13" s="9">
        <v>0</v>
      </c>
      <c r="F13" s="9">
        <v>0</v>
      </c>
      <c r="G13" s="9">
        <f t="shared" si="0"/>
        <v>0</v>
      </c>
      <c r="H13" s="9">
        <f t="shared" si="1"/>
        <v>31</v>
      </c>
      <c r="I13" s="9">
        <f t="shared" si="1"/>
        <v>98</v>
      </c>
      <c r="J13" s="9">
        <f t="shared" si="2"/>
        <v>129</v>
      </c>
      <c r="K13" s="375" t="s">
        <v>217</v>
      </c>
    </row>
    <row r="14" spans="1:11" ht="21" customHeight="1" x14ac:dyDescent="0.25">
      <c r="A14" s="8" t="s">
        <v>218</v>
      </c>
      <c r="B14" s="9">
        <v>301</v>
      </c>
      <c r="C14" s="9">
        <v>225</v>
      </c>
      <c r="D14" s="9">
        <f t="shared" si="3"/>
        <v>526</v>
      </c>
      <c r="E14" s="9">
        <v>0</v>
      </c>
      <c r="F14" s="9">
        <v>0</v>
      </c>
      <c r="G14" s="9">
        <f t="shared" si="0"/>
        <v>0</v>
      </c>
      <c r="H14" s="9">
        <f t="shared" si="1"/>
        <v>301</v>
      </c>
      <c r="I14" s="9">
        <f t="shared" si="1"/>
        <v>225</v>
      </c>
      <c r="J14" s="9">
        <f t="shared" si="2"/>
        <v>526</v>
      </c>
      <c r="K14" s="375" t="s">
        <v>219</v>
      </c>
    </row>
    <row r="15" spans="1:11" ht="21" customHeight="1" x14ac:dyDescent="0.25">
      <c r="A15" s="8" t="s">
        <v>1240</v>
      </c>
      <c r="B15" s="9">
        <v>81</v>
      </c>
      <c r="C15" s="9">
        <v>39</v>
      </c>
      <c r="D15" s="9">
        <f t="shared" si="3"/>
        <v>120</v>
      </c>
      <c r="E15" s="9">
        <v>0</v>
      </c>
      <c r="F15" s="9">
        <v>0</v>
      </c>
      <c r="G15" s="9">
        <f t="shared" si="0"/>
        <v>0</v>
      </c>
      <c r="H15" s="9">
        <f t="shared" si="1"/>
        <v>81</v>
      </c>
      <c r="I15" s="9">
        <f t="shared" si="1"/>
        <v>39</v>
      </c>
      <c r="J15" s="9">
        <f t="shared" si="2"/>
        <v>120</v>
      </c>
      <c r="K15" s="375" t="s">
        <v>1241</v>
      </c>
    </row>
    <row r="16" spans="1:11" ht="21" customHeight="1" x14ac:dyDescent="0.25">
      <c r="A16" s="8" t="s">
        <v>362</v>
      </c>
      <c r="B16" s="9">
        <v>56</v>
      </c>
      <c r="C16" s="9">
        <v>89</v>
      </c>
      <c r="D16" s="9">
        <f t="shared" si="3"/>
        <v>145</v>
      </c>
      <c r="E16" s="9">
        <v>0</v>
      </c>
      <c r="F16" s="9">
        <v>0</v>
      </c>
      <c r="G16" s="9">
        <f t="shared" si="0"/>
        <v>0</v>
      </c>
      <c r="H16" s="9">
        <f t="shared" si="1"/>
        <v>56</v>
      </c>
      <c r="I16" s="9">
        <f t="shared" si="1"/>
        <v>89</v>
      </c>
      <c r="J16" s="9">
        <f t="shared" si="2"/>
        <v>145</v>
      </c>
      <c r="K16" s="375" t="s">
        <v>1242</v>
      </c>
    </row>
    <row r="17" spans="1:11" ht="21" customHeight="1" x14ac:dyDescent="0.25">
      <c r="A17" s="8" t="s">
        <v>1243</v>
      </c>
      <c r="B17" s="9">
        <v>89</v>
      </c>
      <c r="C17" s="9">
        <v>131</v>
      </c>
      <c r="D17" s="9">
        <f t="shared" si="3"/>
        <v>220</v>
      </c>
      <c r="E17" s="9">
        <v>0</v>
      </c>
      <c r="F17" s="9">
        <v>0</v>
      </c>
      <c r="G17" s="9">
        <f t="shared" si="0"/>
        <v>0</v>
      </c>
      <c r="H17" s="9">
        <f t="shared" si="1"/>
        <v>89</v>
      </c>
      <c r="I17" s="9">
        <f t="shared" si="1"/>
        <v>131</v>
      </c>
      <c r="J17" s="9">
        <f t="shared" si="2"/>
        <v>220</v>
      </c>
      <c r="K17" s="375" t="s">
        <v>1244</v>
      </c>
    </row>
    <row r="18" spans="1:11" ht="21" customHeight="1" x14ac:dyDescent="0.25">
      <c r="A18" s="8" t="s">
        <v>226</v>
      </c>
      <c r="B18" s="9">
        <v>172</v>
      </c>
      <c r="C18" s="9">
        <v>281</v>
      </c>
      <c r="D18" s="9">
        <f t="shared" si="3"/>
        <v>453</v>
      </c>
      <c r="E18" s="9">
        <v>0</v>
      </c>
      <c r="F18" s="9">
        <v>0</v>
      </c>
      <c r="G18" s="9">
        <f t="shared" si="0"/>
        <v>0</v>
      </c>
      <c r="H18" s="9">
        <f t="shared" si="1"/>
        <v>172</v>
      </c>
      <c r="I18" s="9">
        <f t="shared" si="1"/>
        <v>281</v>
      </c>
      <c r="J18" s="9">
        <f t="shared" si="2"/>
        <v>453</v>
      </c>
      <c r="K18" s="375" t="s">
        <v>267</v>
      </c>
    </row>
    <row r="19" spans="1:11" ht="21" customHeight="1" x14ac:dyDescent="0.25">
      <c r="A19" s="8" t="s">
        <v>228</v>
      </c>
      <c r="B19" s="9">
        <v>0</v>
      </c>
      <c r="C19" s="9">
        <v>245</v>
      </c>
      <c r="D19" s="9">
        <f t="shared" si="3"/>
        <v>245</v>
      </c>
      <c r="E19" s="9">
        <v>0</v>
      </c>
      <c r="F19" s="9">
        <v>0</v>
      </c>
      <c r="G19" s="9">
        <f t="shared" si="0"/>
        <v>0</v>
      </c>
      <c r="H19" s="9">
        <f t="shared" si="1"/>
        <v>0</v>
      </c>
      <c r="I19" s="9">
        <f t="shared" si="1"/>
        <v>245</v>
      </c>
      <c r="J19" s="9">
        <f t="shared" si="2"/>
        <v>245</v>
      </c>
      <c r="K19" s="375" t="s">
        <v>268</v>
      </c>
    </row>
    <row r="20" spans="1:11" ht="21" customHeight="1" x14ac:dyDescent="0.25">
      <c r="A20" s="8" t="s">
        <v>230</v>
      </c>
      <c r="B20" s="9">
        <v>191</v>
      </c>
      <c r="C20" s="9">
        <v>201</v>
      </c>
      <c r="D20" s="9">
        <f t="shared" si="3"/>
        <v>392</v>
      </c>
      <c r="E20" s="9">
        <v>0</v>
      </c>
      <c r="F20" s="9">
        <v>0</v>
      </c>
      <c r="G20" s="9">
        <f t="shared" si="0"/>
        <v>0</v>
      </c>
      <c r="H20" s="9">
        <f t="shared" si="1"/>
        <v>191</v>
      </c>
      <c r="I20" s="9">
        <f t="shared" si="1"/>
        <v>201</v>
      </c>
      <c r="J20" s="9">
        <f t="shared" si="2"/>
        <v>392</v>
      </c>
      <c r="K20" s="375" t="s">
        <v>231</v>
      </c>
    </row>
    <row r="21" spans="1:11" ht="21" customHeight="1" x14ac:dyDescent="0.25">
      <c r="A21" s="8" t="s">
        <v>1245</v>
      </c>
      <c r="B21" s="9">
        <v>165</v>
      </c>
      <c r="C21" s="9">
        <v>409</v>
      </c>
      <c r="D21" s="9">
        <f t="shared" si="3"/>
        <v>574</v>
      </c>
      <c r="E21" s="9">
        <v>0</v>
      </c>
      <c r="F21" s="9">
        <v>0</v>
      </c>
      <c r="G21" s="9">
        <f t="shared" si="0"/>
        <v>0</v>
      </c>
      <c r="H21" s="9">
        <f t="shared" si="1"/>
        <v>165</v>
      </c>
      <c r="I21" s="9">
        <f t="shared" si="1"/>
        <v>409</v>
      </c>
      <c r="J21" s="9">
        <f t="shared" si="2"/>
        <v>574</v>
      </c>
      <c r="K21" s="375" t="s">
        <v>473</v>
      </c>
    </row>
    <row r="22" spans="1:11" ht="21" customHeight="1" x14ac:dyDescent="0.25">
      <c r="A22" s="8" t="s">
        <v>474</v>
      </c>
      <c r="B22" s="9">
        <v>123</v>
      </c>
      <c r="C22" s="9">
        <v>155</v>
      </c>
      <c r="D22" s="9">
        <f t="shared" si="3"/>
        <v>278</v>
      </c>
      <c r="E22" s="9">
        <v>0</v>
      </c>
      <c r="F22" s="9">
        <v>0</v>
      </c>
      <c r="G22" s="9">
        <f t="shared" si="0"/>
        <v>0</v>
      </c>
      <c r="H22" s="9">
        <f t="shared" si="1"/>
        <v>123</v>
      </c>
      <c r="I22" s="9">
        <f t="shared" si="1"/>
        <v>155</v>
      </c>
      <c r="J22" s="9">
        <f t="shared" si="2"/>
        <v>278</v>
      </c>
      <c r="K22" s="375" t="s">
        <v>475</v>
      </c>
    </row>
    <row r="23" spans="1:11" ht="21" customHeight="1" x14ac:dyDescent="0.25">
      <c r="A23" s="8" t="s">
        <v>321</v>
      </c>
      <c r="B23" s="9">
        <v>398</v>
      </c>
      <c r="C23" s="9">
        <v>672</v>
      </c>
      <c r="D23" s="9">
        <f t="shared" si="3"/>
        <v>1070</v>
      </c>
      <c r="E23" s="9">
        <v>0</v>
      </c>
      <c r="F23" s="9">
        <v>0</v>
      </c>
      <c r="G23" s="9">
        <f t="shared" si="0"/>
        <v>0</v>
      </c>
      <c r="H23" s="9">
        <f t="shared" si="1"/>
        <v>398</v>
      </c>
      <c r="I23" s="9">
        <f t="shared" si="1"/>
        <v>672</v>
      </c>
      <c r="J23" s="9">
        <f t="shared" si="2"/>
        <v>1070</v>
      </c>
      <c r="K23" s="375" t="s">
        <v>322</v>
      </c>
    </row>
    <row r="24" spans="1:11" ht="21" customHeight="1" x14ac:dyDescent="0.25">
      <c r="A24" s="8" t="s">
        <v>238</v>
      </c>
      <c r="B24" s="9">
        <v>189</v>
      </c>
      <c r="C24" s="9">
        <v>26</v>
      </c>
      <c r="D24" s="9">
        <f t="shared" si="3"/>
        <v>215</v>
      </c>
      <c r="E24" s="9">
        <v>0</v>
      </c>
      <c r="F24" s="9">
        <v>0</v>
      </c>
      <c r="G24" s="9">
        <f t="shared" si="0"/>
        <v>0</v>
      </c>
      <c r="H24" s="9">
        <f t="shared" si="1"/>
        <v>189</v>
      </c>
      <c r="I24" s="9">
        <f t="shared" si="1"/>
        <v>26</v>
      </c>
      <c r="J24" s="9">
        <f t="shared" si="2"/>
        <v>215</v>
      </c>
      <c r="K24" s="375" t="s">
        <v>1246</v>
      </c>
    </row>
    <row r="25" spans="1:11" ht="21" customHeight="1" x14ac:dyDescent="0.25">
      <c r="A25" s="8" t="s">
        <v>242</v>
      </c>
      <c r="B25" s="9">
        <v>184</v>
      </c>
      <c r="C25" s="9">
        <v>220</v>
      </c>
      <c r="D25" s="9">
        <f t="shared" si="3"/>
        <v>404</v>
      </c>
      <c r="E25" s="9">
        <v>0</v>
      </c>
      <c r="F25" s="9">
        <v>0</v>
      </c>
      <c r="G25" s="9">
        <f t="shared" si="0"/>
        <v>0</v>
      </c>
      <c r="H25" s="9">
        <f t="shared" si="1"/>
        <v>184</v>
      </c>
      <c r="I25" s="9">
        <f t="shared" si="1"/>
        <v>220</v>
      </c>
      <c r="J25" s="9">
        <f t="shared" si="2"/>
        <v>404</v>
      </c>
      <c r="K25" s="375" t="s">
        <v>243</v>
      </c>
    </row>
    <row r="26" spans="1:11" ht="21" customHeight="1" x14ac:dyDescent="0.25">
      <c r="A26" s="8" t="s">
        <v>248</v>
      </c>
      <c r="B26" s="9">
        <v>149</v>
      </c>
      <c r="C26" s="9">
        <v>136</v>
      </c>
      <c r="D26" s="9">
        <f t="shared" si="3"/>
        <v>285</v>
      </c>
      <c r="E26" s="9">
        <v>0</v>
      </c>
      <c r="F26" s="9">
        <v>0</v>
      </c>
      <c r="G26" s="9">
        <f t="shared" si="0"/>
        <v>0</v>
      </c>
      <c r="H26" s="9">
        <f t="shared" si="1"/>
        <v>149</v>
      </c>
      <c r="I26" s="9">
        <f t="shared" si="1"/>
        <v>136</v>
      </c>
      <c r="J26" s="9">
        <f t="shared" si="2"/>
        <v>285</v>
      </c>
      <c r="K26" s="375" t="s">
        <v>249</v>
      </c>
    </row>
    <row r="27" spans="1:11" ht="21" customHeight="1" x14ac:dyDescent="0.25">
      <c r="A27" s="8" t="s">
        <v>252</v>
      </c>
      <c r="B27" s="9">
        <v>159</v>
      </c>
      <c r="C27" s="9">
        <v>208</v>
      </c>
      <c r="D27" s="9">
        <f t="shared" si="3"/>
        <v>367</v>
      </c>
      <c r="E27" s="9">
        <v>0</v>
      </c>
      <c r="F27" s="9">
        <v>0</v>
      </c>
      <c r="G27" s="9">
        <f t="shared" si="0"/>
        <v>0</v>
      </c>
      <c r="H27" s="9">
        <f t="shared" si="1"/>
        <v>159</v>
      </c>
      <c r="I27" s="9">
        <f t="shared" si="1"/>
        <v>208</v>
      </c>
      <c r="J27" s="9">
        <f t="shared" si="2"/>
        <v>367</v>
      </c>
      <c r="K27" s="375" t="s">
        <v>253</v>
      </c>
    </row>
    <row r="28" spans="1:11" ht="21" customHeight="1" x14ac:dyDescent="0.25">
      <c r="A28" s="8" t="s">
        <v>1247</v>
      </c>
      <c r="B28" s="9">
        <v>59</v>
      </c>
      <c r="C28" s="9">
        <v>102</v>
      </c>
      <c r="D28" s="9">
        <f t="shared" si="3"/>
        <v>161</v>
      </c>
      <c r="E28" s="9">
        <v>0</v>
      </c>
      <c r="F28" s="9">
        <v>0</v>
      </c>
      <c r="G28" s="9">
        <f t="shared" si="0"/>
        <v>0</v>
      </c>
      <c r="H28" s="9">
        <f t="shared" si="1"/>
        <v>59</v>
      </c>
      <c r="I28" s="9">
        <f t="shared" si="1"/>
        <v>102</v>
      </c>
      <c r="J28" s="9">
        <f t="shared" si="2"/>
        <v>161</v>
      </c>
      <c r="K28" s="375" t="s">
        <v>1248</v>
      </c>
    </row>
    <row r="29" spans="1:11" ht="21" customHeight="1" thickBot="1" x14ac:dyDescent="0.3">
      <c r="A29" s="11" t="s">
        <v>90</v>
      </c>
      <c r="B29" s="12">
        <f>SUM(B9:B28)</f>
        <v>2599</v>
      </c>
      <c r="C29" s="12">
        <f t="shared" ref="C29:J29" si="4">SUM(C9:C28)</f>
        <v>3708</v>
      </c>
      <c r="D29" s="12">
        <f t="shared" si="4"/>
        <v>6307</v>
      </c>
      <c r="E29" s="12">
        <f t="shared" si="4"/>
        <v>0</v>
      </c>
      <c r="F29" s="12">
        <f t="shared" si="4"/>
        <v>0</v>
      </c>
      <c r="G29" s="12">
        <f t="shared" si="4"/>
        <v>0</v>
      </c>
      <c r="H29" s="12">
        <f t="shared" si="4"/>
        <v>2599</v>
      </c>
      <c r="I29" s="12">
        <f t="shared" si="4"/>
        <v>3708</v>
      </c>
      <c r="J29" s="12">
        <f t="shared" si="4"/>
        <v>6307</v>
      </c>
      <c r="K29" s="13" t="s">
        <v>91</v>
      </c>
    </row>
    <row r="30" spans="1:11" ht="14.4" thickTop="1" x14ac:dyDescent="0.25"/>
    <row r="38" spans="1:11" ht="32.25" customHeight="1" thickBot="1" x14ac:dyDescent="0.3">
      <c r="A38" s="5" t="s">
        <v>1249</v>
      </c>
      <c r="K38" s="7" t="s">
        <v>1250</v>
      </c>
    </row>
    <row r="39" spans="1:11" ht="24" customHeight="1" thickTop="1" x14ac:dyDescent="0.3">
      <c r="A39" s="735" t="s">
        <v>205</v>
      </c>
      <c r="B39" s="746" t="s">
        <v>1</v>
      </c>
      <c r="C39" s="746"/>
      <c r="D39" s="746"/>
      <c r="E39" s="746" t="s">
        <v>2</v>
      </c>
      <c r="F39" s="746"/>
      <c r="G39" s="746"/>
      <c r="H39" s="746" t="s">
        <v>4</v>
      </c>
      <c r="I39" s="746"/>
      <c r="J39" s="746"/>
      <c r="K39" s="735" t="s">
        <v>206</v>
      </c>
    </row>
    <row r="40" spans="1:11" ht="24" customHeight="1" x14ac:dyDescent="0.3">
      <c r="A40" s="736"/>
      <c r="B40" s="747" t="s">
        <v>6</v>
      </c>
      <c r="C40" s="747"/>
      <c r="D40" s="747"/>
      <c r="E40" s="747" t="s">
        <v>7</v>
      </c>
      <c r="F40" s="747"/>
      <c r="G40" s="747"/>
      <c r="H40" s="747" t="s">
        <v>9</v>
      </c>
      <c r="I40" s="747"/>
      <c r="J40" s="747"/>
      <c r="K40" s="736"/>
    </row>
    <row r="41" spans="1:11" ht="24" customHeight="1" x14ac:dyDescent="0.3">
      <c r="A41" s="736"/>
      <c r="B41" s="370" t="s">
        <v>10</v>
      </c>
      <c r="C41" s="370" t="s">
        <v>113</v>
      </c>
      <c r="D41" s="370" t="s">
        <v>12</v>
      </c>
      <c r="E41" s="370" t="s">
        <v>10</v>
      </c>
      <c r="F41" s="370" t="s">
        <v>113</v>
      </c>
      <c r="G41" s="370" t="s">
        <v>12</v>
      </c>
      <c r="H41" s="370" t="s">
        <v>10</v>
      </c>
      <c r="I41" s="370" t="s">
        <v>113</v>
      </c>
      <c r="J41" s="370" t="s">
        <v>12</v>
      </c>
      <c r="K41" s="736"/>
    </row>
    <row r="42" spans="1:11" ht="24" customHeight="1" thickBot="1" x14ac:dyDescent="0.35">
      <c r="A42" s="737"/>
      <c r="B42" s="4" t="s">
        <v>13</v>
      </c>
      <c r="C42" s="4" t="s">
        <v>14</v>
      </c>
      <c r="D42" s="4" t="s">
        <v>9</v>
      </c>
      <c r="E42" s="4" t="s">
        <v>13</v>
      </c>
      <c r="F42" s="4" t="s">
        <v>14</v>
      </c>
      <c r="G42" s="4" t="s">
        <v>9</v>
      </c>
      <c r="H42" s="4" t="s">
        <v>13</v>
      </c>
      <c r="I42" s="4" t="s">
        <v>14</v>
      </c>
      <c r="J42" s="4" t="s">
        <v>9</v>
      </c>
      <c r="K42" s="737"/>
    </row>
    <row r="43" spans="1:11" ht="27.75" customHeight="1" x14ac:dyDescent="0.25">
      <c r="A43" s="8" t="s">
        <v>92</v>
      </c>
      <c r="B43" s="9"/>
      <c r="C43" s="9"/>
      <c r="D43" s="9"/>
      <c r="E43" s="9"/>
      <c r="F43" s="9"/>
      <c r="G43" s="9"/>
      <c r="H43" s="9"/>
      <c r="I43" s="9"/>
      <c r="J43" s="9"/>
      <c r="K43" s="375" t="s">
        <v>93</v>
      </c>
    </row>
    <row r="44" spans="1:11" ht="27.75" customHeight="1" x14ac:dyDescent="0.25">
      <c r="A44" s="8" t="s">
        <v>216</v>
      </c>
      <c r="B44" s="9">
        <v>44</v>
      </c>
      <c r="C44" s="9">
        <v>30</v>
      </c>
      <c r="D44" s="9">
        <f>SUM(B44:C44)</f>
        <v>74</v>
      </c>
      <c r="E44" s="9">
        <v>0</v>
      </c>
      <c r="F44" s="9">
        <v>0</v>
      </c>
      <c r="G44" s="9">
        <v>0</v>
      </c>
      <c r="H44" s="9">
        <f t="shared" ref="H44:I55" si="5">SUM(B44,E44)</f>
        <v>44</v>
      </c>
      <c r="I44" s="9">
        <f t="shared" si="5"/>
        <v>30</v>
      </c>
      <c r="J44" s="9">
        <f t="shared" ref="J44:J55" si="6">SUM(H44:I44)</f>
        <v>74</v>
      </c>
      <c r="K44" s="375" t="s">
        <v>217</v>
      </c>
    </row>
    <row r="45" spans="1:11" ht="27.75" customHeight="1" x14ac:dyDescent="0.25">
      <c r="A45" s="8" t="s">
        <v>218</v>
      </c>
      <c r="B45" s="9">
        <v>28</v>
      </c>
      <c r="C45" s="9">
        <v>2</v>
      </c>
      <c r="D45" s="9">
        <f t="shared" ref="D45:D54" si="7">SUM(B45:C45)</f>
        <v>30</v>
      </c>
      <c r="E45" s="9">
        <v>0</v>
      </c>
      <c r="F45" s="9">
        <v>0</v>
      </c>
      <c r="G45" s="9">
        <v>0</v>
      </c>
      <c r="H45" s="9">
        <f t="shared" si="5"/>
        <v>28</v>
      </c>
      <c r="I45" s="9">
        <f t="shared" si="5"/>
        <v>2</v>
      </c>
      <c r="J45" s="9">
        <f t="shared" si="6"/>
        <v>30</v>
      </c>
      <c r="K45" s="375" t="s">
        <v>219</v>
      </c>
    </row>
    <row r="46" spans="1:11" ht="27.75" customHeight="1" x14ac:dyDescent="0.25">
      <c r="A46" s="8" t="s">
        <v>1240</v>
      </c>
      <c r="B46" s="9">
        <v>10</v>
      </c>
      <c r="C46" s="9">
        <v>2</v>
      </c>
      <c r="D46" s="9">
        <f t="shared" si="7"/>
        <v>12</v>
      </c>
      <c r="E46" s="9">
        <v>0</v>
      </c>
      <c r="F46" s="9">
        <v>0</v>
      </c>
      <c r="G46" s="9">
        <v>0</v>
      </c>
      <c r="H46" s="9">
        <f t="shared" si="5"/>
        <v>10</v>
      </c>
      <c r="I46" s="9">
        <f t="shared" si="5"/>
        <v>2</v>
      </c>
      <c r="J46" s="9">
        <f t="shared" si="6"/>
        <v>12</v>
      </c>
      <c r="K46" s="375" t="s">
        <v>1241</v>
      </c>
    </row>
    <row r="47" spans="1:11" ht="27.75" customHeight="1" x14ac:dyDescent="0.25">
      <c r="A47" s="8" t="s">
        <v>362</v>
      </c>
      <c r="B47" s="9">
        <v>4</v>
      </c>
      <c r="C47" s="9">
        <v>2</v>
      </c>
      <c r="D47" s="9">
        <f t="shared" si="7"/>
        <v>6</v>
      </c>
      <c r="E47" s="9">
        <v>0</v>
      </c>
      <c r="F47" s="9">
        <v>0</v>
      </c>
      <c r="G47" s="9">
        <v>0</v>
      </c>
      <c r="H47" s="9">
        <f t="shared" si="5"/>
        <v>4</v>
      </c>
      <c r="I47" s="9">
        <f t="shared" si="5"/>
        <v>2</v>
      </c>
      <c r="J47" s="9">
        <f t="shared" si="6"/>
        <v>6</v>
      </c>
      <c r="K47" s="375" t="s">
        <v>1242</v>
      </c>
    </row>
    <row r="48" spans="1:11" ht="27.75" customHeight="1" x14ac:dyDescent="0.25">
      <c r="A48" s="8" t="s">
        <v>1243</v>
      </c>
      <c r="B48" s="9">
        <v>40</v>
      </c>
      <c r="C48" s="9">
        <v>8</v>
      </c>
      <c r="D48" s="9">
        <f t="shared" si="7"/>
        <v>48</v>
      </c>
      <c r="E48" s="9">
        <v>0</v>
      </c>
      <c r="F48" s="9">
        <v>0</v>
      </c>
      <c r="G48" s="9">
        <v>0</v>
      </c>
      <c r="H48" s="9">
        <f t="shared" si="5"/>
        <v>40</v>
      </c>
      <c r="I48" s="9">
        <f t="shared" si="5"/>
        <v>8</v>
      </c>
      <c r="J48" s="9">
        <f t="shared" si="6"/>
        <v>48</v>
      </c>
      <c r="K48" s="375" t="s">
        <v>1244</v>
      </c>
    </row>
    <row r="49" spans="1:11" ht="27.75" customHeight="1" x14ac:dyDescent="0.25">
      <c r="A49" s="8" t="s">
        <v>226</v>
      </c>
      <c r="B49" s="9">
        <v>37</v>
      </c>
      <c r="C49" s="9">
        <v>49</v>
      </c>
      <c r="D49" s="9">
        <f t="shared" si="7"/>
        <v>86</v>
      </c>
      <c r="E49" s="9">
        <v>0</v>
      </c>
      <c r="F49" s="9">
        <v>0</v>
      </c>
      <c r="G49" s="9">
        <v>0</v>
      </c>
      <c r="H49" s="9">
        <f t="shared" si="5"/>
        <v>37</v>
      </c>
      <c r="I49" s="9">
        <f t="shared" si="5"/>
        <v>49</v>
      </c>
      <c r="J49" s="9">
        <f t="shared" si="6"/>
        <v>86</v>
      </c>
      <c r="K49" s="375" t="s">
        <v>267</v>
      </c>
    </row>
    <row r="50" spans="1:11" ht="27.75" customHeight="1" x14ac:dyDescent="0.25">
      <c r="A50" s="8" t="s">
        <v>230</v>
      </c>
      <c r="B50" s="9">
        <v>49</v>
      </c>
      <c r="C50" s="9">
        <v>53</v>
      </c>
      <c r="D50" s="9">
        <f t="shared" si="7"/>
        <v>102</v>
      </c>
      <c r="E50" s="9">
        <v>0</v>
      </c>
      <c r="F50" s="9">
        <v>0</v>
      </c>
      <c r="G50" s="9">
        <v>0</v>
      </c>
      <c r="H50" s="9">
        <f t="shared" si="5"/>
        <v>49</v>
      </c>
      <c r="I50" s="9">
        <f t="shared" si="5"/>
        <v>53</v>
      </c>
      <c r="J50" s="9">
        <f t="shared" si="6"/>
        <v>102</v>
      </c>
      <c r="K50" s="375" t="s">
        <v>1251</v>
      </c>
    </row>
    <row r="51" spans="1:11" ht="27.75" customHeight="1" x14ac:dyDescent="0.25">
      <c r="A51" s="8" t="s">
        <v>1245</v>
      </c>
      <c r="B51" s="9">
        <v>119</v>
      </c>
      <c r="C51" s="9">
        <v>93</v>
      </c>
      <c r="D51" s="9">
        <f t="shared" si="7"/>
        <v>212</v>
      </c>
      <c r="E51" s="9">
        <v>0</v>
      </c>
      <c r="F51" s="9">
        <v>0</v>
      </c>
      <c r="G51" s="9">
        <v>0</v>
      </c>
      <c r="H51" s="9">
        <f t="shared" si="5"/>
        <v>119</v>
      </c>
      <c r="I51" s="9">
        <f t="shared" si="5"/>
        <v>93</v>
      </c>
      <c r="J51" s="9">
        <f t="shared" si="6"/>
        <v>212</v>
      </c>
      <c r="K51" s="375" t="s">
        <v>473</v>
      </c>
    </row>
    <row r="52" spans="1:11" ht="27.75" customHeight="1" x14ac:dyDescent="0.25">
      <c r="A52" s="8" t="s">
        <v>964</v>
      </c>
      <c r="B52" s="9">
        <v>171</v>
      </c>
      <c r="C52" s="9">
        <v>110</v>
      </c>
      <c r="D52" s="9">
        <f t="shared" si="7"/>
        <v>281</v>
      </c>
      <c r="E52" s="9">
        <v>0</v>
      </c>
      <c r="F52" s="9">
        <v>0</v>
      </c>
      <c r="G52" s="9">
        <v>0</v>
      </c>
      <c r="H52" s="9">
        <f t="shared" si="5"/>
        <v>171</v>
      </c>
      <c r="I52" s="9">
        <f t="shared" si="5"/>
        <v>110</v>
      </c>
      <c r="J52" s="9">
        <f t="shared" si="6"/>
        <v>281</v>
      </c>
      <c r="K52" s="375" t="s">
        <v>322</v>
      </c>
    </row>
    <row r="53" spans="1:11" ht="27.75" customHeight="1" x14ac:dyDescent="0.25">
      <c r="A53" s="8" t="s">
        <v>1252</v>
      </c>
      <c r="B53" s="9">
        <v>34</v>
      </c>
      <c r="C53" s="9">
        <v>3</v>
      </c>
      <c r="D53" s="9">
        <f t="shared" si="7"/>
        <v>37</v>
      </c>
      <c r="E53" s="9">
        <v>0</v>
      </c>
      <c r="F53" s="9">
        <v>0</v>
      </c>
      <c r="G53" s="9">
        <v>0</v>
      </c>
      <c r="H53" s="9">
        <f t="shared" si="5"/>
        <v>34</v>
      </c>
      <c r="I53" s="9">
        <f t="shared" si="5"/>
        <v>3</v>
      </c>
      <c r="J53" s="9">
        <f t="shared" si="6"/>
        <v>37</v>
      </c>
      <c r="K53" s="375" t="s">
        <v>1246</v>
      </c>
    </row>
    <row r="54" spans="1:11" ht="27.75" customHeight="1" x14ac:dyDescent="0.25">
      <c r="A54" s="8" t="s">
        <v>541</v>
      </c>
      <c r="B54" s="9">
        <v>96</v>
      </c>
      <c r="C54" s="9">
        <v>27</v>
      </c>
      <c r="D54" s="9">
        <f t="shared" si="7"/>
        <v>123</v>
      </c>
      <c r="E54" s="9">
        <v>0</v>
      </c>
      <c r="F54" s="9">
        <v>0</v>
      </c>
      <c r="G54" s="9">
        <v>0</v>
      </c>
      <c r="H54" s="9">
        <f t="shared" si="5"/>
        <v>96</v>
      </c>
      <c r="I54" s="9">
        <f t="shared" si="5"/>
        <v>27</v>
      </c>
      <c r="J54" s="9">
        <f t="shared" si="6"/>
        <v>123</v>
      </c>
      <c r="K54" s="375" t="s">
        <v>249</v>
      </c>
    </row>
    <row r="55" spans="1:11" ht="27.75" customHeight="1" thickBot="1" x14ac:dyDescent="0.3">
      <c r="A55" s="20" t="s">
        <v>516</v>
      </c>
      <c r="B55" s="21">
        <f t="shared" ref="B55:G55" si="8">SUM(B44:B54)</f>
        <v>632</v>
      </c>
      <c r="C55" s="21">
        <f t="shared" si="8"/>
        <v>379</v>
      </c>
      <c r="D55" s="21">
        <f t="shared" si="8"/>
        <v>1011</v>
      </c>
      <c r="E55" s="21">
        <f t="shared" si="8"/>
        <v>0</v>
      </c>
      <c r="F55" s="21">
        <f t="shared" si="8"/>
        <v>0</v>
      </c>
      <c r="G55" s="21">
        <f t="shared" si="8"/>
        <v>0</v>
      </c>
      <c r="H55" s="9">
        <f t="shared" si="5"/>
        <v>632</v>
      </c>
      <c r="I55" s="9">
        <f t="shared" si="5"/>
        <v>379</v>
      </c>
      <c r="J55" s="9">
        <f t="shared" si="6"/>
        <v>1011</v>
      </c>
      <c r="K55" s="22" t="s">
        <v>103</v>
      </c>
    </row>
    <row r="56" spans="1:11" ht="27.75" customHeight="1" thickBot="1" x14ac:dyDescent="0.3">
      <c r="A56" s="23" t="s">
        <v>384</v>
      </c>
      <c r="B56" s="24">
        <f>SUM(B55,B29)</f>
        <v>3231</v>
      </c>
      <c r="C56" s="24">
        <f t="shared" ref="C56:J56" si="9">SUM(C55,C29)</f>
        <v>4087</v>
      </c>
      <c r="D56" s="24">
        <f t="shared" si="9"/>
        <v>7318</v>
      </c>
      <c r="E56" s="24">
        <f t="shared" si="9"/>
        <v>0</v>
      </c>
      <c r="F56" s="24">
        <f t="shared" si="9"/>
        <v>0</v>
      </c>
      <c r="G56" s="24">
        <f t="shared" si="9"/>
        <v>0</v>
      </c>
      <c r="H56" s="24">
        <f t="shared" si="9"/>
        <v>3231</v>
      </c>
      <c r="I56" s="24">
        <f t="shared" si="9"/>
        <v>4087</v>
      </c>
      <c r="J56" s="24">
        <f t="shared" si="9"/>
        <v>7318</v>
      </c>
      <c r="K56" s="376" t="s">
        <v>1253</v>
      </c>
    </row>
    <row r="57" spans="1:11" ht="14.4" thickTop="1" x14ac:dyDescent="0.25"/>
    <row r="64" spans="1:11" s="659" customFormat="1" x14ac:dyDescent="0.25"/>
    <row r="72" spans="1:11" ht="22.5" customHeight="1" x14ac:dyDescent="0.25">
      <c r="A72" s="738" t="s">
        <v>1254</v>
      </c>
      <c r="B72" s="738"/>
      <c r="C72" s="738"/>
      <c r="D72" s="738"/>
      <c r="E72" s="738"/>
      <c r="F72" s="738"/>
      <c r="G72" s="738"/>
      <c r="H72" s="738"/>
      <c r="I72" s="738"/>
      <c r="J72" s="738"/>
      <c r="K72" s="738"/>
    </row>
    <row r="73" spans="1:11" ht="20.25" customHeight="1" x14ac:dyDescent="0.25">
      <c r="A73" s="742" t="s">
        <v>1255</v>
      </c>
      <c r="B73" s="742"/>
      <c r="C73" s="742"/>
      <c r="D73" s="742"/>
      <c r="E73" s="742"/>
      <c r="F73" s="742"/>
      <c r="G73" s="742"/>
      <c r="H73" s="742"/>
      <c r="I73" s="742"/>
      <c r="J73" s="742"/>
      <c r="K73" s="742"/>
    </row>
    <row r="74" spans="1:11" ht="22.5" customHeight="1" thickBot="1" x14ac:dyDescent="0.3">
      <c r="A74" s="80" t="s">
        <v>1256</v>
      </c>
      <c r="K74" s="7" t="s">
        <v>1257</v>
      </c>
    </row>
    <row r="75" spans="1:11" ht="19.5" customHeight="1" thickTop="1" x14ac:dyDescent="0.3">
      <c r="A75" s="735" t="s">
        <v>205</v>
      </c>
      <c r="B75" s="746" t="s">
        <v>1</v>
      </c>
      <c r="C75" s="746"/>
      <c r="D75" s="746"/>
      <c r="E75" s="746" t="s">
        <v>2</v>
      </c>
      <c r="F75" s="746"/>
      <c r="G75" s="746"/>
      <c r="H75" s="746" t="s">
        <v>4</v>
      </c>
      <c r="I75" s="746"/>
      <c r="J75" s="746"/>
      <c r="K75" s="735" t="s">
        <v>206</v>
      </c>
    </row>
    <row r="76" spans="1:11" ht="19.5" customHeight="1" x14ac:dyDescent="0.3">
      <c r="A76" s="736"/>
      <c r="B76" s="747" t="s">
        <v>6</v>
      </c>
      <c r="C76" s="747"/>
      <c r="D76" s="747"/>
      <c r="E76" s="747" t="s">
        <v>7</v>
      </c>
      <c r="F76" s="747"/>
      <c r="G76" s="747"/>
      <c r="H76" s="747" t="s">
        <v>9</v>
      </c>
      <c r="I76" s="747"/>
      <c r="J76" s="747"/>
      <c r="K76" s="736"/>
    </row>
    <row r="77" spans="1:11" ht="19.5" customHeight="1" x14ac:dyDescent="0.3">
      <c r="A77" s="736"/>
      <c r="B77" s="370" t="s">
        <v>10</v>
      </c>
      <c r="C77" s="370" t="s">
        <v>113</v>
      </c>
      <c r="D77" s="370" t="s">
        <v>12</v>
      </c>
      <c r="E77" s="370" t="s">
        <v>10</v>
      </c>
      <c r="F77" s="370" t="s">
        <v>113</v>
      </c>
      <c r="G77" s="370" t="s">
        <v>12</v>
      </c>
      <c r="H77" s="370" t="s">
        <v>10</v>
      </c>
      <c r="I77" s="370" t="s">
        <v>113</v>
      </c>
      <c r="J77" s="370" t="s">
        <v>12</v>
      </c>
      <c r="K77" s="736"/>
    </row>
    <row r="78" spans="1:11" ht="19.5" customHeight="1" thickBot="1" x14ac:dyDescent="0.35">
      <c r="A78" s="737"/>
      <c r="B78" s="4" t="s">
        <v>13</v>
      </c>
      <c r="C78" s="4" t="s">
        <v>14</v>
      </c>
      <c r="D78" s="4" t="s">
        <v>9</v>
      </c>
      <c r="E78" s="4" t="s">
        <v>13</v>
      </c>
      <c r="F78" s="4" t="s">
        <v>14</v>
      </c>
      <c r="G78" s="4" t="s">
        <v>9</v>
      </c>
      <c r="H78" s="4" t="s">
        <v>13</v>
      </c>
      <c r="I78" s="4" t="s">
        <v>14</v>
      </c>
      <c r="J78" s="4" t="s">
        <v>9</v>
      </c>
      <c r="K78" s="737"/>
    </row>
    <row r="79" spans="1:11" ht="19.5" customHeight="1" x14ac:dyDescent="0.25">
      <c r="A79" s="8" t="s">
        <v>15</v>
      </c>
      <c r="B79" s="9"/>
      <c r="C79" s="9"/>
      <c r="D79" s="9"/>
      <c r="E79" s="9"/>
      <c r="F79" s="9"/>
      <c r="G79" s="9"/>
      <c r="H79" s="9"/>
      <c r="I79" s="9"/>
      <c r="J79" s="9"/>
      <c r="K79" s="375" t="s">
        <v>207</v>
      </c>
    </row>
    <row r="80" spans="1:11" ht="19.5" customHeight="1" x14ac:dyDescent="0.25">
      <c r="A80" s="8" t="s">
        <v>208</v>
      </c>
      <c r="B80" s="9">
        <v>433</v>
      </c>
      <c r="C80" s="9">
        <v>797</v>
      </c>
      <c r="D80" s="9">
        <f>SUM(B80:C80)</f>
        <v>1230</v>
      </c>
      <c r="E80" s="9">
        <v>0</v>
      </c>
      <c r="F80" s="9">
        <v>0</v>
      </c>
      <c r="G80" s="9">
        <f t="shared" ref="G80:G99" si="10">SUM(E80:F80)</f>
        <v>0</v>
      </c>
      <c r="H80" s="9">
        <f t="shared" ref="H80:I99" si="11">SUM(B80,E80)</f>
        <v>433</v>
      </c>
      <c r="I80" s="9">
        <f t="shared" si="11"/>
        <v>797</v>
      </c>
      <c r="J80" s="9">
        <f t="shared" ref="J80:J99" si="12">SUM(H80:I80)</f>
        <v>1230</v>
      </c>
      <c r="K80" s="375" t="s">
        <v>209</v>
      </c>
    </row>
    <row r="81" spans="1:11" ht="19.5" customHeight="1" x14ac:dyDescent="0.25">
      <c r="A81" s="8" t="s">
        <v>1238</v>
      </c>
      <c r="B81" s="9">
        <v>67</v>
      </c>
      <c r="C81" s="9">
        <v>113</v>
      </c>
      <c r="D81" s="9">
        <f t="shared" ref="D81:D99" si="13">SUM(B81:C81)</f>
        <v>180</v>
      </c>
      <c r="E81" s="9">
        <v>0</v>
      </c>
      <c r="F81" s="9">
        <v>0</v>
      </c>
      <c r="G81" s="9">
        <f t="shared" si="10"/>
        <v>0</v>
      </c>
      <c r="H81" s="9">
        <f t="shared" si="11"/>
        <v>67</v>
      </c>
      <c r="I81" s="9">
        <f t="shared" si="11"/>
        <v>113</v>
      </c>
      <c r="J81" s="9">
        <f t="shared" si="12"/>
        <v>180</v>
      </c>
      <c r="K81" s="375" t="s">
        <v>1239</v>
      </c>
    </row>
    <row r="82" spans="1:11" ht="19.5" customHeight="1" x14ac:dyDescent="0.25">
      <c r="A82" s="8" t="s">
        <v>212</v>
      </c>
      <c r="B82" s="9">
        <v>256</v>
      </c>
      <c r="C82" s="9">
        <v>441</v>
      </c>
      <c r="D82" s="9">
        <f t="shared" si="13"/>
        <v>697</v>
      </c>
      <c r="E82" s="9">
        <v>0</v>
      </c>
      <c r="F82" s="9">
        <v>0</v>
      </c>
      <c r="G82" s="9">
        <f t="shared" si="10"/>
        <v>0</v>
      </c>
      <c r="H82" s="9">
        <f t="shared" si="11"/>
        <v>256</v>
      </c>
      <c r="I82" s="9">
        <f t="shared" si="11"/>
        <v>441</v>
      </c>
      <c r="J82" s="9">
        <f t="shared" si="12"/>
        <v>697</v>
      </c>
      <c r="K82" s="375" t="s">
        <v>213</v>
      </c>
    </row>
    <row r="83" spans="1:11" ht="19.5" customHeight="1" x14ac:dyDescent="0.25">
      <c r="A83" s="8" t="s">
        <v>414</v>
      </c>
      <c r="B83" s="9">
        <v>239</v>
      </c>
      <c r="C83" s="9">
        <v>615</v>
      </c>
      <c r="D83" s="9">
        <f t="shared" si="13"/>
        <v>854</v>
      </c>
      <c r="E83" s="9">
        <v>0</v>
      </c>
      <c r="F83" s="9">
        <v>0</v>
      </c>
      <c r="G83" s="9">
        <f t="shared" si="10"/>
        <v>0</v>
      </c>
      <c r="H83" s="9">
        <f t="shared" si="11"/>
        <v>239</v>
      </c>
      <c r="I83" s="9">
        <f t="shared" si="11"/>
        <v>615</v>
      </c>
      <c r="J83" s="9">
        <f t="shared" si="12"/>
        <v>854</v>
      </c>
      <c r="K83" s="375" t="s">
        <v>310</v>
      </c>
    </row>
    <row r="84" spans="1:11" ht="19.5" customHeight="1" x14ac:dyDescent="0.25">
      <c r="A84" s="8" t="s">
        <v>216</v>
      </c>
      <c r="B84" s="9">
        <v>91</v>
      </c>
      <c r="C84" s="9">
        <v>382</v>
      </c>
      <c r="D84" s="9">
        <f t="shared" si="13"/>
        <v>473</v>
      </c>
      <c r="E84" s="9">
        <v>0</v>
      </c>
      <c r="F84" s="9">
        <v>0</v>
      </c>
      <c r="G84" s="9">
        <f t="shared" si="10"/>
        <v>0</v>
      </c>
      <c r="H84" s="9">
        <f t="shared" si="11"/>
        <v>91</v>
      </c>
      <c r="I84" s="9">
        <f t="shared" si="11"/>
        <v>382</v>
      </c>
      <c r="J84" s="9">
        <f t="shared" si="12"/>
        <v>473</v>
      </c>
      <c r="K84" s="375" t="s">
        <v>217</v>
      </c>
    </row>
    <row r="85" spans="1:11" ht="19.5" customHeight="1" x14ac:dyDescent="0.25">
      <c r="A85" s="8" t="s">
        <v>218</v>
      </c>
      <c r="B85" s="9">
        <v>721</v>
      </c>
      <c r="C85" s="9">
        <v>778</v>
      </c>
      <c r="D85" s="9">
        <f t="shared" si="13"/>
        <v>1499</v>
      </c>
      <c r="E85" s="9">
        <v>0</v>
      </c>
      <c r="F85" s="9">
        <v>0</v>
      </c>
      <c r="G85" s="9">
        <f t="shared" si="10"/>
        <v>0</v>
      </c>
      <c r="H85" s="9">
        <f t="shared" si="11"/>
        <v>721</v>
      </c>
      <c r="I85" s="9">
        <f t="shared" si="11"/>
        <v>778</v>
      </c>
      <c r="J85" s="9">
        <f t="shared" si="12"/>
        <v>1499</v>
      </c>
      <c r="K85" s="375" t="s">
        <v>219</v>
      </c>
    </row>
    <row r="86" spans="1:11" ht="19.5" customHeight="1" x14ac:dyDescent="0.25">
      <c r="A86" s="8" t="s">
        <v>1240</v>
      </c>
      <c r="B86" s="9">
        <v>173</v>
      </c>
      <c r="C86" s="9">
        <v>106</v>
      </c>
      <c r="D86" s="9">
        <f t="shared" si="13"/>
        <v>279</v>
      </c>
      <c r="E86" s="9">
        <v>0</v>
      </c>
      <c r="F86" s="9">
        <v>0</v>
      </c>
      <c r="G86" s="9">
        <f t="shared" si="10"/>
        <v>0</v>
      </c>
      <c r="H86" s="9">
        <f t="shared" si="11"/>
        <v>173</v>
      </c>
      <c r="I86" s="9">
        <f t="shared" si="11"/>
        <v>106</v>
      </c>
      <c r="J86" s="9">
        <f t="shared" si="12"/>
        <v>279</v>
      </c>
      <c r="K86" s="375" t="s">
        <v>1241</v>
      </c>
    </row>
    <row r="87" spans="1:11" ht="19.5" customHeight="1" x14ac:dyDescent="0.25">
      <c r="A87" s="8" t="s">
        <v>362</v>
      </c>
      <c r="B87" s="9">
        <v>165</v>
      </c>
      <c r="C87" s="9">
        <v>328</v>
      </c>
      <c r="D87" s="9">
        <f t="shared" si="13"/>
        <v>493</v>
      </c>
      <c r="E87" s="9">
        <v>0</v>
      </c>
      <c r="F87" s="9">
        <v>0</v>
      </c>
      <c r="G87" s="9">
        <f t="shared" si="10"/>
        <v>0</v>
      </c>
      <c r="H87" s="9">
        <f t="shared" si="11"/>
        <v>165</v>
      </c>
      <c r="I87" s="9">
        <f t="shared" si="11"/>
        <v>328</v>
      </c>
      <c r="J87" s="9">
        <f t="shared" si="12"/>
        <v>493</v>
      </c>
      <c r="K87" s="375" t="s">
        <v>1242</v>
      </c>
    </row>
    <row r="88" spans="1:11" ht="19.5" customHeight="1" x14ac:dyDescent="0.25">
      <c r="A88" s="8" t="s">
        <v>1258</v>
      </c>
      <c r="B88" s="9">
        <v>207</v>
      </c>
      <c r="C88" s="9">
        <v>364</v>
      </c>
      <c r="D88" s="9">
        <f t="shared" si="13"/>
        <v>571</v>
      </c>
      <c r="E88" s="9">
        <v>0</v>
      </c>
      <c r="F88" s="9">
        <v>0</v>
      </c>
      <c r="G88" s="9">
        <f t="shared" si="10"/>
        <v>0</v>
      </c>
      <c r="H88" s="9">
        <f t="shared" si="11"/>
        <v>207</v>
      </c>
      <c r="I88" s="9">
        <f t="shared" si="11"/>
        <v>364</v>
      </c>
      <c r="J88" s="9">
        <f t="shared" si="12"/>
        <v>571</v>
      </c>
      <c r="K88" s="375" t="s">
        <v>1244</v>
      </c>
    </row>
    <row r="89" spans="1:11" ht="19.5" customHeight="1" x14ac:dyDescent="0.25">
      <c r="A89" s="8" t="s">
        <v>226</v>
      </c>
      <c r="B89" s="9">
        <v>440</v>
      </c>
      <c r="C89" s="9">
        <v>808</v>
      </c>
      <c r="D89" s="9">
        <f t="shared" si="13"/>
        <v>1248</v>
      </c>
      <c r="E89" s="9">
        <v>0</v>
      </c>
      <c r="F89" s="9">
        <v>0</v>
      </c>
      <c r="G89" s="9">
        <f t="shared" si="10"/>
        <v>0</v>
      </c>
      <c r="H89" s="9">
        <f t="shared" si="11"/>
        <v>440</v>
      </c>
      <c r="I89" s="9">
        <f t="shared" si="11"/>
        <v>808</v>
      </c>
      <c r="J89" s="9">
        <f t="shared" si="12"/>
        <v>1248</v>
      </c>
      <c r="K89" s="375" t="s">
        <v>267</v>
      </c>
    </row>
    <row r="90" spans="1:11" ht="19.5" customHeight="1" x14ac:dyDescent="0.25">
      <c r="A90" s="8" t="s">
        <v>228</v>
      </c>
      <c r="B90" s="9">
        <v>0</v>
      </c>
      <c r="C90" s="9">
        <v>861</v>
      </c>
      <c r="D90" s="9">
        <f t="shared" si="13"/>
        <v>861</v>
      </c>
      <c r="E90" s="9">
        <v>0</v>
      </c>
      <c r="F90" s="9">
        <v>0</v>
      </c>
      <c r="G90" s="9">
        <f t="shared" si="10"/>
        <v>0</v>
      </c>
      <c r="H90" s="9">
        <f t="shared" si="11"/>
        <v>0</v>
      </c>
      <c r="I90" s="9">
        <f t="shared" si="11"/>
        <v>861</v>
      </c>
      <c r="J90" s="9">
        <f t="shared" si="12"/>
        <v>861</v>
      </c>
      <c r="K90" s="375" t="s">
        <v>268</v>
      </c>
    </row>
    <row r="91" spans="1:11" ht="19.5" customHeight="1" x14ac:dyDescent="0.25">
      <c r="A91" s="8" t="s">
        <v>230</v>
      </c>
      <c r="B91" s="9">
        <v>556</v>
      </c>
      <c r="C91" s="9">
        <v>542</v>
      </c>
      <c r="D91" s="9">
        <f t="shared" si="13"/>
        <v>1098</v>
      </c>
      <c r="E91" s="9">
        <v>0</v>
      </c>
      <c r="F91" s="9">
        <v>0</v>
      </c>
      <c r="G91" s="9">
        <f t="shared" si="10"/>
        <v>0</v>
      </c>
      <c r="H91" s="9">
        <f t="shared" si="11"/>
        <v>556</v>
      </c>
      <c r="I91" s="9">
        <f t="shared" si="11"/>
        <v>542</v>
      </c>
      <c r="J91" s="9">
        <f t="shared" si="12"/>
        <v>1098</v>
      </c>
      <c r="K91" s="375" t="s">
        <v>1251</v>
      </c>
    </row>
    <row r="92" spans="1:11" ht="19.5" customHeight="1" x14ac:dyDescent="0.25">
      <c r="A92" s="8" t="s">
        <v>1245</v>
      </c>
      <c r="B92" s="9">
        <v>709</v>
      </c>
      <c r="C92" s="9">
        <v>1796</v>
      </c>
      <c r="D92" s="9">
        <f t="shared" si="13"/>
        <v>2505</v>
      </c>
      <c r="E92" s="9">
        <v>0</v>
      </c>
      <c r="F92" s="9">
        <v>0</v>
      </c>
      <c r="G92" s="9">
        <f t="shared" si="10"/>
        <v>0</v>
      </c>
      <c r="H92" s="9">
        <f t="shared" si="11"/>
        <v>709</v>
      </c>
      <c r="I92" s="9">
        <f t="shared" si="11"/>
        <v>1796</v>
      </c>
      <c r="J92" s="9">
        <f t="shared" si="12"/>
        <v>2505</v>
      </c>
      <c r="K92" s="375" t="s">
        <v>473</v>
      </c>
    </row>
    <row r="93" spans="1:11" ht="19.5" customHeight="1" x14ac:dyDescent="0.25">
      <c r="A93" s="8" t="s">
        <v>474</v>
      </c>
      <c r="B93" s="9">
        <v>305</v>
      </c>
      <c r="C93" s="9">
        <v>476</v>
      </c>
      <c r="D93" s="9">
        <f t="shared" si="13"/>
        <v>781</v>
      </c>
      <c r="E93" s="9">
        <v>0</v>
      </c>
      <c r="F93" s="9">
        <v>0</v>
      </c>
      <c r="G93" s="9">
        <f t="shared" si="10"/>
        <v>0</v>
      </c>
      <c r="H93" s="9">
        <f t="shared" si="11"/>
        <v>305</v>
      </c>
      <c r="I93" s="9">
        <f t="shared" si="11"/>
        <v>476</v>
      </c>
      <c r="J93" s="9">
        <f t="shared" si="12"/>
        <v>781</v>
      </c>
      <c r="K93" s="375" t="s">
        <v>475</v>
      </c>
    </row>
    <row r="94" spans="1:11" ht="19.5" customHeight="1" x14ac:dyDescent="0.25">
      <c r="A94" s="8" t="s">
        <v>321</v>
      </c>
      <c r="B94" s="9">
        <v>1364</v>
      </c>
      <c r="C94" s="9">
        <v>1995</v>
      </c>
      <c r="D94" s="9">
        <f t="shared" si="13"/>
        <v>3359</v>
      </c>
      <c r="E94" s="9">
        <v>0</v>
      </c>
      <c r="F94" s="9">
        <v>0</v>
      </c>
      <c r="G94" s="9">
        <f t="shared" si="10"/>
        <v>0</v>
      </c>
      <c r="H94" s="9">
        <f t="shared" si="11"/>
        <v>1364</v>
      </c>
      <c r="I94" s="9">
        <f t="shared" si="11"/>
        <v>1995</v>
      </c>
      <c r="J94" s="9">
        <f t="shared" si="12"/>
        <v>3359</v>
      </c>
      <c r="K94" s="375" t="s">
        <v>322</v>
      </c>
    </row>
    <row r="95" spans="1:11" ht="19.5" customHeight="1" x14ac:dyDescent="0.25">
      <c r="A95" s="8" t="s">
        <v>1252</v>
      </c>
      <c r="B95" s="9">
        <v>627</v>
      </c>
      <c r="C95" s="9">
        <v>101</v>
      </c>
      <c r="D95" s="9">
        <f t="shared" si="13"/>
        <v>728</v>
      </c>
      <c r="E95" s="9">
        <v>0</v>
      </c>
      <c r="F95" s="9">
        <v>0</v>
      </c>
      <c r="G95" s="9">
        <f t="shared" si="10"/>
        <v>0</v>
      </c>
      <c r="H95" s="9">
        <f t="shared" si="11"/>
        <v>627</v>
      </c>
      <c r="I95" s="9">
        <f t="shared" si="11"/>
        <v>101</v>
      </c>
      <c r="J95" s="9">
        <f t="shared" si="12"/>
        <v>728</v>
      </c>
      <c r="K95" s="375" t="s">
        <v>1246</v>
      </c>
    </row>
    <row r="96" spans="1:11" ht="19.5" customHeight="1" x14ac:dyDescent="0.25">
      <c r="A96" s="8" t="s">
        <v>242</v>
      </c>
      <c r="B96" s="9">
        <v>468</v>
      </c>
      <c r="C96" s="9">
        <v>701</v>
      </c>
      <c r="D96" s="9">
        <f t="shared" si="13"/>
        <v>1169</v>
      </c>
      <c r="E96" s="9">
        <v>0</v>
      </c>
      <c r="F96" s="9">
        <v>0</v>
      </c>
      <c r="G96" s="9">
        <f t="shared" si="10"/>
        <v>0</v>
      </c>
      <c r="H96" s="9">
        <f t="shared" si="11"/>
        <v>468</v>
      </c>
      <c r="I96" s="9">
        <f t="shared" si="11"/>
        <v>701</v>
      </c>
      <c r="J96" s="9">
        <f t="shared" si="12"/>
        <v>1169</v>
      </c>
      <c r="K96" s="375" t="s">
        <v>243</v>
      </c>
    </row>
    <row r="97" spans="1:11" ht="19.5" customHeight="1" x14ac:dyDescent="0.25">
      <c r="A97" s="8" t="s">
        <v>248</v>
      </c>
      <c r="B97" s="9">
        <v>557</v>
      </c>
      <c r="C97" s="9">
        <v>508</v>
      </c>
      <c r="D97" s="9">
        <f t="shared" si="13"/>
        <v>1065</v>
      </c>
      <c r="E97" s="9">
        <v>0</v>
      </c>
      <c r="F97" s="9">
        <v>0</v>
      </c>
      <c r="G97" s="9">
        <f t="shared" si="10"/>
        <v>0</v>
      </c>
      <c r="H97" s="9">
        <f t="shared" si="11"/>
        <v>557</v>
      </c>
      <c r="I97" s="9">
        <f t="shared" si="11"/>
        <v>508</v>
      </c>
      <c r="J97" s="9">
        <f t="shared" si="12"/>
        <v>1065</v>
      </c>
      <c r="K97" s="375" t="s">
        <v>249</v>
      </c>
    </row>
    <row r="98" spans="1:11" ht="19.5" customHeight="1" x14ac:dyDescent="0.25">
      <c r="A98" s="8" t="s">
        <v>252</v>
      </c>
      <c r="B98" s="9">
        <v>667</v>
      </c>
      <c r="C98" s="9">
        <v>934</v>
      </c>
      <c r="D98" s="9">
        <f t="shared" si="13"/>
        <v>1601</v>
      </c>
      <c r="E98" s="9">
        <v>0</v>
      </c>
      <c r="F98" s="9">
        <v>0</v>
      </c>
      <c r="G98" s="9">
        <f t="shared" si="10"/>
        <v>0</v>
      </c>
      <c r="H98" s="9">
        <f t="shared" si="11"/>
        <v>667</v>
      </c>
      <c r="I98" s="9">
        <f t="shared" si="11"/>
        <v>934</v>
      </c>
      <c r="J98" s="9">
        <f t="shared" si="12"/>
        <v>1601</v>
      </c>
      <c r="K98" s="375" t="s">
        <v>253</v>
      </c>
    </row>
    <row r="99" spans="1:11" ht="19.5" customHeight="1" thickBot="1" x14ac:dyDescent="0.35">
      <c r="A99" s="344" t="s">
        <v>1214</v>
      </c>
      <c r="B99" s="21">
        <v>210</v>
      </c>
      <c r="C99" s="21">
        <v>409</v>
      </c>
      <c r="D99" s="21">
        <f t="shared" si="13"/>
        <v>619</v>
      </c>
      <c r="E99" s="21">
        <v>0</v>
      </c>
      <c r="F99" s="21">
        <v>0</v>
      </c>
      <c r="G99" s="21">
        <f t="shared" si="10"/>
        <v>0</v>
      </c>
      <c r="H99" s="21">
        <f t="shared" si="11"/>
        <v>210</v>
      </c>
      <c r="I99" s="21">
        <f t="shared" si="11"/>
        <v>409</v>
      </c>
      <c r="J99" s="21">
        <f t="shared" si="12"/>
        <v>619</v>
      </c>
      <c r="K99" s="22" t="s">
        <v>255</v>
      </c>
    </row>
    <row r="100" spans="1:11" ht="25.5" customHeight="1" thickBot="1" x14ac:dyDescent="0.3">
      <c r="A100" s="23" t="s">
        <v>90</v>
      </c>
      <c r="B100" s="24">
        <f t="shared" ref="B100:J100" si="14">SUM(B80:B99)</f>
        <v>8255</v>
      </c>
      <c r="C100" s="24">
        <f t="shared" si="14"/>
        <v>13055</v>
      </c>
      <c r="D100" s="24">
        <f t="shared" si="14"/>
        <v>21310</v>
      </c>
      <c r="E100" s="24">
        <f t="shared" si="14"/>
        <v>0</v>
      </c>
      <c r="F100" s="24">
        <f t="shared" si="14"/>
        <v>0</v>
      </c>
      <c r="G100" s="24">
        <f t="shared" si="14"/>
        <v>0</v>
      </c>
      <c r="H100" s="24">
        <f t="shared" si="14"/>
        <v>8255</v>
      </c>
      <c r="I100" s="24">
        <f t="shared" si="14"/>
        <v>13055</v>
      </c>
      <c r="J100" s="24">
        <f t="shared" si="14"/>
        <v>21310</v>
      </c>
      <c r="K100" s="397" t="s">
        <v>91</v>
      </c>
    </row>
    <row r="101" spans="1:11" ht="14.4" thickTop="1" x14ac:dyDescent="0.25"/>
    <row r="102" spans="1:11" s="659" customFormat="1" x14ac:dyDescent="0.25"/>
    <row r="103" spans="1:11" s="659" customFormat="1" x14ac:dyDescent="0.25"/>
    <row r="104" spans="1:11" s="659" customFormat="1" x14ac:dyDescent="0.25"/>
    <row r="105" spans="1:11" s="659" customFormat="1" x14ac:dyDescent="0.25"/>
    <row r="107" spans="1:11" ht="22.5" customHeight="1" x14ac:dyDescent="0.25"/>
    <row r="108" spans="1:11" s="659" customFormat="1" ht="22.5" customHeight="1" x14ac:dyDescent="0.25"/>
    <row r="109" spans="1:11" s="659" customFormat="1" ht="22.5" customHeight="1" x14ac:dyDescent="0.25"/>
    <row r="110" spans="1:11" ht="22.5" customHeight="1" x14ac:dyDescent="0.25"/>
    <row r="111" spans="1:11" ht="28.5" customHeight="1" thickBot="1" x14ac:dyDescent="0.3">
      <c r="A111" s="80" t="s">
        <v>1259</v>
      </c>
      <c r="K111" s="7" t="s">
        <v>1260</v>
      </c>
    </row>
    <row r="112" spans="1:11" ht="23.25" customHeight="1" thickTop="1" x14ac:dyDescent="0.3">
      <c r="A112" s="735" t="s">
        <v>205</v>
      </c>
      <c r="B112" s="746" t="s">
        <v>1</v>
      </c>
      <c r="C112" s="746"/>
      <c r="D112" s="746"/>
      <c r="E112" s="746" t="s">
        <v>2</v>
      </c>
      <c r="F112" s="746"/>
      <c r="G112" s="746"/>
      <c r="H112" s="746" t="s">
        <v>4</v>
      </c>
      <c r="I112" s="746"/>
      <c r="J112" s="746"/>
      <c r="K112" s="735" t="s">
        <v>206</v>
      </c>
    </row>
    <row r="113" spans="1:11" ht="23.25" customHeight="1" x14ac:dyDescent="0.3">
      <c r="A113" s="736"/>
      <c r="B113" s="747" t="s">
        <v>6</v>
      </c>
      <c r="C113" s="747"/>
      <c r="D113" s="747"/>
      <c r="E113" s="747" t="s">
        <v>7</v>
      </c>
      <c r="F113" s="747"/>
      <c r="G113" s="747"/>
      <c r="H113" s="747" t="s">
        <v>9</v>
      </c>
      <c r="I113" s="747"/>
      <c r="J113" s="747"/>
      <c r="K113" s="736"/>
    </row>
    <row r="114" spans="1:11" ht="23.25" customHeight="1" x14ac:dyDescent="0.3">
      <c r="A114" s="736"/>
      <c r="B114" s="370" t="s">
        <v>10</v>
      </c>
      <c r="C114" s="370" t="s">
        <v>113</v>
      </c>
      <c r="D114" s="370" t="s">
        <v>12</v>
      </c>
      <c r="E114" s="370" t="s">
        <v>10</v>
      </c>
      <c r="F114" s="370" t="s">
        <v>113</v>
      </c>
      <c r="G114" s="370" t="s">
        <v>12</v>
      </c>
      <c r="H114" s="370" t="s">
        <v>10</v>
      </c>
      <c r="I114" s="370" t="s">
        <v>113</v>
      </c>
      <c r="J114" s="370" t="s">
        <v>12</v>
      </c>
      <c r="K114" s="736"/>
    </row>
    <row r="115" spans="1:11" ht="23.25" customHeight="1" thickBot="1" x14ac:dyDescent="0.35">
      <c r="A115" s="737"/>
      <c r="B115" s="4" t="s">
        <v>13</v>
      </c>
      <c r="C115" s="4" t="s">
        <v>14</v>
      </c>
      <c r="D115" s="4" t="s">
        <v>9</v>
      </c>
      <c r="E115" s="4" t="s">
        <v>13</v>
      </c>
      <c r="F115" s="4" t="s">
        <v>14</v>
      </c>
      <c r="G115" s="4" t="s">
        <v>9</v>
      </c>
      <c r="H115" s="4" t="s">
        <v>13</v>
      </c>
      <c r="I115" s="4" t="s">
        <v>14</v>
      </c>
      <c r="J115" s="4" t="s">
        <v>9</v>
      </c>
      <c r="K115" s="737"/>
    </row>
    <row r="116" spans="1:11" ht="22.5" customHeight="1" x14ac:dyDescent="0.25">
      <c r="A116" s="8" t="s">
        <v>92</v>
      </c>
      <c r="B116" s="9"/>
      <c r="C116" s="9"/>
      <c r="D116" s="9"/>
      <c r="E116" s="9"/>
      <c r="F116" s="9"/>
      <c r="G116" s="9"/>
      <c r="H116" s="9"/>
      <c r="I116" s="9"/>
      <c r="J116" s="9"/>
      <c r="K116" s="375" t="s">
        <v>93</v>
      </c>
    </row>
    <row r="117" spans="1:11" ht="22.5" customHeight="1" x14ac:dyDescent="0.25">
      <c r="A117" s="8" t="s">
        <v>534</v>
      </c>
      <c r="B117" s="9">
        <v>244</v>
      </c>
      <c r="C117" s="9">
        <v>170</v>
      </c>
      <c r="D117" s="9">
        <f t="shared" ref="D117:D128" si="15">SUM(B117:C117)</f>
        <v>414</v>
      </c>
      <c r="E117" s="9">
        <v>0</v>
      </c>
      <c r="F117" s="9">
        <v>0</v>
      </c>
      <c r="G117" s="9">
        <v>0</v>
      </c>
      <c r="H117" s="9">
        <f t="shared" ref="H117:J128" si="16">SUM(B117,E117)</f>
        <v>244</v>
      </c>
      <c r="I117" s="9">
        <f t="shared" si="16"/>
        <v>170</v>
      </c>
      <c r="J117" s="9">
        <f t="shared" si="16"/>
        <v>414</v>
      </c>
      <c r="K117" s="375" t="s">
        <v>217</v>
      </c>
    </row>
    <row r="118" spans="1:11" ht="22.5" customHeight="1" x14ac:dyDescent="0.25">
      <c r="A118" s="8" t="s">
        <v>218</v>
      </c>
      <c r="B118" s="9">
        <v>87</v>
      </c>
      <c r="C118" s="9">
        <v>14</v>
      </c>
      <c r="D118" s="9">
        <f t="shared" si="15"/>
        <v>101</v>
      </c>
      <c r="E118" s="9">
        <v>0</v>
      </c>
      <c r="F118" s="9">
        <v>0</v>
      </c>
      <c r="G118" s="9">
        <v>0</v>
      </c>
      <c r="H118" s="9">
        <f t="shared" si="16"/>
        <v>87</v>
      </c>
      <c r="I118" s="9">
        <f t="shared" si="16"/>
        <v>14</v>
      </c>
      <c r="J118" s="9">
        <f t="shared" si="16"/>
        <v>101</v>
      </c>
      <c r="K118" s="375" t="s">
        <v>440</v>
      </c>
    </row>
    <row r="119" spans="1:11" ht="22.5" customHeight="1" x14ac:dyDescent="0.25">
      <c r="A119" s="8" t="s">
        <v>1240</v>
      </c>
      <c r="B119" s="9">
        <v>53</v>
      </c>
      <c r="C119" s="9">
        <v>10</v>
      </c>
      <c r="D119" s="9">
        <f t="shared" si="15"/>
        <v>63</v>
      </c>
      <c r="E119" s="9">
        <v>0</v>
      </c>
      <c r="F119" s="9">
        <v>0</v>
      </c>
      <c r="G119" s="9">
        <v>0</v>
      </c>
      <c r="H119" s="9">
        <f t="shared" si="16"/>
        <v>53</v>
      </c>
      <c r="I119" s="9">
        <f t="shared" si="16"/>
        <v>10</v>
      </c>
      <c r="J119" s="9">
        <f t="shared" si="16"/>
        <v>63</v>
      </c>
      <c r="K119" s="375" t="s">
        <v>1241</v>
      </c>
    </row>
    <row r="120" spans="1:11" ht="22.5" customHeight="1" x14ac:dyDescent="0.25">
      <c r="A120" s="8" t="s">
        <v>362</v>
      </c>
      <c r="B120" s="9">
        <v>127</v>
      </c>
      <c r="C120" s="9">
        <v>51</v>
      </c>
      <c r="D120" s="9">
        <f t="shared" si="15"/>
        <v>178</v>
      </c>
      <c r="E120" s="9">
        <v>0</v>
      </c>
      <c r="F120" s="9">
        <v>0</v>
      </c>
      <c r="G120" s="9">
        <v>0</v>
      </c>
      <c r="H120" s="9">
        <f t="shared" si="16"/>
        <v>127</v>
      </c>
      <c r="I120" s="9">
        <f t="shared" si="16"/>
        <v>51</v>
      </c>
      <c r="J120" s="9">
        <f t="shared" si="16"/>
        <v>178</v>
      </c>
      <c r="K120" s="375" t="s">
        <v>1261</v>
      </c>
    </row>
    <row r="121" spans="1:11" ht="22.5" customHeight="1" x14ac:dyDescent="0.25">
      <c r="A121" s="8" t="s">
        <v>1258</v>
      </c>
      <c r="B121" s="9">
        <v>314</v>
      </c>
      <c r="C121" s="9">
        <v>73</v>
      </c>
      <c r="D121" s="9">
        <f t="shared" si="15"/>
        <v>387</v>
      </c>
      <c r="E121" s="9">
        <v>0</v>
      </c>
      <c r="F121" s="9">
        <v>0</v>
      </c>
      <c r="G121" s="9">
        <v>0</v>
      </c>
      <c r="H121" s="9">
        <f t="shared" si="16"/>
        <v>314</v>
      </c>
      <c r="I121" s="9">
        <f t="shared" si="16"/>
        <v>73</v>
      </c>
      <c r="J121" s="9">
        <f t="shared" si="16"/>
        <v>387</v>
      </c>
      <c r="K121" s="375" t="s">
        <v>1262</v>
      </c>
    </row>
    <row r="122" spans="1:11" ht="22.5" customHeight="1" x14ac:dyDescent="0.25">
      <c r="A122" s="8" t="s">
        <v>226</v>
      </c>
      <c r="B122" s="9">
        <v>309</v>
      </c>
      <c r="C122" s="9">
        <v>250</v>
      </c>
      <c r="D122" s="9">
        <f t="shared" si="15"/>
        <v>559</v>
      </c>
      <c r="E122" s="9">
        <v>0</v>
      </c>
      <c r="F122" s="9">
        <v>0</v>
      </c>
      <c r="G122" s="9">
        <v>0</v>
      </c>
      <c r="H122" s="9">
        <f t="shared" si="16"/>
        <v>309</v>
      </c>
      <c r="I122" s="9">
        <f t="shared" si="16"/>
        <v>250</v>
      </c>
      <c r="J122" s="9">
        <f t="shared" si="16"/>
        <v>559</v>
      </c>
      <c r="K122" s="375" t="s">
        <v>267</v>
      </c>
    </row>
    <row r="123" spans="1:11" ht="22.5" customHeight="1" x14ac:dyDescent="0.25">
      <c r="A123" s="8" t="s">
        <v>228</v>
      </c>
      <c r="B123" s="9">
        <v>0</v>
      </c>
      <c r="C123" s="9">
        <v>5</v>
      </c>
      <c r="D123" s="9">
        <f t="shared" si="15"/>
        <v>5</v>
      </c>
      <c r="E123" s="9">
        <v>0</v>
      </c>
      <c r="F123" s="9">
        <v>0</v>
      </c>
      <c r="G123" s="9">
        <v>0</v>
      </c>
      <c r="H123" s="9">
        <f t="shared" si="16"/>
        <v>0</v>
      </c>
      <c r="I123" s="9">
        <f t="shared" si="16"/>
        <v>5</v>
      </c>
      <c r="J123" s="9">
        <f t="shared" si="16"/>
        <v>5</v>
      </c>
      <c r="K123" s="375" t="s">
        <v>268</v>
      </c>
    </row>
    <row r="124" spans="1:11" ht="22.5" customHeight="1" x14ac:dyDescent="0.25">
      <c r="A124" s="8" t="s">
        <v>230</v>
      </c>
      <c r="B124" s="9">
        <v>228</v>
      </c>
      <c r="C124" s="9">
        <v>220</v>
      </c>
      <c r="D124" s="9">
        <f t="shared" si="15"/>
        <v>448</v>
      </c>
      <c r="E124" s="9">
        <v>0</v>
      </c>
      <c r="F124" s="9">
        <v>0</v>
      </c>
      <c r="G124" s="9">
        <v>0</v>
      </c>
      <c r="H124" s="9">
        <f t="shared" si="16"/>
        <v>228</v>
      </c>
      <c r="I124" s="9">
        <f t="shared" si="16"/>
        <v>220</v>
      </c>
      <c r="J124" s="9">
        <f t="shared" si="16"/>
        <v>448</v>
      </c>
      <c r="K124" s="375" t="s">
        <v>1251</v>
      </c>
    </row>
    <row r="125" spans="1:11" ht="22.5" customHeight="1" x14ac:dyDescent="0.25">
      <c r="A125" s="8" t="s">
        <v>1245</v>
      </c>
      <c r="B125" s="9">
        <v>537</v>
      </c>
      <c r="C125" s="9">
        <v>496</v>
      </c>
      <c r="D125" s="9">
        <f t="shared" si="15"/>
        <v>1033</v>
      </c>
      <c r="E125" s="9">
        <v>0</v>
      </c>
      <c r="F125" s="9">
        <v>0</v>
      </c>
      <c r="G125" s="9">
        <v>0</v>
      </c>
      <c r="H125" s="9">
        <f t="shared" si="16"/>
        <v>537</v>
      </c>
      <c r="I125" s="9">
        <f t="shared" si="16"/>
        <v>496</v>
      </c>
      <c r="J125" s="9">
        <f t="shared" si="16"/>
        <v>1033</v>
      </c>
      <c r="K125" s="375" t="s">
        <v>473</v>
      </c>
    </row>
    <row r="126" spans="1:11" ht="22.5" customHeight="1" x14ac:dyDescent="0.25">
      <c r="A126" s="8" t="s">
        <v>321</v>
      </c>
      <c r="B126" s="9">
        <v>552</v>
      </c>
      <c r="C126" s="9">
        <v>469</v>
      </c>
      <c r="D126" s="9">
        <f t="shared" si="15"/>
        <v>1021</v>
      </c>
      <c r="E126" s="9">
        <v>0</v>
      </c>
      <c r="F126" s="9">
        <v>0</v>
      </c>
      <c r="G126" s="9">
        <v>0</v>
      </c>
      <c r="H126" s="9">
        <f t="shared" si="16"/>
        <v>552</v>
      </c>
      <c r="I126" s="9">
        <f t="shared" si="16"/>
        <v>469</v>
      </c>
      <c r="J126" s="9">
        <f t="shared" si="16"/>
        <v>1021</v>
      </c>
      <c r="K126" s="375" t="s">
        <v>322</v>
      </c>
    </row>
    <row r="127" spans="1:11" ht="22.5" customHeight="1" x14ac:dyDescent="0.25">
      <c r="A127" s="8" t="s">
        <v>1252</v>
      </c>
      <c r="B127" s="9">
        <v>187</v>
      </c>
      <c r="C127" s="9">
        <v>22</v>
      </c>
      <c r="D127" s="9">
        <f t="shared" si="15"/>
        <v>209</v>
      </c>
      <c r="E127" s="9">
        <v>0</v>
      </c>
      <c r="F127" s="9">
        <v>0</v>
      </c>
      <c r="G127" s="9">
        <v>0</v>
      </c>
      <c r="H127" s="9">
        <f t="shared" si="16"/>
        <v>187</v>
      </c>
      <c r="I127" s="9">
        <f t="shared" si="16"/>
        <v>22</v>
      </c>
      <c r="J127" s="9">
        <f t="shared" si="16"/>
        <v>209</v>
      </c>
      <c r="K127" s="375" t="s">
        <v>1246</v>
      </c>
    </row>
    <row r="128" spans="1:11" ht="22.5" customHeight="1" x14ac:dyDescent="0.25">
      <c r="A128" s="8" t="s">
        <v>248</v>
      </c>
      <c r="B128" s="9">
        <v>421</v>
      </c>
      <c r="C128" s="9">
        <v>108</v>
      </c>
      <c r="D128" s="9">
        <f t="shared" si="15"/>
        <v>529</v>
      </c>
      <c r="E128" s="9">
        <v>0</v>
      </c>
      <c r="F128" s="9">
        <v>0</v>
      </c>
      <c r="G128" s="9">
        <v>0</v>
      </c>
      <c r="H128" s="9">
        <f t="shared" si="16"/>
        <v>421</v>
      </c>
      <c r="I128" s="9">
        <f t="shared" si="16"/>
        <v>108</v>
      </c>
      <c r="J128" s="9">
        <f t="shared" si="16"/>
        <v>529</v>
      </c>
      <c r="K128" s="375" t="s">
        <v>249</v>
      </c>
    </row>
    <row r="129" spans="1:11" ht="22.5" customHeight="1" thickBot="1" x14ac:dyDescent="0.3">
      <c r="A129" s="8" t="s">
        <v>127</v>
      </c>
      <c r="B129" s="9">
        <f t="shared" ref="B129:J129" si="17">SUM(B117:B128)</f>
        <v>3059</v>
      </c>
      <c r="C129" s="9">
        <f t="shared" si="17"/>
        <v>1888</v>
      </c>
      <c r="D129" s="9">
        <f t="shared" si="17"/>
        <v>4947</v>
      </c>
      <c r="E129" s="9">
        <f t="shared" si="17"/>
        <v>0</v>
      </c>
      <c r="F129" s="9">
        <f t="shared" si="17"/>
        <v>0</v>
      </c>
      <c r="G129" s="9">
        <f t="shared" si="17"/>
        <v>0</v>
      </c>
      <c r="H129" s="9">
        <f t="shared" si="17"/>
        <v>3059</v>
      </c>
      <c r="I129" s="9">
        <f t="shared" si="17"/>
        <v>1888</v>
      </c>
      <c r="J129" s="9">
        <f t="shared" si="17"/>
        <v>4947</v>
      </c>
      <c r="K129" s="375" t="s">
        <v>103</v>
      </c>
    </row>
    <row r="130" spans="1:11" ht="22.5" customHeight="1" thickBot="1" x14ac:dyDescent="0.3">
      <c r="A130" s="23" t="s">
        <v>384</v>
      </c>
      <c r="B130" s="24">
        <f t="shared" ref="B130:J130" si="18">SUM(B129,B100)</f>
        <v>11314</v>
      </c>
      <c r="C130" s="24">
        <f t="shared" si="18"/>
        <v>14943</v>
      </c>
      <c r="D130" s="24">
        <f t="shared" si="18"/>
        <v>26257</v>
      </c>
      <c r="E130" s="24">
        <f t="shared" si="18"/>
        <v>0</v>
      </c>
      <c r="F130" s="24">
        <f t="shared" si="18"/>
        <v>0</v>
      </c>
      <c r="G130" s="24">
        <f t="shared" si="18"/>
        <v>0</v>
      </c>
      <c r="H130" s="24">
        <f t="shared" si="18"/>
        <v>11314</v>
      </c>
      <c r="I130" s="24">
        <f t="shared" si="18"/>
        <v>14943</v>
      </c>
      <c r="J130" s="24">
        <f t="shared" si="18"/>
        <v>26257</v>
      </c>
      <c r="K130" s="376" t="s">
        <v>1263</v>
      </c>
    </row>
    <row r="131" spans="1:11" ht="14.4" thickTop="1" x14ac:dyDescent="0.25"/>
    <row r="148" spans="1:11" s="659" customFormat="1" x14ac:dyDescent="0.25"/>
    <row r="150" spans="1:11" ht="21.75" customHeight="1" x14ac:dyDescent="0.25">
      <c r="A150" s="738" t="s">
        <v>1264</v>
      </c>
      <c r="B150" s="738"/>
      <c r="C150" s="738"/>
      <c r="D150" s="738"/>
      <c r="E150" s="738"/>
      <c r="F150" s="738"/>
      <c r="G150" s="738"/>
      <c r="H150" s="738"/>
      <c r="I150" s="738"/>
      <c r="J150" s="738"/>
      <c r="K150" s="738"/>
    </row>
    <row r="151" spans="1:11" ht="25.5" customHeight="1" x14ac:dyDescent="0.25">
      <c r="A151" s="742" t="s">
        <v>1265</v>
      </c>
      <c r="B151" s="742"/>
      <c r="C151" s="742"/>
      <c r="D151" s="742"/>
      <c r="E151" s="742"/>
      <c r="F151" s="742"/>
      <c r="G151" s="742"/>
      <c r="H151" s="742"/>
      <c r="I151" s="742"/>
      <c r="J151" s="742"/>
      <c r="K151" s="742"/>
    </row>
    <row r="152" spans="1:11" ht="25.5" customHeight="1" thickBot="1" x14ac:dyDescent="0.3">
      <c r="A152" s="5" t="s">
        <v>1266</v>
      </c>
      <c r="K152" s="7" t="s">
        <v>1267</v>
      </c>
    </row>
    <row r="153" spans="1:11" ht="16.2" thickTop="1" x14ac:dyDescent="0.3">
      <c r="A153" s="735" t="s">
        <v>205</v>
      </c>
      <c r="B153" s="746" t="s">
        <v>1</v>
      </c>
      <c r="C153" s="746"/>
      <c r="D153" s="746"/>
      <c r="E153" s="746" t="s">
        <v>2</v>
      </c>
      <c r="F153" s="746"/>
      <c r="G153" s="746"/>
      <c r="H153" s="746" t="s">
        <v>4</v>
      </c>
      <c r="I153" s="746"/>
      <c r="J153" s="746"/>
      <c r="K153" s="735" t="s">
        <v>206</v>
      </c>
    </row>
    <row r="154" spans="1:11" ht="15.6" x14ac:dyDescent="0.3">
      <c r="A154" s="736"/>
      <c r="B154" s="747" t="s">
        <v>6</v>
      </c>
      <c r="C154" s="747"/>
      <c r="D154" s="747"/>
      <c r="E154" s="747" t="s">
        <v>7</v>
      </c>
      <c r="F154" s="747"/>
      <c r="G154" s="747"/>
      <c r="H154" s="747" t="s">
        <v>9</v>
      </c>
      <c r="I154" s="747"/>
      <c r="J154" s="747"/>
      <c r="K154" s="736"/>
    </row>
    <row r="155" spans="1:11" ht="15.6" x14ac:dyDescent="0.3">
      <c r="A155" s="736"/>
      <c r="B155" s="370" t="s">
        <v>10</v>
      </c>
      <c r="C155" s="370" t="s">
        <v>113</v>
      </c>
      <c r="D155" s="370" t="s">
        <v>12</v>
      </c>
      <c r="E155" s="370" t="s">
        <v>10</v>
      </c>
      <c r="F155" s="370" t="s">
        <v>113</v>
      </c>
      <c r="G155" s="370" t="s">
        <v>12</v>
      </c>
      <c r="H155" s="370" t="s">
        <v>10</v>
      </c>
      <c r="I155" s="370" t="s">
        <v>113</v>
      </c>
      <c r="J155" s="370" t="s">
        <v>12</v>
      </c>
      <c r="K155" s="736"/>
    </row>
    <row r="156" spans="1:11" ht="16.2" thickBot="1" x14ac:dyDescent="0.35">
      <c r="A156" s="737"/>
      <c r="B156" s="4" t="s">
        <v>13</v>
      </c>
      <c r="C156" s="4" t="s">
        <v>14</v>
      </c>
      <c r="D156" s="4" t="s">
        <v>9</v>
      </c>
      <c r="E156" s="4" t="s">
        <v>13</v>
      </c>
      <c r="F156" s="4" t="s">
        <v>14</v>
      </c>
      <c r="G156" s="4" t="s">
        <v>9</v>
      </c>
      <c r="H156" s="4" t="s">
        <v>13</v>
      </c>
      <c r="I156" s="4" t="s">
        <v>14</v>
      </c>
      <c r="J156" s="4" t="s">
        <v>9</v>
      </c>
      <c r="K156" s="737"/>
    </row>
    <row r="157" spans="1:11" ht="22.5" customHeight="1" x14ac:dyDescent="0.25">
      <c r="A157" s="8" t="s">
        <v>15</v>
      </c>
      <c r="B157" s="9"/>
      <c r="C157" s="9"/>
      <c r="D157" s="9"/>
      <c r="E157" s="9"/>
      <c r="F157" s="9"/>
      <c r="G157" s="9"/>
      <c r="H157" s="9"/>
      <c r="I157" s="9"/>
      <c r="J157" s="9"/>
      <c r="K157" s="375" t="s">
        <v>207</v>
      </c>
    </row>
    <row r="158" spans="1:11" ht="21.75" customHeight="1" x14ac:dyDescent="0.25">
      <c r="A158" s="8" t="s">
        <v>208</v>
      </c>
      <c r="B158" s="9">
        <v>107</v>
      </c>
      <c r="C158" s="9">
        <v>79</v>
      </c>
      <c r="D158" s="9">
        <f t="shared" ref="D158:D177" si="19">SUM(B158:C158)</f>
        <v>186</v>
      </c>
      <c r="E158" s="9">
        <v>0</v>
      </c>
      <c r="F158" s="9">
        <v>0</v>
      </c>
      <c r="G158" s="9">
        <f t="shared" ref="G158:G177" si="20">SUM(E158:F158)</f>
        <v>0</v>
      </c>
      <c r="H158" s="9">
        <f t="shared" ref="H158:I177" si="21">SUM(B158,E158)</f>
        <v>107</v>
      </c>
      <c r="I158" s="9">
        <f t="shared" si="21"/>
        <v>79</v>
      </c>
      <c r="J158" s="9">
        <f t="shared" ref="J158:J177" si="22">SUM(H158:I158)</f>
        <v>186</v>
      </c>
      <c r="K158" s="375" t="s">
        <v>209</v>
      </c>
    </row>
    <row r="159" spans="1:11" ht="21.75" customHeight="1" x14ac:dyDescent="0.25">
      <c r="A159" s="8" t="s">
        <v>1238</v>
      </c>
      <c r="B159" s="9">
        <v>20</v>
      </c>
      <c r="C159" s="9">
        <v>11</v>
      </c>
      <c r="D159" s="9">
        <f t="shared" si="19"/>
        <v>31</v>
      </c>
      <c r="E159" s="9">
        <v>0</v>
      </c>
      <c r="F159" s="9">
        <v>0</v>
      </c>
      <c r="G159" s="9">
        <f t="shared" si="20"/>
        <v>0</v>
      </c>
      <c r="H159" s="9">
        <f t="shared" si="21"/>
        <v>20</v>
      </c>
      <c r="I159" s="9">
        <f t="shared" si="21"/>
        <v>11</v>
      </c>
      <c r="J159" s="9">
        <f t="shared" si="22"/>
        <v>31</v>
      </c>
      <c r="K159" s="375" t="s">
        <v>1239</v>
      </c>
    </row>
    <row r="160" spans="1:11" ht="21.75" customHeight="1" x14ac:dyDescent="0.25">
      <c r="A160" s="8" t="s">
        <v>212</v>
      </c>
      <c r="B160" s="9">
        <v>41</v>
      </c>
      <c r="C160" s="9">
        <v>28</v>
      </c>
      <c r="D160" s="9">
        <f t="shared" si="19"/>
        <v>69</v>
      </c>
      <c r="E160" s="9">
        <v>0</v>
      </c>
      <c r="F160" s="9">
        <v>0</v>
      </c>
      <c r="G160" s="9">
        <f t="shared" si="20"/>
        <v>0</v>
      </c>
      <c r="H160" s="9">
        <f t="shared" si="21"/>
        <v>41</v>
      </c>
      <c r="I160" s="9">
        <f t="shared" si="21"/>
        <v>28</v>
      </c>
      <c r="J160" s="9">
        <f t="shared" si="22"/>
        <v>69</v>
      </c>
      <c r="K160" s="375" t="s">
        <v>213</v>
      </c>
    </row>
    <row r="161" spans="1:11" ht="21.75" customHeight="1" x14ac:dyDescent="0.25">
      <c r="A161" s="8" t="s">
        <v>414</v>
      </c>
      <c r="B161" s="9">
        <v>30</v>
      </c>
      <c r="C161" s="9">
        <v>27</v>
      </c>
      <c r="D161" s="9">
        <f t="shared" si="19"/>
        <v>57</v>
      </c>
      <c r="E161" s="9">
        <v>0</v>
      </c>
      <c r="F161" s="9">
        <v>0</v>
      </c>
      <c r="G161" s="9">
        <f t="shared" si="20"/>
        <v>0</v>
      </c>
      <c r="H161" s="9">
        <f t="shared" si="21"/>
        <v>30</v>
      </c>
      <c r="I161" s="9">
        <f t="shared" si="21"/>
        <v>27</v>
      </c>
      <c r="J161" s="9">
        <f t="shared" si="22"/>
        <v>57</v>
      </c>
      <c r="K161" s="375" t="s">
        <v>310</v>
      </c>
    </row>
    <row r="162" spans="1:11" ht="21.75" customHeight="1" x14ac:dyDescent="0.25">
      <c r="A162" s="8" t="s">
        <v>216</v>
      </c>
      <c r="B162" s="9">
        <v>17</v>
      </c>
      <c r="C162" s="9">
        <v>21</v>
      </c>
      <c r="D162" s="9">
        <f t="shared" si="19"/>
        <v>38</v>
      </c>
      <c r="E162" s="9">
        <v>0</v>
      </c>
      <c r="F162" s="9">
        <v>0</v>
      </c>
      <c r="G162" s="9">
        <f t="shared" si="20"/>
        <v>0</v>
      </c>
      <c r="H162" s="9">
        <f t="shared" si="21"/>
        <v>17</v>
      </c>
      <c r="I162" s="9">
        <f t="shared" si="21"/>
        <v>21</v>
      </c>
      <c r="J162" s="9">
        <f t="shared" si="22"/>
        <v>38</v>
      </c>
      <c r="K162" s="375" t="s">
        <v>217</v>
      </c>
    </row>
    <row r="163" spans="1:11" ht="21.75" customHeight="1" x14ac:dyDescent="0.25">
      <c r="A163" s="8" t="s">
        <v>218</v>
      </c>
      <c r="B163" s="9">
        <v>185</v>
      </c>
      <c r="C163" s="9">
        <v>56</v>
      </c>
      <c r="D163" s="9">
        <f t="shared" si="19"/>
        <v>241</v>
      </c>
      <c r="E163" s="9">
        <v>0</v>
      </c>
      <c r="F163" s="9">
        <v>0</v>
      </c>
      <c r="G163" s="9">
        <f t="shared" si="20"/>
        <v>0</v>
      </c>
      <c r="H163" s="9">
        <f t="shared" si="21"/>
        <v>185</v>
      </c>
      <c r="I163" s="9">
        <f t="shared" si="21"/>
        <v>56</v>
      </c>
      <c r="J163" s="9">
        <f t="shared" si="22"/>
        <v>241</v>
      </c>
      <c r="K163" s="375" t="s">
        <v>219</v>
      </c>
    </row>
    <row r="164" spans="1:11" ht="21.75" customHeight="1" x14ac:dyDescent="0.25">
      <c r="A164" s="8" t="s">
        <v>1240</v>
      </c>
      <c r="B164" s="9">
        <v>27</v>
      </c>
      <c r="C164" s="9">
        <v>3</v>
      </c>
      <c r="D164" s="9">
        <f t="shared" si="19"/>
        <v>30</v>
      </c>
      <c r="E164" s="9">
        <v>0</v>
      </c>
      <c r="F164" s="9">
        <v>0</v>
      </c>
      <c r="G164" s="9">
        <f t="shared" si="20"/>
        <v>0</v>
      </c>
      <c r="H164" s="9">
        <f t="shared" si="21"/>
        <v>27</v>
      </c>
      <c r="I164" s="9">
        <f t="shared" si="21"/>
        <v>3</v>
      </c>
      <c r="J164" s="9">
        <f t="shared" si="22"/>
        <v>30</v>
      </c>
      <c r="K164" s="375" t="s">
        <v>1241</v>
      </c>
    </row>
    <row r="165" spans="1:11" ht="21.75" customHeight="1" x14ac:dyDescent="0.25">
      <c r="A165" s="8" t="s">
        <v>362</v>
      </c>
      <c r="B165" s="9">
        <v>58</v>
      </c>
      <c r="C165" s="9">
        <v>30</v>
      </c>
      <c r="D165" s="9">
        <f t="shared" si="19"/>
        <v>88</v>
      </c>
      <c r="E165" s="9">
        <v>0</v>
      </c>
      <c r="F165" s="9">
        <v>0</v>
      </c>
      <c r="G165" s="9">
        <f t="shared" si="20"/>
        <v>0</v>
      </c>
      <c r="H165" s="9">
        <f t="shared" si="21"/>
        <v>58</v>
      </c>
      <c r="I165" s="9">
        <f t="shared" si="21"/>
        <v>30</v>
      </c>
      <c r="J165" s="9">
        <f t="shared" si="22"/>
        <v>88</v>
      </c>
      <c r="K165" s="375" t="s">
        <v>1242</v>
      </c>
    </row>
    <row r="166" spans="1:11" ht="21.75" customHeight="1" x14ac:dyDescent="0.25">
      <c r="A166" s="8" t="s">
        <v>1258</v>
      </c>
      <c r="B166" s="9">
        <v>47</v>
      </c>
      <c r="C166" s="9">
        <v>27</v>
      </c>
      <c r="D166" s="9">
        <f t="shared" si="19"/>
        <v>74</v>
      </c>
      <c r="E166" s="9">
        <v>0</v>
      </c>
      <c r="F166" s="9">
        <v>0</v>
      </c>
      <c r="G166" s="9">
        <f t="shared" si="20"/>
        <v>0</v>
      </c>
      <c r="H166" s="9">
        <f t="shared" si="21"/>
        <v>47</v>
      </c>
      <c r="I166" s="9">
        <f t="shared" si="21"/>
        <v>27</v>
      </c>
      <c r="J166" s="9">
        <f t="shared" si="22"/>
        <v>74</v>
      </c>
      <c r="K166" s="31" t="s">
        <v>1262</v>
      </c>
    </row>
    <row r="167" spans="1:11" ht="21.75" customHeight="1" x14ac:dyDescent="0.25">
      <c r="A167" s="8" t="s">
        <v>226</v>
      </c>
      <c r="B167" s="9">
        <v>89</v>
      </c>
      <c r="C167" s="9">
        <v>82</v>
      </c>
      <c r="D167" s="9">
        <f t="shared" si="19"/>
        <v>171</v>
      </c>
      <c r="E167" s="9">
        <v>0</v>
      </c>
      <c r="F167" s="9">
        <v>0</v>
      </c>
      <c r="G167" s="9">
        <f t="shared" si="20"/>
        <v>0</v>
      </c>
      <c r="H167" s="9">
        <f t="shared" si="21"/>
        <v>89</v>
      </c>
      <c r="I167" s="9">
        <f t="shared" si="21"/>
        <v>82</v>
      </c>
      <c r="J167" s="9">
        <f t="shared" si="22"/>
        <v>171</v>
      </c>
      <c r="K167" s="375" t="s">
        <v>267</v>
      </c>
    </row>
    <row r="168" spans="1:11" ht="21.75" customHeight="1" x14ac:dyDescent="0.25">
      <c r="A168" s="8" t="s">
        <v>228</v>
      </c>
      <c r="B168" s="9">
        <v>70</v>
      </c>
      <c r="C168" s="9">
        <v>61</v>
      </c>
      <c r="D168" s="9">
        <f t="shared" si="19"/>
        <v>131</v>
      </c>
      <c r="E168" s="9">
        <v>0</v>
      </c>
      <c r="F168" s="9">
        <v>0</v>
      </c>
      <c r="G168" s="9">
        <f t="shared" si="20"/>
        <v>0</v>
      </c>
      <c r="H168" s="9">
        <f t="shared" si="21"/>
        <v>70</v>
      </c>
      <c r="I168" s="9">
        <f t="shared" si="21"/>
        <v>61</v>
      </c>
      <c r="J168" s="9">
        <f t="shared" si="22"/>
        <v>131</v>
      </c>
      <c r="K168" s="375" t="s">
        <v>268</v>
      </c>
    </row>
    <row r="169" spans="1:11" ht="21.75" customHeight="1" x14ac:dyDescent="0.25">
      <c r="A169" s="8" t="s">
        <v>230</v>
      </c>
      <c r="B169" s="9">
        <v>37</v>
      </c>
      <c r="C169" s="9">
        <v>18</v>
      </c>
      <c r="D169" s="9">
        <f t="shared" si="19"/>
        <v>55</v>
      </c>
      <c r="E169" s="9">
        <v>0</v>
      </c>
      <c r="F169" s="9">
        <v>0</v>
      </c>
      <c r="G169" s="9">
        <f t="shared" si="20"/>
        <v>0</v>
      </c>
      <c r="H169" s="9">
        <f t="shared" si="21"/>
        <v>37</v>
      </c>
      <c r="I169" s="9">
        <f t="shared" si="21"/>
        <v>18</v>
      </c>
      <c r="J169" s="9">
        <f t="shared" si="22"/>
        <v>55</v>
      </c>
      <c r="K169" s="375" t="s">
        <v>1251</v>
      </c>
    </row>
    <row r="170" spans="1:11" ht="21.75" customHeight="1" x14ac:dyDescent="0.25">
      <c r="A170" s="8" t="s">
        <v>1245</v>
      </c>
      <c r="B170" s="9">
        <v>91</v>
      </c>
      <c r="C170" s="9">
        <v>49</v>
      </c>
      <c r="D170" s="9">
        <f t="shared" si="19"/>
        <v>140</v>
      </c>
      <c r="E170" s="9">
        <v>0</v>
      </c>
      <c r="F170" s="9">
        <v>0</v>
      </c>
      <c r="G170" s="9">
        <f t="shared" si="20"/>
        <v>0</v>
      </c>
      <c r="H170" s="9">
        <f t="shared" si="21"/>
        <v>91</v>
      </c>
      <c r="I170" s="9">
        <f t="shared" si="21"/>
        <v>49</v>
      </c>
      <c r="J170" s="9">
        <f t="shared" si="22"/>
        <v>140</v>
      </c>
      <c r="K170" s="375" t="s">
        <v>473</v>
      </c>
    </row>
    <row r="171" spans="1:11" ht="21.75" customHeight="1" x14ac:dyDescent="0.25">
      <c r="A171" s="8" t="s">
        <v>474</v>
      </c>
      <c r="B171" s="9">
        <v>36</v>
      </c>
      <c r="C171" s="9">
        <v>40</v>
      </c>
      <c r="D171" s="9">
        <f t="shared" si="19"/>
        <v>76</v>
      </c>
      <c r="E171" s="9">
        <v>0</v>
      </c>
      <c r="F171" s="9">
        <v>0</v>
      </c>
      <c r="G171" s="9">
        <f t="shared" si="20"/>
        <v>0</v>
      </c>
      <c r="H171" s="9">
        <f t="shared" si="21"/>
        <v>36</v>
      </c>
      <c r="I171" s="9">
        <f t="shared" si="21"/>
        <v>40</v>
      </c>
      <c r="J171" s="9">
        <f t="shared" si="22"/>
        <v>76</v>
      </c>
      <c r="K171" s="375" t="s">
        <v>475</v>
      </c>
    </row>
    <row r="172" spans="1:11" ht="21.75" customHeight="1" x14ac:dyDescent="0.25">
      <c r="A172" s="8" t="s">
        <v>321</v>
      </c>
      <c r="B172" s="9">
        <v>77</v>
      </c>
      <c r="C172" s="9">
        <v>49</v>
      </c>
      <c r="D172" s="9">
        <f t="shared" si="19"/>
        <v>126</v>
      </c>
      <c r="E172" s="9">
        <v>0</v>
      </c>
      <c r="F172" s="9">
        <v>0</v>
      </c>
      <c r="G172" s="9">
        <f t="shared" si="20"/>
        <v>0</v>
      </c>
      <c r="H172" s="9">
        <f t="shared" si="21"/>
        <v>77</v>
      </c>
      <c r="I172" s="9">
        <f t="shared" si="21"/>
        <v>49</v>
      </c>
      <c r="J172" s="9">
        <f t="shared" si="22"/>
        <v>126</v>
      </c>
      <c r="K172" s="375" t="s">
        <v>322</v>
      </c>
    </row>
    <row r="173" spans="1:11" ht="21.75" customHeight="1" x14ac:dyDescent="0.25">
      <c r="A173" s="8" t="s">
        <v>1252</v>
      </c>
      <c r="B173" s="9">
        <v>64</v>
      </c>
      <c r="C173" s="9">
        <v>15</v>
      </c>
      <c r="D173" s="9">
        <f t="shared" si="19"/>
        <v>79</v>
      </c>
      <c r="E173" s="9">
        <v>0</v>
      </c>
      <c r="F173" s="9">
        <v>0</v>
      </c>
      <c r="G173" s="9">
        <f t="shared" si="20"/>
        <v>0</v>
      </c>
      <c r="H173" s="9">
        <f t="shared" si="21"/>
        <v>64</v>
      </c>
      <c r="I173" s="9">
        <f t="shared" si="21"/>
        <v>15</v>
      </c>
      <c r="J173" s="9">
        <f t="shared" si="22"/>
        <v>79</v>
      </c>
      <c r="K173" s="375" t="s">
        <v>1246</v>
      </c>
    </row>
    <row r="174" spans="1:11" ht="21.75" customHeight="1" x14ac:dyDescent="0.25">
      <c r="A174" s="8" t="s">
        <v>242</v>
      </c>
      <c r="B174" s="9">
        <v>47</v>
      </c>
      <c r="C174" s="9">
        <v>15</v>
      </c>
      <c r="D174" s="9">
        <f t="shared" si="19"/>
        <v>62</v>
      </c>
      <c r="E174" s="9">
        <v>0</v>
      </c>
      <c r="F174" s="9">
        <v>0</v>
      </c>
      <c r="G174" s="9">
        <f t="shared" si="20"/>
        <v>0</v>
      </c>
      <c r="H174" s="9">
        <f t="shared" si="21"/>
        <v>47</v>
      </c>
      <c r="I174" s="9">
        <f t="shared" si="21"/>
        <v>15</v>
      </c>
      <c r="J174" s="9">
        <f t="shared" si="22"/>
        <v>62</v>
      </c>
      <c r="K174" s="375" t="s">
        <v>243</v>
      </c>
    </row>
    <row r="175" spans="1:11" ht="21.75" customHeight="1" x14ac:dyDescent="0.25">
      <c r="A175" s="8" t="s">
        <v>248</v>
      </c>
      <c r="B175" s="9">
        <v>45</v>
      </c>
      <c r="C175" s="9">
        <v>14</v>
      </c>
      <c r="D175" s="9">
        <f t="shared" si="19"/>
        <v>59</v>
      </c>
      <c r="E175" s="9">
        <v>0</v>
      </c>
      <c r="F175" s="9">
        <v>0</v>
      </c>
      <c r="G175" s="9">
        <f t="shared" si="20"/>
        <v>0</v>
      </c>
      <c r="H175" s="9">
        <f t="shared" si="21"/>
        <v>45</v>
      </c>
      <c r="I175" s="9">
        <f t="shared" si="21"/>
        <v>14</v>
      </c>
      <c r="J175" s="9">
        <f t="shared" si="22"/>
        <v>59</v>
      </c>
      <c r="K175" s="375" t="s">
        <v>249</v>
      </c>
    </row>
    <row r="176" spans="1:11" ht="21.75" customHeight="1" x14ac:dyDescent="0.25">
      <c r="A176" s="8" t="s">
        <v>252</v>
      </c>
      <c r="B176" s="9">
        <v>123</v>
      </c>
      <c r="C176" s="9">
        <v>72</v>
      </c>
      <c r="D176" s="9">
        <f t="shared" si="19"/>
        <v>195</v>
      </c>
      <c r="E176" s="9">
        <v>0</v>
      </c>
      <c r="F176" s="9">
        <v>0</v>
      </c>
      <c r="G176" s="9">
        <f t="shared" si="20"/>
        <v>0</v>
      </c>
      <c r="H176" s="9">
        <f t="shared" si="21"/>
        <v>123</v>
      </c>
      <c r="I176" s="9">
        <f t="shared" si="21"/>
        <v>72</v>
      </c>
      <c r="J176" s="9">
        <f t="shared" si="22"/>
        <v>195</v>
      </c>
      <c r="K176" s="375" t="s">
        <v>253</v>
      </c>
    </row>
    <row r="177" spans="1:11" ht="21.75" customHeight="1" thickBot="1" x14ac:dyDescent="0.3">
      <c r="A177" s="11" t="s">
        <v>254</v>
      </c>
      <c r="B177" s="12">
        <v>38</v>
      </c>
      <c r="C177" s="12">
        <v>10</v>
      </c>
      <c r="D177" s="12">
        <f t="shared" si="19"/>
        <v>48</v>
      </c>
      <c r="E177" s="12">
        <v>0</v>
      </c>
      <c r="F177" s="12">
        <v>0</v>
      </c>
      <c r="G177" s="12">
        <f t="shared" si="20"/>
        <v>0</v>
      </c>
      <c r="H177" s="12">
        <f t="shared" si="21"/>
        <v>38</v>
      </c>
      <c r="I177" s="12">
        <f t="shared" si="21"/>
        <v>10</v>
      </c>
      <c r="J177" s="12">
        <f t="shared" si="22"/>
        <v>48</v>
      </c>
      <c r="K177" s="44" t="s">
        <v>255</v>
      </c>
    </row>
    <row r="178" spans="1:11" ht="14.4" thickTop="1" x14ac:dyDescent="0.25"/>
    <row r="180" spans="1:11" s="659" customFormat="1" x14ac:dyDescent="0.25"/>
    <row r="181" spans="1:11" ht="35.25" customHeight="1" x14ac:dyDescent="0.25"/>
    <row r="186" spans="1:11" ht="30" customHeight="1" thickBot="1" x14ac:dyDescent="0.3">
      <c r="A186" s="5" t="s">
        <v>1268</v>
      </c>
      <c r="K186" s="7" t="s">
        <v>1269</v>
      </c>
    </row>
    <row r="187" spans="1:11" ht="30" customHeight="1" thickTop="1" x14ac:dyDescent="0.25">
      <c r="A187" s="735" t="s">
        <v>205</v>
      </c>
      <c r="B187" s="735" t="s">
        <v>1</v>
      </c>
      <c r="C187" s="735"/>
      <c r="D187" s="735"/>
      <c r="E187" s="735" t="s">
        <v>2</v>
      </c>
      <c r="F187" s="735"/>
      <c r="G187" s="735"/>
      <c r="H187" s="735" t="s">
        <v>4</v>
      </c>
      <c r="I187" s="735"/>
      <c r="J187" s="735"/>
      <c r="K187" s="735" t="s">
        <v>206</v>
      </c>
    </row>
    <row r="188" spans="1:11" ht="30" customHeight="1" x14ac:dyDescent="0.25">
      <c r="A188" s="736"/>
      <c r="B188" s="736" t="s">
        <v>6</v>
      </c>
      <c r="C188" s="736"/>
      <c r="D188" s="736"/>
      <c r="E188" s="736" t="s">
        <v>7</v>
      </c>
      <c r="F188" s="736"/>
      <c r="G188" s="736"/>
      <c r="H188" s="736" t="s">
        <v>9</v>
      </c>
      <c r="I188" s="736"/>
      <c r="J188" s="736"/>
      <c r="K188" s="736"/>
    </row>
    <row r="189" spans="1:11" ht="30" customHeight="1" x14ac:dyDescent="0.25">
      <c r="A189" s="736"/>
      <c r="B189" s="368" t="s">
        <v>10</v>
      </c>
      <c r="C189" s="368" t="s">
        <v>113</v>
      </c>
      <c r="D189" s="368" t="s">
        <v>12</v>
      </c>
      <c r="E189" s="368" t="s">
        <v>10</v>
      </c>
      <c r="F189" s="368" t="s">
        <v>113</v>
      </c>
      <c r="G189" s="368" t="s">
        <v>12</v>
      </c>
      <c r="H189" s="368" t="s">
        <v>10</v>
      </c>
      <c r="I189" s="368" t="s">
        <v>113</v>
      </c>
      <c r="J189" s="368" t="s">
        <v>12</v>
      </c>
      <c r="K189" s="736"/>
    </row>
    <row r="190" spans="1:11" ht="30" customHeight="1" thickBot="1" x14ac:dyDescent="0.3">
      <c r="A190" s="737"/>
      <c r="B190" s="369" t="s">
        <v>13</v>
      </c>
      <c r="C190" s="369" t="s">
        <v>14</v>
      </c>
      <c r="D190" s="369" t="s">
        <v>9</v>
      </c>
      <c r="E190" s="369" t="s">
        <v>13</v>
      </c>
      <c r="F190" s="369" t="s">
        <v>14</v>
      </c>
      <c r="G190" s="369" t="s">
        <v>9</v>
      </c>
      <c r="H190" s="369" t="s">
        <v>13</v>
      </c>
      <c r="I190" s="369" t="s">
        <v>14</v>
      </c>
      <c r="J190" s="369" t="s">
        <v>9</v>
      </c>
      <c r="K190" s="737"/>
    </row>
    <row r="191" spans="1:11" ht="41.25" customHeight="1" x14ac:dyDescent="0.25">
      <c r="A191" s="8" t="s">
        <v>1270</v>
      </c>
      <c r="B191" s="9">
        <v>12</v>
      </c>
      <c r="C191" s="9">
        <v>2</v>
      </c>
      <c r="D191" s="9">
        <f t="shared" ref="D191:D197" si="23">SUM(B191:C191)</f>
        <v>14</v>
      </c>
      <c r="E191" s="9">
        <v>0</v>
      </c>
      <c r="F191" s="9">
        <v>0</v>
      </c>
      <c r="G191" s="9">
        <f>SUM(E191:F191)</f>
        <v>0</v>
      </c>
      <c r="H191" s="9">
        <f t="shared" ref="H191:I197" si="24">SUM(B191,E191)</f>
        <v>12</v>
      </c>
      <c r="I191" s="9">
        <f t="shared" si="24"/>
        <v>2</v>
      </c>
      <c r="J191" s="9">
        <f t="shared" ref="J191:J198" si="25">SUM(H191:I191)</f>
        <v>14</v>
      </c>
      <c r="K191" s="31" t="s">
        <v>1271</v>
      </c>
    </row>
    <row r="192" spans="1:11" ht="33.75" customHeight="1" x14ac:dyDescent="0.25">
      <c r="A192" s="8" t="s">
        <v>1272</v>
      </c>
      <c r="B192" s="9">
        <v>8</v>
      </c>
      <c r="C192" s="9">
        <v>13</v>
      </c>
      <c r="D192" s="9">
        <f t="shared" si="23"/>
        <v>21</v>
      </c>
      <c r="E192" s="9">
        <v>0</v>
      </c>
      <c r="F192" s="9">
        <v>0</v>
      </c>
      <c r="G192" s="9">
        <f t="shared" ref="G192:G197" si="26">SUM(E192:F192)</f>
        <v>0</v>
      </c>
      <c r="H192" s="9">
        <f t="shared" si="24"/>
        <v>8</v>
      </c>
      <c r="I192" s="9">
        <f t="shared" si="24"/>
        <v>13</v>
      </c>
      <c r="J192" s="9">
        <f t="shared" si="25"/>
        <v>21</v>
      </c>
      <c r="K192" s="31" t="s">
        <v>1273</v>
      </c>
    </row>
    <row r="193" spans="1:11" ht="34.5" customHeight="1" x14ac:dyDescent="0.25">
      <c r="A193" s="8" t="s">
        <v>1274</v>
      </c>
      <c r="B193" s="9">
        <v>6</v>
      </c>
      <c r="C193" s="9">
        <v>3</v>
      </c>
      <c r="D193" s="9">
        <f t="shared" si="23"/>
        <v>9</v>
      </c>
      <c r="E193" s="9">
        <v>0</v>
      </c>
      <c r="F193" s="9">
        <v>0</v>
      </c>
      <c r="G193" s="9">
        <f t="shared" si="26"/>
        <v>0</v>
      </c>
      <c r="H193" s="9">
        <f t="shared" si="24"/>
        <v>6</v>
      </c>
      <c r="I193" s="9">
        <f t="shared" si="24"/>
        <v>3</v>
      </c>
      <c r="J193" s="9">
        <f t="shared" si="25"/>
        <v>9</v>
      </c>
      <c r="K193" s="31" t="s">
        <v>1273</v>
      </c>
    </row>
    <row r="194" spans="1:11" ht="23.25" customHeight="1" x14ac:dyDescent="0.25">
      <c r="A194" s="8" t="s">
        <v>560</v>
      </c>
      <c r="B194" s="9">
        <v>5</v>
      </c>
      <c r="C194" s="9">
        <v>2</v>
      </c>
      <c r="D194" s="9">
        <f t="shared" si="23"/>
        <v>7</v>
      </c>
      <c r="E194" s="9">
        <v>0</v>
      </c>
      <c r="F194" s="9">
        <v>0</v>
      </c>
      <c r="G194" s="9">
        <f t="shared" si="26"/>
        <v>0</v>
      </c>
      <c r="H194" s="9">
        <f t="shared" si="24"/>
        <v>5</v>
      </c>
      <c r="I194" s="9">
        <f t="shared" si="24"/>
        <v>2</v>
      </c>
      <c r="J194" s="9">
        <f t="shared" si="25"/>
        <v>7</v>
      </c>
      <c r="K194" s="375" t="s">
        <v>1275</v>
      </c>
    </row>
    <row r="195" spans="1:11" ht="23.25" customHeight="1" x14ac:dyDescent="0.25">
      <c r="A195" s="8" t="s">
        <v>1276</v>
      </c>
      <c r="B195" s="9">
        <v>1</v>
      </c>
      <c r="C195" s="9">
        <v>1</v>
      </c>
      <c r="D195" s="9">
        <f t="shared" si="23"/>
        <v>2</v>
      </c>
      <c r="E195" s="9">
        <v>0</v>
      </c>
      <c r="F195" s="9">
        <v>0</v>
      </c>
      <c r="G195" s="9">
        <f t="shared" si="26"/>
        <v>0</v>
      </c>
      <c r="H195" s="9">
        <f t="shared" si="24"/>
        <v>1</v>
      </c>
      <c r="I195" s="9">
        <f t="shared" si="24"/>
        <v>1</v>
      </c>
      <c r="J195" s="9">
        <f t="shared" si="25"/>
        <v>2</v>
      </c>
      <c r="K195" s="375" t="s">
        <v>1277</v>
      </c>
    </row>
    <row r="196" spans="1:11" ht="23.25" customHeight="1" x14ac:dyDescent="0.25">
      <c r="A196" s="8" t="s">
        <v>298</v>
      </c>
      <c r="B196" s="9">
        <v>4</v>
      </c>
      <c r="C196" s="9"/>
      <c r="D196" s="9">
        <f t="shared" si="23"/>
        <v>4</v>
      </c>
      <c r="E196" s="9">
        <v>0</v>
      </c>
      <c r="F196" s="9">
        <v>0</v>
      </c>
      <c r="G196" s="9">
        <f t="shared" si="26"/>
        <v>0</v>
      </c>
      <c r="H196" s="9">
        <f t="shared" si="24"/>
        <v>4</v>
      </c>
      <c r="I196" s="9">
        <f t="shared" si="24"/>
        <v>0</v>
      </c>
      <c r="J196" s="9">
        <f t="shared" si="25"/>
        <v>4</v>
      </c>
      <c r="K196" s="375" t="s">
        <v>975</v>
      </c>
    </row>
    <row r="197" spans="1:11" ht="23.25" customHeight="1" x14ac:dyDescent="0.25">
      <c r="A197" s="8" t="s">
        <v>302</v>
      </c>
      <c r="B197" s="9">
        <v>28</v>
      </c>
      <c r="C197" s="9">
        <v>14</v>
      </c>
      <c r="D197" s="9">
        <f t="shared" si="23"/>
        <v>42</v>
      </c>
      <c r="E197" s="9">
        <v>0</v>
      </c>
      <c r="F197" s="9">
        <v>0</v>
      </c>
      <c r="G197" s="9">
        <f t="shared" si="26"/>
        <v>0</v>
      </c>
      <c r="H197" s="9">
        <f t="shared" si="24"/>
        <v>28</v>
      </c>
      <c r="I197" s="9">
        <f t="shared" si="24"/>
        <v>14</v>
      </c>
      <c r="J197" s="9">
        <f t="shared" si="25"/>
        <v>42</v>
      </c>
      <c r="K197" s="375" t="s">
        <v>1278</v>
      </c>
    </row>
    <row r="198" spans="1:11" ht="23.25" customHeight="1" thickBot="1" x14ac:dyDescent="0.3">
      <c r="A198" s="8" t="s">
        <v>90</v>
      </c>
      <c r="B198" s="9">
        <f t="shared" ref="B198:I198" si="27">SUM(B191:B197,B158:B177)</f>
        <v>1313</v>
      </c>
      <c r="C198" s="9">
        <f t="shared" si="27"/>
        <v>742</v>
      </c>
      <c r="D198" s="9">
        <f t="shared" si="27"/>
        <v>2055</v>
      </c>
      <c r="E198" s="9">
        <f t="shared" si="27"/>
        <v>0</v>
      </c>
      <c r="F198" s="9">
        <f t="shared" si="27"/>
        <v>0</v>
      </c>
      <c r="G198" s="9">
        <f t="shared" si="27"/>
        <v>0</v>
      </c>
      <c r="H198" s="9">
        <f t="shared" si="27"/>
        <v>1313</v>
      </c>
      <c r="I198" s="9">
        <f t="shared" si="27"/>
        <v>742</v>
      </c>
      <c r="J198" s="9">
        <f t="shared" si="25"/>
        <v>2055</v>
      </c>
      <c r="K198" s="375" t="s">
        <v>91</v>
      </c>
    </row>
    <row r="199" spans="1:11" ht="23.25" customHeight="1" thickBot="1" x14ac:dyDescent="0.3">
      <c r="A199" s="23" t="s">
        <v>384</v>
      </c>
      <c r="B199" s="24">
        <f t="shared" ref="B199:J199" si="28">SUM(B198)</f>
        <v>1313</v>
      </c>
      <c r="C199" s="24">
        <f t="shared" si="28"/>
        <v>742</v>
      </c>
      <c r="D199" s="24">
        <f t="shared" si="28"/>
        <v>2055</v>
      </c>
      <c r="E199" s="24">
        <f t="shared" si="28"/>
        <v>0</v>
      </c>
      <c r="F199" s="24">
        <f t="shared" si="28"/>
        <v>0</v>
      </c>
      <c r="G199" s="24">
        <f t="shared" si="28"/>
        <v>0</v>
      </c>
      <c r="H199" s="24">
        <f t="shared" si="28"/>
        <v>1313</v>
      </c>
      <c r="I199" s="24">
        <f t="shared" si="28"/>
        <v>742</v>
      </c>
      <c r="J199" s="24">
        <f t="shared" si="28"/>
        <v>2055</v>
      </c>
      <c r="K199" s="376" t="s">
        <v>1253</v>
      </c>
    </row>
    <row r="200" spans="1:11" ht="14.4" thickTop="1" x14ac:dyDescent="0.25"/>
  </sheetData>
  <mergeCells count="54">
    <mergeCell ref="A1:K1"/>
    <mergeCell ref="A2:K2"/>
    <mergeCell ref="A4:A7"/>
    <mergeCell ref="B4:D4"/>
    <mergeCell ref="E4:G4"/>
    <mergeCell ref="H4:J4"/>
    <mergeCell ref="K4:K7"/>
    <mergeCell ref="B5:D5"/>
    <mergeCell ref="E5:G5"/>
    <mergeCell ref="H5:J5"/>
    <mergeCell ref="A39:A42"/>
    <mergeCell ref="B39:D39"/>
    <mergeCell ref="E39:G39"/>
    <mergeCell ref="H39:J39"/>
    <mergeCell ref="K39:K42"/>
    <mergeCell ref="B40:D40"/>
    <mergeCell ref="E40:G40"/>
    <mergeCell ref="H40:J40"/>
    <mergeCell ref="A72:K72"/>
    <mergeCell ref="A73:K73"/>
    <mergeCell ref="A75:A78"/>
    <mergeCell ref="B75:D75"/>
    <mergeCell ref="E75:G75"/>
    <mergeCell ref="H75:J75"/>
    <mergeCell ref="K75:K78"/>
    <mergeCell ref="B76:D76"/>
    <mergeCell ref="E76:G76"/>
    <mergeCell ref="H76:J76"/>
    <mergeCell ref="A112:A115"/>
    <mergeCell ref="B112:D112"/>
    <mergeCell ref="E112:G112"/>
    <mergeCell ref="H112:J112"/>
    <mergeCell ref="K112:K115"/>
    <mergeCell ref="B113:D113"/>
    <mergeCell ref="E113:G113"/>
    <mergeCell ref="H113:J113"/>
    <mergeCell ref="A150:K150"/>
    <mergeCell ref="A151:K151"/>
    <mergeCell ref="A153:A156"/>
    <mergeCell ref="B153:D153"/>
    <mergeCell ref="E153:G153"/>
    <mergeCell ref="H153:J153"/>
    <mergeCell ref="K153:K156"/>
    <mergeCell ref="B154:D154"/>
    <mergeCell ref="E154:G154"/>
    <mergeCell ref="H154:J154"/>
    <mergeCell ref="A187:A190"/>
    <mergeCell ref="B187:D187"/>
    <mergeCell ref="E187:G187"/>
    <mergeCell ref="H187:J187"/>
    <mergeCell ref="K187:K190"/>
    <mergeCell ref="B188:D188"/>
    <mergeCell ref="E188:G188"/>
    <mergeCell ref="H188:J188"/>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62"/>
  <sheetViews>
    <sheetView rightToLeft="1" view="pageBreakPreview" topLeftCell="A51" zoomScale="80" zoomScaleSheetLayoutView="80" workbookViewId="0">
      <selection activeCell="I74" sqref="I74"/>
    </sheetView>
  </sheetViews>
  <sheetFormatPr defaultColWidth="9" defaultRowHeight="13.8" x14ac:dyDescent="0.25"/>
  <cols>
    <col min="1" max="1" width="26.09765625" style="371" customWidth="1"/>
    <col min="2" max="2" width="7.19921875" style="371" customWidth="1"/>
    <col min="3" max="3" width="8.5" style="371" customWidth="1"/>
    <col min="4" max="8" width="7.19921875" style="371" customWidth="1"/>
    <col min="9" max="9" width="8" style="371" customWidth="1"/>
    <col min="10" max="11" width="7.19921875" style="371" customWidth="1"/>
    <col min="12" max="12" width="8.19921875" style="371" customWidth="1"/>
    <col min="13" max="13" width="9.5" style="371" customWidth="1"/>
    <col min="14" max="14" width="45.5" style="371" customWidth="1"/>
    <col min="15" max="16384" width="9" style="371"/>
  </cols>
  <sheetData>
    <row r="1" spans="1:14" ht="24.75" customHeight="1" x14ac:dyDescent="0.25">
      <c r="A1" s="738" t="s">
        <v>1279</v>
      </c>
      <c r="B1" s="738"/>
      <c r="C1" s="738"/>
      <c r="D1" s="738"/>
      <c r="E1" s="738"/>
      <c r="F1" s="738"/>
      <c r="G1" s="738"/>
      <c r="H1" s="738"/>
      <c r="I1" s="738"/>
      <c r="J1" s="738"/>
      <c r="K1" s="738"/>
      <c r="L1" s="738"/>
      <c r="M1" s="738"/>
      <c r="N1" s="738"/>
    </row>
    <row r="2" spans="1:14" ht="27" customHeight="1" x14ac:dyDescent="0.25">
      <c r="A2" s="742" t="s">
        <v>1280</v>
      </c>
      <c r="B2" s="742"/>
      <c r="C2" s="742"/>
      <c r="D2" s="742"/>
      <c r="E2" s="742"/>
      <c r="F2" s="742"/>
      <c r="G2" s="742"/>
      <c r="H2" s="742"/>
      <c r="I2" s="742"/>
      <c r="J2" s="742"/>
      <c r="K2" s="742"/>
      <c r="L2" s="742"/>
      <c r="M2" s="742"/>
      <c r="N2" s="742"/>
    </row>
    <row r="3" spans="1:14" ht="24.75" customHeight="1" thickBot="1" x14ac:dyDescent="0.3">
      <c r="A3" s="5" t="s">
        <v>1281</v>
      </c>
      <c r="N3" s="7" t="s">
        <v>1282</v>
      </c>
    </row>
    <row r="4" spans="1:14" ht="16.2" thickTop="1" x14ac:dyDescent="0.3">
      <c r="A4" s="735" t="s">
        <v>205</v>
      </c>
      <c r="B4" s="746" t="s">
        <v>129</v>
      </c>
      <c r="C4" s="746"/>
      <c r="D4" s="746"/>
      <c r="E4" s="746" t="s">
        <v>130</v>
      </c>
      <c r="F4" s="746"/>
      <c r="G4" s="746"/>
      <c r="H4" s="746" t="s">
        <v>131</v>
      </c>
      <c r="I4" s="746"/>
      <c r="J4" s="746"/>
      <c r="K4" s="746" t="s">
        <v>4</v>
      </c>
      <c r="L4" s="746"/>
      <c r="M4" s="746"/>
      <c r="N4" s="735" t="s">
        <v>206</v>
      </c>
    </row>
    <row r="5" spans="1:14" ht="15.6" x14ac:dyDescent="0.3">
      <c r="A5" s="736"/>
      <c r="B5" s="747" t="s">
        <v>132</v>
      </c>
      <c r="C5" s="747"/>
      <c r="D5" s="747"/>
      <c r="E5" s="747" t="s">
        <v>133</v>
      </c>
      <c r="F5" s="747"/>
      <c r="G5" s="747"/>
      <c r="H5" s="747" t="s">
        <v>134</v>
      </c>
      <c r="I5" s="747"/>
      <c r="J5" s="747"/>
      <c r="K5" s="747" t="s">
        <v>9</v>
      </c>
      <c r="L5" s="747"/>
      <c r="M5" s="747"/>
      <c r="N5" s="736"/>
    </row>
    <row r="6" spans="1:14" ht="15.6" x14ac:dyDescent="0.3">
      <c r="A6" s="736"/>
      <c r="B6" s="370" t="s">
        <v>10</v>
      </c>
      <c r="C6" s="370" t="s">
        <v>113</v>
      </c>
      <c r="D6" s="370" t="s">
        <v>12</v>
      </c>
      <c r="E6" s="370" t="s">
        <v>10</v>
      </c>
      <c r="F6" s="370" t="s">
        <v>113</v>
      </c>
      <c r="G6" s="370" t="s">
        <v>12</v>
      </c>
      <c r="H6" s="370" t="s">
        <v>10</v>
      </c>
      <c r="I6" s="370" t="s">
        <v>113</v>
      </c>
      <c r="J6" s="370" t="s">
        <v>12</v>
      </c>
      <c r="K6" s="370" t="s">
        <v>10</v>
      </c>
      <c r="L6" s="370" t="s">
        <v>113</v>
      </c>
      <c r="M6" s="370" t="s">
        <v>12</v>
      </c>
      <c r="N6" s="736"/>
    </row>
    <row r="7" spans="1:14" ht="16.2" thickBot="1" x14ac:dyDescent="0.35">
      <c r="A7" s="737"/>
      <c r="B7" s="4" t="s">
        <v>13</v>
      </c>
      <c r="C7" s="4" t="s">
        <v>14</v>
      </c>
      <c r="D7" s="4" t="s">
        <v>9</v>
      </c>
      <c r="E7" s="4" t="s">
        <v>13</v>
      </c>
      <c r="F7" s="4" t="s">
        <v>14</v>
      </c>
      <c r="G7" s="4" t="s">
        <v>9</v>
      </c>
      <c r="H7" s="4" t="s">
        <v>13</v>
      </c>
      <c r="I7" s="4" t="s">
        <v>14</v>
      </c>
      <c r="J7" s="4" t="s">
        <v>9</v>
      </c>
      <c r="K7" s="4" t="s">
        <v>13</v>
      </c>
      <c r="L7" s="4" t="s">
        <v>14</v>
      </c>
      <c r="M7" s="4" t="s">
        <v>9</v>
      </c>
      <c r="N7" s="737"/>
    </row>
    <row r="8" spans="1:14" ht="20.25" customHeight="1" x14ac:dyDescent="0.25">
      <c r="A8" s="8" t="s">
        <v>15</v>
      </c>
      <c r="B8" s="9"/>
      <c r="C8" s="9"/>
      <c r="D8" s="9"/>
      <c r="E8" s="9"/>
      <c r="F8" s="9"/>
      <c r="G8" s="9"/>
      <c r="H8" s="9"/>
      <c r="I8" s="9"/>
      <c r="J8" s="9"/>
      <c r="K8" s="375"/>
      <c r="L8" s="8"/>
      <c r="M8" s="9"/>
      <c r="N8" s="375" t="s">
        <v>207</v>
      </c>
    </row>
    <row r="9" spans="1:14" ht="20.25" customHeight="1" x14ac:dyDescent="0.25">
      <c r="A9" s="8" t="s">
        <v>208</v>
      </c>
      <c r="B9" s="9">
        <v>14</v>
      </c>
      <c r="C9" s="9">
        <v>11</v>
      </c>
      <c r="D9" s="9">
        <f t="shared" ref="D9:D28" si="0">SUM(B9:C9)</f>
        <v>25</v>
      </c>
      <c r="E9" s="9">
        <v>0</v>
      </c>
      <c r="F9" s="9">
        <v>0</v>
      </c>
      <c r="G9" s="9">
        <f t="shared" ref="G9:G28" si="1">SUM(F9,E9)</f>
        <v>0</v>
      </c>
      <c r="H9" s="9">
        <v>0</v>
      </c>
      <c r="I9" s="9">
        <v>0</v>
      </c>
      <c r="J9" s="9">
        <v>0</v>
      </c>
      <c r="K9" s="9">
        <f t="shared" ref="K9:L24" si="2">SUM(B9,E9,H9)</f>
        <v>14</v>
      </c>
      <c r="L9" s="9">
        <f t="shared" si="2"/>
        <v>11</v>
      </c>
      <c r="M9" s="9">
        <f t="shared" ref="M9:M28" si="3">SUM(K9:L9)</f>
        <v>25</v>
      </c>
      <c r="N9" s="375" t="s">
        <v>209</v>
      </c>
    </row>
    <row r="10" spans="1:14" ht="20.25" customHeight="1" x14ac:dyDescent="0.25">
      <c r="A10" s="8" t="s">
        <v>1238</v>
      </c>
      <c r="B10" s="9">
        <v>0</v>
      </c>
      <c r="C10" s="9">
        <v>2</v>
      </c>
      <c r="D10" s="9">
        <f t="shared" si="0"/>
        <v>2</v>
      </c>
      <c r="E10" s="9">
        <v>1</v>
      </c>
      <c r="F10" s="9">
        <v>0</v>
      </c>
      <c r="G10" s="9">
        <f t="shared" si="1"/>
        <v>1</v>
      </c>
      <c r="H10" s="9">
        <v>0</v>
      </c>
      <c r="I10" s="9">
        <v>0</v>
      </c>
      <c r="J10" s="9">
        <v>0</v>
      </c>
      <c r="K10" s="9">
        <f t="shared" si="2"/>
        <v>1</v>
      </c>
      <c r="L10" s="9">
        <f t="shared" si="2"/>
        <v>2</v>
      </c>
      <c r="M10" s="9">
        <f t="shared" si="3"/>
        <v>3</v>
      </c>
      <c r="N10" s="375" t="s">
        <v>1239</v>
      </c>
    </row>
    <row r="11" spans="1:14" ht="20.25" customHeight="1" x14ac:dyDescent="0.25">
      <c r="A11" s="8" t="s">
        <v>212</v>
      </c>
      <c r="B11" s="9">
        <v>7</v>
      </c>
      <c r="C11" s="9">
        <v>4</v>
      </c>
      <c r="D11" s="9">
        <f t="shared" si="0"/>
        <v>11</v>
      </c>
      <c r="E11" s="9">
        <v>1</v>
      </c>
      <c r="F11" s="9">
        <v>0</v>
      </c>
      <c r="G11" s="9">
        <f t="shared" si="1"/>
        <v>1</v>
      </c>
      <c r="H11" s="9">
        <v>0</v>
      </c>
      <c r="I11" s="9">
        <v>0</v>
      </c>
      <c r="J11" s="9">
        <v>0</v>
      </c>
      <c r="K11" s="9">
        <f t="shared" si="2"/>
        <v>8</v>
      </c>
      <c r="L11" s="9">
        <f t="shared" si="2"/>
        <v>4</v>
      </c>
      <c r="M11" s="9">
        <f t="shared" si="3"/>
        <v>12</v>
      </c>
      <c r="N11" s="375" t="s">
        <v>213</v>
      </c>
    </row>
    <row r="12" spans="1:14" ht="20.25" customHeight="1" x14ac:dyDescent="0.25">
      <c r="A12" s="8" t="s">
        <v>414</v>
      </c>
      <c r="B12" s="9">
        <v>24</v>
      </c>
      <c r="C12" s="9">
        <v>36</v>
      </c>
      <c r="D12" s="9">
        <f t="shared" si="0"/>
        <v>60</v>
      </c>
      <c r="E12" s="9">
        <v>0</v>
      </c>
      <c r="F12" s="9">
        <v>0</v>
      </c>
      <c r="G12" s="9">
        <f t="shared" si="1"/>
        <v>0</v>
      </c>
      <c r="H12" s="9">
        <v>0</v>
      </c>
      <c r="I12" s="9">
        <v>0</v>
      </c>
      <c r="J12" s="9">
        <v>0</v>
      </c>
      <c r="K12" s="9">
        <f t="shared" si="2"/>
        <v>24</v>
      </c>
      <c r="L12" s="9">
        <f t="shared" si="2"/>
        <v>36</v>
      </c>
      <c r="M12" s="9">
        <f t="shared" si="3"/>
        <v>60</v>
      </c>
      <c r="N12" s="375" t="s">
        <v>310</v>
      </c>
    </row>
    <row r="13" spans="1:14" ht="20.25" customHeight="1" x14ac:dyDescent="0.25">
      <c r="A13" s="8" t="s">
        <v>534</v>
      </c>
      <c r="B13" s="9">
        <v>0</v>
      </c>
      <c r="C13" s="9">
        <v>2</v>
      </c>
      <c r="D13" s="9">
        <f t="shared" si="0"/>
        <v>2</v>
      </c>
      <c r="E13" s="9">
        <v>2</v>
      </c>
      <c r="F13" s="9">
        <v>1</v>
      </c>
      <c r="G13" s="9">
        <f t="shared" si="1"/>
        <v>3</v>
      </c>
      <c r="H13" s="9">
        <v>9</v>
      </c>
      <c r="I13" s="9">
        <v>35</v>
      </c>
      <c r="J13" s="9">
        <f>SUM(H13:I13)</f>
        <v>44</v>
      </c>
      <c r="K13" s="9">
        <f t="shared" si="2"/>
        <v>11</v>
      </c>
      <c r="L13" s="9">
        <f t="shared" si="2"/>
        <v>38</v>
      </c>
      <c r="M13" s="9">
        <f t="shared" si="3"/>
        <v>49</v>
      </c>
      <c r="N13" s="375" t="s">
        <v>217</v>
      </c>
    </row>
    <row r="14" spans="1:14" ht="20.25" customHeight="1" x14ac:dyDescent="0.25">
      <c r="A14" s="8" t="s">
        <v>218</v>
      </c>
      <c r="B14" s="9">
        <v>101</v>
      </c>
      <c r="C14" s="9">
        <v>144</v>
      </c>
      <c r="D14" s="9">
        <f t="shared" si="0"/>
        <v>245</v>
      </c>
      <c r="E14" s="9">
        <v>13</v>
      </c>
      <c r="F14" s="9">
        <v>24</v>
      </c>
      <c r="G14" s="9">
        <f t="shared" si="1"/>
        <v>37</v>
      </c>
      <c r="H14" s="9">
        <v>0</v>
      </c>
      <c r="I14" s="9">
        <v>0</v>
      </c>
      <c r="J14" s="9">
        <f t="shared" ref="J14:J28" si="4">SUM(H14:I14)</f>
        <v>0</v>
      </c>
      <c r="K14" s="9">
        <f t="shared" si="2"/>
        <v>114</v>
      </c>
      <c r="L14" s="9">
        <f t="shared" si="2"/>
        <v>168</v>
      </c>
      <c r="M14" s="9">
        <f t="shared" si="3"/>
        <v>282</v>
      </c>
      <c r="N14" s="375" t="s">
        <v>219</v>
      </c>
    </row>
    <row r="15" spans="1:14" ht="20.25" customHeight="1" x14ac:dyDescent="0.25">
      <c r="A15" s="8" t="s">
        <v>1240</v>
      </c>
      <c r="B15" s="9">
        <v>25</v>
      </c>
      <c r="C15" s="9">
        <v>9</v>
      </c>
      <c r="D15" s="9">
        <f t="shared" si="0"/>
        <v>34</v>
      </c>
      <c r="E15" s="9">
        <v>19</v>
      </c>
      <c r="F15" s="9">
        <v>4</v>
      </c>
      <c r="G15" s="9">
        <f t="shared" si="1"/>
        <v>23</v>
      </c>
      <c r="H15" s="9">
        <v>18</v>
      </c>
      <c r="I15" s="9">
        <v>8</v>
      </c>
      <c r="J15" s="9">
        <f t="shared" si="4"/>
        <v>26</v>
      </c>
      <c r="K15" s="9">
        <f t="shared" si="2"/>
        <v>62</v>
      </c>
      <c r="L15" s="9">
        <f t="shared" si="2"/>
        <v>21</v>
      </c>
      <c r="M15" s="9">
        <f t="shared" si="3"/>
        <v>83</v>
      </c>
      <c r="N15" s="375" t="s">
        <v>1241</v>
      </c>
    </row>
    <row r="16" spans="1:14" ht="20.25" customHeight="1" x14ac:dyDescent="0.25">
      <c r="A16" s="8" t="s">
        <v>362</v>
      </c>
      <c r="B16" s="9">
        <v>21</v>
      </c>
      <c r="C16" s="9">
        <v>29</v>
      </c>
      <c r="D16" s="9">
        <f t="shared" si="0"/>
        <v>50</v>
      </c>
      <c r="E16" s="9">
        <v>7</v>
      </c>
      <c r="F16" s="9">
        <v>6</v>
      </c>
      <c r="G16" s="9">
        <f t="shared" si="1"/>
        <v>13</v>
      </c>
      <c r="H16" s="9">
        <v>0</v>
      </c>
      <c r="I16" s="9">
        <v>1</v>
      </c>
      <c r="J16" s="9">
        <f t="shared" si="4"/>
        <v>1</v>
      </c>
      <c r="K16" s="9">
        <f t="shared" si="2"/>
        <v>28</v>
      </c>
      <c r="L16" s="9">
        <f t="shared" si="2"/>
        <v>36</v>
      </c>
      <c r="M16" s="9">
        <f t="shared" si="3"/>
        <v>64</v>
      </c>
      <c r="N16" s="375" t="s">
        <v>1242</v>
      </c>
    </row>
    <row r="17" spans="1:14" ht="20.25" customHeight="1" x14ac:dyDescent="0.25">
      <c r="A17" s="8" t="s">
        <v>1258</v>
      </c>
      <c r="B17" s="9">
        <v>22</v>
      </c>
      <c r="C17" s="9">
        <v>15</v>
      </c>
      <c r="D17" s="9">
        <f t="shared" si="0"/>
        <v>37</v>
      </c>
      <c r="E17" s="9">
        <v>1</v>
      </c>
      <c r="F17" s="9">
        <v>0</v>
      </c>
      <c r="G17" s="9">
        <f t="shared" si="1"/>
        <v>1</v>
      </c>
      <c r="H17" s="9">
        <v>0</v>
      </c>
      <c r="I17" s="9">
        <v>0</v>
      </c>
      <c r="J17" s="9">
        <f t="shared" si="4"/>
        <v>0</v>
      </c>
      <c r="K17" s="9">
        <f t="shared" si="2"/>
        <v>23</v>
      </c>
      <c r="L17" s="9">
        <f t="shared" si="2"/>
        <v>15</v>
      </c>
      <c r="M17" s="9">
        <f t="shared" si="3"/>
        <v>38</v>
      </c>
      <c r="N17" s="375" t="s">
        <v>1262</v>
      </c>
    </row>
    <row r="18" spans="1:14" ht="20.25" customHeight="1" x14ac:dyDescent="0.25">
      <c r="A18" s="8" t="s">
        <v>226</v>
      </c>
      <c r="B18" s="9">
        <v>79</v>
      </c>
      <c r="C18" s="9">
        <v>72</v>
      </c>
      <c r="D18" s="9">
        <f t="shared" si="0"/>
        <v>151</v>
      </c>
      <c r="E18" s="9">
        <v>6</v>
      </c>
      <c r="F18" s="9">
        <v>6</v>
      </c>
      <c r="G18" s="9">
        <f t="shared" si="1"/>
        <v>12</v>
      </c>
      <c r="H18" s="9">
        <v>43</v>
      </c>
      <c r="I18" s="9">
        <v>18</v>
      </c>
      <c r="J18" s="9">
        <f t="shared" si="4"/>
        <v>61</v>
      </c>
      <c r="K18" s="9">
        <f t="shared" si="2"/>
        <v>128</v>
      </c>
      <c r="L18" s="9">
        <f t="shared" si="2"/>
        <v>96</v>
      </c>
      <c r="M18" s="9">
        <f t="shared" si="3"/>
        <v>224</v>
      </c>
      <c r="N18" s="375" t="s">
        <v>267</v>
      </c>
    </row>
    <row r="19" spans="1:14" ht="20.25" customHeight="1" x14ac:dyDescent="0.25">
      <c r="A19" s="8" t="s">
        <v>228</v>
      </c>
      <c r="B19" s="9">
        <v>0</v>
      </c>
      <c r="C19" s="9">
        <v>59</v>
      </c>
      <c r="D19" s="9">
        <f t="shared" si="0"/>
        <v>59</v>
      </c>
      <c r="E19" s="9">
        <v>0</v>
      </c>
      <c r="F19" s="9">
        <v>16</v>
      </c>
      <c r="G19" s="9">
        <f t="shared" si="1"/>
        <v>16</v>
      </c>
      <c r="H19" s="9">
        <v>0</v>
      </c>
      <c r="I19" s="9">
        <v>37</v>
      </c>
      <c r="J19" s="9">
        <f t="shared" si="4"/>
        <v>37</v>
      </c>
      <c r="K19" s="9">
        <f t="shared" si="2"/>
        <v>0</v>
      </c>
      <c r="L19" s="9">
        <f t="shared" si="2"/>
        <v>112</v>
      </c>
      <c r="M19" s="9">
        <f t="shared" si="3"/>
        <v>112</v>
      </c>
      <c r="N19" s="375" t="s">
        <v>268</v>
      </c>
    </row>
    <row r="20" spans="1:14" ht="20.25" customHeight="1" x14ac:dyDescent="0.25">
      <c r="A20" s="8" t="s">
        <v>230</v>
      </c>
      <c r="B20" s="9">
        <v>55</v>
      </c>
      <c r="C20" s="9">
        <v>35</v>
      </c>
      <c r="D20" s="9">
        <f t="shared" si="0"/>
        <v>90</v>
      </c>
      <c r="E20" s="9">
        <v>9</v>
      </c>
      <c r="F20" s="9">
        <v>4</v>
      </c>
      <c r="G20" s="9">
        <f t="shared" si="1"/>
        <v>13</v>
      </c>
      <c r="H20" s="9">
        <v>17</v>
      </c>
      <c r="I20" s="9">
        <v>20</v>
      </c>
      <c r="J20" s="9">
        <f t="shared" si="4"/>
        <v>37</v>
      </c>
      <c r="K20" s="9">
        <f t="shared" si="2"/>
        <v>81</v>
      </c>
      <c r="L20" s="9">
        <f t="shared" si="2"/>
        <v>59</v>
      </c>
      <c r="M20" s="9">
        <f t="shared" si="3"/>
        <v>140</v>
      </c>
      <c r="N20" s="375" t="s">
        <v>231</v>
      </c>
    </row>
    <row r="21" spans="1:14" ht="20.25" customHeight="1" x14ac:dyDescent="0.25">
      <c r="A21" s="8" t="s">
        <v>1245</v>
      </c>
      <c r="B21" s="9">
        <v>99</v>
      </c>
      <c r="C21" s="9">
        <v>128</v>
      </c>
      <c r="D21" s="9">
        <f t="shared" si="0"/>
        <v>227</v>
      </c>
      <c r="E21" s="9">
        <v>17</v>
      </c>
      <c r="F21" s="9">
        <v>12</v>
      </c>
      <c r="G21" s="9">
        <f t="shared" si="1"/>
        <v>29</v>
      </c>
      <c r="H21" s="9">
        <v>7</v>
      </c>
      <c r="I21" s="9">
        <v>5</v>
      </c>
      <c r="J21" s="9">
        <f t="shared" si="4"/>
        <v>12</v>
      </c>
      <c r="K21" s="9">
        <f t="shared" si="2"/>
        <v>123</v>
      </c>
      <c r="L21" s="9">
        <f t="shared" si="2"/>
        <v>145</v>
      </c>
      <c r="M21" s="9">
        <f t="shared" si="3"/>
        <v>268</v>
      </c>
      <c r="N21" s="375" t="s">
        <v>473</v>
      </c>
    </row>
    <row r="22" spans="1:14" ht="20.25" customHeight="1" x14ac:dyDescent="0.25">
      <c r="A22" s="8" t="s">
        <v>474</v>
      </c>
      <c r="B22" s="9">
        <v>31</v>
      </c>
      <c r="C22" s="9">
        <v>11</v>
      </c>
      <c r="D22" s="9">
        <f t="shared" si="0"/>
        <v>42</v>
      </c>
      <c r="E22" s="9">
        <v>6</v>
      </c>
      <c r="F22" s="9">
        <v>8</v>
      </c>
      <c r="G22" s="9">
        <f t="shared" si="1"/>
        <v>14</v>
      </c>
      <c r="H22" s="9">
        <v>23</v>
      </c>
      <c r="I22" s="9">
        <v>13</v>
      </c>
      <c r="J22" s="9">
        <f>SUM(H22:I22)</f>
        <v>36</v>
      </c>
      <c r="K22" s="9">
        <f t="shared" si="2"/>
        <v>60</v>
      </c>
      <c r="L22" s="9">
        <f t="shared" si="2"/>
        <v>32</v>
      </c>
      <c r="M22" s="9">
        <f t="shared" si="3"/>
        <v>92</v>
      </c>
      <c r="N22" s="375" t="s">
        <v>475</v>
      </c>
    </row>
    <row r="23" spans="1:14" ht="20.25" customHeight="1" x14ac:dyDescent="0.25">
      <c r="A23" s="8" t="s">
        <v>321</v>
      </c>
      <c r="B23" s="9">
        <v>83</v>
      </c>
      <c r="C23" s="9">
        <v>71</v>
      </c>
      <c r="D23" s="9">
        <f t="shared" si="0"/>
        <v>154</v>
      </c>
      <c r="E23" s="9">
        <v>25</v>
      </c>
      <c r="F23" s="9">
        <v>27</v>
      </c>
      <c r="G23" s="9">
        <f t="shared" si="1"/>
        <v>52</v>
      </c>
      <c r="H23" s="9">
        <v>0</v>
      </c>
      <c r="I23" s="9">
        <v>0</v>
      </c>
      <c r="J23" s="9">
        <f t="shared" si="4"/>
        <v>0</v>
      </c>
      <c r="K23" s="9">
        <f t="shared" si="2"/>
        <v>108</v>
      </c>
      <c r="L23" s="9">
        <f t="shared" si="2"/>
        <v>98</v>
      </c>
      <c r="M23" s="9">
        <f t="shared" si="3"/>
        <v>206</v>
      </c>
      <c r="N23" s="375" t="s">
        <v>322</v>
      </c>
    </row>
    <row r="24" spans="1:14" ht="20.25" customHeight="1" x14ac:dyDescent="0.25">
      <c r="A24" s="8" t="s">
        <v>238</v>
      </c>
      <c r="B24" s="9">
        <v>29</v>
      </c>
      <c r="C24" s="9">
        <v>5</v>
      </c>
      <c r="D24" s="9">
        <f t="shared" si="0"/>
        <v>34</v>
      </c>
      <c r="E24" s="9">
        <v>0</v>
      </c>
      <c r="F24" s="9">
        <v>4</v>
      </c>
      <c r="G24" s="9">
        <f t="shared" si="1"/>
        <v>4</v>
      </c>
      <c r="H24" s="9">
        <v>0</v>
      </c>
      <c r="I24" s="9">
        <v>0</v>
      </c>
      <c r="J24" s="9">
        <f t="shared" si="4"/>
        <v>0</v>
      </c>
      <c r="K24" s="9">
        <f t="shared" si="2"/>
        <v>29</v>
      </c>
      <c r="L24" s="9">
        <f t="shared" si="2"/>
        <v>9</v>
      </c>
      <c r="M24" s="9">
        <f t="shared" si="3"/>
        <v>38</v>
      </c>
      <c r="N24" s="375" t="s">
        <v>1246</v>
      </c>
    </row>
    <row r="25" spans="1:14" ht="20.25" customHeight="1" x14ac:dyDescent="0.25">
      <c r="A25" s="8" t="s">
        <v>242</v>
      </c>
      <c r="B25" s="9">
        <v>42</v>
      </c>
      <c r="C25" s="9">
        <v>83</v>
      </c>
      <c r="D25" s="9">
        <f t="shared" si="0"/>
        <v>125</v>
      </c>
      <c r="E25" s="9">
        <v>17</v>
      </c>
      <c r="F25" s="9">
        <v>9</v>
      </c>
      <c r="G25" s="9">
        <f t="shared" si="1"/>
        <v>26</v>
      </c>
      <c r="H25" s="9">
        <v>11</v>
      </c>
      <c r="I25" s="9">
        <v>16</v>
      </c>
      <c r="J25" s="9">
        <f t="shared" si="4"/>
        <v>27</v>
      </c>
      <c r="K25" s="9">
        <f t="shared" ref="K25:L28" si="5">SUM(B25,E25,H25)</f>
        <v>70</v>
      </c>
      <c r="L25" s="9">
        <f t="shared" si="5"/>
        <v>108</v>
      </c>
      <c r="M25" s="9">
        <f t="shared" si="3"/>
        <v>178</v>
      </c>
      <c r="N25" s="375" t="s">
        <v>243</v>
      </c>
    </row>
    <row r="26" spans="1:14" ht="20.25" customHeight="1" x14ac:dyDescent="0.25">
      <c r="A26" s="8" t="s">
        <v>248</v>
      </c>
      <c r="B26" s="9">
        <v>72</v>
      </c>
      <c r="C26" s="9">
        <v>29</v>
      </c>
      <c r="D26" s="9">
        <f t="shared" si="0"/>
        <v>101</v>
      </c>
      <c r="E26" s="9">
        <v>6</v>
      </c>
      <c r="F26" s="9">
        <v>5</v>
      </c>
      <c r="G26" s="9">
        <f t="shared" si="1"/>
        <v>11</v>
      </c>
      <c r="H26" s="9">
        <v>3</v>
      </c>
      <c r="I26" s="9">
        <v>2</v>
      </c>
      <c r="J26" s="9">
        <f t="shared" si="4"/>
        <v>5</v>
      </c>
      <c r="K26" s="9">
        <f t="shared" si="5"/>
        <v>81</v>
      </c>
      <c r="L26" s="9">
        <f t="shared" si="5"/>
        <v>36</v>
      </c>
      <c r="M26" s="9">
        <f t="shared" si="3"/>
        <v>117</v>
      </c>
      <c r="N26" s="375" t="s">
        <v>249</v>
      </c>
    </row>
    <row r="27" spans="1:14" ht="20.25" customHeight="1" x14ac:dyDescent="0.25">
      <c r="A27" s="8" t="s">
        <v>252</v>
      </c>
      <c r="B27" s="9">
        <v>89</v>
      </c>
      <c r="C27" s="9">
        <v>73</v>
      </c>
      <c r="D27" s="9">
        <f t="shared" si="0"/>
        <v>162</v>
      </c>
      <c r="E27" s="9">
        <v>7</v>
      </c>
      <c r="F27" s="9">
        <v>38</v>
      </c>
      <c r="G27" s="9">
        <f t="shared" si="1"/>
        <v>45</v>
      </c>
      <c r="H27" s="9">
        <v>0</v>
      </c>
      <c r="I27" s="9">
        <v>0</v>
      </c>
      <c r="J27" s="9">
        <f t="shared" si="4"/>
        <v>0</v>
      </c>
      <c r="K27" s="9">
        <f t="shared" si="5"/>
        <v>96</v>
      </c>
      <c r="L27" s="9">
        <f t="shared" si="5"/>
        <v>111</v>
      </c>
      <c r="M27" s="9">
        <f t="shared" si="3"/>
        <v>207</v>
      </c>
      <c r="N27" s="375" t="s">
        <v>253</v>
      </c>
    </row>
    <row r="28" spans="1:14" ht="20.25" customHeight="1" x14ac:dyDescent="0.3">
      <c r="A28" s="333" t="s">
        <v>1214</v>
      </c>
      <c r="B28" s="9">
        <v>38</v>
      </c>
      <c r="C28" s="9">
        <v>24</v>
      </c>
      <c r="D28" s="9">
        <f t="shared" si="0"/>
        <v>62</v>
      </c>
      <c r="E28" s="9">
        <v>7</v>
      </c>
      <c r="F28" s="9">
        <v>9</v>
      </c>
      <c r="G28" s="9">
        <f t="shared" si="1"/>
        <v>16</v>
      </c>
      <c r="H28" s="9">
        <v>7</v>
      </c>
      <c r="I28" s="9">
        <v>8</v>
      </c>
      <c r="J28" s="9">
        <f t="shared" si="4"/>
        <v>15</v>
      </c>
      <c r="K28" s="9">
        <f t="shared" si="5"/>
        <v>52</v>
      </c>
      <c r="L28" s="9">
        <f t="shared" si="5"/>
        <v>41</v>
      </c>
      <c r="M28" s="9">
        <f t="shared" si="3"/>
        <v>93</v>
      </c>
      <c r="N28" s="22" t="s">
        <v>255</v>
      </c>
    </row>
    <row r="29" spans="1:14" ht="20.25" customHeight="1" thickBot="1" x14ac:dyDescent="0.3">
      <c r="A29" s="11" t="s">
        <v>90</v>
      </c>
      <c r="B29" s="12">
        <f>SUM(B9:B28)</f>
        <v>831</v>
      </c>
      <c r="C29" s="12">
        <f t="shared" ref="C29:M29" si="6">SUM(C9:C28)</f>
        <v>842</v>
      </c>
      <c r="D29" s="12">
        <f t="shared" si="6"/>
        <v>1673</v>
      </c>
      <c r="E29" s="12">
        <f t="shared" si="6"/>
        <v>144</v>
      </c>
      <c r="F29" s="12">
        <f t="shared" si="6"/>
        <v>173</v>
      </c>
      <c r="G29" s="12">
        <f t="shared" si="6"/>
        <v>317</v>
      </c>
      <c r="H29" s="12">
        <f t="shared" si="6"/>
        <v>138</v>
      </c>
      <c r="I29" s="12">
        <f t="shared" si="6"/>
        <v>163</v>
      </c>
      <c r="J29" s="12">
        <f t="shared" si="6"/>
        <v>301</v>
      </c>
      <c r="K29" s="12">
        <f t="shared" si="6"/>
        <v>1113</v>
      </c>
      <c r="L29" s="12">
        <f t="shared" si="6"/>
        <v>1178</v>
      </c>
      <c r="M29" s="12">
        <f t="shared" si="6"/>
        <v>2291</v>
      </c>
      <c r="N29" s="343" t="s">
        <v>91</v>
      </c>
    </row>
    <row r="30" spans="1:14" ht="14.4" thickTop="1" x14ac:dyDescent="0.25"/>
    <row r="38" spans="1:14" ht="9" customHeight="1" x14ac:dyDescent="0.25"/>
    <row r="39" spans="1:14" hidden="1" x14ac:dyDescent="0.25"/>
    <row r="42" spans="1:14" ht="24" customHeight="1" thickBot="1" x14ac:dyDescent="0.3">
      <c r="A42" s="5" t="s">
        <v>1283</v>
      </c>
      <c r="N42" s="7" t="s">
        <v>1284</v>
      </c>
    </row>
    <row r="43" spans="1:14" ht="24" customHeight="1" thickTop="1" x14ac:dyDescent="0.3">
      <c r="A43" s="735" t="s">
        <v>205</v>
      </c>
      <c r="B43" s="746" t="s">
        <v>129</v>
      </c>
      <c r="C43" s="746"/>
      <c r="D43" s="746"/>
      <c r="E43" s="746" t="s">
        <v>130</v>
      </c>
      <c r="F43" s="746"/>
      <c r="G43" s="746"/>
      <c r="H43" s="746" t="s">
        <v>131</v>
      </c>
      <c r="I43" s="746"/>
      <c r="J43" s="746"/>
      <c r="K43" s="746" t="s">
        <v>4</v>
      </c>
      <c r="L43" s="746"/>
      <c r="M43" s="746"/>
      <c r="N43" s="735" t="s">
        <v>206</v>
      </c>
    </row>
    <row r="44" spans="1:14" ht="24" customHeight="1" x14ac:dyDescent="0.3">
      <c r="A44" s="736"/>
      <c r="B44" s="747" t="s">
        <v>132</v>
      </c>
      <c r="C44" s="747"/>
      <c r="D44" s="747"/>
      <c r="E44" s="747" t="s">
        <v>133</v>
      </c>
      <c r="F44" s="747"/>
      <c r="G44" s="747"/>
      <c r="H44" s="747" t="s">
        <v>134</v>
      </c>
      <c r="I44" s="747"/>
      <c r="J44" s="747"/>
      <c r="K44" s="747" t="s">
        <v>9</v>
      </c>
      <c r="L44" s="747"/>
      <c r="M44" s="747"/>
      <c r="N44" s="736"/>
    </row>
    <row r="45" spans="1:14" ht="24" customHeight="1" x14ac:dyDescent="0.3">
      <c r="A45" s="736"/>
      <c r="B45" s="370" t="s">
        <v>10</v>
      </c>
      <c r="C45" s="370" t="s">
        <v>113</v>
      </c>
      <c r="D45" s="370" t="s">
        <v>12</v>
      </c>
      <c r="E45" s="370" t="s">
        <v>10</v>
      </c>
      <c r="F45" s="370" t="s">
        <v>113</v>
      </c>
      <c r="G45" s="370" t="s">
        <v>12</v>
      </c>
      <c r="H45" s="370" t="s">
        <v>10</v>
      </c>
      <c r="I45" s="370" t="s">
        <v>113</v>
      </c>
      <c r="J45" s="370" t="s">
        <v>12</v>
      </c>
      <c r="K45" s="370" t="s">
        <v>10</v>
      </c>
      <c r="L45" s="370" t="s">
        <v>113</v>
      </c>
      <c r="M45" s="370" t="s">
        <v>12</v>
      </c>
      <c r="N45" s="736"/>
    </row>
    <row r="46" spans="1:14" ht="24" customHeight="1" thickBot="1" x14ac:dyDescent="0.35">
      <c r="A46" s="737"/>
      <c r="B46" s="4" t="s">
        <v>13</v>
      </c>
      <c r="C46" s="4" t="s">
        <v>14</v>
      </c>
      <c r="D46" s="4" t="s">
        <v>9</v>
      </c>
      <c r="E46" s="4" t="s">
        <v>13</v>
      </c>
      <c r="F46" s="4" t="s">
        <v>14</v>
      </c>
      <c r="G46" s="4" t="s">
        <v>9</v>
      </c>
      <c r="H46" s="4" t="s">
        <v>13</v>
      </c>
      <c r="I46" s="4" t="s">
        <v>14</v>
      </c>
      <c r="J46" s="4" t="s">
        <v>9</v>
      </c>
      <c r="K46" s="4" t="s">
        <v>13</v>
      </c>
      <c r="L46" s="4" t="s">
        <v>14</v>
      </c>
      <c r="M46" s="4" t="s">
        <v>9</v>
      </c>
      <c r="N46" s="737"/>
    </row>
    <row r="47" spans="1:14" ht="24" customHeight="1" x14ac:dyDescent="0.25">
      <c r="A47" s="8" t="s">
        <v>92</v>
      </c>
      <c r="B47" s="9"/>
      <c r="C47" s="9"/>
      <c r="D47" s="9"/>
      <c r="E47" s="9"/>
      <c r="F47" s="9"/>
      <c r="G47" s="9"/>
      <c r="H47" s="9"/>
      <c r="I47" s="9"/>
      <c r="J47" s="9"/>
      <c r="K47" s="9"/>
      <c r="L47" s="9"/>
      <c r="M47" s="9"/>
      <c r="N47" s="375" t="s">
        <v>93</v>
      </c>
    </row>
    <row r="48" spans="1:14" ht="24" customHeight="1" x14ac:dyDescent="0.25">
      <c r="A48" s="8" t="s">
        <v>534</v>
      </c>
      <c r="B48" s="9">
        <v>14</v>
      </c>
      <c r="C48" s="9">
        <v>9</v>
      </c>
      <c r="D48" s="9">
        <f>SUM(B48:C48)</f>
        <v>23</v>
      </c>
      <c r="E48" s="9">
        <v>3</v>
      </c>
      <c r="F48" s="9">
        <v>0</v>
      </c>
      <c r="G48" s="9">
        <f>SUM(E48:F48)</f>
        <v>3</v>
      </c>
      <c r="H48" s="9">
        <v>2</v>
      </c>
      <c r="I48" s="9">
        <v>0</v>
      </c>
      <c r="J48" s="9">
        <f>SUM(H48:I48)</f>
        <v>2</v>
      </c>
      <c r="K48" s="9">
        <f t="shared" ref="K48:L59" si="7">SUM(B48,E48,H48)</f>
        <v>19</v>
      </c>
      <c r="L48" s="9">
        <f t="shared" si="7"/>
        <v>9</v>
      </c>
      <c r="M48" s="9">
        <f t="shared" ref="M48:M59" si="8">SUM(K48:L48)</f>
        <v>28</v>
      </c>
      <c r="N48" s="375" t="s">
        <v>217</v>
      </c>
    </row>
    <row r="49" spans="1:14" ht="24" customHeight="1" x14ac:dyDescent="0.25">
      <c r="A49" s="8" t="s">
        <v>218</v>
      </c>
      <c r="B49" s="9">
        <v>15</v>
      </c>
      <c r="C49" s="9">
        <v>4</v>
      </c>
      <c r="D49" s="9">
        <f>SUM(B49:C49)</f>
        <v>19</v>
      </c>
      <c r="E49" s="9">
        <v>0</v>
      </c>
      <c r="F49" s="9">
        <v>0</v>
      </c>
      <c r="G49" s="9">
        <v>0</v>
      </c>
      <c r="H49" s="9">
        <v>0</v>
      </c>
      <c r="I49" s="9">
        <v>0</v>
      </c>
      <c r="J49" s="9">
        <v>0</v>
      </c>
      <c r="K49" s="9">
        <f t="shared" si="7"/>
        <v>15</v>
      </c>
      <c r="L49" s="9">
        <f t="shared" si="7"/>
        <v>4</v>
      </c>
      <c r="M49" s="9">
        <f t="shared" si="8"/>
        <v>19</v>
      </c>
      <c r="N49" s="375" t="s">
        <v>219</v>
      </c>
    </row>
    <row r="50" spans="1:14" ht="24" customHeight="1" x14ac:dyDescent="0.25">
      <c r="A50" s="8" t="s">
        <v>1240</v>
      </c>
      <c r="B50" s="9">
        <v>17</v>
      </c>
      <c r="C50" s="9">
        <v>6</v>
      </c>
      <c r="D50" s="9">
        <f>SUM(B50:C50)</f>
        <v>23</v>
      </c>
      <c r="E50" s="9">
        <v>0</v>
      </c>
      <c r="F50" s="9">
        <v>0</v>
      </c>
      <c r="G50" s="9">
        <v>0</v>
      </c>
      <c r="H50" s="9">
        <v>0</v>
      </c>
      <c r="I50" s="9">
        <v>0</v>
      </c>
      <c r="J50" s="9">
        <v>0</v>
      </c>
      <c r="K50" s="9">
        <f t="shared" si="7"/>
        <v>17</v>
      </c>
      <c r="L50" s="9">
        <f t="shared" si="7"/>
        <v>6</v>
      </c>
      <c r="M50" s="9">
        <f t="shared" si="8"/>
        <v>23</v>
      </c>
      <c r="N50" s="375" t="s">
        <v>1241</v>
      </c>
    </row>
    <row r="51" spans="1:14" ht="24" customHeight="1" x14ac:dyDescent="0.25">
      <c r="A51" s="8" t="s">
        <v>362</v>
      </c>
      <c r="B51" s="9">
        <v>22</v>
      </c>
      <c r="C51" s="9">
        <v>10</v>
      </c>
      <c r="D51" s="9">
        <f t="shared" ref="D51:D56" si="9">SUM(B51:C51)</f>
        <v>32</v>
      </c>
      <c r="E51" s="9">
        <v>0</v>
      </c>
      <c r="F51" s="9">
        <v>0</v>
      </c>
      <c r="G51" s="9">
        <v>0</v>
      </c>
      <c r="H51" s="9">
        <v>0</v>
      </c>
      <c r="I51" s="9">
        <v>0</v>
      </c>
      <c r="J51" s="9">
        <v>0</v>
      </c>
      <c r="K51" s="9">
        <f t="shared" si="7"/>
        <v>22</v>
      </c>
      <c r="L51" s="9">
        <f t="shared" si="7"/>
        <v>10</v>
      </c>
      <c r="M51" s="9">
        <f t="shared" si="8"/>
        <v>32</v>
      </c>
      <c r="N51" s="375" t="s">
        <v>1262</v>
      </c>
    </row>
    <row r="52" spans="1:14" ht="24" customHeight="1" x14ac:dyDescent="0.25">
      <c r="A52" s="8" t="s">
        <v>1258</v>
      </c>
      <c r="B52" s="9">
        <v>74</v>
      </c>
      <c r="C52" s="9">
        <v>18</v>
      </c>
      <c r="D52" s="9">
        <f t="shared" si="9"/>
        <v>92</v>
      </c>
      <c r="E52" s="9">
        <v>1</v>
      </c>
      <c r="F52" s="9">
        <v>0</v>
      </c>
      <c r="G52" s="9">
        <f t="shared" ref="G52:G56" si="10">SUM(E52:F52)</f>
        <v>1</v>
      </c>
      <c r="H52" s="9">
        <v>0</v>
      </c>
      <c r="I52" s="9">
        <v>0</v>
      </c>
      <c r="J52" s="9">
        <v>0</v>
      </c>
      <c r="K52" s="9">
        <f t="shared" si="7"/>
        <v>75</v>
      </c>
      <c r="L52" s="9">
        <f t="shared" si="7"/>
        <v>18</v>
      </c>
      <c r="M52" s="9">
        <f t="shared" si="8"/>
        <v>93</v>
      </c>
      <c r="N52" s="375" t="s">
        <v>1262</v>
      </c>
    </row>
    <row r="53" spans="1:14" ht="24" customHeight="1" x14ac:dyDescent="0.25">
      <c r="A53" s="8" t="s">
        <v>226</v>
      </c>
      <c r="B53" s="9">
        <v>74</v>
      </c>
      <c r="C53" s="9">
        <v>44</v>
      </c>
      <c r="D53" s="9">
        <f t="shared" si="9"/>
        <v>118</v>
      </c>
      <c r="E53" s="9">
        <v>1</v>
      </c>
      <c r="F53" s="9">
        <v>0</v>
      </c>
      <c r="G53" s="9">
        <f t="shared" si="10"/>
        <v>1</v>
      </c>
      <c r="H53" s="9">
        <v>0</v>
      </c>
      <c r="I53" s="9">
        <v>0</v>
      </c>
      <c r="J53" s="9">
        <v>0</v>
      </c>
      <c r="K53" s="9">
        <f t="shared" si="7"/>
        <v>75</v>
      </c>
      <c r="L53" s="9">
        <f t="shared" si="7"/>
        <v>44</v>
      </c>
      <c r="M53" s="9">
        <f t="shared" si="8"/>
        <v>119</v>
      </c>
      <c r="N53" s="375" t="s">
        <v>267</v>
      </c>
    </row>
    <row r="54" spans="1:14" ht="24" customHeight="1" x14ac:dyDescent="0.25">
      <c r="A54" s="8" t="s">
        <v>228</v>
      </c>
      <c r="B54" s="9">
        <v>0</v>
      </c>
      <c r="C54" s="9">
        <v>4</v>
      </c>
      <c r="D54" s="9">
        <f t="shared" si="9"/>
        <v>4</v>
      </c>
      <c r="E54" s="9">
        <v>0</v>
      </c>
      <c r="F54" s="9">
        <v>1</v>
      </c>
      <c r="G54" s="9">
        <f t="shared" si="10"/>
        <v>1</v>
      </c>
      <c r="H54" s="9">
        <v>0</v>
      </c>
      <c r="I54" s="9">
        <v>0</v>
      </c>
      <c r="J54" s="9">
        <v>0</v>
      </c>
      <c r="K54" s="9">
        <f t="shared" si="7"/>
        <v>0</v>
      </c>
      <c r="L54" s="9">
        <f t="shared" si="7"/>
        <v>5</v>
      </c>
      <c r="M54" s="9">
        <f t="shared" si="8"/>
        <v>5</v>
      </c>
      <c r="N54" s="375" t="s">
        <v>268</v>
      </c>
    </row>
    <row r="55" spans="1:14" ht="24" customHeight="1" x14ac:dyDescent="0.25">
      <c r="A55" s="8" t="s">
        <v>230</v>
      </c>
      <c r="B55" s="9">
        <v>39</v>
      </c>
      <c r="C55" s="9">
        <v>18</v>
      </c>
      <c r="D55" s="9">
        <f t="shared" si="9"/>
        <v>57</v>
      </c>
      <c r="E55" s="9">
        <v>4</v>
      </c>
      <c r="F55" s="9">
        <v>0</v>
      </c>
      <c r="G55" s="9">
        <f t="shared" si="10"/>
        <v>4</v>
      </c>
      <c r="H55" s="9">
        <v>0</v>
      </c>
      <c r="I55" s="9">
        <v>0</v>
      </c>
      <c r="J55" s="9">
        <v>0</v>
      </c>
      <c r="K55" s="9">
        <f t="shared" si="7"/>
        <v>43</v>
      </c>
      <c r="L55" s="9">
        <f t="shared" si="7"/>
        <v>18</v>
      </c>
      <c r="M55" s="9">
        <f t="shared" si="8"/>
        <v>61</v>
      </c>
      <c r="N55" s="375" t="s">
        <v>231</v>
      </c>
    </row>
    <row r="56" spans="1:14" ht="24" customHeight="1" x14ac:dyDescent="0.25">
      <c r="A56" s="8" t="s">
        <v>1245</v>
      </c>
      <c r="B56" s="9">
        <v>104</v>
      </c>
      <c r="C56" s="9">
        <v>59</v>
      </c>
      <c r="D56" s="9">
        <f t="shared" si="9"/>
        <v>163</v>
      </c>
      <c r="E56" s="9">
        <v>1</v>
      </c>
      <c r="F56" s="9">
        <v>1</v>
      </c>
      <c r="G56" s="9">
        <f t="shared" si="10"/>
        <v>2</v>
      </c>
      <c r="H56" s="9">
        <v>31</v>
      </c>
      <c r="I56" s="9">
        <v>13</v>
      </c>
      <c r="J56" s="9">
        <f t="shared" ref="J56" si="11">SUM(H56:I56)</f>
        <v>44</v>
      </c>
      <c r="K56" s="9">
        <f t="shared" si="7"/>
        <v>136</v>
      </c>
      <c r="L56" s="9">
        <f t="shared" si="7"/>
        <v>73</v>
      </c>
      <c r="M56" s="9">
        <f t="shared" si="8"/>
        <v>209</v>
      </c>
      <c r="N56" s="375" t="s">
        <v>473</v>
      </c>
    </row>
    <row r="57" spans="1:14" ht="24" customHeight="1" x14ac:dyDescent="0.25">
      <c r="A57" s="8" t="s">
        <v>321</v>
      </c>
      <c r="B57" s="9">
        <v>39</v>
      </c>
      <c r="C57" s="9">
        <v>22</v>
      </c>
      <c r="D57" s="9">
        <f>SUM(B57:C57)</f>
        <v>61</v>
      </c>
      <c r="E57" s="9">
        <v>0</v>
      </c>
      <c r="F57" s="9">
        <v>0</v>
      </c>
      <c r="G57" s="9">
        <v>0</v>
      </c>
      <c r="H57" s="9">
        <v>0</v>
      </c>
      <c r="I57" s="9">
        <v>0</v>
      </c>
      <c r="J57" s="9">
        <v>0</v>
      </c>
      <c r="K57" s="9">
        <f t="shared" si="7"/>
        <v>39</v>
      </c>
      <c r="L57" s="9">
        <f t="shared" si="7"/>
        <v>22</v>
      </c>
      <c r="M57" s="9">
        <f t="shared" si="8"/>
        <v>61</v>
      </c>
      <c r="N57" s="375" t="s">
        <v>322</v>
      </c>
    </row>
    <row r="58" spans="1:14" ht="24" customHeight="1" x14ac:dyDescent="0.25">
      <c r="A58" s="8" t="s">
        <v>238</v>
      </c>
      <c r="B58" s="9">
        <v>22</v>
      </c>
      <c r="C58" s="9">
        <v>1</v>
      </c>
      <c r="D58" s="9">
        <f>SUM(B58:C58)</f>
        <v>23</v>
      </c>
      <c r="E58" s="9">
        <v>0</v>
      </c>
      <c r="F58" s="9">
        <v>0</v>
      </c>
      <c r="G58" s="9">
        <v>0</v>
      </c>
      <c r="H58" s="9">
        <v>0</v>
      </c>
      <c r="I58" s="9">
        <v>0</v>
      </c>
      <c r="J58" s="9">
        <v>0</v>
      </c>
      <c r="K58" s="9">
        <f t="shared" si="7"/>
        <v>22</v>
      </c>
      <c r="L58" s="9">
        <f t="shared" si="7"/>
        <v>1</v>
      </c>
      <c r="M58" s="9">
        <f t="shared" si="8"/>
        <v>23</v>
      </c>
      <c r="N58" s="375" t="s">
        <v>1246</v>
      </c>
    </row>
    <row r="59" spans="1:14" ht="24" customHeight="1" x14ac:dyDescent="0.25">
      <c r="A59" s="8" t="s">
        <v>248</v>
      </c>
      <c r="B59" s="9">
        <v>55</v>
      </c>
      <c r="C59" s="9">
        <v>12</v>
      </c>
      <c r="D59" s="9">
        <f>SUM(B59:C59)</f>
        <v>67</v>
      </c>
      <c r="E59" s="9">
        <v>2</v>
      </c>
      <c r="F59" s="9">
        <v>0</v>
      </c>
      <c r="G59" s="9">
        <f>SUM(E59:F59)</f>
        <v>2</v>
      </c>
      <c r="H59" s="9">
        <v>0</v>
      </c>
      <c r="I59" s="9">
        <v>0</v>
      </c>
      <c r="J59" s="9">
        <v>0</v>
      </c>
      <c r="K59" s="9">
        <f t="shared" si="7"/>
        <v>57</v>
      </c>
      <c r="L59" s="9">
        <f t="shared" si="7"/>
        <v>12</v>
      </c>
      <c r="M59" s="9">
        <f t="shared" si="8"/>
        <v>69</v>
      </c>
      <c r="N59" s="375" t="s">
        <v>249</v>
      </c>
    </row>
    <row r="60" spans="1:14" ht="24" customHeight="1" thickBot="1" x14ac:dyDescent="0.3">
      <c r="A60" s="8" t="s">
        <v>127</v>
      </c>
      <c r="B60" s="9">
        <f t="shared" ref="B60:M60" si="12">SUM(B48:B59)</f>
        <v>475</v>
      </c>
      <c r="C60" s="9">
        <f t="shared" si="12"/>
        <v>207</v>
      </c>
      <c r="D60" s="9">
        <f t="shared" si="12"/>
        <v>682</v>
      </c>
      <c r="E60" s="9">
        <f t="shared" si="12"/>
        <v>12</v>
      </c>
      <c r="F60" s="9">
        <f t="shared" si="12"/>
        <v>2</v>
      </c>
      <c r="G60" s="9">
        <f t="shared" si="12"/>
        <v>14</v>
      </c>
      <c r="H60" s="9">
        <f t="shared" si="12"/>
        <v>33</v>
      </c>
      <c r="I60" s="9">
        <f t="shared" si="12"/>
        <v>13</v>
      </c>
      <c r="J60" s="9">
        <f t="shared" si="12"/>
        <v>46</v>
      </c>
      <c r="K60" s="9">
        <f t="shared" si="12"/>
        <v>520</v>
      </c>
      <c r="L60" s="9">
        <f t="shared" si="12"/>
        <v>222</v>
      </c>
      <c r="M60" s="9">
        <f t="shared" si="12"/>
        <v>742</v>
      </c>
      <c r="N60" s="375" t="s">
        <v>103</v>
      </c>
    </row>
    <row r="61" spans="1:14" ht="24" customHeight="1" thickBot="1" x14ac:dyDescent="0.3">
      <c r="A61" s="23" t="s">
        <v>384</v>
      </c>
      <c r="B61" s="24">
        <f t="shared" ref="B61:M61" si="13">SUM(B60,B29)</f>
        <v>1306</v>
      </c>
      <c r="C61" s="24">
        <f t="shared" si="13"/>
        <v>1049</v>
      </c>
      <c r="D61" s="24">
        <f t="shared" si="13"/>
        <v>2355</v>
      </c>
      <c r="E61" s="24">
        <f t="shared" si="13"/>
        <v>156</v>
      </c>
      <c r="F61" s="24">
        <f t="shared" si="13"/>
        <v>175</v>
      </c>
      <c r="G61" s="24">
        <f t="shared" si="13"/>
        <v>331</v>
      </c>
      <c r="H61" s="24">
        <f t="shared" si="13"/>
        <v>171</v>
      </c>
      <c r="I61" s="24">
        <f t="shared" si="13"/>
        <v>176</v>
      </c>
      <c r="J61" s="24">
        <f t="shared" si="13"/>
        <v>347</v>
      </c>
      <c r="K61" s="24">
        <f t="shared" si="13"/>
        <v>1633</v>
      </c>
      <c r="L61" s="24">
        <f t="shared" si="13"/>
        <v>1400</v>
      </c>
      <c r="M61" s="24">
        <f t="shared" si="13"/>
        <v>3033</v>
      </c>
      <c r="N61" s="376" t="s">
        <v>1253</v>
      </c>
    </row>
    <row r="62" spans="1:14" ht="14.4" thickTop="1" x14ac:dyDescent="0.25"/>
  </sheetData>
  <mergeCells count="22">
    <mergeCell ref="A1:N1"/>
    <mergeCell ref="A2:N2"/>
    <mergeCell ref="A4:A7"/>
    <mergeCell ref="B4:D4"/>
    <mergeCell ref="E4:G4"/>
    <mergeCell ref="H4:J4"/>
    <mergeCell ref="K4:M4"/>
    <mergeCell ref="N4:N7"/>
    <mergeCell ref="B5:D5"/>
    <mergeCell ref="E5:G5"/>
    <mergeCell ref="H5:J5"/>
    <mergeCell ref="K5:M5"/>
    <mergeCell ref="A43:A46"/>
    <mergeCell ref="B43:D43"/>
    <mergeCell ref="E43:G43"/>
    <mergeCell ref="H43:J43"/>
    <mergeCell ref="K43:M43"/>
    <mergeCell ref="N43:N46"/>
    <mergeCell ref="B44:D44"/>
    <mergeCell ref="E44:G44"/>
    <mergeCell ref="H44:J44"/>
    <mergeCell ref="K44:M44"/>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133"/>
  <sheetViews>
    <sheetView rightToLeft="1" view="pageBreakPreview" topLeftCell="A119" zoomScale="80" zoomScaleSheetLayoutView="80" workbookViewId="0">
      <selection activeCell="D141" sqref="D141"/>
    </sheetView>
  </sheetViews>
  <sheetFormatPr defaultColWidth="9" defaultRowHeight="13.8" x14ac:dyDescent="0.25"/>
  <cols>
    <col min="1" max="1" width="26.09765625" style="371" customWidth="1"/>
    <col min="2" max="10" width="8.69921875" style="371" customWidth="1"/>
    <col min="11" max="11" width="45.19921875" style="371" customWidth="1"/>
    <col min="12" max="16384" width="9" style="371"/>
  </cols>
  <sheetData>
    <row r="1" spans="1:11" ht="24.75" customHeight="1" x14ac:dyDescent="0.25">
      <c r="A1" s="738" t="s">
        <v>1285</v>
      </c>
      <c r="B1" s="738"/>
      <c r="C1" s="738"/>
      <c r="D1" s="738"/>
      <c r="E1" s="738"/>
      <c r="F1" s="738"/>
      <c r="G1" s="738"/>
      <c r="H1" s="738"/>
      <c r="I1" s="738"/>
      <c r="J1" s="738"/>
      <c r="K1" s="738"/>
    </row>
    <row r="2" spans="1:11" ht="33.75" customHeight="1" x14ac:dyDescent="0.3">
      <c r="A2" s="756" t="s">
        <v>1286</v>
      </c>
      <c r="B2" s="756"/>
      <c r="C2" s="756"/>
      <c r="D2" s="756"/>
      <c r="E2" s="756"/>
      <c r="F2" s="756"/>
      <c r="G2" s="756"/>
      <c r="H2" s="756"/>
      <c r="I2" s="756"/>
      <c r="J2" s="756"/>
      <c r="K2" s="756"/>
    </row>
    <row r="3" spans="1:11" ht="23.25" customHeight="1" thickBot="1" x14ac:dyDescent="0.35">
      <c r="A3" s="35" t="s">
        <v>1287</v>
      </c>
      <c r="K3" s="81" t="s">
        <v>1288</v>
      </c>
    </row>
    <row r="4" spans="1:11" ht="16.2" thickTop="1" x14ac:dyDescent="0.3">
      <c r="A4" s="735" t="s">
        <v>205</v>
      </c>
      <c r="B4" s="746" t="s">
        <v>1</v>
      </c>
      <c r="C4" s="746"/>
      <c r="D4" s="746"/>
      <c r="E4" s="746" t="s">
        <v>2</v>
      </c>
      <c r="F4" s="746"/>
      <c r="G4" s="746"/>
      <c r="H4" s="746" t="s">
        <v>4</v>
      </c>
      <c r="I4" s="746"/>
      <c r="J4" s="746"/>
      <c r="K4" s="735" t="s">
        <v>206</v>
      </c>
    </row>
    <row r="5" spans="1:11" ht="15.6" x14ac:dyDescent="0.3">
      <c r="A5" s="736"/>
      <c r="B5" s="747" t="s">
        <v>6</v>
      </c>
      <c r="C5" s="747"/>
      <c r="D5" s="747"/>
      <c r="E5" s="747" t="s">
        <v>7</v>
      </c>
      <c r="F5" s="747"/>
      <c r="G5" s="747"/>
      <c r="H5" s="747" t="s">
        <v>9</v>
      </c>
      <c r="I5" s="747"/>
      <c r="J5" s="747"/>
      <c r="K5" s="736"/>
    </row>
    <row r="6" spans="1:11" ht="15.6" x14ac:dyDescent="0.3">
      <c r="A6" s="736"/>
      <c r="B6" s="370" t="s">
        <v>10</v>
      </c>
      <c r="C6" s="370" t="s">
        <v>113</v>
      </c>
      <c r="D6" s="370" t="s">
        <v>12</v>
      </c>
      <c r="E6" s="370" t="s">
        <v>10</v>
      </c>
      <c r="F6" s="370" t="s">
        <v>113</v>
      </c>
      <c r="G6" s="370" t="s">
        <v>12</v>
      </c>
      <c r="H6" s="370" t="s">
        <v>10</v>
      </c>
      <c r="I6" s="370" t="s">
        <v>113</v>
      </c>
      <c r="J6" s="370" t="s">
        <v>12</v>
      </c>
      <c r="K6" s="736"/>
    </row>
    <row r="7" spans="1:11" ht="16.2" thickBot="1" x14ac:dyDescent="0.35">
      <c r="A7" s="737"/>
      <c r="B7" s="4" t="s">
        <v>13</v>
      </c>
      <c r="C7" s="4" t="s">
        <v>14</v>
      </c>
      <c r="D7" s="4" t="s">
        <v>9</v>
      </c>
      <c r="E7" s="4" t="s">
        <v>13</v>
      </c>
      <c r="F7" s="4" t="s">
        <v>14</v>
      </c>
      <c r="G7" s="4" t="s">
        <v>9</v>
      </c>
      <c r="H7" s="4" t="s">
        <v>13</v>
      </c>
      <c r="I7" s="4" t="s">
        <v>14</v>
      </c>
      <c r="J7" s="4" t="s">
        <v>9</v>
      </c>
      <c r="K7" s="737"/>
    </row>
    <row r="8" spans="1:11" ht="21" customHeight="1" x14ac:dyDescent="0.25">
      <c r="A8" s="8" t="s">
        <v>15</v>
      </c>
      <c r="B8" s="9"/>
      <c r="C8" s="9"/>
      <c r="D8" s="9"/>
      <c r="E8" s="9"/>
      <c r="F8" s="9"/>
      <c r="G8" s="9"/>
      <c r="H8" s="9"/>
      <c r="I8" s="9"/>
      <c r="J8" s="9"/>
      <c r="K8" s="375" t="s">
        <v>207</v>
      </c>
    </row>
    <row r="9" spans="1:11" ht="21" customHeight="1" x14ac:dyDescent="0.25">
      <c r="A9" s="8" t="s">
        <v>208</v>
      </c>
      <c r="B9" s="9">
        <v>402</v>
      </c>
      <c r="C9" s="9">
        <v>751</v>
      </c>
      <c r="D9" s="9">
        <f t="shared" ref="D9:D28" si="0">SUM(B9:C9)</f>
        <v>1153</v>
      </c>
      <c r="E9" s="9">
        <v>0</v>
      </c>
      <c r="F9" s="9">
        <v>0</v>
      </c>
      <c r="G9" s="9">
        <v>0</v>
      </c>
      <c r="H9" s="9">
        <f t="shared" ref="H9:J24" si="1">SUM(B9,E9)</f>
        <v>402</v>
      </c>
      <c r="I9" s="9">
        <f t="shared" si="1"/>
        <v>751</v>
      </c>
      <c r="J9" s="9">
        <f t="shared" si="1"/>
        <v>1153</v>
      </c>
      <c r="K9" s="375" t="s">
        <v>209</v>
      </c>
    </row>
    <row r="10" spans="1:11" ht="21" customHeight="1" x14ac:dyDescent="0.25">
      <c r="A10" s="8" t="s">
        <v>1238</v>
      </c>
      <c r="B10" s="9">
        <v>28</v>
      </c>
      <c r="C10" s="9">
        <v>39</v>
      </c>
      <c r="D10" s="9">
        <f t="shared" si="0"/>
        <v>67</v>
      </c>
      <c r="E10" s="9">
        <v>0</v>
      </c>
      <c r="F10" s="9">
        <v>0</v>
      </c>
      <c r="G10" s="9">
        <v>0</v>
      </c>
      <c r="H10" s="9">
        <f t="shared" si="1"/>
        <v>28</v>
      </c>
      <c r="I10" s="9">
        <f t="shared" si="1"/>
        <v>39</v>
      </c>
      <c r="J10" s="9">
        <f t="shared" si="1"/>
        <v>67</v>
      </c>
      <c r="K10" s="375" t="s">
        <v>1239</v>
      </c>
    </row>
    <row r="11" spans="1:11" ht="21" customHeight="1" x14ac:dyDescent="0.25">
      <c r="A11" s="8" t="s">
        <v>212</v>
      </c>
      <c r="B11" s="9">
        <v>241</v>
      </c>
      <c r="C11" s="9">
        <v>421</v>
      </c>
      <c r="D11" s="9">
        <f t="shared" si="0"/>
        <v>662</v>
      </c>
      <c r="E11" s="9">
        <v>0</v>
      </c>
      <c r="F11" s="9">
        <v>0</v>
      </c>
      <c r="G11" s="9">
        <v>0</v>
      </c>
      <c r="H11" s="9">
        <f t="shared" si="1"/>
        <v>241</v>
      </c>
      <c r="I11" s="9">
        <f t="shared" si="1"/>
        <v>421</v>
      </c>
      <c r="J11" s="9">
        <f t="shared" si="1"/>
        <v>662</v>
      </c>
      <c r="K11" s="375" t="s">
        <v>213</v>
      </c>
    </row>
    <row r="12" spans="1:11" ht="21" customHeight="1" x14ac:dyDescent="0.25">
      <c r="A12" s="8" t="s">
        <v>414</v>
      </c>
      <c r="B12" s="9">
        <v>179</v>
      </c>
      <c r="C12" s="9">
        <v>525</v>
      </c>
      <c r="D12" s="9">
        <f t="shared" si="0"/>
        <v>704</v>
      </c>
      <c r="E12" s="9">
        <v>0</v>
      </c>
      <c r="F12" s="9">
        <v>0</v>
      </c>
      <c r="G12" s="9">
        <v>0</v>
      </c>
      <c r="H12" s="9">
        <f t="shared" si="1"/>
        <v>179</v>
      </c>
      <c r="I12" s="9">
        <f t="shared" si="1"/>
        <v>525</v>
      </c>
      <c r="J12" s="9">
        <f t="shared" si="1"/>
        <v>704</v>
      </c>
      <c r="K12" s="375" t="s">
        <v>310</v>
      </c>
    </row>
    <row r="13" spans="1:11" ht="21" customHeight="1" x14ac:dyDescent="0.25">
      <c r="A13" s="8" t="s">
        <v>216</v>
      </c>
      <c r="B13" s="9">
        <v>81</v>
      </c>
      <c r="C13" s="9">
        <v>330</v>
      </c>
      <c r="D13" s="9">
        <f t="shared" si="0"/>
        <v>411</v>
      </c>
      <c r="E13" s="9">
        <v>0</v>
      </c>
      <c r="F13" s="9">
        <v>0</v>
      </c>
      <c r="G13" s="9">
        <v>0</v>
      </c>
      <c r="H13" s="9">
        <f t="shared" si="1"/>
        <v>81</v>
      </c>
      <c r="I13" s="9">
        <f t="shared" si="1"/>
        <v>330</v>
      </c>
      <c r="J13" s="9">
        <f t="shared" si="1"/>
        <v>411</v>
      </c>
      <c r="K13" s="375" t="s">
        <v>217</v>
      </c>
    </row>
    <row r="14" spans="1:11" ht="21" customHeight="1" x14ac:dyDescent="0.25">
      <c r="A14" s="8" t="s">
        <v>218</v>
      </c>
      <c r="B14" s="9">
        <v>461</v>
      </c>
      <c r="C14" s="9">
        <v>708</v>
      </c>
      <c r="D14" s="9">
        <f t="shared" si="0"/>
        <v>1169</v>
      </c>
      <c r="E14" s="9">
        <v>0</v>
      </c>
      <c r="F14" s="9">
        <v>0</v>
      </c>
      <c r="G14" s="9">
        <v>0</v>
      </c>
      <c r="H14" s="9">
        <f t="shared" si="1"/>
        <v>461</v>
      </c>
      <c r="I14" s="9">
        <f t="shared" si="1"/>
        <v>708</v>
      </c>
      <c r="J14" s="9">
        <f t="shared" si="1"/>
        <v>1169</v>
      </c>
      <c r="K14" s="375" t="s">
        <v>219</v>
      </c>
    </row>
    <row r="15" spans="1:11" ht="21" customHeight="1" x14ac:dyDescent="0.25">
      <c r="A15" s="8" t="s">
        <v>1240</v>
      </c>
      <c r="B15" s="9">
        <v>114</v>
      </c>
      <c r="C15" s="9">
        <v>80</v>
      </c>
      <c r="D15" s="9">
        <f t="shared" si="0"/>
        <v>194</v>
      </c>
      <c r="E15" s="9">
        <v>0</v>
      </c>
      <c r="F15" s="9">
        <v>0</v>
      </c>
      <c r="G15" s="9">
        <v>0</v>
      </c>
      <c r="H15" s="9">
        <f t="shared" si="1"/>
        <v>114</v>
      </c>
      <c r="I15" s="9">
        <f t="shared" si="1"/>
        <v>80</v>
      </c>
      <c r="J15" s="9">
        <f t="shared" si="1"/>
        <v>194</v>
      </c>
      <c r="K15" s="375" t="s">
        <v>1241</v>
      </c>
    </row>
    <row r="16" spans="1:11" ht="21" customHeight="1" x14ac:dyDescent="0.25">
      <c r="A16" s="8" t="s">
        <v>362</v>
      </c>
      <c r="B16" s="9">
        <v>124</v>
      </c>
      <c r="C16" s="9">
        <v>284</v>
      </c>
      <c r="D16" s="9">
        <f t="shared" si="0"/>
        <v>408</v>
      </c>
      <c r="E16" s="9">
        <v>0</v>
      </c>
      <c r="F16" s="9">
        <v>0</v>
      </c>
      <c r="G16" s="9">
        <v>0</v>
      </c>
      <c r="H16" s="9">
        <f t="shared" si="1"/>
        <v>124</v>
      </c>
      <c r="I16" s="9">
        <f t="shared" si="1"/>
        <v>284</v>
      </c>
      <c r="J16" s="9">
        <f t="shared" si="1"/>
        <v>408</v>
      </c>
      <c r="K16" s="375" t="s">
        <v>1242</v>
      </c>
    </row>
    <row r="17" spans="1:11" ht="21" customHeight="1" x14ac:dyDescent="0.25">
      <c r="A17" s="8" t="s">
        <v>1258</v>
      </c>
      <c r="B17" s="9">
        <v>152</v>
      </c>
      <c r="C17" s="9">
        <v>321</v>
      </c>
      <c r="D17" s="9">
        <f t="shared" si="0"/>
        <v>473</v>
      </c>
      <c r="E17" s="9">
        <v>0</v>
      </c>
      <c r="F17" s="9">
        <v>0</v>
      </c>
      <c r="G17" s="9">
        <v>0</v>
      </c>
      <c r="H17" s="9">
        <f t="shared" si="1"/>
        <v>152</v>
      </c>
      <c r="I17" s="9">
        <f t="shared" si="1"/>
        <v>321</v>
      </c>
      <c r="J17" s="9">
        <f t="shared" si="1"/>
        <v>473</v>
      </c>
      <c r="K17" s="375" t="s">
        <v>1262</v>
      </c>
    </row>
    <row r="18" spans="1:11" ht="21" customHeight="1" x14ac:dyDescent="0.25">
      <c r="A18" s="8" t="s">
        <v>226</v>
      </c>
      <c r="B18" s="9">
        <v>344</v>
      </c>
      <c r="C18" s="9">
        <v>665</v>
      </c>
      <c r="D18" s="9">
        <f t="shared" si="0"/>
        <v>1009</v>
      </c>
      <c r="E18" s="9">
        <v>0</v>
      </c>
      <c r="F18" s="9">
        <v>0</v>
      </c>
      <c r="G18" s="9">
        <v>0</v>
      </c>
      <c r="H18" s="9">
        <f t="shared" si="1"/>
        <v>344</v>
      </c>
      <c r="I18" s="9">
        <f t="shared" si="1"/>
        <v>665</v>
      </c>
      <c r="J18" s="9">
        <f t="shared" si="1"/>
        <v>1009</v>
      </c>
      <c r="K18" s="375" t="s">
        <v>267</v>
      </c>
    </row>
    <row r="19" spans="1:11" ht="21" customHeight="1" x14ac:dyDescent="0.25">
      <c r="A19" s="8" t="s">
        <v>228</v>
      </c>
      <c r="B19" s="9">
        <v>0</v>
      </c>
      <c r="C19" s="9">
        <v>805</v>
      </c>
      <c r="D19" s="9">
        <f t="shared" si="0"/>
        <v>805</v>
      </c>
      <c r="E19" s="9">
        <v>0</v>
      </c>
      <c r="F19" s="9">
        <v>0</v>
      </c>
      <c r="G19" s="9">
        <v>0</v>
      </c>
      <c r="H19" s="9">
        <f t="shared" si="1"/>
        <v>0</v>
      </c>
      <c r="I19" s="9">
        <f t="shared" si="1"/>
        <v>805</v>
      </c>
      <c r="J19" s="9">
        <f t="shared" si="1"/>
        <v>805</v>
      </c>
      <c r="K19" s="375" t="s">
        <v>268</v>
      </c>
    </row>
    <row r="20" spans="1:11" ht="21" customHeight="1" x14ac:dyDescent="0.25">
      <c r="A20" s="8" t="s">
        <v>230</v>
      </c>
      <c r="B20" s="9">
        <v>424</v>
      </c>
      <c r="C20" s="9">
        <v>408</v>
      </c>
      <c r="D20" s="9">
        <f t="shared" si="0"/>
        <v>832</v>
      </c>
      <c r="E20" s="9">
        <v>0</v>
      </c>
      <c r="F20" s="9">
        <v>0</v>
      </c>
      <c r="G20" s="9">
        <v>0</v>
      </c>
      <c r="H20" s="9">
        <f t="shared" si="1"/>
        <v>424</v>
      </c>
      <c r="I20" s="9">
        <f t="shared" si="1"/>
        <v>408</v>
      </c>
      <c r="J20" s="9">
        <f t="shared" si="1"/>
        <v>832</v>
      </c>
      <c r="K20" s="375" t="s">
        <v>231</v>
      </c>
    </row>
    <row r="21" spans="1:11" ht="21" customHeight="1" x14ac:dyDescent="0.25">
      <c r="A21" s="8" t="s">
        <v>1245</v>
      </c>
      <c r="B21" s="9">
        <v>656</v>
      </c>
      <c r="C21" s="9">
        <v>1789</v>
      </c>
      <c r="D21" s="9">
        <f t="shared" si="0"/>
        <v>2445</v>
      </c>
      <c r="E21" s="9">
        <v>0</v>
      </c>
      <c r="F21" s="9">
        <v>0</v>
      </c>
      <c r="G21" s="9">
        <v>0</v>
      </c>
      <c r="H21" s="9">
        <f t="shared" si="1"/>
        <v>656</v>
      </c>
      <c r="I21" s="9">
        <f t="shared" si="1"/>
        <v>1789</v>
      </c>
      <c r="J21" s="9">
        <f t="shared" si="1"/>
        <v>2445</v>
      </c>
      <c r="K21" s="375" t="s">
        <v>473</v>
      </c>
    </row>
    <row r="22" spans="1:11" ht="21" customHeight="1" x14ac:dyDescent="0.25">
      <c r="A22" s="8" t="s">
        <v>474</v>
      </c>
      <c r="B22" s="9">
        <v>222</v>
      </c>
      <c r="C22" s="9">
        <v>409</v>
      </c>
      <c r="D22" s="9">
        <f t="shared" si="0"/>
        <v>631</v>
      </c>
      <c r="E22" s="9">
        <v>0</v>
      </c>
      <c r="F22" s="9">
        <v>0</v>
      </c>
      <c r="G22" s="9">
        <v>0</v>
      </c>
      <c r="H22" s="9">
        <f t="shared" si="1"/>
        <v>222</v>
      </c>
      <c r="I22" s="9">
        <f t="shared" si="1"/>
        <v>409</v>
      </c>
      <c r="J22" s="9">
        <f t="shared" si="1"/>
        <v>631</v>
      </c>
      <c r="K22" s="375" t="s">
        <v>475</v>
      </c>
    </row>
    <row r="23" spans="1:11" ht="21" customHeight="1" x14ac:dyDescent="0.25">
      <c r="A23" s="8" t="s">
        <v>321</v>
      </c>
      <c r="B23" s="9">
        <v>1194</v>
      </c>
      <c r="C23" s="9">
        <v>1726</v>
      </c>
      <c r="D23" s="9">
        <f t="shared" si="0"/>
        <v>2920</v>
      </c>
      <c r="E23" s="9">
        <v>0</v>
      </c>
      <c r="F23" s="9">
        <v>0</v>
      </c>
      <c r="G23" s="9">
        <v>0</v>
      </c>
      <c r="H23" s="9">
        <f t="shared" si="1"/>
        <v>1194</v>
      </c>
      <c r="I23" s="9">
        <f t="shared" si="1"/>
        <v>1726</v>
      </c>
      <c r="J23" s="9">
        <f t="shared" si="1"/>
        <v>2920</v>
      </c>
      <c r="K23" s="375" t="s">
        <v>322</v>
      </c>
    </row>
    <row r="24" spans="1:11" ht="21" customHeight="1" x14ac:dyDescent="0.25">
      <c r="A24" s="8" t="s">
        <v>1252</v>
      </c>
      <c r="B24" s="9">
        <v>541</v>
      </c>
      <c r="C24" s="9">
        <v>77</v>
      </c>
      <c r="D24" s="9">
        <f t="shared" si="0"/>
        <v>618</v>
      </c>
      <c r="E24" s="9">
        <v>0</v>
      </c>
      <c r="F24" s="9">
        <v>0</v>
      </c>
      <c r="G24" s="9">
        <v>0</v>
      </c>
      <c r="H24" s="9">
        <f t="shared" si="1"/>
        <v>541</v>
      </c>
      <c r="I24" s="9">
        <f t="shared" si="1"/>
        <v>77</v>
      </c>
      <c r="J24" s="9">
        <f t="shared" si="1"/>
        <v>618</v>
      </c>
      <c r="K24" s="375" t="s">
        <v>1246</v>
      </c>
    </row>
    <row r="25" spans="1:11" ht="21" customHeight="1" x14ac:dyDescent="0.25">
      <c r="A25" s="8" t="s">
        <v>242</v>
      </c>
      <c r="B25" s="9">
        <v>333</v>
      </c>
      <c r="C25" s="9">
        <v>642</v>
      </c>
      <c r="D25" s="9">
        <f t="shared" si="0"/>
        <v>975</v>
      </c>
      <c r="E25" s="9">
        <v>0</v>
      </c>
      <c r="F25" s="9">
        <v>0</v>
      </c>
      <c r="G25" s="9">
        <v>0</v>
      </c>
      <c r="H25" s="9">
        <f t="shared" ref="H25:J28" si="2">SUM(B25,E25)</f>
        <v>333</v>
      </c>
      <c r="I25" s="9">
        <f t="shared" si="2"/>
        <v>642</v>
      </c>
      <c r="J25" s="9">
        <f t="shared" si="2"/>
        <v>975</v>
      </c>
      <c r="K25" s="375" t="s">
        <v>243</v>
      </c>
    </row>
    <row r="26" spans="1:11" ht="21" customHeight="1" x14ac:dyDescent="0.25">
      <c r="A26" s="8" t="s">
        <v>248</v>
      </c>
      <c r="B26" s="9">
        <v>496</v>
      </c>
      <c r="C26" s="9">
        <v>469</v>
      </c>
      <c r="D26" s="9">
        <f t="shared" si="0"/>
        <v>965</v>
      </c>
      <c r="E26" s="9">
        <v>0</v>
      </c>
      <c r="F26" s="9">
        <v>0</v>
      </c>
      <c r="G26" s="9">
        <v>0</v>
      </c>
      <c r="H26" s="9">
        <f t="shared" si="2"/>
        <v>496</v>
      </c>
      <c r="I26" s="9">
        <f t="shared" si="2"/>
        <v>469</v>
      </c>
      <c r="J26" s="9">
        <f t="shared" si="2"/>
        <v>965</v>
      </c>
      <c r="K26" s="375" t="s">
        <v>249</v>
      </c>
    </row>
    <row r="27" spans="1:11" ht="21" customHeight="1" x14ac:dyDescent="0.25">
      <c r="A27" s="8" t="s">
        <v>252</v>
      </c>
      <c r="B27" s="9">
        <v>602</v>
      </c>
      <c r="C27" s="9">
        <v>782</v>
      </c>
      <c r="D27" s="9">
        <f t="shared" si="0"/>
        <v>1384</v>
      </c>
      <c r="E27" s="9">
        <v>0</v>
      </c>
      <c r="F27" s="9">
        <v>0</v>
      </c>
      <c r="G27" s="9">
        <v>0</v>
      </c>
      <c r="H27" s="9">
        <f t="shared" si="2"/>
        <v>602</v>
      </c>
      <c r="I27" s="9">
        <f t="shared" si="2"/>
        <v>782</v>
      </c>
      <c r="J27" s="9">
        <f t="shared" si="2"/>
        <v>1384</v>
      </c>
      <c r="K27" s="375" t="s">
        <v>253</v>
      </c>
    </row>
    <row r="28" spans="1:11" ht="21" customHeight="1" thickBot="1" x14ac:dyDescent="0.35">
      <c r="A28" s="344" t="s">
        <v>1214</v>
      </c>
      <c r="B28" s="9">
        <v>187</v>
      </c>
      <c r="C28" s="9">
        <v>389</v>
      </c>
      <c r="D28" s="9">
        <f t="shared" si="0"/>
        <v>576</v>
      </c>
      <c r="E28" s="9">
        <v>0</v>
      </c>
      <c r="F28" s="9">
        <v>0</v>
      </c>
      <c r="G28" s="9">
        <v>0</v>
      </c>
      <c r="H28" s="9">
        <f t="shared" si="2"/>
        <v>187</v>
      </c>
      <c r="I28" s="9">
        <f t="shared" si="2"/>
        <v>389</v>
      </c>
      <c r="J28" s="9">
        <f t="shared" si="2"/>
        <v>576</v>
      </c>
      <c r="K28" s="22" t="s">
        <v>255</v>
      </c>
    </row>
    <row r="29" spans="1:11" ht="21" customHeight="1" thickBot="1" x14ac:dyDescent="0.3">
      <c r="A29" s="23" t="s">
        <v>90</v>
      </c>
      <c r="B29" s="24">
        <f>SUM(B9:B28)</f>
        <v>6781</v>
      </c>
      <c r="C29" s="24">
        <f t="shared" ref="C29:J29" si="3">SUM(C9:C28)</f>
        <v>11620</v>
      </c>
      <c r="D29" s="24">
        <f t="shared" si="3"/>
        <v>18401</v>
      </c>
      <c r="E29" s="24">
        <f t="shared" si="3"/>
        <v>0</v>
      </c>
      <c r="F29" s="24">
        <f t="shared" si="3"/>
        <v>0</v>
      </c>
      <c r="G29" s="24">
        <f t="shared" si="3"/>
        <v>0</v>
      </c>
      <c r="H29" s="24">
        <f t="shared" si="3"/>
        <v>6781</v>
      </c>
      <c r="I29" s="24">
        <f t="shared" si="3"/>
        <v>11620</v>
      </c>
      <c r="J29" s="24">
        <f t="shared" si="3"/>
        <v>18401</v>
      </c>
      <c r="K29" s="376" t="s">
        <v>91</v>
      </c>
    </row>
    <row r="30" spans="1:11" ht="14.4" thickTop="1" x14ac:dyDescent="0.25"/>
    <row r="39" spans="1:11" ht="22.5" customHeight="1" thickBot="1" x14ac:dyDescent="0.35">
      <c r="A39" s="35" t="s">
        <v>1289</v>
      </c>
      <c r="B39" s="35"/>
      <c r="C39" s="35"/>
      <c r="D39" s="35"/>
      <c r="E39" s="35"/>
      <c r="F39" s="35"/>
      <c r="G39" s="35"/>
      <c r="H39" s="35"/>
      <c r="I39" s="35"/>
      <c r="J39" s="35"/>
      <c r="K39" s="81" t="s">
        <v>1290</v>
      </c>
    </row>
    <row r="40" spans="1:11" ht="22.5" customHeight="1" thickTop="1" x14ac:dyDescent="0.3">
      <c r="A40" s="735" t="s">
        <v>205</v>
      </c>
      <c r="B40" s="746" t="s">
        <v>1</v>
      </c>
      <c r="C40" s="746"/>
      <c r="D40" s="746"/>
      <c r="E40" s="746" t="s">
        <v>2</v>
      </c>
      <c r="F40" s="746"/>
      <c r="G40" s="746"/>
      <c r="H40" s="746" t="s">
        <v>4</v>
      </c>
      <c r="I40" s="746"/>
      <c r="J40" s="746"/>
      <c r="K40" s="735" t="s">
        <v>206</v>
      </c>
    </row>
    <row r="41" spans="1:11" ht="22.5" customHeight="1" x14ac:dyDescent="0.3">
      <c r="A41" s="736"/>
      <c r="B41" s="747" t="s">
        <v>6</v>
      </c>
      <c r="C41" s="747"/>
      <c r="D41" s="747"/>
      <c r="E41" s="747" t="s">
        <v>7</v>
      </c>
      <c r="F41" s="747"/>
      <c r="G41" s="747"/>
      <c r="H41" s="747" t="s">
        <v>9</v>
      </c>
      <c r="I41" s="747"/>
      <c r="J41" s="747"/>
      <c r="K41" s="736"/>
    </row>
    <row r="42" spans="1:11" ht="22.5" customHeight="1" x14ac:dyDescent="0.3">
      <c r="A42" s="736"/>
      <c r="B42" s="370" t="s">
        <v>10</v>
      </c>
      <c r="C42" s="370" t="s">
        <v>113</v>
      </c>
      <c r="D42" s="370" t="s">
        <v>12</v>
      </c>
      <c r="E42" s="370" t="s">
        <v>10</v>
      </c>
      <c r="F42" s="370" t="s">
        <v>113</v>
      </c>
      <c r="G42" s="370" t="s">
        <v>12</v>
      </c>
      <c r="H42" s="370" t="s">
        <v>10</v>
      </c>
      <c r="I42" s="370" t="s">
        <v>113</v>
      </c>
      <c r="J42" s="370" t="s">
        <v>12</v>
      </c>
      <c r="K42" s="736"/>
    </row>
    <row r="43" spans="1:11" ht="22.5" customHeight="1" thickBot="1" x14ac:dyDescent="0.35">
      <c r="A43" s="737"/>
      <c r="B43" s="4" t="s">
        <v>13</v>
      </c>
      <c r="C43" s="4" t="s">
        <v>14</v>
      </c>
      <c r="D43" s="4" t="s">
        <v>9</v>
      </c>
      <c r="E43" s="4" t="s">
        <v>13</v>
      </c>
      <c r="F43" s="4" t="s">
        <v>14</v>
      </c>
      <c r="G43" s="4" t="s">
        <v>9</v>
      </c>
      <c r="H43" s="4" t="s">
        <v>13</v>
      </c>
      <c r="I43" s="4" t="s">
        <v>14</v>
      </c>
      <c r="J43" s="4" t="s">
        <v>9</v>
      </c>
      <c r="K43" s="737"/>
    </row>
    <row r="44" spans="1:11" ht="27" customHeight="1" x14ac:dyDescent="0.25">
      <c r="A44" s="8" t="s">
        <v>92</v>
      </c>
      <c r="B44" s="9"/>
      <c r="C44" s="9"/>
      <c r="D44" s="9"/>
      <c r="E44" s="9"/>
      <c r="F44" s="9"/>
      <c r="G44" s="9"/>
      <c r="H44" s="9"/>
      <c r="I44" s="9"/>
      <c r="J44" s="9"/>
      <c r="K44" s="375" t="s">
        <v>93</v>
      </c>
    </row>
    <row r="45" spans="1:11" ht="27" customHeight="1" x14ac:dyDescent="0.25">
      <c r="A45" s="8" t="s">
        <v>216</v>
      </c>
      <c r="B45" s="9">
        <v>267</v>
      </c>
      <c r="C45" s="9">
        <v>172</v>
      </c>
      <c r="D45" s="9">
        <f>SUM(B45:C45)</f>
        <v>439</v>
      </c>
      <c r="E45" s="9">
        <v>0</v>
      </c>
      <c r="F45" s="9">
        <v>0</v>
      </c>
      <c r="G45" s="9">
        <f t="shared" ref="G45:G57" si="4">SUM(E45:F45)</f>
        <v>0</v>
      </c>
      <c r="H45" s="9">
        <f t="shared" ref="H45:I56" si="5">SUM(B45,E45)</f>
        <v>267</v>
      </c>
      <c r="I45" s="9">
        <f t="shared" si="5"/>
        <v>172</v>
      </c>
      <c r="J45" s="9">
        <f t="shared" ref="J45:J56" si="6">SUM(H45:I45)</f>
        <v>439</v>
      </c>
      <c r="K45" s="375" t="s">
        <v>217</v>
      </c>
    </row>
    <row r="46" spans="1:11" ht="27" customHeight="1" x14ac:dyDescent="0.25">
      <c r="A46" s="8" t="s">
        <v>218</v>
      </c>
      <c r="B46" s="9">
        <v>67</v>
      </c>
      <c r="C46" s="9">
        <v>13</v>
      </c>
      <c r="D46" s="9">
        <f>SUM(B46:C46)</f>
        <v>80</v>
      </c>
      <c r="E46" s="9">
        <v>0</v>
      </c>
      <c r="F46" s="9">
        <v>0</v>
      </c>
      <c r="G46" s="9">
        <f t="shared" si="4"/>
        <v>0</v>
      </c>
      <c r="H46" s="9">
        <f t="shared" si="5"/>
        <v>67</v>
      </c>
      <c r="I46" s="9">
        <f t="shared" si="5"/>
        <v>13</v>
      </c>
      <c r="J46" s="9">
        <f t="shared" si="6"/>
        <v>80</v>
      </c>
      <c r="K46" s="375" t="s">
        <v>219</v>
      </c>
    </row>
    <row r="47" spans="1:11" ht="27" customHeight="1" x14ac:dyDescent="0.25">
      <c r="A47" s="8" t="s">
        <v>1240</v>
      </c>
      <c r="B47" s="9">
        <v>50</v>
      </c>
      <c r="C47" s="9">
        <v>12</v>
      </c>
      <c r="D47" s="9">
        <f>SUM(B47:C47)</f>
        <v>62</v>
      </c>
      <c r="E47" s="9">
        <v>0</v>
      </c>
      <c r="F47" s="9">
        <v>0</v>
      </c>
      <c r="G47" s="9">
        <f t="shared" si="4"/>
        <v>0</v>
      </c>
      <c r="H47" s="9">
        <f t="shared" si="5"/>
        <v>50</v>
      </c>
      <c r="I47" s="9">
        <f t="shared" si="5"/>
        <v>12</v>
      </c>
      <c r="J47" s="9">
        <f t="shared" si="6"/>
        <v>62</v>
      </c>
      <c r="K47" s="375" t="s">
        <v>1241</v>
      </c>
    </row>
    <row r="48" spans="1:11" ht="27" customHeight="1" x14ac:dyDescent="0.25">
      <c r="A48" s="8" t="s">
        <v>362</v>
      </c>
      <c r="B48" s="9">
        <v>163</v>
      </c>
      <c r="C48" s="9">
        <v>60</v>
      </c>
      <c r="D48" s="9">
        <f t="shared" ref="D48:D53" si="7">SUM(B48:C48)</f>
        <v>223</v>
      </c>
      <c r="E48" s="9">
        <v>0</v>
      </c>
      <c r="F48" s="9">
        <v>0</v>
      </c>
      <c r="G48" s="9">
        <f t="shared" si="4"/>
        <v>0</v>
      </c>
      <c r="H48" s="9">
        <f t="shared" si="5"/>
        <v>163</v>
      </c>
      <c r="I48" s="9">
        <f t="shared" si="5"/>
        <v>60</v>
      </c>
      <c r="J48" s="9">
        <f t="shared" si="6"/>
        <v>223</v>
      </c>
      <c r="K48" s="375" t="s">
        <v>1262</v>
      </c>
    </row>
    <row r="49" spans="1:11" ht="27" customHeight="1" x14ac:dyDescent="0.25">
      <c r="A49" s="8" t="s">
        <v>1258</v>
      </c>
      <c r="B49" s="9">
        <v>336</v>
      </c>
      <c r="C49" s="9">
        <v>85</v>
      </c>
      <c r="D49" s="9">
        <f t="shared" si="7"/>
        <v>421</v>
      </c>
      <c r="E49" s="9">
        <v>0</v>
      </c>
      <c r="F49" s="9">
        <v>0</v>
      </c>
      <c r="G49" s="9">
        <f t="shared" si="4"/>
        <v>0</v>
      </c>
      <c r="H49" s="9">
        <f t="shared" si="5"/>
        <v>336</v>
      </c>
      <c r="I49" s="9">
        <f t="shared" si="5"/>
        <v>85</v>
      </c>
      <c r="J49" s="9">
        <f t="shared" si="6"/>
        <v>421</v>
      </c>
      <c r="K49" s="375" t="s">
        <v>1262</v>
      </c>
    </row>
    <row r="50" spans="1:11" ht="27" customHeight="1" x14ac:dyDescent="0.25">
      <c r="A50" s="8" t="s">
        <v>226</v>
      </c>
      <c r="B50" s="9">
        <v>327</v>
      </c>
      <c r="C50" s="9">
        <v>234</v>
      </c>
      <c r="D50" s="9">
        <f t="shared" si="7"/>
        <v>561</v>
      </c>
      <c r="E50" s="9">
        <v>0</v>
      </c>
      <c r="F50" s="9">
        <v>0</v>
      </c>
      <c r="G50" s="9">
        <f t="shared" si="4"/>
        <v>0</v>
      </c>
      <c r="H50" s="9">
        <f t="shared" si="5"/>
        <v>327</v>
      </c>
      <c r="I50" s="9">
        <f t="shared" si="5"/>
        <v>234</v>
      </c>
      <c r="J50" s="9">
        <f t="shared" si="6"/>
        <v>561</v>
      </c>
      <c r="K50" s="375" t="s">
        <v>267</v>
      </c>
    </row>
    <row r="51" spans="1:11" ht="27" customHeight="1" x14ac:dyDescent="0.25">
      <c r="A51" s="8" t="s">
        <v>228</v>
      </c>
      <c r="B51" s="9">
        <v>0</v>
      </c>
      <c r="C51" s="9">
        <v>10</v>
      </c>
      <c r="D51" s="9">
        <f t="shared" si="7"/>
        <v>10</v>
      </c>
      <c r="E51" s="9">
        <v>0</v>
      </c>
      <c r="F51" s="9">
        <v>0</v>
      </c>
      <c r="G51" s="9">
        <f t="shared" si="4"/>
        <v>0</v>
      </c>
      <c r="H51" s="9">
        <f t="shared" si="5"/>
        <v>0</v>
      </c>
      <c r="I51" s="9">
        <f t="shared" si="5"/>
        <v>10</v>
      </c>
      <c r="J51" s="9">
        <f t="shared" si="6"/>
        <v>10</v>
      </c>
      <c r="K51" s="375" t="s">
        <v>268</v>
      </c>
    </row>
    <row r="52" spans="1:11" ht="27" customHeight="1" x14ac:dyDescent="0.25">
      <c r="A52" s="8" t="s">
        <v>230</v>
      </c>
      <c r="B52" s="9">
        <v>220</v>
      </c>
      <c r="C52" s="9">
        <v>206</v>
      </c>
      <c r="D52" s="9">
        <f t="shared" si="7"/>
        <v>426</v>
      </c>
      <c r="E52" s="9">
        <v>0</v>
      </c>
      <c r="F52" s="9">
        <v>0</v>
      </c>
      <c r="G52" s="9">
        <f t="shared" si="4"/>
        <v>0</v>
      </c>
      <c r="H52" s="9">
        <f t="shared" si="5"/>
        <v>220</v>
      </c>
      <c r="I52" s="9">
        <f t="shared" si="5"/>
        <v>206</v>
      </c>
      <c r="J52" s="9">
        <f t="shared" si="6"/>
        <v>426</v>
      </c>
      <c r="K52" s="375" t="s">
        <v>231</v>
      </c>
    </row>
    <row r="53" spans="1:11" ht="27" customHeight="1" x14ac:dyDescent="0.25">
      <c r="A53" s="8" t="s">
        <v>1245</v>
      </c>
      <c r="B53" s="9">
        <v>554</v>
      </c>
      <c r="C53" s="9">
        <v>567</v>
      </c>
      <c r="D53" s="9">
        <f t="shared" si="7"/>
        <v>1121</v>
      </c>
      <c r="E53" s="9">
        <v>0</v>
      </c>
      <c r="F53" s="9">
        <v>0</v>
      </c>
      <c r="G53" s="9">
        <f t="shared" si="4"/>
        <v>0</v>
      </c>
      <c r="H53" s="9">
        <f t="shared" si="5"/>
        <v>554</v>
      </c>
      <c r="I53" s="9">
        <f t="shared" si="5"/>
        <v>567</v>
      </c>
      <c r="J53" s="9">
        <f t="shared" si="6"/>
        <v>1121</v>
      </c>
      <c r="K53" s="375" t="s">
        <v>473</v>
      </c>
    </row>
    <row r="54" spans="1:11" ht="27" customHeight="1" x14ac:dyDescent="0.25">
      <c r="A54" s="8" t="s">
        <v>321</v>
      </c>
      <c r="B54" s="9">
        <v>450</v>
      </c>
      <c r="C54" s="9">
        <v>443</v>
      </c>
      <c r="D54" s="9">
        <f>SUM(B54:C54)</f>
        <v>893</v>
      </c>
      <c r="E54" s="9">
        <v>0</v>
      </c>
      <c r="F54" s="9">
        <v>0</v>
      </c>
      <c r="G54" s="9">
        <f t="shared" si="4"/>
        <v>0</v>
      </c>
      <c r="H54" s="9">
        <f t="shared" si="5"/>
        <v>450</v>
      </c>
      <c r="I54" s="9">
        <f t="shared" si="5"/>
        <v>443</v>
      </c>
      <c r="J54" s="9">
        <f t="shared" si="6"/>
        <v>893</v>
      </c>
      <c r="K54" s="375" t="s">
        <v>322</v>
      </c>
    </row>
    <row r="55" spans="1:11" ht="27" customHeight="1" x14ac:dyDescent="0.25">
      <c r="A55" s="8" t="s">
        <v>1252</v>
      </c>
      <c r="B55" s="9">
        <v>200</v>
      </c>
      <c r="C55" s="9">
        <v>21</v>
      </c>
      <c r="D55" s="9">
        <f>SUM(B55:C55)</f>
        <v>221</v>
      </c>
      <c r="E55" s="9">
        <v>0</v>
      </c>
      <c r="F55" s="9">
        <v>0</v>
      </c>
      <c r="G55" s="9">
        <f t="shared" si="4"/>
        <v>0</v>
      </c>
      <c r="H55" s="9">
        <f t="shared" si="5"/>
        <v>200</v>
      </c>
      <c r="I55" s="9">
        <f t="shared" si="5"/>
        <v>21</v>
      </c>
      <c r="J55" s="9">
        <f t="shared" si="6"/>
        <v>221</v>
      </c>
      <c r="K55" s="375" t="s">
        <v>1246</v>
      </c>
    </row>
    <row r="56" spans="1:11" ht="27" customHeight="1" x14ac:dyDescent="0.25">
      <c r="A56" s="8" t="s">
        <v>248</v>
      </c>
      <c r="B56" s="9">
        <v>415</v>
      </c>
      <c r="C56" s="9">
        <v>98</v>
      </c>
      <c r="D56" s="9">
        <f>SUM(B56:C56)</f>
        <v>513</v>
      </c>
      <c r="E56" s="9">
        <v>0</v>
      </c>
      <c r="F56" s="9">
        <v>0</v>
      </c>
      <c r="G56" s="9">
        <f t="shared" si="4"/>
        <v>0</v>
      </c>
      <c r="H56" s="9">
        <f t="shared" si="5"/>
        <v>415</v>
      </c>
      <c r="I56" s="9">
        <f t="shared" si="5"/>
        <v>98</v>
      </c>
      <c r="J56" s="9">
        <f t="shared" si="6"/>
        <v>513</v>
      </c>
      <c r="K56" s="375" t="s">
        <v>249</v>
      </c>
    </row>
    <row r="57" spans="1:11" ht="27" customHeight="1" thickBot="1" x14ac:dyDescent="0.3">
      <c r="A57" s="8" t="s">
        <v>127</v>
      </c>
      <c r="B57" s="9">
        <f>SUM(B45:B56)</f>
        <v>3049</v>
      </c>
      <c r="C57" s="9">
        <f>SUM(C45:C56)</f>
        <v>1921</v>
      </c>
      <c r="D57" s="9">
        <f>SUM(D45:D56)</f>
        <v>4970</v>
      </c>
      <c r="E57" s="9">
        <v>0</v>
      </c>
      <c r="F57" s="9">
        <v>0</v>
      </c>
      <c r="G57" s="9">
        <f t="shared" si="4"/>
        <v>0</v>
      </c>
      <c r="H57" s="9">
        <f>SUM(H45:H56)</f>
        <v>3049</v>
      </c>
      <c r="I57" s="9">
        <f>SUM(I45:I56)</f>
        <v>1921</v>
      </c>
      <c r="J57" s="9">
        <f>SUM(J45:J56)</f>
        <v>4970</v>
      </c>
      <c r="K57" s="375" t="s">
        <v>103</v>
      </c>
    </row>
    <row r="58" spans="1:11" ht="27" customHeight="1" thickBot="1" x14ac:dyDescent="0.3">
      <c r="A58" s="23" t="s">
        <v>384</v>
      </c>
      <c r="B58" s="24">
        <f t="shared" ref="B58:J58" si="8">SUM(B57,B29)</f>
        <v>9830</v>
      </c>
      <c r="C58" s="24">
        <f t="shared" si="8"/>
        <v>13541</v>
      </c>
      <c r="D58" s="24">
        <f t="shared" si="8"/>
        <v>23371</v>
      </c>
      <c r="E58" s="24">
        <f t="shared" si="8"/>
        <v>0</v>
      </c>
      <c r="F58" s="24">
        <f t="shared" si="8"/>
        <v>0</v>
      </c>
      <c r="G58" s="24">
        <f t="shared" si="8"/>
        <v>0</v>
      </c>
      <c r="H58" s="24">
        <f t="shared" si="8"/>
        <v>9830</v>
      </c>
      <c r="I58" s="24">
        <f t="shared" si="8"/>
        <v>13541</v>
      </c>
      <c r="J58" s="24">
        <f t="shared" si="8"/>
        <v>23371</v>
      </c>
      <c r="K58" s="376" t="s">
        <v>1253</v>
      </c>
    </row>
    <row r="59" spans="1:11" ht="14.4" thickTop="1" x14ac:dyDescent="0.25"/>
    <row r="64" spans="1:11" s="392" customFormat="1" x14ac:dyDescent="0.25"/>
    <row r="65" spans="1:11" s="659" customFormat="1" x14ac:dyDescent="0.25"/>
    <row r="66" spans="1:11" s="659" customFormat="1" x14ac:dyDescent="0.25"/>
    <row r="67" spans="1:11" s="659" customFormat="1" x14ac:dyDescent="0.25"/>
    <row r="68" spans="1:11" s="392" customFormat="1" x14ac:dyDescent="0.25"/>
    <row r="69" spans="1:11" ht="15" customHeight="1" x14ac:dyDescent="0.25"/>
    <row r="74" spans="1:11" ht="22.5" customHeight="1" x14ac:dyDescent="0.25">
      <c r="A74" s="738" t="s">
        <v>1291</v>
      </c>
      <c r="B74" s="738"/>
      <c r="C74" s="738"/>
      <c r="D74" s="738"/>
      <c r="E74" s="738"/>
      <c r="F74" s="738"/>
      <c r="G74" s="738"/>
      <c r="H74" s="738"/>
      <c r="I74" s="738"/>
      <c r="J74" s="738"/>
      <c r="K74" s="738"/>
    </row>
    <row r="75" spans="1:11" ht="35.25" customHeight="1" x14ac:dyDescent="0.3">
      <c r="A75" s="759" t="s">
        <v>1292</v>
      </c>
      <c r="B75" s="759"/>
      <c r="C75" s="759"/>
      <c r="D75" s="759"/>
      <c r="E75" s="759"/>
      <c r="F75" s="759"/>
      <c r="G75" s="759"/>
      <c r="H75" s="759"/>
      <c r="I75" s="759"/>
      <c r="J75" s="759"/>
      <c r="K75" s="759"/>
    </row>
    <row r="76" spans="1:11" ht="23.25" customHeight="1" thickBot="1" x14ac:dyDescent="0.35">
      <c r="A76" s="35" t="s">
        <v>1293</v>
      </c>
      <c r="B76" s="35"/>
      <c r="C76" s="35"/>
      <c r="D76" s="35"/>
      <c r="E76" s="35"/>
      <c r="F76" s="35"/>
      <c r="G76" s="35"/>
      <c r="H76" s="35"/>
      <c r="I76" s="35"/>
      <c r="J76" s="35"/>
      <c r="K76" s="81" t="s">
        <v>1294</v>
      </c>
    </row>
    <row r="77" spans="1:11" ht="15" customHeight="1" thickTop="1" x14ac:dyDescent="0.3">
      <c r="A77" s="735" t="s">
        <v>205</v>
      </c>
      <c r="B77" s="746" t="s">
        <v>1</v>
      </c>
      <c r="C77" s="746"/>
      <c r="D77" s="746"/>
      <c r="E77" s="746" t="s">
        <v>2</v>
      </c>
      <c r="F77" s="746"/>
      <c r="G77" s="746"/>
      <c r="H77" s="746" t="s">
        <v>4</v>
      </c>
      <c r="I77" s="746"/>
      <c r="J77" s="746"/>
      <c r="K77" s="735" t="s">
        <v>206</v>
      </c>
    </row>
    <row r="78" spans="1:11" ht="14.25" customHeight="1" x14ac:dyDescent="0.3">
      <c r="A78" s="736"/>
      <c r="B78" s="747" t="s">
        <v>6</v>
      </c>
      <c r="C78" s="747"/>
      <c r="D78" s="747"/>
      <c r="E78" s="747" t="s">
        <v>7</v>
      </c>
      <c r="F78" s="747"/>
      <c r="G78" s="747"/>
      <c r="H78" s="747" t="s">
        <v>9</v>
      </c>
      <c r="I78" s="747"/>
      <c r="J78" s="747"/>
      <c r="K78" s="736"/>
    </row>
    <row r="79" spans="1:11" ht="16.5" customHeight="1" x14ac:dyDescent="0.3">
      <c r="A79" s="736"/>
      <c r="B79" s="370" t="s">
        <v>10</v>
      </c>
      <c r="C79" s="370" t="s">
        <v>113</v>
      </c>
      <c r="D79" s="370" t="s">
        <v>12</v>
      </c>
      <c r="E79" s="370" t="s">
        <v>10</v>
      </c>
      <c r="F79" s="370" t="s">
        <v>113</v>
      </c>
      <c r="G79" s="370" t="s">
        <v>12</v>
      </c>
      <c r="H79" s="370" t="s">
        <v>10</v>
      </c>
      <c r="I79" s="370" t="s">
        <v>113</v>
      </c>
      <c r="J79" s="370" t="s">
        <v>12</v>
      </c>
      <c r="K79" s="736"/>
    </row>
    <row r="80" spans="1:11" ht="17.25" customHeight="1" thickBot="1" x14ac:dyDescent="0.35">
      <c r="A80" s="737"/>
      <c r="B80" s="4" t="s">
        <v>13</v>
      </c>
      <c r="C80" s="4" t="s">
        <v>14</v>
      </c>
      <c r="D80" s="4" t="s">
        <v>9</v>
      </c>
      <c r="E80" s="4" t="s">
        <v>13</v>
      </c>
      <c r="F80" s="4" t="s">
        <v>14</v>
      </c>
      <c r="G80" s="4" t="s">
        <v>9</v>
      </c>
      <c r="H80" s="4" t="s">
        <v>13</v>
      </c>
      <c r="I80" s="4" t="s">
        <v>14</v>
      </c>
      <c r="J80" s="4" t="s">
        <v>9</v>
      </c>
      <c r="K80" s="737"/>
    </row>
    <row r="81" spans="1:11" ht="20.25" customHeight="1" x14ac:dyDescent="0.25">
      <c r="A81" s="8" t="s">
        <v>15</v>
      </c>
      <c r="B81" s="9"/>
      <c r="C81" s="9"/>
      <c r="D81" s="9"/>
      <c r="E81" s="9"/>
      <c r="F81" s="9"/>
      <c r="G81" s="9"/>
      <c r="H81" s="9"/>
      <c r="I81" s="9"/>
      <c r="J81" s="9"/>
      <c r="K81" s="375" t="s">
        <v>207</v>
      </c>
    </row>
    <row r="82" spans="1:11" ht="20.25" customHeight="1" x14ac:dyDescent="0.25">
      <c r="A82" s="8" t="s">
        <v>208</v>
      </c>
      <c r="B82" s="9">
        <v>388</v>
      </c>
      <c r="C82" s="9">
        <v>740</v>
      </c>
      <c r="D82" s="9">
        <f>SUM(B82:C82)</f>
        <v>1128</v>
      </c>
      <c r="E82" s="9">
        <v>0</v>
      </c>
      <c r="F82" s="9">
        <v>0</v>
      </c>
      <c r="G82" s="9">
        <v>0</v>
      </c>
      <c r="H82" s="9">
        <f t="shared" ref="H82:I97" si="9">SUM(B82,E82)</f>
        <v>388</v>
      </c>
      <c r="I82" s="9">
        <f t="shared" si="9"/>
        <v>740</v>
      </c>
      <c r="J82" s="9">
        <f t="shared" ref="J82:J101" si="10">SUM(H82:I82)</f>
        <v>1128</v>
      </c>
      <c r="K82" s="375" t="s">
        <v>209</v>
      </c>
    </row>
    <row r="83" spans="1:11" ht="20.25" customHeight="1" x14ac:dyDescent="0.25">
      <c r="A83" s="8" t="s">
        <v>1238</v>
      </c>
      <c r="B83" s="9">
        <v>28</v>
      </c>
      <c r="C83" s="9">
        <v>38</v>
      </c>
      <c r="D83" s="9">
        <f t="shared" ref="D83:D101" si="11">SUM(B83:C83)</f>
        <v>66</v>
      </c>
      <c r="E83" s="9">
        <v>0</v>
      </c>
      <c r="F83" s="9">
        <v>0</v>
      </c>
      <c r="G83" s="9">
        <v>0</v>
      </c>
      <c r="H83" s="9">
        <f t="shared" si="9"/>
        <v>28</v>
      </c>
      <c r="I83" s="9">
        <f t="shared" si="9"/>
        <v>38</v>
      </c>
      <c r="J83" s="9">
        <f t="shared" si="10"/>
        <v>66</v>
      </c>
      <c r="K83" s="375" t="s">
        <v>1239</v>
      </c>
    </row>
    <row r="84" spans="1:11" ht="20.25" customHeight="1" x14ac:dyDescent="0.25">
      <c r="A84" s="8" t="s">
        <v>212</v>
      </c>
      <c r="B84" s="9">
        <v>234</v>
      </c>
      <c r="C84" s="9">
        <v>417</v>
      </c>
      <c r="D84" s="9">
        <f t="shared" si="11"/>
        <v>651</v>
      </c>
      <c r="E84" s="9">
        <v>0</v>
      </c>
      <c r="F84" s="9">
        <v>0</v>
      </c>
      <c r="G84" s="9">
        <v>0</v>
      </c>
      <c r="H84" s="9">
        <f t="shared" si="9"/>
        <v>234</v>
      </c>
      <c r="I84" s="9">
        <f t="shared" si="9"/>
        <v>417</v>
      </c>
      <c r="J84" s="9">
        <f t="shared" si="10"/>
        <v>651</v>
      </c>
      <c r="K84" s="375" t="s">
        <v>213</v>
      </c>
    </row>
    <row r="85" spans="1:11" ht="20.25" customHeight="1" x14ac:dyDescent="0.25">
      <c r="A85" s="8" t="s">
        <v>414</v>
      </c>
      <c r="B85" s="9">
        <v>156</v>
      </c>
      <c r="C85" s="9">
        <v>490</v>
      </c>
      <c r="D85" s="9">
        <f t="shared" si="11"/>
        <v>646</v>
      </c>
      <c r="E85" s="9">
        <v>0</v>
      </c>
      <c r="F85" s="9">
        <v>0</v>
      </c>
      <c r="G85" s="9">
        <v>0</v>
      </c>
      <c r="H85" s="9">
        <f t="shared" si="9"/>
        <v>156</v>
      </c>
      <c r="I85" s="9">
        <f t="shared" si="9"/>
        <v>490</v>
      </c>
      <c r="J85" s="9">
        <f t="shared" si="10"/>
        <v>646</v>
      </c>
      <c r="K85" s="375" t="s">
        <v>310</v>
      </c>
    </row>
    <row r="86" spans="1:11" ht="20.25" customHeight="1" x14ac:dyDescent="0.25">
      <c r="A86" s="8" t="s">
        <v>216</v>
      </c>
      <c r="B86" s="9">
        <v>81</v>
      </c>
      <c r="C86" s="9">
        <v>330</v>
      </c>
      <c r="D86" s="9">
        <f t="shared" si="11"/>
        <v>411</v>
      </c>
      <c r="E86" s="9">
        <v>0</v>
      </c>
      <c r="F86" s="9">
        <v>0</v>
      </c>
      <c r="G86" s="9">
        <v>0</v>
      </c>
      <c r="H86" s="9">
        <f t="shared" si="9"/>
        <v>81</v>
      </c>
      <c r="I86" s="9">
        <f t="shared" si="9"/>
        <v>330</v>
      </c>
      <c r="J86" s="9">
        <f t="shared" si="10"/>
        <v>411</v>
      </c>
      <c r="K86" s="375" t="s">
        <v>217</v>
      </c>
    </row>
    <row r="87" spans="1:11" ht="20.25" customHeight="1" x14ac:dyDescent="0.25">
      <c r="A87" s="8" t="s">
        <v>218</v>
      </c>
      <c r="B87" s="9">
        <v>404</v>
      </c>
      <c r="C87" s="9">
        <v>646</v>
      </c>
      <c r="D87" s="9">
        <f t="shared" si="11"/>
        <v>1050</v>
      </c>
      <c r="E87" s="9">
        <v>0</v>
      </c>
      <c r="F87" s="9">
        <v>0</v>
      </c>
      <c r="G87" s="9">
        <v>0</v>
      </c>
      <c r="H87" s="9">
        <f t="shared" si="9"/>
        <v>404</v>
      </c>
      <c r="I87" s="9">
        <f t="shared" si="9"/>
        <v>646</v>
      </c>
      <c r="J87" s="9">
        <f t="shared" si="10"/>
        <v>1050</v>
      </c>
      <c r="K87" s="375" t="s">
        <v>219</v>
      </c>
    </row>
    <row r="88" spans="1:11" ht="20.25" customHeight="1" x14ac:dyDescent="0.25">
      <c r="A88" s="8" t="s">
        <v>1240</v>
      </c>
      <c r="B88" s="9">
        <v>91</v>
      </c>
      <c r="C88" s="9">
        <v>74</v>
      </c>
      <c r="D88" s="9">
        <f t="shared" si="11"/>
        <v>165</v>
      </c>
      <c r="E88" s="9">
        <v>0</v>
      </c>
      <c r="F88" s="9">
        <v>0</v>
      </c>
      <c r="G88" s="9">
        <v>0</v>
      </c>
      <c r="H88" s="9">
        <f t="shared" si="9"/>
        <v>91</v>
      </c>
      <c r="I88" s="9">
        <f t="shared" si="9"/>
        <v>74</v>
      </c>
      <c r="J88" s="9">
        <f t="shared" si="10"/>
        <v>165</v>
      </c>
      <c r="K88" s="375" t="s">
        <v>1241</v>
      </c>
    </row>
    <row r="89" spans="1:11" ht="20.25" customHeight="1" x14ac:dyDescent="0.25">
      <c r="A89" s="8" t="s">
        <v>1295</v>
      </c>
      <c r="B89" s="9">
        <v>103</v>
      </c>
      <c r="C89" s="9">
        <v>255</v>
      </c>
      <c r="D89" s="9">
        <f t="shared" si="11"/>
        <v>358</v>
      </c>
      <c r="E89" s="9">
        <v>0</v>
      </c>
      <c r="F89" s="9">
        <v>0</v>
      </c>
      <c r="G89" s="9">
        <v>0</v>
      </c>
      <c r="H89" s="9">
        <f t="shared" si="9"/>
        <v>103</v>
      </c>
      <c r="I89" s="9">
        <f t="shared" si="9"/>
        <v>255</v>
      </c>
      <c r="J89" s="9">
        <f t="shared" si="10"/>
        <v>358</v>
      </c>
      <c r="K89" s="375" t="s">
        <v>1242</v>
      </c>
    </row>
    <row r="90" spans="1:11" ht="20.25" customHeight="1" x14ac:dyDescent="0.25">
      <c r="A90" s="8" t="s">
        <v>1258</v>
      </c>
      <c r="B90" s="9">
        <v>141</v>
      </c>
      <c r="C90" s="9">
        <v>312</v>
      </c>
      <c r="D90" s="9">
        <f t="shared" si="11"/>
        <v>453</v>
      </c>
      <c r="E90" s="9">
        <v>0</v>
      </c>
      <c r="F90" s="9">
        <v>0</v>
      </c>
      <c r="G90" s="9">
        <v>0</v>
      </c>
      <c r="H90" s="9">
        <f t="shared" si="9"/>
        <v>141</v>
      </c>
      <c r="I90" s="9">
        <f t="shared" si="9"/>
        <v>312</v>
      </c>
      <c r="J90" s="9">
        <f t="shared" si="10"/>
        <v>453</v>
      </c>
      <c r="K90" s="375" t="s">
        <v>1262</v>
      </c>
    </row>
    <row r="91" spans="1:11" ht="20.25" customHeight="1" x14ac:dyDescent="0.25">
      <c r="A91" s="8" t="s">
        <v>226</v>
      </c>
      <c r="B91" s="9">
        <v>292</v>
      </c>
      <c r="C91" s="9">
        <v>605</v>
      </c>
      <c r="D91" s="9">
        <f t="shared" si="11"/>
        <v>897</v>
      </c>
      <c r="E91" s="9">
        <v>0</v>
      </c>
      <c r="F91" s="9">
        <v>0</v>
      </c>
      <c r="G91" s="9">
        <v>0</v>
      </c>
      <c r="H91" s="9">
        <f t="shared" si="9"/>
        <v>292</v>
      </c>
      <c r="I91" s="9">
        <f t="shared" si="9"/>
        <v>605</v>
      </c>
      <c r="J91" s="9">
        <f t="shared" si="10"/>
        <v>897</v>
      </c>
      <c r="K91" s="375" t="s">
        <v>267</v>
      </c>
    </row>
    <row r="92" spans="1:11" ht="20.25" customHeight="1" x14ac:dyDescent="0.25">
      <c r="A92" s="8" t="s">
        <v>228</v>
      </c>
      <c r="B92" s="9">
        <v>0</v>
      </c>
      <c r="C92" s="9">
        <v>758</v>
      </c>
      <c r="D92" s="9">
        <f t="shared" si="11"/>
        <v>758</v>
      </c>
      <c r="E92" s="9">
        <v>0</v>
      </c>
      <c r="F92" s="9">
        <v>0</v>
      </c>
      <c r="G92" s="9">
        <v>0</v>
      </c>
      <c r="H92" s="9">
        <f t="shared" si="9"/>
        <v>0</v>
      </c>
      <c r="I92" s="9">
        <f t="shared" si="9"/>
        <v>758</v>
      </c>
      <c r="J92" s="9">
        <f t="shared" si="10"/>
        <v>758</v>
      </c>
      <c r="K92" s="375" t="s">
        <v>268</v>
      </c>
    </row>
    <row r="93" spans="1:11" ht="20.25" customHeight="1" x14ac:dyDescent="0.25">
      <c r="A93" s="8" t="s">
        <v>1296</v>
      </c>
      <c r="B93" s="9">
        <v>382</v>
      </c>
      <c r="C93" s="9">
        <v>373</v>
      </c>
      <c r="D93" s="9">
        <f t="shared" si="11"/>
        <v>755</v>
      </c>
      <c r="E93" s="9">
        <v>0</v>
      </c>
      <c r="F93" s="9">
        <v>0</v>
      </c>
      <c r="G93" s="9">
        <v>0</v>
      </c>
      <c r="H93" s="9">
        <f t="shared" si="9"/>
        <v>382</v>
      </c>
      <c r="I93" s="9">
        <f t="shared" si="9"/>
        <v>373</v>
      </c>
      <c r="J93" s="9">
        <f t="shared" si="10"/>
        <v>755</v>
      </c>
      <c r="K93" s="375" t="s">
        <v>231</v>
      </c>
    </row>
    <row r="94" spans="1:11" ht="20.25" customHeight="1" x14ac:dyDescent="0.25">
      <c r="A94" s="8" t="s">
        <v>1245</v>
      </c>
      <c r="B94" s="9">
        <v>585</v>
      </c>
      <c r="C94" s="9">
        <v>1714</v>
      </c>
      <c r="D94" s="9">
        <f t="shared" si="11"/>
        <v>2299</v>
      </c>
      <c r="E94" s="9">
        <v>0</v>
      </c>
      <c r="F94" s="9">
        <v>0</v>
      </c>
      <c r="G94" s="9">
        <v>0</v>
      </c>
      <c r="H94" s="9">
        <f t="shared" si="9"/>
        <v>585</v>
      </c>
      <c r="I94" s="9">
        <f t="shared" si="9"/>
        <v>1714</v>
      </c>
      <c r="J94" s="9">
        <f t="shared" si="10"/>
        <v>2299</v>
      </c>
      <c r="K94" s="375" t="s">
        <v>473</v>
      </c>
    </row>
    <row r="95" spans="1:11" ht="20.25" customHeight="1" x14ac:dyDescent="0.25">
      <c r="A95" s="8" t="s">
        <v>474</v>
      </c>
      <c r="B95" s="9">
        <v>202</v>
      </c>
      <c r="C95" s="9">
        <v>404</v>
      </c>
      <c r="D95" s="9">
        <f t="shared" si="11"/>
        <v>606</v>
      </c>
      <c r="E95" s="9">
        <v>0</v>
      </c>
      <c r="F95" s="9">
        <v>0</v>
      </c>
      <c r="G95" s="9">
        <v>0</v>
      </c>
      <c r="H95" s="9">
        <f t="shared" si="9"/>
        <v>202</v>
      </c>
      <c r="I95" s="9">
        <f t="shared" si="9"/>
        <v>404</v>
      </c>
      <c r="J95" s="9">
        <f t="shared" si="10"/>
        <v>606</v>
      </c>
      <c r="K95" s="375" t="s">
        <v>475</v>
      </c>
    </row>
    <row r="96" spans="1:11" ht="20.25" customHeight="1" x14ac:dyDescent="0.25">
      <c r="A96" s="8" t="s">
        <v>321</v>
      </c>
      <c r="B96" s="9">
        <v>1128</v>
      </c>
      <c r="C96" s="9">
        <v>1692</v>
      </c>
      <c r="D96" s="9">
        <f t="shared" si="11"/>
        <v>2820</v>
      </c>
      <c r="E96" s="9">
        <v>0</v>
      </c>
      <c r="F96" s="9">
        <v>0</v>
      </c>
      <c r="G96" s="9">
        <v>0</v>
      </c>
      <c r="H96" s="9">
        <f t="shared" si="9"/>
        <v>1128</v>
      </c>
      <c r="I96" s="9">
        <f t="shared" si="9"/>
        <v>1692</v>
      </c>
      <c r="J96" s="9">
        <f t="shared" si="10"/>
        <v>2820</v>
      </c>
      <c r="K96" s="375" t="s">
        <v>322</v>
      </c>
    </row>
    <row r="97" spans="1:11" ht="20.25" customHeight="1" x14ac:dyDescent="0.25">
      <c r="A97" s="8" t="s">
        <v>1252</v>
      </c>
      <c r="B97" s="9">
        <v>536</v>
      </c>
      <c r="C97" s="9">
        <v>76</v>
      </c>
      <c r="D97" s="9">
        <f t="shared" si="11"/>
        <v>612</v>
      </c>
      <c r="E97" s="9">
        <v>0</v>
      </c>
      <c r="F97" s="9">
        <v>0</v>
      </c>
      <c r="G97" s="9">
        <v>0</v>
      </c>
      <c r="H97" s="9">
        <f t="shared" si="9"/>
        <v>536</v>
      </c>
      <c r="I97" s="9">
        <f t="shared" si="9"/>
        <v>76</v>
      </c>
      <c r="J97" s="9">
        <f t="shared" si="10"/>
        <v>612</v>
      </c>
      <c r="K97" s="375" t="s">
        <v>1246</v>
      </c>
    </row>
    <row r="98" spans="1:11" ht="20.25" customHeight="1" x14ac:dyDescent="0.25">
      <c r="A98" s="8" t="s">
        <v>242</v>
      </c>
      <c r="B98" s="9">
        <v>290</v>
      </c>
      <c r="C98" s="9">
        <v>560</v>
      </c>
      <c r="D98" s="9">
        <f t="shared" si="11"/>
        <v>850</v>
      </c>
      <c r="E98" s="9">
        <v>0</v>
      </c>
      <c r="F98" s="9">
        <v>0</v>
      </c>
      <c r="G98" s="9">
        <v>0</v>
      </c>
      <c r="H98" s="9">
        <f t="shared" ref="H98:I101" si="12">SUM(B98,E98)</f>
        <v>290</v>
      </c>
      <c r="I98" s="9">
        <f t="shared" si="12"/>
        <v>560</v>
      </c>
      <c r="J98" s="9">
        <f t="shared" si="10"/>
        <v>850</v>
      </c>
      <c r="K98" s="375" t="s">
        <v>243</v>
      </c>
    </row>
    <row r="99" spans="1:11" ht="20.25" customHeight="1" x14ac:dyDescent="0.25">
      <c r="A99" s="8" t="s">
        <v>248</v>
      </c>
      <c r="B99" s="9">
        <v>419</v>
      </c>
      <c r="C99" s="9">
        <v>445</v>
      </c>
      <c r="D99" s="9">
        <f t="shared" si="11"/>
        <v>864</v>
      </c>
      <c r="E99" s="9">
        <v>0</v>
      </c>
      <c r="F99" s="9">
        <v>0</v>
      </c>
      <c r="G99" s="9">
        <v>0</v>
      </c>
      <c r="H99" s="9">
        <f t="shared" si="12"/>
        <v>419</v>
      </c>
      <c r="I99" s="9">
        <f t="shared" si="12"/>
        <v>445</v>
      </c>
      <c r="J99" s="9">
        <f t="shared" si="10"/>
        <v>864</v>
      </c>
      <c r="K99" s="375" t="s">
        <v>249</v>
      </c>
    </row>
    <row r="100" spans="1:11" ht="20.25" customHeight="1" x14ac:dyDescent="0.25">
      <c r="A100" s="8" t="s">
        <v>252</v>
      </c>
      <c r="B100" s="9">
        <v>583</v>
      </c>
      <c r="C100" s="9">
        <v>775</v>
      </c>
      <c r="D100" s="9">
        <f t="shared" si="11"/>
        <v>1358</v>
      </c>
      <c r="E100" s="9">
        <v>0</v>
      </c>
      <c r="F100" s="9">
        <v>0</v>
      </c>
      <c r="G100" s="9">
        <v>0</v>
      </c>
      <c r="H100" s="9">
        <f t="shared" si="12"/>
        <v>583</v>
      </c>
      <c r="I100" s="9">
        <f t="shared" si="12"/>
        <v>775</v>
      </c>
      <c r="J100" s="9">
        <f t="shared" si="10"/>
        <v>1358</v>
      </c>
      <c r="K100" s="375" t="s">
        <v>253</v>
      </c>
    </row>
    <row r="101" spans="1:11" ht="20.25" customHeight="1" thickBot="1" x14ac:dyDescent="0.35">
      <c r="A101" s="344" t="s">
        <v>1214</v>
      </c>
      <c r="B101" s="9">
        <v>149</v>
      </c>
      <c r="C101" s="9">
        <v>365</v>
      </c>
      <c r="D101" s="9">
        <f t="shared" si="11"/>
        <v>514</v>
      </c>
      <c r="E101" s="9">
        <v>0</v>
      </c>
      <c r="F101" s="9">
        <v>0</v>
      </c>
      <c r="G101" s="9">
        <v>0</v>
      </c>
      <c r="H101" s="9">
        <f t="shared" si="12"/>
        <v>149</v>
      </c>
      <c r="I101" s="9">
        <f t="shared" si="12"/>
        <v>365</v>
      </c>
      <c r="J101" s="9">
        <f t="shared" si="10"/>
        <v>514</v>
      </c>
      <c r="K101" s="22" t="s">
        <v>255</v>
      </c>
    </row>
    <row r="102" spans="1:11" ht="20.25" customHeight="1" thickBot="1" x14ac:dyDescent="0.3">
      <c r="A102" s="23" t="s">
        <v>90</v>
      </c>
      <c r="B102" s="24">
        <f t="shared" ref="B102:J102" si="13">SUM(B82:B101)</f>
        <v>6192</v>
      </c>
      <c r="C102" s="24">
        <f t="shared" si="13"/>
        <v>11069</v>
      </c>
      <c r="D102" s="24">
        <f t="shared" si="13"/>
        <v>17261</v>
      </c>
      <c r="E102" s="24">
        <f t="shared" si="13"/>
        <v>0</v>
      </c>
      <c r="F102" s="24">
        <f t="shared" si="13"/>
        <v>0</v>
      </c>
      <c r="G102" s="24">
        <f t="shared" si="13"/>
        <v>0</v>
      </c>
      <c r="H102" s="24">
        <f t="shared" si="13"/>
        <v>6192</v>
      </c>
      <c r="I102" s="24">
        <f t="shared" si="13"/>
        <v>11069</v>
      </c>
      <c r="J102" s="24">
        <f t="shared" si="13"/>
        <v>17261</v>
      </c>
      <c r="K102" s="376" t="s">
        <v>91</v>
      </c>
    </row>
    <row r="103" spans="1:11" ht="14.4" thickTop="1" x14ac:dyDescent="0.25"/>
    <row r="106" spans="1:11" s="659" customFormat="1" x14ac:dyDescent="0.25"/>
    <row r="107" spans="1:11" s="659" customFormat="1" x14ac:dyDescent="0.25"/>
    <row r="113" spans="1:11" ht="24" customHeight="1" thickBot="1" x14ac:dyDescent="0.35">
      <c r="A113" s="35" t="s">
        <v>1297</v>
      </c>
      <c r="B113" s="35"/>
      <c r="C113" s="35"/>
      <c r="D113" s="35"/>
      <c r="E113" s="35"/>
      <c r="F113" s="35"/>
      <c r="G113" s="35"/>
      <c r="H113" s="35"/>
      <c r="I113" s="35"/>
      <c r="J113" s="35"/>
      <c r="K113" s="81" t="s">
        <v>1298</v>
      </c>
    </row>
    <row r="114" spans="1:11" ht="24" customHeight="1" thickTop="1" x14ac:dyDescent="0.3">
      <c r="A114" s="735" t="s">
        <v>205</v>
      </c>
      <c r="B114" s="746" t="s">
        <v>1</v>
      </c>
      <c r="C114" s="746"/>
      <c r="D114" s="746"/>
      <c r="E114" s="746" t="s">
        <v>2</v>
      </c>
      <c r="F114" s="746"/>
      <c r="G114" s="746"/>
      <c r="H114" s="746" t="s">
        <v>4</v>
      </c>
      <c r="I114" s="746"/>
      <c r="J114" s="746"/>
      <c r="K114" s="735" t="s">
        <v>206</v>
      </c>
    </row>
    <row r="115" spans="1:11" ht="24" customHeight="1" x14ac:dyDescent="0.3">
      <c r="A115" s="736"/>
      <c r="B115" s="747" t="s">
        <v>6</v>
      </c>
      <c r="C115" s="747"/>
      <c r="D115" s="747"/>
      <c r="E115" s="747" t="s">
        <v>7</v>
      </c>
      <c r="F115" s="747"/>
      <c r="G115" s="747"/>
      <c r="H115" s="747" t="s">
        <v>9</v>
      </c>
      <c r="I115" s="747"/>
      <c r="J115" s="747"/>
      <c r="K115" s="736"/>
    </row>
    <row r="116" spans="1:11" ht="24" customHeight="1" x14ac:dyDescent="0.3">
      <c r="A116" s="736"/>
      <c r="B116" s="370" t="s">
        <v>10</v>
      </c>
      <c r="C116" s="370" t="s">
        <v>113</v>
      </c>
      <c r="D116" s="370" t="s">
        <v>12</v>
      </c>
      <c r="E116" s="370" t="s">
        <v>10</v>
      </c>
      <c r="F116" s="370" t="s">
        <v>113</v>
      </c>
      <c r="G116" s="370" t="s">
        <v>12</v>
      </c>
      <c r="H116" s="370" t="s">
        <v>10</v>
      </c>
      <c r="I116" s="370" t="s">
        <v>113</v>
      </c>
      <c r="J116" s="370" t="s">
        <v>12</v>
      </c>
      <c r="K116" s="736"/>
    </row>
    <row r="117" spans="1:11" ht="24" customHeight="1" thickBot="1" x14ac:dyDescent="0.35">
      <c r="A117" s="737"/>
      <c r="B117" s="4" t="s">
        <v>13</v>
      </c>
      <c r="C117" s="4" t="s">
        <v>14</v>
      </c>
      <c r="D117" s="4" t="s">
        <v>9</v>
      </c>
      <c r="E117" s="4" t="s">
        <v>13</v>
      </c>
      <c r="F117" s="4" t="s">
        <v>14</v>
      </c>
      <c r="G117" s="4" t="s">
        <v>9</v>
      </c>
      <c r="H117" s="4" t="s">
        <v>13</v>
      </c>
      <c r="I117" s="4" t="s">
        <v>14</v>
      </c>
      <c r="J117" s="4" t="s">
        <v>9</v>
      </c>
      <c r="K117" s="737"/>
    </row>
    <row r="118" spans="1:11" ht="24" customHeight="1" x14ac:dyDescent="0.25">
      <c r="A118" s="8" t="s">
        <v>92</v>
      </c>
      <c r="B118" s="9"/>
      <c r="C118" s="9"/>
      <c r="D118" s="9"/>
      <c r="E118" s="9"/>
      <c r="F118" s="9"/>
      <c r="G118" s="9"/>
      <c r="H118" s="9"/>
      <c r="I118" s="9"/>
      <c r="J118" s="9"/>
      <c r="K118" s="375" t="s">
        <v>93</v>
      </c>
    </row>
    <row r="119" spans="1:11" ht="24" customHeight="1" x14ac:dyDescent="0.25">
      <c r="A119" s="8" t="s">
        <v>216</v>
      </c>
      <c r="B119" s="9">
        <v>256</v>
      </c>
      <c r="C119" s="9">
        <v>168</v>
      </c>
      <c r="D119" s="9">
        <f>SUM(B119:C119)</f>
        <v>424</v>
      </c>
      <c r="E119" s="9">
        <v>0</v>
      </c>
      <c r="F119" s="9">
        <v>0</v>
      </c>
      <c r="G119" s="9">
        <f t="shared" ref="G119:G130" si="14">SUM(E119:F119)</f>
        <v>0</v>
      </c>
      <c r="H119" s="9">
        <f t="shared" ref="H119:I130" si="15">SUM(B119,E119)</f>
        <v>256</v>
      </c>
      <c r="I119" s="9">
        <f t="shared" si="15"/>
        <v>168</v>
      </c>
      <c r="J119" s="9">
        <f t="shared" ref="J119:J130" si="16">SUM(H119:I119)</f>
        <v>424</v>
      </c>
      <c r="K119" s="375" t="s">
        <v>217</v>
      </c>
    </row>
    <row r="120" spans="1:11" ht="24" customHeight="1" x14ac:dyDescent="0.25">
      <c r="A120" s="8" t="s">
        <v>218</v>
      </c>
      <c r="B120" s="9">
        <v>53</v>
      </c>
      <c r="C120" s="9">
        <v>8</v>
      </c>
      <c r="D120" s="9">
        <f>SUM(B120:C120)</f>
        <v>61</v>
      </c>
      <c r="E120" s="9">
        <v>0</v>
      </c>
      <c r="F120" s="9">
        <v>0</v>
      </c>
      <c r="G120" s="9">
        <f t="shared" si="14"/>
        <v>0</v>
      </c>
      <c r="H120" s="9">
        <f t="shared" si="15"/>
        <v>53</v>
      </c>
      <c r="I120" s="9">
        <f t="shared" si="15"/>
        <v>8</v>
      </c>
      <c r="J120" s="9">
        <f t="shared" si="16"/>
        <v>61</v>
      </c>
      <c r="K120" s="375" t="s">
        <v>219</v>
      </c>
    </row>
    <row r="121" spans="1:11" ht="24" customHeight="1" x14ac:dyDescent="0.25">
      <c r="A121" s="8" t="s">
        <v>1240</v>
      </c>
      <c r="B121" s="9">
        <v>33</v>
      </c>
      <c r="C121" s="9">
        <v>6</v>
      </c>
      <c r="D121" s="9">
        <f>SUM(B121:C121)</f>
        <v>39</v>
      </c>
      <c r="E121" s="9">
        <v>0</v>
      </c>
      <c r="F121" s="9">
        <v>0</v>
      </c>
      <c r="G121" s="9">
        <f t="shared" si="14"/>
        <v>0</v>
      </c>
      <c r="H121" s="9">
        <f t="shared" si="15"/>
        <v>33</v>
      </c>
      <c r="I121" s="9">
        <f t="shared" si="15"/>
        <v>6</v>
      </c>
      <c r="J121" s="9">
        <f t="shared" si="16"/>
        <v>39</v>
      </c>
      <c r="K121" s="375" t="s">
        <v>1241</v>
      </c>
    </row>
    <row r="122" spans="1:11" ht="24" customHeight="1" x14ac:dyDescent="0.25">
      <c r="A122" s="8" t="s">
        <v>362</v>
      </c>
      <c r="B122" s="9">
        <v>141</v>
      </c>
      <c r="C122" s="9">
        <v>50</v>
      </c>
      <c r="D122" s="9">
        <f t="shared" ref="D122:D127" si="17">SUM(B122:C122)</f>
        <v>191</v>
      </c>
      <c r="E122" s="9">
        <v>0</v>
      </c>
      <c r="F122" s="9">
        <v>0</v>
      </c>
      <c r="G122" s="9">
        <f t="shared" si="14"/>
        <v>0</v>
      </c>
      <c r="H122" s="9">
        <f t="shared" si="15"/>
        <v>141</v>
      </c>
      <c r="I122" s="9">
        <f t="shared" si="15"/>
        <v>50</v>
      </c>
      <c r="J122" s="9">
        <f t="shared" si="16"/>
        <v>191</v>
      </c>
      <c r="K122" s="375" t="s">
        <v>1242</v>
      </c>
    </row>
    <row r="123" spans="1:11" ht="24" customHeight="1" x14ac:dyDescent="0.25">
      <c r="A123" s="8" t="s">
        <v>1258</v>
      </c>
      <c r="B123" s="9">
        <v>268</v>
      </c>
      <c r="C123" s="9">
        <v>69</v>
      </c>
      <c r="D123" s="9">
        <f t="shared" si="17"/>
        <v>337</v>
      </c>
      <c r="E123" s="9">
        <v>0</v>
      </c>
      <c r="F123" s="9">
        <v>0</v>
      </c>
      <c r="G123" s="9">
        <f t="shared" si="14"/>
        <v>0</v>
      </c>
      <c r="H123" s="9">
        <f t="shared" si="15"/>
        <v>268</v>
      </c>
      <c r="I123" s="9">
        <f t="shared" si="15"/>
        <v>69</v>
      </c>
      <c r="J123" s="9">
        <f t="shared" si="16"/>
        <v>337</v>
      </c>
      <c r="K123" s="375" t="s">
        <v>1262</v>
      </c>
    </row>
    <row r="124" spans="1:11" ht="24" customHeight="1" x14ac:dyDescent="0.25">
      <c r="A124" s="8" t="s">
        <v>226</v>
      </c>
      <c r="B124" s="9">
        <v>276</v>
      </c>
      <c r="C124" s="9">
        <v>195</v>
      </c>
      <c r="D124" s="9">
        <f t="shared" si="17"/>
        <v>471</v>
      </c>
      <c r="E124" s="9">
        <v>0</v>
      </c>
      <c r="F124" s="9">
        <v>0</v>
      </c>
      <c r="G124" s="9">
        <f t="shared" si="14"/>
        <v>0</v>
      </c>
      <c r="H124" s="9">
        <f t="shared" si="15"/>
        <v>276</v>
      </c>
      <c r="I124" s="9">
        <f t="shared" si="15"/>
        <v>195</v>
      </c>
      <c r="J124" s="9">
        <f t="shared" si="16"/>
        <v>471</v>
      </c>
      <c r="K124" s="375" t="s">
        <v>267</v>
      </c>
    </row>
    <row r="125" spans="1:11" ht="24" customHeight="1" x14ac:dyDescent="0.25">
      <c r="A125" s="8" t="s">
        <v>228</v>
      </c>
      <c r="B125" s="9">
        <v>0</v>
      </c>
      <c r="C125" s="9">
        <v>7</v>
      </c>
      <c r="D125" s="9">
        <f t="shared" si="17"/>
        <v>7</v>
      </c>
      <c r="E125" s="9">
        <v>0</v>
      </c>
      <c r="F125" s="9">
        <v>0</v>
      </c>
      <c r="G125" s="9">
        <f t="shared" si="14"/>
        <v>0</v>
      </c>
      <c r="H125" s="9">
        <f t="shared" si="15"/>
        <v>0</v>
      </c>
      <c r="I125" s="9">
        <f t="shared" si="15"/>
        <v>7</v>
      </c>
      <c r="J125" s="9">
        <f t="shared" si="16"/>
        <v>7</v>
      </c>
      <c r="K125" s="375" t="s">
        <v>268</v>
      </c>
    </row>
    <row r="126" spans="1:11" ht="24" customHeight="1" x14ac:dyDescent="0.25">
      <c r="A126" s="8" t="s">
        <v>1296</v>
      </c>
      <c r="B126" s="9">
        <v>185</v>
      </c>
      <c r="C126" s="9">
        <v>191</v>
      </c>
      <c r="D126" s="9">
        <f t="shared" si="17"/>
        <v>376</v>
      </c>
      <c r="E126" s="9">
        <v>0</v>
      </c>
      <c r="F126" s="9">
        <v>0</v>
      </c>
      <c r="G126" s="9">
        <f t="shared" si="14"/>
        <v>0</v>
      </c>
      <c r="H126" s="9">
        <f t="shared" si="15"/>
        <v>185</v>
      </c>
      <c r="I126" s="9">
        <f t="shared" si="15"/>
        <v>191</v>
      </c>
      <c r="J126" s="9">
        <f t="shared" si="16"/>
        <v>376</v>
      </c>
      <c r="K126" s="375" t="s">
        <v>1251</v>
      </c>
    </row>
    <row r="127" spans="1:11" ht="24" customHeight="1" x14ac:dyDescent="0.25">
      <c r="A127" s="8" t="s">
        <v>1245</v>
      </c>
      <c r="B127" s="9">
        <v>483</v>
      </c>
      <c r="C127" s="9">
        <v>532</v>
      </c>
      <c r="D127" s="9">
        <f t="shared" si="17"/>
        <v>1015</v>
      </c>
      <c r="E127" s="9">
        <v>0</v>
      </c>
      <c r="F127" s="9">
        <v>0</v>
      </c>
      <c r="G127" s="9">
        <f t="shared" si="14"/>
        <v>0</v>
      </c>
      <c r="H127" s="9">
        <f t="shared" si="15"/>
        <v>483</v>
      </c>
      <c r="I127" s="9">
        <f t="shared" si="15"/>
        <v>532</v>
      </c>
      <c r="J127" s="9">
        <f t="shared" si="16"/>
        <v>1015</v>
      </c>
      <c r="K127" s="375" t="s">
        <v>473</v>
      </c>
    </row>
    <row r="128" spans="1:11" ht="24" customHeight="1" x14ac:dyDescent="0.25">
      <c r="A128" s="8" t="s">
        <v>321</v>
      </c>
      <c r="B128" s="9">
        <v>437</v>
      </c>
      <c r="C128" s="9">
        <v>442</v>
      </c>
      <c r="D128" s="9">
        <f>SUM(B128:C128)</f>
        <v>879</v>
      </c>
      <c r="E128" s="9">
        <v>0</v>
      </c>
      <c r="F128" s="9">
        <v>0</v>
      </c>
      <c r="G128" s="9">
        <f t="shared" si="14"/>
        <v>0</v>
      </c>
      <c r="H128" s="9">
        <f t="shared" si="15"/>
        <v>437</v>
      </c>
      <c r="I128" s="9">
        <f t="shared" si="15"/>
        <v>442</v>
      </c>
      <c r="J128" s="9">
        <f t="shared" si="16"/>
        <v>879</v>
      </c>
      <c r="K128" s="375" t="s">
        <v>322</v>
      </c>
    </row>
    <row r="129" spans="1:11" ht="24" customHeight="1" x14ac:dyDescent="0.25">
      <c r="A129" s="8" t="s">
        <v>1252</v>
      </c>
      <c r="B129" s="9">
        <v>198</v>
      </c>
      <c r="C129" s="9">
        <v>21</v>
      </c>
      <c r="D129" s="9">
        <f>SUM(B129:C129)</f>
        <v>219</v>
      </c>
      <c r="E129" s="9">
        <v>0</v>
      </c>
      <c r="F129" s="9">
        <v>0</v>
      </c>
      <c r="G129" s="9">
        <f t="shared" si="14"/>
        <v>0</v>
      </c>
      <c r="H129" s="9">
        <f t="shared" si="15"/>
        <v>198</v>
      </c>
      <c r="I129" s="9">
        <f t="shared" si="15"/>
        <v>21</v>
      </c>
      <c r="J129" s="9">
        <f t="shared" si="16"/>
        <v>219</v>
      </c>
      <c r="K129" s="375" t="s">
        <v>1246</v>
      </c>
    </row>
    <row r="130" spans="1:11" ht="24" customHeight="1" x14ac:dyDescent="0.25">
      <c r="A130" s="8" t="s">
        <v>248</v>
      </c>
      <c r="B130" s="9">
        <v>360</v>
      </c>
      <c r="C130" s="9">
        <v>86</v>
      </c>
      <c r="D130" s="9">
        <f>SUM(B130:C130)</f>
        <v>446</v>
      </c>
      <c r="E130" s="9">
        <v>0</v>
      </c>
      <c r="F130" s="9">
        <v>0</v>
      </c>
      <c r="G130" s="9">
        <f t="shared" si="14"/>
        <v>0</v>
      </c>
      <c r="H130" s="9">
        <f t="shared" si="15"/>
        <v>360</v>
      </c>
      <c r="I130" s="9">
        <f t="shared" si="15"/>
        <v>86</v>
      </c>
      <c r="J130" s="9">
        <f t="shared" si="16"/>
        <v>446</v>
      </c>
      <c r="K130" s="375" t="s">
        <v>249</v>
      </c>
    </row>
    <row r="131" spans="1:11" ht="24" customHeight="1" thickBot="1" x14ac:dyDescent="0.3">
      <c r="A131" s="20" t="s">
        <v>127</v>
      </c>
      <c r="B131" s="21">
        <f>SUM(B119:B130)</f>
        <v>2690</v>
      </c>
      <c r="C131" s="21">
        <f t="shared" ref="C131:J131" si="18">SUM(C119:C130)</f>
        <v>1775</v>
      </c>
      <c r="D131" s="21">
        <f t="shared" si="18"/>
        <v>4465</v>
      </c>
      <c r="E131" s="21">
        <f t="shared" si="18"/>
        <v>0</v>
      </c>
      <c r="F131" s="21">
        <f t="shared" si="18"/>
        <v>0</v>
      </c>
      <c r="G131" s="21">
        <f t="shared" si="18"/>
        <v>0</v>
      </c>
      <c r="H131" s="21">
        <f t="shared" si="18"/>
        <v>2690</v>
      </c>
      <c r="I131" s="21">
        <f t="shared" si="18"/>
        <v>1775</v>
      </c>
      <c r="J131" s="21">
        <f t="shared" si="18"/>
        <v>4465</v>
      </c>
      <c r="K131" s="22" t="s">
        <v>103</v>
      </c>
    </row>
    <row r="132" spans="1:11" ht="24" customHeight="1" thickBot="1" x14ac:dyDescent="0.3">
      <c r="A132" s="23" t="s">
        <v>384</v>
      </c>
      <c r="B132" s="24">
        <f>SUM(B131,B102)</f>
        <v>8882</v>
      </c>
      <c r="C132" s="24">
        <f t="shared" ref="C132:J132" si="19">SUM(C131,C102)</f>
        <v>12844</v>
      </c>
      <c r="D132" s="24">
        <f t="shared" si="19"/>
        <v>21726</v>
      </c>
      <c r="E132" s="24">
        <f t="shared" si="19"/>
        <v>0</v>
      </c>
      <c r="F132" s="24">
        <f t="shared" si="19"/>
        <v>0</v>
      </c>
      <c r="G132" s="24">
        <f t="shared" si="19"/>
        <v>0</v>
      </c>
      <c r="H132" s="24">
        <f t="shared" si="19"/>
        <v>8882</v>
      </c>
      <c r="I132" s="24">
        <f t="shared" si="19"/>
        <v>12844</v>
      </c>
      <c r="J132" s="24">
        <f t="shared" si="19"/>
        <v>21726</v>
      </c>
      <c r="K132" s="376" t="s">
        <v>1253</v>
      </c>
    </row>
    <row r="133" spans="1:11" ht="14.4" thickTop="1" x14ac:dyDescent="0.25"/>
  </sheetData>
  <mergeCells count="36">
    <mergeCell ref="A1:K1"/>
    <mergeCell ref="A2:K2"/>
    <mergeCell ref="A4:A7"/>
    <mergeCell ref="B4:D4"/>
    <mergeCell ref="E4:G4"/>
    <mergeCell ref="H4:J4"/>
    <mergeCell ref="K4:K7"/>
    <mergeCell ref="B5:D5"/>
    <mergeCell ref="E5:G5"/>
    <mergeCell ref="H5:J5"/>
    <mergeCell ref="A40:A43"/>
    <mergeCell ref="B40:D40"/>
    <mergeCell ref="E40:G40"/>
    <mergeCell ref="H40:J40"/>
    <mergeCell ref="K40:K43"/>
    <mergeCell ref="B41:D41"/>
    <mergeCell ref="E41:G41"/>
    <mergeCell ref="H41:J41"/>
    <mergeCell ref="A74:K74"/>
    <mergeCell ref="A75:K75"/>
    <mergeCell ref="A77:A80"/>
    <mergeCell ref="B77:D77"/>
    <mergeCell ref="E77:G77"/>
    <mergeCell ref="H77:J77"/>
    <mergeCell ref="K77:K80"/>
    <mergeCell ref="B78:D78"/>
    <mergeCell ref="E78:G78"/>
    <mergeCell ref="H78:J78"/>
    <mergeCell ref="A114:A117"/>
    <mergeCell ref="B114:D114"/>
    <mergeCell ref="E114:G114"/>
    <mergeCell ref="H114:J114"/>
    <mergeCell ref="K114:K117"/>
    <mergeCell ref="B115:D115"/>
    <mergeCell ref="E115:G115"/>
    <mergeCell ref="H115:J11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78"/>
  <sheetViews>
    <sheetView rightToLeft="1" view="pageBreakPreview" topLeftCell="A57" zoomScale="85" zoomScaleNormal="85" zoomScaleSheetLayoutView="85" workbookViewId="0">
      <selection activeCell="A81" sqref="A81"/>
    </sheetView>
  </sheetViews>
  <sheetFormatPr defaultColWidth="9" defaultRowHeight="13.8" x14ac:dyDescent="0.25"/>
  <cols>
    <col min="1" max="1" width="20.3984375" style="383" customWidth="1"/>
    <col min="2" max="2" width="6.5" style="383" customWidth="1"/>
    <col min="3" max="4" width="8.5" style="383" customWidth="1"/>
    <col min="5" max="5" width="7.8984375" style="383" customWidth="1"/>
    <col min="6" max="6" width="9" style="383" customWidth="1"/>
    <col min="7" max="7" width="6" style="383" bestFit="1" customWidth="1"/>
    <col min="8" max="8" width="8.8984375" style="383" customWidth="1"/>
    <col min="9" max="9" width="10.19921875" style="383" customWidth="1"/>
    <col min="10" max="10" width="9.8984375" style="383" customWidth="1"/>
    <col min="11" max="11" width="31.59765625" style="383" customWidth="1"/>
    <col min="12" max="16384" width="9" style="383"/>
  </cols>
  <sheetData>
    <row r="1" spans="1:11" ht="32.25" customHeight="1" x14ac:dyDescent="0.25">
      <c r="A1" s="775" t="s">
        <v>1299</v>
      </c>
      <c r="B1" s="775"/>
      <c r="C1" s="775"/>
      <c r="D1" s="775"/>
      <c r="E1" s="775"/>
      <c r="F1" s="775"/>
      <c r="G1" s="775"/>
      <c r="H1" s="775"/>
      <c r="I1" s="775"/>
      <c r="J1" s="775"/>
      <c r="K1" s="775"/>
    </row>
    <row r="2" spans="1:11" ht="40.5" customHeight="1" x14ac:dyDescent="0.25">
      <c r="A2" s="776" t="s">
        <v>1300</v>
      </c>
      <c r="B2" s="776"/>
      <c r="C2" s="776"/>
      <c r="D2" s="776"/>
      <c r="E2" s="776"/>
      <c r="F2" s="776"/>
      <c r="G2" s="776"/>
      <c r="H2" s="776"/>
      <c r="I2" s="776"/>
      <c r="J2" s="776"/>
      <c r="K2" s="776"/>
    </row>
    <row r="3" spans="1:11" ht="27.75" customHeight="1" thickBot="1" x14ac:dyDescent="0.3">
      <c r="A3" s="345" t="s">
        <v>1301</v>
      </c>
      <c r="B3" s="345"/>
      <c r="C3" s="345"/>
      <c r="D3" s="345"/>
      <c r="E3" s="345"/>
      <c r="F3" s="345"/>
      <c r="G3" s="345"/>
      <c r="H3" s="345"/>
      <c r="I3" s="345"/>
      <c r="J3" s="345"/>
      <c r="K3" s="346" t="s">
        <v>1302</v>
      </c>
    </row>
    <row r="4" spans="1:11" ht="22.5" customHeight="1" thickTop="1" x14ac:dyDescent="0.25">
      <c r="A4" s="777" t="s">
        <v>205</v>
      </c>
      <c r="B4" s="777" t="s">
        <v>1</v>
      </c>
      <c r="C4" s="777"/>
      <c r="D4" s="777"/>
      <c r="E4" s="777" t="s">
        <v>2</v>
      </c>
      <c r="F4" s="777"/>
      <c r="G4" s="777"/>
      <c r="H4" s="777" t="s">
        <v>4</v>
      </c>
      <c r="I4" s="777"/>
      <c r="J4" s="777"/>
      <c r="K4" s="777" t="s">
        <v>206</v>
      </c>
    </row>
    <row r="5" spans="1:11" ht="22.5" customHeight="1" x14ac:dyDescent="0.25">
      <c r="A5" s="778"/>
      <c r="B5" s="778" t="s">
        <v>6</v>
      </c>
      <c r="C5" s="778"/>
      <c r="D5" s="778"/>
      <c r="E5" s="778" t="s">
        <v>7</v>
      </c>
      <c r="F5" s="778"/>
      <c r="G5" s="778"/>
      <c r="H5" s="778" t="s">
        <v>9</v>
      </c>
      <c r="I5" s="778"/>
      <c r="J5" s="778"/>
      <c r="K5" s="778"/>
    </row>
    <row r="6" spans="1:11" ht="22.5" customHeight="1" x14ac:dyDescent="0.25">
      <c r="A6" s="778"/>
      <c r="B6" s="372" t="s">
        <v>10</v>
      </c>
      <c r="C6" s="372" t="s">
        <v>113</v>
      </c>
      <c r="D6" s="372" t="s">
        <v>12</v>
      </c>
      <c r="E6" s="372" t="s">
        <v>10</v>
      </c>
      <c r="F6" s="372" t="s">
        <v>113</v>
      </c>
      <c r="G6" s="372" t="s">
        <v>12</v>
      </c>
      <c r="H6" s="372" t="s">
        <v>10</v>
      </c>
      <c r="I6" s="372" t="s">
        <v>113</v>
      </c>
      <c r="J6" s="372" t="s">
        <v>12</v>
      </c>
      <c r="K6" s="778"/>
    </row>
    <row r="7" spans="1:11" ht="22.5" customHeight="1" thickBot="1" x14ac:dyDescent="0.3">
      <c r="A7" s="779"/>
      <c r="B7" s="373" t="s">
        <v>13</v>
      </c>
      <c r="C7" s="373" t="s">
        <v>14</v>
      </c>
      <c r="D7" s="373" t="s">
        <v>9</v>
      </c>
      <c r="E7" s="373" t="s">
        <v>13</v>
      </c>
      <c r="F7" s="373" t="s">
        <v>14</v>
      </c>
      <c r="G7" s="373" t="s">
        <v>9</v>
      </c>
      <c r="H7" s="373" t="s">
        <v>13</v>
      </c>
      <c r="I7" s="373" t="s">
        <v>14</v>
      </c>
      <c r="J7" s="373" t="s">
        <v>9</v>
      </c>
      <c r="K7" s="779"/>
    </row>
    <row r="8" spans="1:11" ht="21.75" customHeight="1" x14ac:dyDescent="0.25">
      <c r="A8" s="173" t="s">
        <v>15</v>
      </c>
      <c r="B8" s="175"/>
      <c r="C8" s="175"/>
      <c r="D8" s="175"/>
      <c r="E8" s="175"/>
      <c r="F8" s="175"/>
      <c r="G8" s="175"/>
      <c r="H8" s="175"/>
      <c r="I8" s="175"/>
      <c r="J8" s="175"/>
      <c r="K8" s="176" t="s">
        <v>207</v>
      </c>
    </row>
    <row r="9" spans="1:11" ht="21.75" customHeight="1" x14ac:dyDescent="0.25">
      <c r="A9" s="173" t="s">
        <v>1303</v>
      </c>
      <c r="B9" s="175">
        <v>20</v>
      </c>
      <c r="C9" s="175">
        <v>9</v>
      </c>
      <c r="D9" s="175">
        <f t="shared" ref="D9:D14" si="0">SUM(B9:C9)</f>
        <v>29</v>
      </c>
      <c r="E9" s="175">
        <v>0</v>
      </c>
      <c r="F9" s="175">
        <v>0</v>
      </c>
      <c r="G9" s="175">
        <v>0</v>
      </c>
      <c r="H9" s="175">
        <f t="shared" ref="H9:J14" si="1">SUM(B9,E9)</f>
        <v>20</v>
      </c>
      <c r="I9" s="175">
        <f t="shared" si="1"/>
        <v>9</v>
      </c>
      <c r="J9" s="175">
        <f t="shared" si="1"/>
        <v>29</v>
      </c>
      <c r="K9" s="176" t="s">
        <v>1304</v>
      </c>
    </row>
    <row r="10" spans="1:11" ht="21.75" customHeight="1" x14ac:dyDescent="0.25">
      <c r="A10" s="173" t="s">
        <v>522</v>
      </c>
      <c r="B10" s="175">
        <v>43</v>
      </c>
      <c r="C10" s="175">
        <v>43</v>
      </c>
      <c r="D10" s="175">
        <f t="shared" si="0"/>
        <v>86</v>
      </c>
      <c r="E10" s="175">
        <v>0</v>
      </c>
      <c r="F10" s="175">
        <v>0</v>
      </c>
      <c r="G10" s="175">
        <v>0</v>
      </c>
      <c r="H10" s="175">
        <f t="shared" si="1"/>
        <v>43</v>
      </c>
      <c r="I10" s="175">
        <f t="shared" si="1"/>
        <v>43</v>
      </c>
      <c r="J10" s="175">
        <f t="shared" si="1"/>
        <v>86</v>
      </c>
      <c r="K10" s="176" t="s">
        <v>223</v>
      </c>
    </row>
    <row r="11" spans="1:11" ht="21.75" customHeight="1" x14ac:dyDescent="0.25">
      <c r="A11" s="173" t="s">
        <v>998</v>
      </c>
      <c r="B11" s="175">
        <v>30</v>
      </c>
      <c r="C11" s="175">
        <v>30</v>
      </c>
      <c r="D11" s="175">
        <f t="shared" si="0"/>
        <v>60</v>
      </c>
      <c r="E11" s="175">
        <v>0</v>
      </c>
      <c r="F11" s="175">
        <v>0</v>
      </c>
      <c r="G11" s="175">
        <v>0</v>
      </c>
      <c r="H11" s="175">
        <f t="shared" si="1"/>
        <v>30</v>
      </c>
      <c r="I11" s="175">
        <f t="shared" si="1"/>
        <v>30</v>
      </c>
      <c r="J11" s="175">
        <f t="shared" si="1"/>
        <v>60</v>
      </c>
      <c r="K11" s="176" t="s">
        <v>225</v>
      </c>
    </row>
    <row r="12" spans="1:11" ht="21.75" customHeight="1" x14ac:dyDescent="0.25">
      <c r="A12" s="173" t="s">
        <v>1111</v>
      </c>
      <c r="B12" s="175">
        <v>53</v>
      </c>
      <c r="C12" s="175">
        <v>70</v>
      </c>
      <c r="D12" s="175">
        <f t="shared" si="0"/>
        <v>123</v>
      </c>
      <c r="E12" s="175">
        <v>0</v>
      </c>
      <c r="F12" s="175">
        <v>0</v>
      </c>
      <c r="G12" s="175">
        <v>0</v>
      </c>
      <c r="H12" s="175">
        <f t="shared" si="1"/>
        <v>53</v>
      </c>
      <c r="I12" s="175">
        <f t="shared" si="1"/>
        <v>70</v>
      </c>
      <c r="J12" s="175">
        <f t="shared" si="1"/>
        <v>123</v>
      </c>
      <c r="K12" s="176" t="s">
        <v>1305</v>
      </c>
    </row>
    <row r="13" spans="1:11" ht="21.75" customHeight="1" x14ac:dyDescent="0.25">
      <c r="A13" s="173" t="s">
        <v>1306</v>
      </c>
      <c r="B13" s="175">
        <v>38</v>
      </c>
      <c r="C13" s="175">
        <v>83</v>
      </c>
      <c r="D13" s="175">
        <f t="shared" si="0"/>
        <v>121</v>
      </c>
      <c r="E13" s="175">
        <v>0</v>
      </c>
      <c r="F13" s="175">
        <v>0</v>
      </c>
      <c r="G13" s="175">
        <v>0</v>
      </c>
      <c r="H13" s="175">
        <f t="shared" si="1"/>
        <v>38</v>
      </c>
      <c r="I13" s="175">
        <f t="shared" si="1"/>
        <v>83</v>
      </c>
      <c r="J13" s="175">
        <f t="shared" si="1"/>
        <v>121</v>
      </c>
      <c r="K13" s="176" t="s">
        <v>1307</v>
      </c>
    </row>
    <row r="14" spans="1:11" ht="21.75" customHeight="1" thickBot="1" x14ac:dyDescent="0.3">
      <c r="A14" s="285" t="s">
        <v>1308</v>
      </c>
      <c r="B14" s="175">
        <v>82</v>
      </c>
      <c r="C14" s="175">
        <v>122</v>
      </c>
      <c r="D14" s="175">
        <f t="shared" si="0"/>
        <v>204</v>
      </c>
      <c r="E14" s="174">
        <v>0</v>
      </c>
      <c r="F14" s="174">
        <v>0</v>
      </c>
      <c r="G14" s="174">
        <v>0</v>
      </c>
      <c r="H14" s="174">
        <f t="shared" si="1"/>
        <v>82</v>
      </c>
      <c r="I14" s="174">
        <f t="shared" si="1"/>
        <v>122</v>
      </c>
      <c r="J14" s="174">
        <f t="shared" si="1"/>
        <v>204</v>
      </c>
      <c r="K14" s="287" t="s">
        <v>1309</v>
      </c>
    </row>
    <row r="15" spans="1:11" ht="21.75" customHeight="1" thickBot="1" x14ac:dyDescent="0.3">
      <c r="A15" s="189" t="s">
        <v>90</v>
      </c>
      <c r="B15" s="189">
        <f>SUM(B9:B14)</f>
        <v>266</v>
      </c>
      <c r="C15" s="189">
        <f t="shared" ref="C15:J15" si="2">SUM(C9:C14)</f>
        <v>357</v>
      </c>
      <c r="D15" s="189">
        <f t="shared" si="2"/>
        <v>623</v>
      </c>
      <c r="E15" s="189">
        <f t="shared" si="2"/>
        <v>0</v>
      </c>
      <c r="F15" s="189">
        <f t="shared" si="2"/>
        <v>0</v>
      </c>
      <c r="G15" s="189">
        <f t="shared" si="2"/>
        <v>0</v>
      </c>
      <c r="H15" s="189">
        <f t="shared" si="2"/>
        <v>266</v>
      </c>
      <c r="I15" s="189">
        <f t="shared" si="2"/>
        <v>357</v>
      </c>
      <c r="J15" s="189">
        <f t="shared" si="2"/>
        <v>623</v>
      </c>
      <c r="K15" s="376" t="s">
        <v>91</v>
      </c>
    </row>
    <row r="16" spans="1:11" ht="20.100000000000001" customHeight="1" thickTop="1" x14ac:dyDescent="0.25">
      <c r="A16" s="17" t="s">
        <v>92</v>
      </c>
      <c r="B16" s="17"/>
      <c r="C16" s="17"/>
      <c r="D16" s="17"/>
      <c r="E16" s="17"/>
      <c r="F16" s="17"/>
      <c r="G16" s="17"/>
      <c r="H16" s="17"/>
      <c r="I16" s="17"/>
      <c r="J16" s="17"/>
      <c r="K16" s="375" t="s">
        <v>93</v>
      </c>
    </row>
    <row r="17" spans="1:11" ht="20.100000000000001" customHeight="1" x14ac:dyDescent="0.25">
      <c r="A17" s="173" t="s">
        <v>1303</v>
      </c>
      <c r="B17" s="8">
        <v>12</v>
      </c>
      <c r="C17" s="8">
        <v>1</v>
      </c>
      <c r="D17" s="8">
        <f>SUM(B17:C17)</f>
        <v>13</v>
      </c>
      <c r="E17" s="8">
        <v>0</v>
      </c>
      <c r="F17" s="8">
        <v>0</v>
      </c>
      <c r="G17" s="8">
        <f>SUM(E17:F17)</f>
        <v>0</v>
      </c>
      <c r="H17" s="8">
        <f>SUM(B17,E17)</f>
        <v>12</v>
      </c>
      <c r="I17" s="8">
        <f t="shared" ref="I17:J18" si="3">SUM(C17,F17)</f>
        <v>1</v>
      </c>
      <c r="J17" s="8">
        <f t="shared" si="3"/>
        <v>13</v>
      </c>
      <c r="K17" s="176" t="s">
        <v>1304</v>
      </c>
    </row>
    <row r="18" spans="1:11" ht="20.100000000000001" customHeight="1" x14ac:dyDescent="0.25">
      <c r="A18" s="285" t="s">
        <v>1111</v>
      </c>
      <c r="B18" s="20">
        <v>6</v>
      </c>
      <c r="C18" s="20">
        <v>13</v>
      </c>
      <c r="D18" s="8">
        <f>SUM(B18:C18)</f>
        <v>19</v>
      </c>
      <c r="E18" s="8">
        <v>0</v>
      </c>
      <c r="F18" s="8">
        <v>0</v>
      </c>
      <c r="G18" s="8">
        <f>SUM(E18:F18)</f>
        <v>0</v>
      </c>
      <c r="H18" s="8">
        <f>SUM(B18,E18)</f>
        <v>6</v>
      </c>
      <c r="I18" s="8">
        <f t="shared" si="3"/>
        <v>13</v>
      </c>
      <c r="J18" s="8">
        <f t="shared" si="3"/>
        <v>19</v>
      </c>
      <c r="K18" s="176" t="s">
        <v>1305</v>
      </c>
    </row>
    <row r="19" spans="1:11" ht="20.100000000000001" customHeight="1" thickBot="1" x14ac:dyDescent="0.3">
      <c r="A19" s="20" t="s">
        <v>127</v>
      </c>
      <c r="B19" s="20">
        <f>SUM(B17:B18)</f>
        <v>18</v>
      </c>
      <c r="C19" s="20">
        <f t="shared" ref="C19:J19" si="4">SUM(C17:C18)</f>
        <v>14</v>
      </c>
      <c r="D19" s="20">
        <f t="shared" si="4"/>
        <v>32</v>
      </c>
      <c r="E19" s="20">
        <f t="shared" si="4"/>
        <v>0</v>
      </c>
      <c r="F19" s="20">
        <f t="shared" si="4"/>
        <v>0</v>
      </c>
      <c r="G19" s="20">
        <f t="shared" si="4"/>
        <v>0</v>
      </c>
      <c r="H19" s="20">
        <f t="shared" si="4"/>
        <v>18</v>
      </c>
      <c r="I19" s="20">
        <f t="shared" si="4"/>
        <v>14</v>
      </c>
      <c r="J19" s="20">
        <f t="shared" si="4"/>
        <v>32</v>
      </c>
      <c r="K19" s="22" t="s">
        <v>103</v>
      </c>
    </row>
    <row r="20" spans="1:11" ht="20.100000000000001" customHeight="1" thickBot="1" x14ac:dyDescent="0.3">
      <c r="A20" s="188" t="s">
        <v>384</v>
      </c>
      <c r="B20" s="347">
        <f>SUM(B19,B15)</f>
        <v>284</v>
      </c>
      <c r="C20" s="347">
        <f t="shared" ref="C20:J20" si="5">SUM(C19,C15)</f>
        <v>371</v>
      </c>
      <c r="D20" s="347">
        <f t="shared" si="5"/>
        <v>655</v>
      </c>
      <c r="E20" s="347">
        <f t="shared" si="5"/>
        <v>0</v>
      </c>
      <c r="F20" s="347">
        <f t="shared" si="5"/>
        <v>0</v>
      </c>
      <c r="G20" s="347">
        <f t="shared" si="5"/>
        <v>0</v>
      </c>
      <c r="H20" s="347">
        <f t="shared" si="5"/>
        <v>284</v>
      </c>
      <c r="I20" s="347">
        <f t="shared" si="5"/>
        <v>371</v>
      </c>
      <c r="J20" s="347">
        <f t="shared" si="5"/>
        <v>655</v>
      </c>
      <c r="K20" s="376" t="s">
        <v>1253</v>
      </c>
    </row>
    <row r="21" spans="1:11" ht="20.100000000000001" customHeight="1" thickTop="1" x14ac:dyDescent="0.25"/>
    <row r="22" spans="1:11" s="610" customFormat="1" ht="20.100000000000001" customHeight="1" x14ac:dyDescent="0.25"/>
    <row r="23" spans="1:11" s="610" customFormat="1" ht="20.100000000000001" customHeight="1" x14ac:dyDescent="0.25"/>
    <row r="24" spans="1:11" s="665" customFormat="1" ht="20.100000000000001" customHeight="1" x14ac:dyDescent="0.25"/>
    <row r="25" spans="1:11" ht="20.100000000000001" customHeight="1" x14ac:dyDescent="0.25"/>
    <row r="26" spans="1:11" ht="20.100000000000001" customHeight="1" x14ac:dyDescent="0.25"/>
    <row r="27" spans="1:11" ht="25.5" customHeight="1" x14ac:dyDescent="0.25">
      <c r="A27" s="775" t="s">
        <v>1310</v>
      </c>
      <c r="B27" s="775"/>
      <c r="C27" s="775"/>
      <c r="D27" s="775"/>
      <c r="E27" s="775"/>
      <c r="F27" s="775"/>
      <c r="G27" s="775"/>
      <c r="H27" s="775"/>
      <c r="I27" s="775"/>
      <c r="J27" s="775"/>
      <c r="K27" s="775"/>
    </row>
    <row r="28" spans="1:11" ht="38.25" customHeight="1" x14ac:dyDescent="0.25">
      <c r="A28" s="776" t="s">
        <v>1311</v>
      </c>
      <c r="B28" s="776"/>
      <c r="C28" s="776"/>
      <c r="D28" s="776"/>
      <c r="E28" s="776"/>
      <c r="F28" s="776"/>
      <c r="G28" s="776"/>
      <c r="H28" s="776"/>
      <c r="I28" s="776"/>
      <c r="J28" s="776"/>
      <c r="K28" s="776"/>
    </row>
    <row r="29" spans="1:11" ht="24.9" customHeight="1" thickBot="1" x14ac:dyDescent="0.3">
      <c r="A29" s="345" t="s">
        <v>1312</v>
      </c>
      <c r="B29" s="345"/>
      <c r="C29" s="345"/>
      <c r="D29" s="345"/>
      <c r="E29" s="345"/>
      <c r="F29" s="345"/>
      <c r="G29" s="345"/>
      <c r="H29" s="345"/>
      <c r="I29" s="345"/>
      <c r="J29" s="345"/>
      <c r="K29" s="346" t="s">
        <v>1313</v>
      </c>
    </row>
    <row r="30" spans="1:11" ht="21.75" customHeight="1" thickTop="1" x14ac:dyDescent="0.25">
      <c r="A30" s="777" t="s">
        <v>205</v>
      </c>
      <c r="B30" s="777" t="s">
        <v>1</v>
      </c>
      <c r="C30" s="777"/>
      <c r="D30" s="777"/>
      <c r="E30" s="777" t="s">
        <v>2</v>
      </c>
      <c r="F30" s="777"/>
      <c r="G30" s="777"/>
      <c r="H30" s="777" t="s">
        <v>4</v>
      </c>
      <c r="I30" s="777"/>
      <c r="J30" s="777"/>
      <c r="K30" s="777" t="s">
        <v>206</v>
      </c>
    </row>
    <row r="31" spans="1:11" ht="21.75" customHeight="1" x14ac:dyDescent="0.25">
      <c r="A31" s="778"/>
      <c r="B31" s="778" t="s">
        <v>6</v>
      </c>
      <c r="C31" s="778"/>
      <c r="D31" s="778"/>
      <c r="E31" s="778" t="s">
        <v>7</v>
      </c>
      <c r="F31" s="778"/>
      <c r="G31" s="778"/>
      <c r="H31" s="778" t="s">
        <v>9</v>
      </c>
      <c r="I31" s="778"/>
      <c r="J31" s="778"/>
      <c r="K31" s="778"/>
    </row>
    <row r="32" spans="1:11" ht="21.75" customHeight="1" x14ac:dyDescent="0.25">
      <c r="A32" s="778"/>
      <c r="B32" s="372" t="s">
        <v>10</v>
      </c>
      <c r="C32" s="372" t="s">
        <v>113</v>
      </c>
      <c r="D32" s="372" t="s">
        <v>12</v>
      </c>
      <c r="E32" s="372" t="s">
        <v>10</v>
      </c>
      <c r="F32" s="372" t="s">
        <v>113</v>
      </c>
      <c r="G32" s="372" t="s">
        <v>12</v>
      </c>
      <c r="H32" s="372" t="s">
        <v>10</v>
      </c>
      <c r="I32" s="372" t="s">
        <v>113</v>
      </c>
      <c r="J32" s="372" t="s">
        <v>12</v>
      </c>
      <c r="K32" s="778"/>
    </row>
    <row r="33" spans="1:11" ht="21.75" customHeight="1" thickBot="1" x14ac:dyDescent="0.3">
      <c r="A33" s="779"/>
      <c r="B33" s="373" t="s">
        <v>13</v>
      </c>
      <c r="C33" s="373" t="s">
        <v>14</v>
      </c>
      <c r="D33" s="373" t="s">
        <v>9</v>
      </c>
      <c r="E33" s="373" t="s">
        <v>13</v>
      </c>
      <c r="F33" s="373" t="s">
        <v>14</v>
      </c>
      <c r="G33" s="373" t="s">
        <v>9</v>
      </c>
      <c r="H33" s="373" t="s">
        <v>13</v>
      </c>
      <c r="I33" s="373" t="s">
        <v>14</v>
      </c>
      <c r="J33" s="373" t="s">
        <v>9</v>
      </c>
      <c r="K33" s="779"/>
    </row>
    <row r="34" spans="1:11" ht="21.75" customHeight="1" x14ac:dyDescent="0.25">
      <c r="A34" s="173" t="s">
        <v>15</v>
      </c>
      <c r="B34" s="175"/>
      <c r="C34" s="175"/>
      <c r="D34" s="175"/>
      <c r="E34" s="175"/>
      <c r="F34" s="175"/>
      <c r="G34" s="175"/>
      <c r="H34" s="175"/>
      <c r="I34" s="175"/>
      <c r="J34" s="175"/>
      <c r="K34" s="176" t="s">
        <v>207</v>
      </c>
    </row>
    <row r="35" spans="1:11" ht="21.75" customHeight="1" x14ac:dyDescent="0.25">
      <c r="A35" s="173" t="s">
        <v>1303</v>
      </c>
      <c r="B35" s="175">
        <v>133</v>
      </c>
      <c r="C35" s="175">
        <v>126</v>
      </c>
      <c r="D35" s="175">
        <f t="shared" ref="D35:D40" si="6">SUM(B35:C35)</f>
        <v>259</v>
      </c>
      <c r="E35" s="175">
        <v>0</v>
      </c>
      <c r="F35" s="175">
        <v>0</v>
      </c>
      <c r="G35" s="175">
        <f t="shared" ref="G35:G40" si="7">SUM(E35:F35)</f>
        <v>0</v>
      </c>
      <c r="H35" s="175">
        <f t="shared" ref="H35:J40" si="8">SUM(B35,E35)</f>
        <v>133</v>
      </c>
      <c r="I35" s="175">
        <f t="shared" si="8"/>
        <v>126</v>
      </c>
      <c r="J35" s="175">
        <f t="shared" si="8"/>
        <v>259</v>
      </c>
      <c r="K35" s="176" t="s">
        <v>1304</v>
      </c>
    </row>
    <row r="36" spans="1:11" ht="21.75" customHeight="1" x14ac:dyDescent="0.25">
      <c r="A36" s="173" t="s">
        <v>522</v>
      </c>
      <c r="B36" s="175">
        <v>348</v>
      </c>
      <c r="C36" s="175">
        <v>377</v>
      </c>
      <c r="D36" s="175">
        <f t="shared" si="6"/>
        <v>725</v>
      </c>
      <c r="E36" s="175">
        <v>0</v>
      </c>
      <c r="F36" s="175">
        <v>0</v>
      </c>
      <c r="G36" s="175">
        <f t="shared" si="7"/>
        <v>0</v>
      </c>
      <c r="H36" s="175">
        <f t="shared" si="8"/>
        <v>348</v>
      </c>
      <c r="I36" s="175">
        <f t="shared" si="8"/>
        <v>377</v>
      </c>
      <c r="J36" s="175">
        <f t="shared" si="8"/>
        <v>725</v>
      </c>
      <c r="K36" s="176" t="s">
        <v>223</v>
      </c>
    </row>
    <row r="37" spans="1:11" ht="21.75" customHeight="1" x14ac:dyDescent="0.25">
      <c r="A37" s="173" t="s">
        <v>998</v>
      </c>
      <c r="B37" s="175">
        <v>173</v>
      </c>
      <c r="C37" s="175">
        <v>141</v>
      </c>
      <c r="D37" s="175">
        <f t="shared" si="6"/>
        <v>314</v>
      </c>
      <c r="E37" s="175">
        <v>0</v>
      </c>
      <c r="F37" s="175">
        <v>0</v>
      </c>
      <c r="G37" s="175">
        <f t="shared" si="7"/>
        <v>0</v>
      </c>
      <c r="H37" s="175">
        <f t="shared" si="8"/>
        <v>173</v>
      </c>
      <c r="I37" s="175">
        <f t="shared" si="8"/>
        <v>141</v>
      </c>
      <c r="J37" s="175">
        <f t="shared" si="8"/>
        <v>314</v>
      </c>
      <c r="K37" s="176" t="s">
        <v>225</v>
      </c>
    </row>
    <row r="38" spans="1:11" ht="21.75" customHeight="1" x14ac:dyDescent="0.25">
      <c r="A38" s="173" t="s">
        <v>1111</v>
      </c>
      <c r="B38" s="175">
        <v>110</v>
      </c>
      <c r="C38" s="175">
        <v>192</v>
      </c>
      <c r="D38" s="175">
        <f t="shared" si="6"/>
        <v>302</v>
      </c>
      <c r="E38" s="175">
        <v>0</v>
      </c>
      <c r="F38" s="175">
        <v>0</v>
      </c>
      <c r="G38" s="175">
        <f t="shared" si="7"/>
        <v>0</v>
      </c>
      <c r="H38" s="175">
        <f t="shared" si="8"/>
        <v>110</v>
      </c>
      <c r="I38" s="175">
        <f t="shared" si="8"/>
        <v>192</v>
      </c>
      <c r="J38" s="175">
        <f t="shared" si="8"/>
        <v>302</v>
      </c>
      <c r="K38" s="176" t="s">
        <v>1305</v>
      </c>
    </row>
    <row r="39" spans="1:11" ht="21.75" customHeight="1" x14ac:dyDescent="0.25">
      <c r="A39" s="173" t="s">
        <v>1306</v>
      </c>
      <c r="B39" s="175">
        <v>155</v>
      </c>
      <c r="C39" s="175">
        <v>263</v>
      </c>
      <c r="D39" s="175">
        <f t="shared" si="6"/>
        <v>418</v>
      </c>
      <c r="E39" s="175">
        <v>0</v>
      </c>
      <c r="F39" s="175">
        <v>0</v>
      </c>
      <c r="G39" s="175">
        <f t="shared" si="7"/>
        <v>0</v>
      </c>
      <c r="H39" s="175">
        <f t="shared" si="8"/>
        <v>155</v>
      </c>
      <c r="I39" s="175">
        <f t="shared" si="8"/>
        <v>263</v>
      </c>
      <c r="J39" s="175">
        <f t="shared" si="8"/>
        <v>418</v>
      </c>
      <c r="K39" s="176" t="s">
        <v>1307</v>
      </c>
    </row>
    <row r="40" spans="1:11" ht="21.75" customHeight="1" thickBot="1" x14ac:dyDescent="0.3">
      <c r="A40" s="173" t="s">
        <v>1308</v>
      </c>
      <c r="B40" s="175">
        <v>250</v>
      </c>
      <c r="C40" s="175">
        <v>310</v>
      </c>
      <c r="D40" s="175">
        <f t="shared" si="6"/>
        <v>560</v>
      </c>
      <c r="E40" s="175">
        <v>0</v>
      </c>
      <c r="F40" s="175">
        <v>0</v>
      </c>
      <c r="G40" s="175">
        <f t="shared" si="7"/>
        <v>0</v>
      </c>
      <c r="H40" s="175">
        <f t="shared" si="8"/>
        <v>250</v>
      </c>
      <c r="I40" s="175">
        <f t="shared" si="8"/>
        <v>310</v>
      </c>
      <c r="J40" s="175">
        <f t="shared" si="8"/>
        <v>560</v>
      </c>
      <c r="K40" s="176" t="s">
        <v>1309</v>
      </c>
    </row>
    <row r="41" spans="1:11" ht="21.75" customHeight="1" thickBot="1" x14ac:dyDescent="0.3">
      <c r="A41" s="189" t="s">
        <v>90</v>
      </c>
      <c r="B41" s="189">
        <f>SUM(B35:B40)</f>
        <v>1169</v>
      </c>
      <c r="C41" s="189">
        <f t="shared" ref="C41:J41" si="9">SUM(C35:C40)</f>
        <v>1409</v>
      </c>
      <c r="D41" s="189">
        <f t="shared" si="9"/>
        <v>2578</v>
      </c>
      <c r="E41" s="189">
        <f t="shared" si="9"/>
        <v>0</v>
      </c>
      <c r="F41" s="189">
        <f t="shared" si="9"/>
        <v>0</v>
      </c>
      <c r="G41" s="189">
        <f t="shared" si="9"/>
        <v>0</v>
      </c>
      <c r="H41" s="189">
        <f t="shared" si="9"/>
        <v>1169</v>
      </c>
      <c r="I41" s="189">
        <f t="shared" si="9"/>
        <v>1409</v>
      </c>
      <c r="J41" s="189">
        <f t="shared" si="9"/>
        <v>2578</v>
      </c>
      <c r="K41" s="376" t="s">
        <v>91</v>
      </c>
    </row>
    <row r="42" spans="1:11" ht="23.25" customHeight="1" thickTop="1" x14ac:dyDescent="0.25">
      <c r="A42" s="17" t="s">
        <v>92</v>
      </c>
      <c r="B42" s="17"/>
      <c r="C42" s="17"/>
      <c r="D42" s="17"/>
      <c r="E42" s="17"/>
      <c r="F42" s="17"/>
      <c r="G42" s="17"/>
      <c r="H42" s="17"/>
      <c r="I42" s="17"/>
      <c r="J42" s="17"/>
      <c r="K42" s="375" t="s">
        <v>93</v>
      </c>
    </row>
    <row r="43" spans="1:11" ht="20.25" customHeight="1" x14ac:dyDescent="0.25">
      <c r="A43" s="173" t="s">
        <v>1303</v>
      </c>
      <c r="B43" s="8">
        <v>58</v>
      </c>
      <c r="C43" s="8">
        <v>10</v>
      </c>
      <c r="D43" s="8">
        <f>SUM(B43:C43)</f>
        <v>68</v>
      </c>
      <c r="E43" s="8">
        <v>0</v>
      </c>
      <c r="F43" s="8">
        <v>0</v>
      </c>
      <c r="G43" s="8">
        <f>SUM(E43:F43)</f>
        <v>0</v>
      </c>
      <c r="H43" s="8">
        <f>SUM(B43,E43)</f>
        <v>58</v>
      </c>
      <c r="I43" s="8">
        <f t="shared" ref="I43:J44" si="10">SUM(C43,F43)</f>
        <v>10</v>
      </c>
      <c r="J43" s="8">
        <f t="shared" si="10"/>
        <v>68</v>
      </c>
      <c r="K43" s="176" t="s">
        <v>1304</v>
      </c>
    </row>
    <row r="44" spans="1:11" ht="17.25" customHeight="1" x14ac:dyDescent="0.25">
      <c r="A44" s="285" t="s">
        <v>1111</v>
      </c>
      <c r="B44" s="20">
        <v>33</v>
      </c>
      <c r="C44" s="20">
        <v>42</v>
      </c>
      <c r="D44" s="8">
        <f>SUM(B44:C44)</f>
        <v>75</v>
      </c>
      <c r="E44" s="8">
        <v>0</v>
      </c>
      <c r="F44" s="8">
        <v>0</v>
      </c>
      <c r="G44" s="8">
        <f>SUM(E44:F44)</f>
        <v>0</v>
      </c>
      <c r="H44" s="8">
        <f>SUM(B44,E44)</f>
        <v>33</v>
      </c>
      <c r="I44" s="8">
        <f t="shared" si="10"/>
        <v>42</v>
      </c>
      <c r="J44" s="8">
        <f t="shared" si="10"/>
        <v>75</v>
      </c>
      <c r="K44" s="176" t="s">
        <v>1305</v>
      </c>
    </row>
    <row r="45" spans="1:11" ht="18" customHeight="1" thickBot="1" x14ac:dyDescent="0.3">
      <c r="A45" s="20" t="s">
        <v>127</v>
      </c>
      <c r="B45" s="20">
        <f>SUM(B43:B44)</f>
        <v>91</v>
      </c>
      <c r="C45" s="20">
        <f t="shared" ref="C45:I45" si="11">SUM(C43:C44)</f>
        <v>52</v>
      </c>
      <c r="D45" s="20">
        <f t="shared" si="11"/>
        <v>143</v>
      </c>
      <c r="E45" s="20">
        <f t="shared" si="11"/>
        <v>0</v>
      </c>
      <c r="F45" s="20">
        <f t="shared" si="11"/>
        <v>0</v>
      </c>
      <c r="G45" s="20">
        <f t="shared" si="11"/>
        <v>0</v>
      </c>
      <c r="H45" s="20">
        <f t="shared" si="11"/>
        <v>91</v>
      </c>
      <c r="I45" s="20">
        <f t="shared" si="11"/>
        <v>52</v>
      </c>
      <c r="J45" s="20">
        <f t="shared" ref="J45" si="12">SUM(J43:J44)</f>
        <v>143</v>
      </c>
      <c r="K45" s="22" t="s">
        <v>103</v>
      </c>
    </row>
    <row r="46" spans="1:11" ht="21" customHeight="1" thickBot="1" x14ac:dyDescent="0.3">
      <c r="A46" s="188" t="s">
        <v>384</v>
      </c>
      <c r="B46" s="347">
        <f>SUM(B45,B41)</f>
        <v>1260</v>
      </c>
      <c r="C46" s="347">
        <f t="shared" ref="C46:J46" si="13">SUM(C45,C41)</f>
        <v>1461</v>
      </c>
      <c r="D46" s="347">
        <f t="shared" si="13"/>
        <v>2721</v>
      </c>
      <c r="E46" s="347">
        <f t="shared" si="13"/>
        <v>0</v>
      </c>
      <c r="F46" s="347">
        <f t="shared" si="13"/>
        <v>0</v>
      </c>
      <c r="G46" s="347">
        <f t="shared" si="13"/>
        <v>0</v>
      </c>
      <c r="H46" s="347">
        <f t="shared" si="13"/>
        <v>1260</v>
      </c>
      <c r="I46" s="347">
        <f t="shared" si="13"/>
        <v>1461</v>
      </c>
      <c r="J46" s="347">
        <f t="shared" si="13"/>
        <v>2721</v>
      </c>
      <c r="K46" s="376" t="s">
        <v>1253</v>
      </c>
    </row>
    <row r="47" spans="1:11" ht="14.4" thickTop="1" x14ac:dyDescent="0.25"/>
    <row r="55" spans="1:11" ht="24.9" customHeight="1" x14ac:dyDescent="0.25">
      <c r="A55" s="775" t="s">
        <v>1314</v>
      </c>
      <c r="B55" s="775"/>
      <c r="C55" s="775"/>
      <c r="D55" s="775"/>
      <c r="E55" s="775"/>
      <c r="F55" s="775"/>
      <c r="G55" s="775"/>
      <c r="H55" s="775"/>
      <c r="I55" s="775"/>
      <c r="J55" s="775"/>
      <c r="K55" s="775"/>
    </row>
    <row r="56" spans="1:11" ht="37.5" customHeight="1" x14ac:dyDescent="0.25">
      <c r="A56" s="776" t="s">
        <v>1315</v>
      </c>
      <c r="B56" s="776"/>
      <c r="C56" s="776"/>
      <c r="D56" s="776"/>
      <c r="E56" s="776"/>
      <c r="F56" s="776"/>
      <c r="G56" s="776"/>
      <c r="H56" s="776"/>
      <c r="I56" s="776"/>
      <c r="J56" s="776"/>
      <c r="K56" s="776"/>
    </row>
    <row r="57" spans="1:11" ht="24.75" customHeight="1" thickBot="1" x14ac:dyDescent="0.3">
      <c r="A57" s="345" t="s">
        <v>1316</v>
      </c>
      <c r="B57" s="345"/>
      <c r="C57" s="345"/>
      <c r="D57" s="345"/>
      <c r="E57" s="345"/>
      <c r="F57" s="345"/>
      <c r="G57" s="345"/>
      <c r="H57" s="345"/>
      <c r="I57" s="345"/>
      <c r="J57" s="345"/>
      <c r="K57" s="346" t="s">
        <v>1317</v>
      </c>
    </row>
    <row r="58" spans="1:11" ht="21.75" customHeight="1" thickTop="1" x14ac:dyDescent="0.25">
      <c r="A58" s="777" t="s">
        <v>205</v>
      </c>
      <c r="B58" s="777" t="s">
        <v>1</v>
      </c>
      <c r="C58" s="777"/>
      <c r="D58" s="777"/>
      <c r="E58" s="777" t="s">
        <v>2</v>
      </c>
      <c r="F58" s="777"/>
      <c r="G58" s="777"/>
      <c r="H58" s="777" t="s">
        <v>4</v>
      </c>
      <c r="I58" s="777"/>
      <c r="J58" s="777"/>
      <c r="K58" s="777" t="s">
        <v>206</v>
      </c>
    </row>
    <row r="59" spans="1:11" ht="21" customHeight="1" x14ac:dyDescent="0.25">
      <c r="A59" s="778"/>
      <c r="B59" s="778" t="s">
        <v>6</v>
      </c>
      <c r="C59" s="778"/>
      <c r="D59" s="778"/>
      <c r="E59" s="778" t="s">
        <v>7</v>
      </c>
      <c r="F59" s="778"/>
      <c r="G59" s="778"/>
      <c r="H59" s="778" t="s">
        <v>9</v>
      </c>
      <c r="I59" s="778"/>
      <c r="J59" s="778"/>
      <c r="K59" s="778"/>
    </row>
    <row r="60" spans="1:11" ht="21.75" customHeight="1" x14ac:dyDescent="0.25">
      <c r="A60" s="778"/>
      <c r="B60" s="372" t="s">
        <v>10</v>
      </c>
      <c r="C60" s="372" t="s">
        <v>113</v>
      </c>
      <c r="D60" s="372" t="s">
        <v>12</v>
      </c>
      <c r="E60" s="372" t="s">
        <v>10</v>
      </c>
      <c r="F60" s="372" t="s">
        <v>113</v>
      </c>
      <c r="G60" s="372" t="s">
        <v>12</v>
      </c>
      <c r="H60" s="372" t="s">
        <v>10</v>
      </c>
      <c r="I60" s="372" t="s">
        <v>113</v>
      </c>
      <c r="J60" s="372" t="s">
        <v>12</v>
      </c>
      <c r="K60" s="778"/>
    </row>
    <row r="61" spans="1:11" ht="18.75" customHeight="1" thickBot="1" x14ac:dyDescent="0.3">
      <c r="A61" s="779"/>
      <c r="B61" s="373" t="s">
        <v>13</v>
      </c>
      <c r="C61" s="373" t="s">
        <v>14</v>
      </c>
      <c r="D61" s="373" t="s">
        <v>9</v>
      </c>
      <c r="E61" s="373" t="s">
        <v>13</v>
      </c>
      <c r="F61" s="373" t="s">
        <v>14</v>
      </c>
      <c r="G61" s="373" t="s">
        <v>9</v>
      </c>
      <c r="H61" s="373" t="s">
        <v>13</v>
      </c>
      <c r="I61" s="373" t="s">
        <v>14</v>
      </c>
      <c r="J61" s="373" t="s">
        <v>9</v>
      </c>
      <c r="K61" s="779"/>
    </row>
    <row r="62" spans="1:11" ht="18" customHeight="1" x14ac:dyDescent="0.25">
      <c r="A62" s="173" t="s">
        <v>1318</v>
      </c>
      <c r="B62" s="175"/>
      <c r="C62" s="175"/>
      <c r="D62" s="175"/>
      <c r="E62" s="175"/>
      <c r="F62" s="175"/>
      <c r="G62" s="175"/>
      <c r="H62" s="175"/>
      <c r="I62" s="175"/>
      <c r="J62" s="175"/>
      <c r="K62" s="176" t="s">
        <v>207</v>
      </c>
    </row>
    <row r="63" spans="1:11" ht="18" customHeight="1" x14ac:dyDescent="0.25">
      <c r="A63" s="173" t="s">
        <v>1303</v>
      </c>
      <c r="B63" s="175">
        <v>15</v>
      </c>
      <c r="C63" s="175">
        <v>15</v>
      </c>
      <c r="D63" s="175">
        <f t="shared" ref="D63:D72" si="14">SUM(B63:C63)</f>
        <v>30</v>
      </c>
      <c r="E63" s="175">
        <v>0</v>
      </c>
      <c r="F63" s="175">
        <v>0</v>
      </c>
      <c r="G63" s="175">
        <f>SUM(E63:F63)</f>
        <v>0</v>
      </c>
      <c r="H63" s="175">
        <f>SUM(E63,B63)</f>
        <v>15</v>
      </c>
      <c r="I63" s="175">
        <f t="shared" ref="I63:J72" si="15">SUM(C63,F63)</f>
        <v>15</v>
      </c>
      <c r="J63" s="175">
        <f t="shared" si="15"/>
        <v>30</v>
      </c>
      <c r="K63" s="176" t="s">
        <v>1304</v>
      </c>
    </row>
    <row r="64" spans="1:11" ht="18" customHeight="1" x14ac:dyDescent="0.25">
      <c r="A64" s="173" t="s">
        <v>522</v>
      </c>
      <c r="B64" s="175">
        <v>92</v>
      </c>
      <c r="C64" s="175">
        <v>41</v>
      </c>
      <c r="D64" s="175">
        <f t="shared" si="14"/>
        <v>133</v>
      </c>
      <c r="E64" s="175">
        <v>0</v>
      </c>
      <c r="F64" s="175">
        <v>0</v>
      </c>
      <c r="G64" s="175">
        <f t="shared" ref="G64:G72" si="16">SUM(E64:F64)</f>
        <v>0</v>
      </c>
      <c r="H64" s="175">
        <f t="shared" ref="H64:H72" si="17">SUM(E64,B64)</f>
        <v>92</v>
      </c>
      <c r="I64" s="175">
        <f t="shared" si="15"/>
        <v>41</v>
      </c>
      <c r="J64" s="175">
        <f t="shared" si="15"/>
        <v>133</v>
      </c>
      <c r="K64" s="176" t="s">
        <v>223</v>
      </c>
    </row>
    <row r="65" spans="1:11" ht="18" customHeight="1" x14ac:dyDescent="0.25">
      <c r="A65" s="173" t="s">
        <v>998</v>
      </c>
      <c r="B65" s="175">
        <v>54</v>
      </c>
      <c r="C65" s="175">
        <v>23</v>
      </c>
      <c r="D65" s="175">
        <f t="shared" si="14"/>
        <v>77</v>
      </c>
      <c r="E65" s="175">
        <v>0</v>
      </c>
      <c r="F65" s="175">
        <v>0</v>
      </c>
      <c r="G65" s="175">
        <f t="shared" si="16"/>
        <v>0</v>
      </c>
      <c r="H65" s="175">
        <f t="shared" si="17"/>
        <v>54</v>
      </c>
      <c r="I65" s="175">
        <f t="shared" si="15"/>
        <v>23</v>
      </c>
      <c r="J65" s="175">
        <f t="shared" si="15"/>
        <v>77</v>
      </c>
      <c r="K65" s="176" t="s">
        <v>225</v>
      </c>
    </row>
    <row r="66" spans="1:11" ht="18" customHeight="1" x14ac:dyDescent="0.25">
      <c r="A66" s="173" t="s">
        <v>1111</v>
      </c>
      <c r="B66" s="175">
        <v>32</v>
      </c>
      <c r="C66" s="175">
        <v>13</v>
      </c>
      <c r="D66" s="175">
        <f t="shared" si="14"/>
        <v>45</v>
      </c>
      <c r="E66" s="175">
        <v>0</v>
      </c>
      <c r="F66" s="175">
        <v>0</v>
      </c>
      <c r="G66" s="175">
        <f t="shared" si="16"/>
        <v>0</v>
      </c>
      <c r="H66" s="175">
        <f t="shared" si="17"/>
        <v>32</v>
      </c>
      <c r="I66" s="175">
        <f t="shared" si="15"/>
        <v>13</v>
      </c>
      <c r="J66" s="175">
        <f t="shared" si="15"/>
        <v>45</v>
      </c>
      <c r="K66" s="176" t="s">
        <v>1305</v>
      </c>
    </row>
    <row r="67" spans="1:11" ht="18" customHeight="1" x14ac:dyDescent="0.25">
      <c r="A67" s="173" t="s">
        <v>1306</v>
      </c>
      <c r="B67" s="175">
        <v>25</v>
      </c>
      <c r="C67" s="175">
        <v>10</v>
      </c>
      <c r="D67" s="175">
        <f t="shared" si="14"/>
        <v>35</v>
      </c>
      <c r="E67" s="175">
        <v>0</v>
      </c>
      <c r="F67" s="175">
        <v>0</v>
      </c>
      <c r="G67" s="175">
        <f t="shared" si="16"/>
        <v>0</v>
      </c>
      <c r="H67" s="175">
        <f t="shared" si="17"/>
        <v>25</v>
      </c>
      <c r="I67" s="175">
        <f t="shared" si="15"/>
        <v>10</v>
      </c>
      <c r="J67" s="175">
        <f t="shared" si="15"/>
        <v>35</v>
      </c>
      <c r="K67" s="176" t="s">
        <v>1307</v>
      </c>
    </row>
    <row r="68" spans="1:11" ht="18" customHeight="1" x14ac:dyDescent="0.25">
      <c r="A68" s="173" t="s">
        <v>1308</v>
      </c>
      <c r="B68" s="175">
        <v>27</v>
      </c>
      <c r="C68" s="175">
        <v>14</v>
      </c>
      <c r="D68" s="175">
        <f t="shared" si="14"/>
        <v>41</v>
      </c>
      <c r="E68" s="175">
        <v>0</v>
      </c>
      <c r="F68" s="175">
        <v>0</v>
      </c>
      <c r="G68" s="175">
        <f t="shared" si="16"/>
        <v>0</v>
      </c>
      <c r="H68" s="175">
        <f t="shared" si="17"/>
        <v>27</v>
      </c>
      <c r="I68" s="175">
        <f t="shared" si="15"/>
        <v>14</v>
      </c>
      <c r="J68" s="175">
        <f t="shared" si="15"/>
        <v>41</v>
      </c>
      <c r="K68" s="176" t="s">
        <v>1309</v>
      </c>
    </row>
    <row r="69" spans="1:11" ht="18" customHeight="1" x14ac:dyDescent="0.25">
      <c r="A69" s="173" t="s">
        <v>298</v>
      </c>
      <c r="B69" s="175">
        <v>1</v>
      </c>
      <c r="C69" s="175">
        <v>0</v>
      </c>
      <c r="D69" s="175">
        <f t="shared" si="14"/>
        <v>1</v>
      </c>
      <c r="E69" s="175">
        <v>0</v>
      </c>
      <c r="F69" s="175">
        <v>0</v>
      </c>
      <c r="G69" s="175">
        <f t="shared" si="16"/>
        <v>0</v>
      </c>
      <c r="H69" s="175">
        <f t="shared" si="17"/>
        <v>1</v>
      </c>
      <c r="I69" s="175">
        <f t="shared" si="15"/>
        <v>0</v>
      </c>
      <c r="J69" s="175">
        <f t="shared" si="15"/>
        <v>1</v>
      </c>
      <c r="K69" s="176" t="s">
        <v>299</v>
      </c>
    </row>
    <row r="70" spans="1:11" ht="18" customHeight="1" x14ac:dyDescent="0.25">
      <c r="A70" s="173" t="s">
        <v>399</v>
      </c>
      <c r="B70" s="175">
        <v>1</v>
      </c>
      <c r="C70" s="175">
        <v>2</v>
      </c>
      <c r="D70" s="175">
        <f t="shared" si="14"/>
        <v>3</v>
      </c>
      <c r="E70" s="175">
        <v>0</v>
      </c>
      <c r="F70" s="175">
        <v>0</v>
      </c>
      <c r="G70" s="175">
        <f t="shared" si="16"/>
        <v>0</v>
      </c>
      <c r="H70" s="175">
        <f>SUM(E70,B70)</f>
        <v>1</v>
      </c>
      <c r="I70" s="175">
        <f t="shared" si="15"/>
        <v>2</v>
      </c>
      <c r="J70" s="175">
        <f t="shared" si="15"/>
        <v>3</v>
      </c>
      <c r="K70" s="176" t="s">
        <v>1014</v>
      </c>
    </row>
    <row r="71" spans="1:11" ht="18" customHeight="1" x14ac:dyDescent="0.25">
      <c r="A71" s="173" t="s">
        <v>296</v>
      </c>
      <c r="B71" s="175">
        <v>8</v>
      </c>
      <c r="C71" s="175">
        <v>4</v>
      </c>
      <c r="D71" s="175">
        <f t="shared" si="14"/>
        <v>12</v>
      </c>
      <c r="E71" s="175">
        <v>0</v>
      </c>
      <c r="F71" s="175">
        <v>0</v>
      </c>
      <c r="G71" s="175">
        <f t="shared" si="16"/>
        <v>0</v>
      </c>
      <c r="H71" s="175">
        <f t="shared" si="17"/>
        <v>8</v>
      </c>
      <c r="I71" s="175">
        <f t="shared" si="15"/>
        <v>4</v>
      </c>
      <c r="J71" s="175">
        <f t="shared" si="15"/>
        <v>12</v>
      </c>
      <c r="K71" s="176" t="s">
        <v>1319</v>
      </c>
    </row>
    <row r="72" spans="1:11" ht="18" customHeight="1" x14ac:dyDescent="0.25">
      <c r="A72" s="173" t="s">
        <v>302</v>
      </c>
      <c r="B72" s="175">
        <v>19</v>
      </c>
      <c r="C72" s="175">
        <v>2</v>
      </c>
      <c r="D72" s="175">
        <f t="shared" si="14"/>
        <v>21</v>
      </c>
      <c r="E72" s="175">
        <v>0</v>
      </c>
      <c r="F72" s="175">
        <v>0</v>
      </c>
      <c r="G72" s="175">
        <f t="shared" si="16"/>
        <v>0</v>
      </c>
      <c r="H72" s="175">
        <f t="shared" si="17"/>
        <v>19</v>
      </c>
      <c r="I72" s="175">
        <f t="shared" si="15"/>
        <v>2</v>
      </c>
      <c r="J72" s="175">
        <f t="shared" si="15"/>
        <v>21</v>
      </c>
      <c r="K72" s="176" t="s">
        <v>303</v>
      </c>
    </row>
    <row r="73" spans="1:11" ht="18" customHeight="1" x14ac:dyDescent="0.25">
      <c r="A73" s="173" t="s">
        <v>90</v>
      </c>
      <c r="B73" s="175">
        <f>SUM(B63:B72)</f>
        <v>274</v>
      </c>
      <c r="C73" s="175">
        <f t="shared" ref="C73:J73" si="18">SUM(C63:C72)</f>
        <v>124</v>
      </c>
      <c r="D73" s="175">
        <f t="shared" si="18"/>
        <v>398</v>
      </c>
      <c r="E73" s="175">
        <f t="shared" si="18"/>
        <v>0</v>
      </c>
      <c r="F73" s="175">
        <f t="shared" si="18"/>
        <v>0</v>
      </c>
      <c r="G73" s="175">
        <f t="shared" si="18"/>
        <v>0</v>
      </c>
      <c r="H73" s="175">
        <f t="shared" si="18"/>
        <v>274</v>
      </c>
      <c r="I73" s="175">
        <f t="shared" si="18"/>
        <v>124</v>
      </c>
      <c r="J73" s="175">
        <f t="shared" si="18"/>
        <v>398</v>
      </c>
      <c r="K73" s="176" t="s">
        <v>91</v>
      </c>
    </row>
    <row r="74" spans="1:11" ht="18" customHeight="1" x14ac:dyDescent="0.25">
      <c r="A74" s="17" t="s">
        <v>92</v>
      </c>
      <c r="B74" s="175"/>
      <c r="C74" s="175"/>
      <c r="D74" s="175"/>
      <c r="E74" s="175"/>
      <c r="F74" s="175"/>
      <c r="G74" s="175"/>
      <c r="H74" s="175"/>
      <c r="I74" s="175"/>
      <c r="J74" s="175"/>
      <c r="K74" s="375" t="s">
        <v>93</v>
      </c>
    </row>
    <row r="75" spans="1:11" ht="18" customHeight="1" x14ac:dyDescent="0.25">
      <c r="A75" s="285" t="s">
        <v>1111</v>
      </c>
      <c r="B75" s="175">
        <v>5</v>
      </c>
      <c r="C75" s="175">
        <v>1</v>
      </c>
      <c r="D75" s="175">
        <f>SUM(B75:C75)</f>
        <v>6</v>
      </c>
      <c r="E75" s="175">
        <v>0</v>
      </c>
      <c r="F75" s="175">
        <v>0</v>
      </c>
      <c r="G75" s="175">
        <v>0</v>
      </c>
      <c r="H75" s="175">
        <f>SUM(B75,E75)</f>
        <v>5</v>
      </c>
      <c r="I75" s="175">
        <f t="shared" ref="I75:J75" si="19">SUM(C75,F75)</f>
        <v>1</v>
      </c>
      <c r="J75" s="175">
        <f t="shared" si="19"/>
        <v>6</v>
      </c>
      <c r="K75" s="176" t="s">
        <v>1305</v>
      </c>
    </row>
    <row r="76" spans="1:11" ht="18" customHeight="1" thickBot="1" x14ac:dyDescent="0.3">
      <c r="A76" s="20" t="s">
        <v>127</v>
      </c>
      <c r="B76" s="175">
        <f>SUM(B75)</f>
        <v>5</v>
      </c>
      <c r="C76" s="175">
        <f t="shared" ref="C76:J76" si="20">SUM(C75)</f>
        <v>1</v>
      </c>
      <c r="D76" s="175">
        <f t="shared" si="20"/>
        <v>6</v>
      </c>
      <c r="E76" s="175">
        <f t="shared" si="20"/>
        <v>0</v>
      </c>
      <c r="F76" s="175">
        <f t="shared" si="20"/>
        <v>0</v>
      </c>
      <c r="G76" s="175">
        <f t="shared" si="20"/>
        <v>0</v>
      </c>
      <c r="H76" s="175">
        <f t="shared" si="20"/>
        <v>5</v>
      </c>
      <c r="I76" s="175">
        <f t="shared" si="20"/>
        <v>1</v>
      </c>
      <c r="J76" s="175">
        <f t="shared" si="20"/>
        <v>6</v>
      </c>
      <c r="K76" s="22" t="s">
        <v>103</v>
      </c>
    </row>
    <row r="77" spans="1:11" ht="18" customHeight="1" thickBot="1" x14ac:dyDescent="0.3">
      <c r="A77" s="188" t="s">
        <v>262</v>
      </c>
      <c r="B77" s="189">
        <f>SUM(B76,B73)</f>
        <v>279</v>
      </c>
      <c r="C77" s="189">
        <f t="shared" ref="C77:J77" si="21">SUM(C76,C73)</f>
        <v>125</v>
      </c>
      <c r="D77" s="189">
        <f t="shared" si="21"/>
        <v>404</v>
      </c>
      <c r="E77" s="189">
        <f t="shared" si="21"/>
        <v>0</v>
      </c>
      <c r="F77" s="189">
        <f t="shared" si="21"/>
        <v>0</v>
      </c>
      <c r="G77" s="189">
        <f t="shared" si="21"/>
        <v>0</v>
      </c>
      <c r="H77" s="189">
        <f t="shared" si="21"/>
        <v>279</v>
      </c>
      <c r="I77" s="189">
        <f t="shared" si="21"/>
        <v>125</v>
      </c>
      <c r="J77" s="189">
        <f t="shared" si="21"/>
        <v>404</v>
      </c>
      <c r="K77" s="190" t="s">
        <v>263</v>
      </c>
    </row>
    <row r="78" spans="1:11" ht="14.4" thickTop="1" x14ac:dyDescent="0.25"/>
  </sheetData>
  <mergeCells count="30">
    <mergeCell ref="A1:K1"/>
    <mergeCell ref="A2:K2"/>
    <mergeCell ref="A4:A7"/>
    <mergeCell ref="B4:D4"/>
    <mergeCell ref="E4:G4"/>
    <mergeCell ref="H4:J4"/>
    <mergeCell ref="K4:K7"/>
    <mergeCell ref="B5:D5"/>
    <mergeCell ref="E5:G5"/>
    <mergeCell ref="H5:J5"/>
    <mergeCell ref="A27:K27"/>
    <mergeCell ref="A28:K28"/>
    <mergeCell ref="A30:A33"/>
    <mergeCell ref="B30:D30"/>
    <mergeCell ref="E30:G30"/>
    <mergeCell ref="H30:J30"/>
    <mergeCell ref="K30:K33"/>
    <mergeCell ref="B31:D31"/>
    <mergeCell ref="E31:G31"/>
    <mergeCell ref="H31:J31"/>
    <mergeCell ref="A55:K55"/>
    <mergeCell ref="A56:K56"/>
    <mergeCell ref="A58:A61"/>
    <mergeCell ref="B58:D58"/>
    <mergeCell ref="E58:G58"/>
    <mergeCell ref="H58:J58"/>
    <mergeCell ref="K58:K61"/>
    <mergeCell ref="B59:D59"/>
    <mergeCell ref="E59:G59"/>
    <mergeCell ref="H59:J59"/>
  </mergeCells>
  <printOptions horizontalCentered="1"/>
  <pageMargins left="1" right="1" top="1" bottom="1" header="1" footer="1"/>
  <pageSetup paperSize="9" scale="85" firstPageNumber="161"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U41"/>
  <sheetViews>
    <sheetView rightToLeft="1" view="pageBreakPreview" topLeftCell="A10" zoomScale="90" zoomScaleNormal="85" zoomScaleSheetLayoutView="90" workbookViewId="0">
      <selection activeCell="H33" sqref="H33"/>
    </sheetView>
  </sheetViews>
  <sheetFormatPr defaultColWidth="9" defaultRowHeight="15" x14ac:dyDescent="0.25"/>
  <cols>
    <col min="1" max="1" width="18.5" style="382" customWidth="1"/>
    <col min="2" max="2" width="6.8984375" style="382" customWidth="1"/>
    <col min="3" max="3" width="7.8984375" style="382" customWidth="1"/>
    <col min="4" max="4" width="6.59765625" style="382" customWidth="1"/>
    <col min="5" max="5" width="7" style="382" customWidth="1"/>
    <col min="6" max="6" width="7.69921875" style="382" customWidth="1"/>
    <col min="7" max="7" width="6.59765625" style="382" customWidth="1"/>
    <col min="8" max="8" width="6.69921875" style="382" customWidth="1"/>
    <col min="9" max="9" width="7.69921875" style="382" customWidth="1"/>
    <col min="10" max="10" width="6.59765625" style="382" customWidth="1"/>
    <col min="11" max="11" width="6.5" style="382" customWidth="1"/>
    <col min="12" max="12" width="7.69921875" style="382" customWidth="1"/>
    <col min="13" max="13" width="6.59765625" style="382" customWidth="1"/>
    <col min="14" max="14" width="29.5" style="382" customWidth="1"/>
    <col min="15" max="16384" width="9" style="382"/>
  </cols>
  <sheetData>
    <row r="1" spans="1:14" ht="25.5" customHeight="1" x14ac:dyDescent="0.25">
      <c r="A1" s="775" t="s">
        <v>1320</v>
      </c>
      <c r="B1" s="775"/>
      <c r="C1" s="775"/>
      <c r="D1" s="775"/>
      <c r="E1" s="775"/>
      <c r="F1" s="775"/>
      <c r="G1" s="775"/>
      <c r="H1" s="775"/>
      <c r="I1" s="775"/>
      <c r="J1" s="775"/>
      <c r="K1" s="775"/>
      <c r="L1" s="775"/>
      <c r="M1" s="775"/>
      <c r="N1" s="775"/>
    </row>
    <row r="2" spans="1:14" ht="48" customHeight="1" x14ac:dyDescent="0.25">
      <c r="A2" s="776" t="s">
        <v>1321</v>
      </c>
      <c r="B2" s="776"/>
      <c r="C2" s="776"/>
      <c r="D2" s="776"/>
      <c r="E2" s="776"/>
      <c r="F2" s="776"/>
      <c r="G2" s="776"/>
      <c r="H2" s="776"/>
      <c r="I2" s="776"/>
      <c r="J2" s="776"/>
      <c r="K2" s="776"/>
      <c r="L2" s="776"/>
      <c r="M2" s="776"/>
      <c r="N2" s="776"/>
    </row>
    <row r="3" spans="1:14" ht="26.25" customHeight="1" thickBot="1" x14ac:dyDescent="0.3">
      <c r="A3" s="183" t="s">
        <v>1322</v>
      </c>
      <c r="B3" s="183"/>
      <c r="C3" s="183"/>
      <c r="D3" s="183"/>
      <c r="E3" s="183"/>
      <c r="F3" s="183"/>
      <c r="G3" s="183"/>
      <c r="H3" s="183"/>
      <c r="I3" s="183"/>
      <c r="J3" s="183"/>
      <c r="K3" s="348"/>
      <c r="L3" s="348"/>
      <c r="M3" s="348"/>
      <c r="N3" s="185" t="s">
        <v>1323</v>
      </c>
    </row>
    <row r="4" spans="1:14" ht="21.75" customHeight="1" thickTop="1" x14ac:dyDescent="0.25">
      <c r="A4" s="777" t="s">
        <v>205</v>
      </c>
      <c r="B4" s="777" t="s">
        <v>129</v>
      </c>
      <c r="C4" s="777"/>
      <c r="D4" s="777"/>
      <c r="E4" s="777" t="s">
        <v>130</v>
      </c>
      <c r="F4" s="777"/>
      <c r="G4" s="777"/>
      <c r="H4" s="777" t="s">
        <v>131</v>
      </c>
      <c r="I4" s="777"/>
      <c r="J4" s="777"/>
      <c r="K4" s="777" t="s">
        <v>4</v>
      </c>
      <c r="L4" s="777"/>
      <c r="M4" s="777"/>
      <c r="N4" s="777" t="s">
        <v>206</v>
      </c>
    </row>
    <row r="5" spans="1:14" ht="21.75" customHeight="1" x14ac:dyDescent="0.25">
      <c r="A5" s="778"/>
      <c r="B5" s="778" t="s">
        <v>132</v>
      </c>
      <c r="C5" s="778"/>
      <c r="D5" s="778"/>
      <c r="E5" s="778" t="s">
        <v>133</v>
      </c>
      <c r="F5" s="778"/>
      <c r="G5" s="778"/>
      <c r="H5" s="778" t="s">
        <v>134</v>
      </c>
      <c r="I5" s="778"/>
      <c r="J5" s="778"/>
      <c r="K5" s="778" t="s">
        <v>9</v>
      </c>
      <c r="L5" s="778"/>
      <c r="M5" s="778"/>
      <c r="N5" s="778"/>
    </row>
    <row r="6" spans="1:14" ht="21.75" customHeight="1" x14ac:dyDescent="0.25">
      <c r="A6" s="778"/>
      <c r="B6" s="372" t="s">
        <v>10</v>
      </c>
      <c r="C6" s="372" t="s">
        <v>113</v>
      </c>
      <c r="D6" s="372" t="s">
        <v>12</v>
      </c>
      <c r="E6" s="372" t="s">
        <v>10</v>
      </c>
      <c r="F6" s="372" t="s">
        <v>113</v>
      </c>
      <c r="G6" s="372" t="s">
        <v>12</v>
      </c>
      <c r="H6" s="372" t="s">
        <v>10</v>
      </c>
      <c r="I6" s="372" t="s">
        <v>113</v>
      </c>
      <c r="J6" s="372" t="s">
        <v>12</v>
      </c>
      <c r="K6" s="372" t="s">
        <v>10</v>
      </c>
      <c r="L6" s="372" t="s">
        <v>113</v>
      </c>
      <c r="M6" s="372" t="s">
        <v>12</v>
      </c>
      <c r="N6" s="778"/>
    </row>
    <row r="7" spans="1:14" ht="21.75" customHeight="1" thickBot="1" x14ac:dyDescent="0.3">
      <c r="A7" s="779"/>
      <c r="B7" s="373" t="s">
        <v>13</v>
      </c>
      <c r="C7" s="373" t="s">
        <v>14</v>
      </c>
      <c r="D7" s="373" t="s">
        <v>9</v>
      </c>
      <c r="E7" s="373" t="s">
        <v>13</v>
      </c>
      <c r="F7" s="373" t="s">
        <v>14</v>
      </c>
      <c r="G7" s="373" t="s">
        <v>9</v>
      </c>
      <c r="H7" s="373" t="s">
        <v>13</v>
      </c>
      <c r="I7" s="373" t="s">
        <v>14</v>
      </c>
      <c r="J7" s="373" t="s">
        <v>9</v>
      </c>
      <c r="K7" s="373" t="s">
        <v>13</v>
      </c>
      <c r="L7" s="373" t="s">
        <v>14</v>
      </c>
      <c r="M7" s="373" t="s">
        <v>9</v>
      </c>
      <c r="N7" s="779"/>
    </row>
    <row r="8" spans="1:14" ht="21.75" customHeight="1" x14ac:dyDescent="0.25">
      <c r="A8" s="173" t="s">
        <v>15</v>
      </c>
      <c r="B8" s="175"/>
      <c r="C8" s="175"/>
      <c r="D8" s="175"/>
      <c r="E8" s="175"/>
      <c r="F8" s="175"/>
      <c r="G8" s="175"/>
      <c r="H8" s="175"/>
      <c r="I8" s="175"/>
      <c r="J8" s="175"/>
      <c r="K8" s="176"/>
      <c r="L8" s="173"/>
      <c r="M8" s="175"/>
      <c r="N8" s="176" t="s">
        <v>207</v>
      </c>
    </row>
    <row r="9" spans="1:14" ht="21.75" customHeight="1" x14ac:dyDescent="0.25">
      <c r="A9" s="173" t="s">
        <v>1303</v>
      </c>
      <c r="B9" s="175">
        <v>9</v>
      </c>
      <c r="C9" s="175">
        <v>11</v>
      </c>
      <c r="D9" s="175">
        <f t="shared" ref="D9:D14" si="0">SUM(B9:C9)</f>
        <v>20</v>
      </c>
      <c r="E9" s="175">
        <v>9</v>
      </c>
      <c r="F9" s="175">
        <v>0</v>
      </c>
      <c r="G9" s="175">
        <f t="shared" ref="G9:G14" si="1">SUM(E9:F9)</f>
        <v>9</v>
      </c>
      <c r="H9" s="175">
        <v>0</v>
      </c>
      <c r="I9" s="175">
        <v>0</v>
      </c>
      <c r="J9" s="175">
        <v>0</v>
      </c>
      <c r="K9" s="175">
        <f t="shared" ref="K9:M14" si="2">SUM(H9,E9,B9)</f>
        <v>18</v>
      </c>
      <c r="L9" s="175">
        <f t="shared" si="2"/>
        <v>11</v>
      </c>
      <c r="M9" s="175">
        <f t="shared" si="2"/>
        <v>29</v>
      </c>
      <c r="N9" s="176" t="s">
        <v>1304</v>
      </c>
    </row>
    <row r="10" spans="1:14" ht="21.75" customHeight="1" x14ac:dyDescent="0.25">
      <c r="A10" s="173" t="s">
        <v>522</v>
      </c>
      <c r="B10" s="175">
        <v>125</v>
      </c>
      <c r="C10" s="175">
        <v>66</v>
      </c>
      <c r="D10" s="175">
        <f t="shared" si="0"/>
        <v>191</v>
      </c>
      <c r="E10" s="175">
        <v>11</v>
      </c>
      <c r="F10" s="175">
        <v>9</v>
      </c>
      <c r="G10" s="175">
        <f t="shared" si="1"/>
        <v>20</v>
      </c>
      <c r="H10" s="175">
        <v>27</v>
      </c>
      <c r="I10" s="175">
        <v>36</v>
      </c>
      <c r="J10" s="175">
        <f t="shared" ref="J10:J14" si="3">SUM(H10:I10)</f>
        <v>63</v>
      </c>
      <c r="K10" s="175">
        <f t="shared" si="2"/>
        <v>163</v>
      </c>
      <c r="L10" s="175">
        <f t="shared" si="2"/>
        <v>111</v>
      </c>
      <c r="M10" s="175">
        <f t="shared" si="2"/>
        <v>274</v>
      </c>
      <c r="N10" s="176" t="s">
        <v>223</v>
      </c>
    </row>
    <row r="11" spans="1:14" ht="21.75" customHeight="1" x14ac:dyDescent="0.25">
      <c r="A11" s="173" t="s">
        <v>998</v>
      </c>
      <c r="B11" s="175">
        <v>44</v>
      </c>
      <c r="C11" s="175">
        <v>17</v>
      </c>
      <c r="D11" s="175">
        <f t="shared" si="0"/>
        <v>61</v>
      </c>
      <c r="E11" s="175">
        <v>2</v>
      </c>
      <c r="F11" s="175">
        <v>2</v>
      </c>
      <c r="G11" s="175">
        <f t="shared" si="1"/>
        <v>4</v>
      </c>
      <c r="H11" s="175">
        <v>6</v>
      </c>
      <c r="I11" s="175">
        <v>6</v>
      </c>
      <c r="J11" s="175">
        <f t="shared" si="3"/>
        <v>12</v>
      </c>
      <c r="K11" s="175">
        <f t="shared" si="2"/>
        <v>52</v>
      </c>
      <c r="L11" s="175">
        <f t="shared" si="2"/>
        <v>25</v>
      </c>
      <c r="M11" s="175">
        <f t="shared" si="2"/>
        <v>77</v>
      </c>
      <c r="N11" s="176" t="s">
        <v>225</v>
      </c>
    </row>
    <row r="12" spans="1:14" ht="21.75" customHeight="1" x14ac:dyDescent="0.25">
      <c r="A12" s="173" t="s">
        <v>1111</v>
      </c>
      <c r="B12" s="175">
        <v>11</v>
      </c>
      <c r="C12" s="175">
        <v>9</v>
      </c>
      <c r="D12" s="175">
        <f t="shared" si="0"/>
        <v>20</v>
      </c>
      <c r="E12" s="175">
        <v>5</v>
      </c>
      <c r="F12" s="175">
        <v>5</v>
      </c>
      <c r="G12" s="175">
        <f t="shared" si="1"/>
        <v>10</v>
      </c>
      <c r="H12" s="175">
        <v>0</v>
      </c>
      <c r="I12" s="175">
        <v>0</v>
      </c>
      <c r="J12" s="175">
        <v>0</v>
      </c>
      <c r="K12" s="175">
        <f t="shared" si="2"/>
        <v>16</v>
      </c>
      <c r="L12" s="175">
        <f t="shared" si="2"/>
        <v>14</v>
      </c>
      <c r="M12" s="175">
        <f t="shared" si="2"/>
        <v>30</v>
      </c>
      <c r="N12" s="176" t="s">
        <v>1305</v>
      </c>
    </row>
    <row r="13" spans="1:14" ht="21.75" customHeight="1" x14ac:dyDescent="0.25">
      <c r="A13" s="173" t="s">
        <v>1306</v>
      </c>
      <c r="B13" s="175">
        <v>30</v>
      </c>
      <c r="C13" s="175">
        <v>12</v>
      </c>
      <c r="D13" s="175">
        <f t="shared" si="0"/>
        <v>42</v>
      </c>
      <c r="E13" s="175">
        <v>3</v>
      </c>
      <c r="F13" s="175">
        <v>3</v>
      </c>
      <c r="G13" s="175">
        <f t="shared" si="1"/>
        <v>6</v>
      </c>
      <c r="H13" s="175">
        <v>3</v>
      </c>
      <c r="I13" s="175">
        <v>3</v>
      </c>
      <c r="J13" s="175">
        <f t="shared" si="3"/>
        <v>6</v>
      </c>
      <c r="K13" s="175">
        <f t="shared" si="2"/>
        <v>36</v>
      </c>
      <c r="L13" s="175">
        <f t="shared" si="2"/>
        <v>18</v>
      </c>
      <c r="M13" s="175">
        <f t="shared" si="2"/>
        <v>54</v>
      </c>
      <c r="N13" s="176" t="s">
        <v>1307</v>
      </c>
    </row>
    <row r="14" spans="1:14" ht="21.75" customHeight="1" thickBot="1" x14ac:dyDescent="0.3">
      <c r="A14" s="285" t="s">
        <v>1308</v>
      </c>
      <c r="B14" s="175">
        <v>44</v>
      </c>
      <c r="C14" s="175">
        <v>22</v>
      </c>
      <c r="D14" s="175">
        <f t="shared" si="0"/>
        <v>66</v>
      </c>
      <c r="E14" s="175">
        <v>5</v>
      </c>
      <c r="F14" s="175">
        <v>4</v>
      </c>
      <c r="G14" s="175">
        <f t="shared" si="1"/>
        <v>9</v>
      </c>
      <c r="H14" s="175">
        <v>18</v>
      </c>
      <c r="I14" s="175">
        <v>21</v>
      </c>
      <c r="J14" s="175">
        <f t="shared" si="3"/>
        <v>39</v>
      </c>
      <c r="K14" s="175">
        <f t="shared" si="2"/>
        <v>67</v>
      </c>
      <c r="L14" s="175">
        <f t="shared" si="2"/>
        <v>47</v>
      </c>
      <c r="M14" s="175">
        <f t="shared" si="2"/>
        <v>114</v>
      </c>
      <c r="N14" s="287" t="s">
        <v>1309</v>
      </c>
    </row>
    <row r="15" spans="1:14" ht="21.75" customHeight="1" thickBot="1" x14ac:dyDescent="0.3">
      <c r="A15" s="189" t="s">
        <v>90</v>
      </c>
      <c r="B15" s="189">
        <f>SUM(B9:B14)</f>
        <v>263</v>
      </c>
      <c r="C15" s="189">
        <f t="shared" ref="C15:M15" si="4">SUM(C9:C14)</f>
        <v>137</v>
      </c>
      <c r="D15" s="189">
        <f t="shared" si="4"/>
        <v>400</v>
      </c>
      <c r="E15" s="189">
        <f t="shared" si="4"/>
        <v>35</v>
      </c>
      <c r="F15" s="189">
        <f t="shared" si="4"/>
        <v>23</v>
      </c>
      <c r="G15" s="189">
        <f t="shared" si="4"/>
        <v>58</v>
      </c>
      <c r="H15" s="189">
        <f t="shared" si="4"/>
        <v>54</v>
      </c>
      <c r="I15" s="189">
        <f t="shared" si="4"/>
        <v>66</v>
      </c>
      <c r="J15" s="189">
        <f t="shared" si="4"/>
        <v>120</v>
      </c>
      <c r="K15" s="189">
        <f t="shared" si="4"/>
        <v>352</v>
      </c>
      <c r="L15" s="189">
        <f t="shared" si="4"/>
        <v>226</v>
      </c>
      <c r="M15" s="189">
        <f t="shared" si="4"/>
        <v>578</v>
      </c>
      <c r="N15" s="376" t="s">
        <v>91</v>
      </c>
    </row>
    <row r="16" spans="1:14" ht="20.100000000000001" customHeight="1" thickTop="1" x14ac:dyDescent="0.25">
      <c r="A16" s="17" t="s">
        <v>92</v>
      </c>
      <c r="B16" s="175"/>
      <c r="C16" s="175"/>
      <c r="D16" s="175"/>
      <c r="E16" s="175"/>
      <c r="F16" s="175"/>
      <c r="G16" s="175"/>
      <c r="H16" s="175"/>
      <c r="I16" s="175"/>
      <c r="J16" s="175"/>
      <c r="K16" s="175"/>
      <c r="L16" s="175"/>
      <c r="M16" s="175"/>
      <c r="N16" s="375" t="s">
        <v>93</v>
      </c>
    </row>
    <row r="17" spans="1:14" ht="20.100000000000001" customHeight="1" x14ac:dyDescent="0.25">
      <c r="A17" s="173" t="s">
        <v>1303</v>
      </c>
      <c r="B17" s="175">
        <v>2</v>
      </c>
      <c r="C17" s="175">
        <v>2</v>
      </c>
      <c r="D17" s="175">
        <f>SUM(B17:C17)</f>
        <v>4</v>
      </c>
      <c r="E17" s="175">
        <v>0</v>
      </c>
      <c r="F17" s="175">
        <v>0</v>
      </c>
      <c r="G17" s="175">
        <v>0</v>
      </c>
      <c r="H17" s="175">
        <v>0</v>
      </c>
      <c r="I17" s="175">
        <v>0</v>
      </c>
      <c r="J17" s="175">
        <f>SUM(H17:I17)</f>
        <v>0</v>
      </c>
      <c r="K17" s="175">
        <f>SUM(B17,E17,H17)</f>
        <v>2</v>
      </c>
      <c r="L17" s="175">
        <f t="shared" ref="L17:M18" si="5">SUM(C17,F17,I17)</f>
        <v>2</v>
      </c>
      <c r="M17" s="175">
        <f t="shared" si="5"/>
        <v>4</v>
      </c>
      <c r="N17" s="176" t="s">
        <v>1304</v>
      </c>
    </row>
    <row r="18" spans="1:14" ht="20.100000000000001" customHeight="1" x14ac:dyDescent="0.25">
      <c r="A18" s="173" t="s">
        <v>1111</v>
      </c>
      <c r="B18" s="175">
        <v>12</v>
      </c>
      <c r="C18" s="175">
        <v>1</v>
      </c>
      <c r="D18" s="175">
        <f>SUM(B18:C18)</f>
        <v>13</v>
      </c>
      <c r="E18" s="175">
        <v>0</v>
      </c>
      <c r="F18" s="175">
        <v>0</v>
      </c>
      <c r="G18" s="175">
        <v>0</v>
      </c>
      <c r="H18" s="175">
        <v>1</v>
      </c>
      <c r="I18" s="175">
        <v>0</v>
      </c>
      <c r="J18" s="175">
        <f>SUM(H18:I18)</f>
        <v>1</v>
      </c>
      <c r="K18" s="175">
        <f>SUM(B18,E18,H18)</f>
        <v>13</v>
      </c>
      <c r="L18" s="175">
        <f t="shared" si="5"/>
        <v>1</v>
      </c>
      <c r="M18" s="175">
        <f t="shared" si="5"/>
        <v>14</v>
      </c>
      <c r="N18" s="176" t="s">
        <v>1305</v>
      </c>
    </row>
    <row r="19" spans="1:14" ht="20.100000000000001" customHeight="1" thickBot="1" x14ac:dyDescent="0.3">
      <c r="A19" s="20" t="s">
        <v>127</v>
      </c>
      <c r="B19" s="175">
        <f>SUM(B17:B18)</f>
        <v>14</v>
      </c>
      <c r="C19" s="175">
        <f t="shared" ref="C19:M19" si="6">SUM(C17:C18)</f>
        <v>3</v>
      </c>
      <c r="D19" s="175">
        <f t="shared" si="6"/>
        <v>17</v>
      </c>
      <c r="E19" s="175">
        <f t="shared" si="6"/>
        <v>0</v>
      </c>
      <c r="F19" s="175">
        <f t="shared" si="6"/>
        <v>0</v>
      </c>
      <c r="G19" s="175">
        <f t="shared" si="6"/>
        <v>0</v>
      </c>
      <c r="H19" s="175">
        <f t="shared" si="6"/>
        <v>1</v>
      </c>
      <c r="I19" s="175">
        <f t="shared" si="6"/>
        <v>0</v>
      </c>
      <c r="J19" s="175">
        <f t="shared" si="6"/>
        <v>1</v>
      </c>
      <c r="K19" s="175">
        <f t="shared" si="6"/>
        <v>15</v>
      </c>
      <c r="L19" s="175">
        <f t="shared" si="6"/>
        <v>3</v>
      </c>
      <c r="M19" s="175">
        <f t="shared" si="6"/>
        <v>18</v>
      </c>
      <c r="N19" s="22" t="s">
        <v>103</v>
      </c>
    </row>
    <row r="20" spans="1:14" ht="20.100000000000001" customHeight="1" thickBot="1" x14ac:dyDescent="0.3">
      <c r="A20" s="188" t="s">
        <v>384</v>
      </c>
      <c r="B20" s="189">
        <f>SUM(B19,B15)</f>
        <v>277</v>
      </c>
      <c r="C20" s="189">
        <f t="shared" ref="C20:M20" si="7">SUM(C19,C15)</f>
        <v>140</v>
      </c>
      <c r="D20" s="189">
        <f t="shared" si="7"/>
        <v>417</v>
      </c>
      <c r="E20" s="189">
        <f t="shared" si="7"/>
        <v>35</v>
      </c>
      <c r="F20" s="189">
        <f t="shared" si="7"/>
        <v>23</v>
      </c>
      <c r="G20" s="189">
        <f t="shared" si="7"/>
        <v>58</v>
      </c>
      <c r="H20" s="189">
        <f t="shared" si="7"/>
        <v>55</v>
      </c>
      <c r="I20" s="189">
        <f t="shared" si="7"/>
        <v>66</v>
      </c>
      <c r="J20" s="189">
        <f t="shared" si="7"/>
        <v>121</v>
      </c>
      <c r="K20" s="189">
        <f t="shared" si="7"/>
        <v>367</v>
      </c>
      <c r="L20" s="189">
        <f t="shared" si="7"/>
        <v>229</v>
      </c>
      <c r="M20" s="189">
        <f t="shared" si="7"/>
        <v>596</v>
      </c>
      <c r="N20" s="376" t="s">
        <v>1253</v>
      </c>
    </row>
    <row r="21" spans="1:14" ht="16.2" thickTop="1" x14ac:dyDescent="0.25">
      <c r="A21" s="570"/>
      <c r="B21" s="570"/>
      <c r="C21" s="570"/>
      <c r="D21" s="570"/>
      <c r="E21" s="570"/>
      <c r="F21" s="570"/>
      <c r="G21" s="570"/>
      <c r="H21" s="570"/>
      <c r="I21" s="570"/>
      <c r="J21" s="570"/>
      <c r="K21" s="570"/>
      <c r="L21" s="570"/>
      <c r="M21" s="570"/>
      <c r="N21" s="570"/>
    </row>
    <row r="40" spans="13:21" x14ac:dyDescent="0.25">
      <c r="M40" s="798"/>
      <c r="N40" s="798"/>
      <c r="O40" s="798"/>
      <c r="P40" s="798"/>
      <c r="Q40" s="798"/>
      <c r="R40" s="798"/>
      <c r="S40" s="798"/>
      <c r="T40" s="798"/>
      <c r="U40" s="798"/>
    </row>
    <row r="41" spans="13:21" x14ac:dyDescent="0.25">
      <c r="M41" s="798"/>
      <c r="N41" s="798"/>
      <c r="O41" s="798"/>
      <c r="P41" s="798"/>
      <c r="Q41" s="798"/>
      <c r="R41" s="798"/>
      <c r="S41" s="798"/>
      <c r="T41" s="798"/>
      <c r="U41" s="798"/>
    </row>
  </sheetData>
  <mergeCells count="18">
    <mergeCell ref="A1:N1"/>
    <mergeCell ref="A2:N2"/>
    <mergeCell ref="A4:A7"/>
    <mergeCell ref="B4:D4"/>
    <mergeCell ref="E4:G4"/>
    <mergeCell ref="H4:J4"/>
    <mergeCell ref="K4:M4"/>
    <mergeCell ref="N4:N7"/>
    <mergeCell ref="B5:D5"/>
    <mergeCell ref="E5:G5"/>
    <mergeCell ref="H5:J5"/>
    <mergeCell ref="K5:M5"/>
    <mergeCell ref="P40:R40"/>
    <mergeCell ref="S40:U40"/>
    <mergeCell ref="M41:O41"/>
    <mergeCell ref="P41:R41"/>
    <mergeCell ref="S41:U41"/>
    <mergeCell ref="M40:O40"/>
  </mergeCells>
  <printOptions horizontalCentered="1"/>
  <pageMargins left="1" right="1" top="1" bottom="1" header="1" footer="1"/>
  <pageSetup paperSize="9" scale="80" firstPageNumber="161" orientation="landscape" r:id="rId1"/>
  <rowBreaks count="1" manualBreakCount="1">
    <brk id="24"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46"/>
  <sheetViews>
    <sheetView rightToLeft="1" view="pageBreakPreview" topLeftCell="A34" zoomScale="80" zoomScaleNormal="85" zoomScaleSheetLayoutView="80" workbookViewId="0">
      <selection activeCell="F59" sqref="F59"/>
    </sheetView>
  </sheetViews>
  <sheetFormatPr defaultColWidth="9" defaultRowHeight="13.8" x14ac:dyDescent="0.25"/>
  <cols>
    <col min="1" max="1" width="18.8984375" style="383" customWidth="1"/>
    <col min="2" max="2" width="7.69921875" style="383" customWidth="1"/>
    <col min="3" max="3" width="10" style="383" customWidth="1"/>
    <col min="4" max="4" width="6.09765625" style="383" bestFit="1" customWidth="1"/>
    <col min="5" max="5" width="7.69921875" style="383" customWidth="1"/>
    <col min="6" max="6" width="10" style="383" customWidth="1"/>
    <col min="7" max="7" width="7.5" style="383" customWidth="1"/>
    <col min="8" max="8" width="8.69921875" style="383" customWidth="1"/>
    <col min="9" max="10" width="10" style="383" customWidth="1"/>
    <col min="11" max="11" width="35.5" style="383" customWidth="1"/>
    <col min="12" max="16384" width="9" style="383"/>
  </cols>
  <sheetData>
    <row r="1" spans="1:11" ht="21.75" customHeight="1" x14ac:dyDescent="0.25">
      <c r="A1" s="799"/>
      <c r="B1" s="799"/>
      <c r="C1" s="799"/>
      <c r="D1" s="799"/>
      <c r="E1" s="799"/>
      <c r="F1" s="799"/>
      <c r="G1" s="799"/>
      <c r="H1" s="799"/>
      <c r="I1" s="799"/>
      <c r="J1" s="799"/>
      <c r="K1" s="799"/>
    </row>
    <row r="2" spans="1:11" ht="42.75" customHeight="1" x14ac:dyDescent="0.25">
      <c r="A2" s="787" t="s">
        <v>1324</v>
      </c>
      <c r="B2" s="787"/>
      <c r="C2" s="787"/>
      <c r="D2" s="787"/>
      <c r="E2" s="787"/>
      <c r="F2" s="787"/>
      <c r="G2" s="787"/>
      <c r="H2" s="787"/>
      <c r="I2" s="787"/>
      <c r="J2" s="787"/>
      <c r="K2" s="787"/>
    </row>
    <row r="3" spans="1:11" ht="39" customHeight="1" x14ac:dyDescent="0.25">
      <c r="A3" s="776" t="s">
        <v>1325</v>
      </c>
      <c r="B3" s="776"/>
      <c r="C3" s="776"/>
      <c r="D3" s="776"/>
      <c r="E3" s="776"/>
      <c r="F3" s="776"/>
      <c r="G3" s="776"/>
      <c r="H3" s="776"/>
      <c r="I3" s="776"/>
      <c r="J3" s="776"/>
      <c r="K3" s="776"/>
    </row>
    <row r="4" spans="1:11" s="184" customFormat="1" ht="25.5" customHeight="1" thickBot="1" x14ac:dyDescent="0.3">
      <c r="A4" s="183" t="s">
        <v>1326</v>
      </c>
      <c r="B4" s="183"/>
      <c r="C4" s="183"/>
      <c r="D4" s="183"/>
      <c r="E4" s="183"/>
      <c r="F4" s="183"/>
      <c r="G4" s="183"/>
      <c r="H4" s="183"/>
      <c r="I4" s="183"/>
      <c r="J4" s="183"/>
      <c r="K4" s="349" t="s">
        <v>1327</v>
      </c>
    </row>
    <row r="5" spans="1:11" ht="23.25" customHeight="1" thickTop="1" x14ac:dyDescent="0.25">
      <c r="A5" s="777" t="s">
        <v>205</v>
      </c>
      <c r="B5" s="777" t="s">
        <v>1</v>
      </c>
      <c r="C5" s="777"/>
      <c r="D5" s="777"/>
      <c r="E5" s="777" t="s">
        <v>2</v>
      </c>
      <c r="F5" s="777"/>
      <c r="G5" s="777"/>
      <c r="H5" s="777" t="s">
        <v>4</v>
      </c>
      <c r="I5" s="777"/>
      <c r="J5" s="777"/>
      <c r="K5" s="777" t="s">
        <v>206</v>
      </c>
    </row>
    <row r="6" spans="1:11" ht="23.25" customHeight="1" x14ac:dyDescent="0.25">
      <c r="A6" s="778"/>
      <c r="B6" s="778" t="s">
        <v>6</v>
      </c>
      <c r="C6" s="778"/>
      <c r="D6" s="778"/>
      <c r="E6" s="778" t="s">
        <v>7</v>
      </c>
      <c r="F6" s="778"/>
      <c r="G6" s="778"/>
      <c r="H6" s="778" t="s">
        <v>9</v>
      </c>
      <c r="I6" s="778"/>
      <c r="J6" s="778"/>
      <c r="K6" s="778"/>
    </row>
    <row r="7" spans="1:11" ht="23.25" customHeight="1" x14ac:dyDescent="0.25">
      <c r="A7" s="778"/>
      <c r="B7" s="372" t="s">
        <v>10</v>
      </c>
      <c r="C7" s="372" t="s">
        <v>113</v>
      </c>
      <c r="D7" s="372" t="s">
        <v>12</v>
      </c>
      <c r="E7" s="372" t="s">
        <v>10</v>
      </c>
      <c r="F7" s="372" t="s">
        <v>113</v>
      </c>
      <c r="G7" s="372" t="s">
        <v>12</v>
      </c>
      <c r="H7" s="372" t="s">
        <v>10</v>
      </c>
      <c r="I7" s="372" t="s">
        <v>113</v>
      </c>
      <c r="J7" s="372" t="s">
        <v>12</v>
      </c>
      <c r="K7" s="778"/>
    </row>
    <row r="8" spans="1:11" ht="23.25" customHeight="1" thickBot="1" x14ac:dyDescent="0.3">
      <c r="A8" s="779"/>
      <c r="B8" s="373" t="s">
        <v>13</v>
      </c>
      <c r="C8" s="373" t="s">
        <v>14</v>
      </c>
      <c r="D8" s="373" t="s">
        <v>9</v>
      </c>
      <c r="E8" s="373" t="s">
        <v>13</v>
      </c>
      <c r="F8" s="373" t="s">
        <v>14</v>
      </c>
      <c r="G8" s="373" t="s">
        <v>9</v>
      </c>
      <c r="H8" s="373" t="s">
        <v>13</v>
      </c>
      <c r="I8" s="373" t="s">
        <v>14</v>
      </c>
      <c r="J8" s="373" t="s">
        <v>9</v>
      </c>
      <c r="K8" s="779"/>
    </row>
    <row r="9" spans="1:11" ht="23.25" customHeight="1" x14ac:dyDescent="0.25">
      <c r="A9" s="173" t="s">
        <v>15</v>
      </c>
      <c r="B9" s="175"/>
      <c r="C9" s="175"/>
      <c r="D9" s="175"/>
      <c r="E9" s="175"/>
      <c r="F9" s="175"/>
      <c r="G9" s="175"/>
      <c r="H9" s="175"/>
      <c r="I9" s="175"/>
      <c r="J9" s="175"/>
      <c r="K9" s="176" t="s">
        <v>207</v>
      </c>
    </row>
    <row r="10" spans="1:11" ht="23.25" customHeight="1" x14ac:dyDescent="0.25">
      <c r="A10" s="173" t="s">
        <v>1303</v>
      </c>
      <c r="B10" s="175">
        <v>140</v>
      </c>
      <c r="C10" s="175">
        <v>163</v>
      </c>
      <c r="D10" s="175">
        <f t="shared" ref="D10:D15" si="0">SUM(B10:C10)</f>
        <v>303</v>
      </c>
      <c r="E10" s="175">
        <v>0</v>
      </c>
      <c r="F10" s="175">
        <v>0</v>
      </c>
      <c r="G10" s="175">
        <f t="shared" ref="G10:G15" si="1">SUM(E10:F10)</f>
        <v>0</v>
      </c>
      <c r="H10" s="175">
        <f t="shared" ref="H10:J15" si="2">SUM(B10,E10)</f>
        <v>140</v>
      </c>
      <c r="I10" s="175">
        <f t="shared" si="2"/>
        <v>163</v>
      </c>
      <c r="J10" s="175">
        <f t="shared" si="2"/>
        <v>303</v>
      </c>
      <c r="K10" s="176" t="s">
        <v>1304</v>
      </c>
    </row>
    <row r="11" spans="1:11" ht="23.25" customHeight="1" x14ac:dyDescent="0.25">
      <c r="A11" s="173" t="s">
        <v>522</v>
      </c>
      <c r="B11" s="175">
        <v>383</v>
      </c>
      <c r="C11" s="175">
        <v>425</v>
      </c>
      <c r="D11" s="175">
        <f t="shared" si="0"/>
        <v>808</v>
      </c>
      <c r="E11" s="175">
        <v>0</v>
      </c>
      <c r="F11" s="175">
        <v>0</v>
      </c>
      <c r="G11" s="175">
        <f t="shared" si="1"/>
        <v>0</v>
      </c>
      <c r="H11" s="175">
        <f t="shared" si="2"/>
        <v>383</v>
      </c>
      <c r="I11" s="175">
        <f t="shared" si="2"/>
        <v>425</v>
      </c>
      <c r="J11" s="175">
        <f t="shared" si="2"/>
        <v>808</v>
      </c>
      <c r="K11" s="176" t="s">
        <v>223</v>
      </c>
    </row>
    <row r="12" spans="1:11" ht="23.25" customHeight="1" x14ac:dyDescent="0.25">
      <c r="A12" s="173" t="s">
        <v>998</v>
      </c>
      <c r="B12" s="175">
        <v>190</v>
      </c>
      <c r="C12" s="175">
        <v>136</v>
      </c>
      <c r="D12" s="175">
        <f t="shared" si="0"/>
        <v>326</v>
      </c>
      <c r="E12" s="175">
        <v>0</v>
      </c>
      <c r="F12" s="175">
        <v>0</v>
      </c>
      <c r="G12" s="175">
        <f t="shared" si="1"/>
        <v>0</v>
      </c>
      <c r="H12" s="175">
        <f t="shared" si="2"/>
        <v>190</v>
      </c>
      <c r="I12" s="175">
        <f t="shared" si="2"/>
        <v>136</v>
      </c>
      <c r="J12" s="175">
        <f t="shared" si="2"/>
        <v>326</v>
      </c>
      <c r="K12" s="176" t="s">
        <v>225</v>
      </c>
    </row>
    <row r="13" spans="1:11" ht="23.25" customHeight="1" x14ac:dyDescent="0.25">
      <c r="A13" s="173" t="s">
        <v>1111</v>
      </c>
      <c r="B13" s="175">
        <v>94</v>
      </c>
      <c r="C13" s="175">
        <v>167</v>
      </c>
      <c r="D13" s="175">
        <f t="shared" si="0"/>
        <v>261</v>
      </c>
      <c r="E13" s="175">
        <v>0</v>
      </c>
      <c r="F13" s="175">
        <v>0</v>
      </c>
      <c r="G13" s="175">
        <f t="shared" si="1"/>
        <v>0</v>
      </c>
      <c r="H13" s="175">
        <f t="shared" si="2"/>
        <v>94</v>
      </c>
      <c r="I13" s="175">
        <f t="shared" si="2"/>
        <v>167</v>
      </c>
      <c r="J13" s="175">
        <f t="shared" si="2"/>
        <v>261</v>
      </c>
      <c r="K13" s="176" t="s">
        <v>1305</v>
      </c>
    </row>
    <row r="14" spans="1:11" ht="23.25" customHeight="1" x14ac:dyDescent="0.25">
      <c r="A14" s="173" t="s">
        <v>1306</v>
      </c>
      <c r="B14" s="175">
        <v>154</v>
      </c>
      <c r="C14" s="175">
        <v>197</v>
      </c>
      <c r="D14" s="175">
        <f t="shared" si="0"/>
        <v>351</v>
      </c>
      <c r="E14" s="175">
        <v>0</v>
      </c>
      <c r="F14" s="175">
        <v>0</v>
      </c>
      <c r="G14" s="175">
        <f t="shared" si="1"/>
        <v>0</v>
      </c>
      <c r="H14" s="175">
        <f t="shared" si="2"/>
        <v>154</v>
      </c>
      <c r="I14" s="175">
        <f t="shared" si="2"/>
        <v>197</v>
      </c>
      <c r="J14" s="175">
        <f t="shared" si="2"/>
        <v>351</v>
      </c>
      <c r="K14" s="176" t="s">
        <v>1307</v>
      </c>
    </row>
    <row r="15" spans="1:11" ht="23.25" customHeight="1" thickBot="1" x14ac:dyDescent="0.3">
      <c r="A15" s="173" t="s">
        <v>1308</v>
      </c>
      <c r="B15" s="175">
        <v>197</v>
      </c>
      <c r="C15" s="175">
        <v>210</v>
      </c>
      <c r="D15" s="175">
        <f t="shared" si="0"/>
        <v>407</v>
      </c>
      <c r="E15" s="175">
        <v>0</v>
      </c>
      <c r="F15" s="175">
        <v>0</v>
      </c>
      <c r="G15" s="175">
        <f t="shared" si="1"/>
        <v>0</v>
      </c>
      <c r="H15" s="175">
        <f t="shared" si="2"/>
        <v>197</v>
      </c>
      <c r="I15" s="175">
        <f t="shared" si="2"/>
        <v>210</v>
      </c>
      <c r="J15" s="175">
        <f t="shared" si="2"/>
        <v>407</v>
      </c>
      <c r="K15" s="176" t="s">
        <v>1309</v>
      </c>
    </row>
    <row r="16" spans="1:11" ht="23.25" customHeight="1" thickBot="1" x14ac:dyDescent="0.3">
      <c r="A16" s="189" t="s">
        <v>90</v>
      </c>
      <c r="B16" s="189">
        <f>SUM(B10:B15)</f>
        <v>1158</v>
      </c>
      <c r="C16" s="189">
        <f t="shared" ref="C16:J16" si="3">SUM(C10:C15)</f>
        <v>1298</v>
      </c>
      <c r="D16" s="189">
        <f t="shared" si="3"/>
        <v>2456</v>
      </c>
      <c r="E16" s="189">
        <f t="shared" si="3"/>
        <v>0</v>
      </c>
      <c r="F16" s="189">
        <f t="shared" si="3"/>
        <v>0</v>
      </c>
      <c r="G16" s="189">
        <f t="shared" si="3"/>
        <v>0</v>
      </c>
      <c r="H16" s="189">
        <f t="shared" si="3"/>
        <v>1158</v>
      </c>
      <c r="I16" s="189">
        <f t="shared" si="3"/>
        <v>1298</v>
      </c>
      <c r="J16" s="189">
        <f t="shared" si="3"/>
        <v>2456</v>
      </c>
      <c r="K16" s="376" t="s">
        <v>91</v>
      </c>
    </row>
    <row r="17" spans="1:11" ht="22.5" customHeight="1" thickTop="1" x14ac:dyDescent="0.25">
      <c r="A17" s="17" t="s">
        <v>92</v>
      </c>
      <c r="B17" s="175"/>
      <c r="C17" s="175"/>
      <c r="D17" s="175"/>
      <c r="E17" s="175"/>
      <c r="F17" s="175"/>
      <c r="G17" s="175"/>
      <c r="H17" s="175"/>
      <c r="I17" s="175"/>
      <c r="J17" s="175"/>
      <c r="K17" s="375" t="s">
        <v>93</v>
      </c>
    </row>
    <row r="18" spans="1:11" ht="22.5" customHeight="1" x14ac:dyDescent="0.25">
      <c r="A18" s="173" t="s">
        <v>1303</v>
      </c>
      <c r="B18" s="175">
        <v>48</v>
      </c>
      <c r="C18" s="175">
        <v>9</v>
      </c>
      <c r="D18" s="175">
        <f>SUM(B18:C18)</f>
        <v>57</v>
      </c>
      <c r="E18" s="175">
        <v>0</v>
      </c>
      <c r="F18" s="175">
        <v>0</v>
      </c>
      <c r="G18" s="175">
        <v>0</v>
      </c>
      <c r="H18" s="175">
        <f>SUM(B18,E18)</f>
        <v>48</v>
      </c>
      <c r="I18" s="175">
        <f t="shared" ref="I18:J19" si="4">SUM(C18,F18)</f>
        <v>9</v>
      </c>
      <c r="J18" s="175">
        <f t="shared" si="4"/>
        <v>57</v>
      </c>
      <c r="K18" s="176" t="s">
        <v>1304</v>
      </c>
    </row>
    <row r="19" spans="1:11" ht="22.5" customHeight="1" x14ac:dyDescent="0.25">
      <c r="A19" s="173" t="s">
        <v>1111</v>
      </c>
      <c r="B19" s="175">
        <v>39</v>
      </c>
      <c r="C19" s="175">
        <v>28</v>
      </c>
      <c r="D19" s="175">
        <f>SUM(B19:C19)</f>
        <v>67</v>
      </c>
      <c r="E19" s="175">
        <v>0</v>
      </c>
      <c r="F19" s="175">
        <v>0</v>
      </c>
      <c r="G19" s="175">
        <v>0</v>
      </c>
      <c r="H19" s="175">
        <f>SUM(B19,E19)</f>
        <v>39</v>
      </c>
      <c r="I19" s="175">
        <f t="shared" si="4"/>
        <v>28</v>
      </c>
      <c r="J19" s="175">
        <f t="shared" si="4"/>
        <v>67</v>
      </c>
      <c r="K19" s="176" t="s">
        <v>1305</v>
      </c>
    </row>
    <row r="20" spans="1:11" ht="22.5" customHeight="1" thickBot="1" x14ac:dyDescent="0.3">
      <c r="A20" s="20" t="s">
        <v>127</v>
      </c>
      <c r="B20" s="175">
        <f>SUM(B18:B19)</f>
        <v>87</v>
      </c>
      <c r="C20" s="175">
        <f t="shared" ref="C20:J20" si="5">SUM(C18:C19)</f>
        <v>37</v>
      </c>
      <c r="D20" s="175">
        <f t="shared" si="5"/>
        <v>124</v>
      </c>
      <c r="E20" s="175">
        <f t="shared" si="5"/>
        <v>0</v>
      </c>
      <c r="F20" s="175">
        <f t="shared" si="5"/>
        <v>0</v>
      </c>
      <c r="G20" s="175">
        <f t="shared" si="5"/>
        <v>0</v>
      </c>
      <c r="H20" s="175">
        <f t="shared" si="5"/>
        <v>87</v>
      </c>
      <c r="I20" s="175">
        <f t="shared" si="5"/>
        <v>37</v>
      </c>
      <c r="J20" s="175">
        <f t="shared" si="5"/>
        <v>124</v>
      </c>
      <c r="K20" s="22" t="s">
        <v>103</v>
      </c>
    </row>
    <row r="21" spans="1:11" ht="22.5" customHeight="1" thickBot="1" x14ac:dyDescent="0.3">
      <c r="A21" s="188" t="s">
        <v>262</v>
      </c>
      <c r="B21" s="190">
        <f>SUM(B20,B16)</f>
        <v>1245</v>
      </c>
      <c r="C21" s="190">
        <f t="shared" ref="C21:J21" si="6">SUM(C20,C16)</f>
        <v>1335</v>
      </c>
      <c r="D21" s="190">
        <f t="shared" si="6"/>
        <v>2580</v>
      </c>
      <c r="E21" s="190">
        <f t="shared" si="6"/>
        <v>0</v>
      </c>
      <c r="F21" s="190">
        <f t="shared" si="6"/>
        <v>0</v>
      </c>
      <c r="G21" s="190">
        <f t="shared" si="6"/>
        <v>0</v>
      </c>
      <c r="H21" s="190">
        <f t="shared" si="6"/>
        <v>1245</v>
      </c>
      <c r="I21" s="190">
        <f t="shared" si="6"/>
        <v>1335</v>
      </c>
      <c r="J21" s="190">
        <f t="shared" si="6"/>
        <v>2580</v>
      </c>
      <c r="K21" s="190" t="s">
        <v>263</v>
      </c>
    </row>
    <row r="22" spans="1:11" ht="22.5" customHeight="1" thickTop="1" x14ac:dyDescent="0.25"/>
    <row r="23" spans="1:11" ht="22.5" customHeight="1" x14ac:dyDescent="0.25"/>
    <row r="24" spans="1:11" s="576" customFormat="1" ht="22.5" customHeight="1" x14ac:dyDescent="0.25"/>
    <row r="25" spans="1:11" ht="22.5" customHeight="1" x14ac:dyDescent="0.25"/>
    <row r="26" spans="1:11" ht="29.25" customHeight="1" x14ac:dyDescent="0.25">
      <c r="A26" s="775" t="s">
        <v>1328</v>
      </c>
      <c r="B26" s="775"/>
      <c r="C26" s="775"/>
      <c r="D26" s="775"/>
      <c r="E26" s="775"/>
      <c r="F26" s="775"/>
      <c r="G26" s="775"/>
      <c r="H26" s="775"/>
      <c r="I26" s="775"/>
      <c r="J26" s="775"/>
      <c r="K26" s="775"/>
    </row>
    <row r="27" spans="1:11" ht="36" customHeight="1" x14ac:dyDescent="0.25">
      <c r="A27" s="776" t="s">
        <v>1329</v>
      </c>
      <c r="B27" s="776"/>
      <c r="C27" s="776"/>
      <c r="D27" s="776"/>
      <c r="E27" s="776"/>
      <c r="F27" s="776"/>
      <c r="G27" s="776"/>
      <c r="H27" s="776"/>
      <c r="I27" s="776"/>
      <c r="J27" s="776"/>
      <c r="K27" s="776"/>
    </row>
    <row r="28" spans="1:11" s="184" customFormat="1" ht="28.5" customHeight="1" thickBot="1" x14ac:dyDescent="0.3">
      <c r="A28" s="183" t="s">
        <v>1330</v>
      </c>
      <c r="B28" s="183"/>
      <c r="C28" s="183"/>
      <c r="D28" s="183"/>
      <c r="E28" s="183"/>
      <c r="F28" s="183"/>
      <c r="G28" s="183"/>
      <c r="H28" s="183"/>
      <c r="I28" s="183"/>
      <c r="J28" s="183"/>
      <c r="K28" s="349" t="s">
        <v>1331</v>
      </c>
    </row>
    <row r="29" spans="1:11" ht="23.25" customHeight="1" thickTop="1" x14ac:dyDescent="0.25">
      <c r="A29" s="777" t="s">
        <v>205</v>
      </c>
      <c r="B29" s="777" t="s">
        <v>1</v>
      </c>
      <c r="C29" s="777"/>
      <c r="D29" s="777"/>
      <c r="E29" s="777" t="s">
        <v>2</v>
      </c>
      <c r="F29" s="777"/>
      <c r="G29" s="777"/>
      <c r="H29" s="777" t="s">
        <v>4</v>
      </c>
      <c r="I29" s="777"/>
      <c r="J29" s="777"/>
      <c r="K29" s="777" t="s">
        <v>206</v>
      </c>
    </row>
    <row r="30" spans="1:11" ht="23.25" customHeight="1" x14ac:dyDescent="0.25">
      <c r="A30" s="778"/>
      <c r="B30" s="778" t="s">
        <v>6</v>
      </c>
      <c r="C30" s="778"/>
      <c r="D30" s="778"/>
      <c r="E30" s="778" t="s">
        <v>7</v>
      </c>
      <c r="F30" s="778"/>
      <c r="G30" s="778"/>
      <c r="H30" s="778" t="s">
        <v>9</v>
      </c>
      <c r="I30" s="778"/>
      <c r="J30" s="778"/>
      <c r="K30" s="778"/>
    </row>
    <row r="31" spans="1:11" ht="23.25" customHeight="1" x14ac:dyDescent="0.25">
      <c r="A31" s="778"/>
      <c r="B31" s="372" t="s">
        <v>10</v>
      </c>
      <c r="C31" s="372" t="s">
        <v>113</v>
      </c>
      <c r="D31" s="372" t="s">
        <v>12</v>
      </c>
      <c r="E31" s="372" t="s">
        <v>10</v>
      </c>
      <c r="F31" s="372" t="s">
        <v>113</v>
      </c>
      <c r="G31" s="372" t="s">
        <v>12</v>
      </c>
      <c r="H31" s="372" t="s">
        <v>10</v>
      </c>
      <c r="I31" s="372" t="s">
        <v>113</v>
      </c>
      <c r="J31" s="372" t="s">
        <v>12</v>
      </c>
      <c r="K31" s="778"/>
    </row>
    <row r="32" spans="1:11" ht="23.25" customHeight="1" thickBot="1" x14ac:dyDescent="0.3">
      <c r="A32" s="779"/>
      <c r="B32" s="373" t="s">
        <v>13</v>
      </c>
      <c r="C32" s="373" t="s">
        <v>14</v>
      </c>
      <c r="D32" s="373" t="s">
        <v>9</v>
      </c>
      <c r="E32" s="373" t="s">
        <v>13</v>
      </c>
      <c r="F32" s="373" t="s">
        <v>14</v>
      </c>
      <c r="G32" s="373" t="s">
        <v>9</v>
      </c>
      <c r="H32" s="373" t="s">
        <v>13</v>
      </c>
      <c r="I32" s="373" t="s">
        <v>14</v>
      </c>
      <c r="J32" s="373" t="s">
        <v>9</v>
      </c>
      <c r="K32" s="779"/>
    </row>
    <row r="33" spans="1:11" ht="23.25" customHeight="1" x14ac:dyDescent="0.25">
      <c r="A33" s="173" t="s">
        <v>15</v>
      </c>
      <c r="B33" s="175"/>
      <c r="C33" s="175"/>
      <c r="D33" s="175"/>
      <c r="E33" s="175"/>
      <c r="F33" s="175"/>
      <c r="G33" s="175"/>
      <c r="H33" s="175"/>
      <c r="I33" s="175"/>
      <c r="J33" s="175"/>
      <c r="K33" s="176" t="s">
        <v>207</v>
      </c>
    </row>
    <row r="34" spans="1:11" ht="23.25" customHeight="1" x14ac:dyDescent="0.25">
      <c r="A34" s="173" t="s">
        <v>1303</v>
      </c>
      <c r="B34" s="175">
        <v>132</v>
      </c>
      <c r="C34" s="175">
        <v>156</v>
      </c>
      <c r="D34" s="175">
        <f t="shared" ref="D34:D39" si="7">SUM(B34:C34)</f>
        <v>288</v>
      </c>
      <c r="E34" s="175">
        <v>0</v>
      </c>
      <c r="F34" s="175">
        <v>0</v>
      </c>
      <c r="G34" s="175">
        <f t="shared" ref="G34:G39" si="8">SUM(E34:F34)</f>
        <v>0</v>
      </c>
      <c r="H34" s="175">
        <f t="shared" ref="H34:J39" si="9">SUM(B34,E34)</f>
        <v>132</v>
      </c>
      <c r="I34" s="175">
        <f t="shared" si="9"/>
        <v>156</v>
      </c>
      <c r="J34" s="175">
        <f t="shared" si="9"/>
        <v>288</v>
      </c>
      <c r="K34" s="176" t="s">
        <v>1304</v>
      </c>
    </row>
    <row r="35" spans="1:11" ht="23.25" customHeight="1" x14ac:dyDescent="0.25">
      <c r="A35" s="173" t="s">
        <v>522</v>
      </c>
      <c r="B35" s="175">
        <v>276</v>
      </c>
      <c r="C35" s="175">
        <v>366</v>
      </c>
      <c r="D35" s="175">
        <f t="shared" si="7"/>
        <v>642</v>
      </c>
      <c r="E35" s="175">
        <v>0</v>
      </c>
      <c r="F35" s="175">
        <v>0</v>
      </c>
      <c r="G35" s="175">
        <f t="shared" si="8"/>
        <v>0</v>
      </c>
      <c r="H35" s="175">
        <f t="shared" si="9"/>
        <v>276</v>
      </c>
      <c r="I35" s="175">
        <f t="shared" si="9"/>
        <v>366</v>
      </c>
      <c r="J35" s="175">
        <f t="shared" si="9"/>
        <v>642</v>
      </c>
      <c r="K35" s="176" t="s">
        <v>223</v>
      </c>
    </row>
    <row r="36" spans="1:11" ht="23.25" customHeight="1" x14ac:dyDescent="0.25">
      <c r="A36" s="173" t="s">
        <v>998</v>
      </c>
      <c r="B36" s="175">
        <v>152</v>
      </c>
      <c r="C36" s="175">
        <v>120</v>
      </c>
      <c r="D36" s="175">
        <f t="shared" si="7"/>
        <v>272</v>
      </c>
      <c r="E36" s="175">
        <v>0</v>
      </c>
      <c r="F36" s="175">
        <v>0</v>
      </c>
      <c r="G36" s="175">
        <f t="shared" si="8"/>
        <v>0</v>
      </c>
      <c r="H36" s="175">
        <f t="shared" si="9"/>
        <v>152</v>
      </c>
      <c r="I36" s="175">
        <f t="shared" si="9"/>
        <v>120</v>
      </c>
      <c r="J36" s="175">
        <f t="shared" si="9"/>
        <v>272</v>
      </c>
      <c r="K36" s="176" t="s">
        <v>225</v>
      </c>
    </row>
    <row r="37" spans="1:11" ht="23.25" customHeight="1" x14ac:dyDescent="0.25">
      <c r="A37" s="173" t="s">
        <v>1111</v>
      </c>
      <c r="B37" s="175">
        <v>78</v>
      </c>
      <c r="C37" s="175">
        <v>162</v>
      </c>
      <c r="D37" s="175">
        <f t="shared" si="7"/>
        <v>240</v>
      </c>
      <c r="E37" s="175">
        <v>0</v>
      </c>
      <c r="F37" s="175">
        <v>0</v>
      </c>
      <c r="G37" s="175">
        <f t="shared" si="8"/>
        <v>0</v>
      </c>
      <c r="H37" s="175">
        <f t="shared" si="9"/>
        <v>78</v>
      </c>
      <c r="I37" s="175">
        <f t="shared" si="9"/>
        <v>162</v>
      </c>
      <c r="J37" s="175">
        <f t="shared" si="9"/>
        <v>240</v>
      </c>
      <c r="K37" s="176" t="s">
        <v>1305</v>
      </c>
    </row>
    <row r="38" spans="1:11" ht="23.25" customHeight="1" x14ac:dyDescent="0.25">
      <c r="A38" s="173" t="s">
        <v>1306</v>
      </c>
      <c r="B38" s="175">
        <v>142</v>
      </c>
      <c r="C38" s="175">
        <v>191</v>
      </c>
      <c r="D38" s="175">
        <f t="shared" si="7"/>
        <v>333</v>
      </c>
      <c r="E38" s="175">
        <v>0</v>
      </c>
      <c r="F38" s="175">
        <v>0</v>
      </c>
      <c r="G38" s="175">
        <f t="shared" si="8"/>
        <v>0</v>
      </c>
      <c r="H38" s="175">
        <f t="shared" si="9"/>
        <v>142</v>
      </c>
      <c r="I38" s="175">
        <f t="shared" si="9"/>
        <v>191</v>
      </c>
      <c r="J38" s="175">
        <f t="shared" si="9"/>
        <v>333</v>
      </c>
      <c r="K38" s="176" t="s">
        <v>1307</v>
      </c>
    </row>
    <row r="39" spans="1:11" ht="23.25" customHeight="1" thickBot="1" x14ac:dyDescent="0.3">
      <c r="A39" s="173" t="s">
        <v>1308</v>
      </c>
      <c r="B39" s="175">
        <v>163</v>
      </c>
      <c r="C39" s="175">
        <v>181</v>
      </c>
      <c r="D39" s="175">
        <f t="shared" si="7"/>
        <v>344</v>
      </c>
      <c r="E39" s="175">
        <v>0</v>
      </c>
      <c r="F39" s="175">
        <v>0</v>
      </c>
      <c r="G39" s="175">
        <f t="shared" si="8"/>
        <v>0</v>
      </c>
      <c r="H39" s="175">
        <f t="shared" si="9"/>
        <v>163</v>
      </c>
      <c r="I39" s="175">
        <f t="shared" si="9"/>
        <v>181</v>
      </c>
      <c r="J39" s="175">
        <f t="shared" si="9"/>
        <v>344</v>
      </c>
      <c r="K39" s="176" t="s">
        <v>1309</v>
      </c>
    </row>
    <row r="40" spans="1:11" ht="23.25" customHeight="1" thickBot="1" x14ac:dyDescent="0.3">
      <c r="A40" s="189" t="s">
        <v>90</v>
      </c>
      <c r="B40" s="189">
        <f>SUM(B34:B39)</f>
        <v>943</v>
      </c>
      <c r="C40" s="189">
        <f t="shared" ref="C40:J40" si="10">SUM(C34:C39)</f>
        <v>1176</v>
      </c>
      <c r="D40" s="189">
        <f t="shared" si="10"/>
        <v>2119</v>
      </c>
      <c r="E40" s="189">
        <f t="shared" si="10"/>
        <v>0</v>
      </c>
      <c r="F40" s="189">
        <f t="shared" si="10"/>
        <v>0</v>
      </c>
      <c r="G40" s="189">
        <f t="shared" si="10"/>
        <v>0</v>
      </c>
      <c r="H40" s="189">
        <f t="shared" si="10"/>
        <v>943</v>
      </c>
      <c r="I40" s="189">
        <f>SUM(I34:I39)</f>
        <v>1176</v>
      </c>
      <c r="J40" s="189">
        <f t="shared" si="10"/>
        <v>2119</v>
      </c>
      <c r="K40" s="376" t="s">
        <v>91</v>
      </c>
    </row>
    <row r="41" spans="1:11" ht="20.100000000000001" customHeight="1" thickTop="1" x14ac:dyDescent="0.25">
      <c r="A41" s="17" t="s">
        <v>92</v>
      </c>
      <c r="B41" s="175"/>
      <c r="C41" s="173"/>
      <c r="D41" s="175"/>
      <c r="E41" s="173"/>
      <c r="F41" s="175"/>
      <c r="G41" s="173"/>
      <c r="H41" s="175"/>
      <c r="I41" s="173"/>
      <c r="J41" s="175"/>
      <c r="K41" s="375" t="s">
        <v>93</v>
      </c>
    </row>
    <row r="42" spans="1:11" ht="20.100000000000001" customHeight="1" x14ac:dyDescent="0.25">
      <c r="A42" s="173" t="s">
        <v>1303</v>
      </c>
      <c r="B42" s="175">
        <v>46</v>
      </c>
      <c r="C42" s="175">
        <v>7</v>
      </c>
      <c r="D42" s="175">
        <f>SUM(B42:C42)</f>
        <v>53</v>
      </c>
      <c r="E42" s="175">
        <v>0</v>
      </c>
      <c r="F42" s="175">
        <v>0</v>
      </c>
      <c r="G42" s="175">
        <v>0</v>
      </c>
      <c r="H42" s="175">
        <f>SUM(B42,E42)</f>
        <v>46</v>
      </c>
      <c r="I42" s="175">
        <f t="shared" ref="I42:J43" si="11">SUM(C42,F42)</f>
        <v>7</v>
      </c>
      <c r="J42" s="175">
        <f t="shared" si="11"/>
        <v>53</v>
      </c>
      <c r="K42" s="176" t="s">
        <v>1304</v>
      </c>
    </row>
    <row r="43" spans="1:11" ht="20.100000000000001" customHeight="1" x14ac:dyDescent="0.25">
      <c r="A43" s="173" t="s">
        <v>1111</v>
      </c>
      <c r="B43" s="175">
        <v>29</v>
      </c>
      <c r="C43" s="175">
        <v>25</v>
      </c>
      <c r="D43" s="175">
        <f>SUM(B43:C43)</f>
        <v>54</v>
      </c>
      <c r="E43" s="175">
        <v>0</v>
      </c>
      <c r="F43" s="175">
        <v>0</v>
      </c>
      <c r="G43" s="175">
        <v>0</v>
      </c>
      <c r="H43" s="175">
        <f>SUM(B43,E43)</f>
        <v>29</v>
      </c>
      <c r="I43" s="175">
        <f t="shared" si="11"/>
        <v>25</v>
      </c>
      <c r="J43" s="175">
        <f t="shared" si="11"/>
        <v>54</v>
      </c>
      <c r="K43" s="176" t="s">
        <v>1305</v>
      </c>
    </row>
    <row r="44" spans="1:11" ht="20.100000000000001" customHeight="1" thickBot="1" x14ac:dyDescent="0.3">
      <c r="A44" s="173" t="s">
        <v>127</v>
      </c>
      <c r="B44" s="175">
        <f>SUM(B42:B43)</f>
        <v>75</v>
      </c>
      <c r="C44" s="175">
        <f t="shared" ref="C44:J44" si="12">SUM(C42:C43)</f>
        <v>32</v>
      </c>
      <c r="D44" s="175">
        <f t="shared" si="12"/>
        <v>107</v>
      </c>
      <c r="E44" s="175">
        <f t="shared" si="12"/>
        <v>0</v>
      </c>
      <c r="F44" s="175">
        <f t="shared" si="12"/>
        <v>0</v>
      </c>
      <c r="G44" s="175">
        <f t="shared" si="12"/>
        <v>0</v>
      </c>
      <c r="H44" s="175">
        <f t="shared" si="12"/>
        <v>75</v>
      </c>
      <c r="I44" s="175">
        <f t="shared" si="12"/>
        <v>32</v>
      </c>
      <c r="J44" s="175">
        <f t="shared" si="12"/>
        <v>107</v>
      </c>
      <c r="K44" s="22" t="s">
        <v>103</v>
      </c>
    </row>
    <row r="45" spans="1:11" ht="20.100000000000001" customHeight="1" thickBot="1" x14ac:dyDescent="0.3">
      <c r="A45" s="188" t="s">
        <v>262</v>
      </c>
      <c r="B45" s="189">
        <f>SUM(B44,B40)</f>
        <v>1018</v>
      </c>
      <c r="C45" s="189">
        <f t="shared" ref="C45:J45" si="13">SUM(C44,C40)</f>
        <v>1208</v>
      </c>
      <c r="D45" s="189">
        <f t="shared" si="13"/>
        <v>2226</v>
      </c>
      <c r="E45" s="189">
        <f t="shared" si="13"/>
        <v>0</v>
      </c>
      <c r="F45" s="189">
        <f t="shared" si="13"/>
        <v>0</v>
      </c>
      <c r="G45" s="189">
        <f t="shared" si="13"/>
        <v>0</v>
      </c>
      <c r="H45" s="189">
        <f t="shared" si="13"/>
        <v>1018</v>
      </c>
      <c r="I45" s="189">
        <f t="shared" si="13"/>
        <v>1208</v>
      </c>
      <c r="J45" s="189">
        <f t="shared" si="13"/>
        <v>2226</v>
      </c>
      <c r="K45" s="190" t="s">
        <v>263</v>
      </c>
    </row>
    <row r="46" spans="1:11" ht="14.4" thickTop="1" x14ac:dyDescent="0.25"/>
  </sheetData>
  <mergeCells count="21">
    <mergeCell ref="A1:K1"/>
    <mergeCell ref="A2:K2"/>
    <mergeCell ref="A3:K3"/>
    <mergeCell ref="A5:A8"/>
    <mergeCell ref="B5:D5"/>
    <mergeCell ref="E5:G5"/>
    <mergeCell ref="H5:J5"/>
    <mergeCell ref="K5:K8"/>
    <mergeCell ref="B6:D6"/>
    <mergeCell ref="E6:G6"/>
    <mergeCell ref="H30:J30"/>
    <mergeCell ref="H6:J6"/>
    <mergeCell ref="A26:K26"/>
    <mergeCell ref="A27:K27"/>
    <mergeCell ref="A29:A32"/>
    <mergeCell ref="B29:D29"/>
    <mergeCell ref="E29:G29"/>
    <mergeCell ref="H29:J29"/>
    <mergeCell ref="K29:K32"/>
    <mergeCell ref="B30:D30"/>
    <mergeCell ref="E30:G30"/>
  </mergeCells>
  <printOptions horizontalCentered="1"/>
  <pageMargins left="1" right="1" top="1" bottom="1" header="1" footer="1"/>
  <pageSetup paperSize="9" scale="80" firstPageNumber="161"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Q113"/>
  <sheetViews>
    <sheetView rightToLeft="1" view="pageBreakPreview" topLeftCell="A100" zoomScale="90" zoomScaleSheetLayoutView="90" workbookViewId="0">
      <selection activeCell="E122" sqref="E122"/>
    </sheetView>
  </sheetViews>
  <sheetFormatPr defaultColWidth="9" defaultRowHeight="13.8" x14ac:dyDescent="0.25"/>
  <cols>
    <col min="1" max="1" width="21.19921875" style="371" customWidth="1"/>
    <col min="2" max="10" width="8.69921875" style="371" customWidth="1"/>
    <col min="11" max="11" width="32.09765625" style="371" customWidth="1"/>
    <col min="12" max="16384" width="9" style="371"/>
  </cols>
  <sheetData>
    <row r="1" spans="1:11" ht="21.75" customHeight="1" x14ac:dyDescent="0.25">
      <c r="A1" s="738" t="s">
        <v>1332</v>
      </c>
      <c r="B1" s="738"/>
      <c r="C1" s="738"/>
      <c r="D1" s="738"/>
      <c r="E1" s="738"/>
      <c r="F1" s="738"/>
      <c r="G1" s="738"/>
      <c r="H1" s="738"/>
      <c r="I1" s="738"/>
      <c r="J1" s="738"/>
      <c r="K1" s="738"/>
    </row>
    <row r="2" spans="1:11" ht="34.5" customHeight="1" x14ac:dyDescent="0.3">
      <c r="A2" s="756" t="s">
        <v>1333</v>
      </c>
      <c r="B2" s="756"/>
      <c r="C2" s="756"/>
      <c r="D2" s="756"/>
      <c r="E2" s="756"/>
      <c r="F2" s="756"/>
      <c r="G2" s="756"/>
      <c r="H2" s="756"/>
      <c r="I2" s="756"/>
      <c r="J2" s="756"/>
      <c r="K2" s="756"/>
    </row>
    <row r="3" spans="1:11" ht="23.25" customHeight="1" thickBot="1" x14ac:dyDescent="0.3">
      <c r="A3" s="5" t="s">
        <v>1334</v>
      </c>
      <c r="K3" s="7" t="s">
        <v>1335</v>
      </c>
    </row>
    <row r="4" spans="1:11" ht="16.2" thickTop="1" x14ac:dyDescent="0.3">
      <c r="A4" s="735" t="s">
        <v>205</v>
      </c>
      <c r="B4" s="746" t="s">
        <v>1</v>
      </c>
      <c r="C4" s="746"/>
      <c r="D4" s="746"/>
      <c r="E4" s="746" t="s">
        <v>2</v>
      </c>
      <c r="F4" s="746"/>
      <c r="G4" s="746"/>
      <c r="H4" s="746" t="s">
        <v>4</v>
      </c>
      <c r="I4" s="746"/>
      <c r="J4" s="746"/>
      <c r="K4" s="735" t="s">
        <v>206</v>
      </c>
    </row>
    <row r="5" spans="1:11" ht="15.6" x14ac:dyDescent="0.3">
      <c r="A5" s="736"/>
      <c r="B5" s="747" t="s">
        <v>6</v>
      </c>
      <c r="C5" s="747"/>
      <c r="D5" s="747"/>
      <c r="E5" s="747" t="s">
        <v>7</v>
      </c>
      <c r="F5" s="747"/>
      <c r="G5" s="747"/>
      <c r="H5" s="747" t="s">
        <v>9</v>
      </c>
      <c r="I5" s="747"/>
      <c r="J5" s="747"/>
      <c r="K5" s="736"/>
    </row>
    <row r="6" spans="1:11" ht="15.6" x14ac:dyDescent="0.3">
      <c r="A6" s="736"/>
      <c r="B6" s="370" t="s">
        <v>10</v>
      </c>
      <c r="C6" s="370" t="s">
        <v>113</v>
      </c>
      <c r="D6" s="370" t="s">
        <v>12</v>
      </c>
      <c r="E6" s="370" t="s">
        <v>10</v>
      </c>
      <c r="F6" s="370" t="s">
        <v>113</v>
      </c>
      <c r="G6" s="370" t="s">
        <v>12</v>
      </c>
      <c r="H6" s="370" t="s">
        <v>10</v>
      </c>
      <c r="I6" s="370" t="s">
        <v>113</v>
      </c>
      <c r="J6" s="370" t="s">
        <v>12</v>
      </c>
      <c r="K6" s="736"/>
    </row>
    <row r="7" spans="1:11" ht="16.2" thickBot="1" x14ac:dyDescent="0.35">
      <c r="A7" s="737"/>
      <c r="B7" s="4" t="s">
        <v>13</v>
      </c>
      <c r="C7" s="4" t="s">
        <v>14</v>
      </c>
      <c r="D7" s="4" t="s">
        <v>9</v>
      </c>
      <c r="E7" s="4" t="s">
        <v>13</v>
      </c>
      <c r="F7" s="4" t="s">
        <v>14</v>
      </c>
      <c r="G7" s="4" t="s">
        <v>9</v>
      </c>
      <c r="H7" s="4" t="s">
        <v>13</v>
      </c>
      <c r="I7" s="4" t="s">
        <v>14</v>
      </c>
      <c r="J7" s="4" t="s">
        <v>9</v>
      </c>
      <c r="K7" s="737"/>
    </row>
    <row r="8" spans="1:11" ht="17.25" customHeight="1" x14ac:dyDescent="0.25">
      <c r="A8" s="8" t="s">
        <v>15</v>
      </c>
      <c r="B8" s="9"/>
      <c r="C8" s="9"/>
      <c r="D8" s="9"/>
      <c r="E8" s="9"/>
      <c r="F8" s="9"/>
      <c r="G8" s="9"/>
      <c r="H8" s="9"/>
      <c r="I8" s="9"/>
      <c r="J8" s="9"/>
      <c r="K8" s="375" t="s">
        <v>207</v>
      </c>
    </row>
    <row r="9" spans="1:11" ht="17.25" customHeight="1" x14ac:dyDescent="0.25">
      <c r="A9" s="8" t="s">
        <v>208</v>
      </c>
      <c r="B9" s="9">
        <v>41</v>
      </c>
      <c r="C9" s="9">
        <v>100</v>
      </c>
      <c r="D9" s="9">
        <f>SUM(B9:C9)</f>
        <v>141</v>
      </c>
      <c r="E9" s="9">
        <v>0</v>
      </c>
      <c r="F9" s="9">
        <v>0</v>
      </c>
      <c r="G9" s="9">
        <f t="shared" ref="G9:G22" si="0">SUM(E9:F9)</f>
        <v>0</v>
      </c>
      <c r="H9" s="9">
        <f t="shared" ref="H9:I22" si="1">SUM(B9,E9)</f>
        <v>41</v>
      </c>
      <c r="I9" s="9">
        <f t="shared" si="1"/>
        <v>100</v>
      </c>
      <c r="J9" s="9">
        <f t="shared" ref="J9:J22" si="2">SUM(H9:I9)</f>
        <v>141</v>
      </c>
      <c r="K9" s="375" t="s">
        <v>209</v>
      </c>
    </row>
    <row r="10" spans="1:11" ht="17.25" customHeight="1" x14ac:dyDescent="0.25">
      <c r="A10" s="8" t="s">
        <v>218</v>
      </c>
      <c r="B10" s="9">
        <v>213</v>
      </c>
      <c r="C10" s="9">
        <v>161</v>
      </c>
      <c r="D10" s="9">
        <f t="shared" ref="D10:D22" si="3">SUM(B10:C10)</f>
        <v>374</v>
      </c>
      <c r="E10" s="9">
        <v>0</v>
      </c>
      <c r="F10" s="9">
        <v>0</v>
      </c>
      <c r="G10" s="9">
        <f t="shared" si="0"/>
        <v>0</v>
      </c>
      <c r="H10" s="9">
        <f t="shared" si="1"/>
        <v>213</v>
      </c>
      <c r="I10" s="9">
        <f t="shared" si="1"/>
        <v>161</v>
      </c>
      <c r="J10" s="9">
        <f t="shared" si="2"/>
        <v>374</v>
      </c>
      <c r="K10" s="375" t="s">
        <v>219</v>
      </c>
    </row>
    <row r="11" spans="1:11" ht="17.25" customHeight="1" x14ac:dyDescent="0.25">
      <c r="A11" s="8" t="s">
        <v>222</v>
      </c>
      <c r="B11" s="9">
        <v>17</v>
      </c>
      <c r="C11" s="9">
        <v>27</v>
      </c>
      <c r="D11" s="9">
        <f t="shared" si="3"/>
        <v>44</v>
      </c>
      <c r="E11" s="9">
        <v>0</v>
      </c>
      <c r="F11" s="9">
        <v>0</v>
      </c>
      <c r="G11" s="9">
        <f t="shared" si="0"/>
        <v>0</v>
      </c>
      <c r="H11" s="9">
        <f t="shared" si="1"/>
        <v>17</v>
      </c>
      <c r="I11" s="9">
        <f t="shared" si="1"/>
        <v>27</v>
      </c>
      <c r="J11" s="9">
        <f t="shared" si="2"/>
        <v>44</v>
      </c>
      <c r="K11" s="375" t="s">
        <v>223</v>
      </c>
    </row>
    <row r="12" spans="1:11" ht="17.25" customHeight="1" x14ac:dyDescent="0.25">
      <c r="A12" s="8" t="s">
        <v>224</v>
      </c>
      <c r="B12" s="9">
        <v>40</v>
      </c>
      <c r="C12" s="9">
        <v>31</v>
      </c>
      <c r="D12" s="9">
        <f t="shared" si="3"/>
        <v>71</v>
      </c>
      <c r="E12" s="9">
        <v>0</v>
      </c>
      <c r="F12" s="9">
        <v>0</v>
      </c>
      <c r="G12" s="9">
        <f t="shared" si="0"/>
        <v>0</v>
      </c>
      <c r="H12" s="9">
        <f t="shared" si="1"/>
        <v>40</v>
      </c>
      <c r="I12" s="9">
        <f t="shared" si="1"/>
        <v>31</v>
      </c>
      <c r="J12" s="9">
        <f t="shared" si="2"/>
        <v>71</v>
      </c>
      <c r="K12" s="375" t="s">
        <v>1336</v>
      </c>
    </row>
    <row r="13" spans="1:11" ht="17.25" customHeight="1" x14ac:dyDescent="0.25">
      <c r="A13" s="8" t="s">
        <v>226</v>
      </c>
      <c r="B13" s="9">
        <v>145</v>
      </c>
      <c r="C13" s="9">
        <v>307</v>
      </c>
      <c r="D13" s="9">
        <f t="shared" si="3"/>
        <v>452</v>
      </c>
      <c r="E13" s="9">
        <v>0</v>
      </c>
      <c r="F13" s="9">
        <v>0</v>
      </c>
      <c r="G13" s="9">
        <f t="shared" si="0"/>
        <v>0</v>
      </c>
      <c r="H13" s="9">
        <f t="shared" si="1"/>
        <v>145</v>
      </c>
      <c r="I13" s="9">
        <f t="shared" si="1"/>
        <v>307</v>
      </c>
      <c r="J13" s="9">
        <f t="shared" si="2"/>
        <v>452</v>
      </c>
      <c r="K13" s="375" t="s">
        <v>267</v>
      </c>
    </row>
    <row r="14" spans="1:11" ht="17.25" customHeight="1" x14ac:dyDescent="0.25">
      <c r="A14" s="8" t="s">
        <v>230</v>
      </c>
      <c r="B14" s="9">
        <v>121</v>
      </c>
      <c r="C14" s="9">
        <v>130</v>
      </c>
      <c r="D14" s="9">
        <f t="shared" si="3"/>
        <v>251</v>
      </c>
      <c r="E14" s="9">
        <v>0</v>
      </c>
      <c r="F14" s="9">
        <v>0</v>
      </c>
      <c r="G14" s="9">
        <f t="shared" si="0"/>
        <v>0</v>
      </c>
      <c r="H14" s="9">
        <f t="shared" si="1"/>
        <v>121</v>
      </c>
      <c r="I14" s="9">
        <f t="shared" si="1"/>
        <v>130</v>
      </c>
      <c r="J14" s="9">
        <f t="shared" si="2"/>
        <v>251</v>
      </c>
      <c r="K14" s="375" t="s">
        <v>231</v>
      </c>
    </row>
    <row r="15" spans="1:11" ht="17.25" customHeight="1" x14ac:dyDescent="0.25">
      <c r="A15" s="8" t="s">
        <v>472</v>
      </c>
      <c r="B15" s="9">
        <v>240</v>
      </c>
      <c r="C15" s="9">
        <v>577</v>
      </c>
      <c r="D15" s="9">
        <f>SUM(B15:C15)</f>
        <v>817</v>
      </c>
      <c r="E15" s="9">
        <v>0</v>
      </c>
      <c r="F15" s="9">
        <v>0</v>
      </c>
      <c r="G15" s="9">
        <f t="shared" si="0"/>
        <v>0</v>
      </c>
      <c r="H15" s="9">
        <f t="shared" si="1"/>
        <v>240</v>
      </c>
      <c r="I15" s="9">
        <f t="shared" si="1"/>
        <v>577</v>
      </c>
      <c r="J15" s="9">
        <f t="shared" si="2"/>
        <v>817</v>
      </c>
      <c r="K15" s="375" t="s">
        <v>473</v>
      </c>
    </row>
    <row r="16" spans="1:11" ht="17.25" customHeight="1" x14ac:dyDescent="0.25">
      <c r="A16" s="8" t="s">
        <v>474</v>
      </c>
      <c r="B16" s="9">
        <v>119</v>
      </c>
      <c r="C16" s="9">
        <v>225</v>
      </c>
      <c r="D16" s="9">
        <f t="shared" si="3"/>
        <v>344</v>
      </c>
      <c r="E16" s="9">
        <v>0</v>
      </c>
      <c r="F16" s="9">
        <v>0</v>
      </c>
      <c r="G16" s="9">
        <f t="shared" si="0"/>
        <v>0</v>
      </c>
      <c r="H16" s="9">
        <f t="shared" si="1"/>
        <v>119</v>
      </c>
      <c r="I16" s="9">
        <f t="shared" si="1"/>
        <v>225</v>
      </c>
      <c r="J16" s="9">
        <f t="shared" si="2"/>
        <v>344</v>
      </c>
      <c r="K16" s="375" t="s">
        <v>475</v>
      </c>
    </row>
    <row r="17" spans="1:11" ht="17.25" customHeight="1" x14ac:dyDescent="0.25">
      <c r="A17" s="8" t="s">
        <v>1337</v>
      </c>
      <c r="B17" s="9">
        <v>92</v>
      </c>
      <c r="C17" s="9">
        <v>106</v>
      </c>
      <c r="D17" s="9">
        <f t="shared" si="3"/>
        <v>198</v>
      </c>
      <c r="E17" s="9">
        <v>0</v>
      </c>
      <c r="F17" s="9">
        <v>0</v>
      </c>
      <c r="G17" s="9">
        <f t="shared" si="0"/>
        <v>0</v>
      </c>
      <c r="H17" s="9">
        <f t="shared" si="1"/>
        <v>92</v>
      </c>
      <c r="I17" s="9">
        <f t="shared" si="1"/>
        <v>106</v>
      </c>
      <c r="J17" s="9">
        <f t="shared" si="2"/>
        <v>198</v>
      </c>
      <c r="K17" s="375" t="s">
        <v>1338</v>
      </c>
    </row>
    <row r="18" spans="1:11" ht="17.25" customHeight="1" x14ac:dyDescent="0.25">
      <c r="A18" s="8" t="s">
        <v>321</v>
      </c>
      <c r="B18" s="9">
        <v>463</v>
      </c>
      <c r="C18" s="9">
        <v>640</v>
      </c>
      <c r="D18" s="9">
        <f t="shared" si="3"/>
        <v>1103</v>
      </c>
      <c r="E18" s="9">
        <v>0</v>
      </c>
      <c r="F18" s="9">
        <v>0</v>
      </c>
      <c r="G18" s="9">
        <f t="shared" si="0"/>
        <v>0</v>
      </c>
      <c r="H18" s="9">
        <f t="shared" si="1"/>
        <v>463</v>
      </c>
      <c r="I18" s="9">
        <f t="shared" si="1"/>
        <v>640</v>
      </c>
      <c r="J18" s="9">
        <f t="shared" si="2"/>
        <v>1103</v>
      </c>
      <c r="K18" s="375" t="s">
        <v>322</v>
      </c>
    </row>
    <row r="19" spans="1:11" ht="17.25" customHeight="1" x14ac:dyDescent="0.25">
      <c r="A19" s="8" t="s">
        <v>238</v>
      </c>
      <c r="B19" s="9">
        <v>212</v>
      </c>
      <c r="C19" s="9">
        <v>61</v>
      </c>
      <c r="D19" s="9">
        <f t="shared" si="3"/>
        <v>273</v>
      </c>
      <c r="E19" s="9">
        <v>0</v>
      </c>
      <c r="F19" s="9">
        <v>0</v>
      </c>
      <c r="G19" s="9">
        <f t="shared" si="0"/>
        <v>0</v>
      </c>
      <c r="H19" s="9">
        <f t="shared" si="1"/>
        <v>212</v>
      </c>
      <c r="I19" s="9">
        <f t="shared" si="1"/>
        <v>61</v>
      </c>
      <c r="J19" s="9">
        <f t="shared" si="2"/>
        <v>273</v>
      </c>
      <c r="K19" s="375" t="s">
        <v>1246</v>
      </c>
    </row>
    <row r="20" spans="1:11" ht="17.25" customHeight="1" x14ac:dyDescent="0.25">
      <c r="A20" s="8" t="s">
        <v>1339</v>
      </c>
      <c r="B20" s="9">
        <v>106</v>
      </c>
      <c r="C20" s="9">
        <v>118</v>
      </c>
      <c r="D20" s="9">
        <f t="shared" si="3"/>
        <v>224</v>
      </c>
      <c r="E20" s="9">
        <v>0</v>
      </c>
      <c r="F20" s="9">
        <v>0</v>
      </c>
      <c r="G20" s="9">
        <f t="shared" si="0"/>
        <v>0</v>
      </c>
      <c r="H20" s="9">
        <f t="shared" si="1"/>
        <v>106</v>
      </c>
      <c r="I20" s="9">
        <f t="shared" si="1"/>
        <v>118</v>
      </c>
      <c r="J20" s="9">
        <f t="shared" si="2"/>
        <v>224</v>
      </c>
      <c r="K20" s="375" t="s">
        <v>445</v>
      </c>
    </row>
    <row r="21" spans="1:11" ht="17.25" customHeight="1" x14ac:dyDescent="0.25">
      <c r="A21" s="8" t="s">
        <v>1340</v>
      </c>
      <c r="B21" s="9">
        <v>58</v>
      </c>
      <c r="C21" s="9">
        <v>123</v>
      </c>
      <c r="D21" s="9">
        <f t="shared" si="3"/>
        <v>181</v>
      </c>
      <c r="E21" s="9">
        <v>0</v>
      </c>
      <c r="F21" s="9">
        <v>0</v>
      </c>
      <c r="G21" s="9">
        <f t="shared" si="0"/>
        <v>0</v>
      </c>
      <c r="H21" s="9">
        <f t="shared" si="1"/>
        <v>58</v>
      </c>
      <c r="I21" s="9">
        <f t="shared" si="1"/>
        <v>123</v>
      </c>
      <c r="J21" s="9">
        <f t="shared" si="2"/>
        <v>181</v>
      </c>
      <c r="K21" s="375" t="s">
        <v>253</v>
      </c>
    </row>
    <row r="22" spans="1:11" ht="17.25" customHeight="1" x14ac:dyDescent="0.25">
      <c r="A22" s="8" t="s">
        <v>254</v>
      </c>
      <c r="B22" s="9">
        <v>197</v>
      </c>
      <c r="C22" s="9">
        <v>482</v>
      </c>
      <c r="D22" s="9">
        <f t="shared" si="3"/>
        <v>679</v>
      </c>
      <c r="E22" s="9">
        <v>0</v>
      </c>
      <c r="F22" s="9">
        <v>0</v>
      </c>
      <c r="G22" s="9">
        <f t="shared" si="0"/>
        <v>0</v>
      </c>
      <c r="H22" s="9">
        <f t="shared" si="1"/>
        <v>197</v>
      </c>
      <c r="I22" s="9">
        <f t="shared" si="1"/>
        <v>482</v>
      </c>
      <c r="J22" s="9">
        <f t="shared" si="2"/>
        <v>679</v>
      </c>
      <c r="K22" s="375" t="s">
        <v>255</v>
      </c>
    </row>
    <row r="23" spans="1:11" ht="17.25" customHeight="1" x14ac:dyDescent="0.25">
      <c r="A23" s="8" t="s">
        <v>90</v>
      </c>
      <c r="B23" s="9">
        <f t="shared" ref="B23:J23" si="4">SUM(B9:B22)</f>
        <v>2064</v>
      </c>
      <c r="C23" s="9">
        <f t="shared" si="4"/>
        <v>3088</v>
      </c>
      <c r="D23" s="9">
        <f t="shared" si="4"/>
        <v>5152</v>
      </c>
      <c r="E23" s="9">
        <f t="shared" si="4"/>
        <v>0</v>
      </c>
      <c r="F23" s="9">
        <f t="shared" si="4"/>
        <v>0</v>
      </c>
      <c r="G23" s="9">
        <f t="shared" si="4"/>
        <v>0</v>
      </c>
      <c r="H23" s="9">
        <f t="shared" si="4"/>
        <v>2064</v>
      </c>
      <c r="I23" s="9">
        <f t="shared" si="4"/>
        <v>3088</v>
      </c>
      <c r="J23" s="9">
        <f t="shared" si="4"/>
        <v>5152</v>
      </c>
      <c r="K23" s="375" t="s">
        <v>91</v>
      </c>
    </row>
    <row r="24" spans="1:11" ht="17.25" customHeight="1" x14ac:dyDescent="0.25">
      <c r="A24" s="8" t="s">
        <v>92</v>
      </c>
      <c r="B24" s="9"/>
      <c r="C24" s="9"/>
      <c r="D24" s="9"/>
      <c r="E24" s="9"/>
      <c r="F24" s="9"/>
      <c r="G24" s="9"/>
      <c r="H24" s="9"/>
      <c r="I24" s="9"/>
      <c r="J24" s="9"/>
      <c r="K24" s="375" t="s">
        <v>93</v>
      </c>
    </row>
    <row r="25" spans="1:11" ht="17.25" customHeight="1" x14ac:dyDescent="0.25">
      <c r="A25" s="8" t="s">
        <v>218</v>
      </c>
      <c r="B25" s="9">
        <v>65</v>
      </c>
      <c r="C25" s="9">
        <v>8</v>
      </c>
      <c r="D25" s="9">
        <f>SUM(B25:C25)</f>
        <v>73</v>
      </c>
      <c r="E25" s="9">
        <v>0</v>
      </c>
      <c r="F25" s="9">
        <v>0</v>
      </c>
      <c r="G25" s="9">
        <f t="shared" ref="G25:G35" si="5">SUM(E25:F25)</f>
        <v>0</v>
      </c>
      <c r="H25" s="9">
        <f t="shared" ref="H25:I35" si="6">SUM(B25,E25)</f>
        <v>65</v>
      </c>
      <c r="I25" s="9">
        <f t="shared" si="6"/>
        <v>8</v>
      </c>
      <c r="J25" s="9">
        <f t="shared" ref="J25:J35" si="7">SUM(H25:I25)</f>
        <v>73</v>
      </c>
      <c r="K25" s="375" t="s">
        <v>219</v>
      </c>
    </row>
    <row r="26" spans="1:11" ht="17.25" customHeight="1" x14ac:dyDescent="0.25">
      <c r="A26" s="8" t="s">
        <v>226</v>
      </c>
      <c r="B26" s="9">
        <v>48</v>
      </c>
      <c r="C26" s="9">
        <v>55</v>
      </c>
      <c r="D26" s="9">
        <f t="shared" ref="D26:D35" si="8">SUM(B26:C26)</f>
        <v>103</v>
      </c>
      <c r="E26" s="9">
        <v>0</v>
      </c>
      <c r="F26" s="9">
        <v>0</v>
      </c>
      <c r="G26" s="9">
        <f t="shared" si="5"/>
        <v>0</v>
      </c>
      <c r="H26" s="9">
        <f t="shared" si="6"/>
        <v>48</v>
      </c>
      <c r="I26" s="9">
        <f t="shared" si="6"/>
        <v>55</v>
      </c>
      <c r="J26" s="9">
        <f t="shared" si="7"/>
        <v>103</v>
      </c>
      <c r="K26" s="375" t="s">
        <v>267</v>
      </c>
    </row>
    <row r="27" spans="1:11" ht="17.25" customHeight="1" x14ac:dyDescent="0.25">
      <c r="A27" s="8" t="s">
        <v>230</v>
      </c>
      <c r="B27" s="9">
        <v>84</v>
      </c>
      <c r="C27" s="9">
        <v>29</v>
      </c>
      <c r="D27" s="9">
        <f t="shared" si="8"/>
        <v>113</v>
      </c>
      <c r="E27" s="9">
        <v>0</v>
      </c>
      <c r="F27" s="9">
        <v>0</v>
      </c>
      <c r="G27" s="9">
        <f t="shared" si="5"/>
        <v>0</v>
      </c>
      <c r="H27" s="9">
        <f t="shared" si="6"/>
        <v>84</v>
      </c>
      <c r="I27" s="9">
        <f t="shared" si="6"/>
        <v>29</v>
      </c>
      <c r="J27" s="9">
        <f t="shared" si="7"/>
        <v>113</v>
      </c>
      <c r="K27" s="375" t="s">
        <v>231</v>
      </c>
    </row>
    <row r="28" spans="1:11" ht="17.25" customHeight="1" x14ac:dyDescent="0.25">
      <c r="A28" s="8" t="s">
        <v>472</v>
      </c>
      <c r="B28" s="9">
        <v>224</v>
      </c>
      <c r="C28" s="9">
        <v>140</v>
      </c>
      <c r="D28" s="9">
        <f t="shared" si="8"/>
        <v>364</v>
      </c>
      <c r="E28" s="9">
        <v>0</v>
      </c>
      <c r="F28" s="9">
        <v>0</v>
      </c>
      <c r="G28" s="9">
        <f t="shared" si="5"/>
        <v>0</v>
      </c>
      <c r="H28" s="9">
        <f t="shared" si="6"/>
        <v>224</v>
      </c>
      <c r="I28" s="9">
        <f t="shared" si="6"/>
        <v>140</v>
      </c>
      <c r="J28" s="9">
        <f t="shared" si="7"/>
        <v>364</v>
      </c>
      <c r="K28" s="375" t="s">
        <v>473</v>
      </c>
    </row>
    <row r="29" spans="1:11" ht="17.25" customHeight="1" x14ac:dyDescent="0.25">
      <c r="A29" s="8" t="s">
        <v>474</v>
      </c>
      <c r="B29" s="9">
        <v>25</v>
      </c>
      <c r="C29" s="9">
        <v>33</v>
      </c>
      <c r="D29" s="9">
        <f t="shared" si="8"/>
        <v>58</v>
      </c>
      <c r="E29" s="9">
        <v>0</v>
      </c>
      <c r="F29" s="9">
        <v>0</v>
      </c>
      <c r="G29" s="9">
        <f t="shared" si="5"/>
        <v>0</v>
      </c>
      <c r="H29" s="9">
        <f t="shared" si="6"/>
        <v>25</v>
      </c>
      <c r="I29" s="9">
        <f t="shared" si="6"/>
        <v>33</v>
      </c>
      <c r="J29" s="9">
        <f t="shared" si="7"/>
        <v>58</v>
      </c>
      <c r="K29" s="375" t="s">
        <v>475</v>
      </c>
    </row>
    <row r="30" spans="1:11" ht="17.25" customHeight="1" x14ac:dyDescent="0.25">
      <c r="A30" s="8" t="s">
        <v>1337</v>
      </c>
      <c r="B30" s="9">
        <v>16</v>
      </c>
      <c r="C30" s="9">
        <v>11</v>
      </c>
      <c r="D30" s="9">
        <f t="shared" si="8"/>
        <v>27</v>
      </c>
      <c r="E30" s="9">
        <v>0</v>
      </c>
      <c r="F30" s="9">
        <v>0</v>
      </c>
      <c r="G30" s="9">
        <f t="shared" si="5"/>
        <v>0</v>
      </c>
      <c r="H30" s="9">
        <f t="shared" si="6"/>
        <v>16</v>
      </c>
      <c r="I30" s="9">
        <f t="shared" si="6"/>
        <v>11</v>
      </c>
      <c r="J30" s="9">
        <f t="shared" si="7"/>
        <v>27</v>
      </c>
      <c r="K30" s="375" t="s">
        <v>1338</v>
      </c>
    </row>
    <row r="31" spans="1:11" ht="17.25" customHeight="1" x14ac:dyDescent="0.25">
      <c r="A31" s="8" t="s">
        <v>321</v>
      </c>
      <c r="B31" s="9">
        <v>67</v>
      </c>
      <c r="C31" s="9">
        <v>57</v>
      </c>
      <c r="D31" s="9">
        <f t="shared" si="8"/>
        <v>124</v>
      </c>
      <c r="E31" s="9">
        <v>0</v>
      </c>
      <c r="F31" s="9">
        <v>0</v>
      </c>
      <c r="G31" s="9">
        <f t="shared" si="5"/>
        <v>0</v>
      </c>
      <c r="H31" s="9">
        <f t="shared" si="6"/>
        <v>67</v>
      </c>
      <c r="I31" s="9">
        <f t="shared" si="6"/>
        <v>57</v>
      </c>
      <c r="J31" s="9">
        <f t="shared" si="7"/>
        <v>124</v>
      </c>
      <c r="K31" s="375" t="s">
        <v>322</v>
      </c>
    </row>
    <row r="32" spans="1:11" ht="17.25" customHeight="1" x14ac:dyDescent="0.25">
      <c r="A32" s="8" t="s">
        <v>238</v>
      </c>
      <c r="B32" s="9">
        <v>76</v>
      </c>
      <c r="C32" s="9">
        <v>6</v>
      </c>
      <c r="D32" s="9">
        <f t="shared" si="8"/>
        <v>82</v>
      </c>
      <c r="E32" s="9">
        <v>0</v>
      </c>
      <c r="F32" s="9">
        <v>0</v>
      </c>
      <c r="G32" s="9">
        <f t="shared" si="5"/>
        <v>0</v>
      </c>
      <c r="H32" s="9">
        <f t="shared" si="6"/>
        <v>76</v>
      </c>
      <c r="I32" s="9">
        <f t="shared" si="6"/>
        <v>6</v>
      </c>
      <c r="J32" s="9">
        <f t="shared" si="7"/>
        <v>82</v>
      </c>
      <c r="K32" s="375" t="s">
        <v>1246</v>
      </c>
    </row>
    <row r="33" spans="1:11" ht="17.25" customHeight="1" x14ac:dyDescent="0.25">
      <c r="A33" s="8" t="s">
        <v>1339</v>
      </c>
      <c r="B33" s="9">
        <v>102</v>
      </c>
      <c r="C33" s="9">
        <v>26</v>
      </c>
      <c r="D33" s="9">
        <f t="shared" si="8"/>
        <v>128</v>
      </c>
      <c r="E33" s="9">
        <v>0</v>
      </c>
      <c r="F33" s="9">
        <v>0</v>
      </c>
      <c r="G33" s="9">
        <f t="shared" si="5"/>
        <v>0</v>
      </c>
      <c r="H33" s="9">
        <f t="shared" si="6"/>
        <v>102</v>
      </c>
      <c r="I33" s="9">
        <f t="shared" si="6"/>
        <v>26</v>
      </c>
      <c r="J33" s="9">
        <f t="shared" si="7"/>
        <v>128</v>
      </c>
      <c r="K33" s="375" t="s">
        <v>445</v>
      </c>
    </row>
    <row r="34" spans="1:11" ht="17.25" customHeight="1" x14ac:dyDescent="0.25">
      <c r="A34" s="8" t="s">
        <v>1340</v>
      </c>
      <c r="B34" s="9">
        <v>31</v>
      </c>
      <c r="C34" s="9">
        <v>49</v>
      </c>
      <c r="D34" s="9">
        <f t="shared" si="8"/>
        <v>80</v>
      </c>
      <c r="E34" s="9">
        <v>0</v>
      </c>
      <c r="F34" s="9">
        <v>0</v>
      </c>
      <c r="G34" s="9">
        <f t="shared" si="5"/>
        <v>0</v>
      </c>
      <c r="H34" s="9">
        <f t="shared" si="6"/>
        <v>31</v>
      </c>
      <c r="I34" s="9">
        <f t="shared" si="6"/>
        <v>49</v>
      </c>
      <c r="J34" s="9">
        <f t="shared" si="7"/>
        <v>80</v>
      </c>
      <c r="K34" s="375" t="s">
        <v>253</v>
      </c>
    </row>
    <row r="35" spans="1:11" ht="17.25" customHeight="1" x14ac:dyDescent="0.25">
      <c r="A35" s="8" t="s">
        <v>254</v>
      </c>
      <c r="B35" s="9">
        <v>64</v>
      </c>
      <c r="C35" s="9">
        <v>26</v>
      </c>
      <c r="D35" s="9">
        <f t="shared" si="8"/>
        <v>90</v>
      </c>
      <c r="E35" s="9">
        <v>0</v>
      </c>
      <c r="F35" s="9">
        <v>0</v>
      </c>
      <c r="G35" s="9">
        <f t="shared" si="5"/>
        <v>0</v>
      </c>
      <c r="H35" s="9">
        <f t="shared" si="6"/>
        <v>64</v>
      </c>
      <c r="I35" s="9">
        <f t="shared" si="6"/>
        <v>26</v>
      </c>
      <c r="J35" s="9">
        <f t="shared" si="7"/>
        <v>90</v>
      </c>
      <c r="K35" s="375" t="s">
        <v>255</v>
      </c>
    </row>
    <row r="36" spans="1:11" ht="17.25" customHeight="1" thickBot="1" x14ac:dyDescent="0.3">
      <c r="A36" s="8" t="s">
        <v>127</v>
      </c>
      <c r="B36" s="9">
        <f t="shared" ref="B36:J36" si="9">SUM(B25:B35)</f>
        <v>802</v>
      </c>
      <c r="C36" s="9">
        <f t="shared" si="9"/>
        <v>440</v>
      </c>
      <c r="D36" s="9">
        <f t="shared" si="9"/>
        <v>1242</v>
      </c>
      <c r="E36" s="9">
        <f t="shared" si="9"/>
        <v>0</v>
      </c>
      <c r="F36" s="9">
        <f t="shared" si="9"/>
        <v>0</v>
      </c>
      <c r="G36" s="9">
        <f t="shared" si="9"/>
        <v>0</v>
      </c>
      <c r="H36" s="9">
        <f t="shared" si="9"/>
        <v>802</v>
      </c>
      <c r="I36" s="9">
        <f t="shared" si="9"/>
        <v>440</v>
      </c>
      <c r="J36" s="9">
        <f t="shared" si="9"/>
        <v>1242</v>
      </c>
      <c r="K36" s="375" t="s">
        <v>93</v>
      </c>
    </row>
    <row r="37" spans="1:11" ht="17.25" customHeight="1" thickBot="1" x14ac:dyDescent="0.3">
      <c r="A37" s="23" t="s">
        <v>384</v>
      </c>
      <c r="B37" s="24">
        <f>SUM(B36,B23)</f>
        <v>2866</v>
      </c>
      <c r="C37" s="24">
        <f t="shared" ref="C37:J37" si="10">SUM(C36,C23)</f>
        <v>3528</v>
      </c>
      <c r="D37" s="24">
        <f t="shared" si="10"/>
        <v>6394</v>
      </c>
      <c r="E37" s="24">
        <f t="shared" si="10"/>
        <v>0</v>
      </c>
      <c r="F37" s="24">
        <f t="shared" si="10"/>
        <v>0</v>
      </c>
      <c r="G37" s="24">
        <f t="shared" si="10"/>
        <v>0</v>
      </c>
      <c r="H37" s="24">
        <f t="shared" si="10"/>
        <v>2866</v>
      </c>
      <c r="I37" s="24">
        <f t="shared" si="10"/>
        <v>3528</v>
      </c>
      <c r="J37" s="24">
        <f t="shared" si="10"/>
        <v>6394</v>
      </c>
      <c r="K37" s="376" t="s">
        <v>263</v>
      </c>
    </row>
    <row r="38" spans="1:11" ht="14.4" thickTop="1" x14ac:dyDescent="0.25"/>
    <row r="39" spans="1:11" s="659" customFormat="1" x14ac:dyDescent="0.25"/>
    <row r="40" spans="1:11" s="659" customFormat="1" x14ac:dyDescent="0.25"/>
    <row r="41" spans="1:11" s="659" customFormat="1" x14ac:dyDescent="0.25"/>
    <row r="42" spans="1:11" s="659" customFormat="1" x14ac:dyDescent="0.25"/>
    <row r="45" spans="1:11" ht="22.5" customHeight="1" x14ac:dyDescent="0.25">
      <c r="A45" s="738" t="s">
        <v>1341</v>
      </c>
      <c r="B45" s="738"/>
      <c r="C45" s="738"/>
      <c r="D45" s="738"/>
      <c r="E45" s="738"/>
      <c r="F45" s="738"/>
      <c r="G45" s="738"/>
      <c r="H45" s="738"/>
      <c r="I45" s="738"/>
      <c r="J45" s="738"/>
      <c r="K45" s="738"/>
    </row>
    <row r="46" spans="1:11" ht="34.5" customHeight="1" x14ac:dyDescent="0.3">
      <c r="A46" s="756" t="s">
        <v>1342</v>
      </c>
      <c r="B46" s="756"/>
      <c r="C46" s="756"/>
      <c r="D46" s="756"/>
      <c r="E46" s="756"/>
      <c r="F46" s="756"/>
      <c r="G46" s="756"/>
      <c r="H46" s="756"/>
      <c r="I46" s="756"/>
      <c r="J46" s="756"/>
      <c r="K46" s="756"/>
    </row>
    <row r="47" spans="1:11" ht="24" customHeight="1" thickBot="1" x14ac:dyDescent="0.3">
      <c r="A47" s="5" t="s">
        <v>1343</v>
      </c>
      <c r="K47" s="7" t="s">
        <v>1344</v>
      </c>
    </row>
    <row r="48" spans="1:11" ht="16.2" thickTop="1" x14ac:dyDescent="0.3">
      <c r="A48" s="735" t="s">
        <v>205</v>
      </c>
      <c r="B48" s="746" t="s">
        <v>1</v>
      </c>
      <c r="C48" s="746"/>
      <c r="D48" s="746"/>
      <c r="E48" s="746" t="s">
        <v>2</v>
      </c>
      <c r="F48" s="746"/>
      <c r="G48" s="746"/>
      <c r="H48" s="746" t="s">
        <v>4</v>
      </c>
      <c r="I48" s="746"/>
      <c r="J48" s="746"/>
      <c r="K48" s="735" t="s">
        <v>206</v>
      </c>
    </row>
    <row r="49" spans="1:11" ht="15.6" x14ac:dyDescent="0.3">
      <c r="A49" s="736"/>
      <c r="B49" s="747" t="s">
        <v>6</v>
      </c>
      <c r="C49" s="747"/>
      <c r="D49" s="747"/>
      <c r="E49" s="747" t="s">
        <v>7</v>
      </c>
      <c r="F49" s="747"/>
      <c r="G49" s="747"/>
      <c r="H49" s="747" t="s">
        <v>9</v>
      </c>
      <c r="I49" s="747"/>
      <c r="J49" s="747"/>
      <c r="K49" s="736"/>
    </row>
    <row r="50" spans="1:11" ht="15.6" x14ac:dyDescent="0.3">
      <c r="A50" s="736"/>
      <c r="B50" s="370" t="s">
        <v>10</v>
      </c>
      <c r="C50" s="370" t="s">
        <v>113</v>
      </c>
      <c r="D50" s="370" t="s">
        <v>12</v>
      </c>
      <c r="E50" s="370" t="s">
        <v>10</v>
      </c>
      <c r="F50" s="370" t="s">
        <v>113</v>
      </c>
      <c r="G50" s="370" t="s">
        <v>12</v>
      </c>
      <c r="H50" s="370" t="s">
        <v>10</v>
      </c>
      <c r="I50" s="370" t="s">
        <v>113</v>
      </c>
      <c r="J50" s="370" t="s">
        <v>12</v>
      </c>
      <c r="K50" s="736"/>
    </row>
    <row r="51" spans="1:11" ht="16.2" thickBot="1" x14ac:dyDescent="0.35">
      <c r="A51" s="737"/>
      <c r="B51" s="4" t="s">
        <v>13</v>
      </c>
      <c r="C51" s="4" t="s">
        <v>14</v>
      </c>
      <c r="D51" s="4" t="s">
        <v>9</v>
      </c>
      <c r="E51" s="4" t="s">
        <v>13</v>
      </c>
      <c r="F51" s="4" t="s">
        <v>14</v>
      </c>
      <c r="G51" s="4" t="s">
        <v>9</v>
      </c>
      <c r="H51" s="4" t="s">
        <v>13</v>
      </c>
      <c r="I51" s="4" t="s">
        <v>14</v>
      </c>
      <c r="J51" s="4" t="s">
        <v>9</v>
      </c>
      <c r="K51" s="737"/>
    </row>
    <row r="52" spans="1:11" ht="17.399999999999999" customHeight="1" x14ac:dyDescent="0.25">
      <c r="A52" s="8" t="s">
        <v>15</v>
      </c>
      <c r="B52" s="9"/>
      <c r="C52" s="9"/>
      <c r="D52" s="9"/>
      <c r="E52" s="9"/>
      <c r="F52" s="9"/>
      <c r="G52" s="9"/>
      <c r="H52" s="9"/>
      <c r="I52" s="9"/>
      <c r="J52" s="9"/>
      <c r="K52" s="375" t="s">
        <v>207</v>
      </c>
    </row>
    <row r="53" spans="1:11" ht="17.399999999999999" customHeight="1" x14ac:dyDescent="0.25">
      <c r="A53" s="8" t="s">
        <v>208</v>
      </c>
      <c r="B53" s="9">
        <v>152</v>
      </c>
      <c r="C53" s="9">
        <v>367</v>
      </c>
      <c r="D53" s="9">
        <f>SUM(B53:C53)</f>
        <v>519</v>
      </c>
      <c r="E53" s="9">
        <v>0</v>
      </c>
      <c r="F53" s="9">
        <v>0</v>
      </c>
      <c r="G53" s="9">
        <f t="shared" ref="G53:G60" si="11">SUM(E53:F53)</f>
        <v>0</v>
      </c>
      <c r="H53" s="9">
        <f t="shared" ref="H53:I66" si="12">SUM(B53,E53)</f>
        <v>152</v>
      </c>
      <c r="I53" s="9">
        <f t="shared" si="12"/>
        <v>367</v>
      </c>
      <c r="J53" s="9">
        <f t="shared" ref="J53:J66" si="13">SUM(H53:I53)</f>
        <v>519</v>
      </c>
      <c r="K53" s="375" t="s">
        <v>209</v>
      </c>
    </row>
    <row r="54" spans="1:11" ht="17.399999999999999" customHeight="1" x14ac:dyDescent="0.25">
      <c r="A54" s="8" t="s">
        <v>218</v>
      </c>
      <c r="B54" s="9">
        <v>660</v>
      </c>
      <c r="C54" s="9">
        <v>685</v>
      </c>
      <c r="D54" s="9">
        <f t="shared" ref="D54:D66" si="14">SUM(B54:C54)</f>
        <v>1345</v>
      </c>
      <c r="E54" s="9">
        <v>0</v>
      </c>
      <c r="F54" s="9">
        <v>0</v>
      </c>
      <c r="G54" s="9">
        <f t="shared" si="11"/>
        <v>0</v>
      </c>
      <c r="H54" s="9">
        <f t="shared" si="12"/>
        <v>660</v>
      </c>
      <c r="I54" s="9">
        <f t="shared" si="12"/>
        <v>685</v>
      </c>
      <c r="J54" s="9">
        <f t="shared" si="13"/>
        <v>1345</v>
      </c>
      <c r="K54" s="375" t="s">
        <v>219</v>
      </c>
    </row>
    <row r="55" spans="1:11" ht="17.399999999999999" customHeight="1" x14ac:dyDescent="0.25">
      <c r="A55" s="8" t="s">
        <v>222</v>
      </c>
      <c r="B55" s="9">
        <v>370</v>
      </c>
      <c r="C55" s="9">
        <v>314</v>
      </c>
      <c r="D55" s="9">
        <f t="shared" si="14"/>
        <v>684</v>
      </c>
      <c r="E55" s="9">
        <v>0</v>
      </c>
      <c r="F55" s="9">
        <v>0</v>
      </c>
      <c r="G55" s="9">
        <f t="shared" si="11"/>
        <v>0</v>
      </c>
      <c r="H55" s="9">
        <f t="shared" si="12"/>
        <v>370</v>
      </c>
      <c r="I55" s="9">
        <f t="shared" si="12"/>
        <v>314</v>
      </c>
      <c r="J55" s="9">
        <f t="shared" si="13"/>
        <v>684</v>
      </c>
      <c r="K55" s="375" t="s">
        <v>223</v>
      </c>
    </row>
    <row r="56" spans="1:11" ht="17.399999999999999" customHeight="1" x14ac:dyDescent="0.25">
      <c r="A56" s="8" t="s">
        <v>224</v>
      </c>
      <c r="B56" s="9">
        <v>142</v>
      </c>
      <c r="C56" s="9">
        <v>122</v>
      </c>
      <c r="D56" s="9">
        <f t="shared" si="14"/>
        <v>264</v>
      </c>
      <c r="E56" s="9">
        <v>0</v>
      </c>
      <c r="F56" s="9">
        <v>0</v>
      </c>
      <c r="G56" s="9">
        <f t="shared" si="11"/>
        <v>0</v>
      </c>
      <c r="H56" s="9">
        <f t="shared" si="12"/>
        <v>142</v>
      </c>
      <c r="I56" s="9">
        <f t="shared" si="12"/>
        <v>122</v>
      </c>
      <c r="J56" s="9">
        <f t="shared" si="13"/>
        <v>264</v>
      </c>
      <c r="K56" s="375" t="s">
        <v>1336</v>
      </c>
    </row>
    <row r="57" spans="1:11" ht="17.399999999999999" customHeight="1" x14ac:dyDescent="0.25">
      <c r="A57" s="8" t="s">
        <v>226</v>
      </c>
      <c r="B57" s="9">
        <v>513</v>
      </c>
      <c r="C57" s="9">
        <v>992</v>
      </c>
      <c r="D57" s="9">
        <f t="shared" si="14"/>
        <v>1505</v>
      </c>
      <c r="E57" s="9">
        <v>0</v>
      </c>
      <c r="F57" s="9">
        <v>0</v>
      </c>
      <c r="G57" s="9">
        <f t="shared" si="11"/>
        <v>0</v>
      </c>
      <c r="H57" s="9">
        <f t="shared" si="12"/>
        <v>513</v>
      </c>
      <c r="I57" s="9">
        <f t="shared" si="12"/>
        <v>992</v>
      </c>
      <c r="J57" s="9">
        <f t="shared" si="13"/>
        <v>1505</v>
      </c>
      <c r="K57" s="375" t="s">
        <v>267</v>
      </c>
    </row>
    <row r="58" spans="1:11" ht="17.399999999999999" customHeight="1" x14ac:dyDescent="0.25">
      <c r="A58" s="8" t="s">
        <v>230</v>
      </c>
      <c r="B58" s="9">
        <v>465</v>
      </c>
      <c r="C58" s="9">
        <v>388</v>
      </c>
      <c r="D58" s="9">
        <f t="shared" si="14"/>
        <v>853</v>
      </c>
      <c r="E58" s="9">
        <v>0</v>
      </c>
      <c r="F58" s="9">
        <v>0</v>
      </c>
      <c r="G58" s="9">
        <f t="shared" si="11"/>
        <v>0</v>
      </c>
      <c r="H58" s="9">
        <f t="shared" si="12"/>
        <v>465</v>
      </c>
      <c r="I58" s="9">
        <f t="shared" si="12"/>
        <v>388</v>
      </c>
      <c r="J58" s="9">
        <f t="shared" si="13"/>
        <v>853</v>
      </c>
      <c r="K58" s="375" t="s">
        <v>231</v>
      </c>
    </row>
    <row r="59" spans="1:11" ht="17.399999999999999" customHeight="1" x14ac:dyDescent="0.25">
      <c r="A59" s="8" t="s">
        <v>472</v>
      </c>
      <c r="B59" s="9">
        <v>1177</v>
      </c>
      <c r="C59" s="9">
        <v>2333</v>
      </c>
      <c r="D59" s="9">
        <f>SUM(B59:C59)</f>
        <v>3510</v>
      </c>
      <c r="E59" s="9">
        <v>0</v>
      </c>
      <c r="F59" s="9">
        <v>0</v>
      </c>
      <c r="G59" s="9">
        <f t="shared" si="11"/>
        <v>0</v>
      </c>
      <c r="H59" s="9">
        <f t="shared" si="12"/>
        <v>1177</v>
      </c>
      <c r="I59" s="9">
        <f t="shared" si="12"/>
        <v>2333</v>
      </c>
      <c r="J59" s="9">
        <f t="shared" si="13"/>
        <v>3510</v>
      </c>
      <c r="K59" s="375" t="s">
        <v>473</v>
      </c>
    </row>
    <row r="60" spans="1:11" ht="17.399999999999999" customHeight="1" x14ac:dyDescent="0.25">
      <c r="A60" s="8" t="s">
        <v>474</v>
      </c>
      <c r="B60" s="9">
        <v>389</v>
      </c>
      <c r="C60" s="9">
        <v>683</v>
      </c>
      <c r="D60" s="9">
        <f t="shared" si="14"/>
        <v>1072</v>
      </c>
      <c r="E60" s="9">
        <v>0</v>
      </c>
      <c r="F60" s="9">
        <v>0</v>
      </c>
      <c r="G60" s="9">
        <f t="shared" si="11"/>
        <v>0</v>
      </c>
      <c r="H60" s="9">
        <f t="shared" si="12"/>
        <v>389</v>
      </c>
      <c r="I60" s="9">
        <f t="shared" si="12"/>
        <v>683</v>
      </c>
      <c r="J60" s="9">
        <f t="shared" si="13"/>
        <v>1072</v>
      </c>
      <c r="K60" s="375" t="s">
        <v>475</v>
      </c>
    </row>
    <row r="61" spans="1:11" ht="17.399999999999999" customHeight="1" x14ac:dyDescent="0.25">
      <c r="A61" s="8" t="s">
        <v>1337</v>
      </c>
      <c r="B61" s="9">
        <v>168</v>
      </c>
      <c r="C61" s="9">
        <v>184</v>
      </c>
      <c r="D61" s="9">
        <f t="shared" si="14"/>
        <v>352</v>
      </c>
      <c r="E61" s="9">
        <v>0</v>
      </c>
      <c r="F61" s="9"/>
      <c r="G61" s="9"/>
      <c r="H61" s="9">
        <f t="shared" si="12"/>
        <v>168</v>
      </c>
      <c r="I61" s="9">
        <f t="shared" si="12"/>
        <v>184</v>
      </c>
      <c r="J61" s="9">
        <f t="shared" si="13"/>
        <v>352</v>
      </c>
      <c r="K61" s="375" t="s">
        <v>1338</v>
      </c>
    </row>
    <row r="62" spans="1:11" ht="17.399999999999999" customHeight="1" x14ac:dyDescent="0.25">
      <c r="A62" s="8" t="s">
        <v>321</v>
      </c>
      <c r="B62" s="9">
        <v>1698</v>
      </c>
      <c r="C62" s="9">
        <v>2125</v>
      </c>
      <c r="D62" s="9">
        <f t="shared" si="14"/>
        <v>3823</v>
      </c>
      <c r="E62" s="9">
        <v>0</v>
      </c>
      <c r="F62" s="9">
        <v>0</v>
      </c>
      <c r="G62" s="9">
        <f>SUM(E62:F62)</f>
        <v>0</v>
      </c>
      <c r="H62" s="9">
        <f t="shared" si="12"/>
        <v>1698</v>
      </c>
      <c r="I62" s="9">
        <f t="shared" si="12"/>
        <v>2125</v>
      </c>
      <c r="J62" s="9">
        <f t="shared" si="13"/>
        <v>3823</v>
      </c>
      <c r="K62" s="375" t="s">
        <v>322</v>
      </c>
    </row>
    <row r="63" spans="1:11" ht="17.399999999999999" customHeight="1" x14ac:dyDescent="0.25">
      <c r="A63" s="8" t="s">
        <v>238</v>
      </c>
      <c r="B63" s="9">
        <v>773</v>
      </c>
      <c r="C63" s="9">
        <v>230</v>
      </c>
      <c r="D63" s="9">
        <f t="shared" si="14"/>
        <v>1003</v>
      </c>
      <c r="E63" s="9">
        <v>0</v>
      </c>
      <c r="F63" s="9">
        <v>0</v>
      </c>
      <c r="G63" s="9">
        <f>SUM(E63:F63)</f>
        <v>0</v>
      </c>
      <c r="H63" s="9">
        <f t="shared" si="12"/>
        <v>773</v>
      </c>
      <c r="I63" s="9">
        <f t="shared" si="12"/>
        <v>230</v>
      </c>
      <c r="J63" s="9">
        <f t="shared" si="13"/>
        <v>1003</v>
      </c>
      <c r="K63" s="375" t="s">
        <v>1246</v>
      </c>
    </row>
    <row r="64" spans="1:11" ht="17.399999999999999" customHeight="1" x14ac:dyDescent="0.25">
      <c r="A64" s="8" t="s">
        <v>1339</v>
      </c>
      <c r="B64" s="9">
        <v>557</v>
      </c>
      <c r="C64" s="9">
        <v>463</v>
      </c>
      <c r="D64" s="9">
        <f t="shared" si="14"/>
        <v>1020</v>
      </c>
      <c r="E64" s="9">
        <v>0</v>
      </c>
      <c r="F64" s="9">
        <v>0</v>
      </c>
      <c r="G64" s="9">
        <f>SUM(E64:F64)</f>
        <v>0</v>
      </c>
      <c r="H64" s="9">
        <f t="shared" si="12"/>
        <v>557</v>
      </c>
      <c r="I64" s="9">
        <f t="shared" si="12"/>
        <v>463</v>
      </c>
      <c r="J64" s="9">
        <f t="shared" si="13"/>
        <v>1020</v>
      </c>
      <c r="K64" s="375" t="s">
        <v>445</v>
      </c>
    </row>
    <row r="65" spans="1:11" ht="17.399999999999999" customHeight="1" x14ac:dyDescent="0.25">
      <c r="A65" s="8" t="s">
        <v>1340</v>
      </c>
      <c r="B65" s="9">
        <v>182</v>
      </c>
      <c r="C65" s="9">
        <v>405</v>
      </c>
      <c r="D65" s="9">
        <f t="shared" si="14"/>
        <v>587</v>
      </c>
      <c r="E65" s="9">
        <v>0</v>
      </c>
      <c r="F65" s="9">
        <v>0</v>
      </c>
      <c r="G65" s="9">
        <f>SUM(E65:F65)</f>
        <v>0</v>
      </c>
      <c r="H65" s="9">
        <f t="shared" si="12"/>
        <v>182</v>
      </c>
      <c r="I65" s="9">
        <f t="shared" si="12"/>
        <v>405</v>
      </c>
      <c r="J65" s="9">
        <f t="shared" si="13"/>
        <v>587</v>
      </c>
      <c r="K65" s="375" t="s">
        <v>253</v>
      </c>
    </row>
    <row r="66" spans="1:11" ht="17.399999999999999" customHeight="1" x14ac:dyDescent="0.25">
      <c r="A66" s="8" t="s">
        <v>254</v>
      </c>
      <c r="B66" s="9">
        <v>591</v>
      </c>
      <c r="C66" s="9">
        <v>1328</v>
      </c>
      <c r="D66" s="9">
        <f t="shared" si="14"/>
        <v>1919</v>
      </c>
      <c r="E66" s="9">
        <v>0</v>
      </c>
      <c r="F66" s="9">
        <v>0</v>
      </c>
      <c r="G66" s="9">
        <f>SUM(E66:F66)</f>
        <v>0</v>
      </c>
      <c r="H66" s="9">
        <f t="shared" si="12"/>
        <v>591</v>
      </c>
      <c r="I66" s="9">
        <f t="shared" si="12"/>
        <v>1328</v>
      </c>
      <c r="J66" s="9">
        <f t="shared" si="13"/>
        <v>1919</v>
      </c>
      <c r="K66" s="375" t="s">
        <v>255</v>
      </c>
    </row>
    <row r="67" spans="1:11" ht="17.399999999999999" customHeight="1" x14ac:dyDescent="0.25">
      <c r="A67" s="8" t="s">
        <v>90</v>
      </c>
      <c r="B67" s="9">
        <f t="shared" ref="B67:J67" si="15">SUM(B53:B66)</f>
        <v>7837</v>
      </c>
      <c r="C67" s="9">
        <f t="shared" si="15"/>
        <v>10619</v>
      </c>
      <c r="D67" s="9">
        <f t="shared" si="15"/>
        <v>18456</v>
      </c>
      <c r="E67" s="9">
        <f t="shared" si="15"/>
        <v>0</v>
      </c>
      <c r="F67" s="9">
        <f t="shared" si="15"/>
        <v>0</v>
      </c>
      <c r="G67" s="9">
        <f t="shared" si="15"/>
        <v>0</v>
      </c>
      <c r="H67" s="9">
        <f t="shared" si="15"/>
        <v>7837</v>
      </c>
      <c r="I67" s="9">
        <f t="shared" si="15"/>
        <v>10619</v>
      </c>
      <c r="J67" s="9">
        <f t="shared" si="15"/>
        <v>18456</v>
      </c>
      <c r="K67" s="375" t="s">
        <v>91</v>
      </c>
    </row>
    <row r="68" spans="1:11" ht="17.399999999999999" customHeight="1" x14ac:dyDescent="0.25">
      <c r="A68" s="8" t="s">
        <v>92</v>
      </c>
      <c r="B68" s="9"/>
      <c r="C68" s="9"/>
      <c r="D68" s="9"/>
      <c r="E68" s="9"/>
      <c r="F68" s="9"/>
      <c r="G68" s="9"/>
      <c r="H68" s="9"/>
      <c r="I68" s="9"/>
      <c r="J68" s="9"/>
      <c r="K68" s="375" t="s">
        <v>93</v>
      </c>
    </row>
    <row r="69" spans="1:11" ht="17.399999999999999" customHeight="1" x14ac:dyDescent="0.25">
      <c r="A69" s="8" t="s">
        <v>218</v>
      </c>
      <c r="B69" s="9">
        <v>518</v>
      </c>
      <c r="C69" s="9">
        <v>142</v>
      </c>
      <c r="D69" s="9">
        <f>SUM(B69:C69)</f>
        <v>660</v>
      </c>
      <c r="E69" s="9">
        <v>0</v>
      </c>
      <c r="F69" s="9">
        <v>0</v>
      </c>
      <c r="G69" s="9">
        <v>0</v>
      </c>
      <c r="H69" s="9">
        <f t="shared" ref="H69:I79" si="16">SUM(B69,E69)</f>
        <v>518</v>
      </c>
      <c r="I69" s="9">
        <f t="shared" si="16"/>
        <v>142</v>
      </c>
      <c r="J69" s="9">
        <f t="shared" ref="J69:J79" si="17">SUM(H69:I69)</f>
        <v>660</v>
      </c>
      <c r="K69" s="375" t="s">
        <v>219</v>
      </c>
    </row>
    <row r="70" spans="1:11" ht="17.399999999999999" customHeight="1" x14ac:dyDescent="0.25">
      <c r="A70" s="8" t="s">
        <v>226</v>
      </c>
      <c r="B70" s="9">
        <v>452</v>
      </c>
      <c r="C70" s="9">
        <v>318</v>
      </c>
      <c r="D70" s="9">
        <f t="shared" ref="D70:D79" si="18">SUM(B70:C70)</f>
        <v>770</v>
      </c>
      <c r="E70" s="9">
        <v>0</v>
      </c>
      <c r="F70" s="9">
        <v>0</v>
      </c>
      <c r="G70" s="9">
        <v>0</v>
      </c>
      <c r="H70" s="9">
        <f t="shared" si="16"/>
        <v>452</v>
      </c>
      <c r="I70" s="9">
        <f t="shared" si="16"/>
        <v>318</v>
      </c>
      <c r="J70" s="9">
        <f t="shared" si="17"/>
        <v>770</v>
      </c>
      <c r="K70" s="375" t="s">
        <v>267</v>
      </c>
    </row>
    <row r="71" spans="1:11" ht="17.399999999999999" customHeight="1" x14ac:dyDescent="0.25">
      <c r="A71" s="8" t="s">
        <v>230</v>
      </c>
      <c r="B71" s="9">
        <v>241</v>
      </c>
      <c r="C71" s="9">
        <v>104</v>
      </c>
      <c r="D71" s="9">
        <f t="shared" si="18"/>
        <v>345</v>
      </c>
      <c r="E71" s="9">
        <v>0</v>
      </c>
      <c r="F71" s="9">
        <v>0</v>
      </c>
      <c r="G71" s="9">
        <v>0</v>
      </c>
      <c r="H71" s="9">
        <f t="shared" si="16"/>
        <v>241</v>
      </c>
      <c r="I71" s="9">
        <f t="shared" si="16"/>
        <v>104</v>
      </c>
      <c r="J71" s="9">
        <f t="shared" si="17"/>
        <v>345</v>
      </c>
      <c r="K71" s="375" t="s">
        <v>231</v>
      </c>
    </row>
    <row r="72" spans="1:11" ht="17.399999999999999" customHeight="1" x14ac:dyDescent="0.25">
      <c r="A72" s="8" t="s">
        <v>472</v>
      </c>
      <c r="B72" s="9">
        <v>859</v>
      </c>
      <c r="C72" s="9">
        <v>657</v>
      </c>
      <c r="D72" s="9">
        <f t="shared" si="18"/>
        <v>1516</v>
      </c>
      <c r="E72" s="9">
        <v>0</v>
      </c>
      <c r="F72" s="9">
        <v>0</v>
      </c>
      <c r="G72" s="9">
        <v>0</v>
      </c>
      <c r="H72" s="9">
        <f t="shared" si="16"/>
        <v>859</v>
      </c>
      <c r="I72" s="9">
        <f t="shared" si="16"/>
        <v>657</v>
      </c>
      <c r="J72" s="9">
        <f t="shared" si="17"/>
        <v>1516</v>
      </c>
      <c r="K72" s="375" t="s">
        <v>473</v>
      </c>
    </row>
    <row r="73" spans="1:11" ht="17.399999999999999" customHeight="1" x14ac:dyDescent="0.25">
      <c r="A73" s="8" t="s">
        <v>474</v>
      </c>
      <c r="B73" s="9">
        <v>154</v>
      </c>
      <c r="C73" s="9">
        <v>153</v>
      </c>
      <c r="D73" s="9">
        <f t="shared" si="18"/>
        <v>307</v>
      </c>
      <c r="E73" s="9">
        <v>0</v>
      </c>
      <c r="F73" s="9">
        <v>0</v>
      </c>
      <c r="G73" s="9">
        <v>0</v>
      </c>
      <c r="H73" s="9">
        <f t="shared" si="16"/>
        <v>154</v>
      </c>
      <c r="I73" s="9">
        <f t="shared" si="16"/>
        <v>153</v>
      </c>
      <c r="J73" s="9">
        <f t="shared" si="17"/>
        <v>307</v>
      </c>
      <c r="K73" s="375" t="s">
        <v>475</v>
      </c>
    </row>
    <row r="74" spans="1:11" ht="17.399999999999999" customHeight="1" x14ac:dyDescent="0.25">
      <c r="A74" s="8" t="s">
        <v>321</v>
      </c>
      <c r="B74" s="9">
        <v>16</v>
      </c>
      <c r="C74" s="9">
        <v>11</v>
      </c>
      <c r="D74" s="9">
        <f t="shared" si="18"/>
        <v>27</v>
      </c>
      <c r="E74" s="9">
        <v>0</v>
      </c>
      <c r="F74" s="9">
        <v>0</v>
      </c>
      <c r="G74" s="9">
        <v>0</v>
      </c>
      <c r="H74" s="9">
        <f t="shared" si="16"/>
        <v>16</v>
      </c>
      <c r="I74" s="9">
        <f t="shared" si="16"/>
        <v>11</v>
      </c>
      <c r="J74" s="9">
        <f t="shared" si="17"/>
        <v>27</v>
      </c>
      <c r="K74" s="375" t="s">
        <v>322</v>
      </c>
    </row>
    <row r="75" spans="1:11" ht="17.399999999999999" customHeight="1" x14ac:dyDescent="0.25">
      <c r="A75" s="8" t="s">
        <v>1337</v>
      </c>
      <c r="B75" s="9">
        <v>234</v>
      </c>
      <c r="C75" s="9">
        <v>313</v>
      </c>
      <c r="D75" s="9">
        <f t="shared" si="18"/>
        <v>547</v>
      </c>
      <c r="E75" s="9">
        <v>0</v>
      </c>
      <c r="F75" s="9">
        <v>0</v>
      </c>
      <c r="G75" s="9">
        <v>0</v>
      </c>
      <c r="H75" s="9">
        <f t="shared" si="16"/>
        <v>234</v>
      </c>
      <c r="I75" s="9">
        <f t="shared" si="16"/>
        <v>313</v>
      </c>
      <c r="J75" s="9">
        <f t="shared" si="17"/>
        <v>547</v>
      </c>
      <c r="K75" s="375" t="s">
        <v>1338</v>
      </c>
    </row>
    <row r="76" spans="1:11" ht="17.399999999999999" customHeight="1" x14ac:dyDescent="0.25">
      <c r="A76" s="8" t="s">
        <v>238</v>
      </c>
      <c r="B76" s="9">
        <v>253</v>
      </c>
      <c r="C76" s="9">
        <v>19</v>
      </c>
      <c r="D76" s="9">
        <f t="shared" si="18"/>
        <v>272</v>
      </c>
      <c r="E76" s="9">
        <v>0</v>
      </c>
      <c r="F76" s="9">
        <v>0</v>
      </c>
      <c r="G76" s="9">
        <v>0</v>
      </c>
      <c r="H76" s="9">
        <f t="shared" si="16"/>
        <v>253</v>
      </c>
      <c r="I76" s="9">
        <f t="shared" si="16"/>
        <v>19</v>
      </c>
      <c r="J76" s="9">
        <f t="shared" si="17"/>
        <v>272</v>
      </c>
      <c r="K76" s="375" t="s">
        <v>1246</v>
      </c>
    </row>
    <row r="77" spans="1:11" ht="17.399999999999999" customHeight="1" x14ac:dyDescent="0.25">
      <c r="A77" s="8" t="s">
        <v>1339</v>
      </c>
      <c r="B77" s="9">
        <v>422</v>
      </c>
      <c r="C77" s="9">
        <v>126</v>
      </c>
      <c r="D77" s="9">
        <f t="shared" si="18"/>
        <v>548</v>
      </c>
      <c r="E77" s="9">
        <v>0</v>
      </c>
      <c r="F77" s="9">
        <v>0</v>
      </c>
      <c r="G77" s="9">
        <v>0</v>
      </c>
      <c r="H77" s="9">
        <f t="shared" si="16"/>
        <v>422</v>
      </c>
      <c r="I77" s="9">
        <f t="shared" si="16"/>
        <v>126</v>
      </c>
      <c r="J77" s="9">
        <f t="shared" si="17"/>
        <v>548</v>
      </c>
      <c r="K77" s="375" t="s">
        <v>445</v>
      </c>
    </row>
    <row r="78" spans="1:11" ht="17.399999999999999" customHeight="1" x14ac:dyDescent="0.25">
      <c r="A78" s="8" t="s">
        <v>1340</v>
      </c>
      <c r="B78" s="9">
        <v>81</v>
      </c>
      <c r="C78" s="9">
        <v>142</v>
      </c>
      <c r="D78" s="9">
        <f t="shared" si="18"/>
        <v>223</v>
      </c>
      <c r="E78" s="9">
        <v>0</v>
      </c>
      <c r="F78" s="9">
        <v>0</v>
      </c>
      <c r="G78" s="9">
        <v>0</v>
      </c>
      <c r="H78" s="9">
        <f t="shared" si="16"/>
        <v>81</v>
      </c>
      <c r="I78" s="9">
        <f t="shared" si="16"/>
        <v>142</v>
      </c>
      <c r="J78" s="9">
        <f t="shared" si="17"/>
        <v>223</v>
      </c>
      <c r="K78" s="375" t="s">
        <v>253</v>
      </c>
    </row>
    <row r="79" spans="1:11" ht="17.399999999999999" customHeight="1" x14ac:dyDescent="0.25">
      <c r="A79" s="8" t="s">
        <v>254</v>
      </c>
      <c r="B79" s="9">
        <v>129</v>
      </c>
      <c r="C79" s="9">
        <v>61</v>
      </c>
      <c r="D79" s="9">
        <f t="shared" si="18"/>
        <v>190</v>
      </c>
      <c r="E79" s="9">
        <v>0</v>
      </c>
      <c r="F79" s="9">
        <v>0</v>
      </c>
      <c r="G79" s="9">
        <v>0</v>
      </c>
      <c r="H79" s="9">
        <f t="shared" si="16"/>
        <v>129</v>
      </c>
      <c r="I79" s="9">
        <f t="shared" si="16"/>
        <v>61</v>
      </c>
      <c r="J79" s="9">
        <f t="shared" si="17"/>
        <v>190</v>
      </c>
      <c r="K79" s="375" t="s">
        <v>255</v>
      </c>
    </row>
    <row r="80" spans="1:11" ht="17.399999999999999" customHeight="1" thickBot="1" x14ac:dyDescent="0.3">
      <c r="A80" s="8" t="s">
        <v>127</v>
      </c>
      <c r="B80" s="9">
        <f t="shared" ref="B80:J80" si="19">SUM(B69:B79)</f>
        <v>3359</v>
      </c>
      <c r="C80" s="9">
        <f t="shared" si="19"/>
        <v>2046</v>
      </c>
      <c r="D80" s="9">
        <f t="shared" si="19"/>
        <v>5405</v>
      </c>
      <c r="E80" s="9">
        <f t="shared" si="19"/>
        <v>0</v>
      </c>
      <c r="F80" s="9">
        <f t="shared" si="19"/>
        <v>0</v>
      </c>
      <c r="G80" s="9">
        <f t="shared" si="19"/>
        <v>0</v>
      </c>
      <c r="H80" s="9">
        <f t="shared" si="19"/>
        <v>3359</v>
      </c>
      <c r="I80" s="9">
        <f t="shared" si="19"/>
        <v>2046</v>
      </c>
      <c r="J80" s="9">
        <f t="shared" si="19"/>
        <v>5405</v>
      </c>
      <c r="K80" s="375" t="s">
        <v>93</v>
      </c>
    </row>
    <row r="81" spans="1:17" ht="17.399999999999999" customHeight="1" thickBot="1" x14ac:dyDescent="0.3">
      <c r="A81" s="23" t="s">
        <v>384</v>
      </c>
      <c r="B81" s="24">
        <f>SUM(B80,B67)</f>
        <v>11196</v>
      </c>
      <c r="C81" s="24">
        <f t="shared" ref="C81:J81" si="20">SUM(C80,C67)</f>
        <v>12665</v>
      </c>
      <c r="D81" s="24">
        <f t="shared" si="20"/>
        <v>23861</v>
      </c>
      <c r="E81" s="24">
        <f t="shared" si="20"/>
        <v>0</v>
      </c>
      <c r="F81" s="24">
        <f t="shared" si="20"/>
        <v>0</v>
      </c>
      <c r="G81" s="24">
        <f t="shared" si="20"/>
        <v>0</v>
      </c>
      <c r="H81" s="24">
        <f t="shared" si="20"/>
        <v>11196</v>
      </c>
      <c r="I81" s="24">
        <f t="shared" si="20"/>
        <v>12665</v>
      </c>
      <c r="J81" s="24">
        <f t="shared" si="20"/>
        <v>23861</v>
      </c>
      <c r="K81" s="376" t="s">
        <v>263</v>
      </c>
    </row>
    <row r="82" spans="1:17" ht="17.399999999999999" customHeight="1" thickTop="1" x14ac:dyDescent="0.25"/>
    <row r="83" spans="1:17" ht="17.399999999999999" customHeight="1" x14ac:dyDescent="0.25"/>
    <row r="84" spans="1:17" s="659" customFormat="1" ht="17.399999999999999" customHeight="1" x14ac:dyDescent="0.25"/>
    <row r="85" spans="1:17" ht="17.399999999999999" customHeight="1" x14ac:dyDescent="0.25"/>
    <row r="86" spans="1:17" ht="26.25" customHeight="1" x14ac:dyDescent="0.25">
      <c r="A86" s="738" t="s">
        <v>1345</v>
      </c>
      <c r="B86" s="738"/>
      <c r="C86" s="738"/>
      <c r="D86" s="738"/>
      <c r="E86" s="738"/>
      <c r="F86" s="738"/>
      <c r="G86" s="738"/>
      <c r="H86" s="738"/>
      <c r="I86" s="738"/>
      <c r="J86" s="738"/>
      <c r="K86" s="738"/>
    </row>
    <row r="87" spans="1:17" s="66" customFormat="1" ht="19.5" customHeight="1" x14ac:dyDescent="0.25">
      <c r="A87" s="742" t="s">
        <v>1346</v>
      </c>
      <c r="B87" s="742"/>
      <c r="C87" s="742"/>
      <c r="D87" s="742"/>
      <c r="E87" s="742"/>
      <c r="F87" s="742"/>
      <c r="G87" s="742"/>
      <c r="H87" s="742"/>
      <c r="I87" s="742"/>
      <c r="J87" s="742"/>
      <c r="K87" s="742"/>
    </row>
    <row r="88" spans="1:17" ht="26.25" customHeight="1" thickBot="1" x14ac:dyDescent="0.35">
      <c r="A88" s="5" t="s">
        <v>1347</v>
      </c>
      <c r="B88" s="35"/>
      <c r="C88" s="35"/>
      <c r="D88" s="35"/>
      <c r="E88" s="35"/>
      <c r="F88" s="35"/>
      <c r="G88" s="35"/>
      <c r="H88" s="35"/>
      <c r="I88" s="35"/>
      <c r="J88" s="35"/>
      <c r="K88" s="7" t="s">
        <v>1348</v>
      </c>
      <c r="L88" s="35"/>
      <c r="M88" s="35"/>
      <c r="N88" s="35"/>
      <c r="O88" s="35"/>
      <c r="P88" s="35"/>
      <c r="Q88" s="35"/>
    </row>
    <row r="89" spans="1:17" ht="21.75" customHeight="1" thickTop="1" x14ac:dyDescent="0.3">
      <c r="A89" s="735" t="s">
        <v>205</v>
      </c>
      <c r="B89" s="746" t="s">
        <v>1</v>
      </c>
      <c r="C89" s="746"/>
      <c r="D89" s="746"/>
      <c r="E89" s="746" t="s">
        <v>2</v>
      </c>
      <c r="F89" s="746"/>
      <c r="G89" s="746"/>
      <c r="H89" s="746" t="s">
        <v>4</v>
      </c>
      <c r="I89" s="746"/>
      <c r="J89" s="746"/>
      <c r="K89" s="735" t="s">
        <v>206</v>
      </c>
    </row>
    <row r="90" spans="1:17" ht="21" customHeight="1" x14ac:dyDescent="0.3">
      <c r="A90" s="736"/>
      <c r="B90" s="747" t="s">
        <v>6</v>
      </c>
      <c r="C90" s="747"/>
      <c r="D90" s="747"/>
      <c r="E90" s="747" t="s">
        <v>7</v>
      </c>
      <c r="F90" s="747"/>
      <c r="G90" s="747"/>
      <c r="H90" s="747" t="s">
        <v>9</v>
      </c>
      <c r="I90" s="747"/>
      <c r="J90" s="747"/>
      <c r="K90" s="736"/>
    </row>
    <row r="91" spans="1:17" ht="20.25" customHeight="1" x14ac:dyDescent="0.3">
      <c r="A91" s="736"/>
      <c r="B91" s="370" t="s">
        <v>10</v>
      </c>
      <c r="C91" s="370" t="s">
        <v>113</v>
      </c>
      <c r="D91" s="370" t="s">
        <v>12</v>
      </c>
      <c r="E91" s="370" t="s">
        <v>10</v>
      </c>
      <c r="F91" s="370" t="s">
        <v>113</v>
      </c>
      <c r="G91" s="370" t="s">
        <v>12</v>
      </c>
      <c r="H91" s="370" t="s">
        <v>10</v>
      </c>
      <c r="I91" s="370" t="s">
        <v>113</v>
      </c>
      <c r="J91" s="370" t="s">
        <v>12</v>
      </c>
      <c r="K91" s="736"/>
    </row>
    <row r="92" spans="1:17" ht="24" customHeight="1" thickBot="1" x14ac:dyDescent="0.35">
      <c r="A92" s="737"/>
      <c r="B92" s="4" t="s">
        <v>13</v>
      </c>
      <c r="C92" s="4" t="s">
        <v>14</v>
      </c>
      <c r="D92" s="4" t="s">
        <v>9</v>
      </c>
      <c r="E92" s="4" t="s">
        <v>13</v>
      </c>
      <c r="F92" s="4" t="s">
        <v>14</v>
      </c>
      <c r="G92" s="4" t="s">
        <v>9</v>
      </c>
      <c r="H92" s="4" t="s">
        <v>13</v>
      </c>
      <c r="I92" s="4" t="s">
        <v>14</v>
      </c>
      <c r="J92" s="4" t="s">
        <v>9</v>
      </c>
      <c r="K92" s="737"/>
    </row>
    <row r="93" spans="1:17" ht="20.25" customHeight="1" x14ac:dyDescent="0.25">
      <c r="A93" s="8" t="s">
        <v>15</v>
      </c>
      <c r="B93" s="9"/>
      <c r="C93" s="9"/>
      <c r="D93" s="9"/>
      <c r="E93" s="9"/>
      <c r="F93" s="9"/>
      <c r="G93" s="9"/>
      <c r="H93" s="9"/>
      <c r="I93" s="9"/>
      <c r="J93" s="9"/>
      <c r="K93" s="375" t="s">
        <v>207</v>
      </c>
    </row>
    <row r="94" spans="1:17" ht="20.25" customHeight="1" x14ac:dyDescent="0.25">
      <c r="A94" s="8" t="s">
        <v>208</v>
      </c>
      <c r="B94" s="9">
        <v>39</v>
      </c>
      <c r="C94" s="9">
        <v>22</v>
      </c>
      <c r="D94" s="9">
        <f>SUM(B94:C94)</f>
        <v>61</v>
      </c>
      <c r="E94" s="9">
        <v>0</v>
      </c>
      <c r="F94" s="9">
        <v>0</v>
      </c>
      <c r="G94" s="9">
        <f t="shared" ref="G94:G111" si="21">SUM(E94:F94)</f>
        <v>0</v>
      </c>
      <c r="H94" s="9">
        <f>SUM(B94,E94)</f>
        <v>39</v>
      </c>
      <c r="I94" s="9">
        <f t="shared" ref="I94:J109" si="22">SUM(C94,F94)</f>
        <v>22</v>
      </c>
      <c r="J94" s="9">
        <f t="shared" si="22"/>
        <v>61</v>
      </c>
      <c r="K94" s="375" t="s">
        <v>209</v>
      </c>
    </row>
    <row r="95" spans="1:17" ht="20.25" customHeight="1" x14ac:dyDescent="0.25">
      <c r="A95" s="8" t="s">
        <v>265</v>
      </c>
      <c r="B95" s="9">
        <v>149</v>
      </c>
      <c r="C95" s="9">
        <v>41</v>
      </c>
      <c r="D95" s="9">
        <f t="shared" ref="D95:D111" si="23">SUM(B95:C95)</f>
        <v>190</v>
      </c>
      <c r="E95" s="9">
        <v>0</v>
      </c>
      <c r="F95" s="9">
        <v>0</v>
      </c>
      <c r="G95" s="9">
        <f t="shared" si="21"/>
        <v>0</v>
      </c>
      <c r="H95" s="9">
        <f t="shared" ref="H95:J111" si="24">SUM(B95,E95)</f>
        <v>149</v>
      </c>
      <c r="I95" s="9">
        <f t="shared" si="22"/>
        <v>41</v>
      </c>
      <c r="J95" s="9">
        <f t="shared" si="22"/>
        <v>190</v>
      </c>
      <c r="K95" s="375" t="s">
        <v>219</v>
      </c>
    </row>
    <row r="96" spans="1:17" ht="20.25" customHeight="1" x14ac:dyDescent="0.25">
      <c r="A96" s="8" t="s">
        <v>222</v>
      </c>
      <c r="B96" s="9">
        <v>75</v>
      </c>
      <c r="C96" s="9">
        <v>6</v>
      </c>
      <c r="D96" s="9">
        <f t="shared" si="23"/>
        <v>81</v>
      </c>
      <c r="E96" s="9">
        <v>0</v>
      </c>
      <c r="F96" s="9">
        <v>0</v>
      </c>
      <c r="G96" s="9">
        <f t="shared" si="21"/>
        <v>0</v>
      </c>
      <c r="H96" s="9">
        <f t="shared" si="24"/>
        <v>75</v>
      </c>
      <c r="I96" s="9">
        <f t="shared" si="22"/>
        <v>6</v>
      </c>
      <c r="J96" s="9">
        <f t="shared" si="22"/>
        <v>81</v>
      </c>
      <c r="K96" s="375" t="s">
        <v>223</v>
      </c>
    </row>
    <row r="97" spans="1:11" ht="20.25" customHeight="1" x14ac:dyDescent="0.25">
      <c r="A97" s="8" t="s">
        <v>224</v>
      </c>
      <c r="B97" s="9">
        <v>45</v>
      </c>
      <c r="C97" s="9">
        <v>12</v>
      </c>
      <c r="D97" s="9">
        <f t="shared" si="23"/>
        <v>57</v>
      </c>
      <c r="E97" s="9">
        <v>0</v>
      </c>
      <c r="F97" s="9">
        <v>0</v>
      </c>
      <c r="G97" s="9">
        <f t="shared" si="21"/>
        <v>0</v>
      </c>
      <c r="H97" s="9">
        <f t="shared" si="24"/>
        <v>45</v>
      </c>
      <c r="I97" s="9">
        <f t="shared" si="22"/>
        <v>12</v>
      </c>
      <c r="J97" s="9">
        <f t="shared" si="22"/>
        <v>57</v>
      </c>
      <c r="K97" s="375" t="s">
        <v>1336</v>
      </c>
    </row>
    <row r="98" spans="1:11" ht="20.25" customHeight="1" x14ac:dyDescent="0.25">
      <c r="A98" s="8" t="s">
        <v>226</v>
      </c>
      <c r="B98" s="9">
        <v>107</v>
      </c>
      <c r="C98" s="9">
        <v>65</v>
      </c>
      <c r="D98" s="9">
        <f t="shared" si="23"/>
        <v>172</v>
      </c>
      <c r="E98" s="9">
        <v>1</v>
      </c>
      <c r="F98" s="9">
        <v>1</v>
      </c>
      <c r="G98" s="9">
        <f t="shared" si="21"/>
        <v>2</v>
      </c>
      <c r="H98" s="9">
        <f t="shared" si="24"/>
        <v>108</v>
      </c>
      <c r="I98" s="9">
        <f t="shared" si="22"/>
        <v>66</v>
      </c>
      <c r="J98" s="9">
        <f t="shared" si="22"/>
        <v>174</v>
      </c>
      <c r="K98" s="375" t="s">
        <v>267</v>
      </c>
    </row>
    <row r="99" spans="1:11" ht="20.25" customHeight="1" x14ac:dyDescent="0.25">
      <c r="A99" s="8" t="s">
        <v>316</v>
      </c>
      <c r="B99" s="9">
        <v>34</v>
      </c>
      <c r="C99" s="9">
        <v>5</v>
      </c>
      <c r="D99" s="9">
        <f t="shared" si="23"/>
        <v>39</v>
      </c>
      <c r="E99" s="9">
        <v>0</v>
      </c>
      <c r="F99" s="9">
        <v>0</v>
      </c>
      <c r="G99" s="9">
        <f t="shared" si="21"/>
        <v>0</v>
      </c>
      <c r="H99" s="9">
        <f t="shared" si="24"/>
        <v>34</v>
      </c>
      <c r="I99" s="9">
        <f t="shared" si="22"/>
        <v>5</v>
      </c>
      <c r="J99" s="9">
        <f t="shared" si="22"/>
        <v>39</v>
      </c>
      <c r="K99" s="375" t="s">
        <v>231</v>
      </c>
    </row>
    <row r="100" spans="1:11" ht="20.25" customHeight="1" x14ac:dyDescent="0.25">
      <c r="A100" s="8" t="s">
        <v>472</v>
      </c>
      <c r="B100" s="9">
        <v>99</v>
      </c>
      <c r="C100" s="9">
        <v>79</v>
      </c>
      <c r="D100" s="9">
        <f t="shared" si="23"/>
        <v>178</v>
      </c>
      <c r="E100" s="9">
        <v>0</v>
      </c>
      <c r="F100" s="9">
        <v>0</v>
      </c>
      <c r="G100" s="9">
        <f t="shared" si="21"/>
        <v>0</v>
      </c>
      <c r="H100" s="9">
        <f t="shared" si="24"/>
        <v>99</v>
      </c>
      <c r="I100" s="9">
        <f t="shared" si="22"/>
        <v>79</v>
      </c>
      <c r="J100" s="9">
        <f t="shared" si="22"/>
        <v>178</v>
      </c>
      <c r="K100" s="375" t="s">
        <v>473</v>
      </c>
    </row>
    <row r="101" spans="1:11" ht="20.25" customHeight="1" x14ac:dyDescent="0.25">
      <c r="A101" s="8" t="s">
        <v>474</v>
      </c>
      <c r="B101" s="9">
        <v>57</v>
      </c>
      <c r="C101" s="9">
        <v>38</v>
      </c>
      <c r="D101" s="9">
        <f t="shared" si="23"/>
        <v>95</v>
      </c>
      <c r="E101" s="9">
        <v>0</v>
      </c>
      <c r="F101" s="9">
        <v>1</v>
      </c>
      <c r="G101" s="9">
        <f t="shared" si="21"/>
        <v>1</v>
      </c>
      <c r="H101" s="9">
        <f t="shared" si="24"/>
        <v>57</v>
      </c>
      <c r="I101" s="9">
        <f t="shared" si="22"/>
        <v>39</v>
      </c>
      <c r="J101" s="9">
        <f t="shared" si="22"/>
        <v>96</v>
      </c>
      <c r="K101" s="375" t="s">
        <v>475</v>
      </c>
    </row>
    <row r="102" spans="1:11" ht="20.25" customHeight="1" x14ac:dyDescent="0.25">
      <c r="A102" s="8" t="s">
        <v>1337</v>
      </c>
      <c r="B102" s="9">
        <v>6</v>
      </c>
      <c r="C102" s="9">
        <v>3</v>
      </c>
      <c r="D102" s="9">
        <f t="shared" si="23"/>
        <v>9</v>
      </c>
      <c r="E102" s="9">
        <v>0</v>
      </c>
      <c r="F102" s="9">
        <v>0</v>
      </c>
      <c r="G102" s="9">
        <f t="shared" si="21"/>
        <v>0</v>
      </c>
      <c r="H102" s="9">
        <f t="shared" si="24"/>
        <v>6</v>
      </c>
      <c r="I102" s="9">
        <f t="shared" si="22"/>
        <v>3</v>
      </c>
      <c r="J102" s="9">
        <f t="shared" si="22"/>
        <v>9</v>
      </c>
      <c r="K102" s="375" t="s">
        <v>1338</v>
      </c>
    </row>
    <row r="103" spans="1:11" ht="20.25" customHeight="1" x14ac:dyDescent="0.25">
      <c r="A103" s="8" t="s">
        <v>321</v>
      </c>
      <c r="B103" s="9">
        <v>121</v>
      </c>
      <c r="C103" s="9">
        <v>103</v>
      </c>
      <c r="D103" s="9">
        <f t="shared" si="23"/>
        <v>224</v>
      </c>
      <c r="E103" s="9">
        <v>0</v>
      </c>
      <c r="F103" s="9">
        <v>0</v>
      </c>
      <c r="G103" s="9">
        <f t="shared" si="21"/>
        <v>0</v>
      </c>
      <c r="H103" s="9">
        <f t="shared" si="24"/>
        <v>121</v>
      </c>
      <c r="I103" s="9">
        <f t="shared" si="22"/>
        <v>103</v>
      </c>
      <c r="J103" s="9">
        <f t="shared" si="22"/>
        <v>224</v>
      </c>
      <c r="K103" s="375" t="s">
        <v>322</v>
      </c>
    </row>
    <row r="104" spans="1:11" ht="20.25" customHeight="1" x14ac:dyDescent="0.25">
      <c r="A104" s="8" t="s">
        <v>238</v>
      </c>
      <c r="B104" s="9">
        <v>70</v>
      </c>
      <c r="C104" s="9">
        <v>26</v>
      </c>
      <c r="D104" s="9">
        <f t="shared" si="23"/>
        <v>96</v>
      </c>
      <c r="E104" s="9">
        <v>0</v>
      </c>
      <c r="F104" s="9">
        <v>0</v>
      </c>
      <c r="G104" s="9">
        <f t="shared" si="21"/>
        <v>0</v>
      </c>
      <c r="H104" s="9">
        <f t="shared" si="24"/>
        <v>70</v>
      </c>
      <c r="I104" s="9">
        <f t="shared" si="22"/>
        <v>26</v>
      </c>
      <c r="J104" s="9">
        <f t="shared" si="22"/>
        <v>96</v>
      </c>
      <c r="K104" s="375" t="s">
        <v>1246</v>
      </c>
    </row>
    <row r="105" spans="1:11" ht="20.25" customHeight="1" x14ac:dyDescent="0.25">
      <c r="A105" s="8" t="s">
        <v>1339</v>
      </c>
      <c r="B105" s="9">
        <v>37</v>
      </c>
      <c r="C105" s="9">
        <v>11</v>
      </c>
      <c r="D105" s="9">
        <f t="shared" si="23"/>
        <v>48</v>
      </c>
      <c r="E105" s="9">
        <v>0</v>
      </c>
      <c r="F105" s="9">
        <v>0</v>
      </c>
      <c r="G105" s="9">
        <f t="shared" si="21"/>
        <v>0</v>
      </c>
      <c r="H105" s="9">
        <f t="shared" si="24"/>
        <v>37</v>
      </c>
      <c r="I105" s="9">
        <f t="shared" si="22"/>
        <v>11</v>
      </c>
      <c r="J105" s="9">
        <f t="shared" si="22"/>
        <v>48</v>
      </c>
      <c r="K105" s="375" t="s">
        <v>445</v>
      </c>
    </row>
    <row r="106" spans="1:11" ht="20.25" customHeight="1" x14ac:dyDescent="0.25">
      <c r="A106" s="8" t="s">
        <v>1340</v>
      </c>
      <c r="B106" s="9">
        <v>22</v>
      </c>
      <c r="C106" s="9">
        <v>7</v>
      </c>
      <c r="D106" s="9">
        <f t="shared" si="23"/>
        <v>29</v>
      </c>
      <c r="E106" s="9">
        <v>0</v>
      </c>
      <c r="F106" s="9">
        <v>0</v>
      </c>
      <c r="G106" s="9">
        <f t="shared" si="21"/>
        <v>0</v>
      </c>
      <c r="H106" s="9">
        <f t="shared" si="24"/>
        <v>22</v>
      </c>
      <c r="I106" s="9">
        <f t="shared" si="22"/>
        <v>7</v>
      </c>
      <c r="J106" s="9">
        <f t="shared" si="22"/>
        <v>29</v>
      </c>
      <c r="K106" s="375" t="s">
        <v>253</v>
      </c>
    </row>
    <row r="107" spans="1:11" ht="20.25" customHeight="1" x14ac:dyDescent="0.25">
      <c r="A107" s="8" t="s">
        <v>254</v>
      </c>
      <c r="B107" s="9">
        <v>51</v>
      </c>
      <c r="C107" s="9">
        <v>4</v>
      </c>
      <c r="D107" s="9">
        <f t="shared" si="23"/>
        <v>55</v>
      </c>
      <c r="E107" s="9">
        <v>0</v>
      </c>
      <c r="F107" s="9">
        <v>0</v>
      </c>
      <c r="G107" s="9">
        <f t="shared" si="21"/>
        <v>0</v>
      </c>
      <c r="H107" s="9">
        <f t="shared" si="24"/>
        <v>51</v>
      </c>
      <c r="I107" s="9">
        <f t="shared" si="22"/>
        <v>4</v>
      </c>
      <c r="J107" s="9">
        <f t="shared" si="22"/>
        <v>55</v>
      </c>
      <c r="K107" s="375" t="s">
        <v>255</v>
      </c>
    </row>
    <row r="108" spans="1:11" ht="20.25" customHeight="1" x14ac:dyDescent="0.25">
      <c r="A108" s="8" t="s">
        <v>298</v>
      </c>
      <c r="B108" s="9">
        <v>2</v>
      </c>
      <c r="C108" s="9">
        <v>0</v>
      </c>
      <c r="D108" s="9">
        <f t="shared" si="23"/>
        <v>2</v>
      </c>
      <c r="E108" s="9">
        <v>0</v>
      </c>
      <c r="F108" s="9">
        <v>0</v>
      </c>
      <c r="G108" s="9">
        <f t="shared" si="21"/>
        <v>0</v>
      </c>
      <c r="H108" s="9">
        <f t="shared" si="24"/>
        <v>2</v>
      </c>
      <c r="I108" s="9">
        <f t="shared" si="22"/>
        <v>0</v>
      </c>
      <c r="J108" s="9">
        <f t="shared" si="22"/>
        <v>2</v>
      </c>
      <c r="K108" s="375" t="s">
        <v>299</v>
      </c>
    </row>
    <row r="109" spans="1:11" ht="20.25" customHeight="1" x14ac:dyDescent="0.25">
      <c r="A109" s="8" t="s">
        <v>1349</v>
      </c>
      <c r="B109" s="9">
        <v>1</v>
      </c>
      <c r="C109" s="9">
        <v>0</v>
      </c>
      <c r="D109" s="9">
        <f t="shared" si="23"/>
        <v>1</v>
      </c>
      <c r="E109" s="9">
        <v>0</v>
      </c>
      <c r="F109" s="9">
        <v>0</v>
      </c>
      <c r="G109" s="9">
        <f t="shared" si="21"/>
        <v>0</v>
      </c>
      <c r="H109" s="9">
        <f t="shared" si="24"/>
        <v>1</v>
      </c>
      <c r="I109" s="9">
        <f t="shared" si="22"/>
        <v>0</v>
      </c>
      <c r="J109" s="9">
        <f t="shared" si="22"/>
        <v>1</v>
      </c>
      <c r="K109" s="375" t="s">
        <v>1350</v>
      </c>
    </row>
    <row r="110" spans="1:11" ht="20.25" customHeight="1" x14ac:dyDescent="0.25">
      <c r="A110" s="8" t="s">
        <v>1351</v>
      </c>
      <c r="B110" s="9">
        <v>3</v>
      </c>
      <c r="C110" s="9">
        <v>6</v>
      </c>
      <c r="D110" s="9">
        <f t="shared" si="23"/>
        <v>9</v>
      </c>
      <c r="E110" s="9">
        <v>0</v>
      </c>
      <c r="F110" s="9">
        <v>0</v>
      </c>
      <c r="G110" s="9">
        <f t="shared" si="21"/>
        <v>0</v>
      </c>
      <c r="H110" s="9">
        <f t="shared" si="24"/>
        <v>3</v>
      </c>
      <c r="I110" s="9">
        <f t="shared" si="24"/>
        <v>6</v>
      </c>
      <c r="J110" s="9">
        <f t="shared" si="24"/>
        <v>9</v>
      </c>
      <c r="K110" s="31" t="s">
        <v>1352</v>
      </c>
    </row>
    <row r="111" spans="1:11" ht="20.25" customHeight="1" thickBot="1" x14ac:dyDescent="0.3">
      <c r="A111" s="8" t="s">
        <v>302</v>
      </c>
      <c r="B111" s="9">
        <v>23</v>
      </c>
      <c r="C111" s="9">
        <v>4</v>
      </c>
      <c r="D111" s="9">
        <f t="shared" si="23"/>
        <v>27</v>
      </c>
      <c r="E111" s="9">
        <v>0</v>
      </c>
      <c r="F111" s="9">
        <v>0</v>
      </c>
      <c r="G111" s="9">
        <f t="shared" si="21"/>
        <v>0</v>
      </c>
      <c r="H111" s="9">
        <f t="shared" si="24"/>
        <v>23</v>
      </c>
      <c r="I111" s="9">
        <f t="shared" si="24"/>
        <v>4</v>
      </c>
      <c r="J111" s="9">
        <f t="shared" si="24"/>
        <v>27</v>
      </c>
      <c r="K111" s="375" t="s">
        <v>303</v>
      </c>
    </row>
    <row r="112" spans="1:11" ht="20.25" customHeight="1" thickBot="1" x14ac:dyDescent="0.3">
      <c r="A112" s="23" t="s">
        <v>384</v>
      </c>
      <c r="B112" s="24">
        <f>SUM(B94:B111)</f>
        <v>941</v>
      </c>
      <c r="C112" s="24">
        <f t="shared" ref="C112:J112" si="25">SUM(C94:C111)</f>
        <v>432</v>
      </c>
      <c r="D112" s="24">
        <f t="shared" si="25"/>
        <v>1373</v>
      </c>
      <c r="E112" s="24">
        <f t="shared" si="25"/>
        <v>1</v>
      </c>
      <c r="F112" s="24">
        <f t="shared" si="25"/>
        <v>2</v>
      </c>
      <c r="G112" s="24">
        <f t="shared" si="25"/>
        <v>3</v>
      </c>
      <c r="H112" s="24">
        <f t="shared" si="25"/>
        <v>942</v>
      </c>
      <c r="I112" s="24">
        <f t="shared" si="25"/>
        <v>434</v>
      </c>
      <c r="J112" s="24">
        <f t="shared" si="25"/>
        <v>1376</v>
      </c>
      <c r="K112" s="376" t="s">
        <v>263</v>
      </c>
    </row>
    <row r="113" ht="14.4" thickTop="1" x14ac:dyDescent="0.25"/>
  </sheetData>
  <mergeCells count="30">
    <mergeCell ref="A1:K1"/>
    <mergeCell ref="A2:K2"/>
    <mergeCell ref="A4:A7"/>
    <mergeCell ref="B4:D4"/>
    <mergeCell ref="E4:G4"/>
    <mergeCell ref="H4:J4"/>
    <mergeCell ref="K4:K7"/>
    <mergeCell ref="B5:D5"/>
    <mergeCell ref="E5:G5"/>
    <mergeCell ref="H5:J5"/>
    <mergeCell ref="A45:K45"/>
    <mergeCell ref="A46:K46"/>
    <mergeCell ref="A48:A51"/>
    <mergeCell ref="B48:D48"/>
    <mergeCell ref="E48:G48"/>
    <mergeCell ref="H48:J48"/>
    <mergeCell ref="K48:K51"/>
    <mergeCell ref="B49:D49"/>
    <mergeCell ref="E49:G49"/>
    <mergeCell ref="H49:J49"/>
    <mergeCell ref="A86:K86"/>
    <mergeCell ref="A87:K87"/>
    <mergeCell ref="A89:A92"/>
    <mergeCell ref="B89:D89"/>
    <mergeCell ref="E89:G89"/>
    <mergeCell ref="H89:J89"/>
    <mergeCell ref="K89:K92"/>
    <mergeCell ref="B90:D90"/>
    <mergeCell ref="E90:G90"/>
    <mergeCell ref="H90:J90"/>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59"/>
  <sheetViews>
    <sheetView rightToLeft="1" view="pageBreakPreview" topLeftCell="A15" zoomScale="75" zoomScaleSheetLayoutView="75" workbookViewId="0">
      <selection activeCell="H45" sqref="H45"/>
    </sheetView>
  </sheetViews>
  <sheetFormatPr defaultColWidth="9" defaultRowHeight="13.8" x14ac:dyDescent="0.25"/>
  <cols>
    <col min="1" max="1" width="22.09765625" style="371" customWidth="1"/>
    <col min="2" max="13" width="7.59765625" style="371" customWidth="1"/>
    <col min="14" max="14" width="32.8984375" style="371" customWidth="1"/>
    <col min="15" max="16384" width="9" style="371"/>
  </cols>
  <sheetData>
    <row r="1" spans="1:14" ht="27.75" customHeight="1" x14ac:dyDescent="0.25">
      <c r="A1" s="738" t="s">
        <v>1353</v>
      </c>
      <c r="B1" s="738"/>
      <c r="C1" s="738"/>
      <c r="D1" s="738"/>
      <c r="E1" s="738"/>
      <c r="F1" s="738"/>
      <c r="G1" s="738"/>
      <c r="H1" s="738"/>
      <c r="I1" s="738"/>
      <c r="J1" s="738"/>
      <c r="K1" s="738"/>
      <c r="L1" s="738"/>
      <c r="M1" s="738"/>
      <c r="N1" s="738"/>
    </row>
    <row r="2" spans="1:14" ht="21.75" customHeight="1" x14ac:dyDescent="0.25">
      <c r="A2" s="742" t="s">
        <v>1354</v>
      </c>
      <c r="B2" s="742"/>
      <c r="C2" s="742"/>
      <c r="D2" s="742"/>
      <c r="E2" s="742"/>
      <c r="F2" s="742"/>
      <c r="G2" s="742"/>
      <c r="H2" s="742"/>
      <c r="I2" s="742"/>
      <c r="J2" s="742"/>
      <c r="K2" s="742"/>
      <c r="L2" s="742"/>
      <c r="M2" s="742"/>
      <c r="N2" s="742"/>
    </row>
    <row r="3" spans="1:14" ht="21" customHeight="1" thickBot="1" x14ac:dyDescent="0.35">
      <c r="A3" s="5" t="s">
        <v>1355</v>
      </c>
      <c r="B3" s="35"/>
      <c r="C3" s="35"/>
      <c r="D3" s="35"/>
      <c r="E3" s="35"/>
      <c r="F3" s="35"/>
      <c r="G3" s="35"/>
      <c r="H3" s="35"/>
      <c r="I3" s="35"/>
      <c r="J3" s="35"/>
      <c r="K3" s="35"/>
      <c r="L3" s="35"/>
      <c r="M3" s="35"/>
      <c r="N3" s="7" t="s">
        <v>1356</v>
      </c>
    </row>
    <row r="4" spans="1:14" ht="16.2" thickTop="1" x14ac:dyDescent="0.3">
      <c r="A4" s="735" t="s">
        <v>205</v>
      </c>
      <c r="B4" s="746" t="s">
        <v>129</v>
      </c>
      <c r="C4" s="746"/>
      <c r="D4" s="746"/>
      <c r="E4" s="746" t="s">
        <v>130</v>
      </c>
      <c r="F4" s="746"/>
      <c r="G4" s="746"/>
      <c r="H4" s="746" t="s">
        <v>131</v>
      </c>
      <c r="I4" s="746"/>
      <c r="J4" s="746"/>
      <c r="K4" s="746" t="s">
        <v>4</v>
      </c>
      <c r="L4" s="746"/>
      <c r="M4" s="746"/>
      <c r="N4" s="735" t="s">
        <v>206</v>
      </c>
    </row>
    <row r="5" spans="1:14" ht="15.6" x14ac:dyDescent="0.3">
      <c r="A5" s="736"/>
      <c r="B5" s="747" t="s">
        <v>132</v>
      </c>
      <c r="C5" s="747"/>
      <c r="D5" s="747"/>
      <c r="E5" s="747" t="s">
        <v>133</v>
      </c>
      <c r="F5" s="747"/>
      <c r="G5" s="747"/>
      <c r="H5" s="747" t="s">
        <v>134</v>
      </c>
      <c r="I5" s="747"/>
      <c r="J5" s="747"/>
      <c r="K5" s="747" t="s">
        <v>9</v>
      </c>
      <c r="L5" s="747"/>
      <c r="M5" s="747"/>
      <c r="N5" s="736"/>
    </row>
    <row r="6" spans="1:14" ht="15.6" x14ac:dyDescent="0.3">
      <c r="A6" s="736"/>
      <c r="B6" s="370" t="s">
        <v>10</v>
      </c>
      <c r="C6" s="370" t="s">
        <v>113</v>
      </c>
      <c r="D6" s="370" t="s">
        <v>12</v>
      </c>
      <c r="E6" s="370" t="s">
        <v>10</v>
      </c>
      <c r="F6" s="370" t="s">
        <v>113</v>
      </c>
      <c r="G6" s="370" t="s">
        <v>12</v>
      </c>
      <c r="H6" s="370" t="s">
        <v>10</v>
      </c>
      <c r="I6" s="370" t="s">
        <v>113</v>
      </c>
      <c r="J6" s="370" t="s">
        <v>12</v>
      </c>
      <c r="K6" s="370" t="s">
        <v>10</v>
      </c>
      <c r="L6" s="370" t="s">
        <v>113</v>
      </c>
      <c r="M6" s="370" t="s">
        <v>12</v>
      </c>
      <c r="N6" s="736"/>
    </row>
    <row r="7" spans="1:14" ht="16.2" thickBot="1" x14ac:dyDescent="0.35">
      <c r="A7" s="737"/>
      <c r="B7" s="4" t="s">
        <v>13</v>
      </c>
      <c r="C7" s="4" t="s">
        <v>14</v>
      </c>
      <c r="D7" s="4" t="s">
        <v>9</v>
      </c>
      <c r="E7" s="4" t="s">
        <v>13</v>
      </c>
      <c r="F7" s="4" t="s">
        <v>14</v>
      </c>
      <c r="G7" s="4" t="s">
        <v>9</v>
      </c>
      <c r="H7" s="4" t="s">
        <v>13</v>
      </c>
      <c r="I7" s="4" t="s">
        <v>14</v>
      </c>
      <c r="J7" s="4" t="s">
        <v>9</v>
      </c>
      <c r="K7" s="4" t="s">
        <v>13</v>
      </c>
      <c r="L7" s="4" t="s">
        <v>14</v>
      </c>
      <c r="M7" s="4" t="s">
        <v>9</v>
      </c>
      <c r="N7" s="737"/>
    </row>
    <row r="8" spans="1:14" ht="17.100000000000001" customHeight="1" x14ac:dyDescent="0.25">
      <c r="A8" s="8" t="s">
        <v>15</v>
      </c>
      <c r="B8" s="9"/>
      <c r="C8" s="9"/>
      <c r="D8" s="9"/>
      <c r="E8" s="9"/>
      <c r="F8" s="9"/>
      <c r="G8" s="9"/>
      <c r="H8" s="9"/>
      <c r="I8" s="9"/>
      <c r="J8" s="9"/>
      <c r="K8" s="375"/>
      <c r="L8" s="8"/>
      <c r="M8" s="9"/>
      <c r="N8" s="375" t="s">
        <v>207</v>
      </c>
    </row>
    <row r="9" spans="1:14" ht="17.100000000000001" customHeight="1" x14ac:dyDescent="0.25">
      <c r="A9" s="8" t="s">
        <v>208</v>
      </c>
      <c r="B9" s="9">
        <v>1</v>
      </c>
      <c r="C9" s="9">
        <v>2</v>
      </c>
      <c r="D9" s="9">
        <f>SUM(B9:C9)</f>
        <v>3</v>
      </c>
      <c r="E9" s="9">
        <v>0</v>
      </c>
      <c r="F9" s="9">
        <v>0</v>
      </c>
      <c r="G9" s="9">
        <f>SUM(E9:F9)</f>
        <v>0</v>
      </c>
      <c r="H9" s="9">
        <v>0</v>
      </c>
      <c r="I9" s="9">
        <v>0</v>
      </c>
      <c r="J9" s="9">
        <f t="shared" ref="J9:J18" si="0">SUM(H9:I9)</f>
        <v>0</v>
      </c>
      <c r="K9" s="9">
        <f t="shared" ref="K9:L22" si="1">SUM(B9,E9,H9)</f>
        <v>1</v>
      </c>
      <c r="L9" s="9">
        <f t="shared" si="1"/>
        <v>2</v>
      </c>
      <c r="M9" s="9">
        <f t="shared" ref="M9:M22" si="2">SUM(K9:L9)</f>
        <v>3</v>
      </c>
      <c r="N9" s="375" t="s">
        <v>209</v>
      </c>
    </row>
    <row r="10" spans="1:14" ht="17.100000000000001" customHeight="1" x14ac:dyDescent="0.25">
      <c r="A10" s="8" t="s">
        <v>218</v>
      </c>
      <c r="B10" s="9">
        <v>83</v>
      </c>
      <c r="C10" s="9">
        <v>45</v>
      </c>
      <c r="D10" s="9">
        <f t="shared" ref="D10:D22" si="3">SUM(B10:C10)</f>
        <v>128</v>
      </c>
      <c r="E10" s="9">
        <v>26</v>
      </c>
      <c r="F10" s="9">
        <v>10</v>
      </c>
      <c r="G10" s="9">
        <f t="shared" ref="G10:G22" si="4">SUM(E10:F10)</f>
        <v>36</v>
      </c>
      <c r="H10" s="9">
        <v>11</v>
      </c>
      <c r="I10" s="9">
        <v>4</v>
      </c>
      <c r="J10" s="9">
        <f t="shared" si="0"/>
        <v>15</v>
      </c>
      <c r="K10" s="9">
        <f t="shared" si="1"/>
        <v>120</v>
      </c>
      <c r="L10" s="9">
        <f t="shared" si="1"/>
        <v>59</v>
      </c>
      <c r="M10" s="9">
        <f t="shared" si="2"/>
        <v>179</v>
      </c>
      <c r="N10" s="375" t="s">
        <v>219</v>
      </c>
    </row>
    <row r="11" spans="1:14" ht="17.100000000000001" customHeight="1" x14ac:dyDescent="0.25">
      <c r="A11" s="8" t="s">
        <v>222</v>
      </c>
      <c r="B11" s="9">
        <v>143</v>
      </c>
      <c r="C11" s="9">
        <v>67</v>
      </c>
      <c r="D11" s="9">
        <f t="shared" si="3"/>
        <v>210</v>
      </c>
      <c r="E11" s="9">
        <v>28</v>
      </c>
      <c r="F11" s="9">
        <v>31</v>
      </c>
      <c r="G11" s="9">
        <f t="shared" si="4"/>
        <v>59</v>
      </c>
      <c r="H11" s="9">
        <v>15</v>
      </c>
      <c r="I11" s="9">
        <v>9</v>
      </c>
      <c r="J11" s="9">
        <f t="shared" si="0"/>
        <v>24</v>
      </c>
      <c r="K11" s="9">
        <f t="shared" si="1"/>
        <v>186</v>
      </c>
      <c r="L11" s="9">
        <f t="shared" si="1"/>
        <v>107</v>
      </c>
      <c r="M11" s="9">
        <f t="shared" si="2"/>
        <v>293</v>
      </c>
      <c r="N11" s="375" t="s">
        <v>223</v>
      </c>
    </row>
    <row r="12" spans="1:14" ht="17.100000000000001" customHeight="1" x14ac:dyDescent="0.25">
      <c r="A12" s="8" t="s">
        <v>224</v>
      </c>
      <c r="B12" s="9">
        <v>9</v>
      </c>
      <c r="C12" s="9">
        <v>1</v>
      </c>
      <c r="D12" s="9">
        <f t="shared" si="3"/>
        <v>10</v>
      </c>
      <c r="E12" s="9">
        <v>2</v>
      </c>
      <c r="F12" s="9">
        <v>1</v>
      </c>
      <c r="G12" s="9">
        <f t="shared" si="4"/>
        <v>3</v>
      </c>
      <c r="H12" s="9">
        <v>0</v>
      </c>
      <c r="I12" s="9">
        <v>0</v>
      </c>
      <c r="J12" s="9">
        <f t="shared" si="0"/>
        <v>0</v>
      </c>
      <c r="K12" s="9">
        <f t="shared" si="1"/>
        <v>11</v>
      </c>
      <c r="L12" s="9">
        <f t="shared" si="1"/>
        <v>2</v>
      </c>
      <c r="M12" s="9">
        <f t="shared" si="2"/>
        <v>13</v>
      </c>
      <c r="N12" s="375" t="s">
        <v>1336</v>
      </c>
    </row>
    <row r="13" spans="1:14" ht="17.100000000000001" customHeight="1" x14ac:dyDescent="0.25">
      <c r="A13" s="8" t="s">
        <v>226</v>
      </c>
      <c r="B13" s="9">
        <v>45</v>
      </c>
      <c r="C13" s="9">
        <v>37</v>
      </c>
      <c r="D13" s="9">
        <f t="shared" si="3"/>
        <v>82</v>
      </c>
      <c r="E13" s="9">
        <v>9</v>
      </c>
      <c r="F13" s="9">
        <v>7</v>
      </c>
      <c r="G13" s="9">
        <f t="shared" si="4"/>
        <v>16</v>
      </c>
      <c r="H13" s="9">
        <v>18</v>
      </c>
      <c r="I13" s="9">
        <v>10</v>
      </c>
      <c r="J13" s="9">
        <f t="shared" si="0"/>
        <v>28</v>
      </c>
      <c r="K13" s="9">
        <f t="shared" si="1"/>
        <v>72</v>
      </c>
      <c r="L13" s="9">
        <f t="shared" si="1"/>
        <v>54</v>
      </c>
      <c r="M13" s="9">
        <f t="shared" si="2"/>
        <v>126</v>
      </c>
      <c r="N13" s="375" t="s">
        <v>267</v>
      </c>
    </row>
    <row r="14" spans="1:14" ht="17.100000000000001" customHeight="1" x14ac:dyDescent="0.25">
      <c r="A14" s="8" t="s">
        <v>316</v>
      </c>
      <c r="B14" s="9">
        <v>90</v>
      </c>
      <c r="C14" s="9">
        <v>9</v>
      </c>
      <c r="D14" s="9">
        <f>SUM(B14:C14)</f>
        <v>99</v>
      </c>
      <c r="E14" s="9">
        <v>11</v>
      </c>
      <c r="F14" s="9">
        <v>8</v>
      </c>
      <c r="G14" s="9">
        <f t="shared" si="4"/>
        <v>19</v>
      </c>
      <c r="H14" s="9">
        <v>7</v>
      </c>
      <c r="I14" s="9">
        <v>1</v>
      </c>
      <c r="J14" s="9">
        <f t="shared" si="0"/>
        <v>8</v>
      </c>
      <c r="K14" s="9">
        <f t="shared" si="1"/>
        <v>108</v>
      </c>
      <c r="L14" s="9">
        <f t="shared" si="1"/>
        <v>18</v>
      </c>
      <c r="M14" s="9">
        <f t="shared" si="2"/>
        <v>126</v>
      </c>
      <c r="N14" s="375" t="s">
        <v>231</v>
      </c>
    </row>
    <row r="15" spans="1:14" ht="17.100000000000001" customHeight="1" x14ac:dyDescent="0.25">
      <c r="A15" s="8" t="s">
        <v>472</v>
      </c>
      <c r="B15" s="9">
        <v>130</v>
      </c>
      <c r="C15" s="9">
        <v>62</v>
      </c>
      <c r="D15" s="9">
        <f>SUM(B15:C15)</f>
        <v>192</v>
      </c>
      <c r="E15" s="9">
        <v>29</v>
      </c>
      <c r="F15" s="9">
        <v>34</v>
      </c>
      <c r="G15" s="9">
        <f>SUM(E15:F15)</f>
        <v>63</v>
      </c>
      <c r="H15" s="9">
        <v>0</v>
      </c>
      <c r="I15" s="9">
        <v>0</v>
      </c>
      <c r="J15" s="9">
        <f t="shared" si="0"/>
        <v>0</v>
      </c>
      <c r="K15" s="9">
        <f t="shared" si="1"/>
        <v>159</v>
      </c>
      <c r="L15" s="9">
        <f t="shared" si="1"/>
        <v>96</v>
      </c>
      <c r="M15" s="9">
        <f t="shared" si="2"/>
        <v>255</v>
      </c>
      <c r="N15" s="375" t="s">
        <v>473</v>
      </c>
    </row>
    <row r="16" spans="1:14" ht="17.100000000000001" customHeight="1" x14ac:dyDescent="0.25">
      <c r="A16" s="8" t="s">
        <v>474</v>
      </c>
      <c r="B16" s="9">
        <v>30</v>
      </c>
      <c r="C16" s="9">
        <v>15</v>
      </c>
      <c r="D16" s="9">
        <f t="shared" si="3"/>
        <v>45</v>
      </c>
      <c r="E16" s="9">
        <v>5</v>
      </c>
      <c r="F16" s="9">
        <v>8</v>
      </c>
      <c r="G16" s="9">
        <f t="shared" si="4"/>
        <v>13</v>
      </c>
      <c r="H16" s="9">
        <v>0</v>
      </c>
      <c r="I16" s="9">
        <v>0</v>
      </c>
      <c r="J16" s="9">
        <f t="shared" si="0"/>
        <v>0</v>
      </c>
      <c r="K16" s="9">
        <f t="shared" si="1"/>
        <v>35</v>
      </c>
      <c r="L16" s="9">
        <f t="shared" si="1"/>
        <v>23</v>
      </c>
      <c r="M16" s="9">
        <f t="shared" si="2"/>
        <v>58</v>
      </c>
      <c r="N16" s="375" t="s">
        <v>475</v>
      </c>
    </row>
    <row r="17" spans="1:14" ht="17.100000000000001" customHeight="1" x14ac:dyDescent="0.25">
      <c r="A17" s="8" t="s">
        <v>1337</v>
      </c>
      <c r="B17" s="9">
        <v>1</v>
      </c>
      <c r="C17" s="9">
        <v>0</v>
      </c>
      <c r="D17" s="9">
        <f t="shared" si="3"/>
        <v>1</v>
      </c>
      <c r="E17" s="9">
        <v>0</v>
      </c>
      <c r="F17" s="9">
        <v>0</v>
      </c>
      <c r="G17" s="9">
        <f t="shared" si="4"/>
        <v>0</v>
      </c>
      <c r="H17" s="9">
        <v>4</v>
      </c>
      <c r="I17" s="9">
        <v>6</v>
      </c>
      <c r="J17" s="9">
        <f t="shared" si="0"/>
        <v>10</v>
      </c>
      <c r="K17" s="9">
        <f t="shared" si="1"/>
        <v>5</v>
      </c>
      <c r="L17" s="9">
        <f t="shared" si="1"/>
        <v>6</v>
      </c>
      <c r="M17" s="9">
        <f t="shared" si="2"/>
        <v>11</v>
      </c>
      <c r="N17" s="375" t="s">
        <v>1338</v>
      </c>
    </row>
    <row r="18" spans="1:14" ht="17.100000000000001" customHeight="1" x14ac:dyDescent="0.25">
      <c r="A18" s="8" t="s">
        <v>321</v>
      </c>
      <c r="B18" s="9">
        <v>247</v>
      </c>
      <c r="C18" s="9">
        <v>104</v>
      </c>
      <c r="D18" s="9">
        <f t="shared" si="3"/>
        <v>351</v>
      </c>
      <c r="E18" s="9">
        <v>48</v>
      </c>
      <c r="F18" s="9">
        <v>32</v>
      </c>
      <c r="G18" s="9">
        <f t="shared" si="4"/>
        <v>80</v>
      </c>
      <c r="H18" s="9">
        <v>5</v>
      </c>
      <c r="I18" s="9">
        <v>5</v>
      </c>
      <c r="J18" s="9">
        <f t="shared" si="0"/>
        <v>10</v>
      </c>
      <c r="K18" s="9">
        <f t="shared" si="1"/>
        <v>300</v>
      </c>
      <c r="L18" s="9">
        <f t="shared" si="1"/>
        <v>141</v>
      </c>
      <c r="M18" s="9">
        <f t="shared" si="2"/>
        <v>441</v>
      </c>
      <c r="N18" s="375" t="s">
        <v>322</v>
      </c>
    </row>
    <row r="19" spans="1:14" ht="17.100000000000001" customHeight="1" x14ac:dyDescent="0.25">
      <c r="A19" s="8" t="s">
        <v>238</v>
      </c>
      <c r="B19" s="9">
        <v>57</v>
      </c>
      <c r="C19" s="9">
        <v>12</v>
      </c>
      <c r="D19" s="9">
        <f t="shared" si="3"/>
        <v>69</v>
      </c>
      <c r="E19" s="9">
        <v>11</v>
      </c>
      <c r="F19" s="9">
        <v>4</v>
      </c>
      <c r="G19" s="9">
        <f t="shared" si="4"/>
        <v>15</v>
      </c>
      <c r="H19" s="9">
        <v>0</v>
      </c>
      <c r="I19" s="9">
        <v>0</v>
      </c>
      <c r="J19" s="9">
        <f>SUM(H19:I19)</f>
        <v>0</v>
      </c>
      <c r="K19" s="9">
        <f t="shared" si="1"/>
        <v>68</v>
      </c>
      <c r="L19" s="9">
        <f t="shared" si="1"/>
        <v>16</v>
      </c>
      <c r="M19" s="9">
        <f t="shared" si="2"/>
        <v>84</v>
      </c>
      <c r="N19" s="375" t="s">
        <v>1246</v>
      </c>
    </row>
    <row r="20" spans="1:14" ht="17.100000000000001" customHeight="1" x14ac:dyDescent="0.25">
      <c r="A20" s="8" t="s">
        <v>444</v>
      </c>
      <c r="B20" s="9">
        <v>58</v>
      </c>
      <c r="C20" s="9">
        <v>18</v>
      </c>
      <c r="D20" s="9">
        <f t="shared" si="3"/>
        <v>76</v>
      </c>
      <c r="E20" s="9">
        <v>29</v>
      </c>
      <c r="F20" s="9">
        <v>19</v>
      </c>
      <c r="G20" s="9">
        <f t="shared" si="4"/>
        <v>48</v>
      </c>
      <c r="H20" s="9">
        <v>0</v>
      </c>
      <c r="I20" s="9">
        <v>0</v>
      </c>
      <c r="J20" s="9">
        <f>SUM(H20:I20)</f>
        <v>0</v>
      </c>
      <c r="K20" s="9">
        <f t="shared" si="1"/>
        <v>87</v>
      </c>
      <c r="L20" s="9">
        <f t="shared" si="1"/>
        <v>37</v>
      </c>
      <c r="M20" s="9">
        <f t="shared" si="2"/>
        <v>124</v>
      </c>
      <c r="N20" s="375" t="s">
        <v>445</v>
      </c>
    </row>
    <row r="21" spans="1:14" ht="17.100000000000001" customHeight="1" x14ac:dyDescent="0.25">
      <c r="A21" s="8" t="s">
        <v>1340</v>
      </c>
      <c r="B21" s="9">
        <v>6</v>
      </c>
      <c r="C21" s="9">
        <v>4</v>
      </c>
      <c r="D21" s="9">
        <f t="shared" si="3"/>
        <v>10</v>
      </c>
      <c r="E21" s="9">
        <v>2</v>
      </c>
      <c r="F21" s="9">
        <v>3</v>
      </c>
      <c r="G21" s="9">
        <f t="shared" si="4"/>
        <v>5</v>
      </c>
      <c r="H21" s="9">
        <v>0</v>
      </c>
      <c r="I21" s="9">
        <v>0</v>
      </c>
      <c r="J21" s="9">
        <f>SUM(H21:I21)</f>
        <v>0</v>
      </c>
      <c r="K21" s="9">
        <f t="shared" si="1"/>
        <v>8</v>
      </c>
      <c r="L21" s="9">
        <f t="shared" si="1"/>
        <v>7</v>
      </c>
      <c r="M21" s="9">
        <f t="shared" si="2"/>
        <v>15</v>
      </c>
      <c r="N21" s="375" t="s">
        <v>253</v>
      </c>
    </row>
    <row r="22" spans="1:14" ht="17.100000000000001" customHeight="1" x14ac:dyDescent="0.25">
      <c r="A22" s="8" t="s">
        <v>446</v>
      </c>
      <c r="B22" s="9">
        <v>15</v>
      </c>
      <c r="C22" s="9">
        <v>5</v>
      </c>
      <c r="D22" s="9">
        <f t="shared" si="3"/>
        <v>20</v>
      </c>
      <c r="E22" s="9">
        <v>13</v>
      </c>
      <c r="F22" s="9">
        <v>10</v>
      </c>
      <c r="G22" s="9">
        <f t="shared" si="4"/>
        <v>23</v>
      </c>
      <c r="H22" s="9">
        <v>1</v>
      </c>
      <c r="I22" s="9">
        <v>1</v>
      </c>
      <c r="J22" s="9">
        <f>SUM(H22:I22)</f>
        <v>2</v>
      </c>
      <c r="K22" s="9">
        <f t="shared" si="1"/>
        <v>29</v>
      </c>
      <c r="L22" s="9">
        <f t="shared" si="1"/>
        <v>16</v>
      </c>
      <c r="M22" s="9">
        <f t="shared" si="2"/>
        <v>45</v>
      </c>
      <c r="N22" s="375" t="s">
        <v>255</v>
      </c>
    </row>
    <row r="23" spans="1:14" ht="17.100000000000001" customHeight="1" x14ac:dyDescent="0.25">
      <c r="A23" s="8" t="s">
        <v>90</v>
      </c>
      <c r="B23" s="9">
        <f t="shared" ref="B23:M23" si="5">SUM(B9:B22)</f>
        <v>915</v>
      </c>
      <c r="C23" s="9">
        <f t="shared" si="5"/>
        <v>381</v>
      </c>
      <c r="D23" s="9">
        <f t="shared" si="5"/>
        <v>1296</v>
      </c>
      <c r="E23" s="9">
        <f t="shared" si="5"/>
        <v>213</v>
      </c>
      <c r="F23" s="9">
        <f t="shared" si="5"/>
        <v>167</v>
      </c>
      <c r="G23" s="9">
        <f t="shared" si="5"/>
        <v>380</v>
      </c>
      <c r="H23" s="9">
        <f t="shared" si="5"/>
        <v>61</v>
      </c>
      <c r="I23" s="9">
        <f t="shared" si="5"/>
        <v>36</v>
      </c>
      <c r="J23" s="9">
        <f t="shared" si="5"/>
        <v>97</v>
      </c>
      <c r="K23" s="9">
        <f t="shared" si="5"/>
        <v>1189</v>
      </c>
      <c r="L23" s="9">
        <f t="shared" si="5"/>
        <v>584</v>
      </c>
      <c r="M23" s="9">
        <f t="shared" si="5"/>
        <v>1773</v>
      </c>
      <c r="N23" s="375" t="s">
        <v>91</v>
      </c>
    </row>
    <row r="24" spans="1:14" ht="17.100000000000001" customHeight="1" x14ac:dyDescent="0.25">
      <c r="A24" s="8" t="s">
        <v>92</v>
      </c>
      <c r="B24" s="9"/>
      <c r="C24" s="9"/>
      <c r="D24" s="9"/>
      <c r="E24" s="9"/>
      <c r="F24" s="9"/>
      <c r="G24" s="9"/>
      <c r="H24" s="9"/>
      <c r="I24" s="9"/>
      <c r="J24" s="9"/>
      <c r="K24" s="9"/>
      <c r="L24" s="9"/>
      <c r="M24" s="9"/>
      <c r="N24" s="375" t="s">
        <v>93</v>
      </c>
    </row>
    <row r="25" spans="1:14" ht="17.100000000000001" customHeight="1" x14ac:dyDescent="0.25">
      <c r="A25" s="8" t="s">
        <v>218</v>
      </c>
      <c r="B25" s="9">
        <v>127</v>
      </c>
      <c r="C25" s="9">
        <v>40</v>
      </c>
      <c r="D25" s="9">
        <f>SUM(B25:C25)</f>
        <v>167</v>
      </c>
      <c r="E25" s="9">
        <v>9</v>
      </c>
      <c r="F25" s="9">
        <v>1</v>
      </c>
      <c r="G25" s="9">
        <f>SUM(E25:F25)</f>
        <v>10</v>
      </c>
      <c r="H25" s="9">
        <v>1</v>
      </c>
      <c r="I25" s="9">
        <v>0</v>
      </c>
      <c r="J25" s="9">
        <f>SUM(H25:I25)</f>
        <v>1</v>
      </c>
      <c r="K25" s="9">
        <f t="shared" ref="K25:L34" si="6">SUM(B25,E25,H25)</f>
        <v>137</v>
      </c>
      <c r="L25" s="9">
        <f t="shared" si="6"/>
        <v>41</v>
      </c>
      <c r="M25" s="9">
        <f t="shared" ref="M25:M34" si="7">SUM(K25:L25)</f>
        <v>178</v>
      </c>
      <c r="N25" s="375" t="s">
        <v>219</v>
      </c>
    </row>
    <row r="26" spans="1:14" ht="17.100000000000001" customHeight="1" x14ac:dyDescent="0.25">
      <c r="A26" s="8" t="s">
        <v>226</v>
      </c>
      <c r="B26" s="9">
        <v>68</v>
      </c>
      <c r="C26" s="9">
        <v>34</v>
      </c>
      <c r="D26" s="9">
        <f t="shared" ref="D26:D34" si="8">SUM(B26:C26)</f>
        <v>102</v>
      </c>
      <c r="E26" s="9">
        <v>0</v>
      </c>
      <c r="F26" s="9">
        <v>1</v>
      </c>
      <c r="G26" s="9">
        <f t="shared" ref="G26:G34" si="9">SUM(E26:F26)</f>
        <v>1</v>
      </c>
      <c r="H26" s="9">
        <v>0</v>
      </c>
      <c r="I26" s="9">
        <v>0</v>
      </c>
      <c r="J26" s="9">
        <f t="shared" ref="J26:J34" si="10">SUM(H26:I26)</f>
        <v>0</v>
      </c>
      <c r="K26" s="9">
        <f t="shared" si="6"/>
        <v>68</v>
      </c>
      <c r="L26" s="9">
        <f t="shared" si="6"/>
        <v>35</v>
      </c>
      <c r="M26" s="9">
        <f t="shared" si="7"/>
        <v>103</v>
      </c>
      <c r="N26" s="375" t="s">
        <v>267</v>
      </c>
    </row>
    <row r="27" spans="1:14" ht="17.100000000000001" customHeight="1" x14ac:dyDescent="0.25">
      <c r="A27" s="8" t="s">
        <v>316</v>
      </c>
      <c r="B27" s="9">
        <v>31</v>
      </c>
      <c r="C27" s="9">
        <v>5</v>
      </c>
      <c r="D27" s="9">
        <f t="shared" si="8"/>
        <v>36</v>
      </c>
      <c r="E27" s="9">
        <v>1</v>
      </c>
      <c r="F27" s="9">
        <v>0</v>
      </c>
      <c r="G27" s="9">
        <f t="shared" si="9"/>
        <v>1</v>
      </c>
      <c r="H27" s="9">
        <v>0</v>
      </c>
      <c r="I27" s="9">
        <v>0</v>
      </c>
      <c r="J27" s="9">
        <f t="shared" si="10"/>
        <v>0</v>
      </c>
      <c r="K27" s="9">
        <f t="shared" si="6"/>
        <v>32</v>
      </c>
      <c r="L27" s="9">
        <f t="shared" si="6"/>
        <v>5</v>
      </c>
      <c r="M27" s="9">
        <f t="shared" si="7"/>
        <v>37</v>
      </c>
      <c r="N27" s="375" t="s">
        <v>231</v>
      </c>
    </row>
    <row r="28" spans="1:14" ht="17.100000000000001" customHeight="1" x14ac:dyDescent="0.25">
      <c r="A28" s="8" t="s">
        <v>472</v>
      </c>
      <c r="B28" s="9">
        <v>70</v>
      </c>
      <c r="C28" s="9">
        <v>28</v>
      </c>
      <c r="D28" s="9">
        <f t="shared" si="8"/>
        <v>98</v>
      </c>
      <c r="E28" s="9">
        <v>3</v>
      </c>
      <c r="F28" s="9">
        <v>1</v>
      </c>
      <c r="G28" s="9">
        <f t="shared" si="9"/>
        <v>4</v>
      </c>
      <c r="H28" s="9">
        <v>0</v>
      </c>
      <c r="I28" s="9">
        <v>0</v>
      </c>
      <c r="J28" s="9">
        <f t="shared" si="10"/>
        <v>0</v>
      </c>
      <c r="K28" s="9">
        <f t="shared" si="6"/>
        <v>73</v>
      </c>
      <c r="L28" s="9">
        <f t="shared" si="6"/>
        <v>29</v>
      </c>
      <c r="M28" s="9">
        <f t="shared" si="7"/>
        <v>102</v>
      </c>
      <c r="N28" s="375" t="s">
        <v>473</v>
      </c>
    </row>
    <row r="29" spans="1:14" ht="17.100000000000001" customHeight="1" x14ac:dyDescent="0.25">
      <c r="A29" s="8" t="s">
        <v>474</v>
      </c>
      <c r="B29" s="9">
        <v>18</v>
      </c>
      <c r="C29" s="9">
        <v>11</v>
      </c>
      <c r="D29" s="9">
        <f t="shared" si="8"/>
        <v>29</v>
      </c>
      <c r="E29" s="9">
        <v>4</v>
      </c>
      <c r="F29" s="9">
        <v>3</v>
      </c>
      <c r="G29" s="9">
        <f t="shared" si="9"/>
        <v>7</v>
      </c>
      <c r="H29" s="9">
        <v>0</v>
      </c>
      <c r="I29" s="9">
        <v>0</v>
      </c>
      <c r="J29" s="9">
        <f t="shared" si="10"/>
        <v>0</v>
      </c>
      <c r="K29" s="9">
        <f t="shared" si="6"/>
        <v>22</v>
      </c>
      <c r="L29" s="9">
        <f t="shared" si="6"/>
        <v>14</v>
      </c>
      <c r="M29" s="9">
        <f t="shared" si="7"/>
        <v>36</v>
      </c>
      <c r="N29" s="375" t="s">
        <v>475</v>
      </c>
    </row>
    <row r="30" spans="1:14" ht="17.100000000000001" customHeight="1" x14ac:dyDescent="0.25">
      <c r="A30" s="8" t="s">
        <v>964</v>
      </c>
      <c r="B30" s="9">
        <v>45</v>
      </c>
      <c r="C30" s="9">
        <v>33</v>
      </c>
      <c r="D30" s="9">
        <f t="shared" si="8"/>
        <v>78</v>
      </c>
      <c r="E30" s="9">
        <v>0</v>
      </c>
      <c r="F30" s="9">
        <v>0</v>
      </c>
      <c r="G30" s="9">
        <f t="shared" si="9"/>
        <v>0</v>
      </c>
      <c r="H30" s="9">
        <v>1</v>
      </c>
      <c r="I30" s="9">
        <v>1</v>
      </c>
      <c r="J30" s="9">
        <f t="shared" si="10"/>
        <v>2</v>
      </c>
      <c r="K30" s="9">
        <f t="shared" si="6"/>
        <v>46</v>
      </c>
      <c r="L30" s="9">
        <f t="shared" si="6"/>
        <v>34</v>
      </c>
      <c r="M30" s="9">
        <f t="shared" si="7"/>
        <v>80</v>
      </c>
      <c r="N30" s="375" t="s">
        <v>322</v>
      </c>
    </row>
    <row r="31" spans="1:14" ht="17.100000000000001" customHeight="1" x14ac:dyDescent="0.25">
      <c r="A31" s="8" t="s">
        <v>238</v>
      </c>
      <c r="B31" s="9">
        <v>10</v>
      </c>
      <c r="C31" s="9">
        <v>1</v>
      </c>
      <c r="D31" s="9">
        <f t="shared" si="8"/>
        <v>11</v>
      </c>
      <c r="E31" s="9">
        <v>1</v>
      </c>
      <c r="F31" s="9">
        <v>0</v>
      </c>
      <c r="G31" s="9">
        <f t="shared" si="9"/>
        <v>1</v>
      </c>
      <c r="H31" s="9">
        <v>0</v>
      </c>
      <c r="I31" s="9">
        <v>0</v>
      </c>
      <c r="J31" s="9">
        <f t="shared" si="10"/>
        <v>0</v>
      </c>
      <c r="K31" s="9">
        <f t="shared" si="6"/>
        <v>11</v>
      </c>
      <c r="L31" s="9">
        <f t="shared" si="6"/>
        <v>1</v>
      </c>
      <c r="M31" s="9">
        <f t="shared" si="7"/>
        <v>12</v>
      </c>
      <c r="N31" s="375" t="s">
        <v>1246</v>
      </c>
    </row>
    <row r="32" spans="1:14" ht="17.100000000000001" customHeight="1" x14ac:dyDescent="0.25">
      <c r="A32" s="8" t="s">
        <v>1339</v>
      </c>
      <c r="B32" s="9">
        <v>76</v>
      </c>
      <c r="C32" s="9">
        <v>15</v>
      </c>
      <c r="D32" s="9">
        <f t="shared" si="8"/>
        <v>91</v>
      </c>
      <c r="E32" s="9">
        <v>3</v>
      </c>
      <c r="F32" s="9">
        <v>0</v>
      </c>
      <c r="G32" s="9">
        <f t="shared" si="9"/>
        <v>3</v>
      </c>
      <c r="H32" s="9">
        <v>0</v>
      </c>
      <c r="I32" s="9">
        <v>0</v>
      </c>
      <c r="J32" s="9">
        <f t="shared" si="10"/>
        <v>0</v>
      </c>
      <c r="K32" s="9">
        <f t="shared" si="6"/>
        <v>79</v>
      </c>
      <c r="L32" s="9">
        <f t="shared" si="6"/>
        <v>15</v>
      </c>
      <c r="M32" s="9">
        <f t="shared" si="7"/>
        <v>94</v>
      </c>
      <c r="N32" s="375" t="s">
        <v>445</v>
      </c>
    </row>
    <row r="33" spans="1:14" ht="17.100000000000001" customHeight="1" x14ac:dyDescent="0.25">
      <c r="A33" s="8" t="s">
        <v>1340</v>
      </c>
      <c r="B33" s="9">
        <v>0</v>
      </c>
      <c r="C33" s="9">
        <v>3</v>
      </c>
      <c r="D33" s="9">
        <f t="shared" si="8"/>
        <v>3</v>
      </c>
      <c r="E33" s="9">
        <v>0</v>
      </c>
      <c r="F33" s="9">
        <v>0</v>
      </c>
      <c r="G33" s="9">
        <f t="shared" si="9"/>
        <v>0</v>
      </c>
      <c r="H33" s="9">
        <v>0</v>
      </c>
      <c r="I33" s="9">
        <v>0</v>
      </c>
      <c r="J33" s="9">
        <f t="shared" si="10"/>
        <v>0</v>
      </c>
      <c r="K33" s="9">
        <f t="shared" si="6"/>
        <v>0</v>
      </c>
      <c r="L33" s="9">
        <f t="shared" si="6"/>
        <v>3</v>
      </c>
      <c r="M33" s="9">
        <f t="shared" si="7"/>
        <v>3</v>
      </c>
      <c r="N33" s="375" t="s">
        <v>253</v>
      </c>
    </row>
    <row r="34" spans="1:14" ht="17.100000000000001" customHeight="1" x14ac:dyDescent="0.25">
      <c r="A34" s="8" t="s">
        <v>446</v>
      </c>
      <c r="B34" s="9">
        <v>3</v>
      </c>
      <c r="C34" s="9">
        <v>0</v>
      </c>
      <c r="D34" s="9">
        <f t="shared" si="8"/>
        <v>3</v>
      </c>
      <c r="E34" s="9">
        <v>0</v>
      </c>
      <c r="F34" s="9">
        <v>0</v>
      </c>
      <c r="G34" s="9">
        <f t="shared" si="9"/>
        <v>0</v>
      </c>
      <c r="H34" s="9">
        <v>0</v>
      </c>
      <c r="I34" s="9">
        <v>0</v>
      </c>
      <c r="J34" s="9">
        <f t="shared" si="10"/>
        <v>0</v>
      </c>
      <c r="K34" s="9">
        <f t="shared" si="6"/>
        <v>3</v>
      </c>
      <c r="L34" s="9">
        <f t="shared" si="6"/>
        <v>0</v>
      </c>
      <c r="M34" s="9">
        <f t="shared" si="7"/>
        <v>3</v>
      </c>
      <c r="N34" s="375" t="s">
        <v>255</v>
      </c>
    </row>
    <row r="35" spans="1:14" ht="17.100000000000001" customHeight="1" thickBot="1" x14ac:dyDescent="0.3">
      <c r="A35" s="8" t="s">
        <v>127</v>
      </c>
      <c r="B35" s="9">
        <f>SUM(B25:B34)</f>
        <v>448</v>
      </c>
      <c r="C35" s="9">
        <f t="shared" ref="C35:M35" si="11">SUM(C25:C34)</f>
        <v>170</v>
      </c>
      <c r="D35" s="9">
        <f t="shared" si="11"/>
        <v>618</v>
      </c>
      <c r="E35" s="9">
        <f t="shared" si="11"/>
        <v>21</v>
      </c>
      <c r="F35" s="9">
        <f t="shared" si="11"/>
        <v>6</v>
      </c>
      <c r="G35" s="9">
        <f t="shared" si="11"/>
        <v>27</v>
      </c>
      <c r="H35" s="9">
        <f t="shared" si="11"/>
        <v>2</v>
      </c>
      <c r="I35" s="9">
        <f t="shared" si="11"/>
        <v>1</v>
      </c>
      <c r="J35" s="9">
        <f t="shared" si="11"/>
        <v>3</v>
      </c>
      <c r="K35" s="9">
        <f t="shared" si="11"/>
        <v>471</v>
      </c>
      <c r="L35" s="9">
        <f t="shared" si="11"/>
        <v>177</v>
      </c>
      <c r="M35" s="9">
        <f t="shared" si="11"/>
        <v>648</v>
      </c>
      <c r="N35" s="375" t="s">
        <v>103</v>
      </c>
    </row>
    <row r="36" spans="1:14" ht="17.100000000000001" customHeight="1" thickBot="1" x14ac:dyDescent="0.3">
      <c r="A36" s="23" t="s">
        <v>384</v>
      </c>
      <c r="B36" s="24">
        <f>SUM(B35,B23)</f>
        <v>1363</v>
      </c>
      <c r="C36" s="24">
        <f t="shared" ref="C36:M36" si="12">SUM(C35,C23)</f>
        <v>551</v>
      </c>
      <c r="D36" s="24">
        <f t="shared" si="12"/>
        <v>1914</v>
      </c>
      <c r="E36" s="24">
        <f t="shared" si="12"/>
        <v>234</v>
      </c>
      <c r="F36" s="24">
        <f t="shared" si="12"/>
        <v>173</v>
      </c>
      <c r="G36" s="24">
        <f t="shared" si="12"/>
        <v>407</v>
      </c>
      <c r="H36" s="24">
        <f t="shared" si="12"/>
        <v>63</v>
      </c>
      <c r="I36" s="24">
        <f t="shared" si="12"/>
        <v>37</v>
      </c>
      <c r="J36" s="24">
        <f t="shared" si="12"/>
        <v>100</v>
      </c>
      <c r="K36" s="24">
        <f t="shared" si="12"/>
        <v>1660</v>
      </c>
      <c r="L36" s="24">
        <f t="shared" si="12"/>
        <v>761</v>
      </c>
      <c r="M36" s="24">
        <f t="shared" si="12"/>
        <v>2421</v>
      </c>
      <c r="N36" s="376" t="s">
        <v>263</v>
      </c>
    </row>
    <row r="37" spans="1:14" ht="14.4" thickTop="1" x14ac:dyDescent="0.25"/>
    <row r="59" spans="5:5" x14ac:dyDescent="0.25">
      <c r="E59" s="371">
        <v>0</v>
      </c>
    </row>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K49"/>
  <sheetViews>
    <sheetView rightToLeft="1" view="pageBreakPreview" topLeftCell="A36" zoomScale="75" zoomScaleSheetLayoutView="75" workbookViewId="0">
      <selection activeCell="I56" sqref="I56"/>
    </sheetView>
  </sheetViews>
  <sheetFormatPr defaultRowHeight="13.8" x14ac:dyDescent="0.25"/>
  <cols>
    <col min="1" max="1" width="42.3984375" style="66" customWidth="1"/>
    <col min="2" max="2" width="7.19921875" style="66" customWidth="1"/>
    <col min="3" max="9" width="8.09765625" style="66" customWidth="1"/>
    <col min="10" max="10" width="7.09765625" style="66" customWidth="1"/>
    <col min="11" max="11" width="48.5" style="66" customWidth="1"/>
    <col min="12" max="218" width="9" style="66"/>
    <col min="219" max="219" width="35.19921875" style="66" customWidth="1"/>
    <col min="220" max="220" width="5.09765625" style="66" customWidth="1"/>
    <col min="221" max="221" width="6.19921875" style="66" customWidth="1"/>
    <col min="222" max="222" width="7.19921875" style="66" customWidth="1"/>
    <col min="223" max="224" width="5.59765625" style="66" customWidth="1"/>
    <col min="225" max="225" width="7" style="66" customWidth="1"/>
    <col min="226" max="227" width="5.59765625" style="66" customWidth="1"/>
    <col min="228" max="228" width="7.5" style="66" customWidth="1"/>
    <col min="229" max="229" width="5.69921875" style="66" customWidth="1"/>
    <col min="230" max="230" width="6.59765625" style="66" customWidth="1"/>
    <col min="231" max="231" width="9.69921875" style="66" customWidth="1"/>
    <col min="232" max="232" width="5.59765625" style="66" customWidth="1"/>
    <col min="233" max="474" width="9" style="66"/>
    <col min="475" max="475" width="35.19921875" style="66" customWidth="1"/>
    <col min="476" max="476" width="5.09765625" style="66" customWidth="1"/>
    <col min="477" max="477" width="6.19921875" style="66" customWidth="1"/>
    <col min="478" max="478" width="7.19921875" style="66" customWidth="1"/>
    <col min="479" max="480" width="5.59765625" style="66" customWidth="1"/>
    <col min="481" max="481" width="7" style="66" customWidth="1"/>
    <col min="482" max="483" width="5.59765625" style="66" customWidth="1"/>
    <col min="484" max="484" width="7.5" style="66" customWidth="1"/>
    <col min="485" max="485" width="5.69921875" style="66" customWidth="1"/>
    <col min="486" max="486" width="6.59765625" style="66" customWidth="1"/>
    <col min="487" max="487" width="9.69921875" style="66" customWidth="1"/>
    <col min="488" max="488" width="5.59765625" style="66" customWidth="1"/>
    <col min="489" max="730" width="9" style="66"/>
    <col min="731" max="731" width="35.19921875" style="66" customWidth="1"/>
    <col min="732" max="732" width="5.09765625" style="66" customWidth="1"/>
    <col min="733" max="733" width="6.19921875" style="66" customWidth="1"/>
    <col min="734" max="734" width="7.19921875" style="66" customWidth="1"/>
    <col min="735" max="736" width="5.59765625" style="66" customWidth="1"/>
    <col min="737" max="737" width="7" style="66" customWidth="1"/>
    <col min="738" max="739" width="5.59765625" style="66" customWidth="1"/>
    <col min="740" max="740" width="7.5" style="66" customWidth="1"/>
    <col min="741" max="741" width="5.69921875" style="66" customWidth="1"/>
    <col min="742" max="742" width="6.59765625" style="66" customWidth="1"/>
    <col min="743" max="743" width="9.69921875" style="66" customWidth="1"/>
    <col min="744" max="744" width="5.59765625" style="66" customWidth="1"/>
    <col min="745" max="986" width="9" style="66"/>
    <col min="987" max="987" width="35.19921875" style="66" customWidth="1"/>
    <col min="988" max="988" width="5.09765625" style="66" customWidth="1"/>
    <col min="989" max="989" width="6.19921875" style="66" customWidth="1"/>
    <col min="990" max="990" width="7.19921875" style="66" customWidth="1"/>
    <col min="991" max="992" width="5.59765625" style="66" customWidth="1"/>
    <col min="993" max="993" width="7" style="66" customWidth="1"/>
    <col min="994" max="995" width="5.59765625" style="66" customWidth="1"/>
    <col min="996" max="996" width="7.5" style="66" customWidth="1"/>
    <col min="997" max="997" width="5.69921875" style="66" customWidth="1"/>
    <col min="998" max="998" width="6.59765625" style="66" customWidth="1"/>
    <col min="999" max="999" width="9.69921875" style="66" customWidth="1"/>
    <col min="1000" max="1000" width="5.59765625" style="66" customWidth="1"/>
    <col min="1001" max="1242" width="9" style="66"/>
    <col min="1243" max="1243" width="35.19921875" style="66" customWidth="1"/>
    <col min="1244" max="1244" width="5.09765625" style="66" customWidth="1"/>
    <col min="1245" max="1245" width="6.19921875" style="66" customWidth="1"/>
    <col min="1246" max="1246" width="7.19921875" style="66" customWidth="1"/>
    <col min="1247" max="1248" width="5.59765625" style="66" customWidth="1"/>
    <col min="1249" max="1249" width="7" style="66" customWidth="1"/>
    <col min="1250" max="1251" width="5.59765625" style="66" customWidth="1"/>
    <col min="1252" max="1252" width="7.5" style="66" customWidth="1"/>
    <col min="1253" max="1253" width="5.69921875" style="66" customWidth="1"/>
    <col min="1254" max="1254" width="6.59765625" style="66" customWidth="1"/>
    <col min="1255" max="1255" width="9.69921875" style="66" customWidth="1"/>
    <col min="1256" max="1256" width="5.59765625" style="66" customWidth="1"/>
    <col min="1257" max="1498" width="9" style="66"/>
    <col min="1499" max="1499" width="35.19921875" style="66" customWidth="1"/>
    <col min="1500" max="1500" width="5.09765625" style="66" customWidth="1"/>
    <col min="1501" max="1501" width="6.19921875" style="66" customWidth="1"/>
    <col min="1502" max="1502" width="7.19921875" style="66" customWidth="1"/>
    <col min="1503" max="1504" width="5.59765625" style="66" customWidth="1"/>
    <col min="1505" max="1505" width="7" style="66" customWidth="1"/>
    <col min="1506" max="1507" width="5.59765625" style="66" customWidth="1"/>
    <col min="1508" max="1508" width="7.5" style="66" customWidth="1"/>
    <col min="1509" max="1509" width="5.69921875" style="66" customWidth="1"/>
    <col min="1510" max="1510" width="6.59765625" style="66" customWidth="1"/>
    <col min="1511" max="1511" width="9.69921875" style="66" customWidth="1"/>
    <col min="1512" max="1512" width="5.59765625" style="66" customWidth="1"/>
    <col min="1513" max="1754" width="9" style="66"/>
    <col min="1755" max="1755" width="35.19921875" style="66" customWidth="1"/>
    <col min="1756" max="1756" width="5.09765625" style="66" customWidth="1"/>
    <col min="1757" max="1757" width="6.19921875" style="66" customWidth="1"/>
    <col min="1758" max="1758" width="7.19921875" style="66" customWidth="1"/>
    <col min="1759" max="1760" width="5.59765625" style="66" customWidth="1"/>
    <col min="1761" max="1761" width="7" style="66" customWidth="1"/>
    <col min="1762" max="1763" width="5.59765625" style="66" customWidth="1"/>
    <col min="1764" max="1764" width="7.5" style="66" customWidth="1"/>
    <col min="1765" max="1765" width="5.69921875" style="66" customWidth="1"/>
    <col min="1766" max="1766" width="6.59765625" style="66" customWidth="1"/>
    <col min="1767" max="1767" width="9.69921875" style="66" customWidth="1"/>
    <col min="1768" max="1768" width="5.59765625" style="66" customWidth="1"/>
    <col min="1769" max="2010" width="9" style="66"/>
    <col min="2011" max="2011" width="35.19921875" style="66" customWidth="1"/>
    <col min="2012" max="2012" width="5.09765625" style="66" customWidth="1"/>
    <col min="2013" max="2013" width="6.19921875" style="66" customWidth="1"/>
    <col min="2014" max="2014" width="7.19921875" style="66" customWidth="1"/>
    <col min="2015" max="2016" width="5.59765625" style="66" customWidth="1"/>
    <col min="2017" max="2017" width="7" style="66" customWidth="1"/>
    <col min="2018" max="2019" width="5.59765625" style="66" customWidth="1"/>
    <col min="2020" max="2020" width="7.5" style="66" customWidth="1"/>
    <col min="2021" max="2021" width="5.69921875" style="66" customWidth="1"/>
    <col min="2022" max="2022" width="6.59765625" style="66" customWidth="1"/>
    <col min="2023" max="2023" width="9.69921875" style="66" customWidth="1"/>
    <col min="2024" max="2024" width="5.59765625" style="66" customWidth="1"/>
    <col min="2025" max="2266" width="9" style="66"/>
    <col min="2267" max="2267" width="35.19921875" style="66" customWidth="1"/>
    <col min="2268" max="2268" width="5.09765625" style="66" customWidth="1"/>
    <col min="2269" max="2269" width="6.19921875" style="66" customWidth="1"/>
    <col min="2270" max="2270" width="7.19921875" style="66" customWidth="1"/>
    <col min="2271" max="2272" width="5.59765625" style="66" customWidth="1"/>
    <col min="2273" max="2273" width="7" style="66" customWidth="1"/>
    <col min="2274" max="2275" width="5.59765625" style="66" customWidth="1"/>
    <col min="2276" max="2276" width="7.5" style="66" customWidth="1"/>
    <col min="2277" max="2277" width="5.69921875" style="66" customWidth="1"/>
    <col min="2278" max="2278" width="6.59765625" style="66" customWidth="1"/>
    <col min="2279" max="2279" width="9.69921875" style="66" customWidth="1"/>
    <col min="2280" max="2280" width="5.59765625" style="66" customWidth="1"/>
    <col min="2281" max="2522" width="9" style="66"/>
    <col min="2523" max="2523" width="35.19921875" style="66" customWidth="1"/>
    <col min="2524" max="2524" width="5.09765625" style="66" customWidth="1"/>
    <col min="2525" max="2525" width="6.19921875" style="66" customWidth="1"/>
    <col min="2526" max="2526" width="7.19921875" style="66" customWidth="1"/>
    <col min="2527" max="2528" width="5.59765625" style="66" customWidth="1"/>
    <col min="2529" max="2529" width="7" style="66" customWidth="1"/>
    <col min="2530" max="2531" width="5.59765625" style="66" customWidth="1"/>
    <col min="2532" max="2532" width="7.5" style="66" customWidth="1"/>
    <col min="2533" max="2533" width="5.69921875" style="66" customWidth="1"/>
    <col min="2534" max="2534" width="6.59765625" style="66" customWidth="1"/>
    <col min="2535" max="2535" width="9.69921875" style="66" customWidth="1"/>
    <col min="2536" max="2536" width="5.59765625" style="66" customWidth="1"/>
    <col min="2537" max="2778" width="9" style="66"/>
    <col min="2779" max="2779" width="35.19921875" style="66" customWidth="1"/>
    <col min="2780" max="2780" width="5.09765625" style="66" customWidth="1"/>
    <col min="2781" max="2781" width="6.19921875" style="66" customWidth="1"/>
    <col min="2782" max="2782" width="7.19921875" style="66" customWidth="1"/>
    <col min="2783" max="2784" width="5.59765625" style="66" customWidth="1"/>
    <col min="2785" max="2785" width="7" style="66" customWidth="1"/>
    <col min="2786" max="2787" width="5.59765625" style="66" customWidth="1"/>
    <col min="2788" max="2788" width="7.5" style="66" customWidth="1"/>
    <col min="2789" max="2789" width="5.69921875" style="66" customWidth="1"/>
    <col min="2790" max="2790" width="6.59765625" style="66" customWidth="1"/>
    <col min="2791" max="2791" width="9.69921875" style="66" customWidth="1"/>
    <col min="2792" max="2792" width="5.59765625" style="66" customWidth="1"/>
    <col min="2793" max="3034" width="9" style="66"/>
    <col min="3035" max="3035" width="35.19921875" style="66" customWidth="1"/>
    <col min="3036" max="3036" width="5.09765625" style="66" customWidth="1"/>
    <col min="3037" max="3037" width="6.19921875" style="66" customWidth="1"/>
    <col min="3038" max="3038" width="7.19921875" style="66" customWidth="1"/>
    <col min="3039" max="3040" width="5.59765625" style="66" customWidth="1"/>
    <col min="3041" max="3041" width="7" style="66" customWidth="1"/>
    <col min="3042" max="3043" width="5.59765625" style="66" customWidth="1"/>
    <col min="3044" max="3044" width="7.5" style="66" customWidth="1"/>
    <col min="3045" max="3045" width="5.69921875" style="66" customWidth="1"/>
    <col min="3046" max="3046" width="6.59765625" style="66" customWidth="1"/>
    <col min="3047" max="3047" width="9.69921875" style="66" customWidth="1"/>
    <col min="3048" max="3048" width="5.59765625" style="66" customWidth="1"/>
    <col min="3049" max="3290" width="9" style="66"/>
    <col min="3291" max="3291" width="35.19921875" style="66" customWidth="1"/>
    <col min="3292" max="3292" width="5.09765625" style="66" customWidth="1"/>
    <col min="3293" max="3293" width="6.19921875" style="66" customWidth="1"/>
    <col min="3294" max="3294" width="7.19921875" style="66" customWidth="1"/>
    <col min="3295" max="3296" width="5.59765625" style="66" customWidth="1"/>
    <col min="3297" max="3297" width="7" style="66" customWidth="1"/>
    <col min="3298" max="3299" width="5.59765625" style="66" customWidth="1"/>
    <col min="3300" max="3300" width="7.5" style="66" customWidth="1"/>
    <col min="3301" max="3301" width="5.69921875" style="66" customWidth="1"/>
    <col min="3302" max="3302" width="6.59765625" style="66" customWidth="1"/>
    <col min="3303" max="3303" width="9.69921875" style="66" customWidth="1"/>
    <col min="3304" max="3304" width="5.59765625" style="66" customWidth="1"/>
    <col min="3305" max="3546" width="9" style="66"/>
    <col min="3547" max="3547" width="35.19921875" style="66" customWidth="1"/>
    <col min="3548" max="3548" width="5.09765625" style="66" customWidth="1"/>
    <col min="3549" max="3549" width="6.19921875" style="66" customWidth="1"/>
    <col min="3550" max="3550" width="7.19921875" style="66" customWidth="1"/>
    <col min="3551" max="3552" width="5.59765625" style="66" customWidth="1"/>
    <col min="3553" max="3553" width="7" style="66" customWidth="1"/>
    <col min="3554" max="3555" width="5.59765625" style="66" customWidth="1"/>
    <col min="3556" max="3556" width="7.5" style="66" customWidth="1"/>
    <col min="3557" max="3557" width="5.69921875" style="66" customWidth="1"/>
    <col min="3558" max="3558" width="6.59765625" style="66" customWidth="1"/>
    <col min="3559" max="3559" width="9.69921875" style="66" customWidth="1"/>
    <col min="3560" max="3560" width="5.59765625" style="66" customWidth="1"/>
    <col min="3561" max="3802" width="9" style="66"/>
    <col min="3803" max="3803" width="35.19921875" style="66" customWidth="1"/>
    <col min="3804" max="3804" width="5.09765625" style="66" customWidth="1"/>
    <col min="3805" max="3805" width="6.19921875" style="66" customWidth="1"/>
    <col min="3806" max="3806" width="7.19921875" style="66" customWidth="1"/>
    <col min="3807" max="3808" width="5.59765625" style="66" customWidth="1"/>
    <col min="3809" max="3809" width="7" style="66" customWidth="1"/>
    <col min="3810" max="3811" width="5.59765625" style="66" customWidth="1"/>
    <col min="3812" max="3812" width="7.5" style="66" customWidth="1"/>
    <col min="3813" max="3813" width="5.69921875" style="66" customWidth="1"/>
    <col min="3814" max="3814" width="6.59765625" style="66" customWidth="1"/>
    <col min="3815" max="3815" width="9.69921875" style="66" customWidth="1"/>
    <col min="3816" max="3816" width="5.59765625" style="66" customWidth="1"/>
    <col min="3817" max="4058" width="9" style="66"/>
    <col min="4059" max="4059" width="35.19921875" style="66" customWidth="1"/>
    <col min="4060" max="4060" width="5.09765625" style="66" customWidth="1"/>
    <col min="4061" max="4061" width="6.19921875" style="66" customWidth="1"/>
    <col min="4062" max="4062" width="7.19921875" style="66" customWidth="1"/>
    <col min="4063" max="4064" width="5.59765625" style="66" customWidth="1"/>
    <col min="4065" max="4065" width="7" style="66" customWidth="1"/>
    <col min="4066" max="4067" width="5.59765625" style="66" customWidth="1"/>
    <col min="4068" max="4068" width="7.5" style="66" customWidth="1"/>
    <col min="4069" max="4069" width="5.69921875" style="66" customWidth="1"/>
    <col min="4070" max="4070" width="6.59765625" style="66" customWidth="1"/>
    <col min="4071" max="4071" width="9.69921875" style="66" customWidth="1"/>
    <col min="4072" max="4072" width="5.59765625" style="66" customWidth="1"/>
    <col min="4073" max="4314" width="9" style="66"/>
    <col min="4315" max="4315" width="35.19921875" style="66" customWidth="1"/>
    <col min="4316" max="4316" width="5.09765625" style="66" customWidth="1"/>
    <col min="4317" max="4317" width="6.19921875" style="66" customWidth="1"/>
    <col min="4318" max="4318" width="7.19921875" style="66" customWidth="1"/>
    <col min="4319" max="4320" width="5.59765625" style="66" customWidth="1"/>
    <col min="4321" max="4321" width="7" style="66" customWidth="1"/>
    <col min="4322" max="4323" width="5.59765625" style="66" customWidth="1"/>
    <col min="4324" max="4324" width="7.5" style="66" customWidth="1"/>
    <col min="4325" max="4325" width="5.69921875" style="66" customWidth="1"/>
    <col min="4326" max="4326" width="6.59765625" style="66" customWidth="1"/>
    <col min="4327" max="4327" width="9.69921875" style="66" customWidth="1"/>
    <col min="4328" max="4328" width="5.59765625" style="66" customWidth="1"/>
    <col min="4329" max="4570" width="9" style="66"/>
    <col min="4571" max="4571" width="35.19921875" style="66" customWidth="1"/>
    <col min="4572" max="4572" width="5.09765625" style="66" customWidth="1"/>
    <col min="4573" max="4573" width="6.19921875" style="66" customWidth="1"/>
    <col min="4574" max="4574" width="7.19921875" style="66" customWidth="1"/>
    <col min="4575" max="4576" width="5.59765625" style="66" customWidth="1"/>
    <col min="4577" max="4577" width="7" style="66" customWidth="1"/>
    <col min="4578" max="4579" width="5.59765625" style="66" customWidth="1"/>
    <col min="4580" max="4580" width="7.5" style="66" customWidth="1"/>
    <col min="4581" max="4581" width="5.69921875" style="66" customWidth="1"/>
    <col min="4582" max="4582" width="6.59765625" style="66" customWidth="1"/>
    <col min="4583" max="4583" width="9.69921875" style="66" customWidth="1"/>
    <col min="4584" max="4584" width="5.59765625" style="66" customWidth="1"/>
    <col min="4585" max="4826" width="9" style="66"/>
    <col min="4827" max="4827" width="35.19921875" style="66" customWidth="1"/>
    <col min="4828" max="4828" width="5.09765625" style="66" customWidth="1"/>
    <col min="4829" max="4829" width="6.19921875" style="66" customWidth="1"/>
    <col min="4830" max="4830" width="7.19921875" style="66" customWidth="1"/>
    <col min="4831" max="4832" width="5.59765625" style="66" customWidth="1"/>
    <col min="4833" max="4833" width="7" style="66" customWidth="1"/>
    <col min="4834" max="4835" width="5.59765625" style="66" customWidth="1"/>
    <col min="4836" max="4836" width="7.5" style="66" customWidth="1"/>
    <col min="4837" max="4837" width="5.69921875" style="66" customWidth="1"/>
    <col min="4838" max="4838" width="6.59765625" style="66" customWidth="1"/>
    <col min="4839" max="4839" width="9.69921875" style="66" customWidth="1"/>
    <col min="4840" max="4840" width="5.59765625" style="66" customWidth="1"/>
    <col min="4841" max="5082" width="9" style="66"/>
    <col min="5083" max="5083" width="35.19921875" style="66" customWidth="1"/>
    <col min="5084" max="5084" width="5.09765625" style="66" customWidth="1"/>
    <col min="5085" max="5085" width="6.19921875" style="66" customWidth="1"/>
    <col min="5086" max="5086" width="7.19921875" style="66" customWidth="1"/>
    <col min="5087" max="5088" width="5.59765625" style="66" customWidth="1"/>
    <col min="5089" max="5089" width="7" style="66" customWidth="1"/>
    <col min="5090" max="5091" width="5.59765625" style="66" customWidth="1"/>
    <col min="5092" max="5092" width="7.5" style="66" customWidth="1"/>
    <col min="5093" max="5093" width="5.69921875" style="66" customWidth="1"/>
    <col min="5094" max="5094" width="6.59765625" style="66" customWidth="1"/>
    <col min="5095" max="5095" width="9.69921875" style="66" customWidth="1"/>
    <col min="5096" max="5096" width="5.59765625" style="66" customWidth="1"/>
    <col min="5097" max="5338" width="9" style="66"/>
    <col min="5339" max="5339" width="35.19921875" style="66" customWidth="1"/>
    <col min="5340" max="5340" width="5.09765625" style="66" customWidth="1"/>
    <col min="5341" max="5341" width="6.19921875" style="66" customWidth="1"/>
    <col min="5342" max="5342" width="7.19921875" style="66" customWidth="1"/>
    <col min="5343" max="5344" width="5.59765625" style="66" customWidth="1"/>
    <col min="5345" max="5345" width="7" style="66" customWidth="1"/>
    <col min="5346" max="5347" width="5.59765625" style="66" customWidth="1"/>
    <col min="5348" max="5348" width="7.5" style="66" customWidth="1"/>
    <col min="5349" max="5349" width="5.69921875" style="66" customWidth="1"/>
    <col min="5350" max="5350" width="6.59765625" style="66" customWidth="1"/>
    <col min="5351" max="5351" width="9.69921875" style="66" customWidth="1"/>
    <col min="5352" max="5352" width="5.59765625" style="66" customWidth="1"/>
    <col min="5353" max="5594" width="9" style="66"/>
    <col min="5595" max="5595" width="35.19921875" style="66" customWidth="1"/>
    <col min="5596" max="5596" width="5.09765625" style="66" customWidth="1"/>
    <col min="5597" max="5597" width="6.19921875" style="66" customWidth="1"/>
    <col min="5598" max="5598" width="7.19921875" style="66" customWidth="1"/>
    <col min="5599" max="5600" width="5.59765625" style="66" customWidth="1"/>
    <col min="5601" max="5601" width="7" style="66" customWidth="1"/>
    <col min="5602" max="5603" width="5.59765625" style="66" customWidth="1"/>
    <col min="5604" max="5604" width="7.5" style="66" customWidth="1"/>
    <col min="5605" max="5605" width="5.69921875" style="66" customWidth="1"/>
    <col min="5606" max="5606" width="6.59765625" style="66" customWidth="1"/>
    <col min="5607" max="5607" width="9.69921875" style="66" customWidth="1"/>
    <col min="5608" max="5608" width="5.59765625" style="66" customWidth="1"/>
    <col min="5609" max="5850" width="9" style="66"/>
    <col min="5851" max="5851" width="35.19921875" style="66" customWidth="1"/>
    <col min="5852" max="5852" width="5.09765625" style="66" customWidth="1"/>
    <col min="5853" max="5853" width="6.19921875" style="66" customWidth="1"/>
    <col min="5854" max="5854" width="7.19921875" style="66" customWidth="1"/>
    <col min="5855" max="5856" width="5.59765625" style="66" customWidth="1"/>
    <col min="5857" max="5857" width="7" style="66" customWidth="1"/>
    <col min="5858" max="5859" width="5.59765625" style="66" customWidth="1"/>
    <col min="5860" max="5860" width="7.5" style="66" customWidth="1"/>
    <col min="5861" max="5861" width="5.69921875" style="66" customWidth="1"/>
    <col min="5862" max="5862" width="6.59765625" style="66" customWidth="1"/>
    <col min="5863" max="5863" width="9.69921875" style="66" customWidth="1"/>
    <col min="5864" max="5864" width="5.59765625" style="66" customWidth="1"/>
    <col min="5865" max="6106" width="9" style="66"/>
    <col min="6107" max="6107" width="35.19921875" style="66" customWidth="1"/>
    <col min="6108" max="6108" width="5.09765625" style="66" customWidth="1"/>
    <col min="6109" max="6109" width="6.19921875" style="66" customWidth="1"/>
    <col min="6110" max="6110" width="7.19921875" style="66" customWidth="1"/>
    <col min="6111" max="6112" width="5.59765625" style="66" customWidth="1"/>
    <col min="6113" max="6113" width="7" style="66" customWidth="1"/>
    <col min="6114" max="6115" width="5.59765625" style="66" customWidth="1"/>
    <col min="6116" max="6116" width="7.5" style="66" customWidth="1"/>
    <col min="6117" max="6117" width="5.69921875" style="66" customWidth="1"/>
    <col min="6118" max="6118" width="6.59765625" style="66" customWidth="1"/>
    <col min="6119" max="6119" width="9.69921875" style="66" customWidth="1"/>
    <col min="6120" max="6120" width="5.59765625" style="66" customWidth="1"/>
    <col min="6121" max="6362" width="9" style="66"/>
    <col min="6363" max="6363" width="35.19921875" style="66" customWidth="1"/>
    <col min="6364" max="6364" width="5.09765625" style="66" customWidth="1"/>
    <col min="6365" max="6365" width="6.19921875" style="66" customWidth="1"/>
    <col min="6366" max="6366" width="7.19921875" style="66" customWidth="1"/>
    <col min="6367" max="6368" width="5.59765625" style="66" customWidth="1"/>
    <col min="6369" max="6369" width="7" style="66" customWidth="1"/>
    <col min="6370" max="6371" width="5.59765625" style="66" customWidth="1"/>
    <col min="6372" max="6372" width="7.5" style="66" customWidth="1"/>
    <col min="6373" max="6373" width="5.69921875" style="66" customWidth="1"/>
    <col min="6374" max="6374" width="6.59765625" style="66" customWidth="1"/>
    <col min="6375" max="6375" width="9.69921875" style="66" customWidth="1"/>
    <col min="6376" max="6376" width="5.59765625" style="66" customWidth="1"/>
    <col min="6377" max="6618" width="9" style="66"/>
    <col min="6619" max="6619" width="35.19921875" style="66" customWidth="1"/>
    <col min="6620" max="6620" width="5.09765625" style="66" customWidth="1"/>
    <col min="6621" max="6621" width="6.19921875" style="66" customWidth="1"/>
    <col min="6622" max="6622" width="7.19921875" style="66" customWidth="1"/>
    <col min="6623" max="6624" width="5.59765625" style="66" customWidth="1"/>
    <col min="6625" max="6625" width="7" style="66" customWidth="1"/>
    <col min="6626" max="6627" width="5.59765625" style="66" customWidth="1"/>
    <col min="6628" max="6628" width="7.5" style="66" customWidth="1"/>
    <col min="6629" max="6629" width="5.69921875" style="66" customWidth="1"/>
    <col min="6630" max="6630" width="6.59765625" style="66" customWidth="1"/>
    <col min="6631" max="6631" width="9.69921875" style="66" customWidth="1"/>
    <col min="6632" max="6632" width="5.59765625" style="66" customWidth="1"/>
    <col min="6633" max="6874" width="9" style="66"/>
    <col min="6875" max="6875" width="35.19921875" style="66" customWidth="1"/>
    <col min="6876" max="6876" width="5.09765625" style="66" customWidth="1"/>
    <col min="6877" max="6877" width="6.19921875" style="66" customWidth="1"/>
    <col min="6878" max="6878" width="7.19921875" style="66" customWidth="1"/>
    <col min="6879" max="6880" width="5.59765625" style="66" customWidth="1"/>
    <col min="6881" max="6881" width="7" style="66" customWidth="1"/>
    <col min="6882" max="6883" width="5.59765625" style="66" customWidth="1"/>
    <col min="6884" max="6884" width="7.5" style="66" customWidth="1"/>
    <col min="6885" max="6885" width="5.69921875" style="66" customWidth="1"/>
    <col min="6886" max="6886" width="6.59765625" style="66" customWidth="1"/>
    <col min="6887" max="6887" width="9.69921875" style="66" customWidth="1"/>
    <col min="6888" max="6888" width="5.59765625" style="66" customWidth="1"/>
    <col min="6889" max="7130" width="9" style="66"/>
    <col min="7131" max="7131" width="35.19921875" style="66" customWidth="1"/>
    <col min="7132" max="7132" width="5.09765625" style="66" customWidth="1"/>
    <col min="7133" max="7133" width="6.19921875" style="66" customWidth="1"/>
    <col min="7134" max="7134" width="7.19921875" style="66" customWidth="1"/>
    <col min="7135" max="7136" width="5.59765625" style="66" customWidth="1"/>
    <col min="7137" max="7137" width="7" style="66" customWidth="1"/>
    <col min="7138" max="7139" width="5.59765625" style="66" customWidth="1"/>
    <col min="7140" max="7140" width="7.5" style="66" customWidth="1"/>
    <col min="7141" max="7141" width="5.69921875" style="66" customWidth="1"/>
    <col min="7142" max="7142" width="6.59765625" style="66" customWidth="1"/>
    <col min="7143" max="7143" width="9.69921875" style="66" customWidth="1"/>
    <col min="7144" max="7144" width="5.59765625" style="66" customWidth="1"/>
    <col min="7145" max="7386" width="9" style="66"/>
    <col min="7387" max="7387" width="35.19921875" style="66" customWidth="1"/>
    <col min="7388" max="7388" width="5.09765625" style="66" customWidth="1"/>
    <col min="7389" max="7389" width="6.19921875" style="66" customWidth="1"/>
    <col min="7390" max="7390" width="7.19921875" style="66" customWidth="1"/>
    <col min="7391" max="7392" width="5.59765625" style="66" customWidth="1"/>
    <col min="7393" max="7393" width="7" style="66" customWidth="1"/>
    <col min="7394" max="7395" width="5.59765625" style="66" customWidth="1"/>
    <col min="7396" max="7396" width="7.5" style="66" customWidth="1"/>
    <col min="7397" max="7397" width="5.69921875" style="66" customWidth="1"/>
    <col min="7398" max="7398" width="6.59765625" style="66" customWidth="1"/>
    <col min="7399" max="7399" width="9.69921875" style="66" customWidth="1"/>
    <col min="7400" max="7400" width="5.59765625" style="66" customWidth="1"/>
    <col min="7401" max="7642" width="9" style="66"/>
    <col min="7643" max="7643" width="35.19921875" style="66" customWidth="1"/>
    <col min="7644" max="7644" width="5.09765625" style="66" customWidth="1"/>
    <col min="7645" max="7645" width="6.19921875" style="66" customWidth="1"/>
    <col min="7646" max="7646" width="7.19921875" style="66" customWidth="1"/>
    <col min="7647" max="7648" width="5.59765625" style="66" customWidth="1"/>
    <col min="7649" max="7649" width="7" style="66" customWidth="1"/>
    <col min="7650" max="7651" width="5.59765625" style="66" customWidth="1"/>
    <col min="7652" max="7652" width="7.5" style="66" customWidth="1"/>
    <col min="7653" max="7653" width="5.69921875" style="66" customWidth="1"/>
    <col min="7654" max="7654" width="6.59765625" style="66" customWidth="1"/>
    <col min="7655" max="7655" width="9.69921875" style="66" customWidth="1"/>
    <col min="7656" max="7656" width="5.59765625" style="66" customWidth="1"/>
    <col min="7657" max="7898" width="9" style="66"/>
    <col min="7899" max="7899" width="35.19921875" style="66" customWidth="1"/>
    <col min="7900" max="7900" width="5.09765625" style="66" customWidth="1"/>
    <col min="7901" max="7901" width="6.19921875" style="66" customWidth="1"/>
    <col min="7902" max="7902" width="7.19921875" style="66" customWidth="1"/>
    <col min="7903" max="7904" width="5.59765625" style="66" customWidth="1"/>
    <col min="7905" max="7905" width="7" style="66" customWidth="1"/>
    <col min="7906" max="7907" width="5.59765625" style="66" customWidth="1"/>
    <col min="7908" max="7908" width="7.5" style="66" customWidth="1"/>
    <col min="7909" max="7909" width="5.69921875" style="66" customWidth="1"/>
    <col min="7910" max="7910" width="6.59765625" style="66" customWidth="1"/>
    <col min="7911" max="7911" width="9.69921875" style="66" customWidth="1"/>
    <col min="7912" max="7912" width="5.59765625" style="66" customWidth="1"/>
    <col min="7913" max="8154" width="9" style="66"/>
    <col min="8155" max="8155" width="35.19921875" style="66" customWidth="1"/>
    <col min="8156" max="8156" width="5.09765625" style="66" customWidth="1"/>
    <col min="8157" max="8157" width="6.19921875" style="66" customWidth="1"/>
    <col min="8158" max="8158" width="7.19921875" style="66" customWidth="1"/>
    <col min="8159" max="8160" width="5.59765625" style="66" customWidth="1"/>
    <col min="8161" max="8161" width="7" style="66" customWidth="1"/>
    <col min="8162" max="8163" width="5.59765625" style="66" customWidth="1"/>
    <col min="8164" max="8164" width="7.5" style="66" customWidth="1"/>
    <col min="8165" max="8165" width="5.69921875" style="66" customWidth="1"/>
    <col min="8166" max="8166" width="6.59765625" style="66" customWidth="1"/>
    <col min="8167" max="8167" width="9.69921875" style="66" customWidth="1"/>
    <col min="8168" max="8168" width="5.59765625" style="66" customWidth="1"/>
    <col min="8169" max="8410" width="9" style="66"/>
    <col min="8411" max="8411" width="35.19921875" style="66" customWidth="1"/>
    <col min="8412" max="8412" width="5.09765625" style="66" customWidth="1"/>
    <col min="8413" max="8413" width="6.19921875" style="66" customWidth="1"/>
    <col min="8414" max="8414" width="7.19921875" style="66" customWidth="1"/>
    <col min="8415" max="8416" width="5.59765625" style="66" customWidth="1"/>
    <col min="8417" max="8417" width="7" style="66" customWidth="1"/>
    <col min="8418" max="8419" width="5.59765625" style="66" customWidth="1"/>
    <col min="8420" max="8420" width="7.5" style="66" customWidth="1"/>
    <col min="8421" max="8421" width="5.69921875" style="66" customWidth="1"/>
    <col min="8422" max="8422" width="6.59765625" style="66" customWidth="1"/>
    <col min="8423" max="8423" width="9.69921875" style="66" customWidth="1"/>
    <col min="8424" max="8424" width="5.59765625" style="66" customWidth="1"/>
    <col min="8425" max="8666" width="9" style="66"/>
    <col min="8667" max="8667" width="35.19921875" style="66" customWidth="1"/>
    <col min="8668" max="8668" width="5.09765625" style="66" customWidth="1"/>
    <col min="8669" max="8669" width="6.19921875" style="66" customWidth="1"/>
    <col min="8670" max="8670" width="7.19921875" style="66" customWidth="1"/>
    <col min="8671" max="8672" width="5.59765625" style="66" customWidth="1"/>
    <col min="8673" max="8673" width="7" style="66" customWidth="1"/>
    <col min="8674" max="8675" width="5.59765625" style="66" customWidth="1"/>
    <col min="8676" max="8676" width="7.5" style="66" customWidth="1"/>
    <col min="8677" max="8677" width="5.69921875" style="66" customWidth="1"/>
    <col min="8678" max="8678" width="6.59765625" style="66" customWidth="1"/>
    <col min="8679" max="8679" width="9.69921875" style="66" customWidth="1"/>
    <col min="8680" max="8680" width="5.59765625" style="66" customWidth="1"/>
    <col min="8681" max="8922" width="9" style="66"/>
    <col min="8923" max="8923" width="35.19921875" style="66" customWidth="1"/>
    <col min="8924" max="8924" width="5.09765625" style="66" customWidth="1"/>
    <col min="8925" max="8925" width="6.19921875" style="66" customWidth="1"/>
    <col min="8926" max="8926" width="7.19921875" style="66" customWidth="1"/>
    <col min="8927" max="8928" width="5.59765625" style="66" customWidth="1"/>
    <col min="8929" max="8929" width="7" style="66" customWidth="1"/>
    <col min="8930" max="8931" width="5.59765625" style="66" customWidth="1"/>
    <col min="8932" max="8932" width="7.5" style="66" customWidth="1"/>
    <col min="8933" max="8933" width="5.69921875" style="66" customWidth="1"/>
    <col min="8934" max="8934" width="6.59765625" style="66" customWidth="1"/>
    <col min="8935" max="8935" width="9.69921875" style="66" customWidth="1"/>
    <col min="8936" max="8936" width="5.59765625" style="66" customWidth="1"/>
    <col min="8937" max="9178" width="9" style="66"/>
    <col min="9179" max="9179" width="35.19921875" style="66" customWidth="1"/>
    <col min="9180" max="9180" width="5.09765625" style="66" customWidth="1"/>
    <col min="9181" max="9181" width="6.19921875" style="66" customWidth="1"/>
    <col min="9182" max="9182" width="7.19921875" style="66" customWidth="1"/>
    <col min="9183" max="9184" width="5.59765625" style="66" customWidth="1"/>
    <col min="9185" max="9185" width="7" style="66" customWidth="1"/>
    <col min="9186" max="9187" width="5.59765625" style="66" customWidth="1"/>
    <col min="9188" max="9188" width="7.5" style="66" customWidth="1"/>
    <col min="9189" max="9189" width="5.69921875" style="66" customWidth="1"/>
    <col min="9190" max="9190" width="6.59765625" style="66" customWidth="1"/>
    <col min="9191" max="9191" width="9.69921875" style="66" customWidth="1"/>
    <col min="9192" max="9192" width="5.59765625" style="66" customWidth="1"/>
    <col min="9193" max="9434" width="9" style="66"/>
    <col min="9435" max="9435" width="35.19921875" style="66" customWidth="1"/>
    <col min="9436" max="9436" width="5.09765625" style="66" customWidth="1"/>
    <col min="9437" max="9437" width="6.19921875" style="66" customWidth="1"/>
    <col min="9438" max="9438" width="7.19921875" style="66" customWidth="1"/>
    <col min="9439" max="9440" width="5.59765625" style="66" customWidth="1"/>
    <col min="9441" max="9441" width="7" style="66" customWidth="1"/>
    <col min="9442" max="9443" width="5.59765625" style="66" customWidth="1"/>
    <col min="9444" max="9444" width="7.5" style="66" customWidth="1"/>
    <col min="9445" max="9445" width="5.69921875" style="66" customWidth="1"/>
    <col min="9446" max="9446" width="6.59765625" style="66" customWidth="1"/>
    <col min="9447" max="9447" width="9.69921875" style="66" customWidth="1"/>
    <col min="9448" max="9448" width="5.59765625" style="66" customWidth="1"/>
    <col min="9449" max="9690" width="9" style="66"/>
    <col min="9691" max="9691" width="35.19921875" style="66" customWidth="1"/>
    <col min="9692" max="9692" width="5.09765625" style="66" customWidth="1"/>
    <col min="9693" max="9693" width="6.19921875" style="66" customWidth="1"/>
    <col min="9694" max="9694" width="7.19921875" style="66" customWidth="1"/>
    <col min="9695" max="9696" width="5.59765625" style="66" customWidth="1"/>
    <col min="9697" max="9697" width="7" style="66" customWidth="1"/>
    <col min="9698" max="9699" width="5.59765625" style="66" customWidth="1"/>
    <col min="9700" max="9700" width="7.5" style="66" customWidth="1"/>
    <col min="9701" max="9701" width="5.69921875" style="66" customWidth="1"/>
    <col min="9702" max="9702" width="6.59765625" style="66" customWidth="1"/>
    <col min="9703" max="9703" width="9.69921875" style="66" customWidth="1"/>
    <col min="9704" max="9704" width="5.59765625" style="66" customWidth="1"/>
    <col min="9705" max="9946" width="9" style="66"/>
    <col min="9947" max="9947" width="35.19921875" style="66" customWidth="1"/>
    <col min="9948" max="9948" width="5.09765625" style="66" customWidth="1"/>
    <col min="9949" max="9949" width="6.19921875" style="66" customWidth="1"/>
    <col min="9950" max="9950" width="7.19921875" style="66" customWidth="1"/>
    <col min="9951" max="9952" width="5.59765625" style="66" customWidth="1"/>
    <col min="9953" max="9953" width="7" style="66" customWidth="1"/>
    <col min="9954" max="9955" width="5.59765625" style="66" customWidth="1"/>
    <col min="9956" max="9956" width="7.5" style="66" customWidth="1"/>
    <col min="9957" max="9957" width="5.69921875" style="66" customWidth="1"/>
    <col min="9958" max="9958" width="6.59765625" style="66" customWidth="1"/>
    <col min="9959" max="9959" width="9.69921875" style="66" customWidth="1"/>
    <col min="9960" max="9960" width="5.59765625" style="66" customWidth="1"/>
    <col min="9961" max="10202" width="9" style="66"/>
    <col min="10203" max="10203" width="35.19921875" style="66" customWidth="1"/>
    <col min="10204" max="10204" width="5.09765625" style="66" customWidth="1"/>
    <col min="10205" max="10205" width="6.19921875" style="66" customWidth="1"/>
    <col min="10206" max="10206" width="7.19921875" style="66" customWidth="1"/>
    <col min="10207" max="10208" width="5.59765625" style="66" customWidth="1"/>
    <col min="10209" max="10209" width="7" style="66" customWidth="1"/>
    <col min="10210" max="10211" width="5.59765625" style="66" customWidth="1"/>
    <col min="10212" max="10212" width="7.5" style="66" customWidth="1"/>
    <col min="10213" max="10213" width="5.69921875" style="66" customWidth="1"/>
    <col min="10214" max="10214" width="6.59765625" style="66" customWidth="1"/>
    <col min="10215" max="10215" width="9.69921875" style="66" customWidth="1"/>
    <col min="10216" max="10216" width="5.59765625" style="66" customWidth="1"/>
    <col min="10217" max="10458" width="9" style="66"/>
    <col min="10459" max="10459" width="35.19921875" style="66" customWidth="1"/>
    <col min="10460" max="10460" width="5.09765625" style="66" customWidth="1"/>
    <col min="10461" max="10461" width="6.19921875" style="66" customWidth="1"/>
    <col min="10462" max="10462" width="7.19921875" style="66" customWidth="1"/>
    <col min="10463" max="10464" width="5.59765625" style="66" customWidth="1"/>
    <col min="10465" max="10465" width="7" style="66" customWidth="1"/>
    <col min="10466" max="10467" width="5.59765625" style="66" customWidth="1"/>
    <col min="10468" max="10468" width="7.5" style="66" customWidth="1"/>
    <col min="10469" max="10469" width="5.69921875" style="66" customWidth="1"/>
    <col min="10470" max="10470" width="6.59765625" style="66" customWidth="1"/>
    <col min="10471" max="10471" width="9.69921875" style="66" customWidth="1"/>
    <col min="10472" max="10472" width="5.59765625" style="66" customWidth="1"/>
    <col min="10473" max="10714" width="9" style="66"/>
    <col min="10715" max="10715" width="35.19921875" style="66" customWidth="1"/>
    <col min="10716" max="10716" width="5.09765625" style="66" customWidth="1"/>
    <col min="10717" max="10717" width="6.19921875" style="66" customWidth="1"/>
    <col min="10718" max="10718" width="7.19921875" style="66" customWidth="1"/>
    <col min="10719" max="10720" width="5.59765625" style="66" customWidth="1"/>
    <col min="10721" max="10721" width="7" style="66" customWidth="1"/>
    <col min="10722" max="10723" width="5.59765625" style="66" customWidth="1"/>
    <col min="10724" max="10724" width="7.5" style="66" customWidth="1"/>
    <col min="10725" max="10725" width="5.69921875" style="66" customWidth="1"/>
    <col min="10726" max="10726" width="6.59765625" style="66" customWidth="1"/>
    <col min="10727" max="10727" width="9.69921875" style="66" customWidth="1"/>
    <col min="10728" max="10728" width="5.59765625" style="66" customWidth="1"/>
    <col min="10729" max="10970" width="9" style="66"/>
    <col min="10971" max="10971" width="35.19921875" style="66" customWidth="1"/>
    <col min="10972" max="10972" width="5.09765625" style="66" customWidth="1"/>
    <col min="10973" max="10973" width="6.19921875" style="66" customWidth="1"/>
    <col min="10974" max="10974" width="7.19921875" style="66" customWidth="1"/>
    <col min="10975" max="10976" width="5.59765625" style="66" customWidth="1"/>
    <col min="10977" max="10977" width="7" style="66" customWidth="1"/>
    <col min="10978" max="10979" width="5.59765625" style="66" customWidth="1"/>
    <col min="10980" max="10980" width="7.5" style="66" customWidth="1"/>
    <col min="10981" max="10981" width="5.69921875" style="66" customWidth="1"/>
    <col min="10982" max="10982" width="6.59765625" style="66" customWidth="1"/>
    <col min="10983" max="10983" width="9.69921875" style="66" customWidth="1"/>
    <col min="10984" max="10984" width="5.59765625" style="66" customWidth="1"/>
    <col min="10985" max="11226" width="9" style="66"/>
    <col min="11227" max="11227" width="35.19921875" style="66" customWidth="1"/>
    <col min="11228" max="11228" width="5.09765625" style="66" customWidth="1"/>
    <col min="11229" max="11229" width="6.19921875" style="66" customWidth="1"/>
    <col min="11230" max="11230" width="7.19921875" style="66" customWidth="1"/>
    <col min="11231" max="11232" width="5.59765625" style="66" customWidth="1"/>
    <col min="11233" max="11233" width="7" style="66" customWidth="1"/>
    <col min="11234" max="11235" width="5.59765625" style="66" customWidth="1"/>
    <col min="11236" max="11236" width="7.5" style="66" customWidth="1"/>
    <col min="11237" max="11237" width="5.69921875" style="66" customWidth="1"/>
    <col min="11238" max="11238" width="6.59765625" style="66" customWidth="1"/>
    <col min="11239" max="11239" width="9.69921875" style="66" customWidth="1"/>
    <col min="11240" max="11240" width="5.59765625" style="66" customWidth="1"/>
    <col min="11241" max="11482" width="9" style="66"/>
    <col min="11483" max="11483" width="35.19921875" style="66" customWidth="1"/>
    <col min="11484" max="11484" width="5.09765625" style="66" customWidth="1"/>
    <col min="11485" max="11485" width="6.19921875" style="66" customWidth="1"/>
    <col min="11486" max="11486" width="7.19921875" style="66" customWidth="1"/>
    <col min="11487" max="11488" width="5.59765625" style="66" customWidth="1"/>
    <col min="11489" max="11489" width="7" style="66" customWidth="1"/>
    <col min="11490" max="11491" width="5.59765625" style="66" customWidth="1"/>
    <col min="11492" max="11492" width="7.5" style="66" customWidth="1"/>
    <col min="11493" max="11493" width="5.69921875" style="66" customWidth="1"/>
    <col min="11494" max="11494" width="6.59765625" style="66" customWidth="1"/>
    <col min="11495" max="11495" width="9.69921875" style="66" customWidth="1"/>
    <col min="11496" max="11496" width="5.59765625" style="66" customWidth="1"/>
    <col min="11497" max="11738" width="9" style="66"/>
    <col min="11739" max="11739" width="35.19921875" style="66" customWidth="1"/>
    <col min="11740" max="11740" width="5.09765625" style="66" customWidth="1"/>
    <col min="11741" max="11741" width="6.19921875" style="66" customWidth="1"/>
    <col min="11742" max="11742" width="7.19921875" style="66" customWidth="1"/>
    <col min="11743" max="11744" width="5.59765625" style="66" customWidth="1"/>
    <col min="11745" max="11745" width="7" style="66" customWidth="1"/>
    <col min="11746" max="11747" width="5.59765625" style="66" customWidth="1"/>
    <col min="11748" max="11748" width="7.5" style="66" customWidth="1"/>
    <col min="11749" max="11749" width="5.69921875" style="66" customWidth="1"/>
    <col min="11750" max="11750" width="6.59765625" style="66" customWidth="1"/>
    <col min="11751" max="11751" width="9.69921875" style="66" customWidth="1"/>
    <col min="11752" max="11752" width="5.59765625" style="66" customWidth="1"/>
    <col min="11753" max="11994" width="9" style="66"/>
    <col min="11995" max="11995" width="35.19921875" style="66" customWidth="1"/>
    <col min="11996" max="11996" width="5.09765625" style="66" customWidth="1"/>
    <col min="11997" max="11997" width="6.19921875" style="66" customWidth="1"/>
    <col min="11998" max="11998" width="7.19921875" style="66" customWidth="1"/>
    <col min="11999" max="12000" width="5.59765625" style="66" customWidth="1"/>
    <col min="12001" max="12001" width="7" style="66" customWidth="1"/>
    <col min="12002" max="12003" width="5.59765625" style="66" customWidth="1"/>
    <col min="12004" max="12004" width="7.5" style="66" customWidth="1"/>
    <col min="12005" max="12005" width="5.69921875" style="66" customWidth="1"/>
    <col min="12006" max="12006" width="6.59765625" style="66" customWidth="1"/>
    <col min="12007" max="12007" width="9.69921875" style="66" customWidth="1"/>
    <col min="12008" max="12008" width="5.59765625" style="66" customWidth="1"/>
    <col min="12009" max="12250" width="9" style="66"/>
    <col min="12251" max="12251" width="35.19921875" style="66" customWidth="1"/>
    <col min="12252" max="12252" width="5.09765625" style="66" customWidth="1"/>
    <col min="12253" max="12253" width="6.19921875" style="66" customWidth="1"/>
    <col min="12254" max="12254" width="7.19921875" style="66" customWidth="1"/>
    <col min="12255" max="12256" width="5.59765625" style="66" customWidth="1"/>
    <col min="12257" max="12257" width="7" style="66" customWidth="1"/>
    <col min="12258" max="12259" width="5.59765625" style="66" customWidth="1"/>
    <col min="12260" max="12260" width="7.5" style="66" customWidth="1"/>
    <col min="12261" max="12261" width="5.69921875" style="66" customWidth="1"/>
    <col min="12262" max="12262" width="6.59765625" style="66" customWidth="1"/>
    <col min="12263" max="12263" width="9.69921875" style="66" customWidth="1"/>
    <col min="12264" max="12264" width="5.59765625" style="66" customWidth="1"/>
    <col min="12265" max="12506" width="9" style="66"/>
    <col min="12507" max="12507" width="35.19921875" style="66" customWidth="1"/>
    <col min="12508" max="12508" width="5.09765625" style="66" customWidth="1"/>
    <col min="12509" max="12509" width="6.19921875" style="66" customWidth="1"/>
    <col min="12510" max="12510" width="7.19921875" style="66" customWidth="1"/>
    <col min="12511" max="12512" width="5.59765625" style="66" customWidth="1"/>
    <col min="12513" max="12513" width="7" style="66" customWidth="1"/>
    <col min="12514" max="12515" width="5.59765625" style="66" customWidth="1"/>
    <col min="12516" max="12516" width="7.5" style="66" customWidth="1"/>
    <col min="12517" max="12517" width="5.69921875" style="66" customWidth="1"/>
    <col min="12518" max="12518" width="6.59765625" style="66" customWidth="1"/>
    <col min="12519" max="12519" width="9.69921875" style="66" customWidth="1"/>
    <col min="12520" max="12520" width="5.59765625" style="66" customWidth="1"/>
    <col min="12521" max="12762" width="9" style="66"/>
    <col min="12763" max="12763" width="35.19921875" style="66" customWidth="1"/>
    <col min="12764" max="12764" width="5.09765625" style="66" customWidth="1"/>
    <col min="12765" max="12765" width="6.19921875" style="66" customWidth="1"/>
    <col min="12766" max="12766" width="7.19921875" style="66" customWidth="1"/>
    <col min="12767" max="12768" width="5.59765625" style="66" customWidth="1"/>
    <col min="12769" max="12769" width="7" style="66" customWidth="1"/>
    <col min="12770" max="12771" width="5.59765625" style="66" customWidth="1"/>
    <col min="12772" max="12772" width="7.5" style="66" customWidth="1"/>
    <col min="12773" max="12773" width="5.69921875" style="66" customWidth="1"/>
    <col min="12774" max="12774" width="6.59765625" style="66" customWidth="1"/>
    <col min="12775" max="12775" width="9.69921875" style="66" customWidth="1"/>
    <col min="12776" max="12776" width="5.59765625" style="66" customWidth="1"/>
    <col min="12777" max="13018" width="9" style="66"/>
    <col min="13019" max="13019" width="35.19921875" style="66" customWidth="1"/>
    <col min="13020" max="13020" width="5.09765625" style="66" customWidth="1"/>
    <col min="13021" max="13021" width="6.19921875" style="66" customWidth="1"/>
    <col min="13022" max="13022" width="7.19921875" style="66" customWidth="1"/>
    <col min="13023" max="13024" width="5.59765625" style="66" customWidth="1"/>
    <col min="13025" max="13025" width="7" style="66" customWidth="1"/>
    <col min="13026" max="13027" width="5.59765625" style="66" customWidth="1"/>
    <col min="13028" max="13028" width="7.5" style="66" customWidth="1"/>
    <col min="13029" max="13029" width="5.69921875" style="66" customWidth="1"/>
    <col min="13030" max="13030" width="6.59765625" style="66" customWidth="1"/>
    <col min="13031" max="13031" width="9.69921875" style="66" customWidth="1"/>
    <col min="13032" max="13032" width="5.59765625" style="66" customWidth="1"/>
    <col min="13033" max="13274" width="9" style="66"/>
    <col min="13275" max="13275" width="35.19921875" style="66" customWidth="1"/>
    <col min="13276" max="13276" width="5.09765625" style="66" customWidth="1"/>
    <col min="13277" max="13277" width="6.19921875" style="66" customWidth="1"/>
    <col min="13278" max="13278" width="7.19921875" style="66" customWidth="1"/>
    <col min="13279" max="13280" width="5.59765625" style="66" customWidth="1"/>
    <col min="13281" max="13281" width="7" style="66" customWidth="1"/>
    <col min="13282" max="13283" width="5.59765625" style="66" customWidth="1"/>
    <col min="13284" max="13284" width="7.5" style="66" customWidth="1"/>
    <col min="13285" max="13285" width="5.69921875" style="66" customWidth="1"/>
    <col min="13286" max="13286" width="6.59765625" style="66" customWidth="1"/>
    <col min="13287" max="13287" width="9.69921875" style="66" customWidth="1"/>
    <col min="13288" max="13288" width="5.59765625" style="66" customWidth="1"/>
    <col min="13289" max="13530" width="9" style="66"/>
    <col min="13531" max="13531" width="35.19921875" style="66" customWidth="1"/>
    <col min="13532" max="13532" width="5.09765625" style="66" customWidth="1"/>
    <col min="13533" max="13533" width="6.19921875" style="66" customWidth="1"/>
    <col min="13534" max="13534" width="7.19921875" style="66" customWidth="1"/>
    <col min="13535" max="13536" width="5.59765625" style="66" customWidth="1"/>
    <col min="13537" max="13537" width="7" style="66" customWidth="1"/>
    <col min="13538" max="13539" width="5.59765625" style="66" customWidth="1"/>
    <col min="13540" max="13540" width="7.5" style="66" customWidth="1"/>
    <col min="13541" max="13541" width="5.69921875" style="66" customWidth="1"/>
    <col min="13542" max="13542" width="6.59765625" style="66" customWidth="1"/>
    <col min="13543" max="13543" width="9.69921875" style="66" customWidth="1"/>
    <col min="13544" max="13544" width="5.59765625" style="66" customWidth="1"/>
    <col min="13545" max="13786" width="9" style="66"/>
    <col min="13787" max="13787" width="35.19921875" style="66" customWidth="1"/>
    <col min="13788" max="13788" width="5.09765625" style="66" customWidth="1"/>
    <col min="13789" max="13789" width="6.19921875" style="66" customWidth="1"/>
    <col min="13790" max="13790" width="7.19921875" style="66" customWidth="1"/>
    <col min="13791" max="13792" width="5.59765625" style="66" customWidth="1"/>
    <col min="13793" max="13793" width="7" style="66" customWidth="1"/>
    <col min="13794" max="13795" width="5.59765625" style="66" customWidth="1"/>
    <col min="13796" max="13796" width="7.5" style="66" customWidth="1"/>
    <col min="13797" max="13797" width="5.69921875" style="66" customWidth="1"/>
    <col min="13798" max="13798" width="6.59765625" style="66" customWidth="1"/>
    <col min="13799" max="13799" width="9.69921875" style="66" customWidth="1"/>
    <col min="13800" max="13800" width="5.59765625" style="66" customWidth="1"/>
    <col min="13801" max="14042" width="9" style="66"/>
    <col min="14043" max="14043" width="35.19921875" style="66" customWidth="1"/>
    <col min="14044" max="14044" width="5.09765625" style="66" customWidth="1"/>
    <col min="14045" max="14045" width="6.19921875" style="66" customWidth="1"/>
    <col min="14046" max="14046" width="7.19921875" style="66" customWidth="1"/>
    <col min="14047" max="14048" width="5.59765625" style="66" customWidth="1"/>
    <col min="14049" max="14049" width="7" style="66" customWidth="1"/>
    <col min="14050" max="14051" width="5.59765625" style="66" customWidth="1"/>
    <col min="14052" max="14052" width="7.5" style="66" customWidth="1"/>
    <col min="14053" max="14053" width="5.69921875" style="66" customWidth="1"/>
    <col min="14054" max="14054" width="6.59765625" style="66" customWidth="1"/>
    <col min="14055" max="14055" width="9.69921875" style="66" customWidth="1"/>
    <col min="14056" max="14056" width="5.59765625" style="66" customWidth="1"/>
    <col min="14057" max="14298" width="9" style="66"/>
    <col min="14299" max="14299" width="35.19921875" style="66" customWidth="1"/>
    <col min="14300" max="14300" width="5.09765625" style="66" customWidth="1"/>
    <col min="14301" max="14301" width="6.19921875" style="66" customWidth="1"/>
    <col min="14302" max="14302" width="7.19921875" style="66" customWidth="1"/>
    <col min="14303" max="14304" width="5.59765625" style="66" customWidth="1"/>
    <col min="14305" max="14305" width="7" style="66" customWidth="1"/>
    <col min="14306" max="14307" width="5.59765625" style="66" customWidth="1"/>
    <col min="14308" max="14308" width="7.5" style="66" customWidth="1"/>
    <col min="14309" max="14309" width="5.69921875" style="66" customWidth="1"/>
    <col min="14310" max="14310" width="6.59765625" style="66" customWidth="1"/>
    <col min="14311" max="14311" width="9.69921875" style="66" customWidth="1"/>
    <col min="14312" max="14312" width="5.59765625" style="66" customWidth="1"/>
    <col min="14313" max="14554" width="9" style="66"/>
    <col min="14555" max="14555" width="35.19921875" style="66" customWidth="1"/>
    <col min="14556" max="14556" width="5.09765625" style="66" customWidth="1"/>
    <col min="14557" max="14557" width="6.19921875" style="66" customWidth="1"/>
    <col min="14558" max="14558" width="7.19921875" style="66" customWidth="1"/>
    <col min="14559" max="14560" width="5.59765625" style="66" customWidth="1"/>
    <col min="14561" max="14561" width="7" style="66" customWidth="1"/>
    <col min="14562" max="14563" width="5.59765625" style="66" customWidth="1"/>
    <col min="14564" max="14564" width="7.5" style="66" customWidth="1"/>
    <col min="14565" max="14565" width="5.69921875" style="66" customWidth="1"/>
    <col min="14566" max="14566" width="6.59765625" style="66" customWidth="1"/>
    <col min="14567" max="14567" width="9.69921875" style="66" customWidth="1"/>
    <col min="14568" max="14568" width="5.59765625" style="66" customWidth="1"/>
    <col min="14569" max="14810" width="9" style="66"/>
    <col min="14811" max="14811" width="35.19921875" style="66" customWidth="1"/>
    <col min="14812" max="14812" width="5.09765625" style="66" customWidth="1"/>
    <col min="14813" max="14813" width="6.19921875" style="66" customWidth="1"/>
    <col min="14814" max="14814" width="7.19921875" style="66" customWidth="1"/>
    <col min="14815" max="14816" width="5.59765625" style="66" customWidth="1"/>
    <col min="14817" max="14817" width="7" style="66" customWidth="1"/>
    <col min="14818" max="14819" width="5.59765625" style="66" customWidth="1"/>
    <col min="14820" max="14820" width="7.5" style="66" customWidth="1"/>
    <col min="14821" max="14821" width="5.69921875" style="66" customWidth="1"/>
    <col min="14822" max="14822" width="6.59765625" style="66" customWidth="1"/>
    <col min="14823" max="14823" width="9.69921875" style="66" customWidth="1"/>
    <col min="14824" max="14824" width="5.59765625" style="66" customWidth="1"/>
    <col min="14825" max="15066" width="9" style="66"/>
    <col min="15067" max="15067" width="35.19921875" style="66" customWidth="1"/>
    <col min="15068" max="15068" width="5.09765625" style="66" customWidth="1"/>
    <col min="15069" max="15069" width="6.19921875" style="66" customWidth="1"/>
    <col min="15070" max="15070" width="7.19921875" style="66" customWidth="1"/>
    <col min="15071" max="15072" width="5.59765625" style="66" customWidth="1"/>
    <col min="15073" max="15073" width="7" style="66" customWidth="1"/>
    <col min="15074" max="15075" width="5.59765625" style="66" customWidth="1"/>
    <col min="15076" max="15076" width="7.5" style="66" customWidth="1"/>
    <col min="15077" max="15077" width="5.69921875" style="66" customWidth="1"/>
    <col min="15078" max="15078" width="6.59765625" style="66" customWidth="1"/>
    <col min="15079" max="15079" width="9.69921875" style="66" customWidth="1"/>
    <col min="15080" max="15080" width="5.59765625" style="66" customWidth="1"/>
    <col min="15081" max="15322" width="9" style="66"/>
    <col min="15323" max="15323" width="35.19921875" style="66" customWidth="1"/>
    <col min="15324" max="15324" width="5.09765625" style="66" customWidth="1"/>
    <col min="15325" max="15325" width="6.19921875" style="66" customWidth="1"/>
    <col min="15326" max="15326" width="7.19921875" style="66" customWidth="1"/>
    <col min="15327" max="15328" width="5.59765625" style="66" customWidth="1"/>
    <col min="15329" max="15329" width="7" style="66" customWidth="1"/>
    <col min="15330" max="15331" width="5.59765625" style="66" customWidth="1"/>
    <col min="15332" max="15332" width="7.5" style="66" customWidth="1"/>
    <col min="15333" max="15333" width="5.69921875" style="66" customWidth="1"/>
    <col min="15334" max="15334" width="6.59765625" style="66" customWidth="1"/>
    <col min="15335" max="15335" width="9.69921875" style="66" customWidth="1"/>
    <col min="15336" max="15336" width="5.59765625" style="66" customWidth="1"/>
    <col min="15337" max="15578" width="9" style="66"/>
    <col min="15579" max="15579" width="35.19921875" style="66" customWidth="1"/>
    <col min="15580" max="15580" width="5.09765625" style="66" customWidth="1"/>
    <col min="15581" max="15581" width="6.19921875" style="66" customWidth="1"/>
    <col min="15582" max="15582" width="7.19921875" style="66" customWidth="1"/>
    <col min="15583" max="15584" width="5.59765625" style="66" customWidth="1"/>
    <col min="15585" max="15585" width="7" style="66" customWidth="1"/>
    <col min="15586" max="15587" width="5.59765625" style="66" customWidth="1"/>
    <col min="15588" max="15588" width="7.5" style="66" customWidth="1"/>
    <col min="15589" max="15589" width="5.69921875" style="66" customWidth="1"/>
    <col min="15590" max="15590" width="6.59765625" style="66" customWidth="1"/>
    <col min="15591" max="15591" width="9.69921875" style="66" customWidth="1"/>
    <col min="15592" max="15592" width="5.59765625" style="66" customWidth="1"/>
    <col min="15593" max="15834" width="9" style="66"/>
    <col min="15835" max="15835" width="35.19921875" style="66" customWidth="1"/>
    <col min="15836" max="15836" width="5.09765625" style="66" customWidth="1"/>
    <col min="15837" max="15837" width="6.19921875" style="66" customWidth="1"/>
    <col min="15838" max="15838" width="7.19921875" style="66" customWidth="1"/>
    <col min="15839" max="15840" width="5.59765625" style="66" customWidth="1"/>
    <col min="15841" max="15841" width="7" style="66" customWidth="1"/>
    <col min="15842" max="15843" width="5.59765625" style="66" customWidth="1"/>
    <col min="15844" max="15844" width="7.5" style="66" customWidth="1"/>
    <col min="15845" max="15845" width="5.69921875" style="66" customWidth="1"/>
    <col min="15846" max="15846" width="6.59765625" style="66" customWidth="1"/>
    <col min="15847" max="15847" width="9.69921875" style="66" customWidth="1"/>
    <col min="15848" max="15848" width="5.59765625" style="66" customWidth="1"/>
    <col min="15849" max="16090" width="9" style="66"/>
    <col min="16091" max="16091" width="35.19921875" style="66" customWidth="1"/>
    <col min="16092" max="16092" width="5.09765625" style="66" customWidth="1"/>
    <col min="16093" max="16093" width="6.19921875" style="66" customWidth="1"/>
    <col min="16094" max="16094" width="7.19921875" style="66" customWidth="1"/>
    <col min="16095" max="16096" width="5.59765625" style="66" customWidth="1"/>
    <col min="16097" max="16097" width="7" style="66" customWidth="1"/>
    <col min="16098" max="16099" width="5.59765625" style="66" customWidth="1"/>
    <col min="16100" max="16100" width="7.5" style="66" customWidth="1"/>
    <col min="16101" max="16101" width="5.69921875" style="66" customWidth="1"/>
    <col min="16102" max="16102" width="6.59765625" style="66" customWidth="1"/>
    <col min="16103" max="16103" width="9.69921875" style="66" customWidth="1"/>
    <col min="16104" max="16104" width="5.59765625" style="66" customWidth="1"/>
    <col min="16105" max="16384" width="9" style="66"/>
  </cols>
  <sheetData>
    <row r="1" spans="1:11" ht="34.5" customHeight="1" x14ac:dyDescent="0.25">
      <c r="A1" s="738" t="s">
        <v>923</v>
      </c>
      <c r="B1" s="738"/>
      <c r="C1" s="738"/>
      <c r="D1" s="738"/>
      <c r="E1" s="738"/>
      <c r="F1" s="738"/>
      <c r="G1" s="738"/>
      <c r="H1" s="738"/>
      <c r="I1" s="738"/>
      <c r="J1" s="738"/>
      <c r="K1" s="738"/>
    </row>
    <row r="2" spans="1:11" ht="27" customHeight="1" x14ac:dyDescent="0.25">
      <c r="A2" s="742" t="s">
        <v>924</v>
      </c>
      <c r="B2" s="742"/>
      <c r="C2" s="742"/>
      <c r="D2" s="742"/>
      <c r="E2" s="742"/>
      <c r="F2" s="742"/>
      <c r="G2" s="742"/>
      <c r="H2" s="742"/>
      <c r="I2" s="742"/>
      <c r="J2" s="742"/>
      <c r="K2" s="742"/>
    </row>
    <row r="3" spans="1:11" ht="23.25" customHeight="1" thickBot="1" x14ac:dyDescent="0.3">
      <c r="A3" s="5" t="s">
        <v>786</v>
      </c>
      <c r="K3" s="562" t="s">
        <v>787</v>
      </c>
    </row>
    <row r="4" spans="1:11" ht="18.75" customHeight="1" thickTop="1" x14ac:dyDescent="0.25">
      <c r="A4" s="735" t="s">
        <v>150</v>
      </c>
      <c r="B4" s="735" t="s">
        <v>1</v>
      </c>
      <c r="C4" s="735"/>
      <c r="D4" s="735"/>
      <c r="E4" s="735" t="s">
        <v>2</v>
      </c>
      <c r="F4" s="735"/>
      <c r="G4" s="735"/>
      <c r="H4" s="735" t="s">
        <v>4</v>
      </c>
      <c r="I4" s="735"/>
      <c r="J4" s="735"/>
      <c r="K4" s="735" t="s">
        <v>151</v>
      </c>
    </row>
    <row r="5" spans="1:11" ht="17.25" customHeight="1" x14ac:dyDescent="0.25">
      <c r="A5" s="736"/>
      <c r="B5" s="736" t="s">
        <v>6</v>
      </c>
      <c r="C5" s="736"/>
      <c r="D5" s="736"/>
      <c r="E5" s="736" t="s">
        <v>7</v>
      </c>
      <c r="F5" s="736"/>
      <c r="G5" s="736"/>
      <c r="H5" s="736" t="s">
        <v>9</v>
      </c>
      <c r="I5" s="736"/>
      <c r="J5" s="736"/>
      <c r="K5" s="736"/>
    </row>
    <row r="6" spans="1:11" ht="17.25" customHeight="1" x14ac:dyDescent="0.25">
      <c r="A6" s="736"/>
      <c r="B6" s="581" t="s">
        <v>10</v>
      </c>
      <c r="C6" s="581" t="s">
        <v>11</v>
      </c>
      <c r="D6" s="581" t="s">
        <v>12</v>
      </c>
      <c r="E6" s="581" t="s">
        <v>10</v>
      </c>
      <c r="F6" s="581" t="s">
        <v>11</v>
      </c>
      <c r="G6" s="581" t="s">
        <v>12</v>
      </c>
      <c r="H6" s="581" t="s">
        <v>10</v>
      </c>
      <c r="I6" s="581" t="s">
        <v>11</v>
      </c>
      <c r="J6" s="581" t="s">
        <v>12</v>
      </c>
      <c r="K6" s="736"/>
    </row>
    <row r="7" spans="1:11" ht="16.2" thickBot="1" x14ac:dyDescent="0.3">
      <c r="A7" s="737"/>
      <c r="B7" s="582" t="s">
        <v>13</v>
      </c>
      <c r="C7" s="582" t="s">
        <v>14</v>
      </c>
      <c r="D7" s="582" t="s">
        <v>9</v>
      </c>
      <c r="E7" s="582" t="s">
        <v>13</v>
      </c>
      <c r="F7" s="582" t="s">
        <v>14</v>
      </c>
      <c r="G7" s="582" t="s">
        <v>9</v>
      </c>
      <c r="H7" s="582" t="s">
        <v>13</v>
      </c>
      <c r="I7" s="582" t="s">
        <v>14</v>
      </c>
      <c r="J7" s="582" t="s">
        <v>9</v>
      </c>
      <c r="K7" s="737"/>
    </row>
    <row r="8" spans="1:11" ht="30" customHeight="1" x14ac:dyDescent="0.25">
      <c r="A8" s="5" t="s">
        <v>120</v>
      </c>
      <c r="B8" s="5"/>
      <c r="C8" s="5"/>
      <c r="D8" s="5"/>
      <c r="E8" s="5"/>
      <c r="F8" s="5"/>
      <c r="G8" s="5"/>
      <c r="H8" s="5"/>
      <c r="I8" s="5"/>
      <c r="J8" s="5"/>
      <c r="K8" s="7" t="s">
        <v>152</v>
      </c>
    </row>
    <row r="9" spans="1:11" ht="30" customHeight="1" x14ac:dyDescent="0.25">
      <c r="A9" s="533" t="s">
        <v>153</v>
      </c>
      <c r="B9" s="9">
        <v>28</v>
      </c>
      <c r="C9" s="9">
        <v>14</v>
      </c>
      <c r="D9" s="9">
        <v>42</v>
      </c>
      <c r="E9" s="9">
        <v>0</v>
      </c>
      <c r="F9" s="9">
        <v>0</v>
      </c>
      <c r="G9" s="9">
        <v>0</v>
      </c>
      <c r="H9" s="9">
        <f>SUM(B9,E9)</f>
        <v>28</v>
      </c>
      <c r="I9" s="9">
        <f t="shared" ref="I9:J9" si="0">SUM(C9,F9)</f>
        <v>14</v>
      </c>
      <c r="J9" s="9">
        <f t="shared" si="0"/>
        <v>42</v>
      </c>
      <c r="K9" s="593" t="s">
        <v>154</v>
      </c>
    </row>
    <row r="10" spans="1:11" ht="30" customHeight="1" x14ac:dyDescent="0.25">
      <c r="A10" s="533" t="s">
        <v>155</v>
      </c>
      <c r="B10" s="9">
        <v>1</v>
      </c>
      <c r="C10" s="9">
        <v>0</v>
      </c>
      <c r="D10" s="9">
        <v>1</v>
      </c>
      <c r="E10" s="9">
        <v>0</v>
      </c>
      <c r="F10" s="9">
        <v>0</v>
      </c>
      <c r="G10" s="9">
        <v>0</v>
      </c>
      <c r="H10" s="9">
        <f t="shared" ref="H10:H21" si="1">SUM(B10,E10)</f>
        <v>1</v>
      </c>
      <c r="I10" s="9">
        <f t="shared" ref="I10:I21" si="2">SUM(C10,F10)</f>
        <v>0</v>
      </c>
      <c r="J10" s="9">
        <f t="shared" ref="J10:J21" si="3">SUM(D10,G10)</f>
        <v>1</v>
      </c>
      <c r="K10" s="593" t="s">
        <v>156</v>
      </c>
    </row>
    <row r="11" spans="1:11" ht="30" customHeight="1" x14ac:dyDescent="0.25">
      <c r="A11" s="533" t="s">
        <v>157</v>
      </c>
      <c r="B11" s="9">
        <v>10</v>
      </c>
      <c r="C11" s="9">
        <v>17</v>
      </c>
      <c r="D11" s="9">
        <v>27</v>
      </c>
      <c r="E11" s="9">
        <v>0</v>
      </c>
      <c r="F11" s="9">
        <v>0</v>
      </c>
      <c r="G11" s="9">
        <v>0</v>
      </c>
      <c r="H11" s="9">
        <f t="shared" si="1"/>
        <v>10</v>
      </c>
      <c r="I11" s="9">
        <f t="shared" si="2"/>
        <v>17</v>
      </c>
      <c r="J11" s="9">
        <f t="shared" si="3"/>
        <v>27</v>
      </c>
      <c r="K11" s="593" t="s">
        <v>158</v>
      </c>
    </row>
    <row r="12" spans="1:11" ht="30" customHeight="1" x14ac:dyDescent="0.25">
      <c r="A12" s="533" t="s">
        <v>159</v>
      </c>
      <c r="B12" s="9">
        <f>SUM(B9:B11)</f>
        <v>39</v>
      </c>
      <c r="C12" s="9">
        <f t="shared" ref="C12:D12" si="4">SUM(C9:C11)</f>
        <v>31</v>
      </c>
      <c r="D12" s="9">
        <f t="shared" si="4"/>
        <v>70</v>
      </c>
      <c r="E12" s="9">
        <v>0</v>
      </c>
      <c r="F12" s="9">
        <v>0</v>
      </c>
      <c r="G12" s="9">
        <v>0</v>
      </c>
      <c r="H12" s="9">
        <f t="shared" si="1"/>
        <v>39</v>
      </c>
      <c r="I12" s="9">
        <f t="shared" si="2"/>
        <v>31</v>
      </c>
      <c r="J12" s="9">
        <f t="shared" si="3"/>
        <v>70</v>
      </c>
      <c r="K12" s="593" t="s">
        <v>160</v>
      </c>
    </row>
    <row r="13" spans="1:11" ht="36" customHeight="1" x14ac:dyDescent="0.25">
      <c r="A13" s="533" t="s">
        <v>2663</v>
      </c>
      <c r="B13" s="9">
        <v>5</v>
      </c>
      <c r="C13" s="9">
        <v>5</v>
      </c>
      <c r="D13" s="9">
        <v>10</v>
      </c>
      <c r="E13" s="9">
        <v>0</v>
      </c>
      <c r="F13" s="9">
        <v>0</v>
      </c>
      <c r="G13" s="9">
        <v>0</v>
      </c>
      <c r="H13" s="9">
        <f t="shared" si="1"/>
        <v>5</v>
      </c>
      <c r="I13" s="9">
        <f t="shared" si="2"/>
        <v>5</v>
      </c>
      <c r="J13" s="9">
        <f t="shared" si="3"/>
        <v>10</v>
      </c>
      <c r="K13" s="599" t="s">
        <v>161</v>
      </c>
    </row>
    <row r="14" spans="1:11" ht="38.25" customHeight="1" x14ac:dyDescent="0.25">
      <c r="A14" s="533" t="s">
        <v>2664</v>
      </c>
      <c r="B14" s="596">
        <v>4</v>
      </c>
      <c r="C14" s="596">
        <v>1</v>
      </c>
      <c r="D14" s="596">
        <v>5</v>
      </c>
      <c r="E14" s="9">
        <v>0</v>
      </c>
      <c r="F14" s="9">
        <v>0</v>
      </c>
      <c r="G14" s="9">
        <v>0</v>
      </c>
      <c r="H14" s="9">
        <f t="shared" si="1"/>
        <v>4</v>
      </c>
      <c r="I14" s="9">
        <f t="shared" si="2"/>
        <v>1</v>
      </c>
      <c r="J14" s="9">
        <f t="shared" si="3"/>
        <v>5</v>
      </c>
      <c r="K14" s="599" t="s">
        <v>162</v>
      </c>
    </row>
    <row r="15" spans="1:11" ht="39.75" customHeight="1" x14ac:dyDescent="0.25">
      <c r="A15" s="533" t="s">
        <v>2665</v>
      </c>
      <c r="B15" s="9">
        <f>B13+B14</f>
        <v>9</v>
      </c>
      <c r="C15" s="9">
        <f t="shared" ref="C15:G15" si="5">C13+C14</f>
        <v>6</v>
      </c>
      <c r="D15" s="9">
        <f t="shared" si="5"/>
        <v>15</v>
      </c>
      <c r="E15" s="9">
        <f t="shared" si="5"/>
        <v>0</v>
      </c>
      <c r="F15" s="9">
        <f t="shared" si="5"/>
        <v>0</v>
      </c>
      <c r="G15" s="9">
        <f t="shared" si="5"/>
        <v>0</v>
      </c>
      <c r="H15" s="9">
        <f t="shared" si="1"/>
        <v>9</v>
      </c>
      <c r="I15" s="9">
        <f t="shared" si="2"/>
        <v>6</v>
      </c>
      <c r="J15" s="9">
        <f t="shared" si="3"/>
        <v>15</v>
      </c>
      <c r="K15" s="599" t="s">
        <v>937</v>
      </c>
    </row>
    <row r="16" spans="1:11" ht="30" customHeight="1" x14ac:dyDescent="0.25">
      <c r="A16" s="533" t="s">
        <v>163</v>
      </c>
      <c r="B16" s="9">
        <v>7</v>
      </c>
      <c r="C16" s="9">
        <v>2</v>
      </c>
      <c r="D16" s="9">
        <v>9</v>
      </c>
      <c r="E16" s="9">
        <v>0</v>
      </c>
      <c r="F16" s="9">
        <v>0</v>
      </c>
      <c r="G16" s="9">
        <v>0</v>
      </c>
      <c r="H16" s="9">
        <f t="shared" si="1"/>
        <v>7</v>
      </c>
      <c r="I16" s="9">
        <f t="shared" si="2"/>
        <v>2</v>
      </c>
      <c r="J16" s="9">
        <f t="shared" si="3"/>
        <v>9</v>
      </c>
      <c r="K16" s="593" t="s">
        <v>164</v>
      </c>
    </row>
    <row r="17" spans="1:11" ht="30" customHeight="1" x14ac:dyDescent="0.25">
      <c r="A17" s="533" t="s">
        <v>2666</v>
      </c>
      <c r="B17" s="9">
        <v>2</v>
      </c>
      <c r="C17" s="9">
        <v>1</v>
      </c>
      <c r="D17" s="9">
        <v>3</v>
      </c>
      <c r="E17" s="9">
        <v>0</v>
      </c>
      <c r="F17" s="9">
        <v>0</v>
      </c>
      <c r="G17" s="9">
        <v>0</v>
      </c>
      <c r="H17" s="9">
        <f t="shared" si="1"/>
        <v>2</v>
      </c>
      <c r="I17" s="9">
        <f t="shared" si="2"/>
        <v>1</v>
      </c>
      <c r="J17" s="9">
        <f t="shared" si="3"/>
        <v>3</v>
      </c>
      <c r="K17" s="593" t="s">
        <v>167</v>
      </c>
    </row>
    <row r="18" spans="1:11" ht="30" customHeight="1" x14ac:dyDescent="0.25">
      <c r="A18" s="533" t="s">
        <v>165</v>
      </c>
      <c r="B18" s="9">
        <f>SUM(B16:B17)</f>
        <v>9</v>
      </c>
      <c r="C18" s="9">
        <f t="shared" ref="C18:D18" si="6">SUM(C16:C17)</f>
        <v>3</v>
      </c>
      <c r="D18" s="9">
        <f t="shared" si="6"/>
        <v>12</v>
      </c>
      <c r="E18" s="9">
        <v>0</v>
      </c>
      <c r="F18" s="9">
        <v>0</v>
      </c>
      <c r="G18" s="9">
        <v>0</v>
      </c>
      <c r="H18" s="9">
        <f t="shared" si="1"/>
        <v>9</v>
      </c>
      <c r="I18" s="9">
        <f t="shared" si="2"/>
        <v>3</v>
      </c>
      <c r="J18" s="9">
        <f t="shared" si="3"/>
        <v>12</v>
      </c>
      <c r="K18" s="599" t="s">
        <v>166</v>
      </c>
    </row>
    <row r="19" spans="1:11" ht="35.25" customHeight="1" x14ac:dyDescent="0.25">
      <c r="A19" s="32" t="s">
        <v>168</v>
      </c>
      <c r="B19" s="9">
        <v>4</v>
      </c>
      <c r="C19" s="9">
        <v>2</v>
      </c>
      <c r="D19" s="9">
        <v>6</v>
      </c>
      <c r="E19" s="9">
        <v>0</v>
      </c>
      <c r="F19" s="9">
        <v>0</v>
      </c>
      <c r="G19" s="9">
        <v>0</v>
      </c>
      <c r="H19" s="9">
        <f t="shared" si="1"/>
        <v>4</v>
      </c>
      <c r="I19" s="9">
        <f t="shared" si="2"/>
        <v>2</v>
      </c>
      <c r="J19" s="9">
        <f t="shared" si="3"/>
        <v>6</v>
      </c>
      <c r="K19" s="599" t="s">
        <v>169</v>
      </c>
    </row>
    <row r="20" spans="1:11" ht="30" customHeight="1" x14ac:dyDescent="0.25">
      <c r="A20" s="533" t="s">
        <v>170</v>
      </c>
      <c r="B20" s="9">
        <v>4</v>
      </c>
      <c r="C20" s="9">
        <v>0</v>
      </c>
      <c r="D20" s="9">
        <v>4</v>
      </c>
      <c r="E20" s="9">
        <v>0</v>
      </c>
      <c r="F20" s="9">
        <v>0</v>
      </c>
      <c r="G20" s="9">
        <v>0</v>
      </c>
      <c r="H20" s="9">
        <f t="shared" si="1"/>
        <v>4</v>
      </c>
      <c r="I20" s="9">
        <f t="shared" si="2"/>
        <v>0</v>
      </c>
      <c r="J20" s="9">
        <f t="shared" si="3"/>
        <v>4</v>
      </c>
      <c r="K20" s="593" t="s">
        <v>171</v>
      </c>
    </row>
    <row r="21" spans="1:11" ht="30" customHeight="1" thickBot="1" x14ac:dyDescent="0.3">
      <c r="A21" s="11" t="s">
        <v>172</v>
      </c>
      <c r="B21" s="12">
        <v>2</v>
      </c>
      <c r="C21" s="12">
        <v>2</v>
      </c>
      <c r="D21" s="12">
        <v>4</v>
      </c>
      <c r="E21" s="12">
        <v>0</v>
      </c>
      <c r="F21" s="12">
        <v>0</v>
      </c>
      <c r="G21" s="12">
        <v>0</v>
      </c>
      <c r="H21" s="12">
        <f t="shared" si="1"/>
        <v>2</v>
      </c>
      <c r="I21" s="12">
        <f t="shared" si="2"/>
        <v>2</v>
      </c>
      <c r="J21" s="12">
        <f t="shared" si="3"/>
        <v>4</v>
      </c>
      <c r="K21" s="13" t="s">
        <v>173</v>
      </c>
    </row>
    <row r="22" spans="1:11" ht="30" customHeight="1" thickTop="1" x14ac:dyDescent="0.25">
      <c r="A22" s="600"/>
      <c r="B22" s="581"/>
      <c r="C22" s="581"/>
      <c r="D22" s="581"/>
      <c r="E22" s="581"/>
      <c r="F22" s="581"/>
      <c r="G22" s="581"/>
      <c r="H22" s="581"/>
      <c r="I22" s="581"/>
      <c r="J22" s="581"/>
      <c r="K22" s="592"/>
    </row>
    <row r="23" spans="1:11" s="660" customFormat="1" ht="30" customHeight="1" x14ac:dyDescent="0.25">
      <c r="A23" s="668"/>
      <c r="B23" s="656"/>
      <c r="C23" s="656"/>
      <c r="D23" s="656"/>
      <c r="E23" s="656"/>
      <c r="F23" s="656"/>
      <c r="G23" s="656"/>
      <c r="H23" s="656"/>
      <c r="I23" s="656"/>
      <c r="J23" s="656"/>
      <c r="K23" s="664"/>
    </row>
    <row r="24" spans="1:11" s="660" customFormat="1" ht="30" customHeight="1" x14ac:dyDescent="0.25">
      <c r="A24" s="668"/>
      <c r="B24" s="656"/>
      <c r="C24" s="656"/>
      <c r="D24" s="656"/>
      <c r="E24" s="656"/>
      <c r="F24" s="656"/>
      <c r="G24" s="656"/>
      <c r="H24" s="656"/>
      <c r="I24" s="656"/>
      <c r="J24" s="656"/>
      <c r="K24" s="664"/>
    </row>
    <row r="25" spans="1:11" ht="30" customHeight="1" x14ac:dyDescent="0.25">
      <c r="A25" s="600"/>
      <c r="B25" s="581"/>
      <c r="C25" s="581"/>
      <c r="D25" s="581"/>
      <c r="E25" s="581"/>
      <c r="F25" s="581"/>
      <c r="G25" s="581"/>
      <c r="H25" s="581"/>
      <c r="I25" s="581"/>
      <c r="J25" s="581"/>
      <c r="K25" s="592"/>
    </row>
    <row r="26" spans="1:11" ht="33" customHeight="1" thickBot="1" x14ac:dyDescent="0.3">
      <c r="A26" s="5" t="s">
        <v>788</v>
      </c>
      <c r="K26" s="562" t="s">
        <v>256</v>
      </c>
    </row>
    <row r="27" spans="1:11" ht="16.2" thickTop="1" x14ac:dyDescent="0.25">
      <c r="A27" s="735" t="s">
        <v>150</v>
      </c>
      <c r="B27" s="735" t="s">
        <v>1</v>
      </c>
      <c r="C27" s="735"/>
      <c r="D27" s="735"/>
      <c r="E27" s="735" t="s">
        <v>2</v>
      </c>
      <c r="F27" s="735"/>
      <c r="G27" s="735"/>
      <c r="H27" s="735" t="s">
        <v>4</v>
      </c>
      <c r="I27" s="735"/>
      <c r="J27" s="735"/>
      <c r="K27" s="735" t="s">
        <v>151</v>
      </c>
    </row>
    <row r="28" spans="1:11" ht="15.6" x14ac:dyDescent="0.25">
      <c r="A28" s="736"/>
      <c r="B28" s="736" t="s">
        <v>6</v>
      </c>
      <c r="C28" s="736"/>
      <c r="D28" s="736"/>
      <c r="E28" s="736" t="s">
        <v>7</v>
      </c>
      <c r="F28" s="736"/>
      <c r="G28" s="736"/>
      <c r="H28" s="736" t="s">
        <v>9</v>
      </c>
      <c r="I28" s="736"/>
      <c r="J28" s="736"/>
      <c r="K28" s="736"/>
    </row>
    <row r="29" spans="1:11" ht="15.6" x14ac:dyDescent="0.25">
      <c r="A29" s="736"/>
      <c r="B29" s="581" t="s">
        <v>10</v>
      </c>
      <c r="C29" s="581" t="s">
        <v>11</v>
      </c>
      <c r="D29" s="581" t="s">
        <v>12</v>
      </c>
      <c r="E29" s="581" t="s">
        <v>10</v>
      </c>
      <c r="F29" s="581" t="s">
        <v>11</v>
      </c>
      <c r="G29" s="581" t="s">
        <v>12</v>
      </c>
      <c r="H29" s="581" t="s">
        <v>10</v>
      </c>
      <c r="I29" s="581" t="s">
        <v>11</v>
      </c>
      <c r="J29" s="581" t="s">
        <v>12</v>
      </c>
      <c r="K29" s="736"/>
    </row>
    <row r="30" spans="1:11" ht="16.2" thickBot="1" x14ac:dyDescent="0.3">
      <c r="A30" s="737"/>
      <c r="B30" s="582" t="s">
        <v>13</v>
      </c>
      <c r="C30" s="582" t="s">
        <v>14</v>
      </c>
      <c r="D30" s="582" t="s">
        <v>9</v>
      </c>
      <c r="E30" s="582" t="s">
        <v>13</v>
      </c>
      <c r="F30" s="582" t="s">
        <v>14</v>
      </c>
      <c r="G30" s="582" t="s">
        <v>9</v>
      </c>
      <c r="H30" s="582" t="s">
        <v>13</v>
      </c>
      <c r="I30" s="582" t="s">
        <v>14</v>
      </c>
      <c r="J30" s="582" t="s">
        <v>9</v>
      </c>
      <c r="K30" s="737"/>
    </row>
    <row r="31" spans="1:11" ht="33" customHeight="1" x14ac:dyDescent="0.25">
      <c r="A31" s="533" t="s">
        <v>175</v>
      </c>
      <c r="B31" s="9">
        <v>40</v>
      </c>
      <c r="C31" s="9">
        <v>19</v>
      </c>
      <c r="D31" s="9">
        <v>59</v>
      </c>
      <c r="E31" s="9">
        <v>0</v>
      </c>
      <c r="F31" s="9">
        <v>0</v>
      </c>
      <c r="G31" s="9">
        <v>0</v>
      </c>
      <c r="H31" s="9">
        <f>SUM(B31,E31)</f>
        <v>40</v>
      </c>
      <c r="I31" s="9">
        <f t="shared" ref="I31:J31" si="7">SUM(C31,F31)</f>
        <v>19</v>
      </c>
      <c r="J31" s="9">
        <f t="shared" si="7"/>
        <v>59</v>
      </c>
      <c r="K31" s="599" t="s">
        <v>176</v>
      </c>
    </row>
    <row r="32" spans="1:11" ht="27.75" customHeight="1" x14ac:dyDescent="0.25">
      <c r="A32" s="5" t="s">
        <v>177</v>
      </c>
      <c r="B32" s="596">
        <v>21</v>
      </c>
      <c r="C32" s="596">
        <v>22</v>
      </c>
      <c r="D32" s="596">
        <v>43</v>
      </c>
      <c r="E32" s="9">
        <v>0</v>
      </c>
      <c r="F32" s="9">
        <v>0</v>
      </c>
      <c r="G32" s="9">
        <v>0</v>
      </c>
      <c r="H32" s="9">
        <f t="shared" ref="H32:H47" si="8">SUM(B32,E32)</f>
        <v>21</v>
      </c>
      <c r="I32" s="9">
        <f t="shared" ref="I32:I47" si="9">SUM(C32,F32)</f>
        <v>22</v>
      </c>
      <c r="J32" s="9">
        <f t="shared" ref="J32:J47" si="10">SUM(D32,G32)</f>
        <v>43</v>
      </c>
      <c r="K32" s="7" t="s">
        <v>178</v>
      </c>
    </row>
    <row r="33" spans="1:11" ht="27.75" customHeight="1" x14ac:dyDescent="0.25">
      <c r="A33" s="533" t="s">
        <v>179</v>
      </c>
      <c r="B33" s="9">
        <v>26</v>
      </c>
      <c r="C33" s="9">
        <v>9</v>
      </c>
      <c r="D33" s="9">
        <v>35</v>
      </c>
      <c r="E33" s="9">
        <v>0</v>
      </c>
      <c r="F33" s="9">
        <v>0</v>
      </c>
      <c r="G33" s="9">
        <v>0</v>
      </c>
      <c r="H33" s="9">
        <f t="shared" si="8"/>
        <v>26</v>
      </c>
      <c r="I33" s="9">
        <f t="shared" si="9"/>
        <v>9</v>
      </c>
      <c r="J33" s="9">
        <f t="shared" si="10"/>
        <v>35</v>
      </c>
      <c r="K33" s="593" t="s">
        <v>180</v>
      </c>
    </row>
    <row r="34" spans="1:11" ht="27.75" customHeight="1" x14ac:dyDescent="0.25">
      <c r="A34" s="533" t="s">
        <v>922</v>
      </c>
      <c r="B34" s="9">
        <v>62</v>
      </c>
      <c r="C34" s="9">
        <v>25</v>
      </c>
      <c r="D34" s="9">
        <v>87</v>
      </c>
      <c r="E34" s="9">
        <v>0</v>
      </c>
      <c r="F34" s="9">
        <v>0</v>
      </c>
      <c r="G34" s="9">
        <v>0</v>
      </c>
      <c r="H34" s="9">
        <f t="shared" si="8"/>
        <v>62</v>
      </c>
      <c r="I34" s="9">
        <f t="shared" si="9"/>
        <v>25</v>
      </c>
      <c r="J34" s="9">
        <f t="shared" si="10"/>
        <v>87</v>
      </c>
      <c r="K34" s="599" t="s">
        <v>181</v>
      </c>
    </row>
    <row r="35" spans="1:11" ht="27.75" customHeight="1" x14ac:dyDescent="0.25">
      <c r="A35" s="533" t="s">
        <v>182</v>
      </c>
      <c r="B35" s="9">
        <v>22</v>
      </c>
      <c r="C35" s="9">
        <v>22</v>
      </c>
      <c r="D35" s="9">
        <v>44</v>
      </c>
      <c r="E35" s="9">
        <v>0</v>
      </c>
      <c r="F35" s="9">
        <v>0</v>
      </c>
      <c r="G35" s="9">
        <v>0</v>
      </c>
      <c r="H35" s="9">
        <f t="shared" si="8"/>
        <v>22</v>
      </c>
      <c r="I35" s="9">
        <f t="shared" si="9"/>
        <v>22</v>
      </c>
      <c r="J35" s="9">
        <f t="shared" si="10"/>
        <v>44</v>
      </c>
      <c r="K35" s="593" t="s">
        <v>183</v>
      </c>
    </row>
    <row r="36" spans="1:11" ht="27.75" customHeight="1" x14ac:dyDescent="0.25">
      <c r="A36" s="533" t="s">
        <v>184</v>
      </c>
      <c r="B36" s="9">
        <v>22</v>
      </c>
      <c r="C36" s="9">
        <v>11</v>
      </c>
      <c r="D36" s="9">
        <v>33</v>
      </c>
      <c r="E36" s="9">
        <v>0</v>
      </c>
      <c r="F36" s="9">
        <v>0</v>
      </c>
      <c r="G36" s="9">
        <v>0</v>
      </c>
      <c r="H36" s="9">
        <f t="shared" si="8"/>
        <v>22</v>
      </c>
      <c r="I36" s="9">
        <f t="shared" si="9"/>
        <v>11</v>
      </c>
      <c r="J36" s="9">
        <f t="shared" si="10"/>
        <v>33</v>
      </c>
      <c r="K36" s="593" t="s">
        <v>185</v>
      </c>
    </row>
    <row r="37" spans="1:11" ht="27.75" customHeight="1" x14ac:dyDescent="0.25">
      <c r="A37" s="533" t="s">
        <v>186</v>
      </c>
      <c r="B37" s="9">
        <v>10</v>
      </c>
      <c r="C37" s="9">
        <v>7</v>
      </c>
      <c r="D37" s="9">
        <v>17</v>
      </c>
      <c r="E37" s="9">
        <v>0</v>
      </c>
      <c r="F37" s="9">
        <v>0</v>
      </c>
      <c r="G37" s="9">
        <v>0</v>
      </c>
      <c r="H37" s="9">
        <f t="shared" si="8"/>
        <v>10</v>
      </c>
      <c r="I37" s="9">
        <f t="shared" si="9"/>
        <v>7</v>
      </c>
      <c r="J37" s="9">
        <f t="shared" si="10"/>
        <v>17</v>
      </c>
      <c r="K37" s="593" t="s">
        <v>187</v>
      </c>
    </row>
    <row r="38" spans="1:11" ht="27.75" customHeight="1" x14ac:dyDescent="0.25">
      <c r="A38" s="533" t="s">
        <v>188</v>
      </c>
      <c r="B38" s="9">
        <f>SUM(B31:B37,B9:B11,B13:B14,B16:B17,B19:B21)</f>
        <v>270</v>
      </c>
      <c r="C38" s="9">
        <f t="shared" ref="C38:G38" si="11">SUM(C31:C37,C9:C11,C13:C14,C16:C17,C19:C21)</f>
        <v>159</v>
      </c>
      <c r="D38" s="9">
        <f t="shared" si="11"/>
        <v>429</v>
      </c>
      <c r="E38" s="9">
        <f t="shared" si="11"/>
        <v>0</v>
      </c>
      <c r="F38" s="9">
        <f t="shared" si="11"/>
        <v>0</v>
      </c>
      <c r="G38" s="9">
        <f t="shared" si="11"/>
        <v>0</v>
      </c>
      <c r="H38" s="9">
        <f t="shared" si="8"/>
        <v>270</v>
      </c>
      <c r="I38" s="9">
        <f t="shared" si="9"/>
        <v>159</v>
      </c>
      <c r="J38" s="9">
        <f t="shared" si="10"/>
        <v>429</v>
      </c>
      <c r="K38" s="593" t="s">
        <v>189</v>
      </c>
    </row>
    <row r="39" spans="1:11" ht="27.75" customHeight="1" x14ac:dyDescent="0.25">
      <c r="A39" s="533" t="s">
        <v>122</v>
      </c>
      <c r="B39" s="9"/>
      <c r="C39" s="9"/>
      <c r="D39" s="9"/>
      <c r="E39" s="9"/>
      <c r="F39" s="9"/>
      <c r="G39" s="9"/>
      <c r="H39" s="9">
        <f t="shared" si="8"/>
        <v>0</v>
      </c>
      <c r="I39" s="9">
        <f t="shared" si="9"/>
        <v>0</v>
      </c>
      <c r="J39" s="9">
        <f t="shared" si="10"/>
        <v>0</v>
      </c>
      <c r="K39" s="593" t="s">
        <v>190</v>
      </c>
    </row>
    <row r="40" spans="1:11" ht="27.75" customHeight="1" x14ac:dyDescent="0.25">
      <c r="A40" s="533" t="s">
        <v>191</v>
      </c>
      <c r="B40" s="9">
        <v>8</v>
      </c>
      <c r="C40" s="9">
        <v>13</v>
      </c>
      <c r="D40" s="9">
        <v>21</v>
      </c>
      <c r="E40" s="9">
        <v>0</v>
      </c>
      <c r="F40" s="9">
        <v>0</v>
      </c>
      <c r="G40" s="9">
        <v>0</v>
      </c>
      <c r="H40" s="9">
        <f t="shared" si="8"/>
        <v>8</v>
      </c>
      <c r="I40" s="9">
        <f t="shared" si="9"/>
        <v>13</v>
      </c>
      <c r="J40" s="9">
        <f t="shared" si="10"/>
        <v>21</v>
      </c>
      <c r="K40" s="593" t="s">
        <v>192</v>
      </c>
    </row>
    <row r="41" spans="1:11" ht="33.75" customHeight="1" x14ac:dyDescent="0.25">
      <c r="A41" s="533" t="s">
        <v>193</v>
      </c>
      <c r="B41" s="9">
        <v>2</v>
      </c>
      <c r="C41" s="9">
        <v>4</v>
      </c>
      <c r="D41" s="9">
        <v>6</v>
      </c>
      <c r="E41" s="9">
        <v>0</v>
      </c>
      <c r="F41" s="9">
        <v>0</v>
      </c>
      <c r="G41" s="9">
        <v>0</v>
      </c>
      <c r="H41" s="9">
        <f t="shared" si="8"/>
        <v>2</v>
      </c>
      <c r="I41" s="9">
        <f t="shared" si="9"/>
        <v>4</v>
      </c>
      <c r="J41" s="9">
        <f t="shared" si="10"/>
        <v>6</v>
      </c>
      <c r="K41" s="599" t="s">
        <v>194</v>
      </c>
    </row>
    <row r="42" spans="1:11" ht="33.75" customHeight="1" x14ac:dyDescent="0.25">
      <c r="A42" s="533" t="s">
        <v>195</v>
      </c>
      <c r="B42" s="9">
        <v>5</v>
      </c>
      <c r="C42" s="9">
        <v>5</v>
      </c>
      <c r="D42" s="9">
        <v>10</v>
      </c>
      <c r="E42" s="9">
        <v>0</v>
      </c>
      <c r="F42" s="9">
        <v>0</v>
      </c>
      <c r="G42" s="9">
        <v>0</v>
      </c>
      <c r="H42" s="9">
        <f t="shared" si="8"/>
        <v>5</v>
      </c>
      <c r="I42" s="9">
        <f t="shared" si="9"/>
        <v>5</v>
      </c>
      <c r="J42" s="9">
        <f t="shared" si="10"/>
        <v>10</v>
      </c>
      <c r="K42" s="599" t="s">
        <v>196</v>
      </c>
    </row>
    <row r="43" spans="1:11" ht="27.75" customHeight="1" x14ac:dyDescent="0.25">
      <c r="A43" s="533" t="s">
        <v>197</v>
      </c>
      <c r="B43" s="9">
        <v>2</v>
      </c>
      <c r="C43" s="9">
        <v>4</v>
      </c>
      <c r="D43" s="9">
        <v>6</v>
      </c>
      <c r="E43" s="9">
        <v>0</v>
      </c>
      <c r="F43" s="9">
        <v>0</v>
      </c>
      <c r="G43" s="9">
        <v>0</v>
      </c>
      <c r="H43" s="9">
        <f t="shared" si="8"/>
        <v>2</v>
      </c>
      <c r="I43" s="9">
        <f t="shared" si="9"/>
        <v>4</v>
      </c>
      <c r="J43" s="9">
        <f t="shared" si="10"/>
        <v>6</v>
      </c>
      <c r="K43" s="593" t="s">
        <v>198</v>
      </c>
    </row>
    <row r="44" spans="1:11" ht="27.75" customHeight="1" x14ac:dyDescent="0.25">
      <c r="A44" s="533" t="s">
        <v>199</v>
      </c>
      <c r="B44" s="9">
        <f>SUM(B40:B43)</f>
        <v>17</v>
      </c>
      <c r="C44" s="9">
        <f t="shared" ref="C44:D44" si="12">SUM(C40:C43)</f>
        <v>26</v>
      </c>
      <c r="D44" s="9">
        <f t="shared" si="12"/>
        <v>43</v>
      </c>
      <c r="E44" s="9">
        <v>0</v>
      </c>
      <c r="F44" s="9">
        <v>0</v>
      </c>
      <c r="G44" s="9">
        <v>0</v>
      </c>
      <c r="H44" s="9">
        <f t="shared" si="8"/>
        <v>17</v>
      </c>
      <c r="I44" s="9">
        <f t="shared" si="9"/>
        <v>26</v>
      </c>
      <c r="J44" s="9">
        <f t="shared" si="10"/>
        <v>43</v>
      </c>
      <c r="K44" s="593" t="s">
        <v>200</v>
      </c>
    </row>
    <row r="45" spans="1:11" ht="27.75" customHeight="1" x14ac:dyDescent="0.25">
      <c r="A45" s="533" t="s">
        <v>124</v>
      </c>
      <c r="B45" s="9">
        <v>18</v>
      </c>
      <c r="C45" s="9">
        <v>2</v>
      </c>
      <c r="D45" s="9">
        <v>20</v>
      </c>
      <c r="E45" s="9">
        <v>0</v>
      </c>
      <c r="F45" s="9">
        <v>0</v>
      </c>
      <c r="G45" s="9">
        <v>0</v>
      </c>
      <c r="H45" s="9">
        <f t="shared" si="8"/>
        <v>18</v>
      </c>
      <c r="I45" s="9">
        <f t="shared" si="9"/>
        <v>2</v>
      </c>
      <c r="J45" s="9">
        <f t="shared" si="10"/>
        <v>20</v>
      </c>
      <c r="K45" s="593" t="s">
        <v>201</v>
      </c>
    </row>
    <row r="46" spans="1:11" ht="27.75" customHeight="1" x14ac:dyDescent="0.25">
      <c r="A46" s="533" t="s">
        <v>202</v>
      </c>
      <c r="B46" s="9">
        <v>1</v>
      </c>
      <c r="C46" s="9">
        <v>0</v>
      </c>
      <c r="D46" s="9">
        <v>1</v>
      </c>
      <c r="E46" s="9">
        <v>0</v>
      </c>
      <c r="F46" s="9">
        <v>0</v>
      </c>
      <c r="G46" s="9">
        <v>0</v>
      </c>
      <c r="H46" s="9">
        <f t="shared" si="8"/>
        <v>1</v>
      </c>
      <c r="I46" s="9">
        <f t="shared" si="9"/>
        <v>0</v>
      </c>
      <c r="J46" s="9">
        <f t="shared" si="10"/>
        <v>1</v>
      </c>
      <c r="K46" s="593" t="s">
        <v>203</v>
      </c>
    </row>
    <row r="47" spans="1:11" ht="27.75" customHeight="1" thickBot="1" x14ac:dyDescent="0.3">
      <c r="A47" s="533" t="s">
        <v>4</v>
      </c>
      <c r="B47" s="9">
        <f>SUM(B45:B46)</f>
        <v>19</v>
      </c>
      <c r="C47" s="9">
        <f t="shared" ref="C47:G47" si="13">SUM(C45:C46)</f>
        <v>2</v>
      </c>
      <c r="D47" s="9">
        <f t="shared" si="13"/>
        <v>21</v>
      </c>
      <c r="E47" s="9">
        <f t="shared" si="13"/>
        <v>0</v>
      </c>
      <c r="F47" s="9">
        <f t="shared" si="13"/>
        <v>0</v>
      </c>
      <c r="G47" s="9">
        <f t="shared" si="13"/>
        <v>0</v>
      </c>
      <c r="H47" s="9">
        <f t="shared" si="8"/>
        <v>19</v>
      </c>
      <c r="I47" s="9">
        <f t="shared" si="9"/>
        <v>2</v>
      </c>
      <c r="J47" s="9">
        <f t="shared" si="10"/>
        <v>21</v>
      </c>
      <c r="K47" s="593" t="s">
        <v>204</v>
      </c>
    </row>
    <row r="48" spans="1:11" ht="27.75" customHeight="1" thickBot="1" x14ac:dyDescent="0.3">
      <c r="A48" s="23" t="s">
        <v>104</v>
      </c>
      <c r="B48" s="24">
        <f>SUM(B47,B44,B38)</f>
        <v>306</v>
      </c>
      <c r="C48" s="24">
        <f t="shared" ref="C48:J48" si="14">SUM(C47,C44,C38)</f>
        <v>187</v>
      </c>
      <c r="D48" s="24">
        <f t="shared" si="14"/>
        <v>493</v>
      </c>
      <c r="E48" s="24">
        <f t="shared" si="14"/>
        <v>0</v>
      </c>
      <c r="F48" s="24">
        <f t="shared" si="14"/>
        <v>0</v>
      </c>
      <c r="G48" s="24">
        <f t="shared" si="14"/>
        <v>0</v>
      </c>
      <c r="H48" s="24">
        <f t="shared" si="14"/>
        <v>306</v>
      </c>
      <c r="I48" s="24">
        <f t="shared" si="14"/>
        <v>187</v>
      </c>
      <c r="J48" s="24">
        <f t="shared" si="14"/>
        <v>493</v>
      </c>
      <c r="K48" s="594" t="s">
        <v>9</v>
      </c>
    </row>
    <row r="49" ht="14.4" thickTop="1" x14ac:dyDescent="0.25"/>
  </sheetData>
  <mergeCells count="18">
    <mergeCell ref="A27:A30"/>
    <mergeCell ref="B27:D27"/>
    <mergeCell ref="E27:G27"/>
    <mergeCell ref="H27:J27"/>
    <mergeCell ref="K27:K30"/>
    <mergeCell ref="B28:D28"/>
    <mergeCell ref="E28:G28"/>
    <mergeCell ref="H28:J28"/>
    <mergeCell ref="A1:K1"/>
    <mergeCell ref="A2:K2"/>
    <mergeCell ref="A4:A7"/>
    <mergeCell ref="B4:D4"/>
    <mergeCell ref="E4:G4"/>
    <mergeCell ref="H4:J4"/>
    <mergeCell ref="K4:K7"/>
    <mergeCell ref="B5:D5"/>
    <mergeCell ref="E5:G5"/>
    <mergeCell ref="H5:J5"/>
  </mergeCells>
  <printOptions horizontalCentered="1"/>
  <pageMargins left="0.5" right="0.5" top="1" bottom="0.39370078740157499" header="1" footer="0.39370078740157499"/>
  <pageSetup paperSize="9" scale="75"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79"/>
  <sheetViews>
    <sheetView rightToLeft="1" view="pageBreakPreview" topLeftCell="A58" zoomScale="75" zoomScaleSheetLayoutView="75" workbookViewId="0">
      <selection activeCell="C88" sqref="C88"/>
    </sheetView>
  </sheetViews>
  <sheetFormatPr defaultColWidth="9" defaultRowHeight="13.8" x14ac:dyDescent="0.25"/>
  <cols>
    <col min="1" max="1" width="23.09765625" style="371" customWidth="1"/>
    <col min="2" max="10" width="9.69921875" style="371" customWidth="1"/>
    <col min="11" max="11" width="32.8984375" style="371" customWidth="1"/>
    <col min="12" max="16384" width="9" style="371"/>
  </cols>
  <sheetData>
    <row r="1" spans="1:11" ht="25.5" customHeight="1" x14ac:dyDescent="0.25">
      <c r="A1" s="738" t="s">
        <v>1357</v>
      </c>
      <c r="B1" s="738"/>
      <c r="C1" s="738"/>
      <c r="D1" s="738"/>
      <c r="E1" s="738"/>
      <c r="F1" s="738"/>
      <c r="G1" s="738"/>
      <c r="H1" s="738"/>
      <c r="I1" s="738"/>
      <c r="J1" s="738"/>
      <c r="K1" s="738"/>
    </row>
    <row r="2" spans="1:11" ht="25.5" customHeight="1" x14ac:dyDescent="0.25">
      <c r="A2" s="742" t="s">
        <v>1358</v>
      </c>
      <c r="B2" s="742"/>
      <c r="C2" s="742"/>
      <c r="D2" s="742"/>
      <c r="E2" s="742"/>
      <c r="F2" s="742"/>
      <c r="G2" s="742"/>
      <c r="H2" s="742"/>
      <c r="I2" s="742"/>
      <c r="J2" s="742"/>
      <c r="K2" s="742"/>
    </row>
    <row r="3" spans="1:11" ht="25.5" customHeight="1" thickBot="1" x14ac:dyDescent="0.3">
      <c r="A3" s="5" t="s">
        <v>1359</v>
      </c>
      <c r="K3" s="7" t="s">
        <v>1360</v>
      </c>
    </row>
    <row r="4" spans="1:11" ht="21" customHeight="1" thickTop="1" x14ac:dyDescent="0.3">
      <c r="A4" s="735" t="s">
        <v>205</v>
      </c>
      <c r="B4" s="746" t="s">
        <v>1</v>
      </c>
      <c r="C4" s="746"/>
      <c r="D4" s="746"/>
      <c r="E4" s="746" t="s">
        <v>2</v>
      </c>
      <c r="F4" s="746"/>
      <c r="G4" s="746"/>
      <c r="H4" s="746" t="s">
        <v>4</v>
      </c>
      <c r="I4" s="746"/>
      <c r="J4" s="746"/>
      <c r="K4" s="735" t="s">
        <v>206</v>
      </c>
    </row>
    <row r="5" spans="1:11" ht="21.75" customHeight="1" x14ac:dyDescent="0.3">
      <c r="A5" s="736"/>
      <c r="B5" s="747" t="s">
        <v>6</v>
      </c>
      <c r="C5" s="747"/>
      <c r="D5" s="747"/>
      <c r="E5" s="747" t="s">
        <v>7</v>
      </c>
      <c r="F5" s="747"/>
      <c r="G5" s="747"/>
      <c r="H5" s="747" t="s">
        <v>9</v>
      </c>
      <c r="I5" s="747"/>
      <c r="J5" s="747"/>
      <c r="K5" s="736"/>
    </row>
    <row r="6" spans="1:11" ht="22.5" customHeight="1" x14ac:dyDescent="0.3">
      <c r="A6" s="736"/>
      <c r="B6" s="370" t="s">
        <v>10</v>
      </c>
      <c r="C6" s="370" t="s">
        <v>113</v>
      </c>
      <c r="D6" s="370" t="s">
        <v>12</v>
      </c>
      <c r="E6" s="370" t="s">
        <v>10</v>
      </c>
      <c r="F6" s="370" t="s">
        <v>113</v>
      </c>
      <c r="G6" s="370" t="s">
        <v>12</v>
      </c>
      <c r="H6" s="370" t="s">
        <v>10</v>
      </c>
      <c r="I6" s="370" t="s">
        <v>113</v>
      </c>
      <c r="J6" s="370" t="s">
        <v>12</v>
      </c>
      <c r="K6" s="736"/>
    </row>
    <row r="7" spans="1:11" ht="24" customHeight="1" thickBot="1" x14ac:dyDescent="0.35">
      <c r="A7" s="737"/>
      <c r="B7" s="4" t="s">
        <v>13</v>
      </c>
      <c r="C7" s="4" t="s">
        <v>14</v>
      </c>
      <c r="D7" s="4" t="s">
        <v>9</v>
      </c>
      <c r="E7" s="4" t="s">
        <v>13</v>
      </c>
      <c r="F7" s="4" t="s">
        <v>14</v>
      </c>
      <c r="G7" s="4" t="s">
        <v>9</v>
      </c>
      <c r="H7" s="4" t="s">
        <v>13</v>
      </c>
      <c r="I7" s="4" t="s">
        <v>14</v>
      </c>
      <c r="J7" s="4" t="s">
        <v>9</v>
      </c>
      <c r="K7" s="737"/>
    </row>
    <row r="8" spans="1:11" ht="17.25" customHeight="1" x14ac:dyDescent="0.25">
      <c r="A8" s="8" t="s">
        <v>15</v>
      </c>
      <c r="B8" s="9"/>
      <c r="C8" s="9"/>
      <c r="D8" s="9"/>
      <c r="E8" s="9"/>
      <c r="F8" s="9"/>
      <c r="G8" s="9"/>
      <c r="H8" s="9"/>
      <c r="I8" s="9"/>
      <c r="J8" s="9"/>
      <c r="K8" s="375" t="s">
        <v>207</v>
      </c>
    </row>
    <row r="9" spans="1:11" ht="17.25" customHeight="1" x14ac:dyDescent="0.25">
      <c r="A9" s="8" t="s">
        <v>208</v>
      </c>
      <c r="B9" s="9">
        <v>125</v>
      </c>
      <c r="C9" s="9">
        <v>295</v>
      </c>
      <c r="D9" s="9">
        <f>SUM(B9:C9)</f>
        <v>420</v>
      </c>
      <c r="E9" s="9">
        <v>0</v>
      </c>
      <c r="F9" s="9">
        <v>0</v>
      </c>
      <c r="G9" s="9">
        <f t="shared" ref="G9:G22" si="0">SUM(E9:F9)</f>
        <v>0</v>
      </c>
      <c r="H9" s="9">
        <f t="shared" ref="H9:I22" si="1">SUM(B9,E9)</f>
        <v>125</v>
      </c>
      <c r="I9" s="9">
        <f t="shared" si="1"/>
        <v>295</v>
      </c>
      <c r="J9" s="9">
        <f t="shared" ref="J9:J22" si="2">SUM(H9:I9)</f>
        <v>420</v>
      </c>
      <c r="K9" s="375" t="s">
        <v>209</v>
      </c>
    </row>
    <row r="10" spans="1:11" ht="17.25" customHeight="1" x14ac:dyDescent="0.25">
      <c r="A10" s="8" t="s">
        <v>218</v>
      </c>
      <c r="B10" s="9">
        <v>501</v>
      </c>
      <c r="C10" s="9">
        <v>664</v>
      </c>
      <c r="D10" s="9">
        <f t="shared" ref="D10:D21" si="3">SUM(B10:C10)</f>
        <v>1165</v>
      </c>
      <c r="E10" s="9">
        <v>0</v>
      </c>
      <c r="F10" s="9">
        <v>0</v>
      </c>
      <c r="G10" s="9">
        <f t="shared" si="0"/>
        <v>0</v>
      </c>
      <c r="H10" s="9">
        <f t="shared" si="1"/>
        <v>501</v>
      </c>
      <c r="I10" s="9">
        <f t="shared" si="1"/>
        <v>664</v>
      </c>
      <c r="J10" s="9">
        <f t="shared" si="2"/>
        <v>1165</v>
      </c>
      <c r="K10" s="375" t="s">
        <v>219</v>
      </c>
    </row>
    <row r="11" spans="1:11" ht="17.25" customHeight="1" x14ac:dyDescent="0.25">
      <c r="A11" s="8" t="s">
        <v>222</v>
      </c>
      <c r="B11" s="9">
        <v>339</v>
      </c>
      <c r="C11" s="9">
        <v>271</v>
      </c>
      <c r="D11" s="9">
        <f t="shared" si="3"/>
        <v>610</v>
      </c>
      <c r="E11" s="9">
        <v>0</v>
      </c>
      <c r="F11" s="9">
        <v>0</v>
      </c>
      <c r="G11" s="9">
        <f t="shared" si="0"/>
        <v>0</v>
      </c>
      <c r="H11" s="9">
        <f t="shared" si="1"/>
        <v>339</v>
      </c>
      <c r="I11" s="9">
        <f t="shared" si="1"/>
        <v>271</v>
      </c>
      <c r="J11" s="9">
        <f t="shared" si="2"/>
        <v>610</v>
      </c>
      <c r="K11" s="375" t="s">
        <v>223</v>
      </c>
    </row>
    <row r="12" spans="1:11" ht="17.25" customHeight="1" x14ac:dyDescent="0.25">
      <c r="A12" s="8" t="s">
        <v>224</v>
      </c>
      <c r="B12" s="9">
        <v>101</v>
      </c>
      <c r="C12" s="9">
        <v>99</v>
      </c>
      <c r="D12" s="9">
        <f t="shared" si="3"/>
        <v>200</v>
      </c>
      <c r="E12" s="9">
        <v>0</v>
      </c>
      <c r="F12" s="9">
        <v>0</v>
      </c>
      <c r="G12" s="9">
        <f t="shared" si="0"/>
        <v>0</v>
      </c>
      <c r="H12" s="9">
        <f t="shared" si="1"/>
        <v>101</v>
      </c>
      <c r="I12" s="9">
        <f t="shared" si="1"/>
        <v>99</v>
      </c>
      <c r="J12" s="9">
        <f t="shared" si="2"/>
        <v>200</v>
      </c>
      <c r="K12" s="375" t="s">
        <v>1336</v>
      </c>
    </row>
    <row r="13" spans="1:11" ht="17.25" customHeight="1" x14ac:dyDescent="0.25">
      <c r="A13" s="8" t="s">
        <v>226</v>
      </c>
      <c r="B13" s="9">
        <v>448</v>
      </c>
      <c r="C13" s="9">
        <v>868</v>
      </c>
      <c r="D13" s="9">
        <f t="shared" si="3"/>
        <v>1316</v>
      </c>
      <c r="E13" s="9">
        <v>0</v>
      </c>
      <c r="F13" s="9">
        <v>0</v>
      </c>
      <c r="G13" s="9">
        <f t="shared" si="0"/>
        <v>0</v>
      </c>
      <c r="H13" s="9">
        <f t="shared" si="1"/>
        <v>448</v>
      </c>
      <c r="I13" s="9">
        <f t="shared" si="1"/>
        <v>868</v>
      </c>
      <c r="J13" s="9">
        <f t="shared" si="2"/>
        <v>1316</v>
      </c>
      <c r="K13" s="375" t="s">
        <v>267</v>
      </c>
    </row>
    <row r="14" spans="1:11" ht="17.25" customHeight="1" x14ac:dyDescent="0.25">
      <c r="A14" s="8" t="s">
        <v>230</v>
      </c>
      <c r="B14" s="9">
        <v>404</v>
      </c>
      <c r="C14" s="9">
        <v>299</v>
      </c>
      <c r="D14" s="9">
        <f t="shared" si="3"/>
        <v>703</v>
      </c>
      <c r="E14" s="9">
        <v>0</v>
      </c>
      <c r="F14" s="9">
        <v>0</v>
      </c>
      <c r="G14" s="9">
        <f t="shared" si="0"/>
        <v>0</v>
      </c>
      <c r="H14" s="9">
        <f t="shared" si="1"/>
        <v>404</v>
      </c>
      <c r="I14" s="9">
        <f t="shared" si="1"/>
        <v>299</v>
      </c>
      <c r="J14" s="9">
        <f t="shared" si="2"/>
        <v>703</v>
      </c>
      <c r="K14" s="375" t="s">
        <v>231</v>
      </c>
    </row>
    <row r="15" spans="1:11" ht="17.25" customHeight="1" x14ac:dyDescent="0.25">
      <c r="A15" s="8" t="s">
        <v>472</v>
      </c>
      <c r="B15" s="9">
        <v>1060</v>
      </c>
      <c r="C15" s="9">
        <v>2310</v>
      </c>
      <c r="D15" s="9">
        <f>SUM(B15:C15)</f>
        <v>3370</v>
      </c>
      <c r="E15" s="9">
        <v>0</v>
      </c>
      <c r="F15" s="9">
        <v>0</v>
      </c>
      <c r="G15" s="9">
        <f t="shared" si="0"/>
        <v>0</v>
      </c>
      <c r="H15" s="9">
        <f t="shared" si="1"/>
        <v>1060</v>
      </c>
      <c r="I15" s="9">
        <f t="shared" si="1"/>
        <v>2310</v>
      </c>
      <c r="J15" s="9">
        <f t="shared" si="2"/>
        <v>3370</v>
      </c>
      <c r="K15" s="375" t="s">
        <v>473</v>
      </c>
    </row>
    <row r="16" spans="1:11" ht="17.25" customHeight="1" x14ac:dyDescent="0.25">
      <c r="A16" s="8" t="s">
        <v>474</v>
      </c>
      <c r="B16" s="9">
        <v>299</v>
      </c>
      <c r="C16" s="9">
        <v>543</v>
      </c>
      <c r="D16" s="9">
        <f t="shared" si="3"/>
        <v>842</v>
      </c>
      <c r="E16" s="9">
        <v>0</v>
      </c>
      <c r="F16" s="9">
        <v>0</v>
      </c>
      <c r="G16" s="9">
        <f t="shared" si="0"/>
        <v>0</v>
      </c>
      <c r="H16" s="9">
        <f t="shared" si="1"/>
        <v>299</v>
      </c>
      <c r="I16" s="9">
        <f t="shared" si="1"/>
        <v>543</v>
      </c>
      <c r="J16" s="9">
        <f t="shared" si="2"/>
        <v>842</v>
      </c>
      <c r="K16" s="375" t="s">
        <v>475</v>
      </c>
    </row>
    <row r="17" spans="1:11" ht="17.25" customHeight="1" x14ac:dyDescent="0.25">
      <c r="A17" s="8" t="s">
        <v>1337</v>
      </c>
      <c r="B17" s="9">
        <v>95</v>
      </c>
      <c r="C17" s="9">
        <v>82</v>
      </c>
      <c r="D17" s="9">
        <f t="shared" si="3"/>
        <v>177</v>
      </c>
      <c r="E17" s="9">
        <v>0</v>
      </c>
      <c r="F17" s="9">
        <v>0</v>
      </c>
      <c r="G17" s="9">
        <f t="shared" si="0"/>
        <v>0</v>
      </c>
      <c r="H17" s="9">
        <f t="shared" si="1"/>
        <v>95</v>
      </c>
      <c r="I17" s="9">
        <f t="shared" si="1"/>
        <v>82</v>
      </c>
      <c r="J17" s="9">
        <f t="shared" si="2"/>
        <v>177</v>
      </c>
      <c r="K17" s="375" t="s">
        <v>1338</v>
      </c>
    </row>
    <row r="18" spans="1:11" ht="17.25" customHeight="1" x14ac:dyDescent="0.25">
      <c r="A18" s="8" t="s">
        <v>321</v>
      </c>
      <c r="B18" s="9">
        <v>1454</v>
      </c>
      <c r="C18" s="9">
        <v>1843</v>
      </c>
      <c r="D18" s="9">
        <f t="shared" si="3"/>
        <v>3297</v>
      </c>
      <c r="E18" s="9">
        <v>0</v>
      </c>
      <c r="F18" s="9">
        <v>0</v>
      </c>
      <c r="G18" s="9">
        <f t="shared" si="0"/>
        <v>0</v>
      </c>
      <c r="H18" s="9">
        <f t="shared" si="1"/>
        <v>1454</v>
      </c>
      <c r="I18" s="9">
        <f t="shared" si="1"/>
        <v>1843</v>
      </c>
      <c r="J18" s="9">
        <f t="shared" si="2"/>
        <v>3297</v>
      </c>
      <c r="K18" s="375" t="s">
        <v>322</v>
      </c>
    </row>
    <row r="19" spans="1:11" ht="17.25" customHeight="1" x14ac:dyDescent="0.25">
      <c r="A19" s="8" t="s">
        <v>238</v>
      </c>
      <c r="B19" s="9">
        <v>630</v>
      </c>
      <c r="C19" s="9">
        <v>190</v>
      </c>
      <c r="D19" s="9">
        <f t="shared" si="3"/>
        <v>820</v>
      </c>
      <c r="E19" s="9">
        <v>0</v>
      </c>
      <c r="F19" s="9">
        <v>0</v>
      </c>
      <c r="G19" s="9">
        <f t="shared" si="0"/>
        <v>0</v>
      </c>
      <c r="H19" s="9">
        <f t="shared" si="1"/>
        <v>630</v>
      </c>
      <c r="I19" s="9">
        <f t="shared" si="1"/>
        <v>190</v>
      </c>
      <c r="J19" s="9">
        <f t="shared" si="2"/>
        <v>820</v>
      </c>
      <c r="K19" s="375" t="s">
        <v>1246</v>
      </c>
    </row>
    <row r="20" spans="1:11" ht="17.25" customHeight="1" x14ac:dyDescent="0.25">
      <c r="A20" s="8" t="s">
        <v>1339</v>
      </c>
      <c r="B20" s="9">
        <v>458</v>
      </c>
      <c r="C20" s="9">
        <v>390</v>
      </c>
      <c r="D20" s="9">
        <f t="shared" si="3"/>
        <v>848</v>
      </c>
      <c r="E20" s="9">
        <v>0</v>
      </c>
      <c r="F20" s="9">
        <v>0</v>
      </c>
      <c r="G20" s="9">
        <f t="shared" si="0"/>
        <v>0</v>
      </c>
      <c r="H20" s="9">
        <f t="shared" si="1"/>
        <v>458</v>
      </c>
      <c r="I20" s="9">
        <f t="shared" si="1"/>
        <v>390</v>
      </c>
      <c r="J20" s="9">
        <f t="shared" si="2"/>
        <v>848</v>
      </c>
      <c r="K20" s="375" t="s">
        <v>445</v>
      </c>
    </row>
    <row r="21" spans="1:11" ht="17.25" customHeight="1" x14ac:dyDescent="0.25">
      <c r="A21" s="8" t="s">
        <v>1340</v>
      </c>
      <c r="B21" s="9">
        <v>126</v>
      </c>
      <c r="C21" s="9">
        <v>333</v>
      </c>
      <c r="D21" s="9">
        <f t="shared" si="3"/>
        <v>459</v>
      </c>
      <c r="E21" s="9">
        <v>0</v>
      </c>
      <c r="F21" s="9">
        <v>0</v>
      </c>
      <c r="G21" s="9">
        <f t="shared" si="0"/>
        <v>0</v>
      </c>
      <c r="H21" s="9">
        <f t="shared" si="1"/>
        <v>126</v>
      </c>
      <c r="I21" s="9">
        <f t="shared" si="1"/>
        <v>333</v>
      </c>
      <c r="J21" s="9">
        <f t="shared" si="2"/>
        <v>459</v>
      </c>
      <c r="K21" s="375" t="s">
        <v>253</v>
      </c>
    </row>
    <row r="22" spans="1:11" ht="17.25" customHeight="1" x14ac:dyDescent="0.25">
      <c r="A22" s="8" t="s">
        <v>254</v>
      </c>
      <c r="B22" s="9">
        <v>394</v>
      </c>
      <c r="C22" s="9">
        <v>867</v>
      </c>
      <c r="D22" s="9">
        <f>SUM(B22:C22)</f>
        <v>1261</v>
      </c>
      <c r="E22" s="9">
        <v>0</v>
      </c>
      <c r="F22" s="9">
        <v>0</v>
      </c>
      <c r="G22" s="9">
        <f t="shared" si="0"/>
        <v>0</v>
      </c>
      <c r="H22" s="9">
        <f t="shared" si="1"/>
        <v>394</v>
      </c>
      <c r="I22" s="9">
        <f t="shared" si="1"/>
        <v>867</v>
      </c>
      <c r="J22" s="9">
        <f t="shared" si="2"/>
        <v>1261</v>
      </c>
      <c r="K22" s="375" t="s">
        <v>255</v>
      </c>
    </row>
    <row r="23" spans="1:11" ht="17.25" customHeight="1" x14ac:dyDescent="0.25">
      <c r="A23" s="8" t="s">
        <v>90</v>
      </c>
      <c r="B23" s="9">
        <f t="shared" ref="B23:J23" si="4">SUM(B9:B22)</f>
        <v>6434</v>
      </c>
      <c r="C23" s="9">
        <f t="shared" si="4"/>
        <v>9054</v>
      </c>
      <c r="D23" s="9">
        <f t="shared" si="4"/>
        <v>15488</v>
      </c>
      <c r="E23" s="9">
        <f t="shared" si="4"/>
        <v>0</v>
      </c>
      <c r="F23" s="9">
        <f t="shared" si="4"/>
        <v>0</v>
      </c>
      <c r="G23" s="9">
        <f t="shared" si="4"/>
        <v>0</v>
      </c>
      <c r="H23" s="9">
        <f t="shared" si="4"/>
        <v>6434</v>
      </c>
      <c r="I23" s="9">
        <f t="shared" si="4"/>
        <v>9054</v>
      </c>
      <c r="J23" s="9">
        <f t="shared" si="4"/>
        <v>15488</v>
      </c>
      <c r="K23" s="375" t="s">
        <v>91</v>
      </c>
    </row>
    <row r="24" spans="1:11" ht="17.25" customHeight="1" x14ac:dyDescent="0.25">
      <c r="A24" s="8" t="s">
        <v>92</v>
      </c>
      <c r="B24" s="9"/>
      <c r="C24" s="9"/>
      <c r="D24" s="9"/>
      <c r="E24" s="9"/>
      <c r="F24" s="9"/>
      <c r="G24" s="9"/>
      <c r="H24" s="9"/>
      <c r="I24" s="9"/>
      <c r="J24" s="9"/>
      <c r="K24" s="375" t="s">
        <v>93</v>
      </c>
    </row>
    <row r="25" spans="1:11" ht="17.25" customHeight="1" x14ac:dyDescent="0.25">
      <c r="A25" s="8" t="s">
        <v>218</v>
      </c>
      <c r="B25" s="9">
        <v>564</v>
      </c>
      <c r="C25" s="9">
        <v>162</v>
      </c>
      <c r="D25" s="9">
        <f>SUM(B25:C25)</f>
        <v>726</v>
      </c>
      <c r="E25" s="9">
        <v>0</v>
      </c>
      <c r="F25" s="9">
        <v>0</v>
      </c>
      <c r="G25" s="9">
        <f t="shared" ref="G25:G34" si="5">SUM(E25:F25)</f>
        <v>0</v>
      </c>
      <c r="H25" s="9">
        <f t="shared" ref="H25:I34" si="6">SUM(B25,E25)</f>
        <v>564</v>
      </c>
      <c r="I25" s="9">
        <f t="shared" si="6"/>
        <v>162</v>
      </c>
      <c r="J25" s="9">
        <f t="shared" ref="J25:J34" si="7">SUM(H25:I25)</f>
        <v>726</v>
      </c>
      <c r="K25" s="375" t="s">
        <v>219</v>
      </c>
    </row>
    <row r="26" spans="1:11" ht="17.25" customHeight="1" x14ac:dyDescent="0.25">
      <c r="A26" s="8" t="s">
        <v>226</v>
      </c>
      <c r="B26" s="9">
        <v>488</v>
      </c>
      <c r="C26" s="9">
        <v>326</v>
      </c>
      <c r="D26" s="9">
        <f t="shared" ref="D26:D34" si="8">SUM(B26:C26)</f>
        <v>814</v>
      </c>
      <c r="E26" s="9">
        <v>0</v>
      </c>
      <c r="F26" s="9">
        <v>0</v>
      </c>
      <c r="G26" s="9">
        <f t="shared" si="5"/>
        <v>0</v>
      </c>
      <c r="H26" s="9">
        <f t="shared" si="6"/>
        <v>488</v>
      </c>
      <c r="I26" s="9">
        <f t="shared" si="6"/>
        <v>326</v>
      </c>
      <c r="J26" s="9">
        <f t="shared" si="7"/>
        <v>814</v>
      </c>
      <c r="K26" s="375" t="s">
        <v>267</v>
      </c>
    </row>
    <row r="27" spans="1:11" ht="17.25" customHeight="1" x14ac:dyDescent="0.25">
      <c r="A27" s="8" t="s">
        <v>316</v>
      </c>
      <c r="B27" s="9">
        <v>161</v>
      </c>
      <c r="C27" s="9">
        <v>76</v>
      </c>
      <c r="D27" s="9">
        <f t="shared" si="8"/>
        <v>237</v>
      </c>
      <c r="E27" s="9">
        <v>0</v>
      </c>
      <c r="F27" s="9">
        <v>0</v>
      </c>
      <c r="G27" s="9">
        <f t="shared" si="5"/>
        <v>0</v>
      </c>
      <c r="H27" s="9">
        <f t="shared" si="6"/>
        <v>161</v>
      </c>
      <c r="I27" s="9">
        <f t="shared" si="6"/>
        <v>76</v>
      </c>
      <c r="J27" s="9">
        <f t="shared" si="7"/>
        <v>237</v>
      </c>
      <c r="K27" s="375" t="s">
        <v>231</v>
      </c>
    </row>
    <row r="28" spans="1:11" ht="17.25" customHeight="1" x14ac:dyDescent="0.25">
      <c r="A28" s="8" t="s">
        <v>472</v>
      </c>
      <c r="B28" s="9">
        <v>846</v>
      </c>
      <c r="C28" s="9">
        <v>721</v>
      </c>
      <c r="D28" s="9">
        <f t="shared" si="8"/>
        <v>1567</v>
      </c>
      <c r="E28" s="9">
        <v>0</v>
      </c>
      <c r="F28" s="9">
        <v>0</v>
      </c>
      <c r="G28" s="9">
        <f t="shared" si="5"/>
        <v>0</v>
      </c>
      <c r="H28" s="9">
        <f t="shared" si="6"/>
        <v>846</v>
      </c>
      <c r="I28" s="9">
        <f t="shared" si="6"/>
        <v>721</v>
      </c>
      <c r="J28" s="9">
        <f t="shared" si="7"/>
        <v>1567</v>
      </c>
      <c r="K28" s="375" t="s">
        <v>473</v>
      </c>
    </row>
    <row r="29" spans="1:11" ht="17.25" customHeight="1" x14ac:dyDescent="0.25">
      <c r="A29" s="8" t="s">
        <v>474</v>
      </c>
      <c r="B29" s="9">
        <v>162</v>
      </c>
      <c r="C29" s="9">
        <v>139</v>
      </c>
      <c r="D29" s="9">
        <f t="shared" si="8"/>
        <v>301</v>
      </c>
      <c r="E29" s="9">
        <v>0</v>
      </c>
      <c r="F29" s="9">
        <v>0</v>
      </c>
      <c r="G29" s="9">
        <f t="shared" si="5"/>
        <v>0</v>
      </c>
      <c r="H29" s="9">
        <f t="shared" si="6"/>
        <v>162</v>
      </c>
      <c r="I29" s="9">
        <f t="shared" si="6"/>
        <v>139</v>
      </c>
      <c r="J29" s="9">
        <f t="shared" si="7"/>
        <v>301</v>
      </c>
      <c r="K29" s="375" t="s">
        <v>475</v>
      </c>
    </row>
    <row r="30" spans="1:11" ht="17.25" customHeight="1" x14ac:dyDescent="0.25">
      <c r="A30" s="8" t="s">
        <v>321</v>
      </c>
      <c r="B30" s="9">
        <v>213</v>
      </c>
      <c r="C30" s="9">
        <v>330</v>
      </c>
      <c r="D30" s="9">
        <f t="shared" si="8"/>
        <v>543</v>
      </c>
      <c r="E30" s="9">
        <v>0</v>
      </c>
      <c r="F30" s="9">
        <v>0</v>
      </c>
      <c r="G30" s="9">
        <f t="shared" si="5"/>
        <v>0</v>
      </c>
      <c r="H30" s="9">
        <f t="shared" si="6"/>
        <v>213</v>
      </c>
      <c r="I30" s="9">
        <f t="shared" si="6"/>
        <v>330</v>
      </c>
      <c r="J30" s="9">
        <f t="shared" si="7"/>
        <v>543</v>
      </c>
      <c r="K30" s="375" t="s">
        <v>322</v>
      </c>
    </row>
    <row r="31" spans="1:11" ht="17.25" customHeight="1" x14ac:dyDescent="0.25">
      <c r="A31" s="8" t="s">
        <v>238</v>
      </c>
      <c r="B31" s="9">
        <v>166</v>
      </c>
      <c r="C31" s="9">
        <v>12</v>
      </c>
      <c r="D31" s="9">
        <f t="shared" si="8"/>
        <v>178</v>
      </c>
      <c r="E31" s="9">
        <v>0</v>
      </c>
      <c r="F31" s="9">
        <v>0</v>
      </c>
      <c r="G31" s="9">
        <f t="shared" si="5"/>
        <v>0</v>
      </c>
      <c r="H31" s="9">
        <f t="shared" si="6"/>
        <v>166</v>
      </c>
      <c r="I31" s="9">
        <f t="shared" si="6"/>
        <v>12</v>
      </c>
      <c r="J31" s="9">
        <f t="shared" si="7"/>
        <v>178</v>
      </c>
      <c r="K31" s="375" t="s">
        <v>1246</v>
      </c>
    </row>
    <row r="32" spans="1:11" ht="17.25" customHeight="1" x14ac:dyDescent="0.25">
      <c r="A32" s="8" t="s">
        <v>1339</v>
      </c>
      <c r="B32" s="9">
        <v>399</v>
      </c>
      <c r="C32" s="9">
        <v>122</v>
      </c>
      <c r="D32" s="9">
        <f t="shared" si="8"/>
        <v>521</v>
      </c>
      <c r="E32" s="9">
        <v>0</v>
      </c>
      <c r="F32" s="9">
        <v>0</v>
      </c>
      <c r="G32" s="9">
        <f t="shared" si="5"/>
        <v>0</v>
      </c>
      <c r="H32" s="9">
        <f t="shared" si="6"/>
        <v>399</v>
      </c>
      <c r="I32" s="9">
        <f t="shared" si="6"/>
        <v>122</v>
      </c>
      <c r="J32" s="9">
        <f t="shared" si="7"/>
        <v>521</v>
      </c>
      <c r="K32" s="375" t="s">
        <v>445</v>
      </c>
    </row>
    <row r="33" spans="1:11" ht="17.25" customHeight="1" x14ac:dyDescent="0.25">
      <c r="A33" s="8" t="s">
        <v>1340</v>
      </c>
      <c r="B33" s="9">
        <v>61</v>
      </c>
      <c r="C33" s="9">
        <v>108</v>
      </c>
      <c r="D33" s="9">
        <f t="shared" si="8"/>
        <v>169</v>
      </c>
      <c r="E33" s="9">
        <v>0</v>
      </c>
      <c r="F33" s="9">
        <v>0</v>
      </c>
      <c r="G33" s="9">
        <f t="shared" si="5"/>
        <v>0</v>
      </c>
      <c r="H33" s="9">
        <f t="shared" si="6"/>
        <v>61</v>
      </c>
      <c r="I33" s="9">
        <f t="shared" si="6"/>
        <v>108</v>
      </c>
      <c r="J33" s="9">
        <f t="shared" si="7"/>
        <v>169</v>
      </c>
      <c r="K33" s="375" t="s">
        <v>253</v>
      </c>
    </row>
    <row r="34" spans="1:11" ht="17.25" customHeight="1" x14ac:dyDescent="0.25">
      <c r="A34" s="8" t="s">
        <v>254</v>
      </c>
      <c r="B34" s="9">
        <v>65</v>
      </c>
      <c r="C34" s="9">
        <v>35</v>
      </c>
      <c r="D34" s="9">
        <f t="shared" si="8"/>
        <v>100</v>
      </c>
      <c r="E34" s="9">
        <v>0</v>
      </c>
      <c r="F34" s="9">
        <v>0</v>
      </c>
      <c r="G34" s="9">
        <f t="shared" si="5"/>
        <v>0</v>
      </c>
      <c r="H34" s="9">
        <f t="shared" si="6"/>
        <v>65</v>
      </c>
      <c r="I34" s="9">
        <f t="shared" si="6"/>
        <v>35</v>
      </c>
      <c r="J34" s="9">
        <f t="shared" si="7"/>
        <v>100</v>
      </c>
      <c r="K34" s="375" t="s">
        <v>255</v>
      </c>
    </row>
    <row r="35" spans="1:11" ht="17.25" customHeight="1" thickBot="1" x14ac:dyDescent="0.3">
      <c r="A35" s="8" t="s">
        <v>127</v>
      </c>
      <c r="B35" s="9">
        <f>SUM(B25:B34)</f>
        <v>3125</v>
      </c>
      <c r="C35" s="9">
        <f t="shared" ref="C35:J35" si="9">SUM(C25:C34)</f>
        <v>2031</v>
      </c>
      <c r="D35" s="9">
        <f t="shared" si="9"/>
        <v>5156</v>
      </c>
      <c r="E35" s="9">
        <f t="shared" si="9"/>
        <v>0</v>
      </c>
      <c r="F35" s="9">
        <f t="shared" si="9"/>
        <v>0</v>
      </c>
      <c r="G35" s="9">
        <f t="shared" si="9"/>
        <v>0</v>
      </c>
      <c r="H35" s="9">
        <f t="shared" si="9"/>
        <v>3125</v>
      </c>
      <c r="I35" s="9">
        <f t="shared" si="9"/>
        <v>2031</v>
      </c>
      <c r="J35" s="9">
        <f t="shared" si="9"/>
        <v>5156</v>
      </c>
      <c r="K35" s="375" t="s">
        <v>93</v>
      </c>
    </row>
    <row r="36" spans="1:11" ht="17.25" customHeight="1" thickBot="1" x14ac:dyDescent="0.3">
      <c r="A36" s="23" t="s">
        <v>384</v>
      </c>
      <c r="B36" s="24">
        <f>SUM(B35,B23)</f>
        <v>9559</v>
      </c>
      <c r="C36" s="24">
        <f t="shared" ref="C36:J36" si="10">SUM(C35,C23)</f>
        <v>11085</v>
      </c>
      <c r="D36" s="24">
        <f t="shared" si="10"/>
        <v>20644</v>
      </c>
      <c r="E36" s="24">
        <f t="shared" si="10"/>
        <v>0</v>
      </c>
      <c r="F36" s="24">
        <f t="shared" si="10"/>
        <v>0</v>
      </c>
      <c r="G36" s="24">
        <f t="shared" si="10"/>
        <v>0</v>
      </c>
      <c r="H36" s="24">
        <f t="shared" si="10"/>
        <v>9559</v>
      </c>
      <c r="I36" s="24">
        <f t="shared" si="10"/>
        <v>11085</v>
      </c>
      <c r="J36" s="24">
        <f t="shared" si="10"/>
        <v>20644</v>
      </c>
      <c r="K36" s="376" t="s">
        <v>263</v>
      </c>
    </row>
    <row r="37" spans="1:11" ht="17.25" customHeight="1" thickTop="1" x14ac:dyDescent="0.25">
      <c r="A37" s="14"/>
      <c r="B37" s="368"/>
      <c r="C37" s="368"/>
      <c r="D37" s="368"/>
      <c r="E37" s="368"/>
      <c r="F37" s="368"/>
      <c r="G37" s="368"/>
      <c r="H37" s="368"/>
      <c r="I37" s="368"/>
      <c r="J37" s="368"/>
      <c r="K37" s="378"/>
    </row>
    <row r="38" spans="1:11" s="659" customFormat="1" ht="17.25" customHeight="1" x14ac:dyDescent="0.25">
      <c r="A38" s="668"/>
      <c r="B38" s="656"/>
      <c r="C38" s="656"/>
      <c r="D38" s="656"/>
      <c r="E38" s="656"/>
      <c r="F38" s="656"/>
      <c r="G38" s="656"/>
      <c r="H38" s="656"/>
      <c r="I38" s="656"/>
      <c r="J38" s="656"/>
      <c r="K38" s="664"/>
    </row>
    <row r="39" spans="1:11" s="659" customFormat="1" ht="17.25" customHeight="1" x14ac:dyDescent="0.25">
      <c r="A39" s="668"/>
      <c r="B39" s="656"/>
      <c r="C39" s="656"/>
      <c r="D39" s="656"/>
      <c r="E39" s="656"/>
      <c r="F39" s="656"/>
      <c r="G39" s="656"/>
      <c r="H39" s="656"/>
      <c r="I39" s="656"/>
      <c r="J39" s="656"/>
      <c r="K39" s="664"/>
    </row>
    <row r="40" spans="1:11" s="659" customFormat="1" ht="17.25" customHeight="1" x14ac:dyDescent="0.25">
      <c r="A40" s="668"/>
      <c r="B40" s="656"/>
      <c r="C40" s="656"/>
      <c r="D40" s="656"/>
      <c r="E40" s="656"/>
      <c r="F40" s="656"/>
      <c r="G40" s="656"/>
      <c r="H40" s="656"/>
      <c r="I40" s="656"/>
      <c r="J40" s="656"/>
      <c r="K40" s="664"/>
    </row>
    <row r="41" spans="1:11" ht="17.25" customHeight="1" x14ac:dyDescent="0.25">
      <c r="A41" s="14"/>
      <c r="B41" s="368"/>
      <c r="C41" s="368"/>
      <c r="D41" s="368"/>
      <c r="E41" s="368"/>
      <c r="F41" s="368"/>
      <c r="G41" s="368"/>
      <c r="H41" s="368"/>
      <c r="I41" s="368"/>
      <c r="J41" s="368"/>
      <c r="K41" s="378"/>
    </row>
    <row r="42" spans="1:11" ht="11.25" customHeight="1" x14ac:dyDescent="0.25"/>
    <row r="43" spans="1:11" ht="20.25" customHeight="1" x14ac:dyDescent="0.25">
      <c r="A43" s="738" t="s">
        <v>1361</v>
      </c>
      <c r="B43" s="738"/>
      <c r="C43" s="738"/>
      <c r="D43" s="738"/>
      <c r="E43" s="738"/>
      <c r="F43" s="738"/>
      <c r="G43" s="738"/>
      <c r="H43" s="738"/>
      <c r="I43" s="738"/>
      <c r="J43" s="738"/>
      <c r="K43" s="738"/>
    </row>
    <row r="44" spans="1:11" ht="26.25" customHeight="1" x14ac:dyDescent="0.25">
      <c r="A44" s="742" t="s">
        <v>1362</v>
      </c>
      <c r="B44" s="742"/>
      <c r="C44" s="742"/>
      <c r="D44" s="742"/>
      <c r="E44" s="742"/>
      <c r="F44" s="742"/>
      <c r="G44" s="742"/>
      <c r="H44" s="742"/>
      <c r="I44" s="742"/>
      <c r="J44" s="742"/>
      <c r="K44" s="742"/>
    </row>
    <row r="45" spans="1:11" ht="24" customHeight="1" thickBot="1" x14ac:dyDescent="0.35">
      <c r="A45" s="5" t="s">
        <v>1363</v>
      </c>
      <c r="B45" s="35"/>
      <c r="C45" s="35"/>
      <c r="D45" s="35"/>
      <c r="E45" s="35"/>
      <c r="F45" s="35"/>
      <c r="G45" s="35"/>
      <c r="H45" s="35"/>
      <c r="I45" s="35"/>
      <c r="J45" s="35"/>
      <c r="K45" s="7" t="s">
        <v>1364</v>
      </c>
    </row>
    <row r="46" spans="1:11" ht="22.5" customHeight="1" thickTop="1" x14ac:dyDescent="0.3">
      <c r="A46" s="735" t="s">
        <v>205</v>
      </c>
      <c r="B46" s="746" t="s">
        <v>1</v>
      </c>
      <c r="C46" s="746"/>
      <c r="D46" s="746"/>
      <c r="E46" s="746" t="s">
        <v>2</v>
      </c>
      <c r="F46" s="746"/>
      <c r="G46" s="746"/>
      <c r="H46" s="746" t="s">
        <v>4</v>
      </c>
      <c r="I46" s="746"/>
      <c r="J46" s="746"/>
      <c r="K46" s="735" t="s">
        <v>206</v>
      </c>
    </row>
    <row r="47" spans="1:11" ht="22.5" customHeight="1" x14ac:dyDescent="0.3">
      <c r="A47" s="736"/>
      <c r="B47" s="747" t="s">
        <v>6</v>
      </c>
      <c r="C47" s="747"/>
      <c r="D47" s="747"/>
      <c r="E47" s="747" t="s">
        <v>7</v>
      </c>
      <c r="F47" s="747"/>
      <c r="G47" s="747"/>
      <c r="H47" s="747" t="s">
        <v>9</v>
      </c>
      <c r="I47" s="747"/>
      <c r="J47" s="747"/>
      <c r="K47" s="736"/>
    </row>
    <row r="48" spans="1:11" ht="22.5" customHeight="1" x14ac:dyDescent="0.3">
      <c r="A48" s="736"/>
      <c r="B48" s="370" t="s">
        <v>10</v>
      </c>
      <c r="C48" s="370" t="s">
        <v>113</v>
      </c>
      <c r="D48" s="370" t="s">
        <v>12</v>
      </c>
      <c r="E48" s="370" t="s">
        <v>10</v>
      </c>
      <c r="F48" s="370" t="s">
        <v>113</v>
      </c>
      <c r="G48" s="370" t="s">
        <v>12</v>
      </c>
      <c r="H48" s="370" t="s">
        <v>10</v>
      </c>
      <c r="I48" s="370" t="s">
        <v>113</v>
      </c>
      <c r="J48" s="370" t="s">
        <v>12</v>
      </c>
      <c r="K48" s="736"/>
    </row>
    <row r="49" spans="1:11" ht="22.5" customHeight="1" thickBot="1" x14ac:dyDescent="0.35">
      <c r="A49" s="737"/>
      <c r="B49" s="4" t="s">
        <v>13</v>
      </c>
      <c r="C49" s="4" t="s">
        <v>14</v>
      </c>
      <c r="D49" s="4" t="s">
        <v>9</v>
      </c>
      <c r="E49" s="4" t="s">
        <v>13</v>
      </c>
      <c r="F49" s="4" t="s">
        <v>14</v>
      </c>
      <c r="G49" s="4" t="s">
        <v>9</v>
      </c>
      <c r="H49" s="4" t="s">
        <v>13</v>
      </c>
      <c r="I49" s="4" t="s">
        <v>14</v>
      </c>
      <c r="J49" s="4" t="s">
        <v>9</v>
      </c>
      <c r="K49" s="737"/>
    </row>
    <row r="50" spans="1:11" ht="17.25" customHeight="1" x14ac:dyDescent="0.25">
      <c r="A50" s="8" t="s">
        <v>15</v>
      </c>
      <c r="B50" s="9"/>
      <c r="C50" s="9"/>
      <c r="D50" s="9"/>
      <c r="E50" s="9"/>
      <c r="F50" s="9"/>
      <c r="G50" s="9"/>
      <c r="H50" s="9"/>
      <c r="I50" s="9"/>
      <c r="J50" s="9"/>
      <c r="K50" s="375" t="s">
        <v>207</v>
      </c>
    </row>
    <row r="51" spans="1:11" ht="17.25" customHeight="1" x14ac:dyDescent="0.25">
      <c r="A51" s="8" t="s">
        <v>208</v>
      </c>
      <c r="B51" s="9">
        <v>124</v>
      </c>
      <c r="C51" s="9">
        <v>293</v>
      </c>
      <c r="D51" s="9">
        <f>SUM(B51:C51)</f>
        <v>417</v>
      </c>
      <c r="E51" s="9">
        <v>0</v>
      </c>
      <c r="F51" s="9">
        <v>0</v>
      </c>
      <c r="G51" s="9">
        <f t="shared" ref="G51:G64" si="11">SUM(E51:F51)</f>
        <v>0</v>
      </c>
      <c r="H51" s="9">
        <f t="shared" ref="H51:I64" si="12">SUM(B51,E51)</f>
        <v>124</v>
      </c>
      <c r="I51" s="9">
        <f t="shared" si="12"/>
        <v>293</v>
      </c>
      <c r="J51" s="9">
        <f t="shared" ref="J51:J64" si="13">SUM(H51:I51)</f>
        <v>417</v>
      </c>
      <c r="K51" s="375" t="s">
        <v>209</v>
      </c>
    </row>
    <row r="52" spans="1:11" ht="17.25" customHeight="1" x14ac:dyDescent="0.25">
      <c r="A52" s="8" t="s">
        <v>218</v>
      </c>
      <c r="B52" s="9">
        <v>434</v>
      </c>
      <c r="C52" s="9">
        <v>626</v>
      </c>
      <c r="D52" s="9">
        <f t="shared" ref="D52:D64" si="14">SUM(B52:C52)</f>
        <v>1060</v>
      </c>
      <c r="E52" s="9">
        <v>0</v>
      </c>
      <c r="F52" s="9">
        <v>0</v>
      </c>
      <c r="G52" s="9">
        <f t="shared" si="11"/>
        <v>0</v>
      </c>
      <c r="H52" s="9">
        <f t="shared" si="12"/>
        <v>434</v>
      </c>
      <c r="I52" s="9">
        <f t="shared" si="12"/>
        <v>626</v>
      </c>
      <c r="J52" s="9">
        <f t="shared" si="13"/>
        <v>1060</v>
      </c>
      <c r="K52" s="375" t="s">
        <v>219</v>
      </c>
    </row>
    <row r="53" spans="1:11" ht="17.25" customHeight="1" x14ac:dyDescent="0.25">
      <c r="A53" s="8" t="s">
        <v>222</v>
      </c>
      <c r="B53" s="9">
        <v>252</v>
      </c>
      <c r="C53" s="9">
        <v>230</v>
      </c>
      <c r="D53" s="9">
        <f t="shared" si="14"/>
        <v>482</v>
      </c>
      <c r="E53" s="9">
        <v>0</v>
      </c>
      <c r="F53" s="9">
        <v>0</v>
      </c>
      <c r="G53" s="9">
        <f t="shared" si="11"/>
        <v>0</v>
      </c>
      <c r="H53" s="9">
        <f t="shared" si="12"/>
        <v>252</v>
      </c>
      <c r="I53" s="9">
        <f t="shared" si="12"/>
        <v>230</v>
      </c>
      <c r="J53" s="9">
        <f t="shared" si="13"/>
        <v>482</v>
      </c>
      <c r="K53" s="375" t="s">
        <v>223</v>
      </c>
    </row>
    <row r="54" spans="1:11" ht="17.25" customHeight="1" x14ac:dyDescent="0.25">
      <c r="A54" s="8" t="s">
        <v>224</v>
      </c>
      <c r="B54" s="9">
        <v>101</v>
      </c>
      <c r="C54" s="9">
        <v>99</v>
      </c>
      <c r="D54" s="9">
        <f t="shared" si="14"/>
        <v>200</v>
      </c>
      <c r="E54" s="9">
        <v>0</v>
      </c>
      <c r="F54" s="9">
        <v>0</v>
      </c>
      <c r="G54" s="9">
        <f t="shared" si="11"/>
        <v>0</v>
      </c>
      <c r="H54" s="9">
        <f t="shared" si="12"/>
        <v>101</v>
      </c>
      <c r="I54" s="9">
        <f t="shared" si="12"/>
        <v>99</v>
      </c>
      <c r="J54" s="9">
        <f t="shared" si="13"/>
        <v>200</v>
      </c>
      <c r="K54" s="375" t="s">
        <v>1336</v>
      </c>
    </row>
    <row r="55" spans="1:11" ht="17.25" customHeight="1" x14ac:dyDescent="0.25">
      <c r="A55" s="8" t="s">
        <v>226</v>
      </c>
      <c r="B55" s="9">
        <v>406</v>
      </c>
      <c r="C55" s="9">
        <v>831</v>
      </c>
      <c r="D55" s="9">
        <f t="shared" si="14"/>
        <v>1237</v>
      </c>
      <c r="E55" s="9">
        <v>0</v>
      </c>
      <c r="F55" s="9">
        <v>0</v>
      </c>
      <c r="G55" s="9">
        <f t="shared" si="11"/>
        <v>0</v>
      </c>
      <c r="H55" s="9">
        <f t="shared" si="12"/>
        <v>406</v>
      </c>
      <c r="I55" s="9">
        <f t="shared" si="12"/>
        <v>831</v>
      </c>
      <c r="J55" s="9">
        <f t="shared" si="13"/>
        <v>1237</v>
      </c>
      <c r="K55" s="375" t="s">
        <v>267</v>
      </c>
    </row>
    <row r="56" spans="1:11" ht="17.25" customHeight="1" x14ac:dyDescent="0.25">
      <c r="A56" s="8" t="s">
        <v>230</v>
      </c>
      <c r="B56" s="9">
        <v>327</v>
      </c>
      <c r="C56" s="9">
        <v>292</v>
      </c>
      <c r="D56" s="9">
        <f t="shared" si="14"/>
        <v>619</v>
      </c>
      <c r="E56" s="9">
        <v>0</v>
      </c>
      <c r="F56" s="9">
        <v>0</v>
      </c>
      <c r="G56" s="9">
        <f t="shared" si="11"/>
        <v>0</v>
      </c>
      <c r="H56" s="9">
        <f t="shared" si="12"/>
        <v>327</v>
      </c>
      <c r="I56" s="9">
        <f t="shared" si="12"/>
        <v>292</v>
      </c>
      <c r="J56" s="9">
        <f t="shared" si="13"/>
        <v>619</v>
      </c>
      <c r="K56" s="375" t="s">
        <v>231</v>
      </c>
    </row>
    <row r="57" spans="1:11" ht="17.25" customHeight="1" x14ac:dyDescent="0.25">
      <c r="A57" s="8" t="s">
        <v>472</v>
      </c>
      <c r="B57" s="9">
        <v>1019</v>
      </c>
      <c r="C57" s="9">
        <v>2294</v>
      </c>
      <c r="D57" s="9">
        <f>SUM(B57:C57)</f>
        <v>3313</v>
      </c>
      <c r="E57" s="9">
        <v>0</v>
      </c>
      <c r="F57" s="9">
        <v>0</v>
      </c>
      <c r="G57" s="9">
        <f t="shared" si="11"/>
        <v>0</v>
      </c>
      <c r="H57" s="9">
        <f t="shared" si="12"/>
        <v>1019</v>
      </c>
      <c r="I57" s="9">
        <f t="shared" si="12"/>
        <v>2294</v>
      </c>
      <c r="J57" s="9">
        <f t="shared" si="13"/>
        <v>3313</v>
      </c>
      <c r="K57" s="375" t="s">
        <v>473</v>
      </c>
    </row>
    <row r="58" spans="1:11" ht="17.25" customHeight="1" x14ac:dyDescent="0.25">
      <c r="A58" s="8" t="s">
        <v>474</v>
      </c>
      <c r="B58" s="9">
        <v>286</v>
      </c>
      <c r="C58" s="9">
        <v>540</v>
      </c>
      <c r="D58" s="9">
        <f t="shared" si="14"/>
        <v>826</v>
      </c>
      <c r="E58" s="9">
        <v>0</v>
      </c>
      <c r="F58" s="9">
        <v>0</v>
      </c>
      <c r="G58" s="9">
        <f t="shared" si="11"/>
        <v>0</v>
      </c>
      <c r="H58" s="9">
        <f t="shared" si="12"/>
        <v>286</v>
      </c>
      <c r="I58" s="9">
        <f t="shared" si="12"/>
        <v>540</v>
      </c>
      <c r="J58" s="9">
        <f t="shared" si="13"/>
        <v>826</v>
      </c>
      <c r="K58" s="375" t="s">
        <v>475</v>
      </c>
    </row>
    <row r="59" spans="1:11" ht="17.25" customHeight="1" x14ac:dyDescent="0.25">
      <c r="A59" s="8" t="s">
        <v>1337</v>
      </c>
      <c r="B59" s="9">
        <v>94</v>
      </c>
      <c r="C59" s="9">
        <v>82</v>
      </c>
      <c r="D59" s="9">
        <f t="shared" si="14"/>
        <v>176</v>
      </c>
      <c r="E59" s="9">
        <v>0</v>
      </c>
      <c r="F59" s="9">
        <v>0</v>
      </c>
      <c r="G59" s="9">
        <f t="shared" si="11"/>
        <v>0</v>
      </c>
      <c r="H59" s="9">
        <f t="shared" si="12"/>
        <v>94</v>
      </c>
      <c r="I59" s="9">
        <f t="shared" si="12"/>
        <v>82</v>
      </c>
      <c r="J59" s="9">
        <f t="shared" si="13"/>
        <v>176</v>
      </c>
      <c r="K59" s="375" t="s">
        <v>1338</v>
      </c>
    </row>
    <row r="60" spans="1:11" ht="17.25" customHeight="1" x14ac:dyDescent="0.25">
      <c r="A60" s="8" t="s">
        <v>321</v>
      </c>
      <c r="B60" s="9">
        <v>1266</v>
      </c>
      <c r="C60" s="9">
        <v>1780</v>
      </c>
      <c r="D60" s="9">
        <f t="shared" si="14"/>
        <v>3046</v>
      </c>
      <c r="E60" s="9">
        <v>0</v>
      </c>
      <c r="F60" s="9">
        <v>0</v>
      </c>
      <c r="G60" s="9">
        <f t="shared" si="11"/>
        <v>0</v>
      </c>
      <c r="H60" s="9">
        <f t="shared" si="12"/>
        <v>1266</v>
      </c>
      <c r="I60" s="9">
        <f t="shared" si="12"/>
        <v>1780</v>
      </c>
      <c r="J60" s="9">
        <f t="shared" si="13"/>
        <v>3046</v>
      </c>
      <c r="K60" s="375" t="s">
        <v>322</v>
      </c>
    </row>
    <row r="61" spans="1:11" ht="17.25" customHeight="1" x14ac:dyDescent="0.25">
      <c r="A61" s="8" t="s">
        <v>238</v>
      </c>
      <c r="B61" s="9">
        <v>604</v>
      </c>
      <c r="C61" s="9">
        <v>181</v>
      </c>
      <c r="D61" s="9">
        <f t="shared" si="14"/>
        <v>785</v>
      </c>
      <c r="E61" s="9">
        <v>0</v>
      </c>
      <c r="F61" s="9">
        <v>0</v>
      </c>
      <c r="G61" s="9">
        <f t="shared" si="11"/>
        <v>0</v>
      </c>
      <c r="H61" s="9">
        <f t="shared" si="12"/>
        <v>604</v>
      </c>
      <c r="I61" s="9">
        <f t="shared" si="12"/>
        <v>181</v>
      </c>
      <c r="J61" s="9">
        <f t="shared" si="13"/>
        <v>785</v>
      </c>
      <c r="K61" s="375" t="s">
        <v>1246</v>
      </c>
    </row>
    <row r="62" spans="1:11" ht="17.25" customHeight="1" x14ac:dyDescent="0.25">
      <c r="A62" s="8" t="s">
        <v>1339</v>
      </c>
      <c r="B62" s="9">
        <v>425</v>
      </c>
      <c r="C62" s="9">
        <v>377</v>
      </c>
      <c r="D62" s="9">
        <f t="shared" si="14"/>
        <v>802</v>
      </c>
      <c r="E62" s="9">
        <v>0</v>
      </c>
      <c r="F62" s="9">
        <v>0</v>
      </c>
      <c r="G62" s="9">
        <f t="shared" si="11"/>
        <v>0</v>
      </c>
      <c r="H62" s="9">
        <f t="shared" si="12"/>
        <v>425</v>
      </c>
      <c r="I62" s="9">
        <f t="shared" si="12"/>
        <v>377</v>
      </c>
      <c r="J62" s="9">
        <f t="shared" si="13"/>
        <v>802</v>
      </c>
      <c r="K62" s="375" t="s">
        <v>445</v>
      </c>
    </row>
    <row r="63" spans="1:11" ht="17.25" customHeight="1" x14ac:dyDescent="0.25">
      <c r="A63" s="8" t="s">
        <v>1340</v>
      </c>
      <c r="B63" s="9">
        <v>125</v>
      </c>
      <c r="C63" s="9">
        <v>332</v>
      </c>
      <c r="D63" s="9">
        <f t="shared" si="14"/>
        <v>457</v>
      </c>
      <c r="E63" s="9">
        <v>0</v>
      </c>
      <c r="F63" s="9">
        <v>0</v>
      </c>
      <c r="G63" s="9">
        <f t="shared" si="11"/>
        <v>0</v>
      </c>
      <c r="H63" s="9">
        <f t="shared" si="12"/>
        <v>125</v>
      </c>
      <c r="I63" s="9">
        <f t="shared" si="12"/>
        <v>332</v>
      </c>
      <c r="J63" s="9">
        <f t="shared" si="13"/>
        <v>457</v>
      </c>
      <c r="K63" s="375" t="s">
        <v>253</v>
      </c>
    </row>
    <row r="64" spans="1:11" ht="17.25" customHeight="1" x14ac:dyDescent="0.25">
      <c r="A64" s="8" t="s">
        <v>254</v>
      </c>
      <c r="B64" s="9">
        <v>381</v>
      </c>
      <c r="C64" s="9">
        <v>860</v>
      </c>
      <c r="D64" s="9">
        <f t="shared" si="14"/>
        <v>1241</v>
      </c>
      <c r="E64" s="9">
        <v>0</v>
      </c>
      <c r="F64" s="9">
        <v>0</v>
      </c>
      <c r="G64" s="9">
        <f t="shared" si="11"/>
        <v>0</v>
      </c>
      <c r="H64" s="9">
        <f t="shared" si="12"/>
        <v>381</v>
      </c>
      <c r="I64" s="9">
        <f t="shared" si="12"/>
        <v>860</v>
      </c>
      <c r="J64" s="9">
        <f t="shared" si="13"/>
        <v>1241</v>
      </c>
      <c r="K64" s="375" t="s">
        <v>255</v>
      </c>
    </row>
    <row r="65" spans="1:11" ht="17.25" customHeight="1" x14ac:dyDescent="0.25">
      <c r="A65" s="8" t="s">
        <v>90</v>
      </c>
      <c r="B65" s="9">
        <f t="shared" ref="B65:J65" si="15">SUM(B51:B64)</f>
        <v>5844</v>
      </c>
      <c r="C65" s="9">
        <f t="shared" si="15"/>
        <v>8817</v>
      </c>
      <c r="D65" s="9">
        <f t="shared" si="15"/>
        <v>14661</v>
      </c>
      <c r="E65" s="9">
        <f t="shared" si="15"/>
        <v>0</v>
      </c>
      <c r="F65" s="9">
        <f t="shared" si="15"/>
        <v>0</v>
      </c>
      <c r="G65" s="9">
        <f t="shared" si="15"/>
        <v>0</v>
      </c>
      <c r="H65" s="9">
        <f t="shared" si="15"/>
        <v>5844</v>
      </c>
      <c r="I65" s="9">
        <f t="shared" si="15"/>
        <v>8817</v>
      </c>
      <c r="J65" s="9">
        <f t="shared" si="15"/>
        <v>14661</v>
      </c>
      <c r="K65" s="375" t="s">
        <v>91</v>
      </c>
    </row>
    <row r="66" spans="1:11" ht="17.25" customHeight="1" x14ac:dyDescent="0.25">
      <c r="A66" s="8" t="s">
        <v>92</v>
      </c>
      <c r="B66" s="9"/>
      <c r="C66" s="9"/>
      <c r="D66" s="9"/>
      <c r="E66" s="9"/>
      <c r="F66" s="9"/>
      <c r="G66" s="9"/>
      <c r="H66" s="9"/>
      <c r="I66" s="9"/>
      <c r="J66" s="9"/>
      <c r="K66" s="375" t="s">
        <v>93</v>
      </c>
    </row>
    <row r="67" spans="1:11" ht="17.25" customHeight="1" x14ac:dyDescent="0.25">
      <c r="A67" s="8" t="s">
        <v>218</v>
      </c>
      <c r="B67" s="9">
        <v>454</v>
      </c>
      <c r="C67" s="9">
        <v>126</v>
      </c>
      <c r="D67" s="9">
        <f>SUM(B67:C67)</f>
        <v>580</v>
      </c>
      <c r="E67" s="9">
        <v>0</v>
      </c>
      <c r="F67" s="9">
        <v>0</v>
      </c>
      <c r="G67" s="9">
        <f t="shared" ref="G67:G76" si="16">SUM(E67:F67)</f>
        <v>0</v>
      </c>
      <c r="H67" s="9">
        <f t="shared" ref="H67:I76" si="17">SUM(B67,E67)</f>
        <v>454</v>
      </c>
      <c r="I67" s="9">
        <f t="shared" si="17"/>
        <v>126</v>
      </c>
      <c r="J67" s="9">
        <f t="shared" ref="J67:J76" si="18">SUM(H67:I67)</f>
        <v>580</v>
      </c>
      <c r="K67" s="375" t="s">
        <v>219</v>
      </c>
    </row>
    <row r="68" spans="1:11" ht="17.25" customHeight="1" x14ac:dyDescent="0.25">
      <c r="A68" s="8" t="s">
        <v>226</v>
      </c>
      <c r="B68" s="9">
        <v>425</v>
      </c>
      <c r="C68" s="9">
        <v>296</v>
      </c>
      <c r="D68" s="9">
        <f t="shared" ref="D68:D76" si="19">SUM(B68:C68)</f>
        <v>721</v>
      </c>
      <c r="E68" s="9">
        <v>0</v>
      </c>
      <c r="F68" s="9">
        <v>0</v>
      </c>
      <c r="G68" s="9">
        <f t="shared" si="16"/>
        <v>0</v>
      </c>
      <c r="H68" s="9">
        <f t="shared" si="17"/>
        <v>425</v>
      </c>
      <c r="I68" s="9">
        <f t="shared" si="17"/>
        <v>296</v>
      </c>
      <c r="J68" s="9">
        <f t="shared" si="18"/>
        <v>721</v>
      </c>
      <c r="K68" s="375" t="s">
        <v>267</v>
      </c>
    </row>
    <row r="69" spans="1:11" ht="17.25" customHeight="1" x14ac:dyDescent="0.25">
      <c r="A69" s="8" t="s">
        <v>230</v>
      </c>
      <c r="B69" s="9">
        <v>141</v>
      </c>
      <c r="C69" s="9">
        <v>72</v>
      </c>
      <c r="D69" s="9">
        <f t="shared" si="19"/>
        <v>213</v>
      </c>
      <c r="E69" s="9">
        <v>0</v>
      </c>
      <c r="F69" s="9">
        <v>0</v>
      </c>
      <c r="G69" s="9">
        <f t="shared" si="16"/>
        <v>0</v>
      </c>
      <c r="H69" s="9">
        <f t="shared" si="17"/>
        <v>141</v>
      </c>
      <c r="I69" s="9">
        <f t="shared" si="17"/>
        <v>72</v>
      </c>
      <c r="J69" s="9">
        <f t="shared" si="18"/>
        <v>213</v>
      </c>
      <c r="K69" s="375" t="s">
        <v>231</v>
      </c>
    </row>
    <row r="70" spans="1:11" ht="17.25" customHeight="1" x14ac:dyDescent="0.25">
      <c r="A70" s="8" t="s">
        <v>472</v>
      </c>
      <c r="B70" s="9">
        <v>816</v>
      </c>
      <c r="C70" s="9">
        <v>712</v>
      </c>
      <c r="D70" s="9">
        <f t="shared" si="19"/>
        <v>1528</v>
      </c>
      <c r="E70" s="9">
        <v>0</v>
      </c>
      <c r="F70" s="9">
        <v>0</v>
      </c>
      <c r="G70" s="9">
        <f t="shared" si="16"/>
        <v>0</v>
      </c>
      <c r="H70" s="9">
        <f t="shared" si="17"/>
        <v>816</v>
      </c>
      <c r="I70" s="9">
        <f t="shared" si="17"/>
        <v>712</v>
      </c>
      <c r="J70" s="9">
        <f t="shared" si="18"/>
        <v>1528</v>
      </c>
      <c r="K70" s="375" t="s">
        <v>473</v>
      </c>
    </row>
    <row r="71" spans="1:11" ht="17.25" customHeight="1" x14ac:dyDescent="0.25">
      <c r="A71" s="8" t="s">
        <v>474</v>
      </c>
      <c r="B71" s="9">
        <v>144</v>
      </c>
      <c r="C71" s="9">
        <v>130</v>
      </c>
      <c r="D71" s="9">
        <f t="shared" si="19"/>
        <v>274</v>
      </c>
      <c r="E71" s="9">
        <v>0</v>
      </c>
      <c r="F71" s="9">
        <v>0</v>
      </c>
      <c r="G71" s="9">
        <f t="shared" si="16"/>
        <v>0</v>
      </c>
      <c r="H71" s="9">
        <f t="shared" si="17"/>
        <v>144</v>
      </c>
      <c r="I71" s="9">
        <f t="shared" si="17"/>
        <v>130</v>
      </c>
      <c r="J71" s="9">
        <f t="shared" si="18"/>
        <v>274</v>
      </c>
      <c r="K71" s="375" t="s">
        <v>475</v>
      </c>
    </row>
    <row r="72" spans="1:11" ht="17.25" customHeight="1" x14ac:dyDescent="0.25">
      <c r="A72" s="8" t="s">
        <v>321</v>
      </c>
      <c r="B72" s="9">
        <v>178</v>
      </c>
      <c r="C72" s="9">
        <v>303</v>
      </c>
      <c r="D72" s="9">
        <f t="shared" si="19"/>
        <v>481</v>
      </c>
      <c r="E72" s="9">
        <v>0</v>
      </c>
      <c r="F72" s="9">
        <v>0</v>
      </c>
      <c r="G72" s="9">
        <f t="shared" si="16"/>
        <v>0</v>
      </c>
      <c r="H72" s="9">
        <f t="shared" si="17"/>
        <v>178</v>
      </c>
      <c r="I72" s="9">
        <f t="shared" si="17"/>
        <v>303</v>
      </c>
      <c r="J72" s="9">
        <f t="shared" si="18"/>
        <v>481</v>
      </c>
      <c r="K72" s="375" t="s">
        <v>322</v>
      </c>
    </row>
    <row r="73" spans="1:11" ht="17.25" customHeight="1" x14ac:dyDescent="0.25">
      <c r="A73" s="8" t="s">
        <v>238</v>
      </c>
      <c r="B73" s="9">
        <v>162</v>
      </c>
      <c r="C73" s="9">
        <v>12</v>
      </c>
      <c r="D73" s="9">
        <f t="shared" si="19"/>
        <v>174</v>
      </c>
      <c r="E73" s="9">
        <v>0</v>
      </c>
      <c r="F73" s="9">
        <v>0</v>
      </c>
      <c r="G73" s="9">
        <f t="shared" si="16"/>
        <v>0</v>
      </c>
      <c r="H73" s="9">
        <f t="shared" si="17"/>
        <v>162</v>
      </c>
      <c r="I73" s="9">
        <f t="shared" si="17"/>
        <v>12</v>
      </c>
      <c r="J73" s="9">
        <f t="shared" si="18"/>
        <v>174</v>
      </c>
      <c r="K73" s="375" t="s">
        <v>1246</v>
      </c>
    </row>
    <row r="74" spans="1:11" ht="17.25" customHeight="1" x14ac:dyDescent="0.25">
      <c r="A74" s="8" t="s">
        <v>1339</v>
      </c>
      <c r="B74" s="9">
        <v>329</v>
      </c>
      <c r="C74" s="9">
        <v>107</v>
      </c>
      <c r="D74" s="9">
        <f t="shared" si="19"/>
        <v>436</v>
      </c>
      <c r="E74" s="9">
        <v>0</v>
      </c>
      <c r="F74" s="9">
        <v>0</v>
      </c>
      <c r="G74" s="9">
        <f t="shared" si="16"/>
        <v>0</v>
      </c>
      <c r="H74" s="9">
        <f t="shared" si="17"/>
        <v>329</v>
      </c>
      <c r="I74" s="9">
        <f t="shared" si="17"/>
        <v>107</v>
      </c>
      <c r="J74" s="9">
        <f t="shared" si="18"/>
        <v>436</v>
      </c>
      <c r="K74" s="375" t="s">
        <v>445</v>
      </c>
    </row>
    <row r="75" spans="1:11" ht="17.25" customHeight="1" x14ac:dyDescent="0.25">
      <c r="A75" s="8" t="s">
        <v>1340</v>
      </c>
      <c r="B75" s="9">
        <v>61</v>
      </c>
      <c r="C75" s="9">
        <v>108</v>
      </c>
      <c r="D75" s="9">
        <f t="shared" si="19"/>
        <v>169</v>
      </c>
      <c r="E75" s="9">
        <v>0</v>
      </c>
      <c r="F75" s="9">
        <v>0</v>
      </c>
      <c r="G75" s="9">
        <f t="shared" si="16"/>
        <v>0</v>
      </c>
      <c r="H75" s="9">
        <f t="shared" si="17"/>
        <v>61</v>
      </c>
      <c r="I75" s="9">
        <f t="shared" si="17"/>
        <v>108</v>
      </c>
      <c r="J75" s="9">
        <f t="shared" si="18"/>
        <v>169</v>
      </c>
      <c r="K75" s="375" t="s">
        <v>253</v>
      </c>
    </row>
    <row r="76" spans="1:11" ht="17.25" customHeight="1" x14ac:dyDescent="0.25">
      <c r="A76" s="8" t="s">
        <v>254</v>
      </c>
      <c r="B76" s="9">
        <v>65</v>
      </c>
      <c r="C76" s="9">
        <v>35</v>
      </c>
      <c r="D76" s="9">
        <f t="shared" si="19"/>
        <v>100</v>
      </c>
      <c r="E76" s="9">
        <v>0</v>
      </c>
      <c r="F76" s="9">
        <v>0</v>
      </c>
      <c r="G76" s="9">
        <f t="shared" si="16"/>
        <v>0</v>
      </c>
      <c r="H76" s="9">
        <f t="shared" si="17"/>
        <v>65</v>
      </c>
      <c r="I76" s="9">
        <f t="shared" si="17"/>
        <v>35</v>
      </c>
      <c r="J76" s="9">
        <f t="shared" si="18"/>
        <v>100</v>
      </c>
      <c r="K76" s="375" t="s">
        <v>255</v>
      </c>
    </row>
    <row r="77" spans="1:11" ht="17.25" customHeight="1" thickBot="1" x14ac:dyDescent="0.3">
      <c r="A77" s="8" t="s">
        <v>127</v>
      </c>
      <c r="B77" s="9">
        <f t="shared" ref="B77:J77" si="20">SUM(B67:B76)</f>
        <v>2775</v>
      </c>
      <c r="C77" s="9">
        <f t="shared" si="20"/>
        <v>1901</v>
      </c>
      <c r="D77" s="9">
        <f t="shared" si="20"/>
        <v>4676</v>
      </c>
      <c r="E77" s="9">
        <f t="shared" si="20"/>
        <v>0</v>
      </c>
      <c r="F77" s="9">
        <f t="shared" si="20"/>
        <v>0</v>
      </c>
      <c r="G77" s="9">
        <f t="shared" si="20"/>
        <v>0</v>
      </c>
      <c r="H77" s="9">
        <f t="shared" si="20"/>
        <v>2775</v>
      </c>
      <c r="I77" s="9">
        <f t="shared" si="20"/>
        <v>1901</v>
      </c>
      <c r="J77" s="9">
        <f t="shared" si="20"/>
        <v>4676</v>
      </c>
      <c r="K77" s="375" t="s">
        <v>93</v>
      </c>
    </row>
    <row r="78" spans="1:11" ht="17.25" customHeight="1" thickBot="1" x14ac:dyDescent="0.3">
      <c r="A78" s="23" t="s">
        <v>384</v>
      </c>
      <c r="B78" s="24">
        <f t="shared" ref="B78:J78" si="21">SUM(B77,B65)</f>
        <v>8619</v>
      </c>
      <c r="C78" s="24">
        <f t="shared" si="21"/>
        <v>10718</v>
      </c>
      <c r="D78" s="24">
        <f t="shared" si="21"/>
        <v>19337</v>
      </c>
      <c r="E78" s="24">
        <f t="shared" si="21"/>
        <v>0</v>
      </c>
      <c r="F78" s="24">
        <f t="shared" si="21"/>
        <v>0</v>
      </c>
      <c r="G78" s="24">
        <f t="shared" si="21"/>
        <v>0</v>
      </c>
      <c r="H78" s="24">
        <f t="shared" si="21"/>
        <v>8619</v>
      </c>
      <c r="I78" s="24">
        <f t="shared" si="21"/>
        <v>10718</v>
      </c>
      <c r="J78" s="24">
        <f t="shared" si="21"/>
        <v>19337</v>
      </c>
      <c r="K78" s="376" t="s">
        <v>263</v>
      </c>
    </row>
    <row r="79" spans="1:11" ht="14.4" thickTop="1" x14ac:dyDescent="0.25"/>
  </sheetData>
  <mergeCells count="20">
    <mergeCell ref="A1:K1"/>
    <mergeCell ref="A2:K2"/>
    <mergeCell ref="A4:A7"/>
    <mergeCell ref="B4:D4"/>
    <mergeCell ref="E4:G4"/>
    <mergeCell ref="H4:J4"/>
    <mergeCell ref="K4:K7"/>
    <mergeCell ref="B5:D5"/>
    <mergeCell ref="E5:G5"/>
    <mergeCell ref="H5:J5"/>
    <mergeCell ref="A43:K43"/>
    <mergeCell ref="A44:K44"/>
    <mergeCell ref="A46:A49"/>
    <mergeCell ref="B46:D46"/>
    <mergeCell ref="E46:G46"/>
    <mergeCell ref="H46:J46"/>
    <mergeCell ref="K46:K49"/>
    <mergeCell ref="B47:D47"/>
    <mergeCell ref="E47:G47"/>
    <mergeCell ref="H47:J47"/>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193"/>
  <sheetViews>
    <sheetView rightToLeft="1" view="pageBreakPreview" topLeftCell="A177" zoomScale="80" zoomScaleSheetLayoutView="80" workbookViewId="0">
      <selection activeCell="B202" sqref="B202"/>
    </sheetView>
  </sheetViews>
  <sheetFormatPr defaultColWidth="9" defaultRowHeight="13.8" x14ac:dyDescent="0.25"/>
  <cols>
    <col min="1" max="1" width="22.3984375" style="371" customWidth="1"/>
    <col min="2" max="10" width="10.69921875" style="371" customWidth="1"/>
    <col min="11" max="11" width="30.5" style="371" customWidth="1"/>
    <col min="12" max="16384" width="9" style="371"/>
  </cols>
  <sheetData>
    <row r="1" spans="1:11" ht="28.5" customHeight="1" x14ac:dyDescent="0.25">
      <c r="A1" s="738" t="s">
        <v>1365</v>
      </c>
      <c r="B1" s="738"/>
      <c r="C1" s="738"/>
      <c r="D1" s="738"/>
      <c r="E1" s="738"/>
      <c r="F1" s="738"/>
      <c r="G1" s="738"/>
      <c r="H1" s="738"/>
      <c r="I1" s="738"/>
      <c r="J1" s="738"/>
      <c r="K1" s="738"/>
    </row>
    <row r="2" spans="1:11" ht="23.25" customHeight="1" x14ac:dyDescent="0.25">
      <c r="A2" s="742" t="s">
        <v>1366</v>
      </c>
      <c r="B2" s="742"/>
      <c r="C2" s="742"/>
      <c r="D2" s="742"/>
      <c r="E2" s="742"/>
      <c r="F2" s="742"/>
      <c r="G2" s="742"/>
      <c r="H2" s="742"/>
      <c r="I2" s="742"/>
      <c r="J2" s="742"/>
      <c r="K2" s="742"/>
    </row>
    <row r="3" spans="1:11" ht="21" customHeight="1" thickBot="1" x14ac:dyDescent="0.35">
      <c r="A3" s="35" t="s">
        <v>1367</v>
      </c>
      <c r="K3" s="81" t="s">
        <v>1368</v>
      </c>
    </row>
    <row r="4" spans="1:11" ht="28.5" customHeight="1" thickTop="1" x14ac:dyDescent="0.3">
      <c r="A4" s="735" t="s">
        <v>205</v>
      </c>
      <c r="B4" s="746" t="s">
        <v>1</v>
      </c>
      <c r="C4" s="746"/>
      <c r="D4" s="746"/>
      <c r="E4" s="746" t="s">
        <v>2</v>
      </c>
      <c r="F4" s="746"/>
      <c r="G4" s="746"/>
      <c r="H4" s="746" t="s">
        <v>4</v>
      </c>
      <c r="I4" s="746"/>
      <c r="J4" s="746"/>
      <c r="K4" s="735" t="s">
        <v>206</v>
      </c>
    </row>
    <row r="5" spans="1:11" ht="29.25" customHeight="1" x14ac:dyDescent="0.3">
      <c r="A5" s="736"/>
      <c r="B5" s="747" t="s">
        <v>6</v>
      </c>
      <c r="C5" s="747"/>
      <c r="D5" s="747"/>
      <c r="E5" s="747" t="s">
        <v>7</v>
      </c>
      <c r="F5" s="747"/>
      <c r="G5" s="747"/>
      <c r="H5" s="747" t="s">
        <v>9</v>
      </c>
      <c r="I5" s="747"/>
      <c r="J5" s="747"/>
      <c r="K5" s="736"/>
    </row>
    <row r="6" spans="1:11" ht="21" customHeight="1" x14ac:dyDescent="0.3">
      <c r="A6" s="736"/>
      <c r="B6" s="370" t="s">
        <v>10</v>
      </c>
      <c r="C6" s="370" t="s">
        <v>113</v>
      </c>
      <c r="D6" s="370" t="s">
        <v>12</v>
      </c>
      <c r="E6" s="370" t="s">
        <v>10</v>
      </c>
      <c r="F6" s="370" t="s">
        <v>113</v>
      </c>
      <c r="G6" s="370" t="s">
        <v>12</v>
      </c>
      <c r="H6" s="370" t="s">
        <v>10</v>
      </c>
      <c r="I6" s="370" t="s">
        <v>113</v>
      </c>
      <c r="J6" s="370" t="s">
        <v>12</v>
      </c>
      <c r="K6" s="736"/>
    </row>
    <row r="7" spans="1:11" ht="21" customHeight="1" thickBot="1" x14ac:dyDescent="0.35">
      <c r="A7" s="737"/>
      <c r="B7" s="4" t="s">
        <v>13</v>
      </c>
      <c r="C7" s="4" t="s">
        <v>14</v>
      </c>
      <c r="D7" s="4" t="s">
        <v>9</v>
      </c>
      <c r="E7" s="4" t="s">
        <v>13</v>
      </c>
      <c r="F7" s="4" t="s">
        <v>14</v>
      </c>
      <c r="G7" s="4" t="s">
        <v>9</v>
      </c>
      <c r="H7" s="4" t="s">
        <v>13</v>
      </c>
      <c r="I7" s="4" t="s">
        <v>14</v>
      </c>
      <c r="J7" s="4" t="s">
        <v>9</v>
      </c>
      <c r="K7" s="737"/>
    </row>
    <row r="8" spans="1:11" ht="20.25" customHeight="1" x14ac:dyDescent="0.25">
      <c r="A8" s="39" t="s">
        <v>15</v>
      </c>
      <c r="B8" s="40"/>
      <c r="C8" s="40"/>
      <c r="D8" s="40"/>
      <c r="E8" s="40"/>
      <c r="F8" s="40"/>
      <c r="G8" s="40"/>
      <c r="H8" s="40"/>
      <c r="I8" s="40"/>
      <c r="J8" s="40"/>
      <c r="K8" s="41" t="s">
        <v>207</v>
      </c>
    </row>
    <row r="9" spans="1:11" ht="20.25" customHeight="1" x14ac:dyDescent="0.25">
      <c r="A9" s="8" t="s">
        <v>208</v>
      </c>
      <c r="B9" s="9">
        <v>60</v>
      </c>
      <c r="C9" s="9">
        <v>136</v>
      </c>
      <c r="D9" s="9">
        <f>SUM(B9:C9)</f>
        <v>196</v>
      </c>
      <c r="E9" s="9">
        <v>0</v>
      </c>
      <c r="F9" s="9">
        <v>0</v>
      </c>
      <c r="G9" s="9">
        <v>0</v>
      </c>
      <c r="H9" s="9">
        <f>SUM(B9,E9)</f>
        <v>60</v>
      </c>
      <c r="I9" s="9">
        <f>SUM(F9,C9)</f>
        <v>136</v>
      </c>
      <c r="J9" s="9">
        <f t="shared" ref="J9:J24" si="0">SUM(D9,G9)</f>
        <v>196</v>
      </c>
      <c r="K9" s="375" t="s">
        <v>209</v>
      </c>
    </row>
    <row r="10" spans="1:11" ht="20.25" customHeight="1" x14ac:dyDescent="0.25">
      <c r="A10" s="8" t="s">
        <v>1132</v>
      </c>
      <c r="B10" s="9">
        <v>47</v>
      </c>
      <c r="C10" s="9">
        <v>78</v>
      </c>
      <c r="D10" s="9">
        <f>SUM(B10:C10)</f>
        <v>125</v>
      </c>
      <c r="E10" s="9">
        <v>0</v>
      </c>
      <c r="F10" s="9">
        <v>0</v>
      </c>
      <c r="G10" s="9">
        <v>0</v>
      </c>
      <c r="H10" s="9">
        <f t="shared" ref="H10:H24" si="1">SUM(B10,E10)</f>
        <v>47</v>
      </c>
      <c r="I10" s="9">
        <f t="shared" ref="I10:I24" si="2">SUM(F10,C10)</f>
        <v>78</v>
      </c>
      <c r="J10" s="9">
        <f t="shared" si="0"/>
        <v>125</v>
      </c>
      <c r="K10" s="375" t="s">
        <v>213</v>
      </c>
    </row>
    <row r="11" spans="1:11" ht="20.25" customHeight="1" x14ac:dyDescent="0.25">
      <c r="A11" s="8" t="s">
        <v>214</v>
      </c>
      <c r="B11" s="9">
        <v>42</v>
      </c>
      <c r="C11" s="9">
        <v>95</v>
      </c>
      <c r="D11" s="9">
        <f t="shared" ref="D11:D24" si="3">SUM(B11:C11)</f>
        <v>137</v>
      </c>
      <c r="E11" s="9">
        <v>0</v>
      </c>
      <c r="F11" s="9">
        <v>0</v>
      </c>
      <c r="G11" s="9">
        <v>0</v>
      </c>
      <c r="H11" s="9">
        <f t="shared" si="1"/>
        <v>42</v>
      </c>
      <c r="I11" s="9">
        <f t="shared" si="2"/>
        <v>95</v>
      </c>
      <c r="J11" s="9">
        <f t="shared" si="0"/>
        <v>137</v>
      </c>
      <c r="K11" s="375" t="s">
        <v>310</v>
      </c>
    </row>
    <row r="12" spans="1:11" ht="20.25" customHeight="1" x14ac:dyDescent="0.25">
      <c r="A12" s="8" t="s">
        <v>534</v>
      </c>
      <c r="B12" s="9">
        <v>10</v>
      </c>
      <c r="C12" s="9">
        <v>49</v>
      </c>
      <c r="D12" s="9">
        <f t="shared" si="3"/>
        <v>59</v>
      </c>
      <c r="E12" s="9">
        <v>0</v>
      </c>
      <c r="F12" s="9">
        <v>0</v>
      </c>
      <c r="G12" s="9">
        <v>0</v>
      </c>
      <c r="H12" s="9">
        <f t="shared" si="1"/>
        <v>10</v>
      </c>
      <c r="I12" s="9">
        <f t="shared" si="2"/>
        <v>49</v>
      </c>
      <c r="J12" s="9">
        <f t="shared" si="0"/>
        <v>59</v>
      </c>
      <c r="K12" s="375" t="s">
        <v>217</v>
      </c>
    </row>
    <row r="13" spans="1:11" ht="20.25" customHeight="1" x14ac:dyDescent="0.25">
      <c r="A13" s="8" t="s">
        <v>1369</v>
      </c>
      <c r="B13" s="9">
        <v>53</v>
      </c>
      <c r="C13" s="9">
        <v>131</v>
      </c>
      <c r="D13" s="9">
        <f t="shared" si="3"/>
        <v>184</v>
      </c>
      <c r="E13" s="9">
        <v>0</v>
      </c>
      <c r="F13" s="9">
        <v>0</v>
      </c>
      <c r="G13" s="9">
        <v>0</v>
      </c>
      <c r="H13" s="9">
        <f t="shared" si="1"/>
        <v>53</v>
      </c>
      <c r="I13" s="9">
        <f t="shared" si="2"/>
        <v>131</v>
      </c>
      <c r="J13" s="9">
        <f t="shared" si="0"/>
        <v>184</v>
      </c>
      <c r="K13" s="375" t="s">
        <v>1370</v>
      </c>
    </row>
    <row r="14" spans="1:11" ht="20.25" customHeight="1" x14ac:dyDescent="0.25">
      <c r="A14" s="8" t="s">
        <v>218</v>
      </c>
      <c r="B14" s="9">
        <v>201</v>
      </c>
      <c r="C14" s="9">
        <v>151</v>
      </c>
      <c r="D14" s="9">
        <f t="shared" si="3"/>
        <v>352</v>
      </c>
      <c r="E14" s="9">
        <v>0</v>
      </c>
      <c r="F14" s="9">
        <v>0</v>
      </c>
      <c r="G14" s="9">
        <v>0</v>
      </c>
      <c r="H14" s="9">
        <f t="shared" si="1"/>
        <v>201</v>
      </c>
      <c r="I14" s="9">
        <f t="shared" si="2"/>
        <v>151</v>
      </c>
      <c r="J14" s="9">
        <f t="shared" si="0"/>
        <v>352</v>
      </c>
      <c r="K14" s="375" t="s">
        <v>219</v>
      </c>
    </row>
    <row r="15" spans="1:11" ht="20.25" customHeight="1" x14ac:dyDescent="0.25">
      <c r="A15" s="8" t="s">
        <v>222</v>
      </c>
      <c r="B15" s="9">
        <v>31</v>
      </c>
      <c r="C15" s="9">
        <v>47</v>
      </c>
      <c r="D15" s="9">
        <f t="shared" si="3"/>
        <v>78</v>
      </c>
      <c r="E15" s="9">
        <v>0</v>
      </c>
      <c r="F15" s="9">
        <v>0</v>
      </c>
      <c r="G15" s="9">
        <v>0</v>
      </c>
      <c r="H15" s="9">
        <f t="shared" si="1"/>
        <v>31</v>
      </c>
      <c r="I15" s="9">
        <f t="shared" si="2"/>
        <v>47</v>
      </c>
      <c r="J15" s="9">
        <f t="shared" si="0"/>
        <v>78</v>
      </c>
      <c r="K15" s="375" t="s">
        <v>1371</v>
      </c>
    </row>
    <row r="16" spans="1:11" ht="20.25" customHeight="1" x14ac:dyDescent="0.25">
      <c r="A16" s="8" t="s">
        <v>224</v>
      </c>
      <c r="B16" s="9">
        <v>40</v>
      </c>
      <c r="C16" s="9">
        <v>24</v>
      </c>
      <c r="D16" s="9">
        <f t="shared" si="3"/>
        <v>64</v>
      </c>
      <c r="E16" s="9">
        <v>0</v>
      </c>
      <c r="F16" s="9">
        <v>0</v>
      </c>
      <c r="G16" s="9">
        <v>0</v>
      </c>
      <c r="H16" s="9">
        <f t="shared" si="1"/>
        <v>40</v>
      </c>
      <c r="I16" s="9">
        <f t="shared" si="2"/>
        <v>24</v>
      </c>
      <c r="J16" s="9">
        <f t="shared" si="0"/>
        <v>64</v>
      </c>
      <c r="K16" s="375" t="s">
        <v>1372</v>
      </c>
    </row>
    <row r="17" spans="1:11" ht="20.25" customHeight="1" x14ac:dyDescent="0.25">
      <c r="A17" s="8" t="s">
        <v>311</v>
      </c>
      <c r="B17" s="9">
        <v>88</v>
      </c>
      <c r="C17" s="9">
        <v>250</v>
      </c>
      <c r="D17" s="9">
        <f t="shared" si="3"/>
        <v>338</v>
      </c>
      <c r="E17" s="9">
        <v>0</v>
      </c>
      <c r="F17" s="9">
        <v>0</v>
      </c>
      <c r="G17" s="9">
        <v>0</v>
      </c>
      <c r="H17" s="9">
        <f t="shared" si="1"/>
        <v>88</v>
      </c>
      <c r="I17" s="9">
        <f t="shared" si="2"/>
        <v>250</v>
      </c>
      <c r="J17" s="9">
        <f t="shared" si="0"/>
        <v>338</v>
      </c>
      <c r="K17" s="375" t="s">
        <v>227</v>
      </c>
    </row>
    <row r="18" spans="1:11" ht="20.25" customHeight="1" x14ac:dyDescent="0.25">
      <c r="A18" s="8" t="s">
        <v>316</v>
      </c>
      <c r="B18" s="9">
        <v>143</v>
      </c>
      <c r="C18" s="9">
        <v>85</v>
      </c>
      <c r="D18" s="9">
        <f t="shared" si="3"/>
        <v>228</v>
      </c>
      <c r="E18" s="9">
        <v>0</v>
      </c>
      <c r="F18" s="9">
        <v>0</v>
      </c>
      <c r="G18" s="9">
        <v>0</v>
      </c>
      <c r="H18" s="9">
        <f t="shared" si="1"/>
        <v>143</v>
      </c>
      <c r="I18" s="9">
        <f t="shared" si="2"/>
        <v>85</v>
      </c>
      <c r="J18" s="9">
        <f t="shared" si="0"/>
        <v>228</v>
      </c>
      <c r="K18" s="375" t="s">
        <v>231</v>
      </c>
    </row>
    <row r="19" spans="1:11" ht="20.25" customHeight="1" x14ac:dyDescent="0.25">
      <c r="A19" s="8" t="s">
        <v>929</v>
      </c>
      <c r="B19" s="9">
        <v>71</v>
      </c>
      <c r="C19" s="9">
        <v>54</v>
      </c>
      <c r="D19" s="9">
        <f>SUM(B19:C19)</f>
        <v>125</v>
      </c>
      <c r="E19" s="9">
        <v>0</v>
      </c>
      <c r="F19" s="9">
        <v>0</v>
      </c>
      <c r="G19" s="9">
        <v>0</v>
      </c>
      <c r="H19" s="9">
        <f t="shared" si="1"/>
        <v>71</v>
      </c>
      <c r="I19" s="9">
        <f t="shared" si="2"/>
        <v>54</v>
      </c>
      <c r="J19" s="9">
        <f t="shared" si="0"/>
        <v>125</v>
      </c>
      <c r="K19" s="375" t="s">
        <v>1373</v>
      </c>
    </row>
    <row r="20" spans="1:11" ht="20.25" customHeight="1" x14ac:dyDescent="0.25">
      <c r="A20" s="8" t="s">
        <v>472</v>
      </c>
      <c r="B20" s="9">
        <v>217</v>
      </c>
      <c r="C20" s="9">
        <v>563</v>
      </c>
      <c r="D20" s="9">
        <f t="shared" si="3"/>
        <v>780</v>
      </c>
      <c r="E20" s="9">
        <v>0</v>
      </c>
      <c r="F20" s="9">
        <v>0</v>
      </c>
      <c r="G20" s="9">
        <v>0</v>
      </c>
      <c r="H20" s="9">
        <f t="shared" si="1"/>
        <v>217</v>
      </c>
      <c r="I20" s="9">
        <f t="shared" si="2"/>
        <v>563</v>
      </c>
      <c r="J20" s="9">
        <f t="shared" si="0"/>
        <v>780</v>
      </c>
      <c r="K20" s="375" t="s">
        <v>1162</v>
      </c>
    </row>
    <row r="21" spans="1:11" ht="20.25" customHeight="1" x14ac:dyDescent="0.25">
      <c r="A21" s="8" t="s">
        <v>474</v>
      </c>
      <c r="B21" s="9">
        <v>140</v>
      </c>
      <c r="C21" s="9">
        <v>261</v>
      </c>
      <c r="D21" s="9">
        <f t="shared" si="3"/>
        <v>401</v>
      </c>
      <c r="E21" s="9">
        <v>0</v>
      </c>
      <c r="F21" s="9">
        <v>0</v>
      </c>
      <c r="G21" s="9">
        <v>0</v>
      </c>
      <c r="H21" s="9">
        <f t="shared" si="1"/>
        <v>140</v>
      </c>
      <c r="I21" s="9">
        <f t="shared" si="2"/>
        <v>261</v>
      </c>
      <c r="J21" s="9">
        <f t="shared" si="0"/>
        <v>401</v>
      </c>
      <c r="K21" s="375" t="s">
        <v>1374</v>
      </c>
    </row>
    <row r="22" spans="1:11" ht="20.25" customHeight="1" x14ac:dyDescent="0.25">
      <c r="A22" s="8" t="s">
        <v>238</v>
      </c>
      <c r="B22" s="9">
        <v>113</v>
      </c>
      <c r="C22" s="9">
        <v>52</v>
      </c>
      <c r="D22" s="9">
        <f>SUM(B22:C22)</f>
        <v>165</v>
      </c>
      <c r="E22" s="9">
        <v>0</v>
      </c>
      <c r="F22" s="9">
        <v>0</v>
      </c>
      <c r="G22" s="9">
        <v>0</v>
      </c>
      <c r="H22" s="9">
        <f t="shared" si="1"/>
        <v>113</v>
      </c>
      <c r="I22" s="9">
        <f t="shared" si="2"/>
        <v>52</v>
      </c>
      <c r="J22" s="9">
        <f t="shared" si="0"/>
        <v>165</v>
      </c>
      <c r="K22" s="375" t="s">
        <v>1246</v>
      </c>
    </row>
    <row r="23" spans="1:11" ht="20.25" customHeight="1" x14ac:dyDescent="0.25">
      <c r="A23" s="8" t="s">
        <v>541</v>
      </c>
      <c r="B23" s="9">
        <v>115</v>
      </c>
      <c r="C23" s="9">
        <v>71</v>
      </c>
      <c r="D23" s="9">
        <f t="shared" si="3"/>
        <v>186</v>
      </c>
      <c r="E23" s="9">
        <v>0</v>
      </c>
      <c r="F23" s="9">
        <v>0</v>
      </c>
      <c r="G23" s="9">
        <v>0</v>
      </c>
      <c r="H23" s="9">
        <f t="shared" si="1"/>
        <v>115</v>
      </c>
      <c r="I23" s="9">
        <f t="shared" si="2"/>
        <v>71</v>
      </c>
      <c r="J23" s="9">
        <f t="shared" si="0"/>
        <v>186</v>
      </c>
      <c r="K23" s="375" t="s">
        <v>249</v>
      </c>
    </row>
    <row r="24" spans="1:11" ht="20.25" customHeight="1" x14ac:dyDescent="0.25">
      <c r="A24" s="8" t="s">
        <v>254</v>
      </c>
      <c r="B24" s="9">
        <v>98</v>
      </c>
      <c r="C24" s="9">
        <v>313</v>
      </c>
      <c r="D24" s="9">
        <f t="shared" si="3"/>
        <v>411</v>
      </c>
      <c r="E24" s="9">
        <v>0</v>
      </c>
      <c r="F24" s="9">
        <v>0</v>
      </c>
      <c r="G24" s="9">
        <v>0</v>
      </c>
      <c r="H24" s="9">
        <f t="shared" si="1"/>
        <v>98</v>
      </c>
      <c r="I24" s="9">
        <f t="shared" si="2"/>
        <v>313</v>
      </c>
      <c r="J24" s="9">
        <f t="shared" si="0"/>
        <v>411</v>
      </c>
      <c r="K24" s="375" t="s">
        <v>1375</v>
      </c>
    </row>
    <row r="25" spans="1:11" ht="27" customHeight="1" thickBot="1" x14ac:dyDescent="0.3">
      <c r="A25" s="11" t="s">
        <v>90</v>
      </c>
      <c r="B25" s="12">
        <f>SUM(B9:B24)</f>
        <v>1469</v>
      </c>
      <c r="C25" s="12">
        <f t="shared" ref="C25:J25" si="4">SUM(C9:C24)</f>
        <v>2360</v>
      </c>
      <c r="D25" s="12">
        <f t="shared" si="4"/>
        <v>3829</v>
      </c>
      <c r="E25" s="12">
        <f t="shared" si="4"/>
        <v>0</v>
      </c>
      <c r="F25" s="12">
        <f t="shared" si="4"/>
        <v>0</v>
      </c>
      <c r="G25" s="12">
        <f t="shared" si="4"/>
        <v>0</v>
      </c>
      <c r="H25" s="12">
        <f t="shared" si="4"/>
        <v>1469</v>
      </c>
      <c r="I25" s="12">
        <f t="shared" si="4"/>
        <v>2360</v>
      </c>
      <c r="J25" s="12">
        <f t="shared" si="4"/>
        <v>3829</v>
      </c>
      <c r="K25" s="13" t="s">
        <v>420</v>
      </c>
    </row>
    <row r="26" spans="1:11" ht="14.4" thickTop="1" x14ac:dyDescent="0.25"/>
    <row r="38" spans="1:11" ht="34.5" customHeight="1" thickBot="1" x14ac:dyDescent="0.35">
      <c r="A38" s="35" t="s">
        <v>1376</v>
      </c>
      <c r="K38" s="81" t="s">
        <v>1377</v>
      </c>
    </row>
    <row r="39" spans="1:11" ht="21" customHeight="1" thickTop="1" x14ac:dyDescent="0.3">
      <c r="A39" s="735" t="s">
        <v>205</v>
      </c>
      <c r="B39" s="746" t="s">
        <v>1</v>
      </c>
      <c r="C39" s="746"/>
      <c r="D39" s="746"/>
      <c r="E39" s="746" t="s">
        <v>2</v>
      </c>
      <c r="F39" s="746"/>
      <c r="G39" s="746"/>
      <c r="H39" s="746" t="s">
        <v>4</v>
      </c>
      <c r="I39" s="746"/>
      <c r="J39" s="746"/>
      <c r="K39" s="735" t="s">
        <v>206</v>
      </c>
    </row>
    <row r="40" spans="1:11" ht="21" customHeight="1" x14ac:dyDescent="0.3">
      <c r="A40" s="736"/>
      <c r="B40" s="747" t="s">
        <v>6</v>
      </c>
      <c r="C40" s="747"/>
      <c r="D40" s="747"/>
      <c r="E40" s="747" t="s">
        <v>7</v>
      </c>
      <c r="F40" s="747"/>
      <c r="G40" s="747"/>
      <c r="H40" s="747" t="s">
        <v>9</v>
      </c>
      <c r="I40" s="747"/>
      <c r="J40" s="747"/>
      <c r="K40" s="736"/>
    </row>
    <row r="41" spans="1:11" ht="21" customHeight="1" x14ac:dyDescent="0.3">
      <c r="A41" s="736"/>
      <c r="B41" s="370" t="s">
        <v>10</v>
      </c>
      <c r="C41" s="370" t="s">
        <v>113</v>
      </c>
      <c r="D41" s="370" t="s">
        <v>12</v>
      </c>
      <c r="E41" s="370" t="s">
        <v>10</v>
      </c>
      <c r="F41" s="370" t="s">
        <v>113</v>
      </c>
      <c r="G41" s="370" t="s">
        <v>12</v>
      </c>
      <c r="H41" s="370" t="s">
        <v>10</v>
      </c>
      <c r="I41" s="370" t="s">
        <v>113</v>
      </c>
      <c r="J41" s="370" t="s">
        <v>12</v>
      </c>
      <c r="K41" s="736"/>
    </row>
    <row r="42" spans="1:11" ht="21" customHeight="1" thickBot="1" x14ac:dyDescent="0.35">
      <c r="A42" s="737"/>
      <c r="B42" s="4" t="s">
        <v>13</v>
      </c>
      <c r="C42" s="4" t="s">
        <v>14</v>
      </c>
      <c r="D42" s="4" t="s">
        <v>9</v>
      </c>
      <c r="E42" s="4" t="s">
        <v>13</v>
      </c>
      <c r="F42" s="4" t="s">
        <v>14</v>
      </c>
      <c r="G42" s="4" t="s">
        <v>9</v>
      </c>
      <c r="H42" s="4" t="s">
        <v>13</v>
      </c>
      <c r="I42" s="4" t="s">
        <v>14</v>
      </c>
      <c r="J42" s="4" t="s">
        <v>9</v>
      </c>
      <c r="K42" s="737"/>
    </row>
    <row r="43" spans="1:11" ht="21" customHeight="1" x14ac:dyDescent="0.25">
      <c r="A43" s="39" t="s">
        <v>92</v>
      </c>
      <c r="B43" s="40"/>
      <c r="C43" s="40"/>
      <c r="D43" s="40"/>
      <c r="E43" s="40"/>
      <c r="F43" s="40"/>
      <c r="G43" s="40"/>
      <c r="H43" s="40"/>
      <c r="I43" s="40"/>
      <c r="J43" s="40"/>
      <c r="K43" s="41" t="s">
        <v>93</v>
      </c>
    </row>
    <row r="44" spans="1:11" ht="21" customHeight="1" x14ac:dyDescent="0.25">
      <c r="A44" s="8" t="s">
        <v>1378</v>
      </c>
      <c r="B44" s="350">
        <v>24</v>
      </c>
      <c r="C44" s="350">
        <v>41</v>
      </c>
      <c r="D44" s="9">
        <f>SUM(B44:C44)</f>
        <v>65</v>
      </c>
      <c r="E44" s="9">
        <v>0</v>
      </c>
      <c r="F44" s="9">
        <v>0</v>
      </c>
      <c r="G44" s="9">
        <f>SUM(E44:F44)</f>
        <v>0</v>
      </c>
      <c r="H44" s="9">
        <f>SUM(B44,E44)</f>
        <v>24</v>
      </c>
      <c r="I44" s="9">
        <f>SUM(C44,F44)</f>
        <v>41</v>
      </c>
      <c r="J44" s="9">
        <f>SUM(H44:I44)</f>
        <v>65</v>
      </c>
      <c r="K44" s="375" t="s">
        <v>267</v>
      </c>
    </row>
    <row r="45" spans="1:11" ht="21" customHeight="1" x14ac:dyDescent="0.25">
      <c r="A45" s="8" t="s">
        <v>218</v>
      </c>
      <c r="B45" s="350">
        <v>119</v>
      </c>
      <c r="C45" s="350">
        <v>19</v>
      </c>
      <c r="D45" s="9">
        <f t="shared" ref="D45:D53" si="5">SUM(B45:C45)</f>
        <v>138</v>
      </c>
      <c r="E45" s="9">
        <v>0</v>
      </c>
      <c r="F45" s="9">
        <v>0</v>
      </c>
      <c r="G45" s="9">
        <f t="shared" ref="G45:G54" si="6">SUM(E45:F45)</f>
        <v>0</v>
      </c>
      <c r="H45" s="9">
        <f t="shared" ref="H45:I53" si="7">SUM(B45,E45)</f>
        <v>119</v>
      </c>
      <c r="I45" s="9">
        <f t="shared" si="7"/>
        <v>19</v>
      </c>
      <c r="J45" s="9">
        <f t="shared" ref="J45:J53" si="8">SUM(H45:I45)</f>
        <v>138</v>
      </c>
      <c r="K45" s="375" t="s">
        <v>219</v>
      </c>
    </row>
    <row r="46" spans="1:11" ht="21" customHeight="1" x14ac:dyDescent="0.25">
      <c r="A46" s="8" t="s">
        <v>226</v>
      </c>
      <c r="B46" s="9">
        <v>67</v>
      </c>
      <c r="C46" s="9">
        <v>82</v>
      </c>
      <c r="D46" s="9">
        <f t="shared" si="5"/>
        <v>149</v>
      </c>
      <c r="E46" s="9">
        <v>0</v>
      </c>
      <c r="F46" s="9">
        <v>0</v>
      </c>
      <c r="G46" s="9">
        <f t="shared" si="6"/>
        <v>0</v>
      </c>
      <c r="H46" s="9">
        <f t="shared" si="7"/>
        <v>67</v>
      </c>
      <c r="I46" s="9">
        <f t="shared" si="7"/>
        <v>82</v>
      </c>
      <c r="J46" s="9">
        <f t="shared" si="8"/>
        <v>149</v>
      </c>
      <c r="K46" s="375" t="s">
        <v>227</v>
      </c>
    </row>
    <row r="47" spans="1:11" ht="21" customHeight="1" x14ac:dyDescent="0.25">
      <c r="A47" s="8" t="s">
        <v>230</v>
      </c>
      <c r="B47" s="9">
        <v>197</v>
      </c>
      <c r="C47" s="9">
        <v>108</v>
      </c>
      <c r="D47" s="9">
        <f t="shared" si="5"/>
        <v>305</v>
      </c>
      <c r="E47" s="9">
        <v>0</v>
      </c>
      <c r="F47" s="9">
        <v>0</v>
      </c>
      <c r="G47" s="9">
        <f t="shared" si="6"/>
        <v>0</v>
      </c>
      <c r="H47" s="9">
        <f t="shared" si="7"/>
        <v>197</v>
      </c>
      <c r="I47" s="9">
        <f t="shared" si="7"/>
        <v>108</v>
      </c>
      <c r="J47" s="9">
        <f t="shared" si="8"/>
        <v>305</v>
      </c>
      <c r="K47" s="375" t="s">
        <v>231</v>
      </c>
    </row>
    <row r="48" spans="1:11" ht="21" customHeight="1" x14ac:dyDescent="0.25">
      <c r="A48" s="8" t="s">
        <v>317</v>
      </c>
      <c r="B48" s="9">
        <v>14</v>
      </c>
      <c r="C48" s="9"/>
      <c r="D48" s="9">
        <f t="shared" si="5"/>
        <v>14</v>
      </c>
      <c r="E48" s="9">
        <v>0</v>
      </c>
      <c r="F48" s="9">
        <v>0</v>
      </c>
      <c r="G48" s="9">
        <f t="shared" si="6"/>
        <v>0</v>
      </c>
      <c r="H48" s="9">
        <f t="shared" si="7"/>
        <v>14</v>
      </c>
      <c r="I48" s="9">
        <f t="shared" si="7"/>
        <v>0</v>
      </c>
      <c r="J48" s="9">
        <f t="shared" si="8"/>
        <v>14</v>
      </c>
      <c r="K48" s="375" t="s">
        <v>1373</v>
      </c>
    </row>
    <row r="49" spans="1:11" ht="21" customHeight="1" x14ac:dyDescent="0.25">
      <c r="A49" s="8" t="s">
        <v>472</v>
      </c>
      <c r="B49" s="9">
        <v>147</v>
      </c>
      <c r="C49" s="9">
        <v>311</v>
      </c>
      <c r="D49" s="9">
        <f t="shared" si="5"/>
        <v>458</v>
      </c>
      <c r="E49" s="9">
        <v>0</v>
      </c>
      <c r="F49" s="9">
        <v>0</v>
      </c>
      <c r="G49" s="9">
        <f t="shared" si="6"/>
        <v>0</v>
      </c>
      <c r="H49" s="9">
        <f t="shared" si="7"/>
        <v>147</v>
      </c>
      <c r="I49" s="9">
        <f t="shared" si="7"/>
        <v>311</v>
      </c>
      <c r="J49" s="9">
        <f t="shared" si="8"/>
        <v>458</v>
      </c>
      <c r="K49" s="375" t="s">
        <v>1162</v>
      </c>
    </row>
    <row r="50" spans="1:11" ht="21" customHeight="1" x14ac:dyDescent="0.25">
      <c r="A50" s="8" t="s">
        <v>474</v>
      </c>
      <c r="B50" s="9">
        <v>107</v>
      </c>
      <c r="C50" s="9">
        <v>151</v>
      </c>
      <c r="D50" s="9">
        <f t="shared" si="5"/>
        <v>258</v>
      </c>
      <c r="E50" s="9">
        <v>0</v>
      </c>
      <c r="F50" s="9">
        <v>0</v>
      </c>
      <c r="G50" s="9">
        <f t="shared" si="6"/>
        <v>0</v>
      </c>
      <c r="H50" s="9">
        <f t="shared" si="7"/>
        <v>107</v>
      </c>
      <c r="I50" s="9">
        <f t="shared" si="7"/>
        <v>151</v>
      </c>
      <c r="J50" s="9">
        <f t="shared" si="8"/>
        <v>258</v>
      </c>
      <c r="K50" s="375" t="s">
        <v>1374</v>
      </c>
    </row>
    <row r="51" spans="1:11" ht="21" customHeight="1" x14ac:dyDescent="0.25">
      <c r="A51" s="8" t="s">
        <v>238</v>
      </c>
      <c r="B51" s="9">
        <v>33</v>
      </c>
      <c r="C51" s="9">
        <v>8</v>
      </c>
      <c r="D51" s="9">
        <f t="shared" si="5"/>
        <v>41</v>
      </c>
      <c r="E51" s="9">
        <v>0</v>
      </c>
      <c r="F51" s="9">
        <v>0</v>
      </c>
      <c r="G51" s="9">
        <f t="shared" si="6"/>
        <v>0</v>
      </c>
      <c r="H51" s="9">
        <f t="shared" si="7"/>
        <v>33</v>
      </c>
      <c r="I51" s="9">
        <f t="shared" si="7"/>
        <v>8</v>
      </c>
      <c r="J51" s="9">
        <f t="shared" si="8"/>
        <v>41</v>
      </c>
      <c r="K51" s="375" t="s">
        <v>1246</v>
      </c>
    </row>
    <row r="52" spans="1:11" ht="21" customHeight="1" x14ac:dyDescent="0.25">
      <c r="A52" s="8" t="s">
        <v>248</v>
      </c>
      <c r="B52" s="9">
        <v>152</v>
      </c>
      <c r="C52" s="9">
        <v>43</v>
      </c>
      <c r="D52" s="9">
        <f t="shared" si="5"/>
        <v>195</v>
      </c>
      <c r="E52" s="9">
        <v>0</v>
      </c>
      <c r="F52" s="9">
        <v>0</v>
      </c>
      <c r="G52" s="9">
        <f t="shared" si="6"/>
        <v>0</v>
      </c>
      <c r="H52" s="9">
        <f t="shared" si="7"/>
        <v>152</v>
      </c>
      <c r="I52" s="9">
        <f t="shared" si="7"/>
        <v>43</v>
      </c>
      <c r="J52" s="9">
        <f t="shared" si="8"/>
        <v>195</v>
      </c>
      <c r="K52" s="375" t="s">
        <v>249</v>
      </c>
    </row>
    <row r="53" spans="1:11" ht="21" customHeight="1" x14ac:dyDescent="0.25">
      <c r="A53" s="8" t="s">
        <v>254</v>
      </c>
      <c r="B53" s="9">
        <v>48</v>
      </c>
      <c r="C53" s="9">
        <v>27</v>
      </c>
      <c r="D53" s="9">
        <f t="shared" si="5"/>
        <v>75</v>
      </c>
      <c r="E53" s="9">
        <v>0</v>
      </c>
      <c r="F53" s="9">
        <v>0</v>
      </c>
      <c r="G53" s="9">
        <f t="shared" si="6"/>
        <v>0</v>
      </c>
      <c r="H53" s="9">
        <f t="shared" si="7"/>
        <v>48</v>
      </c>
      <c r="I53" s="9">
        <f t="shared" si="7"/>
        <v>27</v>
      </c>
      <c r="J53" s="9">
        <f t="shared" si="8"/>
        <v>75</v>
      </c>
      <c r="K53" s="375" t="s">
        <v>1375</v>
      </c>
    </row>
    <row r="54" spans="1:11" ht="21" customHeight="1" thickBot="1" x14ac:dyDescent="0.3">
      <c r="A54" s="42" t="s">
        <v>127</v>
      </c>
      <c r="B54" s="43">
        <f>SUM(B44:B53)</f>
        <v>908</v>
      </c>
      <c r="C54" s="43">
        <f t="shared" ref="C54:J54" si="9">SUM(C44:C53)</f>
        <v>790</v>
      </c>
      <c r="D54" s="43">
        <f t="shared" si="9"/>
        <v>1698</v>
      </c>
      <c r="E54" s="43">
        <f t="shared" si="9"/>
        <v>0</v>
      </c>
      <c r="F54" s="43">
        <f t="shared" si="9"/>
        <v>0</v>
      </c>
      <c r="G54" s="43">
        <f t="shared" si="6"/>
        <v>0</v>
      </c>
      <c r="H54" s="43">
        <f t="shared" si="9"/>
        <v>908</v>
      </c>
      <c r="I54" s="43">
        <f t="shared" si="9"/>
        <v>790</v>
      </c>
      <c r="J54" s="43">
        <f t="shared" si="9"/>
        <v>1698</v>
      </c>
      <c r="K54" s="44" t="s">
        <v>1379</v>
      </c>
    </row>
    <row r="55" spans="1:11" ht="21" customHeight="1" thickBot="1" x14ac:dyDescent="0.3">
      <c r="A55" s="23" t="s">
        <v>384</v>
      </c>
      <c r="B55" s="24">
        <f>SUM(B54,B25)</f>
        <v>2377</v>
      </c>
      <c r="C55" s="24">
        <f>SUM(C54,C25)</f>
        <v>3150</v>
      </c>
      <c r="D55" s="24">
        <f>SUM(D54,D25)</f>
        <v>5527</v>
      </c>
      <c r="E55" s="24">
        <f t="shared" ref="E55:J55" si="10">SUM(E25,E54)</f>
        <v>0</v>
      </c>
      <c r="F55" s="24">
        <f t="shared" si="10"/>
        <v>0</v>
      </c>
      <c r="G55" s="24">
        <f t="shared" si="10"/>
        <v>0</v>
      </c>
      <c r="H55" s="24">
        <f t="shared" si="10"/>
        <v>2377</v>
      </c>
      <c r="I55" s="24">
        <f t="shared" si="10"/>
        <v>3150</v>
      </c>
      <c r="J55" s="24">
        <f t="shared" si="10"/>
        <v>5527</v>
      </c>
      <c r="K55" s="376" t="s">
        <v>1253</v>
      </c>
    </row>
    <row r="56" spans="1:11" ht="16.2" thickTop="1" x14ac:dyDescent="0.25">
      <c r="A56" s="325"/>
      <c r="B56" s="367"/>
      <c r="C56" s="367"/>
      <c r="D56" s="367"/>
      <c r="E56" s="367"/>
      <c r="F56" s="367"/>
      <c r="G56" s="367"/>
      <c r="H56" s="367"/>
      <c r="I56" s="367"/>
      <c r="J56" s="367"/>
      <c r="K56" s="326"/>
    </row>
    <row r="81" spans="1:11" ht="30" customHeight="1" x14ac:dyDescent="0.25">
      <c r="A81" s="738" t="s">
        <v>1380</v>
      </c>
      <c r="B81" s="738"/>
      <c r="C81" s="738"/>
      <c r="D81" s="738"/>
      <c r="E81" s="738"/>
      <c r="F81" s="738"/>
      <c r="G81" s="738"/>
      <c r="H81" s="738"/>
      <c r="I81" s="738"/>
      <c r="J81" s="738"/>
      <c r="K81" s="738"/>
    </row>
    <row r="82" spans="1:11" s="66" customFormat="1" ht="21.75" customHeight="1" x14ac:dyDescent="0.25">
      <c r="A82" s="742" t="s">
        <v>1381</v>
      </c>
      <c r="B82" s="742"/>
      <c r="C82" s="742"/>
      <c r="D82" s="742"/>
      <c r="E82" s="742"/>
      <c r="F82" s="742"/>
      <c r="G82" s="742"/>
      <c r="H82" s="742"/>
      <c r="I82" s="742"/>
      <c r="J82" s="742"/>
      <c r="K82" s="742"/>
    </row>
    <row r="83" spans="1:11" ht="23.25" customHeight="1" thickBot="1" x14ac:dyDescent="0.35">
      <c r="A83" s="35" t="s">
        <v>1382</v>
      </c>
      <c r="K83" s="81" t="s">
        <v>1383</v>
      </c>
    </row>
    <row r="84" spans="1:11" ht="23.25" customHeight="1" thickTop="1" x14ac:dyDescent="0.3">
      <c r="A84" s="735" t="s">
        <v>205</v>
      </c>
      <c r="B84" s="746" t="s">
        <v>1</v>
      </c>
      <c r="C84" s="746"/>
      <c r="D84" s="746"/>
      <c r="E84" s="746" t="s">
        <v>2</v>
      </c>
      <c r="F84" s="746"/>
      <c r="G84" s="746"/>
      <c r="H84" s="746" t="s">
        <v>4</v>
      </c>
      <c r="I84" s="746"/>
      <c r="J84" s="746"/>
      <c r="K84" s="735" t="s">
        <v>206</v>
      </c>
    </row>
    <row r="85" spans="1:11" ht="23.25" customHeight="1" x14ac:dyDescent="0.3">
      <c r="A85" s="736"/>
      <c r="B85" s="747" t="s">
        <v>629</v>
      </c>
      <c r="C85" s="747"/>
      <c r="D85" s="747"/>
      <c r="E85" s="747" t="s">
        <v>7</v>
      </c>
      <c r="F85" s="747"/>
      <c r="G85" s="747"/>
      <c r="H85" s="747" t="s">
        <v>9</v>
      </c>
      <c r="I85" s="747"/>
      <c r="J85" s="747"/>
      <c r="K85" s="736"/>
    </row>
    <row r="86" spans="1:11" ht="23.25" customHeight="1" x14ac:dyDescent="0.3">
      <c r="A86" s="736"/>
      <c r="B86" s="370" t="s">
        <v>10</v>
      </c>
      <c r="C86" s="370" t="s">
        <v>113</v>
      </c>
      <c r="D86" s="370" t="s">
        <v>12</v>
      </c>
      <c r="E86" s="370" t="s">
        <v>10</v>
      </c>
      <c r="F86" s="370" t="s">
        <v>113</v>
      </c>
      <c r="G86" s="370" t="s">
        <v>12</v>
      </c>
      <c r="H86" s="370" t="s">
        <v>10</v>
      </c>
      <c r="I86" s="370" t="s">
        <v>113</v>
      </c>
      <c r="J86" s="370" t="s">
        <v>4</v>
      </c>
      <c r="K86" s="736"/>
    </row>
    <row r="87" spans="1:11" ht="23.25" customHeight="1" thickBot="1" x14ac:dyDescent="0.35">
      <c r="A87" s="737"/>
      <c r="B87" s="4" t="s">
        <v>13</v>
      </c>
      <c r="C87" s="4" t="s">
        <v>14</v>
      </c>
      <c r="D87" s="4" t="s">
        <v>9</v>
      </c>
      <c r="E87" s="4" t="s">
        <v>13</v>
      </c>
      <c r="F87" s="4" t="s">
        <v>14</v>
      </c>
      <c r="G87" s="4" t="s">
        <v>9</v>
      </c>
      <c r="H87" s="4" t="s">
        <v>13</v>
      </c>
      <c r="I87" s="4" t="s">
        <v>14</v>
      </c>
      <c r="J87" s="4" t="s">
        <v>9</v>
      </c>
      <c r="K87" s="737"/>
    </row>
    <row r="88" spans="1:11" ht="20.100000000000001" customHeight="1" x14ac:dyDescent="0.25">
      <c r="A88" s="39" t="s">
        <v>15</v>
      </c>
      <c r="B88" s="40"/>
      <c r="C88" s="40"/>
      <c r="D88" s="40"/>
      <c r="E88" s="40"/>
      <c r="F88" s="40"/>
      <c r="G88" s="40"/>
      <c r="H88" s="40"/>
      <c r="I88" s="40"/>
      <c r="J88" s="40"/>
      <c r="K88" s="41" t="s">
        <v>207</v>
      </c>
    </row>
    <row r="89" spans="1:11" ht="20.100000000000001" customHeight="1" x14ac:dyDescent="0.25">
      <c r="A89" s="8" t="s">
        <v>208</v>
      </c>
      <c r="B89" s="9">
        <v>274</v>
      </c>
      <c r="C89" s="9">
        <v>595</v>
      </c>
      <c r="D89" s="9">
        <f>SUM(B89:C89)</f>
        <v>869</v>
      </c>
      <c r="E89" s="9">
        <v>1</v>
      </c>
      <c r="F89" s="9">
        <v>0</v>
      </c>
      <c r="G89" s="9">
        <f>SUM(E89:F89)</f>
        <v>1</v>
      </c>
      <c r="H89" s="9">
        <f>SUM(B89,E89)</f>
        <v>275</v>
      </c>
      <c r="I89" s="9">
        <f>SUM(C89,F89)</f>
        <v>595</v>
      </c>
      <c r="J89" s="9">
        <f t="shared" ref="J89:J104" si="11">SUM(D89,G89)</f>
        <v>870</v>
      </c>
      <c r="K89" s="375" t="s">
        <v>209</v>
      </c>
    </row>
    <row r="90" spans="1:11" ht="20.100000000000001" customHeight="1" x14ac:dyDescent="0.25">
      <c r="A90" s="8" t="s">
        <v>1132</v>
      </c>
      <c r="B90" s="9">
        <v>193</v>
      </c>
      <c r="C90" s="9">
        <v>368</v>
      </c>
      <c r="D90" s="9">
        <f>SUM(B90:C90)</f>
        <v>561</v>
      </c>
      <c r="E90" s="9">
        <v>0</v>
      </c>
      <c r="F90" s="9">
        <v>0</v>
      </c>
      <c r="G90" s="9">
        <v>0</v>
      </c>
      <c r="H90" s="9">
        <f t="shared" ref="H90:I104" si="12">SUM(B90,E90)</f>
        <v>193</v>
      </c>
      <c r="I90" s="9">
        <f t="shared" si="12"/>
        <v>368</v>
      </c>
      <c r="J90" s="9">
        <f t="shared" si="11"/>
        <v>561</v>
      </c>
      <c r="K90" s="375" t="s">
        <v>213</v>
      </c>
    </row>
    <row r="91" spans="1:11" ht="20.100000000000001" customHeight="1" x14ac:dyDescent="0.25">
      <c r="A91" s="8" t="s">
        <v>214</v>
      </c>
      <c r="B91" s="9">
        <v>158</v>
      </c>
      <c r="C91" s="9">
        <v>452</v>
      </c>
      <c r="D91" s="9">
        <f t="shared" ref="D91:D104" si="13">SUM(B91:C91)</f>
        <v>610</v>
      </c>
      <c r="E91" s="9">
        <v>0</v>
      </c>
      <c r="F91" s="9">
        <v>0</v>
      </c>
      <c r="G91" s="9">
        <v>0</v>
      </c>
      <c r="H91" s="9">
        <f t="shared" si="12"/>
        <v>158</v>
      </c>
      <c r="I91" s="9">
        <f t="shared" si="12"/>
        <v>452</v>
      </c>
      <c r="J91" s="9">
        <f t="shared" si="11"/>
        <v>610</v>
      </c>
      <c r="K91" s="375" t="s">
        <v>310</v>
      </c>
    </row>
    <row r="92" spans="1:11" ht="20.100000000000001" customHeight="1" x14ac:dyDescent="0.25">
      <c r="A92" s="8" t="s">
        <v>534</v>
      </c>
      <c r="B92" s="9">
        <v>50</v>
      </c>
      <c r="C92" s="9">
        <v>217</v>
      </c>
      <c r="D92" s="9">
        <f t="shared" si="13"/>
        <v>267</v>
      </c>
      <c r="E92" s="9">
        <v>0</v>
      </c>
      <c r="F92" s="9">
        <v>0</v>
      </c>
      <c r="G92" s="9">
        <v>0</v>
      </c>
      <c r="H92" s="9">
        <f t="shared" si="12"/>
        <v>50</v>
      </c>
      <c r="I92" s="9">
        <f t="shared" si="12"/>
        <v>217</v>
      </c>
      <c r="J92" s="9">
        <f t="shared" si="11"/>
        <v>267</v>
      </c>
      <c r="K92" s="375" t="s">
        <v>217</v>
      </c>
    </row>
    <row r="93" spans="1:11" ht="20.100000000000001" customHeight="1" x14ac:dyDescent="0.25">
      <c r="A93" s="8" t="s">
        <v>1369</v>
      </c>
      <c r="B93" s="9">
        <v>65</v>
      </c>
      <c r="C93" s="9">
        <v>221</v>
      </c>
      <c r="D93" s="9">
        <f t="shared" si="13"/>
        <v>286</v>
      </c>
      <c r="E93" s="9">
        <v>0</v>
      </c>
      <c r="F93" s="9">
        <v>0</v>
      </c>
      <c r="G93" s="9">
        <v>0</v>
      </c>
      <c r="H93" s="9">
        <f t="shared" si="12"/>
        <v>65</v>
      </c>
      <c r="I93" s="9">
        <f t="shared" si="12"/>
        <v>221</v>
      </c>
      <c r="J93" s="9">
        <f t="shared" si="11"/>
        <v>286</v>
      </c>
      <c r="K93" s="375" t="s">
        <v>1370</v>
      </c>
    </row>
    <row r="94" spans="1:11" ht="20.100000000000001" customHeight="1" x14ac:dyDescent="0.25">
      <c r="A94" s="8" t="s">
        <v>218</v>
      </c>
      <c r="B94" s="9">
        <v>531</v>
      </c>
      <c r="C94" s="9">
        <v>533</v>
      </c>
      <c r="D94" s="9">
        <f t="shared" si="13"/>
        <v>1064</v>
      </c>
      <c r="E94" s="9">
        <v>0</v>
      </c>
      <c r="F94" s="9">
        <v>0</v>
      </c>
      <c r="G94" s="9">
        <v>0</v>
      </c>
      <c r="H94" s="9">
        <f t="shared" si="12"/>
        <v>531</v>
      </c>
      <c r="I94" s="9">
        <f t="shared" si="12"/>
        <v>533</v>
      </c>
      <c r="J94" s="9">
        <f t="shared" si="11"/>
        <v>1064</v>
      </c>
      <c r="K94" s="375" t="s">
        <v>219</v>
      </c>
    </row>
    <row r="95" spans="1:11" ht="20.100000000000001" customHeight="1" x14ac:dyDescent="0.25">
      <c r="A95" s="8" t="s">
        <v>222</v>
      </c>
      <c r="B95" s="9">
        <v>177</v>
      </c>
      <c r="C95" s="9">
        <v>223</v>
      </c>
      <c r="D95" s="9">
        <f t="shared" si="13"/>
        <v>400</v>
      </c>
      <c r="E95" s="9">
        <v>0</v>
      </c>
      <c r="F95" s="9">
        <v>0</v>
      </c>
      <c r="G95" s="9">
        <v>0</v>
      </c>
      <c r="H95" s="9">
        <f t="shared" si="12"/>
        <v>177</v>
      </c>
      <c r="I95" s="9">
        <f t="shared" si="12"/>
        <v>223</v>
      </c>
      <c r="J95" s="9">
        <f t="shared" si="11"/>
        <v>400</v>
      </c>
      <c r="K95" s="375" t="s">
        <v>958</v>
      </c>
    </row>
    <row r="96" spans="1:11" ht="20.100000000000001" customHeight="1" x14ac:dyDescent="0.25">
      <c r="A96" s="8" t="s">
        <v>224</v>
      </c>
      <c r="B96" s="9">
        <v>146</v>
      </c>
      <c r="C96" s="9">
        <v>136</v>
      </c>
      <c r="D96" s="9">
        <f>SUM(B96:C96)</f>
        <v>282</v>
      </c>
      <c r="E96" s="9">
        <v>0</v>
      </c>
      <c r="F96" s="9">
        <v>0</v>
      </c>
      <c r="G96" s="9">
        <v>0</v>
      </c>
      <c r="H96" s="9">
        <f t="shared" si="12"/>
        <v>146</v>
      </c>
      <c r="I96" s="9">
        <f t="shared" si="12"/>
        <v>136</v>
      </c>
      <c r="J96" s="9">
        <f t="shared" si="11"/>
        <v>282</v>
      </c>
      <c r="K96" s="375" t="s">
        <v>1372</v>
      </c>
    </row>
    <row r="97" spans="1:11" ht="20.100000000000001" customHeight="1" x14ac:dyDescent="0.25">
      <c r="A97" s="8" t="s">
        <v>311</v>
      </c>
      <c r="B97" s="9">
        <v>244</v>
      </c>
      <c r="C97" s="9">
        <v>800</v>
      </c>
      <c r="D97" s="9">
        <f>SUM(B97:C97)</f>
        <v>1044</v>
      </c>
      <c r="E97" s="9">
        <v>0</v>
      </c>
      <c r="F97" s="9">
        <v>0</v>
      </c>
      <c r="G97" s="9">
        <v>0</v>
      </c>
      <c r="H97" s="9">
        <f t="shared" si="12"/>
        <v>244</v>
      </c>
      <c r="I97" s="9">
        <f t="shared" si="12"/>
        <v>800</v>
      </c>
      <c r="J97" s="9">
        <f t="shared" si="11"/>
        <v>1044</v>
      </c>
      <c r="K97" s="375" t="s">
        <v>227</v>
      </c>
    </row>
    <row r="98" spans="1:11" ht="20.100000000000001" customHeight="1" x14ac:dyDescent="0.25">
      <c r="A98" s="8" t="s">
        <v>316</v>
      </c>
      <c r="B98" s="9">
        <v>877</v>
      </c>
      <c r="C98" s="9">
        <v>405</v>
      </c>
      <c r="D98" s="9">
        <f t="shared" si="13"/>
        <v>1282</v>
      </c>
      <c r="E98" s="9">
        <v>0</v>
      </c>
      <c r="F98" s="9">
        <v>0</v>
      </c>
      <c r="G98" s="9">
        <v>0</v>
      </c>
      <c r="H98" s="9">
        <f t="shared" si="12"/>
        <v>877</v>
      </c>
      <c r="I98" s="9">
        <f t="shared" si="12"/>
        <v>405</v>
      </c>
      <c r="J98" s="9">
        <f t="shared" si="11"/>
        <v>1282</v>
      </c>
      <c r="K98" s="375" t="s">
        <v>231</v>
      </c>
    </row>
    <row r="99" spans="1:11" ht="20.100000000000001" customHeight="1" x14ac:dyDescent="0.25">
      <c r="A99" s="8" t="s">
        <v>929</v>
      </c>
      <c r="B99" s="9">
        <v>293</v>
      </c>
      <c r="C99" s="9">
        <v>200</v>
      </c>
      <c r="D99" s="9">
        <f>SUM(B99:C99)</f>
        <v>493</v>
      </c>
      <c r="E99" s="9">
        <v>0</v>
      </c>
      <c r="F99" s="9">
        <v>0</v>
      </c>
      <c r="G99" s="9">
        <v>0</v>
      </c>
      <c r="H99" s="9">
        <f t="shared" si="12"/>
        <v>293</v>
      </c>
      <c r="I99" s="9">
        <f t="shared" si="12"/>
        <v>200</v>
      </c>
      <c r="J99" s="9">
        <f t="shared" si="11"/>
        <v>493</v>
      </c>
      <c r="K99" s="375" t="s">
        <v>1373</v>
      </c>
    </row>
    <row r="100" spans="1:11" ht="20.100000000000001" customHeight="1" x14ac:dyDescent="0.25">
      <c r="A100" s="8" t="s">
        <v>472</v>
      </c>
      <c r="B100" s="9">
        <v>764</v>
      </c>
      <c r="C100" s="9">
        <v>1904</v>
      </c>
      <c r="D100" s="9">
        <f t="shared" si="13"/>
        <v>2668</v>
      </c>
      <c r="E100" s="9">
        <v>0</v>
      </c>
      <c r="F100" s="9">
        <v>0</v>
      </c>
      <c r="G100" s="9">
        <v>0</v>
      </c>
      <c r="H100" s="9">
        <f t="shared" si="12"/>
        <v>764</v>
      </c>
      <c r="I100" s="9">
        <f t="shared" si="12"/>
        <v>1904</v>
      </c>
      <c r="J100" s="9">
        <f t="shared" si="11"/>
        <v>2668</v>
      </c>
      <c r="K100" s="375" t="s">
        <v>1162</v>
      </c>
    </row>
    <row r="101" spans="1:11" ht="20.100000000000001" customHeight="1" x14ac:dyDescent="0.25">
      <c r="A101" s="8" t="s">
        <v>474</v>
      </c>
      <c r="B101" s="9">
        <v>464</v>
      </c>
      <c r="C101" s="9">
        <v>872</v>
      </c>
      <c r="D101" s="9">
        <f t="shared" si="13"/>
        <v>1336</v>
      </c>
      <c r="E101" s="9">
        <v>0</v>
      </c>
      <c r="F101" s="9">
        <v>0</v>
      </c>
      <c r="G101" s="9">
        <v>0</v>
      </c>
      <c r="H101" s="9">
        <f t="shared" si="12"/>
        <v>464</v>
      </c>
      <c r="I101" s="9">
        <f t="shared" si="12"/>
        <v>872</v>
      </c>
      <c r="J101" s="9">
        <f t="shared" si="11"/>
        <v>1336</v>
      </c>
      <c r="K101" s="375" t="s">
        <v>1374</v>
      </c>
    </row>
    <row r="102" spans="1:11" ht="20.100000000000001" customHeight="1" x14ac:dyDescent="0.25">
      <c r="A102" s="8" t="s">
        <v>238</v>
      </c>
      <c r="B102" s="9">
        <v>388</v>
      </c>
      <c r="C102" s="9">
        <v>161</v>
      </c>
      <c r="D102" s="9">
        <f>SUM(B102:C102)</f>
        <v>549</v>
      </c>
      <c r="E102" s="9">
        <v>0</v>
      </c>
      <c r="F102" s="9">
        <v>0</v>
      </c>
      <c r="G102" s="9">
        <v>0</v>
      </c>
      <c r="H102" s="9">
        <f t="shared" si="12"/>
        <v>388</v>
      </c>
      <c r="I102" s="9">
        <f t="shared" si="12"/>
        <v>161</v>
      </c>
      <c r="J102" s="9">
        <f t="shared" si="11"/>
        <v>549</v>
      </c>
      <c r="K102" s="375" t="s">
        <v>1246</v>
      </c>
    </row>
    <row r="103" spans="1:11" ht="20.100000000000001" customHeight="1" x14ac:dyDescent="0.25">
      <c r="A103" s="8" t="s">
        <v>541</v>
      </c>
      <c r="B103" s="9">
        <v>560</v>
      </c>
      <c r="C103" s="9">
        <v>333</v>
      </c>
      <c r="D103" s="9">
        <f>SUM(B103:C103)</f>
        <v>893</v>
      </c>
      <c r="E103" s="9">
        <v>0</v>
      </c>
      <c r="F103" s="9">
        <v>0</v>
      </c>
      <c r="G103" s="9">
        <v>0</v>
      </c>
      <c r="H103" s="9">
        <f t="shared" si="12"/>
        <v>560</v>
      </c>
      <c r="I103" s="9">
        <f t="shared" si="12"/>
        <v>333</v>
      </c>
      <c r="J103" s="9">
        <f t="shared" si="11"/>
        <v>893</v>
      </c>
      <c r="K103" s="375" t="s">
        <v>249</v>
      </c>
    </row>
    <row r="104" spans="1:11" ht="20.100000000000001" customHeight="1" x14ac:dyDescent="0.25">
      <c r="A104" s="8" t="s">
        <v>254</v>
      </c>
      <c r="B104" s="9">
        <v>419</v>
      </c>
      <c r="C104" s="9">
        <v>966</v>
      </c>
      <c r="D104" s="9">
        <f t="shared" si="13"/>
        <v>1385</v>
      </c>
      <c r="E104" s="9">
        <v>0</v>
      </c>
      <c r="F104" s="9">
        <v>0</v>
      </c>
      <c r="G104" s="9">
        <v>0</v>
      </c>
      <c r="H104" s="9">
        <f t="shared" si="12"/>
        <v>419</v>
      </c>
      <c r="I104" s="9">
        <f t="shared" si="12"/>
        <v>966</v>
      </c>
      <c r="J104" s="9">
        <f t="shared" si="11"/>
        <v>1385</v>
      </c>
      <c r="K104" s="375" t="s">
        <v>1375</v>
      </c>
    </row>
    <row r="105" spans="1:11" ht="20.100000000000001" customHeight="1" thickBot="1" x14ac:dyDescent="0.3">
      <c r="A105" s="11" t="s">
        <v>90</v>
      </c>
      <c r="B105" s="12">
        <f>SUM(B89:B104)</f>
        <v>5603</v>
      </c>
      <c r="C105" s="12">
        <f t="shared" ref="C105:J105" si="14">SUM(C89:C104)</f>
        <v>8386</v>
      </c>
      <c r="D105" s="12">
        <f>SUM(D89:D104)</f>
        <v>13989</v>
      </c>
      <c r="E105" s="12">
        <f t="shared" si="14"/>
        <v>1</v>
      </c>
      <c r="F105" s="12">
        <f t="shared" si="14"/>
        <v>0</v>
      </c>
      <c r="G105" s="12">
        <f t="shared" si="14"/>
        <v>1</v>
      </c>
      <c r="H105" s="12">
        <f t="shared" si="14"/>
        <v>5604</v>
      </c>
      <c r="I105" s="12">
        <f t="shared" si="14"/>
        <v>8386</v>
      </c>
      <c r="J105" s="12">
        <f t="shared" si="14"/>
        <v>13990</v>
      </c>
      <c r="K105" s="13" t="s">
        <v>420</v>
      </c>
    </row>
    <row r="106" spans="1:11" ht="14.4" thickTop="1" x14ac:dyDescent="0.25"/>
    <row r="107" spans="1:11" s="659" customFormat="1" x14ac:dyDescent="0.25"/>
    <row r="108" spans="1:11" s="659" customFormat="1" x14ac:dyDescent="0.25"/>
    <row r="109" spans="1:11" s="659" customFormat="1" x14ac:dyDescent="0.25"/>
    <row r="110" spans="1:11" s="659" customFormat="1" x14ac:dyDescent="0.25"/>
    <row r="111" spans="1:11" s="659" customFormat="1" x14ac:dyDescent="0.25"/>
    <row r="112" spans="1:11" s="659" customFormat="1" x14ac:dyDescent="0.25"/>
    <row r="113" spans="1:11" s="659" customFormat="1" x14ac:dyDescent="0.25"/>
    <row r="118" spans="1:11" ht="34.5" customHeight="1" thickBot="1" x14ac:dyDescent="0.35">
      <c r="A118" s="35" t="s">
        <v>1384</v>
      </c>
      <c r="K118" s="81" t="s">
        <v>1385</v>
      </c>
    </row>
    <row r="119" spans="1:11" ht="20.25" customHeight="1" thickTop="1" x14ac:dyDescent="0.3">
      <c r="A119" s="735" t="s">
        <v>205</v>
      </c>
      <c r="B119" s="746" t="s">
        <v>1</v>
      </c>
      <c r="C119" s="746"/>
      <c r="D119" s="746"/>
      <c r="E119" s="746" t="s">
        <v>2</v>
      </c>
      <c r="F119" s="746"/>
      <c r="G119" s="746"/>
      <c r="H119" s="746" t="s">
        <v>4</v>
      </c>
      <c r="I119" s="746"/>
      <c r="J119" s="746"/>
      <c r="K119" s="735" t="s">
        <v>206</v>
      </c>
    </row>
    <row r="120" spans="1:11" ht="20.25" customHeight="1" x14ac:dyDescent="0.3">
      <c r="A120" s="736"/>
      <c r="B120" s="747" t="s">
        <v>629</v>
      </c>
      <c r="C120" s="747"/>
      <c r="D120" s="747"/>
      <c r="E120" s="747" t="s">
        <v>7</v>
      </c>
      <c r="F120" s="747"/>
      <c r="G120" s="747"/>
      <c r="H120" s="747" t="s">
        <v>9</v>
      </c>
      <c r="I120" s="747"/>
      <c r="J120" s="747"/>
      <c r="K120" s="736"/>
    </row>
    <row r="121" spans="1:11" ht="20.25" customHeight="1" x14ac:dyDescent="0.3">
      <c r="A121" s="736"/>
      <c r="B121" s="370" t="s">
        <v>10</v>
      </c>
      <c r="C121" s="370" t="s">
        <v>113</v>
      </c>
      <c r="D121" s="370" t="s">
        <v>12</v>
      </c>
      <c r="E121" s="370" t="s">
        <v>10</v>
      </c>
      <c r="F121" s="370" t="s">
        <v>113</v>
      </c>
      <c r="G121" s="370" t="s">
        <v>12</v>
      </c>
      <c r="H121" s="370" t="s">
        <v>10</v>
      </c>
      <c r="I121" s="370" t="s">
        <v>113</v>
      </c>
      <c r="J121" s="370" t="s">
        <v>4</v>
      </c>
      <c r="K121" s="736"/>
    </row>
    <row r="122" spans="1:11" ht="20.25" customHeight="1" thickBot="1" x14ac:dyDescent="0.35">
      <c r="A122" s="737"/>
      <c r="B122" s="4" t="s">
        <v>13</v>
      </c>
      <c r="C122" s="4" t="s">
        <v>14</v>
      </c>
      <c r="D122" s="4" t="s">
        <v>9</v>
      </c>
      <c r="E122" s="4" t="s">
        <v>13</v>
      </c>
      <c r="F122" s="4" t="s">
        <v>14</v>
      </c>
      <c r="G122" s="4" t="s">
        <v>9</v>
      </c>
      <c r="H122" s="4" t="s">
        <v>13</v>
      </c>
      <c r="I122" s="4" t="s">
        <v>14</v>
      </c>
      <c r="J122" s="4" t="s">
        <v>9</v>
      </c>
      <c r="K122" s="737"/>
    </row>
    <row r="123" spans="1:11" ht="20.100000000000001" customHeight="1" x14ac:dyDescent="0.25">
      <c r="A123" s="39" t="s">
        <v>92</v>
      </c>
      <c r="B123" s="40"/>
      <c r="C123" s="40"/>
      <c r="D123" s="40"/>
      <c r="E123" s="40"/>
      <c r="F123" s="40"/>
      <c r="G123" s="40"/>
      <c r="H123" s="40"/>
      <c r="I123" s="40"/>
      <c r="J123" s="40"/>
      <c r="K123" s="41" t="s">
        <v>93</v>
      </c>
    </row>
    <row r="124" spans="1:11" ht="20.100000000000001" customHeight="1" x14ac:dyDescent="0.25">
      <c r="A124" s="8" t="s">
        <v>1378</v>
      </c>
      <c r="B124" s="9">
        <v>53</v>
      </c>
      <c r="C124" s="9">
        <v>124</v>
      </c>
      <c r="D124" s="9">
        <f>SUM(B124:C124)</f>
        <v>177</v>
      </c>
      <c r="E124" s="9">
        <v>0</v>
      </c>
      <c r="F124" s="9">
        <v>0</v>
      </c>
      <c r="G124" s="9">
        <v>0</v>
      </c>
      <c r="H124" s="9">
        <f>SUM(B124,E124)</f>
        <v>53</v>
      </c>
      <c r="I124" s="9">
        <f>SUM(C124,F124)</f>
        <v>124</v>
      </c>
      <c r="J124" s="9">
        <f>SUM(D124,G124)</f>
        <v>177</v>
      </c>
      <c r="K124" s="375" t="s">
        <v>227</v>
      </c>
    </row>
    <row r="125" spans="1:11" ht="20.100000000000001" customHeight="1" x14ac:dyDescent="0.25">
      <c r="A125" s="8" t="s">
        <v>218</v>
      </c>
      <c r="B125" s="9">
        <v>552</v>
      </c>
      <c r="C125" s="9">
        <v>157</v>
      </c>
      <c r="D125" s="9">
        <f>SUM(B125:C125)</f>
        <v>709</v>
      </c>
      <c r="E125" s="9">
        <v>0</v>
      </c>
      <c r="F125" s="9">
        <v>0</v>
      </c>
      <c r="G125" s="9">
        <v>0</v>
      </c>
      <c r="H125" s="9">
        <f t="shared" ref="H125:J133" si="15">SUM(B125,E125)</f>
        <v>552</v>
      </c>
      <c r="I125" s="9">
        <f t="shared" si="15"/>
        <v>157</v>
      </c>
      <c r="J125" s="9">
        <f t="shared" si="15"/>
        <v>709</v>
      </c>
      <c r="K125" s="375" t="s">
        <v>219</v>
      </c>
    </row>
    <row r="126" spans="1:11" ht="20.100000000000001" customHeight="1" x14ac:dyDescent="0.25">
      <c r="A126" s="8" t="s">
        <v>226</v>
      </c>
      <c r="B126" s="9">
        <v>251</v>
      </c>
      <c r="C126" s="9">
        <v>225</v>
      </c>
      <c r="D126" s="9">
        <f t="shared" ref="D126:D133" si="16">SUM(B126:C126)</f>
        <v>476</v>
      </c>
      <c r="E126" s="9">
        <v>0</v>
      </c>
      <c r="F126" s="9">
        <v>0</v>
      </c>
      <c r="G126" s="9">
        <v>0</v>
      </c>
      <c r="H126" s="9">
        <f t="shared" si="15"/>
        <v>251</v>
      </c>
      <c r="I126" s="9">
        <f t="shared" si="15"/>
        <v>225</v>
      </c>
      <c r="J126" s="9">
        <f t="shared" si="15"/>
        <v>476</v>
      </c>
      <c r="K126" s="375" t="s">
        <v>227</v>
      </c>
    </row>
    <row r="127" spans="1:11" ht="20.100000000000001" customHeight="1" x14ac:dyDescent="0.25">
      <c r="A127" s="8" t="s">
        <v>230</v>
      </c>
      <c r="B127" s="9">
        <v>867</v>
      </c>
      <c r="C127" s="9">
        <v>404</v>
      </c>
      <c r="D127" s="9">
        <f t="shared" si="16"/>
        <v>1271</v>
      </c>
      <c r="E127" s="9">
        <v>0</v>
      </c>
      <c r="F127" s="9">
        <v>0</v>
      </c>
      <c r="G127" s="9">
        <v>0</v>
      </c>
      <c r="H127" s="9">
        <f t="shared" si="15"/>
        <v>867</v>
      </c>
      <c r="I127" s="9">
        <f t="shared" si="15"/>
        <v>404</v>
      </c>
      <c r="J127" s="9">
        <f t="shared" si="15"/>
        <v>1271</v>
      </c>
      <c r="K127" s="375" t="s">
        <v>231</v>
      </c>
    </row>
    <row r="128" spans="1:11" ht="20.100000000000001" customHeight="1" x14ac:dyDescent="0.25">
      <c r="A128" s="8" t="s">
        <v>317</v>
      </c>
      <c r="B128" s="9">
        <v>109</v>
      </c>
      <c r="C128" s="9">
        <v>22</v>
      </c>
      <c r="D128" s="9">
        <f t="shared" si="16"/>
        <v>131</v>
      </c>
      <c r="E128" s="9">
        <v>0</v>
      </c>
      <c r="F128" s="9">
        <v>0</v>
      </c>
      <c r="G128" s="9">
        <v>0</v>
      </c>
      <c r="H128" s="9">
        <f t="shared" si="15"/>
        <v>109</v>
      </c>
      <c r="I128" s="9">
        <f t="shared" si="15"/>
        <v>22</v>
      </c>
      <c r="J128" s="9">
        <f t="shared" si="15"/>
        <v>131</v>
      </c>
      <c r="K128" s="375" t="s">
        <v>1373</v>
      </c>
    </row>
    <row r="129" spans="1:16" ht="20.100000000000001" customHeight="1" x14ac:dyDescent="0.25">
      <c r="A129" s="8" t="s">
        <v>472</v>
      </c>
      <c r="B129" s="9">
        <v>995</v>
      </c>
      <c r="C129" s="9">
        <v>1445</v>
      </c>
      <c r="D129" s="9">
        <f t="shared" si="16"/>
        <v>2440</v>
      </c>
      <c r="E129" s="9">
        <v>0</v>
      </c>
      <c r="F129" s="9">
        <v>0</v>
      </c>
      <c r="G129" s="9">
        <v>0</v>
      </c>
      <c r="H129" s="9">
        <f t="shared" si="15"/>
        <v>995</v>
      </c>
      <c r="I129" s="9">
        <f t="shared" si="15"/>
        <v>1445</v>
      </c>
      <c r="J129" s="9">
        <f t="shared" si="15"/>
        <v>2440</v>
      </c>
      <c r="K129" s="375" t="s">
        <v>1162</v>
      </c>
    </row>
    <row r="130" spans="1:16" ht="20.100000000000001" customHeight="1" x14ac:dyDescent="0.25">
      <c r="A130" s="8" t="s">
        <v>474</v>
      </c>
      <c r="B130" s="9">
        <v>392</v>
      </c>
      <c r="C130" s="9">
        <v>558</v>
      </c>
      <c r="D130" s="9">
        <f t="shared" si="16"/>
        <v>950</v>
      </c>
      <c r="E130" s="9">
        <v>0</v>
      </c>
      <c r="F130" s="9">
        <v>0</v>
      </c>
      <c r="G130" s="9">
        <v>0</v>
      </c>
      <c r="H130" s="9">
        <f t="shared" si="15"/>
        <v>392</v>
      </c>
      <c r="I130" s="9">
        <f t="shared" si="15"/>
        <v>558</v>
      </c>
      <c r="J130" s="9">
        <f t="shared" si="15"/>
        <v>950</v>
      </c>
      <c r="K130" s="375" t="s">
        <v>1374</v>
      </c>
    </row>
    <row r="131" spans="1:16" ht="20.100000000000001" customHeight="1" x14ac:dyDescent="0.25">
      <c r="A131" s="8" t="s">
        <v>238</v>
      </c>
      <c r="B131" s="9">
        <v>181</v>
      </c>
      <c r="C131" s="9">
        <v>38</v>
      </c>
      <c r="D131" s="9">
        <f t="shared" si="16"/>
        <v>219</v>
      </c>
      <c r="E131" s="9">
        <v>0</v>
      </c>
      <c r="F131" s="9">
        <v>0</v>
      </c>
      <c r="G131" s="9">
        <v>0</v>
      </c>
      <c r="H131" s="9">
        <f t="shared" si="15"/>
        <v>181</v>
      </c>
      <c r="I131" s="9">
        <f t="shared" si="15"/>
        <v>38</v>
      </c>
      <c r="J131" s="9">
        <f t="shared" si="15"/>
        <v>219</v>
      </c>
      <c r="K131" s="375" t="s">
        <v>1246</v>
      </c>
    </row>
    <row r="132" spans="1:16" ht="20.100000000000001" customHeight="1" x14ac:dyDescent="0.25">
      <c r="A132" s="8" t="s">
        <v>248</v>
      </c>
      <c r="B132" s="9">
        <v>748</v>
      </c>
      <c r="C132" s="9">
        <v>197</v>
      </c>
      <c r="D132" s="9">
        <f t="shared" si="16"/>
        <v>945</v>
      </c>
      <c r="E132" s="9">
        <v>0</v>
      </c>
      <c r="F132" s="9">
        <v>0</v>
      </c>
      <c r="G132" s="9">
        <v>0</v>
      </c>
      <c r="H132" s="9">
        <f t="shared" si="15"/>
        <v>748</v>
      </c>
      <c r="I132" s="9">
        <f t="shared" si="15"/>
        <v>197</v>
      </c>
      <c r="J132" s="9">
        <f t="shared" si="15"/>
        <v>945</v>
      </c>
      <c r="K132" s="375" t="s">
        <v>249</v>
      </c>
      <c r="O132" s="351"/>
      <c r="P132" s="351"/>
    </row>
    <row r="133" spans="1:16" ht="20.100000000000001" customHeight="1" x14ac:dyDescent="0.25">
      <c r="A133" s="8" t="s">
        <v>254</v>
      </c>
      <c r="B133" s="9">
        <v>198</v>
      </c>
      <c r="C133" s="9">
        <v>209</v>
      </c>
      <c r="D133" s="9">
        <f t="shared" si="16"/>
        <v>407</v>
      </c>
      <c r="E133" s="9">
        <v>0</v>
      </c>
      <c r="F133" s="9">
        <v>0</v>
      </c>
      <c r="G133" s="9">
        <v>0</v>
      </c>
      <c r="H133" s="9">
        <f t="shared" si="15"/>
        <v>198</v>
      </c>
      <c r="I133" s="9">
        <f t="shared" si="15"/>
        <v>209</v>
      </c>
      <c r="J133" s="9">
        <f t="shared" si="15"/>
        <v>407</v>
      </c>
      <c r="K133" s="375" t="s">
        <v>1375</v>
      </c>
      <c r="O133" s="351"/>
      <c r="P133" s="351"/>
    </row>
    <row r="134" spans="1:16" ht="20.100000000000001" customHeight="1" thickBot="1" x14ac:dyDescent="0.3">
      <c r="A134" s="42" t="s">
        <v>127</v>
      </c>
      <c r="B134" s="43">
        <f>SUM(B124:B133)</f>
        <v>4346</v>
      </c>
      <c r="C134" s="43">
        <f t="shared" ref="C134:J134" si="17">SUM(C124:C133)</f>
        <v>3379</v>
      </c>
      <c r="D134" s="43">
        <f t="shared" si="17"/>
        <v>7725</v>
      </c>
      <c r="E134" s="43">
        <f t="shared" si="17"/>
        <v>0</v>
      </c>
      <c r="F134" s="43">
        <f t="shared" si="17"/>
        <v>0</v>
      </c>
      <c r="G134" s="43">
        <f t="shared" si="17"/>
        <v>0</v>
      </c>
      <c r="H134" s="43">
        <f t="shared" si="17"/>
        <v>4346</v>
      </c>
      <c r="I134" s="43">
        <f t="shared" si="17"/>
        <v>3379</v>
      </c>
      <c r="J134" s="43">
        <f t="shared" si="17"/>
        <v>7725</v>
      </c>
      <c r="K134" s="44" t="s">
        <v>1379</v>
      </c>
    </row>
    <row r="135" spans="1:16" ht="20.100000000000001" customHeight="1" thickBot="1" x14ac:dyDescent="0.3">
      <c r="A135" s="23" t="s">
        <v>384</v>
      </c>
      <c r="B135" s="24">
        <f>SUM(B134,B105)</f>
        <v>9949</v>
      </c>
      <c r="C135" s="24">
        <f t="shared" ref="C135:J135" si="18">SUM(C134,C105)</f>
        <v>11765</v>
      </c>
      <c r="D135" s="24">
        <f t="shared" si="18"/>
        <v>21714</v>
      </c>
      <c r="E135" s="24">
        <f t="shared" si="18"/>
        <v>1</v>
      </c>
      <c r="F135" s="24">
        <f t="shared" si="18"/>
        <v>0</v>
      </c>
      <c r="G135" s="24">
        <f t="shared" si="18"/>
        <v>1</v>
      </c>
      <c r="H135" s="24">
        <f t="shared" si="18"/>
        <v>9950</v>
      </c>
      <c r="I135" s="24">
        <f t="shared" si="18"/>
        <v>11765</v>
      </c>
      <c r="J135" s="24">
        <f t="shared" si="18"/>
        <v>21715</v>
      </c>
      <c r="K135" s="376" t="s">
        <v>263</v>
      </c>
    </row>
    <row r="136" spans="1:16" ht="14.4" thickTop="1" x14ac:dyDescent="0.25"/>
    <row r="156" spans="1:11" s="659" customFormat="1" x14ac:dyDescent="0.25"/>
    <row r="157" spans="1:11" s="659" customFormat="1" x14ac:dyDescent="0.25"/>
    <row r="158" spans="1:11" s="569" customFormat="1" x14ac:dyDescent="0.25"/>
    <row r="160" spans="1:11" ht="27.75" customHeight="1" x14ac:dyDescent="0.25">
      <c r="A160" s="738" t="s">
        <v>1386</v>
      </c>
      <c r="B160" s="738"/>
      <c r="C160" s="738"/>
      <c r="D160" s="738"/>
      <c r="E160" s="738"/>
      <c r="F160" s="738"/>
      <c r="G160" s="738"/>
      <c r="H160" s="738"/>
      <c r="I160" s="738"/>
      <c r="J160" s="738"/>
      <c r="K160" s="738"/>
    </row>
    <row r="161" spans="1:11" ht="21.75" customHeight="1" x14ac:dyDescent="0.25">
      <c r="A161" s="742" t="s">
        <v>1387</v>
      </c>
      <c r="B161" s="742"/>
      <c r="C161" s="742"/>
      <c r="D161" s="742"/>
      <c r="E161" s="742"/>
      <c r="F161" s="742"/>
      <c r="G161" s="742"/>
      <c r="H161" s="742"/>
      <c r="I161" s="742"/>
      <c r="J161" s="742"/>
      <c r="K161" s="742"/>
    </row>
    <row r="162" spans="1:11" ht="18" customHeight="1" thickBot="1" x14ac:dyDescent="0.35">
      <c r="A162" s="35" t="s">
        <v>1388</v>
      </c>
      <c r="K162" s="36" t="s">
        <v>1389</v>
      </c>
    </row>
    <row r="163" spans="1:11" ht="20.100000000000001" customHeight="1" thickTop="1" x14ac:dyDescent="0.3">
      <c r="A163" s="735" t="s">
        <v>205</v>
      </c>
      <c r="B163" s="746" t="s">
        <v>1</v>
      </c>
      <c r="C163" s="746"/>
      <c r="D163" s="746"/>
      <c r="E163" s="746" t="s">
        <v>2</v>
      </c>
      <c r="F163" s="746"/>
      <c r="G163" s="746"/>
      <c r="H163" s="746" t="s">
        <v>4</v>
      </c>
      <c r="I163" s="746"/>
      <c r="J163" s="746"/>
      <c r="K163" s="735" t="s">
        <v>206</v>
      </c>
    </row>
    <row r="164" spans="1:11" ht="20.100000000000001" customHeight="1" x14ac:dyDescent="0.3">
      <c r="A164" s="736"/>
      <c r="B164" s="747" t="s">
        <v>629</v>
      </c>
      <c r="C164" s="747"/>
      <c r="D164" s="747"/>
      <c r="E164" s="747" t="s">
        <v>7</v>
      </c>
      <c r="F164" s="747"/>
      <c r="G164" s="747"/>
      <c r="H164" s="747" t="s">
        <v>9</v>
      </c>
      <c r="I164" s="747"/>
      <c r="J164" s="747"/>
      <c r="K164" s="736"/>
    </row>
    <row r="165" spans="1:11" ht="20.100000000000001" customHeight="1" x14ac:dyDescent="0.3">
      <c r="A165" s="736"/>
      <c r="B165" s="370" t="s">
        <v>10</v>
      </c>
      <c r="C165" s="370" t="s">
        <v>113</v>
      </c>
      <c r="D165" s="370" t="s">
        <v>12</v>
      </c>
      <c r="E165" s="370" t="s">
        <v>10</v>
      </c>
      <c r="F165" s="370" t="s">
        <v>113</v>
      </c>
      <c r="G165" s="370" t="s">
        <v>12</v>
      </c>
      <c r="H165" s="370" t="s">
        <v>10</v>
      </c>
      <c r="I165" s="370" t="s">
        <v>113</v>
      </c>
      <c r="J165" s="370" t="s">
        <v>12</v>
      </c>
      <c r="K165" s="736"/>
    </row>
    <row r="166" spans="1:11" ht="20.100000000000001" customHeight="1" thickBot="1" x14ac:dyDescent="0.35">
      <c r="A166" s="737"/>
      <c r="B166" s="4" t="s">
        <v>13</v>
      </c>
      <c r="C166" s="4" t="s">
        <v>14</v>
      </c>
      <c r="D166" s="4" t="s">
        <v>9</v>
      </c>
      <c r="E166" s="4" t="s">
        <v>13</v>
      </c>
      <c r="F166" s="4" t="s">
        <v>14</v>
      </c>
      <c r="G166" s="4" t="s">
        <v>9</v>
      </c>
      <c r="H166" s="4" t="s">
        <v>13</v>
      </c>
      <c r="I166" s="4" t="s">
        <v>14</v>
      </c>
      <c r="J166" s="4" t="s">
        <v>9</v>
      </c>
      <c r="K166" s="737"/>
    </row>
    <row r="167" spans="1:11" ht="18.75" customHeight="1" x14ac:dyDescent="0.25">
      <c r="A167" s="39" t="s">
        <v>1390</v>
      </c>
      <c r="B167" s="40"/>
      <c r="C167" s="40"/>
      <c r="D167" s="40"/>
      <c r="E167" s="40"/>
      <c r="F167" s="40"/>
      <c r="G167" s="40"/>
      <c r="H167" s="40"/>
      <c r="I167" s="40"/>
      <c r="J167" s="40"/>
      <c r="K167" s="41" t="s">
        <v>207</v>
      </c>
    </row>
    <row r="168" spans="1:11" ht="20.100000000000001" customHeight="1" x14ac:dyDescent="0.25">
      <c r="A168" s="8" t="s">
        <v>208</v>
      </c>
      <c r="B168" s="9">
        <v>75</v>
      </c>
      <c r="C168" s="9">
        <v>37</v>
      </c>
      <c r="D168" s="9">
        <f>SUM(B168:C168)</f>
        <v>112</v>
      </c>
      <c r="E168" s="9">
        <v>0</v>
      </c>
      <c r="F168" s="9">
        <v>0</v>
      </c>
      <c r="G168" s="9">
        <f>SUM(E168:F168)</f>
        <v>0</v>
      </c>
      <c r="H168" s="9">
        <f>SUM(B168,E168)</f>
        <v>75</v>
      </c>
      <c r="I168" s="9">
        <f>SUM(C168,F168)</f>
        <v>37</v>
      </c>
      <c r="J168" s="9">
        <f t="shared" ref="J168:J187" si="19">SUM(G168,D168)</f>
        <v>112</v>
      </c>
      <c r="K168" s="375" t="s">
        <v>209</v>
      </c>
    </row>
    <row r="169" spans="1:11" ht="20.100000000000001" customHeight="1" x14ac:dyDescent="0.25">
      <c r="A169" s="8" t="s">
        <v>1132</v>
      </c>
      <c r="B169" s="9">
        <v>24</v>
      </c>
      <c r="C169" s="9">
        <v>13</v>
      </c>
      <c r="D169" s="9">
        <f t="shared" ref="D169:D187" si="20">SUM(B169:C169)</f>
        <v>37</v>
      </c>
      <c r="E169" s="9">
        <v>0</v>
      </c>
      <c r="F169" s="9">
        <v>1</v>
      </c>
      <c r="G169" s="9">
        <f t="shared" ref="G169:G187" si="21">SUM(E169:F169)</f>
        <v>1</v>
      </c>
      <c r="H169" s="9">
        <f t="shared" ref="H169:I187" si="22">SUM(B169,E169)</f>
        <v>24</v>
      </c>
      <c r="I169" s="9">
        <f t="shared" si="22"/>
        <v>14</v>
      </c>
      <c r="J169" s="9">
        <f t="shared" si="19"/>
        <v>38</v>
      </c>
      <c r="K169" s="375" t="s">
        <v>213</v>
      </c>
    </row>
    <row r="170" spans="1:11" ht="20.100000000000001" customHeight="1" x14ac:dyDescent="0.25">
      <c r="A170" s="8" t="s">
        <v>214</v>
      </c>
      <c r="B170" s="9">
        <v>26</v>
      </c>
      <c r="C170" s="9">
        <v>27</v>
      </c>
      <c r="D170" s="9">
        <f t="shared" si="20"/>
        <v>53</v>
      </c>
      <c r="E170" s="9">
        <v>0</v>
      </c>
      <c r="F170" s="9">
        <v>0</v>
      </c>
      <c r="G170" s="9">
        <f t="shared" si="21"/>
        <v>0</v>
      </c>
      <c r="H170" s="9">
        <f t="shared" si="22"/>
        <v>26</v>
      </c>
      <c r="I170" s="9">
        <f t="shared" si="22"/>
        <v>27</v>
      </c>
      <c r="J170" s="9">
        <f t="shared" si="19"/>
        <v>53</v>
      </c>
      <c r="K170" s="375" t="s">
        <v>310</v>
      </c>
    </row>
    <row r="171" spans="1:11" ht="20.100000000000001" customHeight="1" x14ac:dyDescent="0.25">
      <c r="A171" s="8" t="s">
        <v>534</v>
      </c>
      <c r="B171" s="9">
        <v>11</v>
      </c>
      <c r="C171" s="9">
        <v>7</v>
      </c>
      <c r="D171" s="9">
        <f t="shared" si="20"/>
        <v>18</v>
      </c>
      <c r="E171" s="9">
        <v>0</v>
      </c>
      <c r="F171" s="9">
        <v>0</v>
      </c>
      <c r="G171" s="9">
        <f t="shared" si="21"/>
        <v>0</v>
      </c>
      <c r="H171" s="9">
        <f t="shared" si="22"/>
        <v>11</v>
      </c>
      <c r="I171" s="9">
        <f t="shared" si="22"/>
        <v>7</v>
      </c>
      <c r="J171" s="9">
        <f t="shared" si="19"/>
        <v>18</v>
      </c>
      <c r="K171" s="375" t="s">
        <v>217</v>
      </c>
    </row>
    <row r="172" spans="1:11" ht="20.100000000000001" customHeight="1" x14ac:dyDescent="0.25">
      <c r="A172" s="8" t="s">
        <v>1369</v>
      </c>
      <c r="B172" s="9">
        <v>19</v>
      </c>
      <c r="C172" s="9">
        <v>22</v>
      </c>
      <c r="D172" s="9">
        <f t="shared" si="20"/>
        <v>41</v>
      </c>
      <c r="E172" s="9">
        <v>0</v>
      </c>
      <c r="F172" s="9">
        <v>0</v>
      </c>
      <c r="G172" s="9">
        <f t="shared" si="21"/>
        <v>0</v>
      </c>
      <c r="H172" s="9">
        <f t="shared" si="22"/>
        <v>19</v>
      </c>
      <c r="I172" s="9">
        <f t="shared" si="22"/>
        <v>22</v>
      </c>
      <c r="J172" s="9">
        <f t="shared" si="19"/>
        <v>41</v>
      </c>
      <c r="K172" s="375" t="s">
        <v>1370</v>
      </c>
    </row>
    <row r="173" spans="1:11" ht="20.100000000000001" customHeight="1" x14ac:dyDescent="0.25">
      <c r="A173" s="8" t="s">
        <v>218</v>
      </c>
      <c r="B173" s="9">
        <v>132</v>
      </c>
      <c r="C173" s="9">
        <v>25</v>
      </c>
      <c r="D173" s="9">
        <f t="shared" si="20"/>
        <v>157</v>
      </c>
      <c r="E173" s="9">
        <v>0</v>
      </c>
      <c r="F173" s="9">
        <v>0</v>
      </c>
      <c r="G173" s="9">
        <f t="shared" si="21"/>
        <v>0</v>
      </c>
      <c r="H173" s="9">
        <f t="shared" si="22"/>
        <v>132</v>
      </c>
      <c r="I173" s="9">
        <f t="shared" si="22"/>
        <v>25</v>
      </c>
      <c r="J173" s="9">
        <f t="shared" si="19"/>
        <v>157</v>
      </c>
      <c r="K173" s="375" t="s">
        <v>219</v>
      </c>
    </row>
    <row r="174" spans="1:11" ht="20.100000000000001" customHeight="1" x14ac:dyDescent="0.25">
      <c r="A174" s="8" t="s">
        <v>222</v>
      </c>
      <c r="B174" s="9">
        <v>56</v>
      </c>
      <c r="C174" s="9">
        <v>23</v>
      </c>
      <c r="D174" s="9">
        <f t="shared" si="20"/>
        <v>79</v>
      </c>
      <c r="E174" s="9">
        <v>0</v>
      </c>
      <c r="F174" s="9">
        <v>1</v>
      </c>
      <c r="G174" s="9">
        <f t="shared" si="21"/>
        <v>1</v>
      </c>
      <c r="H174" s="9">
        <f t="shared" si="22"/>
        <v>56</v>
      </c>
      <c r="I174" s="9">
        <f t="shared" si="22"/>
        <v>24</v>
      </c>
      <c r="J174" s="9">
        <f t="shared" si="19"/>
        <v>80</v>
      </c>
      <c r="K174" s="375" t="s">
        <v>223</v>
      </c>
    </row>
    <row r="175" spans="1:11" ht="20.100000000000001" customHeight="1" x14ac:dyDescent="0.25">
      <c r="A175" s="8" t="s">
        <v>224</v>
      </c>
      <c r="B175" s="9">
        <v>38</v>
      </c>
      <c r="C175" s="9">
        <v>13</v>
      </c>
      <c r="D175" s="9">
        <f t="shared" si="20"/>
        <v>51</v>
      </c>
      <c r="E175" s="9">
        <v>0</v>
      </c>
      <c r="F175" s="9">
        <v>0</v>
      </c>
      <c r="G175" s="9">
        <f t="shared" si="21"/>
        <v>0</v>
      </c>
      <c r="H175" s="9">
        <f t="shared" si="22"/>
        <v>38</v>
      </c>
      <c r="I175" s="9">
        <f t="shared" si="22"/>
        <v>13</v>
      </c>
      <c r="J175" s="9">
        <f t="shared" si="19"/>
        <v>51</v>
      </c>
      <c r="K175" s="375" t="s">
        <v>1391</v>
      </c>
    </row>
    <row r="176" spans="1:11" ht="20.100000000000001" customHeight="1" x14ac:dyDescent="0.25">
      <c r="A176" s="8" t="s">
        <v>226</v>
      </c>
      <c r="B176" s="9">
        <v>83</v>
      </c>
      <c r="C176" s="9">
        <v>65</v>
      </c>
      <c r="D176" s="9">
        <f t="shared" si="20"/>
        <v>148</v>
      </c>
      <c r="E176" s="9">
        <v>0</v>
      </c>
      <c r="F176" s="9">
        <v>1</v>
      </c>
      <c r="G176" s="9">
        <f t="shared" si="21"/>
        <v>1</v>
      </c>
      <c r="H176" s="9">
        <f t="shared" si="22"/>
        <v>83</v>
      </c>
      <c r="I176" s="9">
        <f t="shared" si="22"/>
        <v>66</v>
      </c>
      <c r="J176" s="9">
        <f t="shared" si="19"/>
        <v>149</v>
      </c>
      <c r="K176" s="375" t="s">
        <v>227</v>
      </c>
    </row>
    <row r="177" spans="1:11" ht="20.100000000000001" customHeight="1" x14ac:dyDescent="0.25">
      <c r="A177" s="8" t="s">
        <v>316</v>
      </c>
      <c r="B177" s="9">
        <v>99</v>
      </c>
      <c r="C177" s="9">
        <v>35</v>
      </c>
      <c r="D177" s="9">
        <f t="shared" si="20"/>
        <v>134</v>
      </c>
      <c r="E177" s="9">
        <v>0</v>
      </c>
      <c r="F177" s="9">
        <v>0</v>
      </c>
      <c r="G177" s="9">
        <f t="shared" si="21"/>
        <v>0</v>
      </c>
      <c r="H177" s="9">
        <f t="shared" si="22"/>
        <v>99</v>
      </c>
      <c r="I177" s="9">
        <f t="shared" si="22"/>
        <v>35</v>
      </c>
      <c r="J177" s="9">
        <f t="shared" si="19"/>
        <v>134</v>
      </c>
      <c r="K177" s="375" t="s">
        <v>231</v>
      </c>
    </row>
    <row r="178" spans="1:11" ht="20.100000000000001" customHeight="1" x14ac:dyDescent="0.25">
      <c r="A178" s="8" t="s">
        <v>929</v>
      </c>
      <c r="B178" s="9">
        <v>38</v>
      </c>
      <c r="C178" s="9">
        <v>9</v>
      </c>
      <c r="D178" s="9">
        <f t="shared" si="20"/>
        <v>47</v>
      </c>
      <c r="E178" s="9">
        <v>0</v>
      </c>
      <c r="F178" s="9">
        <v>0</v>
      </c>
      <c r="G178" s="9">
        <f t="shared" si="21"/>
        <v>0</v>
      </c>
      <c r="H178" s="9">
        <f t="shared" si="22"/>
        <v>38</v>
      </c>
      <c r="I178" s="9">
        <f t="shared" si="22"/>
        <v>9</v>
      </c>
      <c r="J178" s="9">
        <f t="shared" si="19"/>
        <v>47</v>
      </c>
      <c r="K178" s="375" t="s">
        <v>1373</v>
      </c>
    </row>
    <row r="179" spans="1:11" ht="20.100000000000001" customHeight="1" x14ac:dyDescent="0.25">
      <c r="A179" s="8" t="s">
        <v>472</v>
      </c>
      <c r="B179" s="9">
        <v>105</v>
      </c>
      <c r="C179" s="9">
        <v>41</v>
      </c>
      <c r="D179" s="9">
        <f t="shared" si="20"/>
        <v>146</v>
      </c>
      <c r="E179" s="9">
        <v>0</v>
      </c>
      <c r="F179" s="9">
        <v>0</v>
      </c>
      <c r="G179" s="9">
        <f t="shared" si="21"/>
        <v>0</v>
      </c>
      <c r="H179" s="9">
        <f t="shared" si="22"/>
        <v>105</v>
      </c>
      <c r="I179" s="9">
        <f t="shared" si="22"/>
        <v>41</v>
      </c>
      <c r="J179" s="9">
        <f t="shared" si="19"/>
        <v>146</v>
      </c>
      <c r="K179" s="375" t="s">
        <v>1162</v>
      </c>
    </row>
    <row r="180" spans="1:11" ht="20.100000000000001" customHeight="1" x14ac:dyDescent="0.25">
      <c r="A180" s="8" t="s">
        <v>474</v>
      </c>
      <c r="B180" s="9">
        <v>50</v>
      </c>
      <c r="C180" s="9">
        <v>46</v>
      </c>
      <c r="D180" s="9">
        <f t="shared" si="20"/>
        <v>96</v>
      </c>
      <c r="E180" s="9">
        <v>0</v>
      </c>
      <c r="F180" s="9">
        <v>0</v>
      </c>
      <c r="G180" s="9">
        <f t="shared" si="21"/>
        <v>0</v>
      </c>
      <c r="H180" s="9">
        <f t="shared" si="22"/>
        <v>50</v>
      </c>
      <c r="I180" s="9">
        <f t="shared" si="22"/>
        <v>46</v>
      </c>
      <c r="J180" s="9">
        <f t="shared" si="19"/>
        <v>96</v>
      </c>
      <c r="K180" s="375" t="s">
        <v>1374</v>
      </c>
    </row>
    <row r="181" spans="1:11" ht="20.100000000000001" customHeight="1" x14ac:dyDescent="0.25">
      <c r="A181" s="8" t="s">
        <v>1114</v>
      </c>
      <c r="B181" s="9">
        <v>43</v>
      </c>
      <c r="C181" s="9">
        <v>11</v>
      </c>
      <c r="D181" s="9">
        <f t="shared" si="20"/>
        <v>54</v>
      </c>
      <c r="E181" s="9">
        <v>0</v>
      </c>
      <c r="F181" s="9">
        <v>0</v>
      </c>
      <c r="G181" s="9">
        <f t="shared" si="21"/>
        <v>0</v>
      </c>
      <c r="H181" s="9">
        <f t="shared" si="22"/>
        <v>43</v>
      </c>
      <c r="I181" s="9">
        <f t="shared" si="22"/>
        <v>11</v>
      </c>
      <c r="J181" s="9">
        <f t="shared" si="19"/>
        <v>54</v>
      </c>
      <c r="K181" s="375" t="s">
        <v>1246</v>
      </c>
    </row>
    <row r="182" spans="1:11" ht="20.100000000000001" customHeight="1" x14ac:dyDescent="0.25">
      <c r="A182" s="8" t="s">
        <v>541</v>
      </c>
      <c r="B182" s="9">
        <v>39</v>
      </c>
      <c r="C182" s="9">
        <v>14</v>
      </c>
      <c r="D182" s="9">
        <f t="shared" si="20"/>
        <v>53</v>
      </c>
      <c r="E182" s="9">
        <v>0</v>
      </c>
      <c r="F182" s="9">
        <v>0</v>
      </c>
      <c r="G182" s="9">
        <f t="shared" si="21"/>
        <v>0</v>
      </c>
      <c r="H182" s="9">
        <f t="shared" si="22"/>
        <v>39</v>
      </c>
      <c r="I182" s="9">
        <f t="shared" si="22"/>
        <v>14</v>
      </c>
      <c r="J182" s="9">
        <f t="shared" si="19"/>
        <v>53</v>
      </c>
      <c r="K182" s="375" t="s">
        <v>249</v>
      </c>
    </row>
    <row r="183" spans="1:11" ht="20.100000000000001" customHeight="1" x14ac:dyDescent="0.25">
      <c r="A183" s="8" t="s">
        <v>254</v>
      </c>
      <c r="B183" s="9">
        <v>53</v>
      </c>
      <c r="C183" s="9">
        <v>26</v>
      </c>
      <c r="D183" s="9">
        <f t="shared" si="20"/>
        <v>79</v>
      </c>
      <c r="E183" s="9">
        <v>0</v>
      </c>
      <c r="F183" s="9">
        <v>0</v>
      </c>
      <c r="G183" s="9">
        <f t="shared" si="21"/>
        <v>0</v>
      </c>
      <c r="H183" s="9">
        <f t="shared" si="22"/>
        <v>53</v>
      </c>
      <c r="I183" s="9">
        <f t="shared" si="22"/>
        <v>26</v>
      </c>
      <c r="J183" s="9">
        <f t="shared" si="19"/>
        <v>79</v>
      </c>
      <c r="K183" s="375" t="s">
        <v>1375</v>
      </c>
    </row>
    <row r="184" spans="1:11" ht="20.100000000000001" customHeight="1" x14ac:dyDescent="0.25">
      <c r="A184" s="8" t="s">
        <v>298</v>
      </c>
      <c r="B184" s="350">
        <v>0</v>
      </c>
      <c r="C184" s="350">
        <v>1</v>
      </c>
      <c r="D184" s="9">
        <f t="shared" si="20"/>
        <v>1</v>
      </c>
      <c r="E184" s="9">
        <v>0</v>
      </c>
      <c r="F184" s="9">
        <v>0</v>
      </c>
      <c r="G184" s="9">
        <f>SUM(E184:F184)</f>
        <v>0</v>
      </c>
      <c r="H184" s="9">
        <f t="shared" si="22"/>
        <v>0</v>
      </c>
      <c r="I184" s="9">
        <f t="shared" si="22"/>
        <v>1</v>
      </c>
      <c r="J184" s="9">
        <f t="shared" si="19"/>
        <v>1</v>
      </c>
      <c r="K184" s="375" t="s">
        <v>299</v>
      </c>
    </row>
    <row r="185" spans="1:11" ht="20.100000000000001" customHeight="1" x14ac:dyDescent="0.25">
      <c r="A185" s="8" t="s">
        <v>296</v>
      </c>
      <c r="B185" s="350">
        <v>2</v>
      </c>
      <c r="C185" s="350">
        <v>0</v>
      </c>
      <c r="D185" s="9">
        <f t="shared" si="20"/>
        <v>2</v>
      </c>
      <c r="E185" s="9">
        <v>0</v>
      </c>
      <c r="F185" s="9">
        <v>0</v>
      </c>
      <c r="G185" s="9">
        <f t="shared" si="21"/>
        <v>0</v>
      </c>
      <c r="H185" s="9">
        <f t="shared" si="22"/>
        <v>2</v>
      </c>
      <c r="I185" s="9">
        <f t="shared" si="22"/>
        <v>0</v>
      </c>
      <c r="J185" s="9">
        <f t="shared" si="19"/>
        <v>2</v>
      </c>
      <c r="K185" s="375" t="s">
        <v>1319</v>
      </c>
    </row>
    <row r="186" spans="1:11" ht="20.100000000000001" customHeight="1" x14ac:dyDescent="0.25">
      <c r="A186" s="8" t="s">
        <v>1392</v>
      </c>
      <c r="B186" s="350">
        <v>11</v>
      </c>
      <c r="C186" s="350">
        <v>3</v>
      </c>
      <c r="D186" s="9">
        <f t="shared" si="20"/>
        <v>14</v>
      </c>
      <c r="E186" s="9">
        <v>0</v>
      </c>
      <c r="F186" s="9">
        <v>0</v>
      </c>
      <c r="G186" s="9">
        <f t="shared" si="21"/>
        <v>0</v>
      </c>
      <c r="H186" s="9">
        <f t="shared" si="22"/>
        <v>11</v>
      </c>
      <c r="I186" s="9">
        <f t="shared" si="22"/>
        <v>3</v>
      </c>
      <c r="J186" s="9">
        <f t="shared" si="19"/>
        <v>14</v>
      </c>
      <c r="K186" s="375" t="s">
        <v>1393</v>
      </c>
    </row>
    <row r="187" spans="1:11" ht="20.100000000000001" customHeight="1" x14ac:dyDescent="0.25">
      <c r="A187" s="8" t="s">
        <v>1394</v>
      </c>
      <c r="B187" s="350">
        <v>31</v>
      </c>
      <c r="C187" s="350">
        <v>6</v>
      </c>
      <c r="D187" s="9">
        <f t="shared" si="20"/>
        <v>37</v>
      </c>
      <c r="E187" s="9">
        <v>0</v>
      </c>
      <c r="F187" s="9">
        <v>0</v>
      </c>
      <c r="G187" s="9">
        <f t="shared" si="21"/>
        <v>0</v>
      </c>
      <c r="H187" s="9">
        <f t="shared" si="22"/>
        <v>31</v>
      </c>
      <c r="I187" s="9">
        <f t="shared" si="22"/>
        <v>6</v>
      </c>
      <c r="J187" s="9">
        <f t="shared" si="19"/>
        <v>37</v>
      </c>
      <c r="K187" s="375" t="s">
        <v>303</v>
      </c>
    </row>
    <row r="188" spans="1:11" ht="20.100000000000001" customHeight="1" x14ac:dyDescent="0.25">
      <c r="A188" s="20" t="s">
        <v>1395</v>
      </c>
      <c r="B188" s="21">
        <f>SUM(B168:B187)</f>
        <v>935</v>
      </c>
      <c r="C188" s="21">
        <f t="shared" ref="C188:J188" si="23">SUM(C168:C187)</f>
        <v>424</v>
      </c>
      <c r="D188" s="21">
        <f t="shared" si="23"/>
        <v>1359</v>
      </c>
      <c r="E188" s="21">
        <f t="shared" si="23"/>
        <v>0</v>
      </c>
      <c r="F188" s="21">
        <f t="shared" si="23"/>
        <v>3</v>
      </c>
      <c r="G188" s="21">
        <f t="shared" si="23"/>
        <v>3</v>
      </c>
      <c r="H188" s="21">
        <f t="shared" si="23"/>
        <v>935</v>
      </c>
      <c r="I188" s="21">
        <f t="shared" si="23"/>
        <v>427</v>
      </c>
      <c r="J188" s="21">
        <f t="shared" si="23"/>
        <v>1362</v>
      </c>
      <c r="K188" s="22" t="s">
        <v>420</v>
      </c>
    </row>
    <row r="189" spans="1:11" ht="20.100000000000001" customHeight="1" x14ac:dyDescent="0.25">
      <c r="A189" s="8" t="s">
        <v>92</v>
      </c>
      <c r="B189" s="9"/>
      <c r="C189" s="9"/>
      <c r="D189" s="9"/>
      <c r="E189" s="9"/>
      <c r="F189" s="9"/>
      <c r="G189" s="9"/>
      <c r="H189" s="9"/>
      <c r="I189" s="9"/>
      <c r="J189" s="9"/>
      <c r="K189" s="375" t="s">
        <v>93</v>
      </c>
    </row>
    <row r="190" spans="1:11" ht="20.100000000000001" customHeight="1" x14ac:dyDescent="0.3">
      <c r="A190" s="8" t="s">
        <v>254</v>
      </c>
      <c r="B190" s="385">
        <v>4</v>
      </c>
      <c r="C190" s="385">
        <v>1</v>
      </c>
      <c r="D190" s="386">
        <f>SUM(B190:C190)</f>
        <v>5</v>
      </c>
      <c r="E190" s="381">
        <v>0</v>
      </c>
      <c r="F190" s="386">
        <v>0</v>
      </c>
      <c r="G190" s="386">
        <f>SUM(E190:F190)</f>
        <v>0</v>
      </c>
      <c r="H190" s="386">
        <f>SUM(B190,E190)</f>
        <v>4</v>
      </c>
      <c r="I190" s="386">
        <f t="shared" ref="I190:J190" si="24">SUM(C190,F190)</f>
        <v>1</v>
      </c>
      <c r="J190" s="386">
        <f t="shared" si="24"/>
        <v>5</v>
      </c>
      <c r="K190" s="375" t="s">
        <v>1375</v>
      </c>
    </row>
    <row r="191" spans="1:11" ht="20.100000000000001" customHeight="1" thickBot="1" x14ac:dyDescent="0.3">
      <c r="A191" s="20" t="s">
        <v>127</v>
      </c>
      <c r="B191" s="21">
        <f>SUM(B190)</f>
        <v>4</v>
      </c>
      <c r="C191" s="21">
        <f t="shared" ref="C191:J191" si="25">SUM(C190)</f>
        <v>1</v>
      </c>
      <c r="D191" s="21">
        <f t="shared" si="25"/>
        <v>5</v>
      </c>
      <c r="E191" s="21">
        <f t="shared" si="25"/>
        <v>0</v>
      </c>
      <c r="F191" s="21">
        <f t="shared" si="25"/>
        <v>0</v>
      </c>
      <c r="G191" s="21">
        <f t="shared" si="25"/>
        <v>0</v>
      </c>
      <c r="H191" s="21">
        <f t="shared" si="25"/>
        <v>4</v>
      </c>
      <c r="I191" s="21">
        <f t="shared" si="25"/>
        <v>1</v>
      </c>
      <c r="J191" s="21">
        <f t="shared" si="25"/>
        <v>5</v>
      </c>
      <c r="K191" s="375" t="s">
        <v>1379</v>
      </c>
    </row>
    <row r="192" spans="1:11" ht="20.100000000000001" customHeight="1" thickBot="1" x14ac:dyDescent="0.35">
      <c r="A192" s="23" t="s">
        <v>384</v>
      </c>
      <c r="B192" s="387">
        <f>SUM(B191,B188)</f>
        <v>939</v>
      </c>
      <c r="C192" s="387">
        <f t="shared" ref="C192:J192" si="26">SUM(C191,C188)</f>
        <v>425</v>
      </c>
      <c r="D192" s="387">
        <f t="shared" si="26"/>
        <v>1364</v>
      </c>
      <c r="E192" s="387">
        <f t="shared" si="26"/>
        <v>0</v>
      </c>
      <c r="F192" s="387">
        <f t="shared" si="26"/>
        <v>3</v>
      </c>
      <c r="G192" s="387">
        <f t="shared" si="26"/>
        <v>3</v>
      </c>
      <c r="H192" s="387">
        <f t="shared" si="26"/>
        <v>939</v>
      </c>
      <c r="I192" s="387">
        <f t="shared" si="26"/>
        <v>428</v>
      </c>
      <c r="J192" s="387">
        <f t="shared" si="26"/>
        <v>1367</v>
      </c>
      <c r="K192" s="376" t="s">
        <v>263</v>
      </c>
    </row>
    <row r="193" ht="14.4" thickTop="1" x14ac:dyDescent="0.25"/>
  </sheetData>
  <mergeCells count="46">
    <mergeCell ref="A1:K1"/>
    <mergeCell ref="A2:K2"/>
    <mergeCell ref="A4:A7"/>
    <mergeCell ref="B4:D4"/>
    <mergeCell ref="E4:G4"/>
    <mergeCell ref="H4:J4"/>
    <mergeCell ref="K4:K7"/>
    <mergeCell ref="B5:D5"/>
    <mergeCell ref="E5:G5"/>
    <mergeCell ref="H5:J5"/>
    <mergeCell ref="A39:A42"/>
    <mergeCell ref="B39:D39"/>
    <mergeCell ref="E39:G39"/>
    <mergeCell ref="H39:J39"/>
    <mergeCell ref="K39:K42"/>
    <mergeCell ref="B40:D40"/>
    <mergeCell ref="E40:G40"/>
    <mergeCell ref="H40:J40"/>
    <mergeCell ref="A81:K81"/>
    <mergeCell ref="A82:K82"/>
    <mergeCell ref="A84:A87"/>
    <mergeCell ref="B84:D84"/>
    <mergeCell ref="E84:G84"/>
    <mergeCell ref="H84:J84"/>
    <mergeCell ref="K84:K87"/>
    <mergeCell ref="B85:D85"/>
    <mergeCell ref="E85:G85"/>
    <mergeCell ref="H85:J85"/>
    <mergeCell ref="A119:A122"/>
    <mergeCell ref="B119:D119"/>
    <mergeCell ref="E119:G119"/>
    <mergeCell ref="H119:J119"/>
    <mergeCell ref="K119:K122"/>
    <mergeCell ref="B120:D120"/>
    <mergeCell ref="E120:G120"/>
    <mergeCell ref="H120:J120"/>
    <mergeCell ref="A160:K160"/>
    <mergeCell ref="A161:K161"/>
    <mergeCell ref="A163:A166"/>
    <mergeCell ref="B163:D163"/>
    <mergeCell ref="E163:G163"/>
    <mergeCell ref="H163:J163"/>
    <mergeCell ref="K163:K166"/>
    <mergeCell ref="B164:D164"/>
    <mergeCell ref="E164:G164"/>
    <mergeCell ref="H164:J164"/>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39"/>
  <sheetViews>
    <sheetView rightToLeft="1" view="pageBreakPreview" topLeftCell="A20" zoomScale="80" zoomScaleSheetLayoutView="80" workbookViewId="0">
      <selection activeCell="G48" sqref="G48"/>
    </sheetView>
  </sheetViews>
  <sheetFormatPr defaultColWidth="9" defaultRowHeight="13.8" x14ac:dyDescent="0.25"/>
  <cols>
    <col min="1" max="1" width="20.8984375" style="371" customWidth="1"/>
    <col min="2" max="12" width="8" style="371" customWidth="1"/>
    <col min="13" max="13" width="6.59765625" style="371" customWidth="1"/>
    <col min="14" max="14" width="35.5" style="371" customWidth="1"/>
    <col min="15" max="16384" width="9" style="371"/>
  </cols>
  <sheetData>
    <row r="1" spans="1:14" ht="25.5" customHeight="1" x14ac:dyDescent="0.25">
      <c r="A1" s="738" t="s">
        <v>1396</v>
      </c>
      <c r="B1" s="738"/>
      <c r="C1" s="738"/>
      <c r="D1" s="738"/>
      <c r="E1" s="738"/>
      <c r="F1" s="738"/>
      <c r="G1" s="738"/>
      <c r="H1" s="738"/>
      <c r="I1" s="738"/>
      <c r="J1" s="738"/>
      <c r="K1" s="738"/>
      <c r="L1" s="738"/>
      <c r="M1" s="738"/>
      <c r="N1" s="738"/>
    </row>
    <row r="2" spans="1:14" ht="25.5" customHeight="1" x14ac:dyDescent="0.25">
      <c r="A2" s="742" t="s">
        <v>1397</v>
      </c>
      <c r="B2" s="742"/>
      <c r="C2" s="742"/>
      <c r="D2" s="742"/>
      <c r="E2" s="742"/>
      <c r="F2" s="742"/>
      <c r="G2" s="742"/>
      <c r="H2" s="742"/>
      <c r="I2" s="742"/>
      <c r="J2" s="742"/>
      <c r="K2" s="742"/>
      <c r="L2" s="742"/>
      <c r="M2" s="742"/>
      <c r="N2" s="742"/>
    </row>
    <row r="3" spans="1:14" ht="16.2" thickBot="1" x14ac:dyDescent="0.35">
      <c r="A3" s="35" t="s">
        <v>1398</v>
      </c>
      <c r="N3" s="36" t="s">
        <v>1399</v>
      </c>
    </row>
    <row r="4" spans="1:14" ht="16.2" thickTop="1" x14ac:dyDescent="0.3">
      <c r="A4" s="735" t="s">
        <v>205</v>
      </c>
      <c r="B4" s="746" t="s">
        <v>129</v>
      </c>
      <c r="C4" s="746"/>
      <c r="D4" s="746"/>
      <c r="E4" s="746" t="s">
        <v>130</v>
      </c>
      <c r="F4" s="746"/>
      <c r="G4" s="746"/>
      <c r="H4" s="746" t="s">
        <v>131</v>
      </c>
      <c r="I4" s="746"/>
      <c r="J4" s="746"/>
      <c r="K4" s="746" t="s">
        <v>4</v>
      </c>
      <c r="L4" s="746"/>
      <c r="M4" s="746"/>
      <c r="N4" s="735" t="s">
        <v>206</v>
      </c>
    </row>
    <row r="5" spans="1:14" ht="15.6" x14ac:dyDescent="0.3">
      <c r="A5" s="736"/>
      <c r="B5" s="747" t="s">
        <v>132</v>
      </c>
      <c r="C5" s="747"/>
      <c r="D5" s="747"/>
      <c r="E5" s="747" t="s">
        <v>133</v>
      </c>
      <c r="F5" s="747"/>
      <c r="G5" s="747"/>
      <c r="H5" s="747" t="s">
        <v>134</v>
      </c>
      <c r="I5" s="747"/>
      <c r="J5" s="747"/>
      <c r="K5" s="747" t="s">
        <v>9</v>
      </c>
      <c r="L5" s="747"/>
      <c r="M5" s="747"/>
      <c r="N5" s="736"/>
    </row>
    <row r="6" spans="1:14" ht="15.6" x14ac:dyDescent="0.3">
      <c r="A6" s="736"/>
      <c r="B6" s="370" t="s">
        <v>10</v>
      </c>
      <c r="C6" s="370" t="s">
        <v>113</v>
      </c>
      <c r="D6" s="370" t="s">
        <v>12</v>
      </c>
      <c r="E6" s="370" t="s">
        <v>10</v>
      </c>
      <c r="F6" s="370" t="s">
        <v>113</v>
      </c>
      <c r="G6" s="370" t="s">
        <v>12</v>
      </c>
      <c r="H6" s="370" t="s">
        <v>10</v>
      </c>
      <c r="I6" s="370" t="s">
        <v>113</v>
      </c>
      <c r="J6" s="370" t="s">
        <v>12</v>
      </c>
      <c r="K6" s="370" t="s">
        <v>10</v>
      </c>
      <c r="L6" s="370" t="s">
        <v>113</v>
      </c>
      <c r="M6" s="370" t="s">
        <v>12</v>
      </c>
      <c r="N6" s="736"/>
    </row>
    <row r="7" spans="1:14" ht="16.2" thickBot="1" x14ac:dyDescent="0.35">
      <c r="A7" s="737"/>
      <c r="B7" s="4" t="s">
        <v>13</v>
      </c>
      <c r="C7" s="4" t="s">
        <v>14</v>
      </c>
      <c r="D7" s="4" t="s">
        <v>9</v>
      </c>
      <c r="E7" s="4" t="s">
        <v>13</v>
      </c>
      <c r="F7" s="4" t="s">
        <v>14</v>
      </c>
      <c r="G7" s="4" t="s">
        <v>9</v>
      </c>
      <c r="H7" s="4" t="s">
        <v>13</v>
      </c>
      <c r="I7" s="4" t="s">
        <v>14</v>
      </c>
      <c r="J7" s="4" t="s">
        <v>9</v>
      </c>
      <c r="K7" s="4" t="s">
        <v>13</v>
      </c>
      <c r="L7" s="4" t="s">
        <v>14</v>
      </c>
      <c r="M7" s="4" t="s">
        <v>9</v>
      </c>
      <c r="N7" s="737"/>
    </row>
    <row r="8" spans="1:14" ht="15.9" customHeight="1" x14ac:dyDescent="0.25">
      <c r="A8" s="39" t="s">
        <v>15</v>
      </c>
      <c r="B8" s="40"/>
      <c r="C8" s="40"/>
      <c r="D8" s="40"/>
      <c r="E8" s="40"/>
      <c r="F8" s="40"/>
      <c r="G8" s="40"/>
      <c r="H8" s="40"/>
      <c r="I8" s="40"/>
      <c r="J8" s="40"/>
      <c r="K8" s="41"/>
      <c r="L8" s="39"/>
      <c r="M8" s="40"/>
      <c r="N8" s="41" t="s">
        <v>207</v>
      </c>
    </row>
    <row r="9" spans="1:14" ht="16.5" customHeight="1" x14ac:dyDescent="0.25">
      <c r="A9" s="8" t="s">
        <v>208</v>
      </c>
      <c r="B9" s="9">
        <v>14</v>
      </c>
      <c r="C9" s="9">
        <v>34</v>
      </c>
      <c r="D9" s="9">
        <f t="shared" ref="D9:D24" si="0">SUM(B9:C9)</f>
        <v>48</v>
      </c>
      <c r="E9" s="9">
        <v>2</v>
      </c>
      <c r="F9" s="9"/>
      <c r="G9" s="9">
        <f t="shared" ref="G9:G24" si="1">SUM(E9:F9)</f>
        <v>2</v>
      </c>
      <c r="H9" s="9"/>
      <c r="I9" s="9">
        <v>1</v>
      </c>
      <c r="J9" s="9">
        <f t="shared" ref="J9:J24" si="2">SUM(H9:I9)</f>
        <v>1</v>
      </c>
      <c r="K9" s="9">
        <f>SUM(B9,E9,H9)</f>
        <v>16</v>
      </c>
      <c r="L9" s="9">
        <f>SUM(C9,F9,I9)</f>
        <v>35</v>
      </c>
      <c r="M9" s="9">
        <f>SUM(K9:L9)</f>
        <v>51</v>
      </c>
      <c r="N9" s="375" t="s">
        <v>209</v>
      </c>
    </row>
    <row r="10" spans="1:14" ht="16.5" customHeight="1" x14ac:dyDescent="0.25">
      <c r="A10" s="8" t="s">
        <v>1132</v>
      </c>
      <c r="B10" s="9">
        <v>7</v>
      </c>
      <c r="C10" s="9">
        <v>17</v>
      </c>
      <c r="D10" s="9">
        <f t="shared" si="0"/>
        <v>24</v>
      </c>
      <c r="E10" s="9">
        <v>1</v>
      </c>
      <c r="F10" s="9"/>
      <c r="G10" s="9">
        <f t="shared" si="1"/>
        <v>1</v>
      </c>
      <c r="H10" s="9">
        <v>1</v>
      </c>
      <c r="I10" s="9"/>
      <c r="J10" s="9">
        <f t="shared" si="2"/>
        <v>1</v>
      </c>
      <c r="K10" s="9">
        <f t="shared" ref="K10:L24" si="3">SUM(B10,E10,H10)</f>
        <v>9</v>
      </c>
      <c r="L10" s="9">
        <f t="shared" si="3"/>
        <v>17</v>
      </c>
      <c r="M10" s="9">
        <f t="shared" ref="M10:M24" si="4">SUM(K10:L10)</f>
        <v>26</v>
      </c>
      <c r="N10" s="375" t="s">
        <v>213</v>
      </c>
    </row>
    <row r="11" spans="1:14" ht="16.5" customHeight="1" x14ac:dyDescent="0.25">
      <c r="A11" s="8" t="s">
        <v>214</v>
      </c>
      <c r="B11" s="9">
        <v>5</v>
      </c>
      <c r="C11" s="9">
        <v>6</v>
      </c>
      <c r="D11" s="9">
        <f t="shared" si="0"/>
        <v>11</v>
      </c>
      <c r="E11" s="9"/>
      <c r="F11" s="9">
        <v>1</v>
      </c>
      <c r="G11" s="9">
        <f t="shared" si="1"/>
        <v>1</v>
      </c>
      <c r="H11" s="9">
        <v>3</v>
      </c>
      <c r="I11" s="9">
        <v>2</v>
      </c>
      <c r="J11" s="9">
        <f t="shared" si="2"/>
        <v>5</v>
      </c>
      <c r="K11" s="9">
        <f t="shared" si="3"/>
        <v>8</v>
      </c>
      <c r="L11" s="9">
        <f t="shared" si="3"/>
        <v>9</v>
      </c>
      <c r="M11" s="9">
        <f t="shared" si="4"/>
        <v>17</v>
      </c>
      <c r="N11" s="375" t="s">
        <v>310</v>
      </c>
    </row>
    <row r="12" spans="1:14" ht="16.5" customHeight="1" x14ac:dyDescent="0.25">
      <c r="A12" s="8" t="s">
        <v>534</v>
      </c>
      <c r="B12" s="9">
        <v>3</v>
      </c>
      <c r="C12" s="9">
        <v>3</v>
      </c>
      <c r="D12" s="9">
        <f t="shared" si="0"/>
        <v>6</v>
      </c>
      <c r="E12" s="9">
        <v>1</v>
      </c>
      <c r="F12" s="9">
        <v>2</v>
      </c>
      <c r="G12" s="9">
        <f t="shared" si="1"/>
        <v>3</v>
      </c>
      <c r="H12" s="9">
        <v>3</v>
      </c>
      <c r="I12" s="9">
        <v>6</v>
      </c>
      <c r="J12" s="9">
        <f t="shared" si="2"/>
        <v>9</v>
      </c>
      <c r="K12" s="9">
        <f t="shared" si="3"/>
        <v>7</v>
      </c>
      <c r="L12" s="9">
        <f t="shared" si="3"/>
        <v>11</v>
      </c>
      <c r="M12" s="9">
        <f t="shared" si="4"/>
        <v>18</v>
      </c>
      <c r="N12" s="375" t="s">
        <v>217</v>
      </c>
    </row>
    <row r="13" spans="1:14" ht="16.5" customHeight="1" x14ac:dyDescent="0.25">
      <c r="A13" s="8" t="s">
        <v>1369</v>
      </c>
      <c r="B13" s="9">
        <v>20</v>
      </c>
      <c r="C13" s="9">
        <v>29</v>
      </c>
      <c r="D13" s="9">
        <f t="shared" si="0"/>
        <v>49</v>
      </c>
      <c r="E13" s="9">
        <v>4</v>
      </c>
      <c r="F13" s="9">
        <v>10</v>
      </c>
      <c r="G13" s="9">
        <f t="shared" si="1"/>
        <v>14</v>
      </c>
      <c r="H13" s="9"/>
      <c r="I13" s="9"/>
      <c r="J13" s="9">
        <f t="shared" si="2"/>
        <v>0</v>
      </c>
      <c r="K13" s="9">
        <f t="shared" si="3"/>
        <v>24</v>
      </c>
      <c r="L13" s="9">
        <f t="shared" si="3"/>
        <v>39</v>
      </c>
      <c r="M13" s="9">
        <f t="shared" si="4"/>
        <v>63</v>
      </c>
      <c r="N13" s="375" t="s">
        <v>1370</v>
      </c>
    </row>
    <row r="14" spans="1:14" ht="16.5" customHeight="1" x14ac:dyDescent="0.25">
      <c r="A14" s="8" t="s">
        <v>218</v>
      </c>
      <c r="B14" s="9">
        <v>92</v>
      </c>
      <c r="C14" s="9">
        <v>58</v>
      </c>
      <c r="D14" s="9">
        <f t="shared" si="0"/>
        <v>150</v>
      </c>
      <c r="E14" s="9">
        <v>12</v>
      </c>
      <c r="F14" s="9">
        <v>9</v>
      </c>
      <c r="G14" s="9">
        <f t="shared" si="1"/>
        <v>21</v>
      </c>
      <c r="H14" s="9">
        <v>15</v>
      </c>
      <c r="I14" s="9">
        <v>13</v>
      </c>
      <c r="J14" s="9">
        <f t="shared" si="2"/>
        <v>28</v>
      </c>
      <c r="K14" s="9">
        <f t="shared" si="3"/>
        <v>119</v>
      </c>
      <c r="L14" s="9">
        <f t="shared" si="3"/>
        <v>80</v>
      </c>
      <c r="M14" s="9">
        <f t="shared" si="4"/>
        <v>199</v>
      </c>
      <c r="N14" s="375" t="s">
        <v>219</v>
      </c>
    </row>
    <row r="15" spans="1:14" ht="16.5" customHeight="1" x14ac:dyDescent="0.25">
      <c r="A15" s="8" t="s">
        <v>222</v>
      </c>
      <c r="B15" s="9">
        <v>23</v>
      </c>
      <c r="C15" s="9">
        <v>23</v>
      </c>
      <c r="D15" s="9">
        <f t="shared" si="0"/>
        <v>46</v>
      </c>
      <c r="E15" s="9">
        <v>6</v>
      </c>
      <c r="F15" s="9">
        <v>5</v>
      </c>
      <c r="G15" s="9">
        <f t="shared" si="1"/>
        <v>11</v>
      </c>
      <c r="H15" s="9"/>
      <c r="I15" s="9"/>
      <c r="J15" s="9">
        <f t="shared" si="2"/>
        <v>0</v>
      </c>
      <c r="K15" s="9">
        <f t="shared" si="3"/>
        <v>29</v>
      </c>
      <c r="L15" s="9">
        <f t="shared" si="3"/>
        <v>28</v>
      </c>
      <c r="M15" s="9">
        <f t="shared" si="4"/>
        <v>57</v>
      </c>
      <c r="N15" s="375" t="s">
        <v>958</v>
      </c>
    </row>
    <row r="16" spans="1:14" ht="16.5" customHeight="1" x14ac:dyDescent="0.25">
      <c r="A16" s="8" t="s">
        <v>998</v>
      </c>
      <c r="B16" s="9">
        <v>13</v>
      </c>
      <c r="C16" s="9">
        <v>9</v>
      </c>
      <c r="D16" s="9">
        <f t="shared" si="0"/>
        <v>22</v>
      </c>
      <c r="E16" s="9">
        <v>3</v>
      </c>
      <c r="F16" s="9">
        <v>1</v>
      </c>
      <c r="G16" s="9">
        <f t="shared" si="1"/>
        <v>4</v>
      </c>
      <c r="H16" s="9">
        <v>5</v>
      </c>
      <c r="I16" s="9">
        <v>4</v>
      </c>
      <c r="J16" s="9">
        <f t="shared" si="2"/>
        <v>9</v>
      </c>
      <c r="K16" s="9">
        <f t="shared" si="3"/>
        <v>21</v>
      </c>
      <c r="L16" s="9">
        <f t="shared" si="3"/>
        <v>14</v>
      </c>
      <c r="M16" s="9">
        <f t="shared" si="4"/>
        <v>35</v>
      </c>
      <c r="N16" s="375" t="s">
        <v>1372</v>
      </c>
    </row>
    <row r="17" spans="1:14" ht="16.5" customHeight="1" x14ac:dyDescent="0.25">
      <c r="A17" s="8" t="s">
        <v>226</v>
      </c>
      <c r="B17" s="9">
        <v>40</v>
      </c>
      <c r="C17" s="9">
        <v>79</v>
      </c>
      <c r="D17" s="9">
        <f t="shared" si="0"/>
        <v>119</v>
      </c>
      <c r="E17" s="9">
        <v>7</v>
      </c>
      <c r="F17" s="9">
        <v>6</v>
      </c>
      <c r="G17" s="9">
        <f t="shared" si="1"/>
        <v>13</v>
      </c>
      <c r="H17" s="9">
        <v>9</v>
      </c>
      <c r="I17" s="9">
        <v>10</v>
      </c>
      <c r="J17" s="9">
        <f t="shared" si="2"/>
        <v>19</v>
      </c>
      <c r="K17" s="9">
        <f t="shared" si="3"/>
        <v>56</v>
      </c>
      <c r="L17" s="9">
        <f t="shared" si="3"/>
        <v>95</v>
      </c>
      <c r="M17" s="9">
        <f t="shared" si="4"/>
        <v>151</v>
      </c>
      <c r="N17" s="375" t="s">
        <v>227</v>
      </c>
    </row>
    <row r="18" spans="1:14" ht="16.5" customHeight="1" x14ac:dyDescent="0.25">
      <c r="A18" s="8" t="s">
        <v>316</v>
      </c>
      <c r="B18" s="9">
        <v>193</v>
      </c>
      <c r="C18" s="9">
        <v>143</v>
      </c>
      <c r="D18" s="9">
        <f t="shared" si="0"/>
        <v>336</v>
      </c>
      <c r="E18" s="9">
        <v>5</v>
      </c>
      <c r="F18" s="9">
        <v>4</v>
      </c>
      <c r="G18" s="9">
        <f t="shared" si="1"/>
        <v>9</v>
      </c>
      <c r="H18" s="9">
        <v>3</v>
      </c>
      <c r="I18" s="9">
        <v>4</v>
      </c>
      <c r="J18" s="9">
        <f t="shared" si="2"/>
        <v>7</v>
      </c>
      <c r="K18" s="9">
        <f t="shared" si="3"/>
        <v>201</v>
      </c>
      <c r="L18" s="9">
        <f t="shared" si="3"/>
        <v>151</v>
      </c>
      <c r="M18" s="9">
        <f t="shared" si="4"/>
        <v>352</v>
      </c>
      <c r="N18" s="375" t="s">
        <v>1251</v>
      </c>
    </row>
    <row r="19" spans="1:14" ht="16.5" customHeight="1" x14ac:dyDescent="0.25">
      <c r="A19" s="8" t="s">
        <v>929</v>
      </c>
      <c r="B19" s="9">
        <v>26</v>
      </c>
      <c r="C19" s="9">
        <v>14</v>
      </c>
      <c r="D19" s="9">
        <f t="shared" si="0"/>
        <v>40</v>
      </c>
      <c r="E19" s="9">
        <v>12</v>
      </c>
      <c r="F19" s="9">
        <v>10</v>
      </c>
      <c r="G19" s="9">
        <f t="shared" si="1"/>
        <v>22</v>
      </c>
      <c r="H19" s="9">
        <v>15</v>
      </c>
      <c r="I19" s="9">
        <v>7</v>
      </c>
      <c r="J19" s="9">
        <f t="shared" si="2"/>
        <v>22</v>
      </c>
      <c r="K19" s="9">
        <f t="shared" si="3"/>
        <v>53</v>
      </c>
      <c r="L19" s="9">
        <f t="shared" si="3"/>
        <v>31</v>
      </c>
      <c r="M19" s="9">
        <f t="shared" si="4"/>
        <v>84</v>
      </c>
      <c r="N19" s="375" t="s">
        <v>1373</v>
      </c>
    </row>
    <row r="20" spans="1:14" ht="16.5" customHeight="1" x14ac:dyDescent="0.25">
      <c r="A20" s="8" t="s">
        <v>472</v>
      </c>
      <c r="B20" s="9">
        <v>92</v>
      </c>
      <c r="C20" s="9">
        <v>151</v>
      </c>
      <c r="D20" s="9">
        <f t="shared" si="0"/>
        <v>243</v>
      </c>
      <c r="E20" s="9">
        <v>19</v>
      </c>
      <c r="F20" s="9">
        <v>43</v>
      </c>
      <c r="G20" s="9">
        <f t="shared" si="1"/>
        <v>62</v>
      </c>
      <c r="H20" s="9"/>
      <c r="I20" s="9"/>
      <c r="J20" s="9">
        <f t="shared" si="2"/>
        <v>0</v>
      </c>
      <c r="K20" s="9">
        <f t="shared" si="3"/>
        <v>111</v>
      </c>
      <c r="L20" s="9">
        <f t="shared" si="3"/>
        <v>194</v>
      </c>
      <c r="M20" s="9">
        <f t="shared" si="4"/>
        <v>305</v>
      </c>
      <c r="N20" s="375" t="s">
        <v>1162</v>
      </c>
    </row>
    <row r="21" spans="1:14" ht="16.5" customHeight="1" x14ac:dyDescent="0.25">
      <c r="A21" s="8" t="s">
        <v>474</v>
      </c>
      <c r="B21" s="9">
        <v>57</v>
      </c>
      <c r="C21" s="9">
        <v>54</v>
      </c>
      <c r="D21" s="9">
        <f t="shared" si="0"/>
        <v>111</v>
      </c>
      <c r="E21" s="9">
        <v>4</v>
      </c>
      <c r="F21" s="9">
        <v>10</v>
      </c>
      <c r="G21" s="9">
        <f t="shared" si="1"/>
        <v>14</v>
      </c>
      <c r="H21" s="9">
        <v>9</v>
      </c>
      <c r="I21" s="9">
        <v>3</v>
      </c>
      <c r="J21" s="9">
        <f t="shared" si="2"/>
        <v>12</v>
      </c>
      <c r="K21" s="9">
        <f t="shared" si="3"/>
        <v>70</v>
      </c>
      <c r="L21" s="9">
        <f t="shared" si="3"/>
        <v>67</v>
      </c>
      <c r="M21" s="9">
        <f t="shared" si="4"/>
        <v>137</v>
      </c>
      <c r="N21" s="375" t="s">
        <v>1374</v>
      </c>
    </row>
    <row r="22" spans="1:14" ht="16.5" customHeight="1" x14ac:dyDescent="0.25">
      <c r="A22" s="8" t="s">
        <v>238</v>
      </c>
      <c r="B22" s="9">
        <v>3</v>
      </c>
      <c r="C22" s="9">
        <v>4</v>
      </c>
      <c r="D22" s="9">
        <f t="shared" si="0"/>
        <v>7</v>
      </c>
      <c r="E22" s="9">
        <v>4</v>
      </c>
      <c r="F22" s="9">
        <v>3</v>
      </c>
      <c r="G22" s="9">
        <f t="shared" si="1"/>
        <v>7</v>
      </c>
      <c r="H22" s="9">
        <v>1</v>
      </c>
      <c r="I22" s="9"/>
      <c r="J22" s="9">
        <f t="shared" si="2"/>
        <v>1</v>
      </c>
      <c r="K22" s="9">
        <f t="shared" si="3"/>
        <v>8</v>
      </c>
      <c r="L22" s="9">
        <f t="shared" si="3"/>
        <v>7</v>
      </c>
      <c r="M22" s="9">
        <f t="shared" si="4"/>
        <v>15</v>
      </c>
      <c r="N22" s="375" t="s">
        <v>1246</v>
      </c>
    </row>
    <row r="23" spans="1:14" ht="16.5" customHeight="1" x14ac:dyDescent="0.25">
      <c r="A23" s="8" t="s">
        <v>541</v>
      </c>
      <c r="B23" s="9">
        <v>89</v>
      </c>
      <c r="C23" s="9">
        <v>25</v>
      </c>
      <c r="D23" s="9">
        <f t="shared" si="0"/>
        <v>114</v>
      </c>
      <c r="E23" s="9">
        <v>17</v>
      </c>
      <c r="F23" s="9">
        <v>9</v>
      </c>
      <c r="G23" s="9">
        <f t="shared" si="1"/>
        <v>26</v>
      </c>
      <c r="H23" s="9">
        <v>5</v>
      </c>
      <c r="I23" s="9">
        <v>1</v>
      </c>
      <c r="J23" s="9">
        <f t="shared" si="2"/>
        <v>6</v>
      </c>
      <c r="K23" s="9">
        <f t="shared" si="3"/>
        <v>111</v>
      </c>
      <c r="L23" s="9">
        <f t="shared" si="3"/>
        <v>35</v>
      </c>
      <c r="M23" s="9">
        <f t="shared" si="4"/>
        <v>146</v>
      </c>
      <c r="N23" s="375" t="s">
        <v>249</v>
      </c>
    </row>
    <row r="24" spans="1:14" ht="16.5" customHeight="1" x14ac:dyDescent="0.25">
      <c r="A24" s="8" t="s">
        <v>446</v>
      </c>
      <c r="B24" s="9">
        <v>67</v>
      </c>
      <c r="C24" s="9">
        <v>73</v>
      </c>
      <c r="D24" s="9">
        <f t="shared" si="0"/>
        <v>140</v>
      </c>
      <c r="E24" s="9">
        <v>16</v>
      </c>
      <c r="F24" s="9">
        <v>28</v>
      </c>
      <c r="G24" s="9">
        <f t="shared" si="1"/>
        <v>44</v>
      </c>
      <c r="H24" s="9">
        <v>3</v>
      </c>
      <c r="I24" s="9">
        <v>9</v>
      </c>
      <c r="J24" s="9">
        <f t="shared" si="2"/>
        <v>12</v>
      </c>
      <c r="K24" s="9">
        <f t="shared" si="3"/>
        <v>86</v>
      </c>
      <c r="L24" s="9">
        <f t="shared" si="3"/>
        <v>110</v>
      </c>
      <c r="M24" s="9">
        <f t="shared" si="4"/>
        <v>196</v>
      </c>
      <c r="N24" s="375" t="s">
        <v>1375</v>
      </c>
    </row>
    <row r="25" spans="1:14" ht="16.5" customHeight="1" x14ac:dyDescent="0.25">
      <c r="A25" s="8" t="s">
        <v>90</v>
      </c>
      <c r="B25" s="9">
        <f>SUM(B9:B24)</f>
        <v>744</v>
      </c>
      <c r="C25" s="9">
        <f t="shared" ref="C25:M25" si="5">SUM(C9:C24)</f>
        <v>722</v>
      </c>
      <c r="D25" s="9">
        <f t="shared" si="5"/>
        <v>1466</v>
      </c>
      <c r="E25" s="9">
        <f t="shared" si="5"/>
        <v>113</v>
      </c>
      <c r="F25" s="9">
        <f t="shared" si="5"/>
        <v>141</v>
      </c>
      <c r="G25" s="9">
        <f t="shared" si="5"/>
        <v>254</v>
      </c>
      <c r="H25" s="9">
        <f t="shared" si="5"/>
        <v>72</v>
      </c>
      <c r="I25" s="9">
        <f t="shared" si="5"/>
        <v>60</v>
      </c>
      <c r="J25" s="9">
        <f t="shared" si="5"/>
        <v>132</v>
      </c>
      <c r="K25" s="9">
        <f t="shared" si="5"/>
        <v>929</v>
      </c>
      <c r="L25" s="9">
        <f t="shared" si="5"/>
        <v>923</v>
      </c>
      <c r="M25" s="9">
        <f t="shared" si="5"/>
        <v>1852</v>
      </c>
      <c r="N25" s="375" t="s">
        <v>1400</v>
      </c>
    </row>
    <row r="26" spans="1:14" ht="15.9" customHeight="1" x14ac:dyDescent="0.25">
      <c r="A26" s="8" t="s">
        <v>92</v>
      </c>
      <c r="B26" s="9"/>
      <c r="C26" s="9"/>
      <c r="D26" s="9"/>
      <c r="E26" s="9"/>
      <c r="F26" s="9"/>
      <c r="G26" s="9"/>
      <c r="H26" s="9"/>
      <c r="I26" s="9"/>
      <c r="J26" s="9"/>
      <c r="K26" s="9"/>
      <c r="L26" s="9"/>
      <c r="M26" s="9"/>
      <c r="N26" s="375" t="s">
        <v>93</v>
      </c>
    </row>
    <row r="27" spans="1:14" ht="15.9" customHeight="1" x14ac:dyDescent="0.25">
      <c r="A27" s="8" t="s">
        <v>1369</v>
      </c>
      <c r="B27" s="9">
        <v>4</v>
      </c>
      <c r="C27" s="9">
        <v>3</v>
      </c>
      <c r="D27" s="9">
        <f>SUM(B27:C27)</f>
        <v>7</v>
      </c>
      <c r="E27" s="9">
        <v>0</v>
      </c>
      <c r="F27" s="9">
        <v>0</v>
      </c>
      <c r="G27" s="9">
        <f>SUM(E27:F27)</f>
        <v>0</v>
      </c>
      <c r="H27" s="9">
        <v>0</v>
      </c>
      <c r="I27" s="9">
        <v>0</v>
      </c>
      <c r="J27" s="9">
        <f>SUM(H27:I27)</f>
        <v>0</v>
      </c>
      <c r="K27" s="9">
        <f>SUM(B27,E27,H27)</f>
        <v>4</v>
      </c>
      <c r="L27" s="9">
        <f t="shared" ref="L27:M36" si="6">SUM(C27,F27,I27)</f>
        <v>3</v>
      </c>
      <c r="M27" s="9">
        <f t="shared" si="6"/>
        <v>7</v>
      </c>
      <c r="N27" s="375" t="s">
        <v>1370</v>
      </c>
    </row>
    <row r="28" spans="1:14" ht="15.9" customHeight="1" x14ac:dyDescent="0.25">
      <c r="A28" s="8" t="s">
        <v>218</v>
      </c>
      <c r="B28" s="352">
        <v>173</v>
      </c>
      <c r="C28" s="352">
        <v>44</v>
      </c>
      <c r="D28" s="9">
        <f t="shared" ref="D28:D36" si="7">SUM(B28:C28)</f>
        <v>217</v>
      </c>
      <c r="E28" s="352">
        <v>12</v>
      </c>
      <c r="F28" s="352">
        <v>5</v>
      </c>
      <c r="G28" s="9">
        <f t="shared" ref="G28:G33" si="8">SUM(E28:F28)</f>
        <v>17</v>
      </c>
      <c r="H28" s="352">
        <v>20</v>
      </c>
      <c r="I28" s="352">
        <v>11</v>
      </c>
      <c r="J28" s="9">
        <f t="shared" ref="J28:J34" si="9">SUM(H28:I28)</f>
        <v>31</v>
      </c>
      <c r="K28" s="9">
        <f t="shared" ref="K28:K36" si="10">SUM(B28,E28,H28)</f>
        <v>205</v>
      </c>
      <c r="L28" s="9">
        <f t="shared" si="6"/>
        <v>60</v>
      </c>
      <c r="M28" s="9">
        <f t="shared" si="6"/>
        <v>265</v>
      </c>
      <c r="N28" s="375" t="s">
        <v>219</v>
      </c>
    </row>
    <row r="29" spans="1:14" ht="16.5" customHeight="1" x14ac:dyDescent="0.25">
      <c r="A29" s="8" t="s">
        <v>226</v>
      </c>
      <c r="B29" s="9">
        <v>69</v>
      </c>
      <c r="C29" s="9">
        <v>57</v>
      </c>
      <c r="D29" s="9">
        <f t="shared" si="7"/>
        <v>126</v>
      </c>
      <c r="E29" s="9">
        <v>0</v>
      </c>
      <c r="F29" s="9">
        <v>0</v>
      </c>
      <c r="G29" s="9">
        <f t="shared" si="8"/>
        <v>0</v>
      </c>
      <c r="H29" s="9">
        <v>10</v>
      </c>
      <c r="I29" s="9">
        <v>5</v>
      </c>
      <c r="J29" s="9">
        <f t="shared" si="9"/>
        <v>15</v>
      </c>
      <c r="K29" s="9">
        <f t="shared" si="10"/>
        <v>79</v>
      </c>
      <c r="L29" s="9">
        <f t="shared" si="6"/>
        <v>62</v>
      </c>
      <c r="M29" s="9">
        <f t="shared" si="6"/>
        <v>141</v>
      </c>
      <c r="N29" s="375" t="s">
        <v>227</v>
      </c>
    </row>
    <row r="30" spans="1:14" ht="16.5" customHeight="1" x14ac:dyDescent="0.25">
      <c r="A30" s="8" t="s">
        <v>316</v>
      </c>
      <c r="B30" s="9">
        <v>169</v>
      </c>
      <c r="C30" s="9">
        <v>156</v>
      </c>
      <c r="D30" s="9">
        <f t="shared" si="7"/>
        <v>325</v>
      </c>
      <c r="E30" s="9">
        <v>5</v>
      </c>
      <c r="F30" s="9">
        <v>4</v>
      </c>
      <c r="G30" s="9">
        <f t="shared" si="8"/>
        <v>9</v>
      </c>
      <c r="H30" s="9">
        <v>3</v>
      </c>
      <c r="I30" s="9">
        <v>4</v>
      </c>
      <c r="J30" s="9">
        <f t="shared" si="9"/>
        <v>7</v>
      </c>
      <c r="K30" s="9">
        <f t="shared" si="10"/>
        <v>177</v>
      </c>
      <c r="L30" s="9">
        <f t="shared" si="6"/>
        <v>164</v>
      </c>
      <c r="M30" s="9">
        <f t="shared" si="6"/>
        <v>341</v>
      </c>
      <c r="N30" s="375" t="s">
        <v>231</v>
      </c>
    </row>
    <row r="31" spans="1:14" ht="16.5" customHeight="1" x14ac:dyDescent="0.25">
      <c r="A31" s="8" t="s">
        <v>929</v>
      </c>
      <c r="B31" s="9">
        <v>10</v>
      </c>
      <c r="C31" s="9">
        <v>2</v>
      </c>
      <c r="D31" s="9">
        <f t="shared" si="7"/>
        <v>12</v>
      </c>
      <c r="E31" s="9">
        <v>2</v>
      </c>
      <c r="F31" s="9">
        <v>0</v>
      </c>
      <c r="G31" s="9">
        <f t="shared" si="8"/>
        <v>2</v>
      </c>
      <c r="H31" s="9">
        <v>1</v>
      </c>
      <c r="I31" s="9">
        <v>0</v>
      </c>
      <c r="J31" s="9">
        <f t="shared" si="9"/>
        <v>1</v>
      </c>
      <c r="K31" s="9">
        <f t="shared" si="10"/>
        <v>13</v>
      </c>
      <c r="L31" s="9">
        <f t="shared" si="6"/>
        <v>2</v>
      </c>
      <c r="M31" s="9">
        <f t="shared" si="6"/>
        <v>15</v>
      </c>
      <c r="N31" s="375" t="s">
        <v>1373</v>
      </c>
    </row>
    <row r="32" spans="1:14" ht="16.5" customHeight="1" x14ac:dyDescent="0.25">
      <c r="A32" s="8" t="s">
        <v>472</v>
      </c>
      <c r="B32" s="9">
        <v>320</v>
      </c>
      <c r="C32" s="9">
        <v>339</v>
      </c>
      <c r="D32" s="9">
        <f t="shared" si="7"/>
        <v>659</v>
      </c>
      <c r="E32" s="9">
        <v>2</v>
      </c>
      <c r="F32" s="9">
        <v>9</v>
      </c>
      <c r="G32" s="9">
        <f t="shared" si="8"/>
        <v>11</v>
      </c>
      <c r="H32" s="9">
        <v>0</v>
      </c>
      <c r="I32" s="9">
        <v>0</v>
      </c>
      <c r="J32" s="9">
        <v>0</v>
      </c>
      <c r="K32" s="9">
        <f t="shared" si="10"/>
        <v>322</v>
      </c>
      <c r="L32" s="9">
        <f t="shared" si="6"/>
        <v>348</v>
      </c>
      <c r="M32" s="9">
        <f t="shared" si="6"/>
        <v>670</v>
      </c>
      <c r="N32" s="375" t="s">
        <v>1162</v>
      </c>
    </row>
    <row r="33" spans="1:14" ht="16.5" customHeight="1" x14ac:dyDescent="0.25">
      <c r="A33" s="8" t="s">
        <v>474</v>
      </c>
      <c r="B33" s="9">
        <v>40</v>
      </c>
      <c r="C33" s="9">
        <v>78</v>
      </c>
      <c r="D33" s="9">
        <f t="shared" si="7"/>
        <v>118</v>
      </c>
      <c r="E33" s="9">
        <v>1</v>
      </c>
      <c r="F33" s="9">
        <v>1</v>
      </c>
      <c r="G33" s="9">
        <f t="shared" si="8"/>
        <v>2</v>
      </c>
      <c r="H33" s="9">
        <v>0</v>
      </c>
      <c r="I33" s="9">
        <v>1</v>
      </c>
      <c r="J33" s="9">
        <f t="shared" si="9"/>
        <v>1</v>
      </c>
      <c r="K33" s="9">
        <f t="shared" si="10"/>
        <v>41</v>
      </c>
      <c r="L33" s="9">
        <f t="shared" si="6"/>
        <v>80</v>
      </c>
      <c r="M33" s="9">
        <f t="shared" si="6"/>
        <v>121</v>
      </c>
      <c r="N33" s="375" t="s">
        <v>1374</v>
      </c>
    </row>
    <row r="34" spans="1:14" ht="16.5" customHeight="1" x14ac:dyDescent="0.25">
      <c r="A34" s="8" t="s">
        <v>238</v>
      </c>
      <c r="B34" s="9">
        <v>9</v>
      </c>
      <c r="C34" s="9">
        <v>0</v>
      </c>
      <c r="D34" s="9">
        <f t="shared" si="7"/>
        <v>9</v>
      </c>
      <c r="E34" s="9">
        <v>0</v>
      </c>
      <c r="F34" s="9">
        <v>0</v>
      </c>
      <c r="G34" s="9">
        <v>0</v>
      </c>
      <c r="H34" s="9">
        <v>1</v>
      </c>
      <c r="I34" s="9">
        <v>0</v>
      </c>
      <c r="J34" s="9">
        <f t="shared" si="9"/>
        <v>1</v>
      </c>
      <c r="K34" s="9">
        <f t="shared" si="10"/>
        <v>10</v>
      </c>
      <c r="L34" s="9">
        <f t="shared" si="6"/>
        <v>0</v>
      </c>
      <c r="M34" s="9">
        <f t="shared" si="6"/>
        <v>10</v>
      </c>
      <c r="N34" s="375" t="s">
        <v>1246</v>
      </c>
    </row>
    <row r="35" spans="1:14" ht="16.5" customHeight="1" x14ac:dyDescent="0.25">
      <c r="A35" s="8" t="s">
        <v>248</v>
      </c>
      <c r="B35" s="9">
        <v>158</v>
      </c>
      <c r="C35" s="9">
        <v>13</v>
      </c>
      <c r="D35" s="9">
        <f t="shared" si="7"/>
        <v>171</v>
      </c>
      <c r="E35" s="9">
        <v>0</v>
      </c>
      <c r="F35" s="9">
        <v>0</v>
      </c>
      <c r="G35" s="9">
        <v>0</v>
      </c>
      <c r="H35" s="9">
        <v>0</v>
      </c>
      <c r="I35" s="9">
        <v>0</v>
      </c>
      <c r="J35" s="9">
        <v>0</v>
      </c>
      <c r="K35" s="9">
        <f t="shared" si="10"/>
        <v>158</v>
      </c>
      <c r="L35" s="9">
        <f t="shared" si="6"/>
        <v>13</v>
      </c>
      <c r="M35" s="9">
        <f t="shared" si="6"/>
        <v>171</v>
      </c>
      <c r="N35" s="375" t="s">
        <v>249</v>
      </c>
    </row>
    <row r="36" spans="1:14" ht="16.5" customHeight="1" x14ac:dyDescent="0.25">
      <c r="A36" s="8" t="s">
        <v>446</v>
      </c>
      <c r="B36" s="9">
        <v>21</v>
      </c>
      <c r="C36" s="9">
        <v>8</v>
      </c>
      <c r="D36" s="9">
        <f t="shared" si="7"/>
        <v>29</v>
      </c>
      <c r="E36" s="9">
        <v>0</v>
      </c>
      <c r="F36" s="9">
        <v>0</v>
      </c>
      <c r="G36" s="9">
        <v>0</v>
      </c>
      <c r="H36" s="9">
        <v>0</v>
      </c>
      <c r="I36" s="9">
        <v>0</v>
      </c>
      <c r="J36" s="9">
        <v>0</v>
      </c>
      <c r="K36" s="9">
        <f t="shared" si="10"/>
        <v>21</v>
      </c>
      <c r="L36" s="9">
        <f t="shared" si="6"/>
        <v>8</v>
      </c>
      <c r="M36" s="9">
        <f t="shared" si="6"/>
        <v>29</v>
      </c>
      <c r="N36" s="375" t="s">
        <v>1375</v>
      </c>
    </row>
    <row r="37" spans="1:14" ht="16.5" customHeight="1" thickBot="1" x14ac:dyDescent="0.3">
      <c r="A37" s="42" t="s">
        <v>127</v>
      </c>
      <c r="B37" s="43">
        <f>SUM(B27:B36)</f>
        <v>973</v>
      </c>
      <c r="C37" s="43">
        <f t="shared" ref="C37:M37" si="11">SUM(C27:C36)</f>
        <v>700</v>
      </c>
      <c r="D37" s="43">
        <f t="shared" si="11"/>
        <v>1673</v>
      </c>
      <c r="E37" s="43">
        <f t="shared" si="11"/>
        <v>22</v>
      </c>
      <c r="F37" s="43">
        <f t="shared" si="11"/>
        <v>19</v>
      </c>
      <c r="G37" s="43">
        <f t="shared" si="11"/>
        <v>41</v>
      </c>
      <c r="H37" s="43">
        <f t="shared" si="11"/>
        <v>35</v>
      </c>
      <c r="I37" s="43">
        <f t="shared" si="11"/>
        <v>21</v>
      </c>
      <c r="J37" s="43">
        <f t="shared" si="11"/>
        <v>56</v>
      </c>
      <c r="K37" s="43">
        <f t="shared" si="11"/>
        <v>1030</v>
      </c>
      <c r="L37" s="43">
        <f t="shared" si="11"/>
        <v>740</v>
      </c>
      <c r="M37" s="43">
        <f t="shared" si="11"/>
        <v>1770</v>
      </c>
      <c r="N37" s="44" t="s">
        <v>1379</v>
      </c>
    </row>
    <row r="38" spans="1:14" ht="20.25" customHeight="1" thickBot="1" x14ac:dyDescent="0.3">
      <c r="A38" s="23" t="s">
        <v>384</v>
      </c>
      <c r="B38" s="24">
        <f>SUM(B37,B25)</f>
        <v>1717</v>
      </c>
      <c r="C38" s="24">
        <f t="shared" ref="C38:M38" si="12">SUM(C37,C25)</f>
        <v>1422</v>
      </c>
      <c r="D38" s="24">
        <f t="shared" si="12"/>
        <v>3139</v>
      </c>
      <c r="E38" s="24">
        <f t="shared" si="12"/>
        <v>135</v>
      </c>
      <c r="F38" s="24">
        <f t="shared" si="12"/>
        <v>160</v>
      </c>
      <c r="G38" s="24">
        <f t="shared" si="12"/>
        <v>295</v>
      </c>
      <c r="H38" s="24">
        <f t="shared" si="12"/>
        <v>107</v>
      </c>
      <c r="I38" s="24">
        <f t="shared" si="12"/>
        <v>81</v>
      </c>
      <c r="J38" s="24">
        <f t="shared" si="12"/>
        <v>188</v>
      </c>
      <c r="K38" s="24">
        <f t="shared" si="12"/>
        <v>1959</v>
      </c>
      <c r="L38" s="24">
        <f t="shared" si="12"/>
        <v>1663</v>
      </c>
      <c r="M38" s="24">
        <f t="shared" si="12"/>
        <v>3622</v>
      </c>
      <c r="N38" s="376" t="s">
        <v>1253</v>
      </c>
    </row>
    <row r="39" spans="1:14" ht="14.4" thickTop="1" x14ac:dyDescent="0.25"/>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37"/>
  <sheetViews>
    <sheetView rightToLeft="1" view="pageBreakPreview" topLeftCell="A120" zoomScale="80" zoomScaleSheetLayoutView="80" workbookViewId="0">
      <selection activeCell="A144" sqref="A144"/>
    </sheetView>
  </sheetViews>
  <sheetFormatPr defaultColWidth="9" defaultRowHeight="13.8" x14ac:dyDescent="0.25"/>
  <cols>
    <col min="1" max="1" width="21.19921875" style="371" customWidth="1"/>
    <col min="2" max="2" width="9.09765625" style="371" customWidth="1"/>
    <col min="3" max="3" width="10.09765625" style="371" customWidth="1"/>
    <col min="4" max="4" width="9.8984375" style="371" customWidth="1"/>
    <col min="5" max="10" width="10.8984375" style="371" customWidth="1"/>
    <col min="11" max="11" width="34" style="371" customWidth="1"/>
    <col min="12" max="16384" width="9" style="371"/>
  </cols>
  <sheetData>
    <row r="1" spans="1:11" ht="30.75" customHeight="1" x14ac:dyDescent="0.25">
      <c r="A1" s="738" t="s">
        <v>1401</v>
      </c>
      <c r="B1" s="738"/>
      <c r="C1" s="738"/>
      <c r="D1" s="738"/>
      <c r="E1" s="738"/>
      <c r="F1" s="738"/>
      <c r="G1" s="738"/>
      <c r="H1" s="738"/>
      <c r="I1" s="738"/>
      <c r="J1" s="738"/>
      <c r="K1" s="738"/>
    </row>
    <row r="2" spans="1:11" ht="34.5" customHeight="1" x14ac:dyDescent="0.3">
      <c r="A2" s="756" t="s">
        <v>1402</v>
      </c>
      <c r="B2" s="756"/>
      <c r="C2" s="756"/>
      <c r="D2" s="756"/>
      <c r="E2" s="756"/>
      <c r="F2" s="756"/>
      <c r="G2" s="756"/>
      <c r="H2" s="756"/>
      <c r="I2" s="756"/>
      <c r="J2" s="756"/>
      <c r="K2" s="756"/>
    </row>
    <row r="3" spans="1:11" ht="22.5" customHeight="1" thickBot="1" x14ac:dyDescent="0.35">
      <c r="A3" s="35" t="s">
        <v>1403</v>
      </c>
      <c r="K3" s="36" t="s">
        <v>1404</v>
      </c>
    </row>
    <row r="4" spans="1:11" ht="16.2" thickTop="1" x14ac:dyDescent="0.3">
      <c r="A4" s="735" t="s">
        <v>205</v>
      </c>
      <c r="B4" s="746" t="s">
        <v>1</v>
      </c>
      <c r="C4" s="746"/>
      <c r="D4" s="746"/>
      <c r="E4" s="746" t="s">
        <v>2</v>
      </c>
      <c r="F4" s="746"/>
      <c r="G4" s="746"/>
      <c r="H4" s="746" t="s">
        <v>4</v>
      </c>
      <c r="I4" s="746"/>
      <c r="J4" s="746"/>
      <c r="K4" s="735" t="s">
        <v>206</v>
      </c>
    </row>
    <row r="5" spans="1:11" ht="21" customHeight="1" x14ac:dyDescent="0.3">
      <c r="A5" s="736"/>
      <c r="B5" s="747" t="s">
        <v>6</v>
      </c>
      <c r="C5" s="747"/>
      <c r="D5" s="747"/>
      <c r="E5" s="747" t="s">
        <v>7</v>
      </c>
      <c r="F5" s="747"/>
      <c r="G5" s="747"/>
      <c r="H5" s="747" t="s">
        <v>9</v>
      </c>
      <c r="I5" s="747"/>
      <c r="J5" s="747"/>
      <c r="K5" s="736"/>
    </row>
    <row r="6" spans="1:11" ht="18.75" customHeight="1" x14ac:dyDescent="0.3">
      <c r="A6" s="736"/>
      <c r="B6" s="370" t="s">
        <v>10</v>
      </c>
      <c r="C6" s="370" t="s">
        <v>113</v>
      </c>
      <c r="D6" s="370" t="s">
        <v>12</v>
      </c>
      <c r="E6" s="370" t="s">
        <v>10</v>
      </c>
      <c r="F6" s="370" t="s">
        <v>113</v>
      </c>
      <c r="G6" s="370" t="s">
        <v>12</v>
      </c>
      <c r="H6" s="370" t="s">
        <v>10</v>
      </c>
      <c r="I6" s="370" t="s">
        <v>113</v>
      </c>
      <c r="J6" s="370" t="s">
        <v>12</v>
      </c>
      <c r="K6" s="736"/>
    </row>
    <row r="7" spans="1:11" ht="16.2" thickBot="1" x14ac:dyDescent="0.35">
      <c r="A7" s="737"/>
      <c r="B7" s="4" t="s">
        <v>13</v>
      </c>
      <c r="C7" s="4" t="s">
        <v>14</v>
      </c>
      <c r="D7" s="4" t="s">
        <v>9</v>
      </c>
      <c r="E7" s="4" t="s">
        <v>13</v>
      </c>
      <c r="F7" s="4" t="s">
        <v>14</v>
      </c>
      <c r="G7" s="4" t="s">
        <v>9</v>
      </c>
      <c r="H7" s="4" t="s">
        <v>13</v>
      </c>
      <c r="I7" s="4" t="s">
        <v>14</v>
      </c>
      <c r="J7" s="4" t="s">
        <v>9</v>
      </c>
      <c r="K7" s="737"/>
    </row>
    <row r="8" spans="1:11" ht="20.100000000000001" customHeight="1" x14ac:dyDescent="0.25">
      <c r="A8" s="39" t="s">
        <v>1390</v>
      </c>
      <c r="B8" s="40"/>
      <c r="C8" s="40"/>
      <c r="D8" s="40"/>
      <c r="E8" s="40"/>
      <c r="F8" s="40"/>
      <c r="G8" s="40"/>
      <c r="H8" s="40"/>
      <c r="I8" s="40"/>
      <c r="J8" s="40"/>
      <c r="K8" s="41" t="s">
        <v>207</v>
      </c>
    </row>
    <row r="9" spans="1:11" ht="22.5" customHeight="1" x14ac:dyDescent="0.25">
      <c r="A9" s="8" t="s">
        <v>208</v>
      </c>
      <c r="B9" s="9">
        <v>245</v>
      </c>
      <c r="C9" s="9">
        <v>546</v>
      </c>
      <c r="D9" s="9">
        <f>SUM(B9:C9)</f>
        <v>791</v>
      </c>
      <c r="E9" s="9">
        <v>1</v>
      </c>
      <c r="F9" s="9">
        <v>0</v>
      </c>
      <c r="G9" s="9">
        <f>SUM(E9:F9)</f>
        <v>1</v>
      </c>
      <c r="H9" s="9">
        <f>SUM(B9,E9)</f>
        <v>246</v>
      </c>
      <c r="I9" s="9">
        <f>SUM(C9,F9)</f>
        <v>546</v>
      </c>
      <c r="J9" s="9">
        <f t="shared" ref="J9:J24" si="0">SUM(D9,G9)</f>
        <v>792</v>
      </c>
      <c r="K9" s="375" t="s">
        <v>209</v>
      </c>
    </row>
    <row r="10" spans="1:11" ht="22.5" customHeight="1" x14ac:dyDescent="0.25">
      <c r="A10" s="8" t="s">
        <v>1132</v>
      </c>
      <c r="B10" s="9">
        <v>180</v>
      </c>
      <c r="C10" s="9">
        <v>339</v>
      </c>
      <c r="D10" s="9">
        <f>SUM(B10:C10)</f>
        <v>519</v>
      </c>
      <c r="E10" s="9">
        <v>0</v>
      </c>
      <c r="F10" s="9">
        <v>0</v>
      </c>
      <c r="G10" s="9">
        <v>0</v>
      </c>
      <c r="H10" s="9">
        <f t="shared" ref="H10:I24" si="1">SUM(B10,E10)</f>
        <v>180</v>
      </c>
      <c r="I10" s="9">
        <f t="shared" si="1"/>
        <v>339</v>
      </c>
      <c r="J10" s="9">
        <f t="shared" si="0"/>
        <v>519</v>
      </c>
      <c r="K10" s="375" t="s">
        <v>213</v>
      </c>
    </row>
    <row r="11" spans="1:11" ht="22.5" customHeight="1" x14ac:dyDescent="0.25">
      <c r="A11" s="8" t="s">
        <v>214</v>
      </c>
      <c r="B11" s="9">
        <v>148</v>
      </c>
      <c r="C11" s="9">
        <v>381</v>
      </c>
      <c r="D11" s="9">
        <f t="shared" ref="D11:D24" si="2">SUM(B11:C11)</f>
        <v>529</v>
      </c>
      <c r="E11" s="9">
        <v>0</v>
      </c>
      <c r="F11" s="9">
        <v>0</v>
      </c>
      <c r="G11" s="9">
        <v>0</v>
      </c>
      <c r="H11" s="9">
        <f t="shared" si="1"/>
        <v>148</v>
      </c>
      <c r="I11" s="9">
        <f t="shared" si="1"/>
        <v>381</v>
      </c>
      <c r="J11" s="9">
        <f t="shared" si="0"/>
        <v>529</v>
      </c>
      <c r="K11" s="375" t="s">
        <v>310</v>
      </c>
    </row>
    <row r="12" spans="1:11" ht="22.5" customHeight="1" x14ac:dyDescent="0.25">
      <c r="A12" s="8" t="s">
        <v>534</v>
      </c>
      <c r="B12" s="9">
        <v>52</v>
      </c>
      <c r="C12" s="9">
        <v>228</v>
      </c>
      <c r="D12" s="9">
        <f t="shared" si="2"/>
        <v>280</v>
      </c>
      <c r="E12" s="9">
        <v>0</v>
      </c>
      <c r="F12" s="9">
        <v>0</v>
      </c>
      <c r="G12" s="9">
        <v>0</v>
      </c>
      <c r="H12" s="9">
        <f t="shared" si="1"/>
        <v>52</v>
      </c>
      <c r="I12" s="9">
        <f t="shared" si="1"/>
        <v>228</v>
      </c>
      <c r="J12" s="9">
        <f t="shared" si="0"/>
        <v>280</v>
      </c>
      <c r="K12" s="375" t="s">
        <v>217</v>
      </c>
    </row>
    <row r="13" spans="1:11" ht="22.5" customHeight="1" x14ac:dyDescent="0.25">
      <c r="A13" s="8" t="s">
        <v>1369</v>
      </c>
      <c r="B13" s="9">
        <v>30</v>
      </c>
      <c r="C13" s="9">
        <v>160</v>
      </c>
      <c r="D13" s="9">
        <f t="shared" si="2"/>
        <v>190</v>
      </c>
      <c r="E13" s="9">
        <v>0</v>
      </c>
      <c r="F13" s="9">
        <v>0</v>
      </c>
      <c r="G13" s="9">
        <v>0</v>
      </c>
      <c r="H13" s="9">
        <f t="shared" si="1"/>
        <v>30</v>
      </c>
      <c r="I13" s="9">
        <f t="shared" si="1"/>
        <v>160</v>
      </c>
      <c r="J13" s="9">
        <f t="shared" si="0"/>
        <v>190</v>
      </c>
      <c r="K13" s="375" t="s">
        <v>1370</v>
      </c>
    </row>
    <row r="14" spans="1:11" ht="22.5" customHeight="1" x14ac:dyDescent="0.25">
      <c r="A14" s="8" t="s">
        <v>218</v>
      </c>
      <c r="B14" s="9">
        <v>397</v>
      </c>
      <c r="C14" s="9">
        <v>464</v>
      </c>
      <c r="D14" s="9">
        <f t="shared" si="2"/>
        <v>861</v>
      </c>
      <c r="E14" s="9">
        <v>0</v>
      </c>
      <c r="F14" s="9">
        <v>0</v>
      </c>
      <c r="G14" s="9">
        <v>0</v>
      </c>
      <c r="H14" s="9">
        <f t="shared" si="1"/>
        <v>397</v>
      </c>
      <c r="I14" s="9">
        <f t="shared" si="1"/>
        <v>464</v>
      </c>
      <c r="J14" s="9">
        <f t="shared" si="0"/>
        <v>861</v>
      </c>
      <c r="K14" s="375" t="s">
        <v>219</v>
      </c>
    </row>
    <row r="15" spans="1:11" ht="22.5" customHeight="1" x14ac:dyDescent="0.25">
      <c r="A15" s="8" t="s">
        <v>222</v>
      </c>
      <c r="B15" s="9">
        <v>172</v>
      </c>
      <c r="C15" s="9">
        <v>203</v>
      </c>
      <c r="D15" s="9">
        <f t="shared" si="2"/>
        <v>375</v>
      </c>
      <c r="E15" s="9">
        <v>0</v>
      </c>
      <c r="F15" s="9">
        <v>0</v>
      </c>
      <c r="G15" s="9">
        <v>0</v>
      </c>
      <c r="H15" s="9">
        <f t="shared" si="1"/>
        <v>172</v>
      </c>
      <c r="I15" s="9">
        <f t="shared" si="1"/>
        <v>203</v>
      </c>
      <c r="J15" s="9">
        <f t="shared" si="0"/>
        <v>375</v>
      </c>
      <c r="K15" s="375" t="s">
        <v>958</v>
      </c>
    </row>
    <row r="16" spans="1:11" ht="22.5" customHeight="1" x14ac:dyDescent="0.25">
      <c r="A16" s="8" t="s">
        <v>998</v>
      </c>
      <c r="B16" s="9">
        <v>124</v>
      </c>
      <c r="C16" s="9">
        <v>119</v>
      </c>
      <c r="D16" s="9">
        <f t="shared" si="2"/>
        <v>243</v>
      </c>
      <c r="E16" s="9">
        <v>0</v>
      </c>
      <c r="F16" s="9">
        <v>0</v>
      </c>
      <c r="G16" s="9">
        <v>0</v>
      </c>
      <c r="H16" s="9">
        <f t="shared" si="1"/>
        <v>124</v>
      </c>
      <c r="I16" s="9">
        <f t="shared" si="1"/>
        <v>119</v>
      </c>
      <c r="J16" s="9">
        <f t="shared" si="0"/>
        <v>243</v>
      </c>
      <c r="K16" s="375" t="s">
        <v>1372</v>
      </c>
    </row>
    <row r="17" spans="1:11" ht="22.5" customHeight="1" x14ac:dyDescent="0.25">
      <c r="A17" s="8" t="s">
        <v>311</v>
      </c>
      <c r="B17" s="9">
        <v>196</v>
      </c>
      <c r="C17" s="9">
        <v>694</v>
      </c>
      <c r="D17" s="9">
        <f t="shared" si="2"/>
        <v>890</v>
      </c>
      <c r="E17" s="9">
        <v>0</v>
      </c>
      <c r="F17" s="9">
        <v>0</v>
      </c>
      <c r="G17" s="9">
        <v>0</v>
      </c>
      <c r="H17" s="9">
        <f t="shared" si="1"/>
        <v>196</v>
      </c>
      <c r="I17" s="9">
        <f t="shared" si="1"/>
        <v>694</v>
      </c>
      <c r="J17" s="9">
        <f t="shared" si="0"/>
        <v>890</v>
      </c>
      <c r="K17" s="375" t="s">
        <v>227</v>
      </c>
    </row>
    <row r="18" spans="1:11" ht="22.5" customHeight="1" x14ac:dyDescent="0.25">
      <c r="A18" s="8" t="s">
        <v>316</v>
      </c>
      <c r="B18" s="9">
        <v>875</v>
      </c>
      <c r="C18" s="9">
        <v>325</v>
      </c>
      <c r="D18" s="9">
        <f t="shared" si="2"/>
        <v>1200</v>
      </c>
      <c r="E18" s="9">
        <v>0</v>
      </c>
      <c r="F18" s="9">
        <v>0</v>
      </c>
      <c r="G18" s="9">
        <v>0</v>
      </c>
      <c r="H18" s="9">
        <f t="shared" si="1"/>
        <v>875</v>
      </c>
      <c r="I18" s="9">
        <f t="shared" si="1"/>
        <v>325</v>
      </c>
      <c r="J18" s="9">
        <f t="shared" si="0"/>
        <v>1200</v>
      </c>
      <c r="K18" s="375" t="s">
        <v>231</v>
      </c>
    </row>
    <row r="19" spans="1:11" ht="22.5" customHeight="1" x14ac:dyDescent="0.25">
      <c r="A19" s="8" t="s">
        <v>929</v>
      </c>
      <c r="B19" s="9">
        <v>274</v>
      </c>
      <c r="C19" s="9">
        <v>184</v>
      </c>
      <c r="D19" s="9">
        <f t="shared" si="2"/>
        <v>458</v>
      </c>
      <c r="E19" s="9">
        <v>0</v>
      </c>
      <c r="F19" s="9">
        <v>0</v>
      </c>
      <c r="G19" s="9">
        <v>0</v>
      </c>
      <c r="H19" s="9">
        <f t="shared" si="1"/>
        <v>274</v>
      </c>
      <c r="I19" s="9">
        <f t="shared" si="1"/>
        <v>184</v>
      </c>
      <c r="J19" s="9">
        <f t="shared" si="0"/>
        <v>458</v>
      </c>
      <c r="K19" s="375" t="s">
        <v>1373</v>
      </c>
    </row>
    <row r="20" spans="1:11" ht="22.5" customHeight="1" x14ac:dyDescent="0.25">
      <c r="A20" s="8" t="s">
        <v>472</v>
      </c>
      <c r="B20" s="9">
        <v>611</v>
      </c>
      <c r="C20" s="9">
        <v>1777</v>
      </c>
      <c r="D20" s="9">
        <f t="shared" si="2"/>
        <v>2388</v>
      </c>
      <c r="E20" s="9">
        <v>0</v>
      </c>
      <c r="F20" s="9">
        <v>0</v>
      </c>
      <c r="G20" s="9">
        <v>0</v>
      </c>
      <c r="H20" s="9">
        <f t="shared" si="1"/>
        <v>611</v>
      </c>
      <c r="I20" s="9">
        <f t="shared" si="1"/>
        <v>1777</v>
      </c>
      <c r="J20" s="9">
        <f t="shared" si="0"/>
        <v>2388</v>
      </c>
      <c r="K20" s="375" t="s">
        <v>1162</v>
      </c>
    </row>
    <row r="21" spans="1:11" ht="22.5" customHeight="1" x14ac:dyDescent="0.25">
      <c r="A21" s="8" t="s">
        <v>474</v>
      </c>
      <c r="B21" s="9">
        <v>368</v>
      </c>
      <c r="C21" s="9">
        <v>704</v>
      </c>
      <c r="D21" s="9">
        <f t="shared" si="2"/>
        <v>1072</v>
      </c>
      <c r="E21" s="9">
        <v>0</v>
      </c>
      <c r="F21" s="9">
        <v>0</v>
      </c>
      <c r="G21" s="9">
        <v>0</v>
      </c>
      <c r="H21" s="9">
        <f t="shared" si="1"/>
        <v>368</v>
      </c>
      <c r="I21" s="9">
        <f t="shared" si="1"/>
        <v>704</v>
      </c>
      <c r="J21" s="9">
        <f t="shared" si="0"/>
        <v>1072</v>
      </c>
      <c r="K21" s="375" t="s">
        <v>1374</v>
      </c>
    </row>
    <row r="22" spans="1:11" ht="22.5" customHeight="1" x14ac:dyDescent="0.25">
      <c r="A22" s="8" t="s">
        <v>238</v>
      </c>
      <c r="B22" s="9">
        <v>350</v>
      </c>
      <c r="C22" s="9">
        <v>144</v>
      </c>
      <c r="D22" s="9">
        <f>SUM(B22:C22)</f>
        <v>494</v>
      </c>
      <c r="E22" s="9">
        <v>0</v>
      </c>
      <c r="F22" s="9">
        <v>0</v>
      </c>
      <c r="G22" s="9">
        <v>0</v>
      </c>
      <c r="H22" s="9">
        <f t="shared" si="1"/>
        <v>350</v>
      </c>
      <c r="I22" s="9">
        <f t="shared" si="1"/>
        <v>144</v>
      </c>
      <c r="J22" s="9">
        <f t="shared" si="0"/>
        <v>494</v>
      </c>
      <c r="K22" s="375" t="s">
        <v>1246</v>
      </c>
    </row>
    <row r="23" spans="1:11" ht="22.5" customHeight="1" x14ac:dyDescent="0.25">
      <c r="A23" s="8" t="s">
        <v>541</v>
      </c>
      <c r="B23" s="9">
        <v>556</v>
      </c>
      <c r="C23" s="9">
        <v>346</v>
      </c>
      <c r="D23" s="9">
        <f t="shared" si="2"/>
        <v>902</v>
      </c>
      <c r="E23" s="9">
        <v>0</v>
      </c>
      <c r="F23" s="9">
        <v>0</v>
      </c>
      <c r="G23" s="9">
        <v>0</v>
      </c>
      <c r="H23" s="9">
        <f t="shared" si="1"/>
        <v>556</v>
      </c>
      <c r="I23" s="9">
        <f t="shared" si="1"/>
        <v>346</v>
      </c>
      <c r="J23" s="9">
        <f t="shared" si="0"/>
        <v>902</v>
      </c>
      <c r="K23" s="375" t="s">
        <v>249</v>
      </c>
    </row>
    <row r="24" spans="1:11" ht="22.5" customHeight="1" x14ac:dyDescent="0.25">
      <c r="A24" s="8" t="s">
        <v>446</v>
      </c>
      <c r="B24" s="9">
        <v>352</v>
      </c>
      <c r="C24" s="9">
        <v>825</v>
      </c>
      <c r="D24" s="9">
        <f t="shared" si="2"/>
        <v>1177</v>
      </c>
      <c r="E24" s="9">
        <v>0</v>
      </c>
      <c r="F24" s="9">
        <v>0</v>
      </c>
      <c r="G24" s="9">
        <v>0</v>
      </c>
      <c r="H24" s="9">
        <f t="shared" si="1"/>
        <v>352</v>
      </c>
      <c r="I24" s="9">
        <f t="shared" si="1"/>
        <v>825</v>
      </c>
      <c r="J24" s="9">
        <f t="shared" si="0"/>
        <v>1177</v>
      </c>
      <c r="K24" s="375" t="s">
        <v>219</v>
      </c>
    </row>
    <row r="25" spans="1:11" ht="20.100000000000001" customHeight="1" thickBot="1" x14ac:dyDescent="0.3">
      <c r="A25" s="11" t="s">
        <v>90</v>
      </c>
      <c r="B25" s="12">
        <f>SUM(B9:B24)</f>
        <v>4930</v>
      </c>
      <c r="C25" s="12">
        <f t="shared" ref="C25:J25" si="3">SUM(C9:C24)</f>
        <v>7439</v>
      </c>
      <c r="D25" s="12">
        <f t="shared" si="3"/>
        <v>12369</v>
      </c>
      <c r="E25" s="12">
        <f t="shared" si="3"/>
        <v>1</v>
      </c>
      <c r="F25" s="12">
        <f t="shared" si="3"/>
        <v>0</v>
      </c>
      <c r="G25" s="12">
        <f t="shared" si="3"/>
        <v>1</v>
      </c>
      <c r="H25" s="12">
        <f t="shared" si="3"/>
        <v>4931</v>
      </c>
      <c r="I25" s="12">
        <f>SUM(I9:I24)</f>
        <v>7439</v>
      </c>
      <c r="J25" s="12">
        <f t="shared" si="3"/>
        <v>12370</v>
      </c>
      <c r="K25" s="13" t="s">
        <v>420</v>
      </c>
    </row>
    <row r="26" spans="1:11" ht="14.4" thickTop="1" x14ac:dyDescent="0.25"/>
    <row r="38" spans="1:11" ht="20.25" customHeight="1" x14ac:dyDescent="0.25"/>
    <row r="39" spans="1:11" ht="28.5" customHeight="1" thickBot="1" x14ac:dyDescent="0.35">
      <c r="A39" s="35" t="s">
        <v>1405</v>
      </c>
      <c r="K39" s="36" t="s">
        <v>1406</v>
      </c>
    </row>
    <row r="40" spans="1:11" ht="20.100000000000001" customHeight="1" thickTop="1" x14ac:dyDescent="0.3">
      <c r="A40" s="735" t="s">
        <v>205</v>
      </c>
      <c r="B40" s="746" t="s">
        <v>1</v>
      </c>
      <c r="C40" s="746"/>
      <c r="D40" s="746"/>
      <c r="E40" s="746" t="s">
        <v>2</v>
      </c>
      <c r="F40" s="746"/>
      <c r="G40" s="746"/>
      <c r="H40" s="746" t="s">
        <v>4</v>
      </c>
      <c r="I40" s="746"/>
      <c r="J40" s="746"/>
      <c r="K40" s="735" t="s">
        <v>206</v>
      </c>
    </row>
    <row r="41" spans="1:11" ht="20.100000000000001" customHeight="1" x14ac:dyDescent="0.3">
      <c r="A41" s="736"/>
      <c r="B41" s="747" t="s">
        <v>6</v>
      </c>
      <c r="C41" s="747"/>
      <c r="D41" s="747"/>
      <c r="E41" s="747" t="s">
        <v>7</v>
      </c>
      <c r="F41" s="747"/>
      <c r="G41" s="747"/>
      <c r="H41" s="747" t="s">
        <v>9</v>
      </c>
      <c r="I41" s="747"/>
      <c r="J41" s="747"/>
      <c r="K41" s="736"/>
    </row>
    <row r="42" spans="1:11" ht="20.100000000000001" customHeight="1" x14ac:dyDescent="0.3">
      <c r="A42" s="736"/>
      <c r="B42" s="370" t="s">
        <v>10</v>
      </c>
      <c r="C42" s="370" t="s">
        <v>113</v>
      </c>
      <c r="D42" s="370" t="s">
        <v>12</v>
      </c>
      <c r="E42" s="370" t="s">
        <v>10</v>
      </c>
      <c r="F42" s="370" t="s">
        <v>113</v>
      </c>
      <c r="G42" s="370" t="s">
        <v>12</v>
      </c>
      <c r="H42" s="370" t="s">
        <v>10</v>
      </c>
      <c r="I42" s="370" t="s">
        <v>113</v>
      </c>
      <c r="J42" s="370" t="s">
        <v>12</v>
      </c>
      <c r="K42" s="736"/>
    </row>
    <row r="43" spans="1:11" ht="20.100000000000001" customHeight="1" thickBot="1" x14ac:dyDescent="0.35">
      <c r="A43" s="737"/>
      <c r="B43" s="4" t="s">
        <v>13</v>
      </c>
      <c r="C43" s="4" t="s">
        <v>14</v>
      </c>
      <c r="D43" s="4" t="s">
        <v>9</v>
      </c>
      <c r="E43" s="4" t="s">
        <v>13</v>
      </c>
      <c r="F43" s="4" t="s">
        <v>14</v>
      </c>
      <c r="G43" s="4" t="s">
        <v>9</v>
      </c>
      <c r="H43" s="4" t="s">
        <v>13</v>
      </c>
      <c r="I43" s="4" t="s">
        <v>14</v>
      </c>
      <c r="J43" s="4" t="s">
        <v>9</v>
      </c>
      <c r="K43" s="737"/>
    </row>
    <row r="44" spans="1:11" ht="20.100000000000001" customHeight="1" x14ac:dyDescent="0.25">
      <c r="A44" s="39" t="s">
        <v>1407</v>
      </c>
      <c r="B44" s="40"/>
      <c r="C44" s="40"/>
      <c r="D44" s="40"/>
      <c r="E44" s="40"/>
      <c r="F44" s="40"/>
      <c r="G44" s="40"/>
      <c r="H44" s="40"/>
      <c r="I44" s="40"/>
      <c r="J44" s="40"/>
      <c r="K44" s="41" t="s">
        <v>93</v>
      </c>
    </row>
    <row r="45" spans="1:11" ht="20.100000000000001" customHeight="1" x14ac:dyDescent="0.25">
      <c r="A45" s="8" t="s">
        <v>1369</v>
      </c>
      <c r="B45" s="18">
        <v>33</v>
      </c>
      <c r="C45" s="18">
        <v>84</v>
      </c>
      <c r="D45" s="18">
        <f>SUM(B45:C45)</f>
        <v>117</v>
      </c>
      <c r="E45" s="18">
        <v>0</v>
      </c>
      <c r="F45" s="18">
        <v>0</v>
      </c>
      <c r="G45" s="18">
        <f>SUM(E45:F45)</f>
        <v>0</v>
      </c>
      <c r="H45" s="18">
        <v>0</v>
      </c>
      <c r="I45" s="18">
        <v>0</v>
      </c>
      <c r="J45" s="18">
        <f>SUM(H45:I45)</f>
        <v>0</v>
      </c>
      <c r="K45" s="375" t="s">
        <v>1370</v>
      </c>
    </row>
    <row r="46" spans="1:11" ht="21.75" customHeight="1" x14ac:dyDescent="0.25">
      <c r="A46" s="8" t="s">
        <v>218</v>
      </c>
      <c r="B46" s="350">
        <v>412</v>
      </c>
      <c r="C46" s="350">
        <v>119</v>
      </c>
      <c r="D46" s="18">
        <f t="shared" ref="D46:D54" si="4">SUM(B46:C46)</f>
        <v>531</v>
      </c>
      <c r="E46" s="9">
        <v>0</v>
      </c>
      <c r="F46" s="9">
        <v>0</v>
      </c>
      <c r="G46" s="18">
        <f t="shared" ref="G46:G54" si="5">SUM(E46:F46)</f>
        <v>0</v>
      </c>
      <c r="H46" s="9">
        <f>SUM(B46,E46)</f>
        <v>412</v>
      </c>
      <c r="I46" s="9">
        <f>SUM(C46,F46)</f>
        <v>119</v>
      </c>
      <c r="J46" s="18">
        <f t="shared" ref="J46:J54" si="6">SUM(H46:I46)</f>
        <v>531</v>
      </c>
      <c r="K46" s="375" t="s">
        <v>219</v>
      </c>
    </row>
    <row r="47" spans="1:11" ht="21.75" customHeight="1" x14ac:dyDescent="0.25">
      <c r="A47" s="8" t="s">
        <v>226</v>
      </c>
      <c r="B47" s="9">
        <v>190</v>
      </c>
      <c r="C47" s="9">
        <v>148</v>
      </c>
      <c r="D47" s="9">
        <f t="shared" si="4"/>
        <v>338</v>
      </c>
      <c r="E47" s="9">
        <v>0</v>
      </c>
      <c r="F47" s="9">
        <v>0</v>
      </c>
      <c r="G47" s="18">
        <f t="shared" si="5"/>
        <v>0</v>
      </c>
      <c r="H47" s="9">
        <f t="shared" ref="H47:I54" si="7">SUM(B47,E47)</f>
        <v>190</v>
      </c>
      <c r="I47" s="9">
        <f t="shared" si="7"/>
        <v>148</v>
      </c>
      <c r="J47" s="18">
        <f t="shared" si="6"/>
        <v>338</v>
      </c>
      <c r="K47" s="375" t="s">
        <v>227</v>
      </c>
    </row>
    <row r="48" spans="1:11" ht="21.75" customHeight="1" x14ac:dyDescent="0.25">
      <c r="A48" s="8" t="s">
        <v>316</v>
      </c>
      <c r="B48" s="9">
        <v>701</v>
      </c>
      <c r="C48" s="9">
        <v>298</v>
      </c>
      <c r="D48" s="9">
        <f t="shared" si="4"/>
        <v>999</v>
      </c>
      <c r="E48" s="9">
        <v>0</v>
      </c>
      <c r="F48" s="9">
        <v>0</v>
      </c>
      <c r="G48" s="18">
        <f t="shared" si="5"/>
        <v>0</v>
      </c>
      <c r="H48" s="9">
        <f t="shared" si="7"/>
        <v>701</v>
      </c>
      <c r="I48" s="9">
        <f t="shared" si="7"/>
        <v>298</v>
      </c>
      <c r="J48" s="18">
        <f t="shared" si="6"/>
        <v>999</v>
      </c>
      <c r="K48" s="375" t="s">
        <v>231</v>
      </c>
    </row>
    <row r="49" spans="1:11" ht="21.75" customHeight="1" x14ac:dyDescent="0.25">
      <c r="A49" s="8" t="s">
        <v>929</v>
      </c>
      <c r="B49" s="9">
        <v>90</v>
      </c>
      <c r="C49" s="9">
        <v>22</v>
      </c>
      <c r="D49" s="9">
        <f t="shared" si="4"/>
        <v>112</v>
      </c>
      <c r="E49" s="9">
        <v>0</v>
      </c>
      <c r="F49" s="9">
        <v>0</v>
      </c>
      <c r="G49" s="18">
        <f t="shared" si="5"/>
        <v>0</v>
      </c>
      <c r="H49" s="9">
        <f t="shared" si="7"/>
        <v>90</v>
      </c>
      <c r="I49" s="9">
        <f t="shared" si="7"/>
        <v>22</v>
      </c>
      <c r="J49" s="18">
        <f t="shared" si="6"/>
        <v>112</v>
      </c>
      <c r="K49" s="375" t="s">
        <v>1373</v>
      </c>
    </row>
    <row r="50" spans="1:11" ht="21.75" customHeight="1" x14ac:dyDescent="0.25">
      <c r="A50" s="8" t="s">
        <v>472</v>
      </c>
      <c r="B50" s="9">
        <v>965</v>
      </c>
      <c r="C50" s="9">
        <v>1300</v>
      </c>
      <c r="D50" s="9">
        <f t="shared" si="4"/>
        <v>2265</v>
      </c>
      <c r="E50" s="9">
        <v>0</v>
      </c>
      <c r="F50" s="9">
        <v>0</v>
      </c>
      <c r="G50" s="18">
        <f t="shared" si="5"/>
        <v>0</v>
      </c>
      <c r="H50" s="9">
        <f t="shared" si="7"/>
        <v>965</v>
      </c>
      <c r="I50" s="9">
        <f t="shared" si="7"/>
        <v>1300</v>
      </c>
      <c r="J50" s="18">
        <f t="shared" si="6"/>
        <v>2265</v>
      </c>
      <c r="K50" s="375" t="s">
        <v>1162</v>
      </c>
    </row>
    <row r="51" spans="1:11" ht="21.75" customHeight="1" x14ac:dyDescent="0.25">
      <c r="A51" s="8" t="s">
        <v>474</v>
      </c>
      <c r="B51" s="9">
        <v>334</v>
      </c>
      <c r="C51" s="9">
        <v>470</v>
      </c>
      <c r="D51" s="9">
        <f t="shared" si="4"/>
        <v>804</v>
      </c>
      <c r="E51" s="9">
        <v>0</v>
      </c>
      <c r="F51" s="9">
        <v>0</v>
      </c>
      <c r="G51" s="18">
        <f t="shared" si="5"/>
        <v>0</v>
      </c>
      <c r="H51" s="9">
        <f t="shared" si="7"/>
        <v>334</v>
      </c>
      <c r="I51" s="9">
        <f t="shared" si="7"/>
        <v>470</v>
      </c>
      <c r="J51" s="18">
        <f t="shared" si="6"/>
        <v>804</v>
      </c>
      <c r="K51" s="375" t="s">
        <v>1374</v>
      </c>
    </row>
    <row r="52" spans="1:11" ht="21.75" customHeight="1" x14ac:dyDescent="0.25">
      <c r="A52" s="8" t="s">
        <v>238</v>
      </c>
      <c r="B52" s="9">
        <v>146</v>
      </c>
      <c r="C52" s="9">
        <v>30</v>
      </c>
      <c r="D52" s="9">
        <f t="shared" si="4"/>
        <v>176</v>
      </c>
      <c r="E52" s="9">
        <v>0</v>
      </c>
      <c r="F52" s="9">
        <v>0</v>
      </c>
      <c r="G52" s="18">
        <f t="shared" si="5"/>
        <v>0</v>
      </c>
      <c r="H52" s="9">
        <f t="shared" si="7"/>
        <v>146</v>
      </c>
      <c r="I52" s="9">
        <f t="shared" si="7"/>
        <v>30</v>
      </c>
      <c r="J52" s="18">
        <f t="shared" si="6"/>
        <v>176</v>
      </c>
      <c r="K52" s="375" t="s">
        <v>1246</v>
      </c>
    </row>
    <row r="53" spans="1:11" ht="21.75" customHeight="1" x14ac:dyDescent="0.25">
      <c r="A53" s="8" t="s">
        <v>248</v>
      </c>
      <c r="B53" s="9">
        <v>683</v>
      </c>
      <c r="C53" s="9">
        <v>192</v>
      </c>
      <c r="D53" s="9">
        <f t="shared" si="4"/>
        <v>875</v>
      </c>
      <c r="E53" s="9">
        <v>0</v>
      </c>
      <c r="F53" s="9">
        <v>0</v>
      </c>
      <c r="G53" s="18">
        <f t="shared" si="5"/>
        <v>0</v>
      </c>
      <c r="H53" s="9">
        <f t="shared" si="7"/>
        <v>683</v>
      </c>
      <c r="I53" s="9">
        <f t="shared" si="7"/>
        <v>192</v>
      </c>
      <c r="J53" s="18">
        <f t="shared" si="6"/>
        <v>875</v>
      </c>
      <c r="K53" s="375" t="s">
        <v>249</v>
      </c>
    </row>
    <row r="54" spans="1:11" ht="21.75" customHeight="1" x14ac:dyDescent="0.25">
      <c r="A54" s="8" t="s">
        <v>446</v>
      </c>
      <c r="B54" s="9">
        <v>155</v>
      </c>
      <c r="C54" s="9">
        <v>182</v>
      </c>
      <c r="D54" s="9">
        <f t="shared" si="4"/>
        <v>337</v>
      </c>
      <c r="E54" s="9">
        <v>0</v>
      </c>
      <c r="F54" s="9">
        <v>0</v>
      </c>
      <c r="G54" s="18">
        <f t="shared" si="5"/>
        <v>0</v>
      </c>
      <c r="H54" s="9">
        <f t="shared" si="7"/>
        <v>155</v>
      </c>
      <c r="I54" s="9">
        <f t="shared" si="7"/>
        <v>182</v>
      </c>
      <c r="J54" s="18">
        <f t="shared" si="6"/>
        <v>337</v>
      </c>
      <c r="K54" s="375" t="s">
        <v>1375</v>
      </c>
    </row>
    <row r="55" spans="1:11" ht="21.75" customHeight="1" thickBot="1" x14ac:dyDescent="0.3">
      <c r="A55" s="42" t="s">
        <v>127</v>
      </c>
      <c r="B55" s="43">
        <f>SUM(B45:B54)</f>
        <v>3709</v>
      </c>
      <c r="C55" s="43">
        <f t="shared" ref="C55:J55" si="8">SUM(C45:C54)</f>
        <v>2845</v>
      </c>
      <c r="D55" s="43">
        <f t="shared" si="8"/>
        <v>6554</v>
      </c>
      <c r="E55" s="43">
        <f t="shared" si="8"/>
        <v>0</v>
      </c>
      <c r="F55" s="43">
        <f t="shared" si="8"/>
        <v>0</v>
      </c>
      <c r="G55" s="43">
        <f t="shared" si="8"/>
        <v>0</v>
      </c>
      <c r="H55" s="43">
        <f t="shared" si="8"/>
        <v>3676</v>
      </c>
      <c r="I55" s="43">
        <f t="shared" si="8"/>
        <v>2761</v>
      </c>
      <c r="J55" s="43">
        <f t="shared" si="8"/>
        <v>6437</v>
      </c>
      <c r="K55" s="44" t="s">
        <v>1379</v>
      </c>
    </row>
    <row r="56" spans="1:11" ht="20.100000000000001" customHeight="1" thickBot="1" x14ac:dyDescent="0.3">
      <c r="A56" s="23" t="s">
        <v>384</v>
      </c>
      <c r="B56" s="24">
        <f t="shared" ref="B56:J56" si="9">SUM(B55,B25)</f>
        <v>8639</v>
      </c>
      <c r="C56" s="24">
        <f t="shared" si="9"/>
        <v>10284</v>
      </c>
      <c r="D56" s="24">
        <f t="shared" si="9"/>
        <v>18923</v>
      </c>
      <c r="E56" s="24">
        <f t="shared" si="9"/>
        <v>1</v>
      </c>
      <c r="F56" s="24">
        <f t="shared" si="9"/>
        <v>0</v>
      </c>
      <c r="G56" s="24">
        <f t="shared" si="9"/>
        <v>1</v>
      </c>
      <c r="H56" s="24">
        <f t="shared" si="9"/>
        <v>8607</v>
      </c>
      <c r="I56" s="24">
        <f t="shared" si="9"/>
        <v>10200</v>
      </c>
      <c r="J56" s="24">
        <f t="shared" si="9"/>
        <v>18807</v>
      </c>
      <c r="K56" s="376" t="s">
        <v>1408</v>
      </c>
    </row>
    <row r="57" spans="1:11" ht="14.4" thickTop="1" x14ac:dyDescent="0.25"/>
    <row r="80" spans="1:11" ht="18.75" customHeight="1" x14ac:dyDescent="0.25">
      <c r="A80" s="738" t="s">
        <v>1409</v>
      </c>
      <c r="B80" s="738"/>
      <c r="C80" s="738"/>
      <c r="D80" s="738"/>
      <c r="E80" s="738"/>
      <c r="F80" s="738"/>
      <c r="G80" s="738"/>
      <c r="H80" s="738"/>
      <c r="I80" s="738"/>
      <c r="J80" s="738"/>
      <c r="K80" s="738"/>
    </row>
    <row r="81" spans="1:11" ht="44.25" customHeight="1" x14ac:dyDescent="0.3">
      <c r="A81" s="756" t="s">
        <v>1410</v>
      </c>
      <c r="B81" s="756"/>
      <c r="C81" s="756"/>
      <c r="D81" s="756"/>
      <c r="E81" s="756"/>
      <c r="F81" s="756"/>
      <c r="G81" s="756"/>
      <c r="H81" s="756"/>
      <c r="I81" s="756"/>
      <c r="J81" s="756"/>
      <c r="K81" s="756"/>
    </row>
    <row r="82" spans="1:11" ht="24.75" customHeight="1" thickBot="1" x14ac:dyDescent="0.35">
      <c r="A82" s="35" t="s">
        <v>1411</v>
      </c>
      <c r="K82" s="36" t="s">
        <v>1412</v>
      </c>
    </row>
    <row r="83" spans="1:11" ht="20.25" customHeight="1" thickTop="1" x14ac:dyDescent="0.3">
      <c r="A83" s="735" t="s">
        <v>205</v>
      </c>
      <c r="B83" s="746" t="s">
        <v>1</v>
      </c>
      <c r="C83" s="746"/>
      <c r="D83" s="746"/>
      <c r="E83" s="746" t="s">
        <v>2</v>
      </c>
      <c r="F83" s="746"/>
      <c r="G83" s="746"/>
      <c r="H83" s="746" t="s">
        <v>4</v>
      </c>
      <c r="I83" s="746"/>
      <c r="J83" s="746"/>
      <c r="K83" s="735" t="s">
        <v>206</v>
      </c>
    </row>
    <row r="84" spans="1:11" ht="20.25" customHeight="1" x14ac:dyDescent="0.3">
      <c r="A84" s="736"/>
      <c r="B84" s="747" t="s">
        <v>6</v>
      </c>
      <c r="C84" s="747"/>
      <c r="D84" s="747"/>
      <c r="E84" s="747" t="s">
        <v>7</v>
      </c>
      <c r="F84" s="747"/>
      <c r="G84" s="747"/>
      <c r="H84" s="747" t="s">
        <v>9</v>
      </c>
      <c r="I84" s="747"/>
      <c r="J84" s="747"/>
      <c r="K84" s="736"/>
    </row>
    <row r="85" spans="1:11" ht="20.25" customHeight="1" x14ac:dyDescent="0.3">
      <c r="A85" s="736"/>
      <c r="B85" s="370" t="s">
        <v>10</v>
      </c>
      <c r="C85" s="370" t="s">
        <v>113</v>
      </c>
      <c r="D85" s="370" t="s">
        <v>12</v>
      </c>
      <c r="E85" s="370" t="s">
        <v>10</v>
      </c>
      <c r="F85" s="370" t="s">
        <v>113</v>
      </c>
      <c r="G85" s="370" t="s">
        <v>12</v>
      </c>
      <c r="H85" s="370" t="s">
        <v>10</v>
      </c>
      <c r="I85" s="370" t="s">
        <v>113</v>
      </c>
      <c r="J85" s="370" t="s">
        <v>12</v>
      </c>
      <c r="K85" s="736"/>
    </row>
    <row r="86" spans="1:11" ht="20.25" customHeight="1" thickBot="1" x14ac:dyDescent="0.35">
      <c r="A86" s="737"/>
      <c r="B86" s="4" t="s">
        <v>13</v>
      </c>
      <c r="C86" s="4" t="s">
        <v>14</v>
      </c>
      <c r="D86" s="4" t="s">
        <v>9</v>
      </c>
      <c r="E86" s="4" t="s">
        <v>13</v>
      </c>
      <c r="F86" s="4" t="s">
        <v>14</v>
      </c>
      <c r="G86" s="4" t="s">
        <v>9</v>
      </c>
      <c r="H86" s="4" t="s">
        <v>13</v>
      </c>
      <c r="I86" s="4" t="s">
        <v>14</v>
      </c>
      <c r="J86" s="4" t="s">
        <v>9</v>
      </c>
      <c r="K86" s="737"/>
    </row>
    <row r="87" spans="1:11" ht="20.100000000000001" customHeight="1" x14ac:dyDescent="0.25">
      <c r="A87" s="39" t="s">
        <v>1390</v>
      </c>
      <c r="B87" s="40"/>
      <c r="C87" s="40"/>
      <c r="D87" s="40"/>
      <c r="E87" s="40"/>
      <c r="F87" s="40"/>
      <c r="G87" s="40"/>
      <c r="H87" s="40"/>
      <c r="I87" s="40"/>
      <c r="J87" s="40"/>
      <c r="K87" s="41" t="s">
        <v>207</v>
      </c>
    </row>
    <row r="88" spans="1:11" ht="20.25" customHeight="1" x14ac:dyDescent="0.25">
      <c r="A88" s="8" t="s">
        <v>208</v>
      </c>
      <c r="B88" s="9">
        <v>228</v>
      </c>
      <c r="C88" s="9">
        <v>515</v>
      </c>
      <c r="D88" s="9">
        <f>SUM(B88:C88)</f>
        <v>743</v>
      </c>
      <c r="E88" s="9">
        <v>1</v>
      </c>
      <c r="F88" s="9">
        <v>0</v>
      </c>
      <c r="G88" s="9">
        <f>SUM(E88:F88)</f>
        <v>1</v>
      </c>
      <c r="H88" s="9">
        <f>SUM(B88,E88)</f>
        <v>229</v>
      </c>
      <c r="I88" s="9">
        <f>SUM(C88,F88)</f>
        <v>515</v>
      </c>
      <c r="J88" s="9">
        <f t="shared" ref="J88:J103" si="10">SUM(D88,G88)</f>
        <v>744</v>
      </c>
      <c r="K88" s="375" t="s">
        <v>209</v>
      </c>
    </row>
    <row r="89" spans="1:11" ht="20.25" customHeight="1" x14ac:dyDescent="0.25">
      <c r="A89" s="8" t="s">
        <v>1132</v>
      </c>
      <c r="B89" s="9">
        <v>171</v>
      </c>
      <c r="C89" s="9">
        <v>324</v>
      </c>
      <c r="D89" s="9">
        <f>SUM(B89:C89)</f>
        <v>495</v>
      </c>
      <c r="E89" s="9">
        <v>0</v>
      </c>
      <c r="F89" s="9">
        <v>0</v>
      </c>
      <c r="G89" s="9">
        <v>0</v>
      </c>
      <c r="H89" s="9">
        <f t="shared" ref="H89:I103" si="11">SUM(B89,E89)</f>
        <v>171</v>
      </c>
      <c r="I89" s="9">
        <f t="shared" si="11"/>
        <v>324</v>
      </c>
      <c r="J89" s="9">
        <f t="shared" si="10"/>
        <v>495</v>
      </c>
      <c r="K89" s="375" t="s">
        <v>213</v>
      </c>
    </row>
    <row r="90" spans="1:11" ht="20.25" customHeight="1" x14ac:dyDescent="0.25">
      <c r="A90" s="8" t="s">
        <v>214</v>
      </c>
      <c r="B90" s="9">
        <v>143</v>
      </c>
      <c r="C90" s="9">
        <v>376</v>
      </c>
      <c r="D90" s="9">
        <f t="shared" ref="D90:D103" si="12">SUM(B90:C90)</f>
        <v>519</v>
      </c>
      <c r="E90" s="9">
        <v>0</v>
      </c>
      <c r="F90" s="9">
        <v>0</v>
      </c>
      <c r="G90" s="9">
        <v>0</v>
      </c>
      <c r="H90" s="9">
        <f t="shared" si="11"/>
        <v>143</v>
      </c>
      <c r="I90" s="9">
        <f t="shared" si="11"/>
        <v>376</v>
      </c>
      <c r="J90" s="9">
        <f t="shared" si="10"/>
        <v>519</v>
      </c>
      <c r="K90" s="375" t="s">
        <v>310</v>
      </c>
    </row>
    <row r="91" spans="1:11" ht="20.25" customHeight="1" x14ac:dyDescent="0.25">
      <c r="A91" s="8" t="s">
        <v>534</v>
      </c>
      <c r="B91" s="9">
        <v>50</v>
      </c>
      <c r="C91" s="9">
        <v>228</v>
      </c>
      <c r="D91" s="9">
        <f t="shared" si="12"/>
        <v>278</v>
      </c>
      <c r="E91" s="9">
        <v>0</v>
      </c>
      <c r="F91" s="9">
        <v>0</v>
      </c>
      <c r="G91" s="9">
        <v>0</v>
      </c>
      <c r="H91" s="9">
        <f t="shared" si="11"/>
        <v>50</v>
      </c>
      <c r="I91" s="9">
        <f t="shared" si="11"/>
        <v>228</v>
      </c>
      <c r="J91" s="9">
        <f t="shared" si="10"/>
        <v>278</v>
      </c>
      <c r="K91" s="375" t="s">
        <v>217</v>
      </c>
    </row>
    <row r="92" spans="1:11" ht="20.25" customHeight="1" x14ac:dyDescent="0.25">
      <c r="A92" s="8" t="s">
        <v>1369</v>
      </c>
      <c r="B92" s="9">
        <v>26</v>
      </c>
      <c r="C92" s="9">
        <v>159</v>
      </c>
      <c r="D92" s="9">
        <f t="shared" si="12"/>
        <v>185</v>
      </c>
      <c r="E92" s="9">
        <v>0</v>
      </c>
      <c r="F92" s="9">
        <v>0</v>
      </c>
      <c r="G92" s="9">
        <v>0</v>
      </c>
      <c r="H92" s="9">
        <f t="shared" si="11"/>
        <v>26</v>
      </c>
      <c r="I92" s="9">
        <f t="shared" si="11"/>
        <v>159</v>
      </c>
      <c r="J92" s="9">
        <f t="shared" si="10"/>
        <v>185</v>
      </c>
      <c r="K92" s="375" t="s">
        <v>1370</v>
      </c>
    </row>
    <row r="93" spans="1:11" ht="20.25" customHeight="1" x14ac:dyDescent="0.25">
      <c r="A93" s="8" t="s">
        <v>218</v>
      </c>
      <c r="B93" s="9">
        <v>309</v>
      </c>
      <c r="C93" s="9">
        <v>412</v>
      </c>
      <c r="D93" s="9">
        <f t="shared" si="12"/>
        <v>721</v>
      </c>
      <c r="E93" s="9">
        <v>0</v>
      </c>
      <c r="F93" s="9">
        <v>0</v>
      </c>
      <c r="G93" s="9">
        <v>0</v>
      </c>
      <c r="H93" s="9">
        <f t="shared" si="11"/>
        <v>309</v>
      </c>
      <c r="I93" s="9">
        <f t="shared" si="11"/>
        <v>412</v>
      </c>
      <c r="J93" s="9">
        <f t="shared" si="10"/>
        <v>721</v>
      </c>
      <c r="K93" s="375" t="s">
        <v>219</v>
      </c>
    </row>
    <row r="94" spans="1:11" ht="20.25" customHeight="1" x14ac:dyDescent="0.25">
      <c r="A94" s="8" t="s">
        <v>222</v>
      </c>
      <c r="B94" s="9">
        <v>152</v>
      </c>
      <c r="C94" s="9">
        <v>199</v>
      </c>
      <c r="D94" s="9">
        <f t="shared" si="12"/>
        <v>351</v>
      </c>
      <c r="E94" s="9">
        <v>0</v>
      </c>
      <c r="F94" s="9">
        <v>0</v>
      </c>
      <c r="G94" s="9">
        <v>0</v>
      </c>
      <c r="H94" s="9">
        <f t="shared" si="11"/>
        <v>152</v>
      </c>
      <c r="I94" s="9">
        <f t="shared" si="11"/>
        <v>199</v>
      </c>
      <c r="J94" s="9">
        <f t="shared" si="10"/>
        <v>351</v>
      </c>
      <c r="K94" s="375" t="s">
        <v>958</v>
      </c>
    </row>
    <row r="95" spans="1:11" ht="20.25" customHeight="1" x14ac:dyDescent="0.25">
      <c r="A95" s="8" t="s">
        <v>998</v>
      </c>
      <c r="B95" s="9">
        <v>112</v>
      </c>
      <c r="C95" s="9">
        <v>113</v>
      </c>
      <c r="D95" s="9">
        <f t="shared" si="12"/>
        <v>225</v>
      </c>
      <c r="E95" s="9">
        <v>0</v>
      </c>
      <c r="F95" s="9">
        <v>0</v>
      </c>
      <c r="G95" s="9">
        <v>0</v>
      </c>
      <c r="H95" s="9">
        <f t="shared" si="11"/>
        <v>112</v>
      </c>
      <c r="I95" s="9">
        <f t="shared" si="11"/>
        <v>113</v>
      </c>
      <c r="J95" s="9">
        <f t="shared" si="10"/>
        <v>225</v>
      </c>
      <c r="K95" s="375" t="s">
        <v>1372</v>
      </c>
    </row>
    <row r="96" spans="1:11" ht="20.25" customHeight="1" x14ac:dyDescent="0.25">
      <c r="A96" s="8" t="s">
        <v>311</v>
      </c>
      <c r="B96" s="9">
        <v>165</v>
      </c>
      <c r="C96" s="9">
        <v>628</v>
      </c>
      <c r="D96" s="9">
        <f t="shared" si="12"/>
        <v>793</v>
      </c>
      <c r="E96" s="9">
        <v>0</v>
      </c>
      <c r="F96" s="9">
        <v>0</v>
      </c>
      <c r="G96" s="9">
        <v>0</v>
      </c>
      <c r="H96" s="9">
        <f t="shared" si="11"/>
        <v>165</v>
      </c>
      <c r="I96" s="9">
        <f t="shared" si="11"/>
        <v>628</v>
      </c>
      <c r="J96" s="9">
        <f t="shared" si="10"/>
        <v>793</v>
      </c>
      <c r="K96" s="375" t="s">
        <v>227</v>
      </c>
    </row>
    <row r="97" spans="1:11" ht="20.25" customHeight="1" x14ac:dyDescent="0.25">
      <c r="A97" s="8" t="s">
        <v>316</v>
      </c>
      <c r="B97" s="9">
        <v>726</v>
      </c>
      <c r="C97" s="9">
        <v>302</v>
      </c>
      <c r="D97" s="9">
        <f t="shared" si="12"/>
        <v>1028</v>
      </c>
      <c r="E97" s="9">
        <v>0</v>
      </c>
      <c r="F97" s="9">
        <v>0</v>
      </c>
      <c r="G97" s="9">
        <v>0</v>
      </c>
      <c r="H97" s="9">
        <f t="shared" si="11"/>
        <v>726</v>
      </c>
      <c r="I97" s="9">
        <f t="shared" si="11"/>
        <v>302</v>
      </c>
      <c r="J97" s="9">
        <f t="shared" si="10"/>
        <v>1028</v>
      </c>
      <c r="K97" s="375" t="s">
        <v>231</v>
      </c>
    </row>
    <row r="98" spans="1:11" ht="20.25" customHeight="1" x14ac:dyDescent="0.25">
      <c r="A98" s="8" t="s">
        <v>929</v>
      </c>
      <c r="B98" s="9">
        <v>266</v>
      </c>
      <c r="C98" s="9">
        <v>184</v>
      </c>
      <c r="D98" s="9">
        <f t="shared" si="12"/>
        <v>450</v>
      </c>
      <c r="E98" s="9">
        <v>0</v>
      </c>
      <c r="F98" s="9">
        <v>0</v>
      </c>
      <c r="G98" s="9">
        <v>0</v>
      </c>
      <c r="H98" s="9">
        <f t="shared" si="11"/>
        <v>266</v>
      </c>
      <c r="I98" s="9">
        <f t="shared" si="11"/>
        <v>184</v>
      </c>
      <c r="J98" s="9">
        <f t="shared" si="10"/>
        <v>450</v>
      </c>
      <c r="K98" s="375" t="s">
        <v>1373</v>
      </c>
    </row>
    <row r="99" spans="1:11" ht="20.25" customHeight="1" x14ac:dyDescent="0.25">
      <c r="A99" s="8" t="s">
        <v>472</v>
      </c>
      <c r="B99" s="9">
        <v>539</v>
      </c>
      <c r="C99" s="9">
        <v>1653</v>
      </c>
      <c r="D99" s="9">
        <f t="shared" si="12"/>
        <v>2192</v>
      </c>
      <c r="E99" s="9">
        <v>0</v>
      </c>
      <c r="F99" s="9">
        <v>0</v>
      </c>
      <c r="G99" s="9">
        <v>0</v>
      </c>
      <c r="H99" s="9">
        <f t="shared" si="11"/>
        <v>539</v>
      </c>
      <c r="I99" s="9">
        <f t="shared" si="11"/>
        <v>1653</v>
      </c>
      <c r="J99" s="9">
        <f t="shared" si="10"/>
        <v>2192</v>
      </c>
      <c r="K99" s="375" t="s">
        <v>1162</v>
      </c>
    </row>
    <row r="100" spans="1:11" ht="20.25" customHeight="1" x14ac:dyDescent="0.25">
      <c r="A100" s="8" t="s">
        <v>474</v>
      </c>
      <c r="B100" s="9">
        <v>325</v>
      </c>
      <c r="C100" s="9">
        <v>661</v>
      </c>
      <c r="D100" s="9">
        <f t="shared" si="12"/>
        <v>986</v>
      </c>
      <c r="E100" s="9">
        <v>0</v>
      </c>
      <c r="F100" s="9">
        <v>0</v>
      </c>
      <c r="G100" s="9">
        <v>0</v>
      </c>
      <c r="H100" s="9">
        <f t="shared" si="11"/>
        <v>325</v>
      </c>
      <c r="I100" s="9">
        <f t="shared" si="11"/>
        <v>661</v>
      </c>
      <c r="J100" s="9">
        <f t="shared" si="10"/>
        <v>986</v>
      </c>
      <c r="K100" s="375" t="s">
        <v>1374</v>
      </c>
    </row>
    <row r="101" spans="1:11" ht="20.25" customHeight="1" x14ac:dyDescent="0.25">
      <c r="A101" s="8" t="s">
        <v>1252</v>
      </c>
      <c r="B101" s="9">
        <v>349</v>
      </c>
      <c r="C101" s="9">
        <v>144</v>
      </c>
      <c r="D101" s="9">
        <f>SUM(B101:C101)</f>
        <v>493</v>
      </c>
      <c r="E101" s="9">
        <v>0</v>
      </c>
      <c r="F101" s="9">
        <v>0</v>
      </c>
      <c r="G101" s="9">
        <v>0</v>
      </c>
      <c r="H101" s="9">
        <f t="shared" si="11"/>
        <v>349</v>
      </c>
      <c r="I101" s="9">
        <f t="shared" si="11"/>
        <v>144</v>
      </c>
      <c r="J101" s="9">
        <f t="shared" si="10"/>
        <v>493</v>
      </c>
      <c r="K101" s="375" t="s">
        <v>1246</v>
      </c>
    </row>
    <row r="102" spans="1:11" ht="20.25" customHeight="1" x14ac:dyDescent="0.25">
      <c r="A102" s="8" t="s">
        <v>541</v>
      </c>
      <c r="B102" s="9">
        <v>461</v>
      </c>
      <c r="C102" s="9">
        <v>317</v>
      </c>
      <c r="D102" s="9">
        <f t="shared" si="12"/>
        <v>778</v>
      </c>
      <c r="E102" s="9">
        <v>0</v>
      </c>
      <c r="F102" s="9">
        <v>0</v>
      </c>
      <c r="G102" s="9">
        <v>0</v>
      </c>
      <c r="H102" s="9">
        <f t="shared" si="11"/>
        <v>461</v>
      </c>
      <c r="I102" s="9">
        <f t="shared" si="11"/>
        <v>317</v>
      </c>
      <c r="J102" s="9">
        <f t="shared" si="10"/>
        <v>778</v>
      </c>
      <c r="K102" s="375" t="s">
        <v>249</v>
      </c>
    </row>
    <row r="103" spans="1:11" ht="20.25" customHeight="1" x14ac:dyDescent="0.25">
      <c r="A103" s="8" t="s">
        <v>446</v>
      </c>
      <c r="B103" s="9">
        <v>292</v>
      </c>
      <c r="C103" s="9">
        <v>768</v>
      </c>
      <c r="D103" s="9">
        <f t="shared" si="12"/>
        <v>1060</v>
      </c>
      <c r="E103" s="9">
        <v>0</v>
      </c>
      <c r="F103" s="9">
        <v>0</v>
      </c>
      <c r="G103" s="9">
        <v>0</v>
      </c>
      <c r="H103" s="9">
        <f t="shared" si="11"/>
        <v>292</v>
      </c>
      <c r="I103" s="9">
        <f t="shared" si="11"/>
        <v>768</v>
      </c>
      <c r="J103" s="9">
        <f t="shared" si="10"/>
        <v>1060</v>
      </c>
      <c r="K103" s="375" t="s">
        <v>1375</v>
      </c>
    </row>
    <row r="104" spans="1:11" ht="20.100000000000001" customHeight="1" thickBot="1" x14ac:dyDescent="0.3">
      <c r="A104" s="11" t="s">
        <v>90</v>
      </c>
      <c r="B104" s="12">
        <f>SUM(B88:B103)</f>
        <v>4314</v>
      </c>
      <c r="C104" s="12">
        <f t="shared" ref="C104:J104" si="13">SUM(C88:C103)</f>
        <v>6983</v>
      </c>
      <c r="D104" s="12">
        <f t="shared" si="13"/>
        <v>11297</v>
      </c>
      <c r="E104" s="12">
        <f t="shared" si="13"/>
        <v>1</v>
      </c>
      <c r="F104" s="12">
        <f t="shared" si="13"/>
        <v>0</v>
      </c>
      <c r="G104" s="12">
        <f t="shared" si="13"/>
        <v>1</v>
      </c>
      <c r="H104" s="12">
        <f t="shared" si="13"/>
        <v>4315</v>
      </c>
      <c r="I104" s="12">
        <f t="shared" si="13"/>
        <v>6983</v>
      </c>
      <c r="J104" s="12">
        <f t="shared" si="13"/>
        <v>11298</v>
      </c>
      <c r="K104" s="13" t="s">
        <v>420</v>
      </c>
    </row>
    <row r="105" spans="1:11" ht="14.4" thickTop="1" x14ac:dyDescent="0.25"/>
    <row r="108" spans="1:11" s="659" customFormat="1" x14ac:dyDescent="0.25"/>
    <row r="109" spans="1:11" s="659" customFormat="1" x14ac:dyDescent="0.25"/>
    <row r="110" spans="1:11" s="659" customFormat="1" x14ac:dyDescent="0.25"/>
    <row r="111" spans="1:11" s="659" customFormat="1" x14ac:dyDescent="0.25"/>
    <row r="112" spans="1:11" s="659" customFormat="1" x14ac:dyDescent="0.25"/>
    <row r="119" spans="1:11" ht="29.25" customHeight="1" thickBot="1" x14ac:dyDescent="0.35">
      <c r="A119" s="35" t="s">
        <v>1413</v>
      </c>
      <c r="K119" s="36" t="s">
        <v>1414</v>
      </c>
    </row>
    <row r="120" spans="1:11" ht="20.100000000000001" customHeight="1" thickTop="1" x14ac:dyDescent="0.3">
      <c r="A120" s="735" t="s">
        <v>205</v>
      </c>
      <c r="B120" s="746" t="s">
        <v>1</v>
      </c>
      <c r="C120" s="746"/>
      <c r="D120" s="746"/>
      <c r="E120" s="746" t="s">
        <v>2</v>
      </c>
      <c r="F120" s="746"/>
      <c r="G120" s="746"/>
      <c r="H120" s="746" t="s">
        <v>4</v>
      </c>
      <c r="I120" s="746"/>
      <c r="J120" s="746"/>
      <c r="K120" s="735" t="s">
        <v>206</v>
      </c>
    </row>
    <row r="121" spans="1:11" ht="20.100000000000001" customHeight="1" x14ac:dyDescent="0.3">
      <c r="A121" s="736"/>
      <c r="B121" s="747" t="s">
        <v>6</v>
      </c>
      <c r="C121" s="747"/>
      <c r="D121" s="747"/>
      <c r="E121" s="747" t="s">
        <v>7</v>
      </c>
      <c r="F121" s="747"/>
      <c r="G121" s="747"/>
      <c r="H121" s="747" t="s">
        <v>9</v>
      </c>
      <c r="I121" s="747"/>
      <c r="J121" s="747"/>
      <c r="K121" s="736"/>
    </row>
    <row r="122" spans="1:11" ht="20.100000000000001" customHeight="1" x14ac:dyDescent="0.3">
      <c r="A122" s="736"/>
      <c r="B122" s="370" t="s">
        <v>10</v>
      </c>
      <c r="C122" s="370" t="s">
        <v>113</v>
      </c>
      <c r="D122" s="370" t="s">
        <v>12</v>
      </c>
      <c r="E122" s="370" t="s">
        <v>10</v>
      </c>
      <c r="F122" s="370" t="s">
        <v>113</v>
      </c>
      <c r="G122" s="370" t="s">
        <v>12</v>
      </c>
      <c r="H122" s="370" t="s">
        <v>10</v>
      </c>
      <c r="I122" s="370" t="s">
        <v>113</v>
      </c>
      <c r="J122" s="370" t="s">
        <v>12</v>
      </c>
      <c r="K122" s="736"/>
    </row>
    <row r="123" spans="1:11" ht="20.100000000000001" customHeight="1" thickBot="1" x14ac:dyDescent="0.35">
      <c r="A123" s="737"/>
      <c r="B123" s="4" t="s">
        <v>13</v>
      </c>
      <c r="C123" s="4" t="s">
        <v>14</v>
      </c>
      <c r="D123" s="4" t="s">
        <v>9</v>
      </c>
      <c r="E123" s="4" t="s">
        <v>13</v>
      </c>
      <c r="F123" s="4" t="s">
        <v>14</v>
      </c>
      <c r="G123" s="4" t="s">
        <v>9</v>
      </c>
      <c r="H123" s="4" t="s">
        <v>13</v>
      </c>
      <c r="I123" s="4" t="s">
        <v>14</v>
      </c>
      <c r="J123" s="4" t="s">
        <v>9</v>
      </c>
      <c r="K123" s="737"/>
    </row>
    <row r="124" spans="1:11" ht="20.25" customHeight="1" x14ac:dyDescent="0.25">
      <c r="A124" s="39" t="s">
        <v>1407</v>
      </c>
      <c r="B124" s="40"/>
      <c r="C124" s="40"/>
      <c r="D124" s="40"/>
      <c r="E124" s="40"/>
      <c r="F124" s="40"/>
      <c r="G124" s="40"/>
      <c r="H124" s="40"/>
      <c r="I124" s="40"/>
      <c r="J124" s="40"/>
      <c r="K124" s="41" t="s">
        <v>93</v>
      </c>
    </row>
    <row r="125" spans="1:11" ht="20.25" customHeight="1" x14ac:dyDescent="0.25">
      <c r="A125" s="8" t="s">
        <v>1369</v>
      </c>
      <c r="B125" s="18">
        <v>29</v>
      </c>
      <c r="C125" s="18">
        <v>83</v>
      </c>
      <c r="D125" s="18">
        <f>SUM(B125:C125)</f>
        <v>112</v>
      </c>
      <c r="E125" s="18">
        <v>0</v>
      </c>
      <c r="F125" s="18">
        <v>0</v>
      </c>
      <c r="G125" s="18">
        <f>SUM(E125:F125)</f>
        <v>0</v>
      </c>
      <c r="H125" s="18">
        <f>SUM(B125,E125)</f>
        <v>29</v>
      </c>
      <c r="I125" s="18">
        <f t="shared" ref="I125:J134" si="14">SUM(C125,F125)</f>
        <v>83</v>
      </c>
      <c r="J125" s="18">
        <f t="shared" si="14"/>
        <v>112</v>
      </c>
      <c r="K125" s="375" t="s">
        <v>1370</v>
      </c>
    </row>
    <row r="126" spans="1:11" ht="20.25" customHeight="1" x14ac:dyDescent="0.25">
      <c r="A126" s="8" t="s">
        <v>218</v>
      </c>
      <c r="B126" s="350">
        <v>247</v>
      </c>
      <c r="C126" s="350">
        <v>76</v>
      </c>
      <c r="D126" s="18">
        <f t="shared" ref="D126:D134" si="15">SUM(B126:C126)</f>
        <v>323</v>
      </c>
      <c r="E126" s="9">
        <v>0</v>
      </c>
      <c r="F126" s="9">
        <v>0</v>
      </c>
      <c r="G126" s="18">
        <f t="shared" ref="G126:G134" si="16">SUM(E126:F126)</f>
        <v>0</v>
      </c>
      <c r="H126" s="18">
        <f t="shared" ref="H126:H134" si="17">SUM(B126,E126)</f>
        <v>247</v>
      </c>
      <c r="I126" s="18">
        <f t="shared" si="14"/>
        <v>76</v>
      </c>
      <c r="J126" s="18">
        <f t="shared" si="14"/>
        <v>323</v>
      </c>
      <c r="K126" s="375" t="s">
        <v>219</v>
      </c>
    </row>
    <row r="127" spans="1:11" ht="20.100000000000001" customHeight="1" x14ac:dyDescent="0.25">
      <c r="A127" s="8" t="s">
        <v>311</v>
      </c>
      <c r="B127" s="9">
        <v>128</v>
      </c>
      <c r="C127" s="9">
        <v>92</v>
      </c>
      <c r="D127" s="9">
        <f t="shared" si="15"/>
        <v>220</v>
      </c>
      <c r="E127" s="9">
        <v>0</v>
      </c>
      <c r="F127" s="9">
        <v>0</v>
      </c>
      <c r="G127" s="18">
        <f t="shared" si="16"/>
        <v>0</v>
      </c>
      <c r="H127" s="18">
        <f t="shared" si="17"/>
        <v>128</v>
      </c>
      <c r="I127" s="18">
        <f t="shared" si="14"/>
        <v>92</v>
      </c>
      <c r="J127" s="18">
        <f t="shared" si="14"/>
        <v>220</v>
      </c>
      <c r="K127" s="375" t="s">
        <v>227</v>
      </c>
    </row>
    <row r="128" spans="1:11" ht="20.100000000000001" customHeight="1" x14ac:dyDescent="0.25">
      <c r="A128" s="8" t="s">
        <v>316</v>
      </c>
      <c r="B128" s="9">
        <v>678</v>
      </c>
      <c r="C128" s="9">
        <v>278</v>
      </c>
      <c r="D128" s="9">
        <f t="shared" si="15"/>
        <v>956</v>
      </c>
      <c r="E128" s="9">
        <v>0</v>
      </c>
      <c r="F128" s="9">
        <v>0</v>
      </c>
      <c r="G128" s="18">
        <f t="shared" si="16"/>
        <v>0</v>
      </c>
      <c r="H128" s="18">
        <f t="shared" si="17"/>
        <v>678</v>
      </c>
      <c r="I128" s="18">
        <f t="shared" si="14"/>
        <v>278</v>
      </c>
      <c r="J128" s="18">
        <f t="shared" si="14"/>
        <v>956</v>
      </c>
      <c r="K128" s="375" t="s">
        <v>231</v>
      </c>
    </row>
    <row r="129" spans="1:11" ht="20.100000000000001" customHeight="1" x14ac:dyDescent="0.25">
      <c r="A129" s="8" t="s">
        <v>929</v>
      </c>
      <c r="B129" s="9">
        <v>89</v>
      </c>
      <c r="C129" s="9">
        <v>22</v>
      </c>
      <c r="D129" s="9">
        <f t="shared" si="15"/>
        <v>111</v>
      </c>
      <c r="E129" s="9">
        <v>0</v>
      </c>
      <c r="F129" s="9">
        <v>0</v>
      </c>
      <c r="G129" s="18">
        <f t="shared" si="16"/>
        <v>0</v>
      </c>
      <c r="H129" s="18">
        <f t="shared" si="17"/>
        <v>89</v>
      </c>
      <c r="I129" s="18">
        <f t="shared" si="14"/>
        <v>22</v>
      </c>
      <c r="J129" s="18">
        <f t="shared" si="14"/>
        <v>111</v>
      </c>
      <c r="K129" s="375" t="s">
        <v>1373</v>
      </c>
    </row>
    <row r="130" spans="1:11" ht="20.100000000000001" customHeight="1" x14ac:dyDescent="0.25">
      <c r="A130" s="8" t="s">
        <v>472</v>
      </c>
      <c r="B130" s="9">
        <v>664</v>
      </c>
      <c r="C130" s="9">
        <v>987</v>
      </c>
      <c r="D130" s="9">
        <f t="shared" si="15"/>
        <v>1651</v>
      </c>
      <c r="E130" s="9">
        <v>0</v>
      </c>
      <c r="F130" s="9">
        <v>0</v>
      </c>
      <c r="G130" s="18">
        <f t="shared" si="16"/>
        <v>0</v>
      </c>
      <c r="H130" s="18">
        <f t="shared" si="17"/>
        <v>664</v>
      </c>
      <c r="I130" s="18">
        <f t="shared" si="14"/>
        <v>987</v>
      </c>
      <c r="J130" s="18">
        <f t="shared" si="14"/>
        <v>1651</v>
      </c>
      <c r="K130" s="375" t="s">
        <v>1162</v>
      </c>
    </row>
    <row r="131" spans="1:11" ht="20.100000000000001" customHeight="1" x14ac:dyDescent="0.25">
      <c r="A131" s="8" t="s">
        <v>474</v>
      </c>
      <c r="B131" s="9">
        <v>308</v>
      </c>
      <c r="C131" s="9">
        <v>404</v>
      </c>
      <c r="D131" s="9">
        <f t="shared" si="15"/>
        <v>712</v>
      </c>
      <c r="E131" s="9">
        <v>0</v>
      </c>
      <c r="F131" s="9">
        <v>0</v>
      </c>
      <c r="G131" s="18">
        <f t="shared" si="16"/>
        <v>0</v>
      </c>
      <c r="H131" s="18">
        <f t="shared" si="17"/>
        <v>308</v>
      </c>
      <c r="I131" s="18">
        <f t="shared" si="14"/>
        <v>404</v>
      </c>
      <c r="J131" s="18">
        <f t="shared" si="14"/>
        <v>712</v>
      </c>
      <c r="K131" s="375" t="s">
        <v>1374</v>
      </c>
    </row>
    <row r="132" spans="1:11" ht="20.100000000000001" customHeight="1" x14ac:dyDescent="0.25">
      <c r="A132" s="8" t="s">
        <v>238</v>
      </c>
      <c r="B132" s="9">
        <v>144</v>
      </c>
      <c r="C132" s="9">
        <v>30</v>
      </c>
      <c r="D132" s="9">
        <f t="shared" si="15"/>
        <v>174</v>
      </c>
      <c r="E132" s="9">
        <v>0</v>
      </c>
      <c r="F132" s="9">
        <v>0</v>
      </c>
      <c r="G132" s="18">
        <f t="shared" si="16"/>
        <v>0</v>
      </c>
      <c r="H132" s="18">
        <f t="shared" si="17"/>
        <v>144</v>
      </c>
      <c r="I132" s="18">
        <f t="shared" si="14"/>
        <v>30</v>
      </c>
      <c r="J132" s="18">
        <f t="shared" si="14"/>
        <v>174</v>
      </c>
      <c r="K132" s="375" t="s">
        <v>1246</v>
      </c>
    </row>
    <row r="133" spans="1:11" ht="20.100000000000001" customHeight="1" x14ac:dyDescent="0.25">
      <c r="A133" s="8" t="s">
        <v>248</v>
      </c>
      <c r="B133" s="9">
        <v>561</v>
      </c>
      <c r="C133" s="9">
        <v>183</v>
      </c>
      <c r="D133" s="9">
        <f t="shared" si="15"/>
        <v>744</v>
      </c>
      <c r="E133" s="9">
        <v>0</v>
      </c>
      <c r="F133" s="9">
        <v>0</v>
      </c>
      <c r="G133" s="18">
        <f t="shared" si="16"/>
        <v>0</v>
      </c>
      <c r="H133" s="18">
        <f t="shared" si="17"/>
        <v>561</v>
      </c>
      <c r="I133" s="18">
        <f t="shared" si="14"/>
        <v>183</v>
      </c>
      <c r="J133" s="18">
        <f t="shared" si="14"/>
        <v>744</v>
      </c>
      <c r="K133" s="375" t="s">
        <v>249</v>
      </c>
    </row>
    <row r="134" spans="1:11" ht="20.100000000000001" customHeight="1" x14ac:dyDescent="0.25">
      <c r="A134" s="8" t="s">
        <v>446</v>
      </c>
      <c r="B134" s="9">
        <v>134</v>
      </c>
      <c r="C134" s="9">
        <v>174</v>
      </c>
      <c r="D134" s="9">
        <f t="shared" si="15"/>
        <v>308</v>
      </c>
      <c r="E134" s="9">
        <v>0</v>
      </c>
      <c r="F134" s="9">
        <v>0</v>
      </c>
      <c r="G134" s="18">
        <f t="shared" si="16"/>
        <v>0</v>
      </c>
      <c r="H134" s="18">
        <f t="shared" si="17"/>
        <v>134</v>
      </c>
      <c r="I134" s="18">
        <f t="shared" si="14"/>
        <v>174</v>
      </c>
      <c r="J134" s="18">
        <f t="shared" si="14"/>
        <v>308</v>
      </c>
      <c r="K134" s="375" t="s">
        <v>1375</v>
      </c>
    </row>
    <row r="135" spans="1:11" ht="20.100000000000001" customHeight="1" thickBot="1" x14ac:dyDescent="0.3">
      <c r="A135" s="42" t="s">
        <v>127</v>
      </c>
      <c r="B135" s="43">
        <f>SUM(B125:B134)</f>
        <v>2982</v>
      </c>
      <c r="C135" s="43">
        <f t="shared" ref="C135:J135" si="18">SUM(C125:C134)</f>
        <v>2329</v>
      </c>
      <c r="D135" s="43">
        <f t="shared" si="18"/>
        <v>5311</v>
      </c>
      <c r="E135" s="43">
        <f t="shared" si="18"/>
        <v>0</v>
      </c>
      <c r="F135" s="43">
        <f t="shared" si="18"/>
        <v>0</v>
      </c>
      <c r="G135" s="43">
        <f t="shared" si="18"/>
        <v>0</v>
      </c>
      <c r="H135" s="43">
        <f t="shared" si="18"/>
        <v>2982</v>
      </c>
      <c r="I135" s="43">
        <f t="shared" si="18"/>
        <v>2329</v>
      </c>
      <c r="J135" s="43">
        <f t="shared" si="18"/>
        <v>5311</v>
      </c>
      <c r="K135" s="44" t="s">
        <v>1379</v>
      </c>
    </row>
    <row r="136" spans="1:11" ht="20.100000000000001" customHeight="1" thickBot="1" x14ac:dyDescent="0.3">
      <c r="A136" s="23" t="s">
        <v>384</v>
      </c>
      <c r="B136" s="24">
        <f t="shared" ref="B136:J136" si="19">SUM(B135,B104)</f>
        <v>7296</v>
      </c>
      <c r="C136" s="24">
        <f t="shared" si="19"/>
        <v>9312</v>
      </c>
      <c r="D136" s="24">
        <f t="shared" si="19"/>
        <v>16608</v>
      </c>
      <c r="E136" s="24">
        <f t="shared" si="19"/>
        <v>1</v>
      </c>
      <c r="F136" s="24">
        <f t="shared" si="19"/>
        <v>0</v>
      </c>
      <c r="G136" s="24">
        <f t="shared" si="19"/>
        <v>1</v>
      </c>
      <c r="H136" s="24">
        <f t="shared" si="19"/>
        <v>7297</v>
      </c>
      <c r="I136" s="24">
        <f t="shared" si="19"/>
        <v>9312</v>
      </c>
      <c r="J136" s="24">
        <f t="shared" si="19"/>
        <v>16609</v>
      </c>
      <c r="K136" s="376" t="s">
        <v>1408</v>
      </c>
    </row>
    <row r="137" spans="1:11" ht="14.4" thickTop="1" x14ac:dyDescent="0.25"/>
  </sheetData>
  <mergeCells count="36">
    <mergeCell ref="A1:K1"/>
    <mergeCell ref="A2:K2"/>
    <mergeCell ref="A4:A7"/>
    <mergeCell ref="B4:D4"/>
    <mergeCell ref="E4:G4"/>
    <mergeCell ref="H4:J4"/>
    <mergeCell ref="K4:K7"/>
    <mergeCell ref="B5:D5"/>
    <mergeCell ref="E5:G5"/>
    <mergeCell ref="H5:J5"/>
    <mergeCell ref="A40:A43"/>
    <mergeCell ref="B40:D40"/>
    <mergeCell ref="E40:G40"/>
    <mergeCell ref="H40:J40"/>
    <mergeCell ref="K40:K43"/>
    <mergeCell ref="B41:D41"/>
    <mergeCell ref="E41:G41"/>
    <mergeCell ref="H41:J41"/>
    <mergeCell ref="A80:K80"/>
    <mergeCell ref="A81:K81"/>
    <mergeCell ref="A83:A86"/>
    <mergeCell ref="B83:D83"/>
    <mergeCell ref="E83:G83"/>
    <mergeCell ref="H83:J83"/>
    <mergeCell ref="K83:K86"/>
    <mergeCell ref="B84:D84"/>
    <mergeCell ref="E84:G84"/>
    <mergeCell ref="H84:J84"/>
    <mergeCell ref="A120:A123"/>
    <mergeCell ref="B120:D120"/>
    <mergeCell ref="E120:G120"/>
    <mergeCell ref="H120:J120"/>
    <mergeCell ref="K120:K123"/>
    <mergeCell ref="B121:D121"/>
    <mergeCell ref="E121:G121"/>
    <mergeCell ref="H121:J121"/>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95"/>
  <sheetViews>
    <sheetView rightToLeft="1" view="pageBreakPreview" topLeftCell="A183" zoomScale="80" zoomScaleSheetLayoutView="80" workbookViewId="0">
      <selection activeCell="C210" sqref="C210"/>
    </sheetView>
  </sheetViews>
  <sheetFormatPr defaultColWidth="9" defaultRowHeight="13.8" x14ac:dyDescent="0.25"/>
  <cols>
    <col min="1" max="1" width="26" style="371" customWidth="1"/>
    <col min="2" max="2" width="9.69921875" style="371" customWidth="1"/>
    <col min="3" max="4" width="9.3984375" style="371" customWidth="1"/>
    <col min="5" max="5" width="7" style="371" customWidth="1"/>
    <col min="6" max="6" width="8.3984375" style="371" customWidth="1"/>
    <col min="7" max="7" width="7" style="371" customWidth="1"/>
    <col min="8" max="8" width="9.3984375" style="371" customWidth="1"/>
    <col min="9" max="10" width="9.5" style="371" customWidth="1"/>
    <col min="11" max="11" width="46.19921875" style="371" customWidth="1"/>
    <col min="12" max="1223" width="0" style="371" hidden="1" customWidth="1"/>
    <col min="1224" max="16384" width="9" style="371"/>
  </cols>
  <sheetData>
    <row r="1" spans="1:11" ht="28.5" customHeight="1" x14ac:dyDescent="0.25">
      <c r="A1" s="738" t="s">
        <v>1415</v>
      </c>
      <c r="B1" s="738"/>
      <c r="C1" s="738"/>
      <c r="D1" s="738"/>
      <c r="E1" s="738"/>
      <c r="F1" s="738"/>
      <c r="G1" s="738"/>
      <c r="H1" s="738"/>
      <c r="I1" s="738"/>
      <c r="J1" s="738"/>
      <c r="K1" s="738"/>
    </row>
    <row r="2" spans="1:11" ht="33.75" customHeight="1" x14ac:dyDescent="0.25">
      <c r="A2" s="742" t="s">
        <v>1416</v>
      </c>
      <c r="B2" s="742"/>
      <c r="C2" s="742"/>
      <c r="D2" s="742"/>
      <c r="E2" s="742"/>
      <c r="F2" s="742"/>
      <c r="G2" s="742"/>
      <c r="H2" s="742"/>
      <c r="I2" s="742"/>
      <c r="J2" s="742"/>
      <c r="K2" s="742"/>
    </row>
    <row r="3" spans="1:11" ht="16.2" thickBot="1" x14ac:dyDescent="0.35">
      <c r="A3" s="35" t="s">
        <v>1417</v>
      </c>
      <c r="K3" s="81" t="s">
        <v>1418</v>
      </c>
    </row>
    <row r="4" spans="1:11" ht="20.100000000000001" customHeight="1" thickTop="1" x14ac:dyDescent="0.3">
      <c r="A4" s="735" t="s">
        <v>205</v>
      </c>
      <c r="B4" s="746" t="s">
        <v>1</v>
      </c>
      <c r="C4" s="746"/>
      <c r="D4" s="746"/>
      <c r="E4" s="746" t="s">
        <v>2</v>
      </c>
      <c r="F4" s="746"/>
      <c r="G4" s="746"/>
      <c r="H4" s="746" t="s">
        <v>4</v>
      </c>
      <c r="I4" s="746"/>
      <c r="J4" s="746"/>
      <c r="K4" s="735" t="s">
        <v>206</v>
      </c>
    </row>
    <row r="5" spans="1:11" ht="20.100000000000001" customHeight="1" x14ac:dyDescent="0.3">
      <c r="A5" s="736"/>
      <c r="B5" s="747" t="s">
        <v>6</v>
      </c>
      <c r="C5" s="747"/>
      <c r="D5" s="747"/>
      <c r="E5" s="747" t="s">
        <v>7</v>
      </c>
      <c r="F5" s="747"/>
      <c r="G5" s="747"/>
      <c r="H5" s="747" t="s">
        <v>9</v>
      </c>
      <c r="I5" s="747"/>
      <c r="J5" s="747"/>
      <c r="K5" s="736"/>
    </row>
    <row r="6" spans="1:11" ht="20.100000000000001" customHeight="1" x14ac:dyDescent="0.3">
      <c r="A6" s="736"/>
      <c r="B6" s="370" t="s">
        <v>10</v>
      </c>
      <c r="C6" s="370" t="s">
        <v>113</v>
      </c>
      <c r="D6" s="370" t="s">
        <v>12</v>
      </c>
      <c r="E6" s="370" t="s">
        <v>10</v>
      </c>
      <c r="F6" s="370" t="s">
        <v>113</v>
      </c>
      <c r="G6" s="370" t="s">
        <v>12</v>
      </c>
      <c r="H6" s="370" t="s">
        <v>10</v>
      </c>
      <c r="I6" s="370" t="s">
        <v>113</v>
      </c>
      <c r="J6" s="370" t="s">
        <v>12</v>
      </c>
      <c r="K6" s="736"/>
    </row>
    <row r="7" spans="1:11" ht="20.100000000000001" customHeight="1" thickBot="1" x14ac:dyDescent="0.35">
      <c r="A7" s="737"/>
      <c r="B7" s="4" t="s">
        <v>13</v>
      </c>
      <c r="C7" s="4" t="s">
        <v>14</v>
      </c>
      <c r="D7" s="4" t="s">
        <v>9</v>
      </c>
      <c r="E7" s="4" t="s">
        <v>13</v>
      </c>
      <c r="F7" s="4" t="s">
        <v>14</v>
      </c>
      <c r="G7" s="4" t="s">
        <v>9</v>
      </c>
      <c r="H7" s="4" t="s">
        <v>13</v>
      </c>
      <c r="I7" s="4" t="s">
        <v>14</v>
      </c>
      <c r="J7" s="4" t="s">
        <v>9</v>
      </c>
      <c r="K7" s="737"/>
    </row>
    <row r="8" spans="1:11" ht="20.100000000000001" customHeight="1" x14ac:dyDescent="0.25">
      <c r="A8" s="8" t="s">
        <v>15</v>
      </c>
      <c r="B8" s="40"/>
      <c r="C8" s="40"/>
      <c r="D8" s="40"/>
      <c r="E8" s="40"/>
      <c r="F8" s="40"/>
      <c r="G8" s="40"/>
      <c r="H8" s="40"/>
      <c r="I8" s="40"/>
      <c r="J8" s="40"/>
      <c r="K8" s="375" t="s">
        <v>91</v>
      </c>
    </row>
    <row r="9" spans="1:11" ht="20.100000000000001" customHeight="1" x14ac:dyDescent="0.25">
      <c r="A9" s="8" t="s">
        <v>208</v>
      </c>
      <c r="B9" s="9">
        <v>47</v>
      </c>
      <c r="C9" s="9">
        <v>111</v>
      </c>
      <c r="D9" s="9">
        <f t="shared" ref="D9:D28" si="0">SUM(B9:C9)</f>
        <v>158</v>
      </c>
      <c r="E9" s="9">
        <v>0</v>
      </c>
      <c r="F9" s="9">
        <v>0</v>
      </c>
      <c r="G9" s="9">
        <f>SUM(E9:F9)</f>
        <v>0</v>
      </c>
      <c r="H9" s="9">
        <f>SUM(B9,E9)</f>
        <v>47</v>
      </c>
      <c r="I9" s="9">
        <f>SUM(C9,F9)</f>
        <v>111</v>
      </c>
      <c r="J9" s="9">
        <f>SUM(D9,G9)</f>
        <v>158</v>
      </c>
      <c r="K9" s="375" t="s">
        <v>209</v>
      </c>
    </row>
    <row r="10" spans="1:11" ht="20.100000000000001" customHeight="1" x14ac:dyDescent="0.25">
      <c r="A10" s="8" t="s">
        <v>1132</v>
      </c>
      <c r="B10" s="9">
        <v>10</v>
      </c>
      <c r="C10" s="9">
        <v>46</v>
      </c>
      <c r="D10" s="9">
        <f t="shared" si="0"/>
        <v>56</v>
      </c>
      <c r="E10" s="9">
        <v>0</v>
      </c>
      <c r="F10" s="9">
        <v>0</v>
      </c>
      <c r="G10" s="9">
        <f t="shared" ref="G10:G28" si="1">SUM(E10:F10)</f>
        <v>0</v>
      </c>
      <c r="H10" s="9">
        <f t="shared" ref="H10:J28" si="2">SUM(B10,E10)</f>
        <v>10</v>
      </c>
      <c r="I10" s="9">
        <f t="shared" si="2"/>
        <v>46</v>
      </c>
      <c r="J10" s="9">
        <f t="shared" si="2"/>
        <v>56</v>
      </c>
      <c r="K10" s="375" t="s">
        <v>213</v>
      </c>
    </row>
    <row r="11" spans="1:11" ht="20.100000000000001" customHeight="1" x14ac:dyDescent="0.25">
      <c r="A11" s="8" t="s">
        <v>214</v>
      </c>
      <c r="B11" s="9">
        <v>33</v>
      </c>
      <c r="C11" s="9">
        <v>100</v>
      </c>
      <c r="D11" s="9">
        <f t="shared" si="0"/>
        <v>133</v>
      </c>
      <c r="E11" s="9">
        <v>0</v>
      </c>
      <c r="F11" s="9">
        <v>0</v>
      </c>
      <c r="G11" s="9">
        <f t="shared" si="1"/>
        <v>0</v>
      </c>
      <c r="H11" s="9">
        <f t="shared" si="2"/>
        <v>33</v>
      </c>
      <c r="I11" s="9">
        <f t="shared" si="2"/>
        <v>100</v>
      </c>
      <c r="J11" s="9">
        <f t="shared" si="2"/>
        <v>133</v>
      </c>
      <c r="K11" s="375" t="s">
        <v>310</v>
      </c>
    </row>
    <row r="12" spans="1:11" ht="20.100000000000001" customHeight="1" x14ac:dyDescent="0.25">
      <c r="A12" s="8" t="s">
        <v>216</v>
      </c>
      <c r="B12" s="9">
        <v>6</v>
      </c>
      <c r="C12" s="9">
        <v>35</v>
      </c>
      <c r="D12" s="9">
        <f t="shared" si="0"/>
        <v>41</v>
      </c>
      <c r="E12" s="9">
        <v>0</v>
      </c>
      <c r="F12" s="9">
        <v>0</v>
      </c>
      <c r="G12" s="9">
        <f t="shared" si="1"/>
        <v>0</v>
      </c>
      <c r="H12" s="9">
        <f t="shared" si="2"/>
        <v>6</v>
      </c>
      <c r="I12" s="9">
        <f t="shared" si="2"/>
        <v>35</v>
      </c>
      <c r="J12" s="9">
        <f t="shared" si="2"/>
        <v>41</v>
      </c>
      <c r="K12" s="375" t="s">
        <v>217</v>
      </c>
    </row>
    <row r="13" spans="1:11" ht="20.100000000000001" customHeight="1" x14ac:dyDescent="0.25">
      <c r="A13" s="8" t="s">
        <v>218</v>
      </c>
      <c r="B13" s="9">
        <v>154</v>
      </c>
      <c r="C13" s="9">
        <v>123</v>
      </c>
      <c r="D13" s="9">
        <f t="shared" si="0"/>
        <v>277</v>
      </c>
      <c r="E13" s="9">
        <v>0</v>
      </c>
      <c r="F13" s="9">
        <v>0</v>
      </c>
      <c r="G13" s="9">
        <f t="shared" si="1"/>
        <v>0</v>
      </c>
      <c r="H13" s="9">
        <f t="shared" si="2"/>
        <v>154</v>
      </c>
      <c r="I13" s="9">
        <f t="shared" si="2"/>
        <v>123</v>
      </c>
      <c r="J13" s="9">
        <f t="shared" si="2"/>
        <v>277</v>
      </c>
      <c r="K13" s="375" t="s">
        <v>219</v>
      </c>
    </row>
    <row r="14" spans="1:11" ht="20.100000000000001" customHeight="1" x14ac:dyDescent="0.25">
      <c r="A14" s="8" t="s">
        <v>1419</v>
      </c>
      <c r="B14" s="9">
        <v>28</v>
      </c>
      <c r="C14" s="9">
        <v>51</v>
      </c>
      <c r="D14" s="9">
        <f t="shared" si="0"/>
        <v>79</v>
      </c>
      <c r="E14" s="9">
        <v>0</v>
      </c>
      <c r="F14" s="9">
        <v>0</v>
      </c>
      <c r="G14" s="9">
        <f t="shared" si="1"/>
        <v>0</v>
      </c>
      <c r="H14" s="9">
        <f t="shared" si="2"/>
        <v>28</v>
      </c>
      <c r="I14" s="9">
        <f t="shared" si="2"/>
        <v>51</v>
      </c>
      <c r="J14" s="9">
        <f t="shared" si="2"/>
        <v>79</v>
      </c>
      <c r="K14" s="375" t="s">
        <v>223</v>
      </c>
    </row>
    <row r="15" spans="1:11" ht="20.100000000000001" customHeight="1" x14ac:dyDescent="0.25">
      <c r="A15" s="8" t="s">
        <v>224</v>
      </c>
      <c r="B15" s="9">
        <v>28</v>
      </c>
      <c r="C15" s="9">
        <v>39</v>
      </c>
      <c r="D15" s="9">
        <f t="shared" si="0"/>
        <v>67</v>
      </c>
      <c r="E15" s="9">
        <v>0</v>
      </c>
      <c r="F15" s="9">
        <v>0</v>
      </c>
      <c r="G15" s="9">
        <f t="shared" si="1"/>
        <v>0</v>
      </c>
      <c r="H15" s="9">
        <f t="shared" si="2"/>
        <v>28</v>
      </c>
      <c r="I15" s="9">
        <f t="shared" si="2"/>
        <v>39</v>
      </c>
      <c r="J15" s="9">
        <f t="shared" si="2"/>
        <v>67</v>
      </c>
      <c r="K15" s="375" t="s">
        <v>225</v>
      </c>
    </row>
    <row r="16" spans="1:11" ht="20.100000000000001" customHeight="1" x14ac:dyDescent="0.25">
      <c r="A16" s="8" t="s">
        <v>311</v>
      </c>
      <c r="B16" s="9">
        <v>103</v>
      </c>
      <c r="C16" s="9">
        <v>180</v>
      </c>
      <c r="D16" s="9">
        <f t="shared" si="0"/>
        <v>283</v>
      </c>
      <c r="E16" s="9">
        <v>0</v>
      </c>
      <c r="F16" s="9">
        <v>0</v>
      </c>
      <c r="G16" s="9">
        <f t="shared" si="1"/>
        <v>0</v>
      </c>
      <c r="H16" s="9">
        <f t="shared" si="2"/>
        <v>103</v>
      </c>
      <c r="I16" s="9">
        <f t="shared" si="2"/>
        <v>180</v>
      </c>
      <c r="J16" s="9">
        <f t="shared" si="2"/>
        <v>283</v>
      </c>
      <c r="K16" s="375" t="s">
        <v>227</v>
      </c>
    </row>
    <row r="17" spans="1:11" ht="20.100000000000001" customHeight="1" x14ac:dyDescent="0.25">
      <c r="A17" s="8" t="s">
        <v>1420</v>
      </c>
      <c r="B17" s="9">
        <v>49</v>
      </c>
      <c r="C17" s="9">
        <v>115</v>
      </c>
      <c r="D17" s="9">
        <f t="shared" si="0"/>
        <v>164</v>
      </c>
      <c r="E17" s="9">
        <v>0</v>
      </c>
      <c r="F17" s="9">
        <v>0</v>
      </c>
      <c r="G17" s="9">
        <f t="shared" si="1"/>
        <v>0</v>
      </c>
      <c r="H17" s="9">
        <f t="shared" si="2"/>
        <v>49</v>
      </c>
      <c r="I17" s="9">
        <f t="shared" si="2"/>
        <v>115</v>
      </c>
      <c r="J17" s="9">
        <f t="shared" si="2"/>
        <v>164</v>
      </c>
      <c r="K17" s="375" t="s">
        <v>1421</v>
      </c>
    </row>
    <row r="18" spans="1:11" ht="20.100000000000001" customHeight="1" x14ac:dyDescent="0.25">
      <c r="A18" s="8" t="s">
        <v>1422</v>
      </c>
      <c r="B18" s="9">
        <v>208</v>
      </c>
      <c r="C18" s="9">
        <v>221</v>
      </c>
      <c r="D18" s="9">
        <f t="shared" si="0"/>
        <v>429</v>
      </c>
      <c r="E18" s="9">
        <v>0</v>
      </c>
      <c r="F18" s="9">
        <v>0</v>
      </c>
      <c r="G18" s="9">
        <f t="shared" si="1"/>
        <v>0</v>
      </c>
      <c r="H18" s="9">
        <f t="shared" si="2"/>
        <v>208</v>
      </c>
      <c r="I18" s="9">
        <f t="shared" si="2"/>
        <v>221</v>
      </c>
      <c r="J18" s="9">
        <f t="shared" si="2"/>
        <v>429</v>
      </c>
      <c r="K18" s="375" t="s">
        <v>231</v>
      </c>
    </row>
    <row r="19" spans="1:11" ht="20.100000000000001" customHeight="1" x14ac:dyDescent="0.25">
      <c r="A19" s="8" t="s">
        <v>1423</v>
      </c>
      <c r="B19" s="9">
        <v>301</v>
      </c>
      <c r="C19" s="9">
        <v>479</v>
      </c>
      <c r="D19" s="9">
        <f t="shared" si="0"/>
        <v>780</v>
      </c>
      <c r="E19" s="9">
        <v>0</v>
      </c>
      <c r="F19" s="9">
        <v>0</v>
      </c>
      <c r="G19" s="9">
        <f t="shared" si="1"/>
        <v>0</v>
      </c>
      <c r="H19" s="9">
        <f t="shared" si="2"/>
        <v>301</v>
      </c>
      <c r="I19" s="9">
        <f t="shared" si="2"/>
        <v>479</v>
      </c>
      <c r="J19" s="9">
        <f t="shared" si="2"/>
        <v>780</v>
      </c>
      <c r="K19" s="375" t="s">
        <v>1162</v>
      </c>
    </row>
    <row r="20" spans="1:11" ht="20.100000000000001" customHeight="1" x14ac:dyDescent="0.25">
      <c r="A20" s="8" t="s">
        <v>474</v>
      </c>
      <c r="B20" s="9">
        <v>177</v>
      </c>
      <c r="C20" s="9">
        <v>366</v>
      </c>
      <c r="D20" s="9">
        <f t="shared" si="0"/>
        <v>543</v>
      </c>
      <c r="E20" s="9">
        <v>0</v>
      </c>
      <c r="F20" s="9">
        <v>0</v>
      </c>
      <c r="G20" s="9">
        <f t="shared" si="1"/>
        <v>0</v>
      </c>
      <c r="H20" s="9">
        <f t="shared" si="2"/>
        <v>177</v>
      </c>
      <c r="I20" s="9">
        <f t="shared" si="2"/>
        <v>366</v>
      </c>
      <c r="J20" s="9">
        <f t="shared" si="2"/>
        <v>543</v>
      </c>
      <c r="K20" s="375" t="s">
        <v>1424</v>
      </c>
    </row>
    <row r="21" spans="1:11" ht="20.100000000000001" customHeight="1" x14ac:dyDescent="0.25">
      <c r="A21" s="8" t="s">
        <v>1425</v>
      </c>
      <c r="B21" s="9">
        <v>0</v>
      </c>
      <c r="C21" s="9">
        <v>303</v>
      </c>
      <c r="D21" s="9">
        <f>SUM(B21:C21)</f>
        <v>303</v>
      </c>
      <c r="E21" s="9">
        <v>0</v>
      </c>
      <c r="F21" s="9">
        <v>0</v>
      </c>
      <c r="G21" s="9">
        <f t="shared" si="1"/>
        <v>0</v>
      </c>
      <c r="H21" s="9">
        <f t="shared" si="2"/>
        <v>0</v>
      </c>
      <c r="I21" s="9">
        <f t="shared" si="2"/>
        <v>303</v>
      </c>
      <c r="J21" s="9">
        <f t="shared" si="2"/>
        <v>303</v>
      </c>
      <c r="K21" s="375" t="s">
        <v>1426</v>
      </c>
    </row>
    <row r="22" spans="1:11" ht="20.100000000000001" customHeight="1" x14ac:dyDescent="0.25">
      <c r="A22" s="8" t="s">
        <v>1427</v>
      </c>
      <c r="B22" s="9">
        <v>43</v>
      </c>
      <c r="C22" s="9">
        <v>49</v>
      </c>
      <c r="D22" s="9">
        <f>SUM(B22:C22)</f>
        <v>92</v>
      </c>
      <c r="E22" s="9">
        <v>0</v>
      </c>
      <c r="F22" s="9">
        <v>0</v>
      </c>
      <c r="G22" s="9">
        <f t="shared" si="1"/>
        <v>0</v>
      </c>
      <c r="H22" s="9">
        <f t="shared" si="2"/>
        <v>43</v>
      </c>
      <c r="I22" s="9">
        <f t="shared" si="2"/>
        <v>49</v>
      </c>
      <c r="J22" s="9">
        <f t="shared" si="2"/>
        <v>92</v>
      </c>
      <c r="K22" s="375" t="s">
        <v>1428</v>
      </c>
    </row>
    <row r="23" spans="1:11" ht="20.100000000000001" customHeight="1" x14ac:dyDescent="0.25">
      <c r="A23" s="8" t="s">
        <v>238</v>
      </c>
      <c r="B23" s="9">
        <v>104</v>
      </c>
      <c r="C23" s="9">
        <v>40</v>
      </c>
      <c r="D23" s="9">
        <f t="shared" si="0"/>
        <v>144</v>
      </c>
      <c r="E23" s="9">
        <v>0</v>
      </c>
      <c r="F23" s="9">
        <v>0</v>
      </c>
      <c r="G23" s="9">
        <f t="shared" si="1"/>
        <v>0</v>
      </c>
      <c r="H23" s="9">
        <f t="shared" si="2"/>
        <v>104</v>
      </c>
      <c r="I23" s="9">
        <f t="shared" si="2"/>
        <v>40</v>
      </c>
      <c r="J23" s="9">
        <f t="shared" si="2"/>
        <v>144</v>
      </c>
      <c r="K23" s="375" t="s">
        <v>1246</v>
      </c>
    </row>
    <row r="24" spans="1:11" ht="20.100000000000001" customHeight="1" x14ac:dyDescent="0.25">
      <c r="A24" s="8" t="s">
        <v>242</v>
      </c>
      <c r="B24" s="9">
        <v>92</v>
      </c>
      <c r="C24" s="9">
        <v>95</v>
      </c>
      <c r="D24" s="9">
        <f t="shared" si="0"/>
        <v>187</v>
      </c>
      <c r="E24" s="9">
        <v>0</v>
      </c>
      <c r="F24" s="9">
        <v>0</v>
      </c>
      <c r="G24" s="9">
        <f t="shared" si="1"/>
        <v>0</v>
      </c>
      <c r="H24" s="9">
        <f t="shared" si="2"/>
        <v>92</v>
      </c>
      <c r="I24" s="9">
        <f t="shared" si="2"/>
        <v>95</v>
      </c>
      <c r="J24" s="9">
        <f t="shared" si="2"/>
        <v>187</v>
      </c>
      <c r="K24" s="375" t="s">
        <v>243</v>
      </c>
    </row>
    <row r="25" spans="1:11" ht="20.100000000000001" customHeight="1" x14ac:dyDescent="0.25">
      <c r="A25" s="8" t="s">
        <v>477</v>
      </c>
      <c r="B25" s="9">
        <v>6</v>
      </c>
      <c r="C25" s="9">
        <v>3</v>
      </c>
      <c r="D25" s="9">
        <f t="shared" si="0"/>
        <v>9</v>
      </c>
      <c r="E25" s="9">
        <v>0</v>
      </c>
      <c r="F25" s="9">
        <v>0</v>
      </c>
      <c r="G25" s="9">
        <f t="shared" si="1"/>
        <v>0</v>
      </c>
      <c r="H25" s="9">
        <f t="shared" si="2"/>
        <v>6</v>
      </c>
      <c r="I25" s="9">
        <f t="shared" si="2"/>
        <v>3</v>
      </c>
      <c r="J25" s="9">
        <f t="shared" si="2"/>
        <v>9</v>
      </c>
      <c r="K25" s="375" t="s">
        <v>478</v>
      </c>
    </row>
    <row r="26" spans="1:11" ht="20.100000000000001" customHeight="1" x14ac:dyDescent="0.25">
      <c r="A26" s="8" t="s">
        <v>451</v>
      </c>
      <c r="B26" s="9">
        <v>81</v>
      </c>
      <c r="C26" s="9">
        <v>32</v>
      </c>
      <c r="D26" s="9">
        <f t="shared" si="0"/>
        <v>113</v>
      </c>
      <c r="E26" s="9">
        <v>0</v>
      </c>
      <c r="F26" s="9">
        <v>0</v>
      </c>
      <c r="G26" s="9">
        <f t="shared" si="1"/>
        <v>0</v>
      </c>
      <c r="H26" s="9">
        <f t="shared" si="2"/>
        <v>81</v>
      </c>
      <c r="I26" s="9">
        <f t="shared" si="2"/>
        <v>32</v>
      </c>
      <c r="J26" s="9">
        <f t="shared" si="2"/>
        <v>113</v>
      </c>
      <c r="K26" s="375" t="s">
        <v>247</v>
      </c>
    </row>
    <row r="27" spans="1:11" ht="20.100000000000001" customHeight="1" x14ac:dyDescent="0.25">
      <c r="A27" s="8" t="s">
        <v>248</v>
      </c>
      <c r="B27" s="9">
        <v>92</v>
      </c>
      <c r="C27" s="9">
        <v>100</v>
      </c>
      <c r="D27" s="9">
        <f t="shared" si="0"/>
        <v>192</v>
      </c>
      <c r="E27" s="9">
        <v>0</v>
      </c>
      <c r="F27" s="9">
        <v>0</v>
      </c>
      <c r="G27" s="9">
        <f t="shared" si="1"/>
        <v>0</v>
      </c>
      <c r="H27" s="9">
        <f t="shared" si="2"/>
        <v>92</v>
      </c>
      <c r="I27" s="9">
        <f t="shared" si="2"/>
        <v>100</v>
      </c>
      <c r="J27" s="9">
        <f t="shared" si="2"/>
        <v>192</v>
      </c>
      <c r="K27" s="375" t="s">
        <v>249</v>
      </c>
    </row>
    <row r="28" spans="1:11" ht="20.100000000000001" customHeight="1" x14ac:dyDescent="0.25">
      <c r="A28" s="8" t="s">
        <v>254</v>
      </c>
      <c r="B28" s="9">
        <v>44</v>
      </c>
      <c r="C28" s="9">
        <v>73</v>
      </c>
      <c r="D28" s="9">
        <f t="shared" si="0"/>
        <v>117</v>
      </c>
      <c r="E28" s="9">
        <v>0</v>
      </c>
      <c r="F28" s="9">
        <v>0</v>
      </c>
      <c r="G28" s="9">
        <f t="shared" si="1"/>
        <v>0</v>
      </c>
      <c r="H28" s="9">
        <f t="shared" si="2"/>
        <v>44</v>
      </c>
      <c r="I28" s="9">
        <f t="shared" si="2"/>
        <v>73</v>
      </c>
      <c r="J28" s="9">
        <f t="shared" si="2"/>
        <v>117</v>
      </c>
      <c r="K28" s="375" t="s">
        <v>1375</v>
      </c>
    </row>
    <row r="29" spans="1:11" ht="20.100000000000001" customHeight="1" thickBot="1" x14ac:dyDescent="0.3">
      <c r="A29" s="11" t="s">
        <v>514</v>
      </c>
      <c r="B29" s="12">
        <f>SUM(B9:B28)</f>
        <v>1606</v>
      </c>
      <c r="C29" s="12">
        <f t="shared" ref="C29:J29" si="3">SUM(C9:C28)</f>
        <v>2561</v>
      </c>
      <c r="D29" s="12">
        <f t="shared" si="3"/>
        <v>4167</v>
      </c>
      <c r="E29" s="12">
        <f t="shared" si="3"/>
        <v>0</v>
      </c>
      <c r="F29" s="12">
        <f t="shared" si="3"/>
        <v>0</v>
      </c>
      <c r="G29" s="12">
        <f t="shared" si="3"/>
        <v>0</v>
      </c>
      <c r="H29" s="12">
        <f t="shared" si="3"/>
        <v>1606</v>
      </c>
      <c r="I29" s="12">
        <f t="shared" si="3"/>
        <v>2561</v>
      </c>
      <c r="J29" s="12">
        <f t="shared" si="3"/>
        <v>4167</v>
      </c>
      <c r="K29" s="13" t="s">
        <v>420</v>
      </c>
    </row>
    <row r="30" spans="1:11" ht="20.100000000000001" customHeight="1" thickTop="1" x14ac:dyDescent="0.25">
      <c r="A30" s="14"/>
      <c r="B30" s="368"/>
      <c r="C30" s="368"/>
      <c r="D30" s="368"/>
      <c r="E30" s="368"/>
      <c r="F30" s="368"/>
      <c r="G30" s="368"/>
      <c r="H30" s="368"/>
      <c r="I30" s="368"/>
      <c r="J30" s="368"/>
      <c r="K30" s="378"/>
    </row>
    <row r="31" spans="1:11" ht="20.100000000000001" customHeight="1" x14ac:dyDescent="0.25">
      <c r="A31" s="14"/>
      <c r="B31" s="368"/>
      <c r="C31" s="368"/>
      <c r="D31" s="368"/>
      <c r="E31" s="368"/>
      <c r="F31" s="368"/>
      <c r="G31" s="368"/>
      <c r="H31" s="368"/>
      <c r="I31" s="368"/>
      <c r="J31" s="368"/>
      <c r="K31" s="378"/>
    </row>
    <row r="32" spans="1:11" ht="20.100000000000001" customHeight="1" x14ac:dyDescent="0.25">
      <c r="A32" s="14"/>
      <c r="B32" s="368"/>
      <c r="C32" s="368"/>
      <c r="D32" s="368"/>
      <c r="E32" s="368"/>
      <c r="F32" s="368"/>
      <c r="G32" s="368"/>
      <c r="H32" s="368"/>
      <c r="I32" s="368"/>
      <c r="J32" s="368"/>
      <c r="K32" s="378"/>
    </row>
    <row r="33" spans="1:11" ht="20.100000000000001" customHeight="1" x14ac:dyDescent="0.25">
      <c r="A33" s="14"/>
      <c r="B33" s="368"/>
      <c r="C33" s="368"/>
      <c r="D33" s="368"/>
      <c r="E33" s="368"/>
      <c r="F33" s="368"/>
      <c r="G33" s="368"/>
      <c r="H33" s="368"/>
      <c r="I33" s="368"/>
      <c r="J33" s="368"/>
      <c r="K33" s="378"/>
    </row>
    <row r="34" spans="1:11" ht="20.100000000000001" customHeight="1" x14ac:dyDescent="0.25">
      <c r="A34" s="14"/>
      <c r="B34" s="368"/>
      <c r="C34" s="368"/>
      <c r="D34" s="368"/>
      <c r="E34" s="368"/>
      <c r="F34" s="368"/>
      <c r="G34" s="368"/>
      <c r="H34" s="368"/>
      <c r="I34" s="368"/>
      <c r="J34" s="368"/>
      <c r="K34" s="378"/>
    </row>
    <row r="35" spans="1:11" ht="20.100000000000001" customHeight="1" x14ac:dyDescent="0.25">
      <c r="A35" s="14"/>
      <c r="B35" s="368"/>
      <c r="C35" s="368"/>
      <c r="D35" s="368"/>
      <c r="E35" s="368"/>
      <c r="F35" s="368"/>
      <c r="G35" s="368"/>
      <c r="H35" s="368"/>
      <c r="I35" s="368"/>
      <c r="J35" s="368"/>
      <c r="K35" s="378"/>
    </row>
    <row r="36" spans="1:11" ht="20.100000000000001" customHeight="1" x14ac:dyDescent="0.25">
      <c r="A36" s="14"/>
      <c r="B36" s="368"/>
      <c r="C36" s="368"/>
      <c r="D36" s="368"/>
      <c r="E36" s="368"/>
      <c r="F36" s="368"/>
      <c r="G36" s="368"/>
      <c r="H36" s="368"/>
      <c r="I36" s="368"/>
      <c r="J36" s="368"/>
      <c r="K36" s="378"/>
    </row>
    <row r="37" spans="1:11" ht="20.100000000000001" customHeight="1" x14ac:dyDescent="0.25">
      <c r="A37" s="14"/>
      <c r="B37" s="368"/>
      <c r="C37" s="368"/>
      <c r="D37" s="368"/>
      <c r="E37" s="368"/>
      <c r="F37" s="368"/>
      <c r="G37" s="368"/>
      <c r="H37" s="368"/>
      <c r="I37" s="368"/>
      <c r="J37" s="368"/>
      <c r="K37" s="378"/>
    </row>
    <row r="38" spans="1:11" ht="20.100000000000001" customHeight="1" x14ac:dyDescent="0.25">
      <c r="A38" s="14"/>
      <c r="B38" s="368"/>
      <c r="C38" s="368"/>
      <c r="D38" s="368"/>
      <c r="E38" s="368"/>
      <c r="F38" s="368"/>
      <c r="G38" s="368"/>
      <c r="H38" s="368"/>
      <c r="I38" s="368"/>
      <c r="J38" s="368"/>
      <c r="K38" s="378"/>
    </row>
    <row r="39" spans="1:11" ht="31.5" customHeight="1" thickBot="1" x14ac:dyDescent="0.35">
      <c r="A39" s="35" t="s">
        <v>1429</v>
      </c>
      <c r="K39" s="81" t="s">
        <v>1430</v>
      </c>
    </row>
    <row r="40" spans="1:11" ht="20.100000000000001" customHeight="1" thickTop="1" x14ac:dyDescent="0.3">
      <c r="A40" s="735" t="s">
        <v>205</v>
      </c>
      <c r="B40" s="746" t="s">
        <v>1</v>
      </c>
      <c r="C40" s="746"/>
      <c r="D40" s="746"/>
      <c r="E40" s="746" t="s">
        <v>2</v>
      </c>
      <c r="F40" s="746"/>
      <c r="G40" s="746"/>
      <c r="H40" s="746" t="s">
        <v>4</v>
      </c>
      <c r="I40" s="746"/>
      <c r="J40" s="746"/>
      <c r="K40" s="735" t="s">
        <v>206</v>
      </c>
    </row>
    <row r="41" spans="1:11" ht="20.100000000000001" customHeight="1" x14ac:dyDescent="0.3">
      <c r="A41" s="736"/>
      <c r="B41" s="747" t="s">
        <v>6</v>
      </c>
      <c r="C41" s="747"/>
      <c r="D41" s="747"/>
      <c r="E41" s="747" t="s">
        <v>7</v>
      </c>
      <c r="F41" s="747"/>
      <c r="G41" s="747"/>
      <c r="H41" s="747" t="s">
        <v>9</v>
      </c>
      <c r="I41" s="747"/>
      <c r="J41" s="747"/>
      <c r="K41" s="736"/>
    </row>
    <row r="42" spans="1:11" ht="20.100000000000001" customHeight="1" x14ac:dyDescent="0.3">
      <c r="A42" s="736"/>
      <c r="B42" s="370" t="s">
        <v>10</v>
      </c>
      <c r="C42" s="370" t="s">
        <v>113</v>
      </c>
      <c r="D42" s="370" t="s">
        <v>12</v>
      </c>
      <c r="E42" s="370" t="s">
        <v>10</v>
      </c>
      <c r="F42" s="370" t="s">
        <v>113</v>
      </c>
      <c r="G42" s="370" t="s">
        <v>12</v>
      </c>
      <c r="H42" s="370" t="s">
        <v>10</v>
      </c>
      <c r="I42" s="370" t="s">
        <v>113</v>
      </c>
      <c r="J42" s="370" t="s">
        <v>12</v>
      </c>
      <c r="K42" s="736"/>
    </row>
    <row r="43" spans="1:11" ht="20.100000000000001" customHeight="1" thickBot="1" x14ac:dyDescent="0.35">
      <c r="A43" s="737"/>
      <c r="B43" s="4" t="s">
        <v>13</v>
      </c>
      <c r="C43" s="4" t="s">
        <v>14</v>
      </c>
      <c r="D43" s="4" t="s">
        <v>9</v>
      </c>
      <c r="E43" s="4" t="s">
        <v>13</v>
      </c>
      <c r="F43" s="4" t="s">
        <v>14</v>
      </c>
      <c r="G43" s="4" t="s">
        <v>9</v>
      </c>
      <c r="H43" s="4" t="s">
        <v>13</v>
      </c>
      <c r="I43" s="4" t="s">
        <v>14</v>
      </c>
      <c r="J43" s="4" t="s">
        <v>9</v>
      </c>
      <c r="K43" s="737"/>
    </row>
    <row r="44" spans="1:11" ht="20.100000000000001" customHeight="1" x14ac:dyDescent="0.25">
      <c r="A44" s="39" t="s">
        <v>412</v>
      </c>
      <c r="B44" s="40"/>
      <c r="C44" s="40"/>
      <c r="D44" s="40"/>
      <c r="E44" s="40"/>
      <c r="F44" s="40"/>
      <c r="G44" s="40"/>
      <c r="H44" s="40"/>
      <c r="I44" s="40"/>
      <c r="J44" s="40"/>
      <c r="K44" s="41" t="s">
        <v>93</v>
      </c>
    </row>
    <row r="45" spans="1:11" ht="20.100000000000001" customHeight="1" x14ac:dyDescent="0.25">
      <c r="A45" s="8" t="s">
        <v>216</v>
      </c>
      <c r="B45" s="353">
        <v>13</v>
      </c>
      <c r="C45" s="353">
        <v>41</v>
      </c>
      <c r="D45" s="353">
        <f>SUM(B45:C45)</f>
        <v>54</v>
      </c>
      <c r="E45" s="9">
        <v>0</v>
      </c>
      <c r="F45" s="9">
        <v>0</v>
      </c>
      <c r="G45" s="9">
        <f>SUM(E45:F45)</f>
        <v>0</v>
      </c>
      <c r="H45" s="9">
        <f>SUM(B45,E45)</f>
        <v>13</v>
      </c>
      <c r="I45" s="9">
        <f>SUM(C45,F45)</f>
        <v>41</v>
      </c>
      <c r="J45" s="9">
        <f t="shared" ref="J45:J57" si="4">SUM(D45,G45)</f>
        <v>54</v>
      </c>
      <c r="K45" s="375" t="s">
        <v>217</v>
      </c>
    </row>
    <row r="46" spans="1:11" ht="20.100000000000001" customHeight="1" x14ac:dyDescent="0.25">
      <c r="A46" s="8" t="s">
        <v>218</v>
      </c>
      <c r="B46" s="353">
        <v>104</v>
      </c>
      <c r="C46" s="353">
        <v>42</v>
      </c>
      <c r="D46" s="353">
        <f t="shared" ref="D46:D54" si="5">SUM(B46:C46)</f>
        <v>146</v>
      </c>
      <c r="E46" s="9">
        <v>0</v>
      </c>
      <c r="F46" s="9">
        <v>0</v>
      </c>
      <c r="G46" s="9">
        <f t="shared" ref="G46:G57" si="6">SUM(E46:F46)</f>
        <v>0</v>
      </c>
      <c r="H46" s="9">
        <f t="shared" ref="H46:I57" si="7">SUM(B46,E46)</f>
        <v>104</v>
      </c>
      <c r="I46" s="9">
        <f t="shared" si="7"/>
        <v>42</v>
      </c>
      <c r="J46" s="9">
        <f t="shared" si="4"/>
        <v>146</v>
      </c>
      <c r="K46" s="375" t="s">
        <v>219</v>
      </c>
    </row>
    <row r="47" spans="1:11" ht="20.100000000000001" customHeight="1" x14ac:dyDescent="0.25">
      <c r="A47" s="8" t="s">
        <v>311</v>
      </c>
      <c r="B47" s="9">
        <v>72</v>
      </c>
      <c r="C47" s="9">
        <v>73</v>
      </c>
      <c r="D47" s="9">
        <f t="shared" si="5"/>
        <v>145</v>
      </c>
      <c r="E47" s="9">
        <v>0</v>
      </c>
      <c r="F47" s="9">
        <v>0</v>
      </c>
      <c r="G47" s="9">
        <f t="shared" si="6"/>
        <v>0</v>
      </c>
      <c r="H47" s="9">
        <f t="shared" si="7"/>
        <v>72</v>
      </c>
      <c r="I47" s="9">
        <f t="shared" si="7"/>
        <v>73</v>
      </c>
      <c r="J47" s="9">
        <f t="shared" si="4"/>
        <v>145</v>
      </c>
      <c r="K47" s="375" t="s">
        <v>267</v>
      </c>
    </row>
    <row r="48" spans="1:11" ht="24" customHeight="1" x14ac:dyDescent="0.25">
      <c r="A48" s="8" t="s">
        <v>1420</v>
      </c>
      <c r="B48" s="9">
        <v>6</v>
      </c>
      <c r="C48" s="9">
        <v>2</v>
      </c>
      <c r="D48" s="9">
        <f t="shared" si="5"/>
        <v>8</v>
      </c>
      <c r="E48" s="9">
        <v>0</v>
      </c>
      <c r="F48" s="9">
        <v>0</v>
      </c>
      <c r="G48" s="9">
        <f t="shared" si="6"/>
        <v>0</v>
      </c>
      <c r="H48" s="9">
        <f t="shared" si="7"/>
        <v>6</v>
      </c>
      <c r="I48" s="9">
        <f t="shared" si="7"/>
        <v>2</v>
      </c>
      <c r="J48" s="9">
        <f t="shared" si="4"/>
        <v>8</v>
      </c>
      <c r="K48" s="375" t="s">
        <v>1421</v>
      </c>
    </row>
    <row r="49" spans="1:11" ht="20.100000000000001" customHeight="1" x14ac:dyDescent="0.25">
      <c r="A49" s="8" t="s">
        <v>1422</v>
      </c>
      <c r="B49" s="9">
        <v>56</v>
      </c>
      <c r="C49" s="9">
        <v>38</v>
      </c>
      <c r="D49" s="9">
        <f t="shared" si="5"/>
        <v>94</v>
      </c>
      <c r="E49" s="9">
        <v>0</v>
      </c>
      <c r="F49" s="9">
        <v>0</v>
      </c>
      <c r="G49" s="9">
        <f t="shared" si="6"/>
        <v>0</v>
      </c>
      <c r="H49" s="9">
        <f t="shared" si="7"/>
        <v>56</v>
      </c>
      <c r="I49" s="9">
        <f t="shared" si="7"/>
        <v>38</v>
      </c>
      <c r="J49" s="9">
        <f t="shared" si="4"/>
        <v>94</v>
      </c>
      <c r="K49" s="375" t="s">
        <v>231</v>
      </c>
    </row>
    <row r="50" spans="1:11" ht="20.100000000000001" customHeight="1" x14ac:dyDescent="0.25">
      <c r="A50" s="8" t="s">
        <v>1423</v>
      </c>
      <c r="B50" s="9">
        <v>88</v>
      </c>
      <c r="C50" s="9">
        <v>96</v>
      </c>
      <c r="D50" s="9">
        <f t="shared" si="5"/>
        <v>184</v>
      </c>
      <c r="E50" s="9">
        <v>0</v>
      </c>
      <c r="F50" s="9">
        <v>0</v>
      </c>
      <c r="G50" s="9">
        <f t="shared" si="6"/>
        <v>0</v>
      </c>
      <c r="H50" s="9">
        <f t="shared" si="7"/>
        <v>88</v>
      </c>
      <c r="I50" s="9">
        <f t="shared" si="7"/>
        <v>96</v>
      </c>
      <c r="J50" s="9">
        <f t="shared" si="4"/>
        <v>184</v>
      </c>
      <c r="K50" s="375" t="s">
        <v>1162</v>
      </c>
    </row>
    <row r="51" spans="1:11" ht="20.100000000000001" customHeight="1" x14ac:dyDescent="0.25">
      <c r="A51" s="8" t="s">
        <v>474</v>
      </c>
      <c r="B51" s="9">
        <v>132</v>
      </c>
      <c r="C51" s="9">
        <v>105</v>
      </c>
      <c r="D51" s="9">
        <f t="shared" si="5"/>
        <v>237</v>
      </c>
      <c r="E51" s="9">
        <v>0</v>
      </c>
      <c r="F51" s="9">
        <v>0</v>
      </c>
      <c r="G51" s="9">
        <f t="shared" si="6"/>
        <v>0</v>
      </c>
      <c r="H51" s="9">
        <f t="shared" si="7"/>
        <v>132</v>
      </c>
      <c r="I51" s="9">
        <f t="shared" si="7"/>
        <v>105</v>
      </c>
      <c r="J51" s="9">
        <f t="shared" si="4"/>
        <v>237</v>
      </c>
      <c r="K51" s="375" t="s">
        <v>1424</v>
      </c>
    </row>
    <row r="52" spans="1:11" ht="20.100000000000001" customHeight="1" x14ac:dyDescent="0.25">
      <c r="A52" s="8" t="s">
        <v>1425</v>
      </c>
      <c r="B52" s="9">
        <v>0</v>
      </c>
      <c r="C52" s="9">
        <v>35</v>
      </c>
      <c r="D52" s="9">
        <f t="shared" si="5"/>
        <v>35</v>
      </c>
      <c r="E52" s="9">
        <v>0</v>
      </c>
      <c r="F52" s="9">
        <v>0</v>
      </c>
      <c r="G52" s="9">
        <f t="shared" si="6"/>
        <v>0</v>
      </c>
      <c r="H52" s="9">
        <f t="shared" si="7"/>
        <v>0</v>
      </c>
      <c r="I52" s="9">
        <f t="shared" si="7"/>
        <v>35</v>
      </c>
      <c r="J52" s="9">
        <f t="shared" si="4"/>
        <v>35</v>
      </c>
      <c r="K52" s="375" t="s">
        <v>1426</v>
      </c>
    </row>
    <row r="53" spans="1:11" ht="20.100000000000001" customHeight="1" x14ac:dyDescent="0.25">
      <c r="A53" s="8" t="s">
        <v>238</v>
      </c>
      <c r="B53" s="9">
        <v>53</v>
      </c>
      <c r="C53" s="9">
        <v>5</v>
      </c>
      <c r="D53" s="9">
        <f t="shared" si="5"/>
        <v>58</v>
      </c>
      <c r="E53" s="9">
        <v>0</v>
      </c>
      <c r="F53" s="9">
        <v>0</v>
      </c>
      <c r="G53" s="9">
        <f t="shared" si="6"/>
        <v>0</v>
      </c>
      <c r="H53" s="9">
        <f t="shared" si="7"/>
        <v>53</v>
      </c>
      <c r="I53" s="9">
        <f t="shared" si="7"/>
        <v>5</v>
      </c>
      <c r="J53" s="9">
        <f t="shared" si="4"/>
        <v>58</v>
      </c>
      <c r="K53" s="375" t="s">
        <v>1246</v>
      </c>
    </row>
    <row r="54" spans="1:11" ht="20.100000000000001" customHeight="1" x14ac:dyDescent="0.25">
      <c r="A54" s="8" t="s">
        <v>242</v>
      </c>
      <c r="B54" s="9">
        <v>16</v>
      </c>
      <c r="C54" s="9">
        <v>5</v>
      </c>
      <c r="D54" s="9">
        <f t="shared" si="5"/>
        <v>21</v>
      </c>
      <c r="E54" s="9">
        <v>0</v>
      </c>
      <c r="F54" s="9">
        <v>0</v>
      </c>
      <c r="G54" s="9">
        <f t="shared" si="6"/>
        <v>0</v>
      </c>
      <c r="H54" s="9">
        <f t="shared" si="7"/>
        <v>16</v>
      </c>
      <c r="I54" s="9">
        <f t="shared" si="7"/>
        <v>5</v>
      </c>
      <c r="J54" s="9">
        <f t="shared" si="4"/>
        <v>21</v>
      </c>
      <c r="K54" s="375" t="s">
        <v>243</v>
      </c>
    </row>
    <row r="55" spans="1:11" ht="20.100000000000001" customHeight="1" x14ac:dyDescent="0.25">
      <c r="A55" s="8" t="s">
        <v>451</v>
      </c>
      <c r="B55" s="9">
        <v>21</v>
      </c>
      <c r="C55" s="9">
        <v>6</v>
      </c>
      <c r="D55" s="9">
        <f>SUM(B55:C55)</f>
        <v>27</v>
      </c>
      <c r="E55" s="9">
        <v>0</v>
      </c>
      <c r="F55" s="9">
        <v>0</v>
      </c>
      <c r="G55" s="9">
        <f t="shared" si="6"/>
        <v>0</v>
      </c>
      <c r="H55" s="9">
        <f t="shared" si="7"/>
        <v>21</v>
      </c>
      <c r="I55" s="9">
        <f t="shared" si="7"/>
        <v>6</v>
      </c>
      <c r="J55" s="9">
        <f t="shared" si="4"/>
        <v>27</v>
      </c>
      <c r="K55" s="375" t="s">
        <v>247</v>
      </c>
    </row>
    <row r="56" spans="1:11" ht="20.100000000000001" customHeight="1" x14ac:dyDescent="0.25">
      <c r="A56" s="8" t="s">
        <v>248</v>
      </c>
      <c r="B56" s="9">
        <v>67</v>
      </c>
      <c r="C56" s="9">
        <v>29</v>
      </c>
      <c r="D56" s="9">
        <f>SUM(B56:C56)</f>
        <v>96</v>
      </c>
      <c r="E56" s="9">
        <v>0</v>
      </c>
      <c r="F56" s="9">
        <v>0</v>
      </c>
      <c r="G56" s="9">
        <f t="shared" si="6"/>
        <v>0</v>
      </c>
      <c r="H56" s="9">
        <f t="shared" si="7"/>
        <v>67</v>
      </c>
      <c r="I56" s="9">
        <f t="shared" si="7"/>
        <v>29</v>
      </c>
      <c r="J56" s="9">
        <f t="shared" si="4"/>
        <v>96</v>
      </c>
      <c r="K56" s="375" t="s">
        <v>249</v>
      </c>
    </row>
    <row r="57" spans="1:11" ht="20.100000000000001" customHeight="1" x14ac:dyDescent="0.25">
      <c r="A57" s="8" t="s">
        <v>254</v>
      </c>
      <c r="B57" s="9">
        <v>15</v>
      </c>
      <c r="C57" s="9">
        <v>4</v>
      </c>
      <c r="D57" s="9">
        <f>SUM(B57:C57)</f>
        <v>19</v>
      </c>
      <c r="E57" s="9">
        <v>0</v>
      </c>
      <c r="F57" s="9">
        <v>0</v>
      </c>
      <c r="G57" s="9">
        <f t="shared" si="6"/>
        <v>0</v>
      </c>
      <c r="H57" s="9">
        <f t="shared" si="7"/>
        <v>15</v>
      </c>
      <c r="I57" s="9">
        <f t="shared" si="7"/>
        <v>4</v>
      </c>
      <c r="J57" s="9">
        <f t="shared" si="4"/>
        <v>19</v>
      </c>
      <c r="K57" s="375" t="s">
        <v>1375</v>
      </c>
    </row>
    <row r="58" spans="1:11" ht="20.100000000000001" customHeight="1" thickBot="1" x14ac:dyDescent="0.3">
      <c r="A58" s="42" t="s">
        <v>127</v>
      </c>
      <c r="B58" s="43">
        <f>SUM(B45:B57)</f>
        <v>643</v>
      </c>
      <c r="C58" s="43">
        <f t="shared" ref="C58:J58" si="8">SUM(C45:C57)</f>
        <v>481</v>
      </c>
      <c r="D58" s="43">
        <f t="shared" si="8"/>
        <v>1124</v>
      </c>
      <c r="E58" s="43">
        <f t="shared" si="8"/>
        <v>0</v>
      </c>
      <c r="F58" s="43">
        <f t="shared" si="8"/>
        <v>0</v>
      </c>
      <c r="G58" s="43">
        <f t="shared" si="8"/>
        <v>0</v>
      </c>
      <c r="H58" s="43">
        <f t="shared" si="8"/>
        <v>643</v>
      </c>
      <c r="I58" s="43">
        <f t="shared" si="8"/>
        <v>481</v>
      </c>
      <c r="J58" s="43">
        <f t="shared" si="8"/>
        <v>1124</v>
      </c>
      <c r="K58" s="44" t="s">
        <v>261</v>
      </c>
    </row>
    <row r="59" spans="1:11" ht="20.100000000000001" customHeight="1" thickBot="1" x14ac:dyDescent="0.3">
      <c r="A59" s="23" t="s">
        <v>384</v>
      </c>
      <c r="B59" s="24">
        <f t="shared" ref="B59:J59" si="9">SUM(B58,B29)</f>
        <v>2249</v>
      </c>
      <c r="C59" s="24">
        <f t="shared" si="9"/>
        <v>3042</v>
      </c>
      <c r="D59" s="24">
        <f t="shared" si="9"/>
        <v>5291</v>
      </c>
      <c r="E59" s="24">
        <f t="shared" si="9"/>
        <v>0</v>
      </c>
      <c r="F59" s="24">
        <f t="shared" si="9"/>
        <v>0</v>
      </c>
      <c r="G59" s="24">
        <f t="shared" si="9"/>
        <v>0</v>
      </c>
      <c r="H59" s="24">
        <f t="shared" si="9"/>
        <v>2249</v>
      </c>
      <c r="I59" s="24">
        <f t="shared" si="9"/>
        <v>3042</v>
      </c>
      <c r="J59" s="24">
        <f t="shared" si="9"/>
        <v>5291</v>
      </c>
      <c r="K59" s="376" t="s">
        <v>263</v>
      </c>
    </row>
    <row r="60" spans="1:11" ht="14.4" thickTop="1" x14ac:dyDescent="0.25"/>
    <row r="67" s="659" customFormat="1" x14ac:dyDescent="0.25"/>
    <row r="68" s="659" customFormat="1" x14ac:dyDescent="0.25"/>
    <row r="69" s="659" customFormat="1" x14ac:dyDescent="0.25"/>
    <row r="70" s="659" customFormat="1" x14ac:dyDescent="0.25"/>
    <row r="71" s="659" customFormat="1" x14ac:dyDescent="0.25"/>
    <row r="72" s="659" customFormat="1" x14ac:dyDescent="0.25"/>
    <row r="73" s="659" customFormat="1" x14ac:dyDescent="0.25"/>
    <row r="74" s="659" customFormat="1" x14ac:dyDescent="0.25"/>
    <row r="80" ht="7.5" customHeight="1" x14ac:dyDescent="0.25"/>
    <row r="81" spans="1:11" ht="27.75" customHeight="1" x14ac:dyDescent="0.25">
      <c r="A81" s="738" t="s">
        <v>1431</v>
      </c>
      <c r="B81" s="738"/>
      <c r="C81" s="738"/>
      <c r="D81" s="738"/>
      <c r="E81" s="738"/>
      <c r="F81" s="738"/>
      <c r="G81" s="738"/>
      <c r="H81" s="738"/>
      <c r="I81" s="738"/>
      <c r="J81" s="738"/>
      <c r="K81" s="738"/>
    </row>
    <row r="82" spans="1:11" ht="26.25" customHeight="1" x14ac:dyDescent="0.25">
      <c r="A82" s="742" t="s">
        <v>1432</v>
      </c>
      <c r="B82" s="742"/>
      <c r="C82" s="742"/>
      <c r="D82" s="742"/>
      <c r="E82" s="742"/>
      <c r="F82" s="742"/>
      <c r="G82" s="742"/>
      <c r="H82" s="742"/>
      <c r="I82" s="742"/>
      <c r="J82" s="742"/>
      <c r="K82" s="742"/>
    </row>
    <row r="83" spans="1:11" ht="18.75" customHeight="1" thickBot="1" x14ac:dyDescent="0.35">
      <c r="A83" s="35" t="s">
        <v>1433</v>
      </c>
      <c r="K83" s="81" t="s">
        <v>1434</v>
      </c>
    </row>
    <row r="84" spans="1:11" ht="18.75" customHeight="1" thickTop="1" x14ac:dyDescent="0.3">
      <c r="A84" s="735" t="s">
        <v>205</v>
      </c>
      <c r="B84" s="746" t="s">
        <v>1</v>
      </c>
      <c r="C84" s="746"/>
      <c r="D84" s="746"/>
      <c r="E84" s="746" t="s">
        <v>2</v>
      </c>
      <c r="F84" s="746"/>
      <c r="G84" s="746"/>
      <c r="H84" s="746" t="s">
        <v>4</v>
      </c>
      <c r="I84" s="746"/>
      <c r="J84" s="746"/>
      <c r="K84" s="735" t="s">
        <v>206</v>
      </c>
    </row>
    <row r="85" spans="1:11" ht="18.75" customHeight="1" x14ac:dyDescent="0.3">
      <c r="A85" s="736"/>
      <c r="B85" s="747" t="s">
        <v>6</v>
      </c>
      <c r="C85" s="747"/>
      <c r="D85" s="747"/>
      <c r="E85" s="747" t="s">
        <v>7</v>
      </c>
      <c r="F85" s="747"/>
      <c r="G85" s="747"/>
      <c r="H85" s="747" t="s">
        <v>9</v>
      </c>
      <c r="I85" s="747"/>
      <c r="J85" s="747"/>
      <c r="K85" s="736"/>
    </row>
    <row r="86" spans="1:11" ht="18.75" customHeight="1" x14ac:dyDescent="0.3">
      <c r="A86" s="736"/>
      <c r="B86" s="370" t="s">
        <v>10</v>
      </c>
      <c r="C86" s="370" t="s">
        <v>113</v>
      </c>
      <c r="D86" s="370" t="s">
        <v>12</v>
      </c>
      <c r="E86" s="370" t="s">
        <v>10</v>
      </c>
      <c r="F86" s="370" t="s">
        <v>113</v>
      </c>
      <c r="G86" s="370" t="s">
        <v>12</v>
      </c>
      <c r="H86" s="370" t="s">
        <v>10</v>
      </c>
      <c r="I86" s="370" t="s">
        <v>113</v>
      </c>
      <c r="J86" s="370" t="s">
        <v>12</v>
      </c>
      <c r="K86" s="736"/>
    </row>
    <row r="87" spans="1:11" ht="18.75" customHeight="1" thickBot="1" x14ac:dyDescent="0.35">
      <c r="A87" s="737"/>
      <c r="B87" s="4" t="s">
        <v>13</v>
      </c>
      <c r="C87" s="4" t="s">
        <v>14</v>
      </c>
      <c r="D87" s="4" t="s">
        <v>9</v>
      </c>
      <c r="E87" s="4" t="s">
        <v>13</v>
      </c>
      <c r="F87" s="4" t="s">
        <v>14</v>
      </c>
      <c r="G87" s="4" t="s">
        <v>9</v>
      </c>
      <c r="H87" s="4" t="s">
        <v>13</v>
      </c>
      <c r="I87" s="4" t="s">
        <v>14</v>
      </c>
      <c r="J87" s="4" t="s">
        <v>9</v>
      </c>
      <c r="K87" s="737"/>
    </row>
    <row r="88" spans="1:11" ht="20.100000000000001" customHeight="1" x14ac:dyDescent="0.25">
      <c r="A88" s="39" t="s">
        <v>15</v>
      </c>
      <c r="B88" s="40"/>
      <c r="C88" s="40"/>
      <c r="D88" s="40"/>
      <c r="E88" s="40"/>
      <c r="F88" s="40"/>
      <c r="G88" s="40"/>
      <c r="H88" s="40"/>
      <c r="I88" s="40"/>
      <c r="J88" s="40"/>
      <c r="K88" s="41" t="s">
        <v>91</v>
      </c>
    </row>
    <row r="89" spans="1:11" ht="20.100000000000001" customHeight="1" x14ac:dyDescent="0.25">
      <c r="A89" s="8" t="s">
        <v>208</v>
      </c>
      <c r="B89" s="9">
        <v>260</v>
      </c>
      <c r="C89" s="9">
        <v>593</v>
      </c>
      <c r="D89" s="9">
        <f t="shared" ref="D89:D108" si="10">SUM(B89:C89)</f>
        <v>853</v>
      </c>
      <c r="E89" s="9">
        <v>0</v>
      </c>
      <c r="F89" s="9">
        <v>0</v>
      </c>
      <c r="G89" s="9">
        <f>SUM(E89:F89)</f>
        <v>0</v>
      </c>
      <c r="H89" s="9">
        <f>SUM(B89,E89)</f>
        <v>260</v>
      </c>
      <c r="I89" s="9">
        <f>SUM(C89,F89)</f>
        <v>593</v>
      </c>
      <c r="J89" s="9">
        <f t="shared" ref="J89:J108" si="11">SUM(D89,G89)</f>
        <v>853</v>
      </c>
      <c r="K89" s="375" t="s">
        <v>209</v>
      </c>
    </row>
    <row r="90" spans="1:11" ht="20.100000000000001" customHeight="1" x14ac:dyDescent="0.25">
      <c r="A90" s="8" t="s">
        <v>1132</v>
      </c>
      <c r="B90" s="9">
        <v>39</v>
      </c>
      <c r="C90" s="9">
        <v>126</v>
      </c>
      <c r="D90" s="9">
        <f t="shared" si="10"/>
        <v>165</v>
      </c>
      <c r="E90" s="9">
        <v>0</v>
      </c>
      <c r="F90" s="9">
        <v>0</v>
      </c>
      <c r="G90" s="9">
        <f t="shared" ref="G90:G108" si="12">SUM(E90:F90)</f>
        <v>0</v>
      </c>
      <c r="H90" s="9">
        <f t="shared" ref="H90:I108" si="13">SUM(B90,E90)</f>
        <v>39</v>
      </c>
      <c r="I90" s="9">
        <f t="shared" si="13"/>
        <v>126</v>
      </c>
      <c r="J90" s="9">
        <f t="shared" si="11"/>
        <v>165</v>
      </c>
      <c r="K90" s="375" t="s">
        <v>213</v>
      </c>
    </row>
    <row r="91" spans="1:11" ht="20.100000000000001" customHeight="1" x14ac:dyDescent="0.25">
      <c r="A91" s="8" t="s">
        <v>214</v>
      </c>
      <c r="B91" s="9">
        <v>188</v>
      </c>
      <c r="C91" s="9">
        <v>400</v>
      </c>
      <c r="D91" s="9">
        <f t="shared" si="10"/>
        <v>588</v>
      </c>
      <c r="E91" s="9">
        <v>0</v>
      </c>
      <c r="F91" s="9">
        <v>0</v>
      </c>
      <c r="G91" s="9">
        <f t="shared" si="12"/>
        <v>0</v>
      </c>
      <c r="H91" s="9">
        <f t="shared" si="13"/>
        <v>188</v>
      </c>
      <c r="I91" s="9">
        <f t="shared" si="13"/>
        <v>400</v>
      </c>
      <c r="J91" s="9">
        <f t="shared" si="11"/>
        <v>588</v>
      </c>
      <c r="K91" s="375" t="s">
        <v>310</v>
      </c>
    </row>
    <row r="92" spans="1:11" ht="20.100000000000001" customHeight="1" x14ac:dyDescent="0.25">
      <c r="A92" s="8" t="s">
        <v>216</v>
      </c>
      <c r="B92" s="9">
        <v>45</v>
      </c>
      <c r="C92" s="9">
        <v>325</v>
      </c>
      <c r="D92" s="9">
        <f t="shared" si="10"/>
        <v>370</v>
      </c>
      <c r="E92" s="9">
        <v>0</v>
      </c>
      <c r="F92" s="9">
        <v>0</v>
      </c>
      <c r="G92" s="9">
        <f t="shared" si="12"/>
        <v>0</v>
      </c>
      <c r="H92" s="9">
        <f t="shared" si="13"/>
        <v>45</v>
      </c>
      <c r="I92" s="9">
        <f t="shared" si="13"/>
        <v>325</v>
      </c>
      <c r="J92" s="9">
        <f t="shared" si="11"/>
        <v>370</v>
      </c>
      <c r="K92" s="375" t="s">
        <v>217</v>
      </c>
    </row>
    <row r="93" spans="1:11" ht="20.100000000000001" customHeight="1" x14ac:dyDescent="0.25">
      <c r="A93" s="8" t="s">
        <v>218</v>
      </c>
      <c r="B93" s="9">
        <v>472</v>
      </c>
      <c r="C93" s="9">
        <v>485</v>
      </c>
      <c r="D93" s="9">
        <f t="shared" si="10"/>
        <v>957</v>
      </c>
      <c r="E93" s="9">
        <v>0</v>
      </c>
      <c r="F93" s="9">
        <v>0</v>
      </c>
      <c r="G93" s="9">
        <f t="shared" si="12"/>
        <v>0</v>
      </c>
      <c r="H93" s="9">
        <f t="shared" si="13"/>
        <v>472</v>
      </c>
      <c r="I93" s="9">
        <f t="shared" si="13"/>
        <v>485</v>
      </c>
      <c r="J93" s="9">
        <f t="shared" si="11"/>
        <v>957</v>
      </c>
      <c r="K93" s="375" t="s">
        <v>219</v>
      </c>
    </row>
    <row r="94" spans="1:11" ht="20.100000000000001" customHeight="1" x14ac:dyDescent="0.25">
      <c r="A94" s="8" t="s">
        <v>1419</v>
      </c>
      <c r="B94" s="9">
        <v>204</v>
      </c>
      <c r="C94" s="9">
        <v>346</v>
      </c>
      <c r="D94" s="9">
        <f t="shared" si="10"/>
        <v>550</v>
      </c>
      <c r="E94" s="9">
        <v>0</v>
      </c>
      <c r="F94" s="9">
        <v>0</v>
      </c>
      <c r="G94" s="9">
        <f t="shared" si="12"/>
        <v>0</v>
      </c>
      <c r="H94" s="9">
        <f t="shared" si="13"/>
        <v>204</v>
      </c>
      <c r="I94" s="9">
        <f t="shared" si="13"/>
        <v>346</v>
      </c>
      <c r="J94" s="9">
        <f t="shared" si="11"/>
        <v>550</v>
      </c>
      <c r="K94" s="375" t="s">
        <v>223</v>
      </c>
    </row>
    <row r="95" spans="1:11" ht="20.100000000000001" customHeight="1" x14ac:dyDescent="0.25">
      <c r="A95" s="8" t="s">
        <v>224</v>
      </c>
      <c r="B95" s="9">
        <v>90</v>
      </c>
      <c r="C95" s="9">
        <v>110</v>
      </c>
      <c r="D95" s="9">
        <f t="shared" si="10"/>
        <v>200</v>
      </c>
      <c r="E95" s="9">
        <v>0</v>
      </c>
      <c r="F95" s="9">
        <v>0</v>
      </c>
      <c r="G95" s="9">
        <f t="shared" si="12"/>
        <v>0</v>
      </c>
      <c r="H95" s="9">
        <f t="shared" si="13"/>
        <v>90</v>
      </c>
      <c r="I95" s="9">
        <f t="shared" si="13"/>
        <v>110</v>
      </c>
      <c r="J95" s="9">
        <f t="shared" si="11"/>
        <v>200</v>
      </c>
      <c r="K95" s="375" t="s">
        <v>225</v>
      </c>
    </row>
    <row r="96" spans="1:11" ht="20.100000000000001" customHeight="1" x14ac:dyDescent="0.25">
      <c r="A96" s="8" t="s">
        <v>311</v>
      </c>
      <c r="B96" s="9">
        <v>267</v>
      </c>
      <c r="C96" s="9">
        <v>613</v>
      </c>
      <c r="D96" s="9">
        <f t="shared" si="10"/>
        <v>880</v>
      </c>
      <c r="E96" s="9">
        <v>0</v>
      </c>
      <c r="F96" s="9">
        <v>0</v>
      </c>
      <c r="G96" s="9">
        <f t="shared" si="12"/>
        <v>0</v>
      </c>
      <c r="H96" s="9">
        <f t="shared" si="13"/>
        <v>267</v>
      </c>
      <c r="I96" s="9">
        <f t="shared" si="13"/>
        <v>613</v>
      </c>
      <c r="J96" s="9">
        <f t="shared" si="11"/>
        <v>880</v>
      </c>
      <c r="K96" s="375" t="s">
        <v>227</v>
      </c>
    </row>
    <row r="97" spans="1:11" ht="20.100000000000001" customHeight="1" x14ac:dyDescent="0.25">
      <c r="A97" s="8" t="s">
        <v>1420</v>
      </c>
      <c r="B97" s="9">
        <v>139</v>
      </c>
      <c r="C97" s="9">
        <v>374</v>
      </c>
      <c r="D97" s="9">
        <f t="shared" si="10"/>
        <v>513</v>
      </c>
      <c r="E97" s="9">
        <v>0</v>
      </c>
      <c r="F97" s="9">
        <v>0</v>
      </c>
      <c r="G97" s="9">
        <f t="shared" si="12"/>
        <v>0</v>
      </c>
      <c r="H97" s="9">
        <f t="shared" si="13"/>
        <v>139</v>
      </c>
      <c r="I97" s="9">
        <f t="shared" si="13"/>
        <v>374</v>
      </c>
      <c r="J97" s="9">
        <f t="shared" si="11"/>
        <v>513</v>
      </c>
      <c r="K97" s="375" t="s">
        <v>1421</v>
      </c>
    </row>
    <row r="98" spans="1:11" ht="20.100000000000001" customHeight="1" x14ac:dyDescent="0.25">
      <c r="A98" s="8" t="s">
        <v>1422</v>
      </c>
      <c r="B98" s="9">
        <v>636</v>
      </c>
      <c r="C98" s="9">
        <v>661</v>
      </c>
      <c r="D98" s="9">
        <f t="shared" si="10"/>
        <v>1297</v>
      </c>
      <c r="E98" s="9">
        <v>0</v>
      </c>
      <c r="F98" s="9">
        <v>0</v>
      </c>
      <c r="G98" s="9">
        <f t="shared" si="12"/>
        <v>0</v>
      </c>
      <c r="H98" s="9">
        <f t="shared" si="13"/>
        <v>636</v>
      </c>
      <c r="I98" s="9">
        <f t="shared" si="13"/>
        <v>661</v>
      </c>
      <c r="J98" s="9">
        <f t="shared" si="11"/>
        <v>1297</v>
      </c>
      <c r="K98" s="375" t="s">
        <v>231</v>
      </c>
    </row>
    <row r="99" spans="1:11" ht="20.100000000000001" customHeight="1" x14ac:dyDescent="0.25">
      <c r="A99" s="8" t="s">
        <v>1423</v>
      </c>
      <c r="B99" s="9">
        <v>940</v>
      </c>
      <c r="C99" s="9">
        <v>1716</v>
      </c>
      <c r="D99" s="9">
        <f t="shared" si="10"/>
        <v>2656</v>
      </c>
      <c r="E99" s="9">
        <v>0</v>
      </c>
      <c r="F99" s="9">
        <v>0</v>
      </c>
      <c r="G99" s="9">
        <f t="shared" si="12"/>
        <v>0</v>
      </c>
      <c r="H99" s="9">
        <f t="shared" si="13"/>
        <v>940</v>
      </c>
      <c r="I99" s="9">
        <f t="shared" si="13"/>
        <v>1716</v>
      </c>
      <c r="J99" s="9">
        <f t="shared" si="11"/>
        <v>2656</v>
      </c>
      <c r="K99" s="375" t="s">
        <v>1162</v>
      </c>
    </row>
    <row r="100" spans="1:11" ht="20.100000000000001" customHeight="1" x14ac:dyDescent="0.25">
      <c r="A100" s="8" t="s">
        <v>474</v>
      </c>
      <c r="B100" s="9">
        <v>481</v>
      </c>
      <c r="C100" s="9">
        <v>986</v>
      </c>
      <c r="D100" s="9">
        <f t="shared" si="10"/>
        <v>1467</v>
      </c>
      <c r="E100" s="9">
        <v>0</v>
      </c>
      <c r="F100" s="9">
        <v>0</v>
      </c>
      <c r="G100" s="9">
        <f t="shared" si="12"/>
        <v>0</v>
      </c>
      <c r="H100" s="9">
        <f t="shared" si="13"/>
        <v>481</v>
      </c>
      <c r="I100" s="9">
        <f t="shared" si="13"/>
        <v>986</v>
      </c>
      <c r="J100" s="9">
        <f t="shared" si="11"/>
        <v>1467</v>
      </c>
      <c r="K100" s="375" t="s">
        <v>1424</v>
      </c>
    </row>
    <row r="101" spans="1:11" ht="20.100000000000001" customHeight="1" x14ac:dyDescent="0.25">
      <c r="A101" s="8" t="s">
        <v>1425</v>
      </c>
      <c r="B101" s="9">
        <v>0</v>
      </c>
      <c r="C101" s="9">
        <v>951</v>
      </c>
      <c r="D101" s="9">
        <f t="shared" si="10"/>
        <v>951</v>
      </c>
      <c r="E101" s="9">
        <v>0</v>
      </c>
      <c r="F101" s="9">
        <v>0</v>
      </c>
      <c r="G101" s="9">
        <f t="shared" si="12"/>
        <v>0</v>
      </c>
      <c r="H101" s="9">
        <f t="shared" si="13"/>
        <v>0</v>
      </c>
      <c r="I101" s="9">
        <f t="shared" si="13"/>
        <v>951</v>
      </c>
      <c r="J101" s="9">
        <f t="shared" si="11"/>
        <v>951</v>
      </c>
      <c r="K101" s="375" t="s">
        <v>1426</v>
      </c>
    </row>
    <row r="102" spans="1:11" ht="20.100000000000001" customHeight="1" x14ac:dyDescent="0.25">
      <c r="A102" s="8" t="s">
        <v>1427</v>
      </c>
      <c r="B102" s="9">
        <v>86</v>
      </c>
      <c r="C102" s="9">
        <v>102</v>
      </c>
      <c r="D102" s="9">
        <f t="shared" si="10"/>
        <v>188</v>
      </c>
      <c r="E102" s="9">
        <v>0</v>
      </c>
      <c r="F102" s="9">
        <v>0</v>
      </c>
      <c r="G102" s="9">
        <f t="shared" si="12"/>
        <v>0</v>
      </c>
      <c r="H102" s="9">
        <f t="shared" si="13"/>
        <v>86</v>
      </c>
      <c r="I102" s="9">
        <f t="shared" si="13"/>
        <v>102</v>
      </c>
      <c r="J102" s="9">
        <f t="shared" si="11"/>
        <v>188</v>
      </c>
      <c r="K102" s="375" t="s">
        <v>1428</v>
      </c>
    </row>
    <row r="103" spans="1:11" ht="20.100000000000001" customHeight="1" x14ac:dyDescent="0.25">
      <c r="A103" s="8" t="s">
        <v>238</v>
      </c>
      <c r="B103" s="9">
        <v>345</v>
      </c>
      <c r="C103" s="9">
        <v>142</v>
      </c>
      <c r="D103" s="9">
        <f t="shared" si="10"/>
        <v>487</v>
      </c>
      <c r="E103" s="9">
        <v>0</v>
      </c>
      <c r="F103" s="9">
        <v>0</v>
      </c>
      <c r="G103" s="9">
        <f t="shared" si="12"/>
        <v>0</v>
      </c>
      <c r="H103" s="9">
        <f t="shared" si="13"/>
        <v>345</v>
      </c>
      <c r="I103" s="9">
        <f t="shared" si="13"/>
        <v>142</v>
      </c>
      <c r="J103" s="9">
        <f t="shared" si="11"/>
        <v>487</v>
      </c>
      <c r="K103" s="375" t="s">
        <v>1246</v>
      </c>
    </row>
    <row r="104" spans="1:11" ht="20.100000000000001" customHeight="1" x14ac:dyDescent="0.25">
      <c r="A104" s="8" t="s">
        <v>242</v>
      </c>
      <c r="B104" s="9">
        <v>633</v>
      </c>
      <c r="C104" s="9">
        <v>752</v>
      </c>
      <c r="D104" s="9">
        <f t="shared" si="10"/>
        <v>1385</v>
      </c>
      <c r="E104" s="9">
        <v>0</v>
      </c>
      <c r="F104" s="9">
        <v>0</v>
      </c>
      <c r="G104" s="9">
        <f t="shared" si="12"/>
        <v>0</v>
      </c>
      <c r="H104" s="9">
        <f t="shared" si="13"/>
        <v>633</v>
      </c>
      <c r="I104" s="9">
        <f t="shared" si="13"/>
        <v>752</v>
      </c>
      <c r="J104" s="9">
        <f t="shared" si="11"/>
        <v>1385</v>
      </c>
      <c r="K104" s="375" t="s">
        <v>243</v>
      </c>
    </row>
    <row r="105" spans="1:11" ht="20.100000000000001" customHeight="1" x14ac:dyDescent="0.25">
      <c r="A105" s="8" t="s">
        <v>477</v>
      </c>
      <c r="B105" s="9">
        <v>106</v>
      </c>
      <c r="C105" s="9">
        <v>74</v>
      </c>
      <c r="D105" s="9">
        <f t="shared" si="10"/>
        <v>180</v>
      </c>
      <c r="E105" s="9">
        <v>0</v>
      </c>
      <c r="F105" s="9">
        <v>0</v>
      </c>
      <c r="G105" s="9">
        <f t="shared" si="12"/>
        <v>0</v>
      </c>
      <c r="H105" s="9">
        <f t="shared" si="13"/>
        <v>106</v>
      </c>
      <c r="I105" s="9">
        <f t="shared" si="13"/>
        <v>74</v>
      </c>
      <c r="J105" s="9">
        <f t="shared" si="11"/>
        <v>180</v>
      </c>
      <c r="K105" s="375" t="s">
        <v>478</v>
      </c>
    </row>
    <row r="106" spans="1:11" ht="20.100000000000001" customHeight="1" x14ac:dyDescent="0.25">
      <c r="A106" s="8" t="s">
        <v>451</v>
      </c>
      <c r="B106" s="9">
        <v>268</v>
      </c>
      <c r="C106" s="9">
        <v>104</v>
      </c>
      <c r="D106" s="9">
        <f t="shared" si="10"/>
        <v>372</v>
      </c>
      <c r="E106" s="9">
        <v>0</v>
      </c>
      <c r="F106" s="9">
        <v>0</v>
      </c>
      <c r="G106" s="9">
        <f t="shared" si="12"/>
        <v>0</v>
      </c>
      <c r="H106" s="9">
        <f t="shared" si="13"/>
        <v>268</v>
      </c>
      <c r="I106" s="9">
        <f t="shared" si="13"/>
        <v>104</v>
      </c>
      <c r="J106" s="9">
        <f t="shared" si="11"/>
        <v>372</v>
      </c>
      <c r="K106" s="375" t="s">
        <v>247</v>
      </c>
    </row>
    <row r="107" spans="1:11" ht="20.100000000000001" customHeight="1" x14ac:dyDescent="0.25">
      <c r="A107" s="8" t="s">
        <v>248</v>
      </c>
      <c r="B107" s="9">
        <v>342</v>
      </c>
      <c r="C107" s="9">
        <v>351</v>
      </c>
      <c r="D107" s="9">
        <f t="shared" si="10"/>
        <v>693</v>
      </c>
      <c r="E107" s="9">
        <v>0</v>
      </c>
      <c r="F107" s="9">
        <v>0</v>
      </c>
      <c r="G107" s="9">
        <f t="shared" si="12"/>
        <v>0</v>
      </c>
      <c r="H107" s="9">
        <f t="shared" si="13"/>
        <v>342</v>
      </c>
      <c r="I107" s="9">
        <f t="shared" si="13"/>
        <v>351</v>
      </c>
      <c r="J107" s="9">
        <f t="shared" si="11"/>
        <v>693</v>
      </c>
      <c r="K107" s="375" t="s">
        <v>249</v>
      </c>
    </row>
    <row r="108" spans="1:11" ht="20.100000000000001" customHeight="1" x14ac:dyDescent="0.25">
      <c r="A108" s="8" t="s">
        <v>254</v>
      </c>
      <c r="B108" s="9">
        <v>277</v>
      </c>
      <c r="C108" s="9">
        <v>321</v>
      </c>
      <c r="D108" s="9">
        <f t="shared" si="10"/>
        <v>598</v>
      </c>
      <c r="E108" s="9">
        <v>0</v>
      </c>
      <c r="F108" s="9">
        <v>0</v>
      </c>
      <c r="G108" s="9">
        <f t="shared" si="12"/>
        <v>0</v>
      </c>
      <c r="H108" s="9">
        <f t="shared" si="13"/>
        <v>277</v>
      </c>
      <c r="I108" s="9">
        <f t="shared" si="13"/>
        <v>321</v>
      </c>
      <c r="J108" s="9">
        <f t="shared" si="11"/>
        <v>598</v>
      </c>
      <c r="K108" s="375" t="s">
        <v>1375</v>
      </c>
    </row>
    <row r="109" spans="1:11" ht="20.100000000000001" customHeight="1" thickBot="1" x14ac:dyDescent="0.3">
      <c r="A109" s="11" t="s">
        <v>514</v>
      </c>
      <c r="B109" s="12">
        <f t="shared" ref="B109:J109" si="14">SUM(B89:B108)</f>
        <v>5818</v>
      </c>
      <c r="C109" s="12">
        <f t="shared" si="14"/>
        <v>9532</v>
      </c>
      <c r="D109" s="12">
        <f t="shared" si="14"/>
        <v>15350</v>
      </c>
      <c r="E109" s="12">
        <f t="shared" si="14"/>
        <v>0</v>
      </c>
      <c r="F109" s="12">
        <f t="shared" si="14"/>
        <v>0</v>
      </c>
      <c r="G109" s="12">
        <f t="shared" si="14"/>
        <v>0</v>
      </c>
      <c r="H109" s="12">
        <f t="shared" si="14"/>
        <v>5818</v>
      </c>
      <c r="I109" s="12">
        <f t="shared" si="14"/>
        <v>9532</v>
      </c>
      <c r="J109" s="12">
        <f t="shared" si="14"/>
        <v>15350</v>
      </c>
      <c r="K109" s="13" t="s">
        <v>420</v>
      </c>
    </row>
    <row r="110" spans="1:11" ht="14.4" thickTop="1" x14ac:dyDescent="0.25"/>
    <row r="121" spans="1:11" ht="28.5" customHeight="1" thickBot="1" x14ac:dyDescent="0.35">
      <c r="A121" s="35" t="s">
        <v>1435</v>
      </c>
      <c r="K121" s="81" t="s">
        <v>1436</v>
      </c>
    </row>
    <row r="122" spans="1:11" ht="21" customHeight="1" thickTop="1" x14ac:dyDescent="0.3">
      <c r="A122" s="735" t="s">
        <v>205</v>
      </c>
      <c r="B122" s="746" t="s">
        <v>1</v>
      </c>
      <c r="C122" s="746"/>
      <c r="D122" s="746"/>
      <c r="E122" s="746" t="s">
        <v>2</v>
      </c>
      <c r="F122" s="746"/>
      <c r="G122" s="746"/>
      <c r="H122" s="746" t="s">
        <v>4</v>
      </c>
      <c r="I122" s="746"/>
      <c r="J122" s="746"/>
      <c r="K122" s="735" t="s">
        <v>206</v>
      </c>
    </row>
    <row r="123" spans="1:11" ht="21" customHeight="1" x14ac:dyDescent="0.3">
      <c r="A123" s="736"/>
      <c r="B123" s="747" t="s">
        <v>6</v>
      </c>
      <c r="C123" s="747"/>
      <c r="D123" s="747"/>
      <c r="E123" s="747" t="s">
        <v>7</v>
      </c>
      <c r="F123" s="747"/>
      <c r="G123" s="747"/>
      <c r="H123" s="747" t="s">
        <v>9</v>
      </c>
      <c r="I123" s="747"/>
      <c r="J123" s="747"/>
      <c r="K123" s="736"/>
    </row>
    <row r="124" spans="1:11" ht="21" customHeight="1" x14ac:dyDescent="0.3">
      <c r="A124" s="736"/>
      <c r="B124" s="370" t="s">
        <v>10</v>
      </c>
      <c r="C124" s="370" t="s">
        <v>113</v>
      </c>
      <c r="D124" s="370" t="s">
        <v>12</v>
      </c>
      <c r="E124" s="370" t="s">
        <v>10</v>
      </c>
      <c r="F124" s="370" t="s">
        <v>113</v>
      </c>
      <c r="G124" s="370" t="s">
        <v>12</v>
      </c>
      <c r="H124" s="370" t="s">
        <v>10</v>
      </c>
      <c r="I124" s="370" t="s">
        <v>113</v>
      </c>
      <c r="J124" s="370" t="s">
        <v>12</v>
      </c>
      <c r="K124" s="736"/>
    </row>
    <row r="125" spans="1:11" ht="21" customHeight="1" thickBot="1" x14ac:dyDescent="0.35">
      <c r="A125" s="737"/>
      <c r="B125" s="4" t="s">
        <v>13</v>
      </c>
      <c r="C125" s="4" t="s">
        <v>14</v>
      </c>
      <c r="D125" s="4" t="s">
        <v>9</v>
      </c>
      <c r="E125" s="4" t="s">
        <v>13</v>
      </c>
      <c r="F125" s="4" t="s">
        <v>14</v>
      </c>
      <c r="G125" s="4" t="s">
        <v>9</v>
      </c>
      <c r="H125" s="4" t="s">
        <v>13</v>
      </c>
      <c r="I125" s="4" t="s">
        <v>14</v>
      </c>
      <c r="J125" s="4" t="s">
        <v>9</v>
      </c>
      <c r="K125" s="737"/>
    </row>
    <row r="126" spans="1:11" ht="20.25" customHeight="1" x14ac:dyDescent="0.25">
      <c r="A126" s="39" t="s">
        <v>412</v>
      </c>
      <c r="B126" s="40"/>
      <c r="C126" s="40"/>
      <c r="D126" s="40"/>
      <c r="E126" s="40"/>
      <c r="F126" s="40"/>
      <c r="G126" s="40"/>
      <c r="H126" s="40"/>
      <c r="I126" s="40"/>
      <c r="J126" s="40"/>
      <c r="K126" s="41" t="s">
        <v>93</v>
      </c>
    </row>
    <row r="127" spans="1:11" ht="20.25" customHeight="1" x14ac:dyDescent="0.25">
      <c r="A127" s="8" t="s">
        <v>216</v>
      </c>
      <c r="B127" s="353">
        <v>122</v>
      </c>
      <c r="C127" s="353">
        <v>231</v>
      </c>
      <c r="D127" s="353">
        <f>SUM(B127:C127)</f>
        <v>353</v>
      </c>
      <c r="E127" s="9">
        <v>0</v>
      </c>
      <c r="F127" s="9">
        <v>0</v>
      </c>
      <c r="G127" s="9">
        <f>SUM(E127:F127)</f>
        <v>0</v>
      </c>
      <c r="H127" s="9">
        <f>SUM(B127,E127)</f>
        <v>122</v>
      </c>
      <c r="I127" s="9">
        <f>SUM(C127,F127)</f>
        <v>231</v>
      </c>
      <c r="J127" s="9">
        <f t="shared" ref="J127:J139" si="15">SUM(D127,G127)</f>
        <v>353</v>
      </c>
      <c r="K127" s="375" t="s">
        <v>217</v>
      </c>
    </row>
    <row r="128" spans="1:11" ht="20.25" customHeight="1" x14ac:dyDescent="0.25">
      <c r="A128" s="8" t="s">
        <v>218</v>
      </c>
      <c r="B128" s="353">
        <v>478</v>
      </c>
      <c r="C128" s="353">
        <v>141</v>
      </c>
      <c r="D128" s="353">
        <f>SUM(B128:C128)</f>
        <v>619</v>
      </c>
      <c r="E128" s="9">
        <v>0</v>
      </c>
      <c r="F128" s="9">
        <v>0</v>
      </c>
      <c r="G128" s="9">
        <f t="shared" ref="G128:G139" si="16">SUM(E128:F128)</f>
        <v>0</v>
      </c>
      <c r="H128" s="9">
        <f t="shared" ref="H128:I139" si="17">SUM(B128,E128)</f>
        <v>478</v>
      </c>
      <c r="I128" s="9">
        <f t="shared" si="17"/>
        <v>141</v>
      </c>
      <c r="J128" s="9">
        <f t="shared" si="15"/>
        <v>619</v>
      </c>
      <c r="K128" s="375" t="s">
        <v>219</v>
      </c>
    </row>
    <row r="129" spans="1:11" ht="20.25" customHeight="1" x14ac:dyDescent="0.25">
      <c r="A129" s="8" t="s">
        <v>311</v>
      </c>
      <c r="B129" s="9">
        <v>437</v>
      </c>
      <c r="C129" s="9">
        <v>342</v>
      </c>
      <c r="D129" s="9">
        <f t="shared" ref="D129:D136" si="18">SUM(B129:C129)</f>
        <v>779</v>
      </c>
      <c r="E129" s="9">
        <v>0</v>
      </c>
      <c r="F129" s="9">
        <v>0</v>
      </c>
      <c r="G129" s="9">
        <f t="shared" si="16"/>
        <v>0</v>
      </c>
      <c r="H129" s="9">
        <f t="shared" si="17"/>
        <v>437</v>
      </c>
      <c r="I129" s="9">
        <f t="shared" si="17"/>
        <v>342</v>
      </c>
      <c r="J129" s="9">
        <f t="shared" si="15"/>
        <v>779</v>
      </c>
      <c r="K129" s="375" t="s">
        <v>267</v>
      </c>
    </row>
    <row r="130" spans="1:11" ht="20.25" customHeight="1" x14ac:dyDescent="0.25">
      <c r="A130" s="8" t="s">
        <v>1420</v>
      </c>
      <c r="B130" s="9">
        <v>120</v>
      </c>
      <c r="C130" s="9">
        <v>82</v>
      </c>
      <c r="D130" s="9">
        <f t="shared" si="18"/>
        <v>202</v>
      </c>
      <c r="E130" s="9">
        <v>0</v>
      </c>
      <c r="F130" s="9">
        <v>0</v>
      </c>
      <c r="G130" s="9">
        <f t="shared" si="16"/>
        <v>0</v>
      </c>
      <c r="H130" s="9">
        <f t="shared" si="17"/>
        <v>120</v>
      </c>
      <c r="I130" s="9">
        <f t="shared" si="17"/>
        <v>82</v>
      </c>
      <c r="J130" s="9">
        <f t="shared" si="15"/>
        <v>202</v>
      </c>
      <c r="K130" s="375" t="s">
        <v>1437</v>
      </c>
    </row>
    <row r="131" spans="1:11" ht="20.25" customHeight="1" x14ac:dyDescent="0.25">
      <c r="A131" s="8" t="s">
        <v>1422</v>
      </c>
      <c r="B131" s="9">
        <v>205</v>
      </c>
      <c r="C131" s="9">
        <v>187</v>
      </c>
      <c r="D131" s="9">
        <f t="shared" si="18"/>
        <v>392</v>
      </c>
      <c r="E131" s="9">
        <v>0</v>
      </c>
      <c r="F131" s="9">
        <v>0</v>
      </c>
      <c r="G131" s="9">
        <f t="shared" si="16"/>
        <v>0</v>
      </c>
      <c r="H131" s="9">
        <f t="shared" si="17"/>
        <v>205</v>
      </c>
      <c r="I131" s="9">
        <f t="shared" si="17"/>
        <v>187</v>
      </c>
      <c r="J131" s="9">
        <f t="shared" si="15"/>
        <v>392</v>
      </c>
      <c r="K131" s="375" t="s">
        <v>231</v>
      </c>
    </row>
    <row r="132" spans="1:11" ht="20.25" customHeight="1" x14ac:dyDescent="0.25">
      <c r="A132" s="8" t="s">
        <v>1423</v>
      </c>
      <c r="B132" s="9">
        <v>560</v>
      </c>
      <c r="C132" s="9">
        <v>514</v>
      </c>
      <c r="D132" s="9">
        <f t="shared" si="18"/>
        <v>1074</v>
      </c>
      <c r="E132" s="9">
        <v>0</v>
      </c>
      <c r="F132" s="9">
        <v>0</v>
      </c>
      <c r="G132" s="9">
        <f t="shared" si="16"/>
        <v>0</v>
      </c>
      <c r="H132" s="9">
        <f t="shared" si="17"/>
        <v>560</v>
      </c>
      <c r="I132" s="9">
        <f t="shared" si="17"/>
        <v>514</v>
      </c>
      <c r="J132" s="9">
        <f t="shared" si="15"/>
        <v>1074</v>
      </c>
      <c r="K132" s="375" t="s">
        <v>1162</v>
      </c>
    </row>
    <row r="133" spans="1:11" ht="20.25" customHeight="1" x14ac:dyDescent="0.25">
      <c r="A133" s="8" t="s">
        <v>474</v>
      </c>
      <c r="B133" s="9">
        <v>436</v>
      </c>
      <c r="C133" s="9">
        <v>412</v>
      </c>
      <c r="D133" s="9">
        <f t="shared" si="18"/>
        <v>848</v>
      </c>
      <c r="E133" s="9">
        <v>0</v>
      </c>
      <c r="F133" s="9">
        <v>0</v>
      </c>
      <c r="G133" s="9">
        <f t="shared" si="16"/>
        <v>0</v>
      </c>
      <c r="H133" s="9">
        <f t="shared" si="17"/>
        <v>436</v>
      </c>
      <c r="I133" s="9">
        <f t="shared" si="17"/>
        <v>412</v>
      </c>
      <c r="J133" s="9">
        <f t="shared" si="15"/>
        <v>848</v>
      </c>
      <c r="K133" s="375" t="s">
        <v>1424</v>
      </c>
    </row>
    <row r="134" spans="1:11" ht="20.25" customHeight="1" x14ac:dyDescent="0.25">
      <c r="A134" s="8" t="s">
        <v>1425</v>
      </c>
      <c r="B134" s="9">
        <v>0</v>
      </c>
      <c r="C134" s="9">
        <v>159</v>
      </c>
      <c r="D134" s="9">
        <f t="shared" si="18"/>
        <v>159</v>
      </c>
      <c r="E134" s="9">
        <v>0</v>
      </c>
      <c r="F134" s="9">
        <v>0</v>
      </c>
      <c r="G134" s="9">
        <f t="shared" si="16"/>
        <v>0</v>
      </c>
      <c r="H134" s="9">
        <f t="shared" si="17"/>
        <v>0</v>
      </c>
      <c r="I134" s="9">
        <f t="shared" si="17"/>
        <v>159</v>
      </c>
      <c r="J134" s="9">
        <f t="shared" si="15"/>
        <v>159</v>
      </c>
      <c r="K134" s="375" t="s">
        <v>1426</v>
      </c>
    </row>
    <row r="135" spans="1:11" ht="20.25" customHeight="1" x14ac:dyDescent="0.25">
      <c r="A135" s="8" t="s">
        <v>238</v>
      </c>
      <c r="B135" s="9">
        <v>157</v>
      </c>
      <c r="C135" s="9">
        <v>13</v>
      </c>
      <c r="D135" s="9">
        <f t="shared" si="18"/>
        <v>170</v>
      </c>
      <c r="E135" s="9">
        <v>0</v>
      </c>
      <c r="F135" s="9">
        <v>0</v>
      </c>
      <c r="G135" s="9">
        <f t="shared" si="16"/>
        <v>0</v>
      </c>
      <c r="H135" s="9">
        <f t="shared" si="17"/>
        <v>157</v>
      </c>
      <c r="I135" s="9">
        <f t="shared" si="17"/>
        <v>13</v>
      </c>
      <c r="J135" s="9">
        <f t="shared" si="15"/>
        <v>170</v>
      </c>
      <c r="K135" s="375" t="s">
        <v>1246</v>
      </c>
    </row>
    <row r="136" spans="1:11" ht="20.25" customHeight="1" x14ac:dyDescent="0.25">
      <c r="A136" s="8" t="s">
        <v>1438</v>
      </c>
      <c r="B136" s="9">
        <v>64</v>
      </c>
      <c r="C136" s="9">
        <v>24</v>
      </c>
      <c r="D136" s="9">
        <f t="shared" si="18"/>
        <v>88</v>
      </c>
      <c r="E136" s="9">
        <v>0</v>
      </c>
      <c r="F136" s="9">
        <v>0</v>
      </c>
      <c r="G136" s="9">
        <f t="shared" si="16"/>
        <v>0</v>
      </c>
      <c r="H136" s="9">
        <f t="shared" si="17"/>
        <v>64</v>
      </c>
      <c r="I136" s="9">
        <f t="shared" si="17"/>
        <v>24</v>
      </c>
      <c r="J136" s="9">
        <f t="shared" si="15"/>
        <v>88</v>
      </c>
      <c r="K136" s="375" t="s">
        <v>243</v>
      </c>
    </row>
    <row r="137" spans="1:11" ht="20.25" customHeight="1" x14ac:dyDescent="0.25">
      <c r="A137" s="8" t="s">
        <v>451</v>
      </c>
      <c r="B137" s="9">
        <v>65</v>
      </c>
      <c r="C137" s="9">
        <v>12</v>
      </c>
      <c r="D137" s="9">
        <f>SUM(B137:C137)</f>
        <v>77</v>
      </c>
      <c r="E137" s="9">
        <v>0</v>
      </c>
      <c r="F137" s="9">
        <v>0</v>
      </c>
      <c r="G137" s="9">
        <f t="shared" si="16"/>
        <v>0</v>
      </c>
      <c r="H137" s="9">
        <f t="shared" si="17"/>
        <v>65</v>
      </c>
      <c r="I137" s="9">
        <f t="shared" si="17"/>
        <v>12</v>
      </c>
      <c r="J137" s="9">
        <f t="shared" si="15"/>
        <v>77</v>
      </c>
      <c r="K137" s="375" t="s">
        <v>247</v>
      </c>
    </row>
    <row r="138" spans="1:11" ht="20.25" customHeight="1" x14ac:dyDescent="0.25">
      <c r="A138" s="8" t="s">
        <v>248</v>
      </c>
      <c r="B138" s="9">
        <v>414</v>
      </c>
      <c r="C138" s="9">
        <v>168</v>
      </c>
      <c r="D138" s="9">
        <f>SUM(B138:C138)</f>
        <v>582</v>
      </c>
      <c r="E138" s="9">
        <v>0</v>
      </c>
      <c r="F138" s="9">
        <v>0</v>
      </c>
      <c r="G138" s="9">
        <f t="shared" si="16"/>
        <v>0</v>
      </c>
      <c r="H138" s="9">
        <f t="shared" si="17"/>
        <v>414</v>
      </c>
      <c r="I138" s="9">
        <f t="shared" si="17"/>
        <v>168</v>
      </c>
      <c r="J138" s="9">
        <f t="shared" si="15"/>
        <v>582</v>
      </c>
      <c r="K138" s="375" t="s">
        <v>249</v>
      </c>
    </row>
    <row r="139" spans="1:11" ht="20.25" customHeight="1" x14ac:dyDescent="0.25">
      <c r="A139" s="8" t="s">
        <v>254</v>
      </c>
      <c r="B139" s="9">
        <v>23</v>
      </c>
      <c r="C139" s="9">
        <v>16</v>
      </c>
      <c r="D139" s="9">
        <f>SUM(B139:C139)</f>
        <v>39</v>
      </c>
      <c r="E139" s="9">
        <v>0</v>
      </c>
      <c r="F139" s="9">
        <v>0</v>
      </c>
      <c r="G139" s="9">
        <f t="shared" si="16"/>
        <v>0</v>
      </c>
      <c r="H139" s="9">
        <f t="shared" si="17"/>
        <v>23</v>
      </c>
      <c r="I139" s="9">
        <f t="shared" si="17"/>
        <v>16</v>
      </c>
      <c r="J139" s="9">
        <f t="shared" si="15"/>
        <v>39</v>
      </c>
      <c r="K139" s="375" t="s">
        <v>1375</v>
      </c>
    </row>
    <row r="140" spans="1:11" ht="20.25" customHeight="1" thickBot="1" x14ac:dyDescent="0.3">
      <c r="A140" s="42" t="s">
        <v>127</v>
      </c>
      <c r="B140" s="43">
        <f>SUM(B127:B139)</f>
        <v>3081</v>
      </c>
      <c r="C140" s="43">
        <f t="shared" ref="C140:J140" si="19">SUM(C127:C139)</f>
        <v>2301</v>
      </c>
      <c r="D140" s="43">
        <f t="shared" si="19"/>
        <v>5382</v>
      </c>
      <c r="E140" s="43">
        <f t="shared" si="19"/>
        <v>0</v>
      </c>
      <c r="F140" s="43">
        <f t="shared" si="19"/>
        <v>0</v>
      </c>
      <c r="G140" s="43">
        <f t="shared" si="19"/>
        <v>0</v>
      </c>
      <c r="H140" s="43">
        <f t="shared" si="19"/>
        <v>3081</v>
      </c>
      <c r="I140" s="43">
        <f t="shared" si="19"/>
        <v>2301</v>
      </c>
      <c r="J140" s="43">
        <f t="shared" si="19"/>
        <v>5382</v>
      </c>
      <c r="K140" s="44" t="s">
        <v>261</v>
      </c>
    </row>
    <row r="141" spans="1:11" ht="20.25" customHeight="1" thickBot="1" x14ac:dyDescent="0.3">
      <c r="A141" s="23" t="s">
        <v>384</v>
      </c>
      <c r="B141" s="24">
        <f t="shared" ref="B141:J141" si="20">SUM(B140,B109)</f>
        <v>8899</v>
      </c>
      <c r="C141" s="24">
        <f t="shared" si="20"/>
        <v>11833</v>
      </c>
      <c r="D141" s="24">
        <f t="shared" si="20"/>
        <v>20732</v>
      </c>
      <c r="E141" s="24">
        <f t="shared" si="20"/>
        <v>0</v>
      </c>
      <c r="F141" s="24">
        <f t="shared" si="20"/>
        <v>0</v>
      </c>
      <c r="G141" s="24">
        <f t="shared" si="20"/>
        <v>0</v>
      </c>
      <c r="H141" s="24">
        <f t="shared" si="20"/>
        <v>8899</v>
      </c>
      <c r="I141" s="24">
        <f t="shared" si="20"/>
        <v>11833</v>
      </c>
      <c r="J141" s="24">
        <f t="shared" si="20"/>
        <v>20732</v>
      </c>
      <c r="K141" s="376" t="s">
        <v>263</v>
      </c>
    </row>
    <row r="142" spans="1:11" ht="14.4" thickTop="1" x14ac:dyDescent="0.25"/>
    <row r="143" spans="1:11" s="659" customFormat="1" x14ac:dyDescent="0.25"/>
    <row r="144" spans="1:11" s="659" customFormat="1" x14ac:dyDescent="0.25"/>
    <row r="145" s="659" customFormat="1" x14ac:dyDescent="0.25"/>
    <row r="146" s="659" customFormat="1" x14ac:dyDescent="0.25"/>
    <row r="147" s="659" customFormat="1" x14ac:dyDescent="0.25"/>
    <row r="148" s="659" customFormat="1" x14ac:dyDescent="0.25"/>
    <row r="149" s="659" customFormat="1" x14ac:dyDescent="0.25"/>
    <row r="150" s="659" customFormat="1" x14ac:dyDescent="0.25"/>
    <row r="151" s="659" customFormat="1" x14ac:dyDescent="0.25"/>
    <row r="152" s="659" customFormat="1" x14ac:dyDescent="0.25"/>
    <row r="153" s="659" customFormat="1" x14ac:dyDescent="0.25"/>
    <row r="154" s="659" customFormat="1" x14ac:dyDescent="0.25"/>
    <row r="155" s="659" customFormat="1" x14ac:dyDescent="0.25"/>
    <row r="156" s="659" customFormat="1" x14ac:dyDescent="0.25"/>
    <row r="157" s="659" customFormat="1" x14ac:dyDescent="0.25"/>
    <row r="158" s="659" customFormat="1" x14ac:dyDescent="0.25"/>
    <row r="162" spans="1:11" ht="25.5" customHeight="1" x14ac:dyDescent="0.25">
      <c r="A162" s="738" t="s">
        <v>1439</v>
      </c>
      <c r="B162" s="738"/>
      <c r="C162" s="738"/>
      <c r="D162" s="738"/>
      <c r="E162" s="738"/>
      <c r="F162" s="738"/>
      <c r="G162" s="738"/>
      <c r="H162" s="738"/>
      <c r="I162" s="738"/>
      <c r="J162" s="738"/>
      <c r="K162" s="738"/>
    </row>
    <row r="163" spans="1:11" ht="22.5" customHeight="1" x14ac:dyDescent="0.25">
      <c r="A163" s="742" t="s">
        <v>1440</v>
      </c>
      <c r="B163" s="742"/>
      <c r="C163" s="742"/>
      <c r="D163" s="742"/>
      <c r="E163" s="742"/>
      <c r="F163" s="742"/>
      <c r="G163" s="742"/>
      <c r="H163" s="742"/>
      <c r="I163" s="742"/>
      <c r="J163" s="742"/>
      <c r="K163" s="742"/>
    </row>
    <row r="164" spans="1:11" ht="22.5" customHeight="1" thickBot="1" x14ac:dyDescent="0.35">
      <c r="A164" s="35" t="s">
        <v>1441</v>
      </c>
      <c r="K164" s="81" t="s">
        <v>1442</v>
      </c>
    </row>
    <row r="165" spans="1:11" ht="22.5" customHeight="1" thickTop="1" x14ac:dyDescent="0.3">
      <c r="A165" s="735" t="s">
        <v>205</v>
      </c>
      <c r="B165" s="746" t="s">
        <v>1</v>
      </c>
      <c r="C165" s="746"/>
      <c r="D165" s="746"/>
      <c r="E165" s="746" t="s">
        <v>2</v>
      </c>
      <c r="F165" s="746"/>
      <c r="G165" s="746"/>
      <c r="H165" s="746" t="s">
        <v>4</v>
      </c>
      <c r="I165" s="746"/>
      <c r="J165" s="746"/>
      <c r="K165" s="735" t="s">
        <v>206</v>
      </c>
    </row>
    <row r="166" spans="1:11" ht="22.5" customHeight="1" x14ac:dyDescent="0.3">
      <c r="A166" s="736"/>
      <c r="B166" s="747" t="s">
        <v>6</v>
      </c>
      <c r="C166" s="747"/>
      <c r="D166" s="747"/>
      <c r="E166" s="747" t="s">
        <v>7</v>
      </c>
      <c r="F166" s="747"/>
      <c r="G166" s="747"/>
      <c r="H166" s="747" t="s">
        <v>9</v>
      </c>
      <c r="I166" s="747"/>
      <c r="J166" s="747"/>
      <c r="K166" s="736"/>
    </row>
    <row r="167" spans="1:11" ht="22.5" customHeight="1" x14ac:dyDescent="0.3">
      <c r="A167" s="736"/>
      <c r="B167" s="370" t="s">
        <v>10</v>
      </c>
      <c r="C167" s="370" t="s">
        <v>113</v>
      </c>
      <c r="D167" s="370" t="s">
        <v>12</v>
      </c>
      <c r="E167" s="370" t="s">
        <v>10</v>
      </c>
      <c r="F167" s="370" t="s">
        <v>113</v>
      </c>
      <c r="G167" s="370" t="s">
        <v>12</v>
      </c>
      <c r="H167" s="370" t="s">
        <v>10</v>
      </c>
      <c r="I167" s="370" t="s">
        <v>113</v>
      </c>
      <c r="J167" s="370" t="s">
        <v>12</v>
      </c>
      <c r="K167" s="736"/>
    </row>
    <row r="168" spans="1:11" ht="22.5" customHeight="1" thickBot="1" x14ac:dyDescent="0.35">
      <c r="A168" s="737"/>
      <c r="B168" s="4" t="s">
        <v>13</v>
      </c>
      <c r="C168" s="4" t="s">
        <v>14</v>
      </c>
      <c r="D168" s="4" t="s">
        <v>9</v>
      </c>
      <c r="E168" s="4" t="s">
        <v>13</v>
      </c>
      <c r="F168" s="4" t="s">
        <v>14</v>
      </c>
      <c r="G168" s="4" t="s">
        <v>9</v>
      </c>
      <c r="H168" s="4" t="s">
        <v>13</v>
      </c>
      <c r="I168" s="4" t="s">
        <v>14</v>
      </c>
      <c r="J168" s="4" t="s">
        <v>9</v>
      </c>
      <c r="K168" s="737"/>
    </row>
    <row r="169" spans="1:11" ht="18.75" customHeight="1" x14ac:dyDescent="0.25">
      <c r="A169" s="39" t="s">
        <v>15</v>
      </c>
      <c r="B169" s="40"/>
      <c r="C169" s="40"/>
      <c r="D169" s="40"/>
      <c r="E169" s="40"/>
      <c r="F169" s="40"/>
      <c r="G169" s="40"/>
      <c r="H169" s="40"/>
      <c r="I169" s="40"/>
      <c r="J169" s="40"/>
      <c r="K169" s="41" t="s">
        <v>91</v>
      </c>
    </row>
    <row r="170" spans="1:11" ht="17.100000000000001" customHeight="1" x14ac:dyDescent="0.25">
      <c r="A170" s="8" t="s">
        <v>208</v>
      </c>
      <c r="B170" s="9">
        <v>75</v>
      </c>
      <c r="C170" s="9">
        <v>32</v>
      </c>
      <c r="D170" s="9">
        <f t="shared" ref="D170:D189" si="21">SUM(B170:C170)</f>
        <v>107</v>
      </c>
      <c r="E170" s="9">
        <v>0</v>
      </c>
      <c r="F170" s="9">
        <v>0</v>
      </c>
      <c r="G170" s="9">
        <f>SUM(E170:F170)</f>
        <v>0</v>
      </c>
      <c r="H170" s="9">
        <f>SUM(B170,E170)</f>
        <v>75</v>
      </c>
      <c r="I170" s="9">
        <f>SUM(C170,F170)</f>
        <v>32</v>
      </c>
      <c r="J170" s="9">
        <f t="shared" ref="J170:J193" si="22">SUM(G170,D170)</f>
        <v>107</v>
      </c>
      <c r="K170" s="375" t="s">
        <v>209</v>
      </c>
    </row>
    <row r="171" spans="1:11" ht="17.100000000000001" customHeight="1" x14ac:dyDescent="0.25">
      <c r="A171" s="8" t="s">
        <v>1132</v>
      </c>
      <c r="B171" s="9">
        <v>4</v>
      </c>
      <c r="C171" s="9">
        <v>3</v>
      </c>
      <c r="D171" s="9">
        <f t="shared" si="21"/>
        <v>7</v>
      </c>
      <c r="E171" s="9">
        <v>0</v>
      </c>
      <c r="F171" s="9">
        <v>0</v>
      </c>
      <c r="G171" s="9">
        <f>SUM(E171:F171)</f>
        <v>0</v>
      </c>
      <c r="H171" s="9">
        <f t="shared" ref="H171:I193" si="23">SUM(B171,E171)</f>
        <v>4</v>
      </c>
      <c r="I171" s="9">
        <f t="shared" si="23"/>
        <v>3</v>
      </c>
      <c r="J171" s="9">
        <f t="shared" si="22"/>
        <v>7</v>
      </c>
      <c r="K171" s="375" t="s">
        <v>213</v>
      </c>
    </row>
    <row r="172" spans="1:11" ht="17.100000000000001" customHeight="1" x14ac:dyDescent="0.25">
      <c r="A172" s="8" t="s">
        <v>214</v>
      </c>
      <c r="B172" s="9">
        <v>8</v>
      </c>
      <c r="C172" s="9">
        <v>8</v>
      </c>
      <c r="D172" s="9">
        <f t="shared" si="21"/>
        <v>16</v>
      </c>
      <c r="E172" s="9">
        <v>0</v>
      </c>
      <c r="F172" s="9">
        <v>0</v>
      </c>
      <c r="G172" s="9">
        <f t="shared" ref="G172:G193" si="24">SUM(E172:F172)</f>
        <v>0</v>
      </c>
      <c r="H172" s="9">
        <f t="shared" si="23"/>
        <v>8</v>
      </c>
      <c r="I172" s="9">
        <f t="shared" si="23"/>
        <v>8</v>
      </c>
      <c r="J172" s="9">
        <f t="shared" si="22"/>
        <v>16</v>
      </c>
      <c r="K172" s="375" t="s">
        <v>310</v>
      </c>
    </row>
    <row r="173" spans="1:11" ht="17.100000000000001" customHeight="1" x14ac:dyDescent="0.25">
      <c r="A173" s="8" t="s">
        <v>216</v>
      </c>
      <c r="B173" s="9">
        <v>13</v>
      </c>
      <c r="C173" s="9">
        <v>6</v>
      </c>
      <c r="D173" s="9">
        <f>SUM(B173:C173)</f>
        <v>19</v>
      </c>
      <c r="E173" s="9">
        <v>0</v>
      </c>
      <c r="F173" s="9">
        <v>0</v>
      </c>
      <c r="G173" s="9">
        <f t="shared" si="24"/>
        <v>0</v>
      </c>
      <c r="H173" s="9">
        <f t="shared" si="23"/>
        <v>13</v>
      </c>
      <c r="I173" s="9">
        <f t="shared" si="23"/>
        <v>6</v>
      </c>
      <c r="J173" s="9">
        <f t="shared" si="22"/>
        <v>19</v>
      </c>
      <c r="K173" s="375" t="s">
        <v>217</v>
      </c>
    </row>
    <row r="174" spans="1:11" ht="17.100000000000001" customHeight="1" x14ac:dyDescent="0.25">
      <c r="A174" s="8" t="s">
        <v>218</v>
      </c>
      <c r="B174" s="9">
        <v>93</v>
      </c>
      <c r="C174" s="9">
        <v>11</v>
      </c>
      <c r="D174" s="9">
        <f t="shared" si="21"/>
        <v>104</v>
      </c>
      <c r="E174" s="9">
        <v>0</v>
      </c>
      <c r="F174" s="9">
        <v>0</v>
      </c>
      <c r="G174" s="9">
        <f t="shared" si="24"/>
        <v>0</v>
      </c>
      <c r="H174" s="9">
        <f t="shared" si="23"/>
        <v>93</v>
      </c>
      <c r="I174" s="9">
        <f t="shared" si="23"/>
        <v>11</v>
      </c>
      <c r="J174" s="9">
        <f t="shared" si="22"/>
        <v>104</v>
      </c>
      <c r="K174" s="375" t="s">
        <v>219</v>
      </c>
    </row>
    <row r="175" spans="1:11" ht="17.100000000000001" customHeight="1" x14ac:dyDescent="0.25">
      <c r="A175" s="8" t="s">
        <v>1419</v>
      </c>
      <c r="B175" s="9">
        <v>36</v>
      </c>
      <c r="C175" s="9">
        <v>7</v>
      </c>
      <c r="D175" s="9">
        <f t="shared" si="21"/>
        <v>43</v>
      </c>
      <c r="E175" s="9">
        <v>0</v>
      </c>
      <c r="F175" s="9">
        <v>0</v>
      </c>
      <c r="G175" s="9">
        <f t="shared" si="24"/>
        <v>0</v>
      </c>
      <c r="H175" s="9">
        <f>SUM(B175,E175)</f>
        <v>36</v>
      </c>
      <c r="I175" s="9">
        <f t="shared" si="23"/>
        <v>7</v>
      </c>
      <c r="J175" s="9">
        <f t="shared" si="22"/>
        <v>43</v>
      </c>
      <c r="K175" s="375" t="s">
        <v>223</v>
      </c>
    </row>
    <row r="176" spans="1:11" ht="17.100000000000001" customHeight="1" x14ac:dyDescent="0.25">
      <c r="A176" s="8" t="s">
        <v>224</v>
      </c>
      <c r="B176" s="9">
        <v>18</v>
      </c>
      <c r="C176" s="9">
        <v>9</v>
      </c>
      <c r="D176" s="9">
        <f t="shared" si="21"/>
        <v>27</v>
      </c>
      <c r="E176" s="9">
        <v>0</v>
      </c>
      <c r="F176" s="9">
        <v>0</v>
      </c>
      <c r="G176" s="9">
        <f t="shared" si="24"/>
        <v>0</v>
      </c>
      <c r="H176" s="9">
        <f t="shared" si="23"/>
        <v>18</v>
      </c>
      <c r="I176" s="9">
        <f t="shared" si="23"/>
        <v>9</v>
      </c>
      <c r="J176" s="9">
        <f t="shared" si="22"/>
        <v>27</v>
      </c>
      <c r="K176" s="375" t="s">
        <v>225</v>
      </c>
    </row>
    <row r="177" spans="1:11" ht="17.100000000000001" customHeight="1" x14ac:dyDescent="0.25">
      <c r="A177" s="8" t="s">
        <v>311</v>
      </c>
      <c r="B177" s="9">
        <v>78</v>
      </c>
      <c r="C177" s="9">
        <v>75</v>
      </c>
      <c r="D177" s="9">
        <f t="shared" si="21"/>
        <v>153</v>
      </c>
      <c r="E177" s="9">
        <v>0</v>
      </c>
      <c r="F177" s="9">
        <v>0</v>
      </c>
      <c r="G177" s="9">
        <f t="shared" si="24"/>
        <v>0</v>
      </c>
      <c r="H177" s="9">
        <f t="shared" si="23"/>
        <v>78</v>
      </c>
      <c r="I177" s="9">
        <f t="shared" si="23"/>
        <v>75</v>
      </c>
      <c r="J177" s="9">
        <f t="shared" si="22"/>
        <v>153</v>
      </c>
      <c r="K177" s="375" t="s">
        <v>227</v>
      </c>
    </row>
    <row r="178" spans="1:11" ht="17.100000000000001" customHeight="1" x14ac:dyDescent="0.25">
      <c r="A178" s="8" t="s">
        <v>1420</v>
      </c>
      <c r="B178" s="9">
        <v>41</v>
      </c>
      <c r="C178" s="9">
        <v>15</v>
      </c>
      <c r="D178" s="9">
        <f t="shared" si="21"/>
        <v>56</v>
      </c>
      <c r="E178" s="9">
        <v>0</v>
      </c>
      <c r="F178" s="9">
        <v>0</v>
      </c>
      <c r="G178" s="9">
        <f t="shared" si="24"/>
        <v>0</v>
      </c>
      <c r="H178" s="9">
        <f t="shared" si="23"/>
        <v>41</v>
      </c>
      <c r="I178" s="9">
        <f t="shared" si="23"/>
        <v>15</v>
      </c>
      <c r="J178" s="9">
        <f t="shared" si="22"/>
        <v>56</v>
      </c>
      <c r="K178" s="375" t="s">
        <v>1443</v>
      </c>
    </row>
    <row r="179" spans="1:11" ht="17.100000000000001" customHeight="1" x14ac:dyDescent="0.25">
      <c r="A179" s="8" t="s">
        <v>1422</v>
      </c>
      <c r="B179" s="9">
        <v>26</v>
      </c>
      <c r="C179" s="9">
        <v>3</v>
      </c>
      <c r="D179" s="9">
        <f t="shared" si="21"/>
        <v>29</v>
      </c>
      <c r="E179" s="9">
        <v>0</v>
      </c>
      <c r="F179" s="9">
        <v>0</v>
      </c>
      <c r="G179" s="9">
        <f t="shared" si="24"/>
        <v>0</v>
      </c>
      <c r="H179" s="9">
        <f t="shared" si="23"/>
        <v>26</v>
      </c>
      <c r="I179" s="9">
        <f t="shared" si="23"/>
        <v>3</v>
      </c>
      <c r="J179" s="9">
        <f t="shared" si="22"/>
        <v>29</v>
      </c>
      <c r="K179" s="375" t="s">
        <v>231</v>
      </c>
    </row>
    <row r="180" spans="1:11" ht="17.100000000000001" customHeight="1" x14ac:dyDescent="0.25">
      <c r="A180" s="8" t="s">
        <v>1423</v>
      </c>
      <c r="B180" s="9">
        <v>84</v>
      </c>
      <c r="C180" s="9">
        <v>42</v>
      </c>
      <c r="D180" s="9">
        <f t="shared" si="21"/>
        <v>126</v>
      </c>
      <c r="E180" s="9">
        <v>0</v>
      </c>
      <c r="F180" s="9">
        <v>0</v>
      </c>
      <c r="G180" s="9">
        <f t="shared" si="24"/>
        <v>0</v>
      </c>
      <c r="H180" s="9">
        <f t="shared" si="23"/>
        <v>84</v>
      </c>
      <c r="I180" s="9">
        <f t="shared" si="23"/>
        <v>42</v>
      </c>
      <c r="J180" s="9">
        <f t="shared" si="22"/>
        <v>126</v>
      </c>
      <c r="K180" s="375" t="s">
        <v>1162</v>
      </c>
    </row>
    <row r="181" spans="1:11" ht="17.100000000000001" customHeight="1" x14ac:dyDescent="0.25">
      <c r="A181" s="8" t="s">
        <v>474</v>
      </c>
      <c r="B181" s="9">
        <v>60</v>
      </c>
      <c r="C181" s="9">
        <v>43</v>
      </c>
      <c r="D181" s="9">
        <f t="shared" si="21"/>
        <v>103</v>
      </c>
      <c r="E181" s="9">
        <v>0</v>
      </c>
      <c r="F181" s="9">
        <v>0</v>
      </c>
      <c r="G181" s="9">
        <f t="shared" si="24"/>
        <v>0</v>
      </c>
      <c r="H181" s="9">
        <f t="shared" si="23"/>
        <v>60</v>
      </c>
      <c r="I181" s="9">
        <f t="shared" si="23"/>
        <v>43</v>
      </c>
      <c r="J181" s="9">
        <f t="shared" si="22"/>
        <v>103</v>
      </c>
      <c r="K181" s="375" t="s">
        <v>1424</v>
      </c>
    </row>
    <row r="182" spans="1:11" ht="17.100000000000001" customHeight="1" x14ac:dyDescent="0.25">
      <c r="A182" s="8" t="s">
        <v>1425</v>
      </c>
      <c r="B182" s="9">
        <v>8</v>
      </c>
      <c r="C182" s="9">
        <v>14</v>
      </c>
      <c r="D182" s="9">
        <f t="shared" si="21"/>
        <v>22</v>
      </c>
      <c r="E182" s="9">
        <v>0</v>
      </c>
      <c r="F182" s="9">
        <v>0</v>
      </c>
      <c r="G182" s="9">
        <f t="shared" si="24"/>
        <v>0</v>
      </c>
      <c r="H182" s="9">
        <f t="shared" si="23"/>
        <v>8</v>
      </c>
      <c r="I182" s="9">
        <f t="shared" si="23"/>
        <v>14</v>
      </c>
      <c r="J182" s="9">
        <f t="shared" si="22"/>
        <v>22</v>
      </c>
      <c r="K182" s="375" t="s">
        <v>1426</v>
      </c>
    </row>
    <row r="183" spans="1:11" ht="17.100000000000001" customHeight="1" x14ac:dyDescent="0.25">
      <c r="A183" s="8" t="s">
        <v>1427</v>
      </c>
      <c r="B183" s="9">
        <v>6</v>
      </c>
      <c r="C183" s="9">
        <v>3</v>
      </c>
      <c r="D183" s="9">
        <f t="shared" si="21"/>
        <v>9</v>
      </c>
      <c r="E183" s="9">
        <v>0</v>
      </c>
      <c r="F183" s="9">
        <v>0</v>
      </c>
      <c r="G183" s="9">
        <f t="shared" si="24"/>
        <v>0</v>
      </c>
      <c r="H183" s="9">
        <f t="shared" si="23"/>
        <v>6</v>
      </c>
      <c r="I183" s="9">
        <f t="shared" si="23"/>
        <v>3</v>
      </c>
      <c r="J183" s="9">
        <f t="shared" si="22"/>
        <v>9</v>
      </c>
      <c r="K183" s="375" t="s">
        <v>1428</v>
      </c>
    </row>
    <row r="184" spans="1:11" ht="17.100000000000001" customHeight="1" x14ac:dyDescent="0.25">
      <c r="A184" s="8" t="s">
        <v>238</v>
      </c>
      <c r="B184" s="9">
        <v>27</v>
      </c>
      <c r="C184" s="9">
        <v>2</v>
      </c>
      <c r="D184" s="9">
        <f t="shared" si="21"/>
        <v>29</v>
      </c>
      <c r="E184" s="9">
        <v>0</v>
      </c>
      <c r="F184" s="9">
        <v>0</v>
      </c>
      <c r="G184" s="9">
        <f t="shared" si="24"/>
        <v>0</v>
      </c>
      <c r="H184" s="9">
        <f t="shared" si="23"/>
        <v>27</v>
      </c>
      <c r="I184" s="9">
        <f t="shared" si="23"/>
        <v>2</v>
      </c>
      <c r="J184" s="9">
        <f t="shared" si="22"/>
        <v>29</v>
      </c>
      <c r="K184" s="375" t="s">
        <v>1246</v>
      </c>
    </row>
    <row r="185" spans="1:11" ht="17.100000000000001" customHeight="1" x14ac:dyDescent="0.25">
      <c r="A185" s="8" t="s">
        <v>242</v>
      </c>
      <c r="B185" s="9">
        <v>98</v>
      </c>
      <c r="C185" s="9">
        <v>37</v>
      </c>
      <c r="D185" s="9">
        <f t="shared" si="21"/>
        <v>135</v>
      </c>
      <c r="E185" s="9">
        <v>0</v>
      </c>
      <c r="F185" s="9">
        <v>0</v>
      </c>
      <c r="G185" s="9">
        <f t="shared" si="24"/>
        <v>0</v>
      </c>
      <c r="H185" s="9">
        <f t="shared" si="23"/>
        <v>98</v>
      </c>
      <c r="I185" s="9">
        <f t="shared" si="23"/>
        <v>37</v>
      </c>
      <c r="J185" s="9">
        <f t="shared" si="22"/>
        <v>135</v>
      </c>
      <c r="K185" s="375" t="s">
        <v>243</v>
      </c>
    </row>
    <row r="186" spans="1:11" ht="17.100000000000001" customHeight="1" x14ac:dyDescent="0.25">
      <c r="A186" s="8" t="s">
        <v>477</v>
      </c>
      <c r="B186" s="9">
        <v>10</v>
      </c>
      <c r="C186" s="9"/>
      <c r="D186" s="9">
        <f t="shared" si="21"/>
        <v>10</v>
      </c>
      <c r="E186" s="9">
        <v>0</v>
      </c>
      <c r="F186" s="9">
        <v>0</v>
      </c>
      <c r="G186" s="9">
        <f t="shared" si="24"/>
        <v>0</v>
      </c>
      <c r="H186" s="9">
        <f t="shared" si="23"/>
        <v>10</v>
      </c>
      <c r="I186" s="9">
        <f t="shared" si="23"/>
        <v>0</v>
      </c>
      <c r="J186" s="9">
        <f t="shared" si="22"/>
        <v>10</v>
      </c>
      <c r="K186" s="375" t="s">
        <v>478</v>
      </c>
    </row>
    <row r="187" spans="1:11" ht="17.100000000000001" customHeight="1" x14ac:dyDescent="0.25">
      <c r="A187" s="8" t="s">
        <v>451</v>
      </c>
      <c r="B187" s="9">
        <v>19</v>
      </c>
      <c r="C187" s="9">
        <v>5</v>
      </c>
      <c r="D187" s="9">
        <f t="shared" si="21"/>
        <v>24</v>
      </c>
      <c r="E187" s="9">
        <v>0</v>
      </c>
      <c r="F187" s="9">
        <v>0</v>
      </c>
      <c r="G187" s="9">
        <f t="shared" si="24"/>
        <v>0</v>
      </c>
      <c r="H187" s="9">
        <f t="shared" si="23"/>
        <v>19</v>
      </c>
      <c r="I187" s="9">
        <f t="shared" si="23"/>
        <v>5</v>
      </c>
      <c r="J187" s="9">
        <f t="shared" si="22"/>
        <v>24</v>
      </c>
      <c r="K187" s="375" t="s">
        <v>247</v>
      </c>
    </row>
    <row r="188" spans="1:11" ht="17.100000000000001" customHeight="1" x14ac:dyDescent="0.25">
      <c r="A188" s="8" t="s">
        <v>248</v>
      </c>
      <c r="B188" s="9">
        <v>27</v>
      </c>
      <c r="C188" s="9">
        <v>11</v>
      </c>
      <c r="D188" s="9">
        <f t="shared" si="21"/>
        <v>38</v>
      </c>
      <c r="E188" s="9">
        <v>0</v>
      </c>
      <c r="F188" s="9">
        <v>0</v>
      </c>
      <c r="G188" s="9">
        <f t="shared" si="24"/>
        <v>0</v>
      </c>
      <c r="H188" s="9">
        <f t="shared" si="23"/>
        <v>27</v>
      </c>
      <c r="I188" s="9">
        <f t="shared" si="23"/>
        <v>11</v>
      </c>
      <c r="J188" s="9">
        <f t="shared" si="22"/>
        <v>38</v>
      </c>
      <c r="K188" s="375" t="s">
        <v>249</v>
      </c>
    </row>
    <row r="189" spans="1:11" ht="17.100000000000001" customHeight="1" x14ac:dyDescent="0.25">
      <c r="A189" s="8" t="s">
        <v>254</v>
      </c>
      <c r="B189" s="9">
        <v>19</v>
      </c>
      <c r="C189" s="9">
        <v>2</v>
      </c>
      <c r="D189" s="9">
        <f t="shared" si="21"/>
        <v>21</v>
      </c>
      <c r="E189" s="9">
        <v>0</v>
      </c>
      <c r="F189" s="9">
        <v>0</v>
      </c>
      <c r="G189" s="9">
        <f t="shared" si="24"/>
        <v>0</v>
      </c>
      <c r="H189" s="9">
        <f t="shared" si="23"/>
        <v>19</v>
      </c>
      <c r="I189" s="9">
        <f t="shared" si="23"/>
        <v>2</v>
      </c>
      <c r="J189" s="9">
        <f t="shared" si="22"/>
        <v>21</v>
      </c>
      <c r="K189" s="375" t="s">
        <v>1375</v>
      </c>
    </row>
    <row r="190" spans="1:11" ht="17.100000000000001" customHeight="1" x14ac:dyDescent="0.25">
      <c r="A190" s="8" t="s">
        <v>1444</v>
      </c>
      <c r="B190" s="9">
        <v>2</v>
      </c>
      <c r="C190" s="9">
        <v>4</v>
      </c>
      <c r="D190" s="9">
        <f>SUM(B190:C190)</f>
        <v>6</v>
      </c>
      <c r="E190" s="9">
        <v>0</v>
      </c>
      <c r="F190" s="9">
        <v>0</v>
      </c>
      <c r="G190" s="9">
        <f t="shared" si="24"/>
        <v>0</v>
      </c>
      <c r="H190" s="9">
        <f t="shared" si="23"/>
        <v>2</v>
      </c>
      <c r="I190" s="9">
        <f t="shared" si="23"/>
        <v>4</v>
      </c>
      <c r="J190" s="9">
        <f t="shared" si="22"/>
        <v>6</v>
      </c>
      <c r="K190" s="375" t="s">
        <v>1445</v>
      </c>
    </row>
    <row r="191" spans="1:11" ht="35.25" customHeight="1" x14ac:dyDescent="0.25">
      <c r="A191" s="32" t="s">
        <v>1446</v>
      </c>
      <c r="B191" s="9">
        <v>3</v>
      </c>
      <c r="C191" s="9">
        <v>1</v>
      </c>
      <c r="D191" s="9">
        <f>SUM(B191:C191)</f>
        <v>4</v>
      </c>
      <c r="E191" s="9">
        <v>0</v>
      </c>
      <c r="F191" s="9">
        <v>0</v>
      </c>
      <c r="G191" s="9">
        <f t="shared" si="24"/>
        <v>0</v>
      </c>
      <c r="H191" s="9">
        <f t="shared" si="23"/>
        <v>3</v>
      </c>
      <c r="I191" s="9">
        <f t="shared" si="23"/>
        <v>1</v>
      </c>
      <c r="J191" s="9">
        <f t="shared" si="22"/>
        <v>4</v>
      </c>
      <c r="K191" s="31" t="s">
        <v>1447</v>
      </c>
    </row>
    <row r="192" spans="1:11" ht="17.100000000000001" customHeight="1" x14ac:dyDescent="0.25">
      <c r="A192" s="8" t="s">
        <v>296</v>
      </c>
      <c r="B192" s="9">
        <v>6</v>
      </c>
      <c r="C192" s="9">
        <v>0</v>
      </c>
      <c r="D192" s="9">
        <f>SUM(B192:C192)</f>
        <v>6</v>
      </c>
      <c r="E192" s="9">
        <v>0</v>
      </c>
      <c r="F192" s="9">
        <v>0</v>
      </c>
      <c r="G192" s="9">
        <f t="shared" si="24"/>
        <v>0</v>
      </c>
      <c r="H192" s="9">
        <f t="shared" si="23"/>
        <v>6</v>
      </c>
      <c r="I192" s="9">
        <f t="shared" si="23"/>
        <v>0</v>
      </c>
      <c r="J192" s="9">
        <f t="shared" si="22"/>
        <v>6</v>
      </c>
      <c r="K192" s="375" t="s">
        <v>561</v>
      </c>
    </row>
    <row r="193" spans="1:11" ht="17.100000000000001" customHeight="1" thickBot="1" x14ac:dyDescent="0.3">
      <c r="A193" s="42" t="s">
        <v>302</v>
      </c>
      <c r="B193" s="9">
        <v>38</v>
      </c>
      <c r="C193" s="9">
        <v>0</v>
      </c>
      <c r="D193" s="9">
        <f>SUM(B193:C193)</f>
        <v>38</v>
      </c>
      <c r="E193" s="43">
        <v>0</v>
      </c>
      <c r="F193" s="43">
        <v>0</v>
      </c>
      <c r="G193" s="43">
        <f t="shared" si="24"/>
        <v>0</v>
      </c>
      <c r="H193" s="43">
        <f t="shared" si="23"/>
        <v>38</v>
      </c>
      <c r="I193" s="43">
        <f t="shared" si="23"/>
        <v>0</v>
      </c>
      <c r="J193" s="43">
        <f t="shared" si="22"/>
        <v>38</v>
      </c>
      <c r="K193" s="44" t="s">
        <v>1278</v>
      </c>
    </row>
    <row r="194" spans="1:11" ht="15.9" customHeight="1" thickBot="1" x14ac:dyDescent="0.3">
      <c r="A194" s="23" t="s">
        <v>262</v>
      </c>
      <c r="B194" s="24">
        <f>SUM(B170:B193)</f>
        <v>799</v>
      </c>
      <c r="C194" s="24">
        <f t="shared" ref="C194:J194" si="25">SUM(C170:C193)</f>
        <v>333</v>
      </c>
      <c r="D194" s="24">
        <f t="shared" si="25"/>
        <v>1132</v>
      </c>
      <c r="E194" s="24">
        <f t="shared" si="25"/>
        <v>0</v>
      </c>
      <c r="F194" s="24">
        <f t="shared" si="25"/>
        <v>0</v>
      </c>
      <c r="G194" s="24">
        <f t="shared" si="25"/>
        <v>0</v>
      </c>
      <c r="H194" s="24">
        <f t="shared" si="25"/>
        <v>799</v>
      </c>
      <c r="I194" s="24">
        <f t="shared" si="25"/>
        <v>333</v>
      </c>
      <c r="J194" s="24">
        <f t="shared" si="25"/>
        <v>1132</v>
      </c>
      <c r="K194" s="376" t="s">
        <v>263</v>
      </c>
    </row>
    <row r="195" spans="1:11" ht="14.4" thickTop="1" x14ac:dyDescent="0.25"/>
  </sheetData>
  <mergeCells count="46">
    <mergeCell ref="A1:K1"/>
    <mergeCell ref="A2:K2"/>
    <mergeCell ref="A4:A7"/>
    <mergeCell ref="B4:D4"/>
    <mergeCell ref="E4:G4"/>
    <mergeCell ref="H4:J4"/>
    <mergeCell ref="K4:K7"/>
    <mergeCell ref="B5:D5"/>
    <mergeCell ref="E5:G5"/>
    <mergeCell ref="H5:J5"/>
    <mergeCell ref="A40:A43"/>
    <mergeCell ref="B40:D40"/>
    <mergeCell ref="E40:G40"/>
    <mergeCell ref="H40:J40"/>
    <mergeCell ref="K40:K43"/>
    <mergeCell ref="B41:D41"/>
    <mergeCell ref="E41:G41"/>
    <mergeCell ref="H41:J41"/>
    <mergeCell ref="A81:K81"/>
    <mergeCell ref="A82:K82"/>
    <mergeCell ref="A84:A87"/>
    <mergeCell ref="B84:D84"/>
    <mergeCell ref="E84:G84"/>
    <mergeCell ref="H84:J84"/>
    <mergeCell ref="K84:K87"/>
    <mergeCell ref="B85:D85"/>
    <mergeCell ref="E85:G85"/>
    <mergeCell ref="H85:J85"/>
    <mergeCell ref="A122:A125"/>
    <mergeCell ref="B122:D122"/>
    <mergeCell ref="E122:G122"/>
    <mergeCell ref="H122:J122"/>
    <mergeCell ref="K122:K125"/>
    <mergeCell ref="B123:D123"/>
    <mergeCell ref="E123:G123"/>
    <mergeCell ref="H123:J123"/>
    <mergeCell ref="A162:K162"/>
    <mergeCell ref="A163:K163"/>
    <mergeCell ref="A165:A168"/>
    <mergeCell ref="B165:D165"/>
    <mergeCell ref="E165:G165"/>
    <mergeCell ref="H165:J165"/>
    <mergeCell ref="K165:K168"/>
    <mergeCell ref="B166:D166"/>
    <mergeCell ref="E166:G166"/>
    <mergeCell ref="H166:J166"/>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61"/>
  <sheetViews>
    <sheetView rightToLeft="1" view="pageBreakPreview" topLeftCell="A43" zoomScale="80" zoomScaleSheetLayoutView="80" workbookViewId="0">
      <selection activeCell="A68" sqref="A68"/>
    </sheetView>
  </sheetViews>
  <sheetFormatPr defaultColWidth="9" defaultRowHeight="13.8" x14ac:dyDescent="0.25"/>
  <cols>
    <col min="1" max="1" width="25.3984375" style="371" customWidth="1"/>
    <col min="2" max="2" width="7.69921875" style="371" customWidth="1"/>
    <col min="3" max="3" width="8.3984375" style="371" customWidth="1"/>
    <col min="4" max="5" width="7.09765625" style="371" customWidth="1"/>
    <col min="6" max="6" width="8.3984375" style="371" customWidth="1"/>
    <col min="7" max="7" width="7.19921875" style="371" customWidth="1"/>
    <col min="8" max="8" width="6.8984375" style="371" customWidth="1"/>
    <col min="9" max="9" width="7.8984375" style="371" customWidth="1"/>
    <col min="10" max="10" width="6.09765625" style="371" customWidth="1"/>
    <col min="11" max="11" width="6.69921875" style="371" customWidth="1"/>
    <col min="12" max="13" width="8.3984375" style="371" customWidth="1"/>
    <col min="14" max="14" width="42.59765625" style="371" customWidth="1"/>
    <col min="15" max="16384" width="9" style="371"/>
  </cols>
  <sheetData>
    <row r="1" spans="1:14" ht="32.25" customHeight="1" x14ac:dyDescent="0.25">
      <c r="A1" s="738" t="s">
        <v>1448</v>
      </c>
      <c r="B1" s="738"/>
      <c r="C1" s="738"/>
      <c r="D1" s="738"/>
      <c r="E1" s="738"/>
      <c r="F1" s="738"/>
      <c r="G1" s="738"/>
      <c r="H1" s="738"/>
      <c r="I1" s="738"/>
      <c r="J1" s="738"/>
      <c r="K1" s="738"/>
      <c r="L1" s="738"/>
      <c r="M1" s="738"/>
      <c r="N1" s="738"/>
    </row>
    <row r="2" spans="1:14" ht="27" customHeight="1" x14ac:dyDescent="0.25">
      <c r="A2" s="742" t="s">
        <v>1449</v>
      </c>
      <c r="B2" s="742"/>
      <c r="C2" s="742"/>
      <c r="D2" s="742"/>
      <c r="E2" s="742"/>
      <c r="F2" s="742"/>
      <c r="G2" s="742"/>
      <c r="H2" s="742"/>
      <c r="I2" s="742"/>
      <c r="J2" s="742"/>
      <c r="K2" s="742"/>
      <c r="L2" s="742"/>
      <c r="M2" s="742"/>
      <c r="N2" s="742"/>
    </row>
    <row r="3" spans="1:14" ht="25.5" customHeight="1" thickBot="1" x14ac:dyDescent="0.35">
      <c r="A3" s="35" t="s">
        <v>1450</v>
      </c>
      <c r="N3" s="81" t="s">
        <v>1451</v>
      </c>
    </row>
    <row r="4" spans="1:14" ht="20.100000000000001" customHeight="1" thickTop="1" x14ac:dyDescent="0.3">
      <c r="A4" s="735" t="s">
        <v>205</v>
      </c>
      <c r="B4" s="746" t="s">
        <v>129</v>
      </c>
      <c r="C4" s="746"/>
      <c r="D4" s="746"/>
      <c r="E4" s="746" t="s">
        <v>130</v>
      </c>
      <c r="F4" s="746"/>
      <c r="G4" s="746"/>
      <c r="H4" s="746" t="s">
        <v>131</v>
      </c>
      <c r="I4" s="746"/>
      <c r="J4" s="746"/>
      <c r="K4" s="746" t="s">
        <v>4</v>
      </c>
      <c r="L4" s="746"/>
      <c r="M4" s="746"/>
      <c r="N4" s="735" t="s">
        <v>206</v>
      </c>
    </row>
    <row r="5" spans="1:14" ht="20.100000000000001" customHeight="1" x14ac:dyDescent="0.3">
      <c r="A5" s="736"/>
      <c r="B5" s="747" t="s">
        <v>132</v>
      </c>
      <c r="C5" s="747"/>
      <c r="D5" s="747"/>
      <c r="E5" s="747" t="s">
        <v>133</v>
      </c>
      <c r="F5" s="747"/>
      <c r="G5" s="747"/>
      <c r="H5" s="747" t="s">
        <v>134</v>
      </c>
      <c r="I5" s="747"/>
      <c r="J5" s="747"/>
      <c r="K5" s="747" t="s">
        <v>9</v>
      </c>
      <c r="L5" s="747"/>
      <c r="M5" s="747"/>
      <c r="N5" s="736"/>
    </row>
    <row r="6" spans="1:14" ht="20.100000000000001" customHeight="1" x14ac:dyDescent="0.3">
      <c r="A6" s="736"/>
      <c r="B6" s="370" t="s">
        <v>10</v>
      </c>
      <c r="C6" s="370" t="s">
        <v>113</v>
      </c>
      <c r="D6" s="370" t="s">
        <v>12</v>
      </c>
      <c r="E6" s="370" t="s">
        <v>10</v>
      </c>
      <c r="F6" s="370" t="s">
        <v>113</v>
      </c>
      <c r="G6" s="370" t="s">
        <v>12</v>
      </c>
      <c r="H6" s="370" t="s">
        <v>10</v>
      </c>
      <c r="I6" s="370" t="s">
        <v>113</v>
      </c>
      <c r="J6" s="370" t="s">
        <v>12</v>
      </c>
      <c r="K6" s="370" t="s">
        <v>10</v>
      </c>
      <c r="L6" s="370" t="s">
        <v>113</v>
      </c>
      <c r="M6" s="370" t="s">
        <v>12</v>
      </c>
      <c r="N6" s="736"/>
    </row>
    <row r="7" spans="1:14" ht="20.100000000000001" customHeight="1" thickBot="1" x14ac:dyDescent="0.35">
      <c r="A7" s="737"/>
      <c r="B7" s="4" t="s">
        <v>13</v>
      </c>
      <c r="C7" s="4" t="s">
        <v>14</v>
      </c>
      <c r="D7" s="4" t="s">
        <v>9</v>
      </c>
      <c r="E7" s="4" t="s">
        <v>13</v>
      </c>
      <c r="F7" s="4" t="s">
        <v>14</v>
      </c>
      <c r="G7" s="4" t="s">
        <v>9</v>
      </c>
      <c r="H7" s="4" t="s">
        <v>13</v>
      </c>
      <c r="I7" s="4" t="s">
        <v>14</v>
      </c>
      <c r="J7" s="4" t="s">
        <v>9</v>
      </c>
      <c r="K7" s="4" t="s">
        <v>13</v>
      </c>
      <c r="L7" s="4" t="s">
        <v>14</v>
      </c>
      <c r="M7" s="4" t="s">
        <v>9</v>
      </c>
      <c r="N7" s="737"/>
    </row>
    <row r="8" spans="1:14" ht="20.100000000000001" customHeight="1" x14ac:dyDescent="0.25">
      <c r="A8" s="39" t="s">
        <v>15</v>
      </c>
      <c r="B8" s="40"/>
      <c r="C8" s="40"/>
      <c r="D8" s="40"/>
      <c r="E8" s="40"/>
      <c r="F8" s="40"/>
      <c r="G8" s="40"/>
      <c r="H8" s="40"/>
      <c r="I8" s="40"/>
      <c r="J8" s="40"/>
      <c r="K8" s="41"/>
      <c r="L8" s="39"/>
      <c r="M8" s="40"/>
      <c r="N8" s="41" t="s">
        <v>91</v>
      </c>
    </row>
    <row r="9" spans="1:14" ht="20.100000000000001" customHeight="1" x14ac:dyDescent="0.25">
      <c r="A9" s="8" t="s">
        <v>208</v>
      </c>
      <c r="B9" s="9">
        <v>9</v>
      </c>
      <c r="C9" s="9">
        <v>10</v>
      </c>
      <c r="D9" s="9">
        <f t="shared" ref="D9:D28" si="0">SUM(B9:C9)</f>
        <v>19</v>
      </c>
      <c r="E9" s="9">
        <v>1</v>
      </c>
      <c r="F9" s="9">
        <v>0</v>
      </c>
      <c r="G9" s="9">
        <f t="shared" ref="G9:G28" si="1">SUM(E9:F9)</f>
        <v>1</v>
      </c>
      <c r="H9" s="9">
        <v>0</v>
      </c>
      <c r="I9" s="9">
        <v>0</v>
      </c>
      <c r="J9" s="9">
        <v>0</v>
      </c>
      <c r="K9" s="9">
        <f>SUM(B9,E9,H9)</f>
        <v>10</v>
      </c>
      <c r="L9" s="9">
        <f>SUM(C9,F9,I9)</f>
        <v>10</v>
      </c>
      <c r="M9" s="9">
        <f>SUM(K9:L9)</f>
        <v>20</v>
      </c>
      <c r="N9" s="375" t="s">
        <v>209</v>
      </c>
    </row>
    <row r="10" spans="1:14" ht="20.100000000000001" customHeight="1" x14ac:dyDescent="0.25">
      <c r="A10" s="8" t="s">
        <v>212</v>
      </c>
      <c r="B10" s="9">
        <v>0</v>
      </c>
      <c r="C10" s="9">
        <v>1</v>
      </c>
      <c r="D10" s="9">
        <f t="shared" si="0"/>
        <v>1</v>
      </c>
      <c r="E10" s="9">
        <v>0</v>
      </c>
      <c r="F10" s="9">
        <v>0</v>
      </c>
      <c r="G10" s="9">
        <f t="shared" si="1"/>
        <v>0</v>
      </c>
      <c r="H10" s="9">
        <v>1</v>
      </c>
      <c r="I10" s="9">
        <v>0</v>
      </c>
      <c r="J10" s="9">
        <f>SUM(H10:I10)</f>
        <v>1</v>
      </c>
      <c r="K10" s="9">
        <f t="shared" ref="K10:L28" si="2">SUM(B10,E10,H10)</f>
        <v>1</v>
      </c>
      <c r="L10" s="9">
        <f t="shared" si="2"/>
        <v>1</v>
      </c>
      <c r="M10" s="9">
        <f t="shared" ref="M10:M28" si="3">SUM(K10:L10)</f>
        <v>2</v>
      </c>
      <c r="N10" s="375" t="s">
        <v>213</v>
      </c>
    </row>
    <row r="11" spans="1:14" ht="20.100000000000001" customHeight="1" x14ac:dyDescent="0.25">
      <c r="A11" s="8" t="s">
        <v>414</v>
      </c>
      <c r="B11" s="9">
        <v>19</v>
      </c>
      <c r="C11" s="9">
        <v>19</v>
      </c>
      <c r="D11" s="9">
        <f t="shared" si="0"/>
        <v>38</v>
      </c>
      <c r="E11" s="9">
        <v>0</v>
      </c>
      <c r="F11" s="9">
        <v>1</v>
      </c>
      <c r="G11" s="9">
        <f t="shared" si="1"/>
        <v>1</v>
      </c>
      <c r="H11" s="9">
        <v>0</v>
      </c>
      <c r="I11" s="9">
        <v>0</v>
      </c>
      <c r="J11" s="9">
        <v>0</v>
      </c>
      <c r="K11" s="9">
        <f t="shared" si="2"/>
        <v>19</v>
      </c>
      <c r="L11" s="9">
        <f t="shared" si="2"/>
        <v>20</v>
      </c>
      <c r="M11" s="9">
        <f t="shared" si="3"/>
        <v>39</v>
      </c>
      <c r="N11" s="375" t="s">
        <v>310</v>
      </c>
    </row>
    <row r="12" spans="1:14" ht="20.100000000000001" customHeight="1" x14ac:dyDescent="0.25">
      <c r="A12" s="8" t="s">
        <v>534</v>
      </c>
      <c r="B12" s="9">
        <v>0</v>
      </c>
      <c r="C12" s="9">
        <v>6</v>
      </c>
      <c r="D12" s="9">
        <f t="shared" si="0"/>
        <v>6</v>
      </c>
      <c r="E12" s="9">
        <v>0</v>
      </c>
      <c r="F12" s="9">
        <v>0</v>
      </c>
      <c r="G12" s="9">
        <f t="shared" si="1"/>
        <v>0</v>
      </c>
      <c r="H12" s="9">
        <v>0</v>
      </c>
      <c r="I12" s="9">
        <v>0</v>
      </c>
      <c r="J12" s="9">
        <v>0</v>
      </c>
      <c r="K12" s="9">
        <f t="shared" si="2"/>
        <v>0</v>
      </c>
      <c r="L12" s="9">
        <f t="shared" si="2"/>
        <v>6</v>
      </c>
      <c r="M12" s="9">
        <f t="shared" si="3"/>
        <v>6</v>
      </c>
      <c r="N12" s="375" t="s">
        <v>217</v>
      </c>
    </row>
    <row r="13" spans="1:14" ht="20.100000000000001" customHeight="1" x14ac:dyDescent="0.25">
      <c r="A13" s="8" t="s">
        <v>218</v>
      </c>
      <c r="B13" s="9">
        <v>88</v>
      </c>
      <c r="C13" s="9">
        <v>71</v>
      </c>
      <c r="D13" s="9">
        <f t="shared" si="0"/>
        <v>159</v>
      </c>
      <c r="E13" s="9">
        <v>8</v>
      </c>
      <c r="F13" s="9">
        <v>8</v>
      </c>
      <c r="G13" s="9">
        <f t="shared" si="1"/>
        <v>16</v>
      </c>
      <c r="H13" s="9">
        <v>36</v>
      </c>
      <c r="I13" s="9">
        <v>40</v>
      </c>
      <c r="J13" s="9">
        <f t="shared" ref="J13:J23" si="4">SUM(H13:I13)</f>
        <v>76</v>
      </c>
      <c r="K13" s="9">
        <f t="shared" si="2"/>
        <v>132</v>
      </c>
      <c r="L13" s="9">
        <f t="shared" si="2"/>
        <v>119</v>
      </c>
      <c r="M13" s="9">
        <f t="shared" si="3"/>
        <v>251</v>
      </c>
      <c r="N13" s="375" t="s">
        <v>219</v>
      </c>
    </row>
    <row r="14" spans="1:14" ht="20.100000000000001" customHeight="1" x14ac:dyDescent="0.25">
      <c r="A14" s="8" t="s">
        <v>1419</v>
      </c>
      <c r="B14" s="9">
        <v>48</v>
      </c>
      <c r="C14" s="9">
        <v>34</v>
      </c>
      <c r="D14" s="9">
        <f t="shared" si="0"/>
        <v>82</v>
      </c>
      <c r="E14" s="9">
        <v>9</v>
      </c>
      <c r="F14" s="9">
        <v>5</v>
      </c>
      <c r="G14" s="9">
        <f t="shared" si="1"/>
        <v>14</v>
      </c>
      <c r="H14" s="9">
        <v>22</v>
      </c>
      <c r="I14" s="9">
        <v>17</v>
      </c>
      <c r="J14" s="9">
        <f t="shared" si="4"/>
        <v>39</v>
      </c>
      <c r="K14" s="9">
        <f t="shared" si="2"/>
        <v>79</v>
      </c>
      <c r="L14" s="9">
        <f t="shared" si="2"/>
        <v>56</v>
      </c>
      <c r="M14" s="9">
        <f t="shared" si="3"/>
        <v>135</v>
      </c>
      <c r="N14" s="375" t="s">
        <v>223</v>
      </c>
    </row>
    <row r="15" spans="1:14" ht="20.100000000000001" customHeight="1" x14ac:dyDescent="0.25">
      <c r="A15" s="8" t="s">
        <v>224</v>
      </c>
      <c r="B15" s="9">
        <v>13</v>
      </c>
      <c r="C15" s="9">
        <v>9</v>
      </c>
      <c r="D15" s="9">
        <f t="shared" si="0"/>
        <v>22</v>
      </c>
      <c r="E15" s="9">
        <v>1</v>
      </c>
      <c r="F15" s="9">
        <v>4</v>
      </c>
      <c r="G15" s="9">
        <f t="shared" si="1"/>
        <v>5</v>
      </c>
      <c r="H15" s="9">
        <v>2</v>
      </c>
      <c r="I15" s="9">
        <v>1</v>
      </c>
      <c r="J15" s="9">
        <f t="shared" si="4"/>
        <v>3</v>
      </c>
      <c r="K15" s="9">
        <f t="shared" si="2"/>
        <v>16</v>
      </c>
      <c r="L15" s="9">
        <f t="shared" si="2"/>
        <v>14</v>
      </c>
      <c r="M15" s="9">
        <f t="shared" si="3"/>
        <v>30</v>
      </c>
      <c r="N15" s="375" t="s">
        <v>225</v>
      </c>
    </row>
    <row r="16" spans="1:14" ht="20.100000000000001" customHeight="1" x14ac:dyDescent="0.25">
      <c r="A16" s="8" t="s">
        <v>311</v>
      </c>
      <c r="B16" s="9">
        <v>40</v>
      </c>
      <c r="C16" s="9">
        <v>60</v>
      </c>
      <c r="D16" s="9">
        <f t="shared" si="0"/>
        <v>100</v>
      </c>
      <c r="E16" s="9">
        <v>5</v>
      </c>
      <c r="F16" s="9">
        <v>7</v>
      </c>
      <c r="G16" s="9">
        <f t="shared" si="1"/>
        <v>12</v>
      </c>
      <c r="H16" s="9">
        <v>3</v>
      </c>
      <c r="I16" s="9">
        <v>1</v>
      </c>
      <c r="J16" s="9">
        <f t="shared" si="4"/>
        <v>4</v>
      </c>
      <c r="K16" s="9">
        <f t="shared" si="2"/>
        <v>48</v>
      </c>
      <c r="L16" s="9">
        <f t="shared" si="2"/>
        <v>68</v>
      </c>
      <c r="M16" s="9">
        <f t="shared" si="3"/>
        <v>116</v>
      </c>
      <c r="N16" s="375" t="s">
        <v>227</v>
      </c>
    </row>
    <row r="17" spans="1:14" ht="20.100000000000001" customHeight="1" x14ac:dyDescent="0.25">
      <c r="A17" s="8" t="s">
        <v>1420</v>
      </c>
      <c r="B17" s="9">
        <v>48</v>
      </c>
      <c r="C17" s="9">
        <v>87</v>
      </c>
      <c r="D17" s="9">
        <f t="shared" si="0"/>
        <v>135</v>
      </c>
      <c r="E17" s="9">
        <v>4</v>
      </c>
      <c r="F17" s="9">
        <v>4</v>
      </c>
      <c r="G17" s="9">
        <f t="shared" si="1"/>
        <v>8</v>
      </c>
      <c r="H17" s="9">
        <v>18</v>
      </c>
      <c r="I17" s="9">
        <v>6</v>
      </c>
      <c r="J17" s="9">
        <f t="shared" si="4"/>
        <v>24</v>
      </c>
      <c r="K17" s="9">
        <f t="shared" si="2"/>
        <v>70</v>
      </c>
      <c r="L17" s="9">
        <f t="shared" si="2"/>
        <v>97</v>
      </c>
      <c r="M17" s="9">
        <f t="shared" si="3"/>
        <v>167</v>
      </c>
      <c r="N17" s="375" t="s">
        <v>1421</v>
      </c>
    </row>
    <row r="18" spans="1:14" ht="20.100000000000001" customHeight="1" x14ac:dyDescent="0.25">
      <c r="A18" s="8" t="s">
        <v>316</v>
      </c>
      <c r="B18" s="9">
        <v>136</v>
      </c>
      <c r="C18" s="9">
        <v>42</v>
      </c>
      <c r="D18" s="9">
        <f t="shared" si="0"/>
        <v>178</v>
      </c>
      <c r="E18" s="9">
        <v>23</v>
      </c>
      <c r="F18" s="9">
        <v>13</v>
      </c>
      <c r="G18" s="9">
        <f t="shared" si="1"/>
        <v>36</v>
      </c>
      <c r="H18" s="9">
        <v>8</v>
      </c>
      <c r="I18" s="9">
        <v>7</v>
      </c>
      <c r="J18" s="9">
        <f t="shared" si="4"/>
        <v>15</v>
      </c>
      <c r="K18" s="9">
        <f t="shared" si="2"/>
        <v>167</v>
      </c>
      <c r="L18" s="9">
        <f t="shared" si="2"/>
        <v>62</v>
      </c>
      <c r="M18" s="9">
        <f t="shared" si="3"/>
        <v>229</v>
      </c>
      <c r="N18" s="375" t="s">
        <v>231</v>
      </c>
    </row>
    <row r="19" spans="1:14" ht="20.100000000000001" customHeight="1" x14ac:dyDescent="0.25">
      <c r="A19" s="8" t="s">
        <v>472</v>
      </c>
      <c r="B19" s="9">
        <v>194</v>
      </c>
      <c r="C19" s="9">
        <v>211</v>
      </c>
      <c r="D19" s="9">
        <f t="shared" si="0"/>
        <v>405</v>
      </c>
      <c r="E19" s="9">
        <v>26</v>
      </c>
      <c r="F19" s="9">
        <v>25</v>
      </c>
      <c r="G19" s="9">
        <f t="shared" si="1"/>
        <v>51</v>
      </c>
      <c r="H19" s="9">
        <v>5</v>
      </c>
      <c r="I19" s="9">
        <v>1</v>
      </c>
      <c r="J19" s="9">
        <f t="shared" si="4"/>
        <v>6</v>
      </c>
      <c r="K19" s="9">
        <f t="shared" si="2"/>
        <v>225</v>
      </c>
      <c r="L19" s="9">
        <f t="shared" si="2"/>
        <v>237</v>
      </c>
      <c r="M19" s="9">
        <f t="shared" si="3"/>
        <v>462</v>
      </c>
      <c r="N19" s="375" t="s">
        <v>1162</v>
      </c>
    </row>
    <row r="20" spans="1:14" ht="20.100000000000001" customHeight="1" x14ac:dyDescent="0.25">
      <c r="A20" s="8" t="s">
        <v>1452</v>
      </c>
      <c r="B20" s="9">
        <v>70</v>
      </c>
      <c r="C20" s="9">
        <v>76</v>
      </c>
      <c r="D20" s="9">
        <f t="shared" si="0"/>
        <v>146</v>
      </c>
      <c r="E20" s="9">
        <v>7</v>
      </c>
      <c r="F20" s="9">
        <v>2</v>
      </c>
      <c r="G20" s="9">
        <f t="shared" si="1"/>
        <v>9</v>
      </c>
      <c r="H20" s="9">
        <v>8</v>
      </c>
      <c r="I20" s="9">
        <v>1</v>
      </c>
      <c r="J20" s="9">
        <f t="shared" si="4"/>
        <v>9</v>
      </c>
      <c r="K20" s="9">
        <f t="shared" si="2"/>
        <v>85</v>
      </c>
      <c r="L20" s="9">
        <f t="shared" si="2"/>
        <v>79</v>
      </c>
      <c r="M20" s="9">
        <f t="shared" si="3"/>
        <v>164</v>
      </c>
      <c r="N20" s="375" t="s">
        <v>1424</v>
      </c>
    </row>
    <row r="21" spans="1:14" ht="20.100000000000001" customHeight="1" x14ac:dyDescent="0.25">
      <c r="A21" s="8" t="s">
        <v>1453</v>
      </c>
      <c r="B21" s="9">
        <v>0</v>
      </c>
      <c r="C21" s="9">
        <v>6</v>
      </c>
      <c r="D21" s="9">
        <f t="shared" si="0"/>
        <v>6</v>
      </c>
      <c r="E21" s="9">
        <v>0</v>
      </c>
      <c r="F21" s="9">
        <v>16</v>
      </c>
      <c r="G21" s="9">
        <f t="shared" si="1"/>
        <v>16</v>
      </c>
      <c r="H21" s="9">
        <v>0</v>
      </c>
      <c r="I21" s="9">
        <v>1</v>
      </c>
      <c r="J21" s="9">
        <f t="shared" si="4"/>
        <v>1</v>
      </c>
      <c r="K21" s="9">
        <f t="shared" si="2"/>
        <v>0</v>
      </c>
      <c r="L21" s="9">
        <f t="shared" si="2"/>
        <v>23</v>
      </c>
      <c r="M21" s="9">
        <f t="shared" si="3"/>
        <v>23</v>
      </c>
      <c r="N21" s="375" t="s">
        <v>1426</v>
      </c>
    </row>
    <row r="22" spans="1:14" ht="20.100000000000001" customHeight="1" x14ac:dyDescent="0.25">
      <c r="A22" s="8" t="s">
        <v>1427</v>
      </c>
      <c r="B22" s="9">
        <v>0</v>
      </c>
      <c r="C22" s="9">
        <v>0</v>
      </c>
      <c r="D22" s="9">
        <f t="shared" si="0"/>
        <v>0</v>
      </c>
      <c r="E22" s="9">
        <v>2</v>
      </c>
      <c r="F22" s="9">
        <v>1</v>
      </c>
      <c r="G22" s="9">
        <f t="shared" si="1"/>
        <v>3</v>
      </c>
      <c r="H22" s="9">
        <v>1</v>
      </c>
      <c r="I22" s="9">
        <v>1</v>
      </c>
      <c r="J22" s="9">
        <f t="shared" si="4"/>
        <v>2</v>
      </c>
      <c r="K22" s="9">
        <f t="shared" si="2"/>
        <v>3</v>
      </c>
      <c r="L22" s="9">
        <f t="shared" si="2"/>
        <v>2</v>
      </c>
      <c r="M22" s="9">
        <f t="shared" si="3"/>
        <v>5</v>
      </c>
      <c r="N22" s="375" t="s">
        <v>1454</v>
      </c>
    </row>
    <row r="23" spans="1:14" ht="20.100000000000001" customHeight="1" x14ac:dyDescent="0.25">
      <c r="A23" s="8" t="s">
        <v>1252</v>
      </c>
      <c r="B23" s="9">
        <v>20</v>
      </c>
      <c r="C23" s="9">
        <v>1</v>
      </c>
      <c r="D23" s="9">
        <f t="shared" si="0"/>
        <v>21</v>
      </c>
      <c r="E23" s="9">
        <v>3</v>
      </c>
      <c r="F23" s="9">
        <v>0</v>
      </c>
      <c r="G23" s="9">
        <f t="shared" si="1"/>
        <v>3</v>
      </c>
      <c r="H23" s="9">
        <v>0</v>
      </c>
      <c r="I23" s="9">
        <v>0</v>
      </c>
      <c r="J23" s="9">
        <f t="shared" si="4"/>
        <v>0</v>
      </c>
      <c r="K23" s="9">
        <f t="shared" si="2"/>
        <v>23</v>
      </c>
      <c r="L23" s="9">
        <f t="shared" si="2"/>
        <v>1</v>
      </c>
      <c r="M23" s="9">
        <f t="shared" si="3"/>
        <v>24</v>
      </c>
      <c r="N23" s="375" t="s">
        <v>1246</v>
      </c>
    </row>
    <row r="24" spans="1:14" ht="20.100000000000001" customHeight="1" x14ac:dyDescent="0.25">
      <c r="A24" s="8" t="s">
        <v>242</v>
      </c>
      <c r="B24" s="9">
        <v>189</v>
      </c>
      <c r="C24" s="9">
        <v>188</v>
      </c>
      <c r="D24" s="9">
        <f t="shared" si="0"/>
        <v>377</v>
      </c>
      <c r="E24" s="9">
        <v>33</v>
      </c>
      <c r="F24" s="9">
        <v>23</v>
      </c>
      <c r="G24" s="9">
        <f t="shared" si="1"/>
        <v>56</v>
      </c>
      <c r="H24" s="9">
        <v>13</v>
      </c>
      <c r="I24" s="9">
        <v>8</v>
      </c>
      <c r="J24" s="9">
        <f>SUM(H24:I24)</f>
        <v>21</v>
      </c>
      <c r="K24" s="9">
        <f t="shared" si="2"/>
        <v>235</v>
      </c>
      <c r="L24" s="9">
        <f t="shared" si="2"/>
        <v>219</v>
      </c>
      <c r="M24" s="9">
        <f t="shared" si="3"/>
        <v>454</v>
      </c>
      <c r="N24" s="375" t="s">
        <v>243</v>
      </c>
    </row>
    <row r="25" spans="1:14" ht="20.100000000000001" customHeight="1" x14ac:dyDescent="0.25">
      <c r="A25" s="8" t="s">
        <v>477</v>
      </c>
      <c r="B25" s="9">
        <v>19</v>
      </c>
      <c r="C25" s="9">
        <v>4</v>
      </c>
      <c r="D25" s="9">
        <f t="shared" si="0"/>
        <v>23</v>
      </c>
      <c r="E25" s="9">
        <v>1</v>
      </c>
      <c r="F25" s="9">
        <v>1</v>
      </c>
      <c r="G25" s="9">
        <f t="shared" si="1"/>
        <v>2</v>
      </c>
      <c r="H25" s="9">
        <v>0</v>
      </c>
      <c r="I25" s="9">
        <v>0</v>
      </c>
      <c r="J25" s="9">
        <v>0</v>
      </c>
      <c r="K25" s="9">
        <f t="shared" si="2"/>
        <v>20</v>
      </c>
      <c r="L25" s="9">
        <f t="shared" si="2"/>
        <v>5</v>
      </c>
      <c r="M25" s="9">
        <f t="shared" si="3"/>
        <v>25</v>
      </c>
      <c r="N25" s="375" t="s">
        <v>478</v>
      </c>
    </row>
    <row r="26" spans="1:14" ht="20.100000000000001" customHeight="1" x14ac:dyDescent="0.25">
      <c r="A26" s="8" t="s">
        <v>451</v>
      </c>
      <c r="B26" s="9">
        <v>55</v>
      </c>
      <c r="C26" s="9">
        <v>4</v>
      </c>
      <c r="D26" s="9">
        <f t="shared" si="0"/>
        <v>59</v>
      </c>
      <c r="E26" s="9">
        <v>18</v>
      </c>
      <c r="F26" s="9">
        <v>2</v>
      </c>
      <c r="G26" s="9">
        <f t="shared" si="1"/>
        <v>20</v>
      </c>
      <c r="H26" s="9">
        <v>0</v>
      </c>
      <c r="I26" s="9">
        <v>0</v>
      </c>
      <c r="J26" s="9">
        <v>0</v>
      </c>
      <c r="K26" s="9">
        <f t="shared" si="2"/>
        <v>73</v>
      </c>
      <c r="L26" s="9">
        <f t="shared" si="2"/>
        <v>6</v>
      </c>
      <c r="M26" s="9">
        <f t="shared" si="3"/>
        <v>79</v>
      </c>
      <c r="N26" s="375" t="s">
        <v>247</v>
      </c>
    </row>
    <row r="27" spans="1:14" ht="20.100000000000001" customHeight="1" x14ac:dyDescent="0.25">
      <c r="A27" s="8" t="s">
        <v>248</v>
      </c>
      <c r="B27" s="9">
        <v>72</v>
      </c>
      <c r="C27" s="9">
        <v>53</v>
      </c>
      <c r="D27" s="9">
        <f t="shared" si="0"/>
        <v>125</v>
      </c>
      <c r="E27" s="9">
        <v>8</v>
      </c>
      <c r="F27" s="9">
        <v>5</v>
      </c>
      <c r="G27" s="9">
        <f t="shared" si="1"/>
        <v>13</v>
      </c>
      <c r="H27" s="9">
        <v>0</v>
      </c>
      <c r="I27" s="9">
        <v>0</v>
      </c>
      <c r="J27" s="9">
        <v>0</v>
      </c>
      <c r="K27" s="9">
        <f t="shared" si="2"/>
        <v>80</v>
      </c>
      <c r="L27" s="9">
        <f t="shared" si="2"/>
        <v>58</v>
      </c>
      <c r="M27" s="9">
        <f t="shared" si="3"/>
        <v>138</v>
      </c>
      <c r="N27" s="375" t="s">
        <v>249</v>
      </c>
    </row>
    <row r="28" spans="1:14" ht="20.100000000000001" customHeight="1" x14ac:dyDescent="0.25">
      <c r="A28" s="8" t="s">
        <v>446</v>
      </c>
      <c r="B28" s="9">
        <v>22</v>
      </c>
      <c r="C28" s="9">
        <v>18</v>
      </c>
      <c r="D28" s="9">
        <f t="shared" si="0"/>
        <v>40</v>
      </c>
      <c r="E28" s="9">
        <v>10</v>
      </c>
      <c r="F28" s="9">
        <v>10</v>
      </c>
      <c r="G28" s="9">
        <f t="shared" si="1"/>
        <v>20</v>
      </c>
      <c r="H28" s="9">
        <v>10</v>
      </c>
      <c r="I28" s="9">
        <v>9</v>
      </c>
      <c r="J28" s="9">
        <f>SUM(H28:I28)</f>
        <v>19</v>
      </c>
      <c r="K28" s="9">
        <f t="shared" si="2"/>
        <v>42</v>
      </c>
      <c r="L28" s="9">
        <f t="shared" si="2"/>
        <v>37</v>
      </c>
      <c r="M28" s="9">
        <f t="shared" si="3"/>
        <v>79</v>
      </c>
      <c r="N28" s="375" t="s">
        <v>1375</v>
      </c>
    </row>
    <row r="29" spans="1:14" ht="20.100000000000001" customHeight="1" thickBot="1" x14ac:dyDescent="0.3">
      <c r="A29" s="11" t="s">
        <v>90</v>
      </c>
      <c r="B29" s="354">
        <f>SUM(B9:B28)</f>
        <v>1042</v>
      </c>
      <c r="C29" s="354">
        <f t="shared" ref="C29:M29" si="5">SUM(C9:C28)</f>
        <v>900</v>
      </c>
      <c r="D29" s="354">
        <f t="shared" si="5"/>
        <v>1942</v>
      </c>
      <c r="E29" s="354">
        <f t="shared" si="5"/>
        <v>159</v>
      </c>
      <c r="F29" s="354">
        <f t="shared" si="5"/>
        <v>127</v>
      </c>
      <c r="G29" s="354">
        <f t="shared" si="5"/>
        <v>286</v>
      </c>
      <c r="H29" s="354">
        <f t="shared" si="5"/>
        <v>127</v>
      </c>
      <c r="I29" s="354">
        <f t="shared" si="5"/>
        <v>93</v>
      </c>
      <c r="J29" s="354">
        <f t="shared" si="5"/>
        <v>220</v>
      </c>
      <c r="K29" s="354">
        <f t="shared" si="5"/>
        <v>1328</v>
      </c>
      <c r="L29" s="354">
        <f t="shared" si="5"/>
        <v>1120</v>
      </c>
      <c r="M29" s="354">
        <f t="shared" si="5"/>
        <v>2448</v>
      </c>
      <c r="N29" s="13" t="s">
        <v>420</v>
      </c>
    </row>
    <row r="30" spans="1:14" ht="17.100000000000001" customHeight="1" thickTop="1" x14ac:dyDescent="0.25"/>
    <row r="31" spans="1:14" ht="17.100000000000001" customHeight="1" x14ac:dyDescent="0.25"/>
    <row r="32" spans="1:14" ht="17.100000000000001" customHeight="1" x14ac:dyDescent="0.25"/>
    <row r="33" spans="1:14" ht="17.100000000000001" customHeight="1" x14ac:dyDescent="0.25"/>
    <row r="34" spans="1:14" ht="17.100000000000001" customHeight="1" x14ac:dyDescent="0.25"/>
    <row r="35" spans="1:14" ht="17.100000000000001" customHeight="1" x14ac:dyDescent="0.25"/>
    <row r="36" spans="1:14" ht="17.100000000000001" customHeight="1" x14ac:dyDescent="0.25"/>
    <row r="37" spans="1:14" ht="17.100000000000001" customHeight="1" x14ac:dyDescent="0.25"/>
    <row r="38" spans="1:14" ht="17.100000000000001" customHeight="1" x14ac:dyDescent="0.25"/>
    <row r="39" spans="1:14" ht="17.100000000000001" customHeight="1" x14ac:dyDescent="0.25"/>
    <row r="40" spans="1:14" ht="25.5" customHeight="1" thickBot="1" x14ac:dyDescent="0.35">
      <c r="A40" s="35" t="s">
        <v>1455</v>
      </c>
      <c r="N40" s="81" t="s">
        <v>1456</v>
      </c>
    </row>
    <row r="41" spans="1:14" ht="20.100000000000001" customHeight="1" thickTop="1" x14ac:dyDescent="0.3">
      <c r="A41" s="735" t="s">
        <v>205</v>
      </c>
      <c r="B41" s="746" t="s">
        <v>129</v>
      </c>
      <c r="C41" s="746"/>
      <c r="D41" s="746"/>
      <c r="E41" s="746" t="s">
        <v>130</v>
      </c>
      <c r="F41" s="746"/>
      <c r="G41" s="746"/>
      <c r="H41" s="746" t="s">
        <v>131</v>
      </c>
      <c r="I41" s="746"/>
      <c r="J41" s="746"/>
      <c r="K41" s="746" t="s">
        <v>4</v>
      </c>
      <c r="L41" s="746"/>
      <c r="M41" s="746"/>
      <c r="N41" s="735" t="s">
        <v>206</v>
      </c>
    </row>
    <row r="42" spans="1:14" ht="20.100000000000001" customHeight="1" x14ac:dyDescent="0.3">
      <c r="A42" s="736"/>
      <c r="B42" s="747" t="s">
        <v>132</v>
      </c>
      <c r="C42" s="747"/>
      <c r="D42" s="747"/>
      <c r="E42" s="747" t="s">
        <v>133</v>
      </c>
      <c r="F42" s="747"/>
      <c r="G42" s="747"/>
      <c r="H42" s="747" t="s">
        <v>134</v>
      </c>
      <c r="I42" s="747"/>
      <c r="J42" s="747"/>
      <c r="K42" s="747" t="s">
        <v>9</v>
      </c>
      <c r="L42" s="747"/>
      <c r="M42" s="747"/>
      <c r="N42" s="736"/>
    </row>
    <row r="43" spans="1:14" ht="20.100000000000001" customHeight="1" x14ac:dyDescent="0.3">
      <c r="A43" s="736"/>
      <c r="B43" s="370" t="s">
        <v>10</v>
      </c>
      <c r="C43" s="370" t="s">
        <v>113</v>
      </c>
      <c r="D43" s="370" t="s">
        <v>12</v>
      </c>
      <c r="E43" s="370" t="s">
        <v>10</v>
      </c>
      <c r="F43" s="370" t="s">
        <v>113</v>
      </c>
      <c r="G43" s="370" t="s">
        <v>12</v>
      </c>
      <c r="H43" s="370" t="s">
        <v>10</v>
      </c>
      <c r="I43" s="370" t="s">
        <v>113</v>
      </c>
      <c r="J43" s="370" t="s">
        <v>12</v>
      </c>
      <c r="K43" s="370" t="s">
        <v>10</v>
      </c>
      <c r="L43" s="370" t="s">
        <v>113</v>
      </c>
      <c r="M43" s="370" t="s">
        <v>12</v>
      </c>
      <c r="N43" s="736"/>
    </row>
    <row r="44" spans="1:14" ht="20.100000000000001" customHeight="1" thickBot="1" x14ac:dyDescent="0.35">
      <c r="A44" s="737"/>
      <c r="B44" s="4" t="s">
        <v>13</v>
      </c>
      <c r="C44" s="4" t="s">
        <v>14</v>
      </c>
      <c r="D44" s="4" t="s">
        <v>9</v>
      </c>
      <c r="E44" s="4" t="s">
        <v>13</v>
      </c>
      <c r="F44" s="4" t="s">
        <v>14</v>
      </c>
      <c r="G44" s="4" t="s">
        <v>9</v>
      </c>
      <c r="H44" s="4" t="s">
        <v>13</v>
      </c>
      <c r="I44" s="4" t="s">
        <v>14</v>
      </c>
      <c r="J44" s="4" t="s">
        <v>9</v>
      </c>
      <c r="K44" s="4" t="s">
        <v>13</v>
      </c>
      <c r="L44" s="4" t="s">
        <v>14</v>
      </c>
      <c r="M44" s="4" t="s">
        <v>9</v>
      </c>
      <c r="N44" s="737"/>
    </row>
    <row r="45" spans="1:14" ht="20.100000000000001" customHeight="1" x14ac:dyDescent="0.25">
      <c r="A45" s="39" t="s">
        <v>1087</v>
      </c>
      <c r="B45" s="40"/>
      <c r="C45" s="40"/>
      <c r="D45" s="40"/>
      <c r="E45" s="40"/>
      <c r="F45" s="40"/>
      <c r="G45" s="40"/>
      <c r="H45" s="40"/>
      <c r="I45" s="40"/>
      <c r="J45" s="40"/>
      <c r="K45" s="41"/>
      <c r="L45" s="39"/>
      <c r="M45" s="40"/>
      <c r="N45" s="41" t="s">
        <v>93</v>
      </c>
    </row>
    <row r="46" spans="1:14" ht="20.100000000000001" customHeight="1" x14ac:dyDescent="0.25">
      <c r="A46" s="8" t="s">
        <v>534</v>
      </c>
      <c r="B46" s="9">
        <v>15</v>
      </c>
      <c r="C46" s="9">
        <v>29</v>
      </c>
      <c r="D46" s="9">
        <f>SUM(B46:C46)</f>
        <v>44</v>
      </c>
      <c r="E46" s="9">
        <v>2</v>
      </c>
      <c r="F46" s="9">
        <v>0</v>
      </c>
      <c r="G46" s="9">
        <f>SUM(E46:F46)</f>
        <v>2</v>
      </c>
      <c r="H46" s="9">
        <v>0</v>
      </c>
      <c r="I46" s="9">
        <v>0</v>
      </c>
      <c r="J46" s="9">
        <v>0</v>
      </c>
      <c r="K46" s="9">
        <f>SUM(B46,E46,H46)</f>
        <v>17</v>
      </c>
      <c r="L46" s="9">
        <f>SUM(C46,F46,I46)</f>
        <v>29</v>
      </c>
      <c r="M46" s="9">
        <f>SUM(K46:L46)</f>
        <v>46</v>
      </c>
      <c r="N46" s="375" t="s">
        <v>217</v>
      </c>
    </row>
    <row r="47" spans="1:14" ht="20.100000000000001" customHeight="1" x14ac:dyDescent="0.25">
      <c r="A47" s="8" t="s">
        <v>218</v>
      </c>
      <c r="B47" s="9">
        <v>178</v>
      </c>
      <c r="C47" s="9">
        <v>14</v>
      </c>
      <c r="D47" s="9">
        <f>SUM(B47:C47)</f>
        <v>192</v>
      </c>
      <c r="E47" s="9">
        <v>14</v>
      </c>
      <c r="F47" s="9">
        <v>0</v>
      </c>
      <c r="G47" s="9">
        <f>SUM(E47:F47)</f>
        <v>14</v>
      </c>
      <c r="H47" s="9">
        <v>18</v>
      </c>
      <c r="I47" s="9">
        <v>2</v>
      </c>
      <c r="J47" s="9">
        <f>SUM(H47:I47)</f>
        <v>20</v>
      </c>
      <c r="K47" s="9">
        <f t="shared" ref="K47:L58" si="6">SUM(B47,E47,H47)</f>
        <v>210</v>
      </c>
      <c r="L47" s="9">
        <f t="shared" si="6"/>
        <v>16</v>
      </c>
      <c r="M47" s="9">
        <f t="shared" ref="M47:M58" si="7">SUM(K47:L47)</f>
        <v>226</v>
      </c>
      <c r="N47" s="375" t="s">
        <v>219</v>
      </c>
    </row>
    <row r="48" spans="1:14" ht="20.100000000000001" customHeight="1" x14ac:dyDescent="0.25">
      <c r="A48" s="8" t="s">
        <v>311</v>
      </c>
      <c r="B48" s="9">
        <v>135</v>
      </c>
      <c r="C48" s="9">
        <v>80</v>
      </c>
      <c r="D48" s="9">
        <f t="shared" ref="D48:D53" si="8">SUM(B48:C48)</f>
        <v>215</v>
      </c>
      <c r="E48" s="9">
        <v>4</v>
      </c>
      <c r="F48" s="9">
        <v>2</v>
      </c>
      <c r="G48" s="9">
        <f t="shared" ref="G48:G53" si="9">SUM(E48:F48)</f>
        <v>6</v>
      </c>
      <c r="H48" s="9">
        <v>0</v>
      </c>
      <c r="I48" s="9">
        <v>0</v>
      </c>
      <c r="J48" s="9">
        <f t="shared" ref="J48:J53" si="10">SUM(H48:I48)</f>
        <v>0</v>
      </c>
      <c r="K48" s="9">
        <f t="shared" si="6"/>
        <v>139</v>
      </c>
      <c r="L48" s="9">
        <f t="shared" si="6"/>
        <v>82</v>
      </c>
      <c r="M48" s="9">
        <f t="shared" si="7"/>
        <v>221</v>
      </c>
      <c r="N48" s="375" t="s">
        <v>267</v>
      </c>
    </row>
    <row r="49" spans="1:14" ht="20.100000000000001" customHeight="1" x14ac:dyDescent="0.25">
      <c r="A49" s="8" t="s">
        <v>1420</v>
      </c>
      <c r="B49" s="9">
        <v>63</v>
      </c>
      <c r="C49" s="9">
        <v>46</v>
      </c>
      <c r="D49" s="9">
        <f t="shared" si="8"/>
        <v>109</v>
      </c>
      <c r="E49" s="9">
        <v>0</v>
      </c>
      <c r="F49" s="9">
        <v>1</v>
      </c>
      <c r="G49" s="9">
        <f t="shared" si="9"/>
        <v>1</v>
      </c>
      <c r="H49" s="9">
        <v>4</v>
      </c>
      <c r="I49" s="9">
        <v>2</v>
      </c>
      <c r="J49" s="9">
        <f t="shared" si="10"/>
        <v>6</v>
      </c>
      <c r="K49" s="9">
        <f t="shared" si="6"/>
        <v>67</v>
      </c>
      <c r="L49" s="9">
        <f t="shared" si="6"/>
        <v>49</v>
      </c>
      <c r="M49" s="9">
        <f t="shared" si="7"/>
        <v>116</v>
      </c>
      <c r="N49" s="375" t="s">
        <v>1421</v>
      </c>
    </row>
    <row r="50" spans="1:14" ht="20.100000000000001" customHeight="1" x14ac:dyDescent="0.25">
      <c r="A50" s="8" t="s">
        <v>316</v>
      </c>
      <c r="B50" s="9">
        <v>27</v>
      </c>
      <c r="C50" s="9">
        <v>8</v>
      </c>
      <c r="D50" s="9">
        <f t="shared" si="8"/>
        <v>35</v>
      </c>
      <c r="E50" s="9">
        <v>1</v>
      </c>
      <c r="F50" s="9">
        <v>0</v>
      </c>
      <c r="G50" s="9">
        <f t="shared" si="9"/>
        <v>1</v>
      </c>
      <c r="H50" s="9">
        <v>4</v>
      </c>
      <c r="I50" s="9"/>
      <c r="J50" s="9">
        <f t="shared" si="10"/>
        <v>4</v>
      </c>
      <c r="K50" s="9">
        <f t="shared" si="6"/>
        <v>32</v>
      </c>
      <c r="L50" s="9">
        <f t="shared" si="6"/>
        <v>8</v>
      </c>
      <c r="M50" s="9">
        <f t="shared" si="7"/>
        <v>40</v>
      </c>
      <c r="N50" s="375" t="s">
        <v>1251</v>
      </c>
    </row>
    <row r="51" spans="1:14" ht="20.100000000000001" customHeight="1" x14ac:dyDescent="0.25">
      <c r="A51" s="8" t="s">
        <v>472</v>
      </c>
      <c r="B51" s="9">
        <v>199</v>
      </c>
      <c r="C51" s="9">
        <v>125</v>
      </c>
      <c r="D51" s="9">
        <f t="shared" si="8"/>
        <v>324</v>
      </c>
      <c r="E51" s="9">
        <v>0</v>
      </c>
      <c r="F51" s="9">
        <v>0</v>
      </c>
      <c r="G51" s="9">
        <f t="shared" si="9"/>
        <v>0</v>
      </c>
      <c r="H51" s="9">
        <v>8</v>
      </c>
      <c r="I51" s="9">
        <v>6</v>
      </c>
      <c r="J51" s="9">
        <f t="shared" si="10"/>
        <v>14</v>
      </c>
      <c r="K51" s="9">
        <f t="shared" si="6"/>
        <v>207</v>
      </c>
      <c r="L51" s="9">
        <f t="shared" si="6"/>
        <v>131</v>
      </c>
      <c r="M51" s="9">
        <f t="shared" si="7"/>
        <v>338</v>
      </c>
      <c r="N51" s="375" t="s">
        <v>1162</v>
      </c>
    </row>
    <row r="52" spans="1:14" ht="20.100000000000001" customHeight="1" x14ac:dyDescent="0.25">
      <c r="A52" s="8" t="s">
        <v>1452</v>
      </c>
      <c r="B52" s="9">
        <v>86</v>
      </c>
      <c r="C52" s="9">
        <v>63</v>
      </c>
      <c r="D52" s="9">
        <f t="shared" si="8"/>
        <v>149</v>
      </c>
      <c r="E52" s="9">
        <v>0</v>
      </c>
      <c r="F52" s="9">
        <v>0</v>
      </c>
      <c r="G52" s="9">
        <f t="shared" si="9"/>
        <v>0</v>
      </c>
      <c r="H52" s="9">
        <v>4</v>
      </c>
      <c r="I52" s="9">
        <v>1</v>
      </c>
      <c r="J52" s="9">
        <f t="shared" si="10"/>
        <v>5</v>
      </c>
      <c r="K52" s="9">
        <f t="shared" si="6"/>
        <v>90</v>
      </c>
      <c r="L52" s="9">
        <f t="shared" si="6"/>
        <v>64</v>
      </c>
      <c r="M52" s="9">
        <f t="shared" si="7"/>
        <v>154</v>
      </c>
      <c r="N52" s="375" t="s">
        <v>1424</v>
      </c>
    </row>
    <row r="53" spans="1:14" ht="20.100000000000001" customHeight="1" x14ac:dyDescent="0.25">
      <c r="A53" s="8" t="s">
        <v>1453</v>
      </c>
      <c r="B53" s="9">
        <v>0</v>
      </c>
      <c r="C53" s="9">
        <v>4</v>
      </c>
      <c r="D53" s="9">
        <f t="shared" si="8"/>
        <v>4</v>
      </c>
      <c r="E53" s="9">
        <v>0</v>
      </c>
      <c r="F53" s="9">
        <v>0</v>
      </c>
      <c r="G53" s="9">
        <f t="shared" si="9"/>
        <v>0</v>
      </c>
      <c r="H53" s="9">
        <v>0</v>
      </c>
      <c r="I53" s="9">
        <v>1</v>
      </c>
      <c r="J53" s="9">
        <f t="shared" si="10"/>
        <v>1</v>
      </c>
      <c r="K53" s="9">
        <f t="shared" si="6"/>
        <v>0</v>
      </c>
      <c r="L53" s="9">
        <f t="shared" si="6"/>
        <v>5</v>
      </c>
      <c r="M53" s="9">
        <f t="shared" si="7"/>
        <v>5</v>
      </c>
      <c r="N53" s="375" t="s">
        <v>1426</v>
      </c>
    </row>
    <row r="54" spans="1:14" ht="20.100000000000001" customHeight="1" x14ac:dyDescent="0.25">
      <c r="A54" s="8" t="s">
        <v>238</v>
      </c>
      <c r="B54" s="9">
        <v>2</v>
      </c>
      <c r="C54" s="9">
        <v>0</v>
      </c>
      <c r="D54" s="9">
        <f>SUM(B54:C54)</f>
        <v>2</v>
      </c>
      <c r="E54" s="9">
        <v>0</v>
      </c>
      <c r="F54" s="9">
        <v>0</v>
      </c>
      <c r="G54" s="9">
        <v>0</v>
      </c>
      <c r="H54" s="9">
        <v>0</v>
      </c>
      <c r="I54" s="9">
        <v>0</v>
      </c>
      <c r="J54" s="9">
        <v>0</v>
      </c>
      <c r="K54" s="9">
        <f t="shared" si="6"/>
        <v>2</v>
      </c>
      <c r="L54" s="9">
        <f t="shared" si="6"/>
        <v>0</v>
      </c>
      <c r="M54" s="9">
        <f t="shared" si="7"/>
        <v>2</v>
      </c>
      <c r="N54" s="375" t="s">
        <v>1246</v>
      </c>
    </row>
    <row r="55" spans="1:14" ht="20.100000000000001" customHeight="1" x14ac:dyDescent="0.25">
      <c r="A55" s="8" t="s">
        <v>242</v>
      </c>
      <c r="B55" s="9">
        <v>5</v>
      </c>
      <c r="C55" s="9">
        <v>0</v>
      </c>
      <c r="D55" s="9">
        <f>SUM(B55:C55)</f>
        <v>5</v>
      </c>
      <c r="E55" s="9">
        <v>0</v>
      </c>
      <c r="F55" s="9">
        <v>0</v>
      </c>
      <c r="G55" s="9">
        <f>SUM(E55:F55)</f>
        <v>0</v>
      </c>
      <c r="H55" s="9">
        <v>0</v>
      </c>
      <c r="I55" s="9">
        <v>1</v>
      </c>
      <c r="J55" s="9">
        <f>SUM(H55:I55)</f>
        <v>1</v>
      </c>
      <c r="K55" s="9">
        <f t="shared" si="6"/>
        <v>5</v>
      </c>
      <c r="L55" s="9">
        <f t="shared" si="6"/>
        <v>1</v>
      </c>
      <c r="M55" s="9">
        <f t="shared" si="7"/>
        <v>6</v>
      </c>
      <c r="N55" s="375" t="s">
        <v>243</v>
      </c>
    </row>
    <row r="56" spans="1:14" ht="20.100000000000001" customHeight="1" x14ac:dyDescent="0.25">
      <c r="A56" s="8" t="s">
        <v>246</v>
      </c>
      <c r="B56" s="9">
        <v>10</v>
      </c>
      <c r="C56" s="9">
        <v>3</v>
      </c>
      <c r="D56" s="9">
        <f>SUM(B56:C56)</f>
        <v>13</v>
      </c>
      <c r="E56" s="9">
        <v>0</v>
      </c>
      <c r="F56" s="9">
        <v>0</v>
      </c>
      <c r="G56" s="9">
        <v>0</v>
      </c>
      <c r="H56" s="9">
        <v>0</v>
      </c>
      <c r="I56" s="9">
        <v>0</v>
      </c>
      <c r="J56" s="9">
        <v>0</v>
      </c>
      <c r="K56" s="9">
        <f t="shared" si="6"/>
        <v>10</v>
      </c>
      <c r="L56" s="9">
        <f t="shared" si="6"/>
        <v>3</v>
      </c>
      <c r="M56" s="9">
        <f t="shared" si="7"/>
        <v>13</v>
      </c>
      <c r="N56" s="375" t="s">
        <v>247</v>
      </c>
    </row>
    <row r="57" spans="1:14" ht="20.100000000000001" customHeight="1" x14ac:dyDescent="0.25">
      <c r="A57" s="8" t="s">
        <v>248</v>
      </c>
      <c r="B57" s="9">
        <v>103</v>
      </c>
      <c r="C57" s="9">
        <v>33</v>
      </c>
      <c r="D57" s="9">
        <f>SUM(B57:C57)</f>
        <v>136</v>
      </c>
      <c r="E57" s="9">
        <v>1</v>
      </c>
      <c r="F57" s="9">
        <v>1</v>
      </c>
      <c r="G57" s="9">
        <f>SUM(E57:F57)</f>
        <v>2</v>
      </c>
      <c r="H57" s="9">
        <v>0</v>
      </c>
      <c r="I57" s="9">
        <v>0</v>
      </c>
      <c r="J57" s="9">
        <f>SUM(H57:I57)</f>
        <v>0</v>
      </c>
      <c r="K57" s="9">
        <f t="shared" si="6"/>
        <v>104</v>
      </c>
      <c r="L57" s="9">
        <f t="shared" si="6"/>
        <v>34</v>
      </c>
      <c r="M57" s="9">
        <f t="shared" si="7"/>
        <v>138</v>
      </c>
      <c r="N57" s="375" t="s">
        <v>249</v>
      </c>
    </row>
    <row r="58" spans="1:14" ht="20.100000000000001" customHeight="1" x14ac:dyDescent="0.25">
      <c r="A58" s="8" t="s">
        <v>446</v>
      </c>
      <c r="B58" s="9">
        <v>0</v>
      </c>
      <c r="C58" s="9">
        <v>0</v>
      </c>
      <c r="D58" s="9">
        <f>SUM(B58:C58)</f>
        <v>0</v>
      </c>
      <c r="E58" s="9">
        <v>1</v>
      </c>
      <c r="F58" s="9">
        <v>0</v>
      </c>
      <c r="G58" s="9">
        <f>SUM(E58:F58)</f>
        <v>1</v>
      </c>
      <c r="H58" s="9">
        <v>0</v>
      </c>
      <c r="I58" s="9">
        <v>0</v>
      </c>
      <c r="J58" s="9">
        <v>0</v>
      </c>
      <c r="K58" s="9">
        <f t="shared" si="6"/>
        <v>1</v>
      </c>
      <c r="L58" s="9">
        <f t="shared" si="6"/>
        <v>0</v>
      </c>
      <c r="M58" s="9">
        <f t="shared" si="7"/>
        <v>1</v>
      </c>
      <c r="N58" s="375" t="s">
        <v>1375</v>
      </c>
    </row>
    <row r="59" spans="1:14" ht="20.100000000000001" customHeight="1" thickBot="1" x14ac:dyDescent="0.3">
      <c r="A59" s="42" t="s">
        <v>516</v>
      </c>
      <c r="B59" s="43">
        <f>SUM(B46:B58)</f>
        <v>823</v>
      </c>
      <c r="C59" s="43">
        <f t="shared" ref="C59:M59" si="11">SUM(C46:C58)</f>
        <v>405</v>
      </c>
      <c r="D59" s="43">
        <f t="shared" si="11"/>
        <v>1228</v>
      </c>
      <c r="E59" s="43">
        <f t="shared" si="11"/>
        <v>23</v>
      </c>
      <c r="F59" s="43">
        <f t="shared" si="11"/>
        <v>4</v>
      </c>
      <c r="G59" s="43">
        <f t="shared" si="11"/>
        <v>27</v>
      </c>
      <c r="H59" s="43">
        <f t="shared" si="11"/>
        <v>38</v>
      </c>
      <c r="I59" s="43">
        <f t="shared" si="11"/>
        <v>13</v>
      </c>
      <c r="J59" s="43">
        <f t="shared" si="11"/>
        <v>51</v>
      </c>
      <c r="K59" s="43">
        <f t="shared" si="11"/>
        <v>884</v>
      </c>
      <c r="L59" s="43">
        <f t="shared" si="11"/>
        <v>422</v>
      </c>
      <c r="M59" s="43">
        <f t="shared" si="11"/>
        <v>1306</v>
      </c>
      <c r="N59" s="44" t="s">
        <v>261</v>
      </c>
    </row>
    <row r="60" spans="1:14" ht="20.100000000000001" customHeight="1" thickBot="1" x14ac:dyDescent="0.3">
      <c r="A60" s="23" t="s">
        <v>384</v>
      </c>
      <c r="B60" s="24">
        <f t="shared" ref="B60:M60" si="12">SUM(B59,B29)</f>
        <v>1865</v>
      </c>
      <c r="C60" s="24">
        <f t="shared" si="12"/>
        <v>1305</v>
      </c>
      <c r="D60" s="24">
        <f t="shared" si="12"/>
        <v>3170</v>
      </c>
      <c r="E60" s="24">
        <f t="shared" si="12"/>
        <v>182</v>
      </c>
      <c r="F60" s="24">
        <f t="shared" si="12"/>
        <v>131</v>
      </c>
      <c r="G60" s="24">
        <f t="shared" si="12"/>
        <v>313</v>
      </c>
      <c r="H60" s="24">
        <f t="shared" si="12"/>
        <v>165</v>
      </c>
      <c r="I60" s="24">
        <f t="shared" si="12"/>
        <v>106</v>
      </c>
      <c r="J60" s="24">
        <f t="shared" si="12"/>
        <v>271</v>
      </c>
      <c r="K60" s="24">
        <f t="shared" si="12"/>
        <v>2212</v>
      </c>
      <c r="L60" s="24">
        <f t="shared" si="12"/>
        <v>1542</v>
      </c>
      <c r="M60" s="24">
        <f t="shared" si="12"/>
        <v>3754</v>
      </c>
      <c r="N60" s="376" t="s">
        <v>263</v>
      </c>
    </row>
    <row r="61" spans="1:14" ht="14.4" thickTop="1" x14ac:dyDescent="0.25"/>
  </sheetData>
  <mergeCells count="22">
    <mergeCell ref="A1:N1"/>
    <mergeCell ref="A2:N2"/>
    <mergeCell ref="A4:A7"/>
    <mergeCell ref="B4:D4"/>
    <mergeCell ref="E4:G4"/>
    <mergeCell ref="H4:J4"/>
    <mergeCell ref="K4:M4"/>
    <mergeCell ref="N4:N7"/>
    <mergeCell ref="B5:D5"/>
    <mergeCell ref="E5:G5"/>
    <mergeCell ref="H5:J5"/>
    <mergeCell ref="K5:M5"/>
    <mergeCell ref="A41:A44"/>
    <mergeCell ref="B41:D41"/>
    <mergeCell ref="E41:G41"/>
    <mergeCell ref="H41:J41"/>
    <mergeCell ref="K41:M41"/>
    <mergeCell ref="N41:N44"/>
    <mergeCell ref="B42:D42"/>
    <mergeCell ref="E42:G42"/>
    <mergeCell ref="H42:J42"/>
    <mergeCell ref="K42:M42"/>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38"/>
  <sheetViews>
    <sheetView rightToLeft="1" view="pageBreakPreview" topLeftCell="A124" zoomScale="80" zoomScaleSheetLayoutView="80" workbookViewId="0">
      <selection activeCell="B150" sqref="B150"/>
    </sheetView>
  </sheetViews>
  <sheetFormatPr defaultColWidth="9" defaultRowHeight="13.8" x14ac:dyDescent="0.25"/>
  <cols>
    <col min="1" max="1" width="26" style="371" customWidth="1"/>
    <col min="2" max="2" width="7.19921875" style="371" customWidth="1"/>
    <col min="3" max="3" width="8.3984375" style="371" customWidth="1"/>
    <col min="4" max="4" width="7.8984375" style="371" customWidth="1"/>
    <col min="5" max="5" width="7.09765625" style="371" customWidth="1"/>
    <col min="6" max="6" width="8.69921875" style="371" customWidth="1"/>
    <col min="7" max="7" width="7.3984375" style="371" customWidth="1"/>
    <col min="8" max="8" width="7.5" style="371" customWidth="1"/>
    <col min="9" max="9" width="9.09765625" style="371" bestFit="1" customWidth="1"/>
    <col min="10" max="10" width="9.19921875" style="371" customWidth="1"/>
    <col min="11" max="11" width="46.8984375" style="371" customWidth="1"/>
    <col min="12" max="16384" width="9" style="371"/>
  </cols>
  <sheetData>
    <row r="1" spans="1:11" ht="31.5" customHeight="1" x14ac:dyDescent="0.25">
      <c r="A1" s="738" t="s">
        <v>1457</v>
      </c>
      <c r="B1" s="738"/>
      <c r="C1" s="738"/>
      <c r="D1" s="738"/>
      <c r="E1" s="738"/>
      <c r="F1" s="738"/>
      <c r="G1" s="738"/>
      <c r="H1" s="738"/>
      <c r="I1" s="738"/>
      <c r="J1" s="738"/>
      <c r="K1" s="738"/>
    </row>
    <row r="2" spans="1:11" s="619" customFormat="1" ht="40.5" customHeight="1" x14ac:dyDescent="0.25">
      <c r="A2" s="742" t="s">
        <v>1458</v>
      </c>
      <c r="B2" s="742"/>
      <c r="C2" s="742"/>
      <c r="D2" s="742"/>
      <c r="E2" s="742"/>
      <c r="F2" s="742"/>
      <c r="G2" s="742"/>
      <c r="H2" s="742"/>
      <c r="I2" s="742"/>
      <c r="J2" s="742"/>
      <c r="K2" s="742"/>
    </row>
    <row r="3" spans="1:11" ht="20.25" customHeight="1" thickBot="1" x14ac:dyDescent="0.35">
      <c r="A3" s="35" t="s">
        <v>1459</v>
      </c>
      <c r="K3" s="81" t="s">
        <v>1460</v>
      </c>
    </row>
    <row r="4" spans="1:11" ht="20.100000000000001" customHeight="1" thickTop="1" x14ac:dyDescent="0.3">
      <c r="A4" s="735" t="s">
        <v>205</v>
      </c>
      <c r="B4" s="746" t="s">
        <v>1</v>
      </c>
      <c r="C4" s="746"/>
      <c r="D4" s="746"/>
      <c r="E4" s="746" t="s">
        <v>2</v>
      </c>
      <c r="F4" s="746"/>
      <c r="G4" s="746"/>
      <c r="H4" s="746" t="s">
        <v>4</v>
      </c>
      <c r="I4" s="746"/>
      <c r="J4" s="746"/>
      <c r="K4" s="735" t="s">
        <v>206</v>
      </c>
    </row>
    <row r="5" spans="1:11" ht="20.100000000000001" customHeight="1" x14ac:dyDescent="0.3">
      <c r="A5" s="736"/>
      <c r="B5" s="747" t="s">
        <v>6</v>
      </c>
      <c r="C5" s="747"/>
      <c r="D5" s="747"/>
      <c r="E5" s="747" t="s">
        <v>7</v>
      </c>
      <c r="F5" s="747"/>
      <c r="G5" s="747"/>
      <c r="H5" s="747" t="s">
        <v>9</v>
      </c>
      <c r="I5" s="747"/>
      <c r="J5" s="747"/>
      <c r="K5" s="736"/>
    </row>
    <row r="6" spans="1:11" ht="20.100000000000001" customHeight="1" x14ac:dyDescent="0.3">
      <c r="A6" s="736"/>
      <c r="B6" s="370" t="s">
        <v>10</v>
      </c>
      <c r="C6" s="370" t="s">
        <v>113</v>
      </c>
      <c r="D6" s="370" t="s">
        <v>12</v>
      </c>
      <c r="E6" s="370" t="s">
        <v>10</v>
      </c>
      <c r="F6" s="370" t="s">
        <v>113</v>
      </c>
      <c r="G6" s="370" t="s">
        <v>12</v>
      </c>
      <c r="H6" s="370" t="s">
        <v>10</v>
      </c>
      <c r="I6" s="370" t="s">
        <v>113</v>
      </c>
      <c r="J6" s="370" t="s">
        <v>12</v>
      </c>
      <c r="K6" s="736"/>
    </row>
    <row r="7" spans="1:11" ht="20.100000000000001" customHeight="1" thickBot="1" x14ac:dyDescent="0.35">
      <c r="A7" s="737"/>
      <c r="B7" s="4" t="s">
        <v>13</v>
      </c>
      <c r="C7" s="4" t="s">
        <v>14</v>
      </c>
      <c r="D7" s="4" t="s">
        <v>9</v>
      </c>
      <c r="E7" s="4" t="s">
        <v>13</v>
      </c>
      <c r="F7" s="4" t="s">
        <v>14</v>
      </c>
      <c r="G7" s="4" t="s">
        <v>9</v>
      </c>
      <c r="H7" s="4" t="s">
        <v>13</v>
      </c>
      <c r="I7" s="4" t="s">
        <v>14</v>
      </c>
      <c r="J7" s="4" t="s">
        <v>9</v>
      </c>
      <c r="K7" s="737"/>
    </row>
    <row r="8" spans="1:11" ht="20.100000000000001" customHeight="1" x14ac:dyDescent="0.25">
      <c r="A8" s="39" t="s">
        <v>15</v>
      </c>
      <c r="B8" s="40"/>
      <c r="C8" s="40"/>
      <c r="D8" s="40"/>
      <c r="E8" s="40"/>
      <c r="F8" s="40"/>
      <c r="G8" s="40"/>
      <c r="H8" s="40"/>
      <c r="I8" s="40"/>
      <c r="J8" s="40"/>
      <c r="K8" s="41" t="s">
        <v>1461</v>
      </c>
    </row>
    <row r="9" spans="1:11" ht="20.100000000000001" customHeight="1" x14ac:dyDescent="0.3">
      <c r="A9" s="8" t="s">
        <v>208</v>
      </c>
      <c r="B9" s="9">
        <v>219</v>
      </c>
      <c r="C9" s="9">
        <v>503</v>
      </c>
      <c r="D9" s="9">
        <f t="shared" ref="D9:D28" si="0">SUM(B9:C9)</f>
        <v>722</v>
      </c>
      <c r="E9" s="9">
        <v>0</v>
      </c>
      <c r="F9" s="9">
        <v>0</v>
      </c>
      <c r="G9" s="9">
        <v>0</v>
      </c>
      <c r="H9" s="9">
        <f>SUM(B9,E9)</f>
        <v>219</v>
      </c>
      <c r="I9" s="355">
        <f>SUM(C9,F9)</f>
        <v>503</v>
      </c>
      <c r="J9" s="9">
        <f t="shared" ref="J9:J28" si="1">SUM(D9,G9)</f>
        <v>722</v>
      </c>
      <c r="K9" s="375" t="s">
        <v>209</v>
      </c>
    </row>
    <row r="10" spans="1:11" ht="20.100000000000001" customHeight="1" x14ac:dyDescent="0.3">
      <c r="A10" s="8" t="s">
        <v>212</v>
      </c>
      <c r="B10" s="9">
        <v>25</v>
      </c>
      <c r="C10" s="9">
        <v>66</v>
      </c>
      <c r="D10" s="9">
        <f t="shared" si="0"/>
        <v>91</v>
      </c>
      <c r="E10" s="9">
        <v>0</v>
      </c>
      <c r="F10" s="9">
        <v>0</v>
      </c>
      <c r="G10" s="9">
        <v>0</v>
      </c>
      <c r="H10" s="9">
        <f t="shared" ref="H10:I28" si="2">SUM(B10,E10)</f>
        <v>25</v>
      </c>
      <c r="I10" s="355">
        <f t="shared" si="2"/>
        <v>66</v>
      </c>
      <c r="J10" s="9">
        <f t="shared" si="1"/>
        <v>91</v>
      </c>
      <c r="K10" s="375" t="s">
        <v>213</v>
      </c>
    </row>
    <row r="11" spans="1:11" ht="20.100000000000001" customHeight="1" x14ac:dyDescent="0.3">
      <c r="A11" s="8" t="s">
        <v>414</v>
      </c>
      <c r="B11" s="9">
        <v>174</v>
      </c>
      <c r="C11" s="9">
        <v>344</v>
      </c>
      <c r="D11" s="9">
        <f t="shared" si="0"/>
        <v>518</v>
      </c>
      <c r="E11" s="9">
        <v>0</v>
      </c>
      <c r="F11" s="9">
        <v>0</v>
      </c>
      <c r="G11" s="9">
        <v>0</v>
      </c>
      <c r="H11" s="9">
        <f t="shared" si="2"/>
        <v>174</v>
      </c>
      <c r="I11" s="355">
        <f t="shared" si="2"/>
        <v>344</v>
      </c>
      <c r="J11" s="9">
        <f t="shared" si="1"/>
        <v>518</v>
      </c>
      <c r="K11" s="375" t="s">
        <v>310</v>
      </c>
    </row>
    <row r="12" spans="1:11" ht="20.100000000000001" customHeight="1" x14ac:dyDescent="0.3">
      <c r="A12" s="8" t="s">
        <v>216</v>
      </c>
      <c r="B12" s="9">
        <v>64</v>
      </c>
      <c r="C12" s="9">
        <v>385</v>
      </c>
      <c r="D12" s="9">
        <f t="shared" si="0"/>
        <v>449</v>
      </c>
      <c r="E12" s="9">
        <v>0</v>
      </c>
      <c r="F12" s="9">
        <v>0</v>
      </c>
      <c r="G12" s="9">
        <v>0</v>
      </c>
      <c r="H12" s="9">
        <f t="shared" si="2"/>
        <v>64</v>
      </c>
      <c r="I12" s="355">
        <f t="shared" si="2"/>
        <v>385</v>
      </c>
      <c r="J12" s="9">
        <f t="shared" si="1"/>
        <v>449</v>
      </c>
      <c r="K12" s="375" t="s">
        <v>217</v>
      </c>
    </row>
    <row r="13" spans="1:11" ht="20.100000000000001" customHeight="1" x14ac:dyDescent="0.3">
      <c r="A13" s="8" t="s">
        <v>218</v>
      </c>
      <c r="B13" s="9">
        <v>371</v>
      </c>
      <c r="C13" s="9">
        <v>435</v>
      </c>
      <c r="D13" s="9">
        <f t="shared" si="0"/>
        <v>806</v>
      </c>
      <c r="E13" s="9">
        <v>0</v>
      </c>
      <c r="F13" s="9">
        <v>0</v>
      </c>
      <c r="G13" s="9">
        <v>0</v>
      </c>
      <c r="H13" s="9">
        <f t="shared" si="2"/>
        <v>371</v>
      </c>
      <c r="I13" s="355">
        <f t="shared" si="2"/>
        <v>435</v>
      </c>
      <c r="J13" s="9">
        <f t="shared" si="1"/>
        <v>806</v>
      </c>
      <c r="K13" s="375" t="s">
        <v>219</v>
      </c>
    </row>
    <row r="14" spans="1:11" ht="20.100000000000001" customHeight="1" x14ac:dyDescent="0.3">
      <c r="A14" s="8" t="s">
        <v>1419</v>
      </c>
      <c r="B14" s="9">
        <v>195</v>
      </c>
      <c r="C14" s="9">
        <v>316</v>
      </c>
      <c r="D14" s="9">
        <f t="shared" si="0"/>
        <v>511</v>
      </c>
      <c r="E14" s="9">
        <v>0</v>
      </c>
      <c r="F14" s="9">
        <v>0</v>
      </c>
      <c r="G14" s="9">
        <v>0</v>
      </c>
      <c r="H14" s="9">
        <f t="shared" si="2"/>
        <v>195</v>
      </c>
      <c r="I14" s="355">
        <f t="shared" si="2"/>
        <v>316</v>
      </c>
      <c r="J14" s="9">
        <f t="shared" si="1"/>
        <v>511</v>
      </c>
      <c r="K14" s="375" t="s">
        <v>223</v>
      </c>
    </row>
    <row r="15" spans="1:11" ht="20.100000000000001" customHeight="1" x14ac:dyDescent="0.3">
      <c r="A15" s="8" t="s">
        <v>224</v>
      </c>
      <c r="B15" s="9">
        <v>65</v>
      </c>
      <c r="C15" s="9">
        <v>74</v>
      </c>
      <c r="D15" s="9">
        <f t="shared" si="0"/>
        <v>139</v>
      </c>
      <c r="E15" s="9">
        <v>0</v>
      </c>
      <c r="F15" s="9">
        <v>0</v>
      </c>
      <c r="G15" s="9">
        <v>0</v>
      </c>
      <c r="H15" s="9">
        <f t="shared" si="2"/>
        <v>65</v>
      </c>
      <c r="I15" s="355">
        <f t="shared" si="2"/>
        <v>74</v>
      </c>
      <c r="J15" s="9">
        <f t="shared" si="1"/>
        <v>139</v>
      </c>
      <c r="K15" s="375" t="s">
        <v>225</v>
      </c>
    </row>
    <row r="16" spans="1:11" ht="20.100000000000001" customHeight="1" x14ac:dyDescent="0.3">
      <c r="A16" s="8" t="s">
        <v>226</v>
      </c>
      <c r="B16" s="9">
        <v>220</v>
      </c>
      <c r="C16" s="9">
        <v>586</v>
      </c>
      <c r="D16" s="9">
        <f t="shared" si="0"/>
        <v>806</v>
      </c>
      <c r="E16" s="9">
        <v>0</v>
      </c>
      <c r="F16" s="9">
        <v>0</v>
      </c>
      <c r="G16" s="9">
        <v>0</v>
      </c>
      <c r="H16" s="9">
        <f t="shared" si="2"/>
        <v>220</v>
      </c>
      <c r="I16" s="355">
        <f t="shared" si="2"/>
        <v>586</v>
      </c>
      <c r="J16" s="9">
        <f t="shared" si="1"/>
        <v>806</v>
      </c>
      <c r="K16" s="375" t="s">
        <v>227</v>
      </c>
    </row>
    <row r="17" spans="1:11" ht="20.100000000000001" customHeight="1" x14ac:dyDescent="0.3">
      <c r="A17" s="8" t="s">
        <v>1462</v>
      </c>
      <c r="B17" s="9">
        <v>113</v>
      </c>
      <c r="C17" s="9">
        <v>285</v>
      </c>
      <c r="D17" s="9">
        <f t="shared" si="0"/>
        <v>398</v>
      </c>
      <c r="E17" s="9">
        <v>0</v>
      </c>
      <c r="F17" s="9">
        <v>0</v>
      </c>
      <c r="G17" s="9">
        <v>0</v>
      </c>
      <c r="H17" s="9">
        <f t="shared" si="2"/>
        <v>113</v>
      </c>
      <c r="I17" s="355">
        <f t="shared" si="2"/>
        <v>285</v>
      </c>
      <c r="J17" s="9">
        <f t="shared" si="1"/>
        <v>398</v>
      </c>
      <c r="K17" s="375" t="s">
        <v>1421</v>
      </c>
    </row>
    <row r="18" spans="1:11" ht="20.100000000000001" customHeight="1" x14ac:dyDescent="0.3">
      <c r="A18" s="8" t="s">
        <v>316</v>
      </c>
      <c r="B18" s="9">
        <v>430</v>
      </c>
      <c r="C18" s="9">
        <v>488</v>
      </c>
      <c r="D18" s="9">
        <f t="shared" si="0"/>
        <v>918</v>
      </c>
      <c r="E18" s="9">
        <v>0</v>
      </c>
      <c r="F18" s="9">
        <v>0</v>
      </c>
      <c r="G18" s="9">
        <v>0</v>
      </c>
      <c r="H18" s="9">
        <f t="shared" si="2"/>
        <v>430</v>
      </c>
      <c r="I18" s="355">
        <f t="shared" si="2"/>
        <v>488</v>
      </c>
      <c r="J18" s="9">
        <f t="shared" si="1"/>
        <v>918</v>
      </c>
      <c r="K18" s="375" t="s">
        <v>231</v>
      </c>
    </row>
    <row r="19" spans="1:11" ht="20.100000000000001" customHeight="1" x14ac:dyDescent="0.3">
      <c r="A19" s="8" t="s">
        <v>472</v>
      </c>
      <c r="B19" s="9">
        <v>755</v>
      </c>
      <c r="C19" s="9">
        <v>1543</v>
      </c>
      <c r="D19" s="9">
        <f t="shared" si="0"/>
        <v>2298</v>
      </c>
      <c r="E19" s="9">
        <v>0</v>
      </c>
      <c r="F19" s="9">
        <v>0</v>
      </c>
      <c r="G19" s="9">
        <v>0</v>
      </c>
      <c r="H19" s="9">
        <f t="shared" si="2"/>
        <v>755</v>
      </c>
      <c r="I19" s="355">
        <f t="shared" si="2"/>
        <v>1543</v>
      </c>
      <c r="J19" s="9">
        <f t="shared" si="1"/>
        <v>2298</v>
      </c>
      <c r="K19" s="375" t="s">
        <v>1162</v>
      </c>
    </row>
    <row r="20" spans="1:11" ht="20.100000000000001" customHeight="1" x14ac:dyDescent="0.3">
      <c r="A20" s="8" t="s">
        <v>1452</v>
      </c>
      <c r="B20" s="9">
        <v>366</v>
      </c>
      <c r="C20" s="9">
        <v>745</v>
      </c>
      <c r="D20" s="9">
        <f t="shared" si="0"/>
        <v>1111</v>
      </c>
      <c r="E20" s="9">
        <v>0</v>
      </c>
      <c r="F20" s="9">
        <v>0</v>
      </c>
      <c r="G20" s="9">
        <v>0</v>
      </c>
      <c r="H20" s="9">
        <f t="shared" si="2"/>
        <v>366</v>
      </c>
      <c r="I20" s="355">
        <f t="shared" si="2"/>
        <v>745</v>
      </c>
      <c r="J20" s="9">
        <f t="shared" si="1"/>
        <v>1111</v>
      </c>
      <c r="K20" s="375" t="s">
        <v>1424</v>
      </c>
    </row>
    <row r="21" spans="1:11" ht="20.100000000000001" customHeight="1" x14ac:dyDescent="0.3">
      <c r="A21" s="8" t="s">
        <v>1453</v>
      </c>
      <c r="B21" s="9">
        <v>0</v>
      </c>
      <c r="C21" s="9">
        <v>788</v>
      </c>
      <c r="D21" s="9">
        <f t="shared" si="0"/>
        <v>788</v>
      </c>
      <c r="E21" s="9">
        <v>0</v>
      </c>
      <c r="F21" s="9">
        <v>0</v>
      </c>
      <c r="G21" s="9">
        <v>0</v>
      </c>
      <c r="H21" s="9">
        <f t="shared" si="2"/>
        <v>0</v>
      </c>
      <c r="I21" s="355">
        <f t="shared" si="2"/>
        <v>788</v>
      </c>
      <c r="J21" s="9">
        <f t="shared" si="1"/>
        <v>788</v>
      </c>
      <c r="K21" s="375" t="s">
        <v>1426</v>
      </c>
    </row>
    <row r="22" spans="1:11" ht="20.100000000000001" customHeight="1" x14ac:dyDescent="0.3">
      <c r="A22" s="8" t="s">
        <v>1427</v>
      </c>
      <c r="B22" s="9">
        <v>34</v>
      </c>
      <c r="C22" s="9">
        <v>46</v>
      </c>
      <c r="D22" s="9">
        <f t="shared" si="0"/>
        <v>80</v>
      </c>
      <c r="E22" s="9">
        <v>0</v>
      </c>
      <c r="F22" s="9">
        <v>0</v>
      </c>
      <c r="G22" s="9">
        <v>0</v>
      </c>
      <c r="H22" s="9">
        <f t="shared" si="2"/>
        <v>34</v>
      </c>
      <c r="I22" s="355">
        <f t="shared" si="2"/>
        <v>46</v>
      </c>
      <c r="J22" s="9">
        <f t="shared" si="1"/>
        <v>80</v>
      </c>
      <c r="K22" s="375" t="s">
        <v>1454</v>
      </c>
    </row>
    <row r="23" spans="1:11" ht="20.100000000000001" customHeight="1" x14ac:dyDescent="0.3">
      <c r="A23" s="8" t="s">
        <v>1252</v>
      </c>
      <c r="B23" s="9">
        <v>294</v>
      </c>
      <c r="C23" s="9">
        <v>141</v>
      </c>
      <c r="D23" s="9">
        <f t="shared" si="0"/>
        <v>435</v>
      </c>
      <c r="E23" s="9">
        <v>0</v>
      </c>
      <c r="F23" s="9">
        <v>0</v>
      </c>
      <c r="G23" s="9">
        <v>0</v>
      </c>
      <c r="H23" s="9">
        <f t="shared" si="2"/>
        <v>294</v>
      </c>
      <c r="I23" s="355">
        <f t="shared" si="2"/>
        <v>141</v>
      </c>
      <c r="J23" s="9">
        <f t="shared" si="1"/>
        <v>435</v>
      </c>
      <c r="K23" s="375" t="s">
        <v>1246</v>
      </c>
    </row>
    <row r="24" spans="1:11" ht="20.100000000000001" customHeight="1" x14ac:dyDescent="0.3">
      <c r="A24" s="8" t="s">
        <v>242</v>
      </c>
      <c r="B24" s="9">
        <v>720</v>
      </c>
      <c r="C24" s="9">
        <v>958</v>
      </c>
      <c r="D24" s="9">
        <f t="shared" si="0"/>
        <v>1678</v>
      </c>
      <c r="E24" s="9">
        <v>0</v>
      </c>
      <c r="F24" s="9">
        <v>0</v>
      </c>
      <c r="G24" s="9">
        <v>0</v>
      </c>
      <c r="H24" s="9">
        <f t="shared" si="2"/>
        <v>720</v>
      </c>
      <c r="I24" s="355">
        <f t="shared" si="2"/>
        <v>958</v>
      </c>
      <c r="J24" s="9">
        <f t="shared" si="1"/>
        <v>1678</v>
      </c>
      <c r="K24" s="375" t="s">
        <v>243</v>
      </c>
    </row>
    <row r="25" spans="1:11" ht="20.100000000000001" customHeight="1" x14ac:dyDescent="0.3">
      <c r="A25" s="8" t="s">
        <v>477</v>
      </c>
      <c r="B25" s="9">
        <v>98</v>
      </c>
      <c r="C25" s="9">
        <v>69</v>
      </c>
      <c r="D25" s="9">
        <f t="shared" si="0"/>
        <v>167</v>
      </c>
      <c r="E25" s="9">
        <v>0</v>
      </c>
      <c r="F25" s="9">
        <v>0</v>
      </c>
      <c r="G25" s="9">
        <v>0</v>
      </c>
      <c r="H25" s="9">
        <f t="shared" si="2"/>
        <v>98</v>
      </c>
      <c r="I25" s="355">
        <f t="shared" si="2"/>
        <v>69</v>
      </c>
      <c r="J25" s="9">
        <f t="shared" si="1"/>
        <v>167</v>
      </c>
      <c r="K25" s="375" t="s">
        <v>478</v>
      </c>
    </row>
    <row r="26" spans="1:11" ht="20.100000000000001" customHeight="1" x14ac:dyDescent="0.3">
      <c r="A26" s="8" t="s">
        <v>246</v>
      </c>
      <c r="B26" s="9">
        <v>303</v>
      </c>
      <c r="C26" s="9">
        <v>130</v>
      </c>
      <c r="D26" s="9">
        <f t="shared" si="0"/>
        <v>433</v>
      </c>
      <c r="E26" s="9">
        <v>0</v>
      </c>
      <c r="F26" s="9">
        <v>0</v>
      </c>
      <c r="G26" s="9">
        <v>0</v>
      </c>
      <c r="H26" s="9">
        <f t="shared" si="2"/>
        <v>303</v>
      </c>
      <c r="I26" s="355">
        <f t="shared" si="2"/>
        <v>130</v>
      </c>
      <c r="J26" s="9">
        <f t="shared" si="1"/>
        <v>433</v>
      </c>
      <c r="K26" s="375" t="s">
        <v>247</v>
      </c>
    </row>
    <row r="27" spans="1:11" ht="20.100000000000001" customHeight="1" x14ac:dyDescent="0.3">
      <c r="A27" s="8" t="s">
        <v>248</v>
      </c>
      <c r="B27" s="9">
        <v>281</v>
      </c>
      <c r="C27" s="9">
        <v>313</v>
      </c>
      <c r="D27" s="9">
        <f t="shared" si="0"/>
        <v>594</v>
      </c>
      <c r="E27" s="9">
        <v>0</v>
      </c>
      <c r="F27" s="9">
        <v>0</v>
      </c>
      <c r="G27" s="9">
        <v>0</v>
      </c>
      <c r="H27" s="9">
        <f t="shared" si="2"/>
        <v>281</v>
      </c>
      <c r="I27" s="355">
        <f t="shared" si="2"/>
        <v>313</v>
      </c>
      <c r="J27" s="9">
        <f t="shared" si="1"/>
        <v>594</v>
      </c>
      <c r="K27" s="375" t="s">
        <v>249</v>
      </c>
    </row>
    <row r="28" spans="1:11" ht="20.100000000000001" customHeight="1" thickBot="1" x14ac:dyDescent="0.35">
      <c r="A28" s="42" t="s">
        <v>254</v>
      </c>
      <c r="B28" s="9">
        <v>212</v>
      </c>
      <c r="C28" s="9">
        <v>233</v>
      </c>
      <c r="D28" s="9">
        <f t="shared" si="0"/>
        <v>445</v>
      </c>
      <c r="E28" s="21">
        <v>0</v>
      </c>
      <c r="F28" s="21">
        <v>0</v>
      </c>
      <c r="G28" s="21">
        <v>0</v>
      </c>
      <c r="H28" s="21">
        <f t="shared" si="2"/>
        <v>212</v>
      </c>
      <c r="I28" s="356">
        <f t="shared" si="2"/>
        <v>233</v>
      </c>
      <c r="J28" s="21">
        <f t="shared" si="1"/>
        <v>445</v>
      </c>
      <c r="K28" s="44" t="s">
        <v>1375</v>
      </c>
    </row>
    <row r="29" spans="1:11" ht="20.100000000000001" customHeight="1" thickBot="1" x14ac:dyDescent="0.35">
      <c r="A29" s="357" t="s">
        <v>90</v>
      </c>
      <c r="B29" s="358">
        <f>SUM(B9:B28)</f>
        <v>4939</v>
      </c>
      <c r="C29" s="358">
        <f t="shared" ref="C29:J29" si="3">SUM(C9:C28)</f>
        <v>8448</v>
      </c>
      <c r="D29" s="358">
        <f t="shared" si="3"/>
        <v>13387</v>
      </c>
      <c r="E29" s="358">
        <f t="shared" si="3"/>
        <v>0</v>
      </c>
      <c r="F29" s="358">
        <f t="shared" si="3"/>
        <v>0</v>
      </c>
      <c r="G29" s="358">
        <f t="shared" si="3"/>
        <v>0</v>
      </c>
      <c r="H29" s="358">
        <f t="shared" si="3"/>
        <v>4939</v>
      </c>
      <c r="I29" s="358">
        <f t="shared" si="3"/>
        <v>8448</v>
      </c>
      <c r="J29" s="358">
        <f t="shared" si="3"/>
        <v>13387</v>
      </c>
      <c r="K29" s="30" t="s">
        <v>91</v>
      </c>
    </row>
    <row r="30" spans="1:11" ht="14.4" thickTop="1" x14ac:dyDescent="0.25"/>
    <row r="41" spans="1:11" ht="27" customHeight="1" thickBot="1" x14ac:dyDescent="0.35">
      <c r="A41" s="35" t="s">
        <v>1463</v>
      </c>
      <c r="K41" s="81" t="s">
        <v>1464</v>
      </c>
    </row>
    <row r="42" spans="1:11" ht="20.100000000000001" customHeight="1" thickTop="1" x14ac:dyDescent="0.3">
      <c r="A42" s="735" t="s">
        <v>205</v>
      </c>
      <c r="B42" s="746" t="s">
        <v>1</v>
      </c>
      <c r="C42" s="746"/>
      <c r="D42" s="746"/>
      <c r="E42" s="746" t="s">
        <v>2</v>
      </c>
      <c r="F42" s="746"/>
      <c r="G42" s="746"/>
      <c r="H42" s="746" t="s">
        <v>4</v>
      </c>
      <c r="I42" s="746"/>
      <c r="J42" s="746"/>
      <c r="K42" s="735" t="s">
        <v>206</v>
      </c>
    </row>
    <row r="43" spans="1:11" ht="20.100000000000001" customHeight="1" x14ac:dyDescent="0.3">
      <c r="A43" s="736"/>
      <c r="B43" s="747" t="s">
        <v>6</v>
      </c>
      <c r="C43" s="747"/>
      <c r="D43" s="747"/>
      <c r="E43" s="747" t="s">
        <v>7</v>
      </c>
      <c r="F43" s="747"/>
      <c r="G43" s="747"/>
      <c r="H43" s="747" t="s">
        <v>9</v>
      </c>
      <c r="I43" s="747"/>
      <c r="J43" s="747"/>
      <c r="K43" s="736"/>
    </row>
    <row r="44" spans="1:11" ht="20.100000000000001" customHeight="1" x14ac:dyDescent="0.3">
      <c r="A44" s="736"/>
      <c r="B44" s="370" t="s">
        <v>10</v>
      </c>
      <c r="C44" s="370" t="s">
        <v>113</v>
      </c>
      <c r="D44" s="370" t="s">
        <v>12</v>
      </c>
      <c r="E44" s="370" t="s">
        <v>10</v>
      </c>
      <c r="F44" s="370" t="s">
        <v>113</v>
      </c>
      <c r="G44" s="370" t="s">
        <v>12</v>
      </c>
      <c r="H44" s="370" t="s">
        <v>10</v>
      </c>
      <c r="I44" s="370" t="s">
        <v>113</v>
      </c>
      <c r="J44" s="370" t="s">
        <v>12</v>
      </c>
      <c r="K44" s="736"/>
    </row>
    <row r="45" spans="1:11" ht="20.100000000000001" customHeight="1" thickBot="1" x14ac:dyDescent="0.35">
      <c r="A45" s="737"/>
      <c r="B45" s="4" t="s">
        <v>13</v>
      </c>
      <c r="C45" s="4" t="s">
        <v>14</v>
      </c>
      <c r="D45" s="4" t="s">
        <v>9</v>
      </c>
      <c r="E45" s="4" t="s">
        <v>13</v>
      </c>
      <c r="F45" s="4" t="s">
        <v>14</v>
      </c>
      <c r="G45" s="4" t="s">
        <v>9</v>
      </c>
      <c r="H45" s="4" t="s">
        <v>13</v>
      </c>
      <c r="I45" s="4" t="s">
        <v>14</v>
      </c>
      <c r="J45" s="4" t="s">
        <v>9</v>
      </c>
      <c r="K45" s="737"/>
    </row>
    <row r="46" spans="1:11" ht="20.100000000000001" customHeight="1" x14ac:dyDescent="0.25">
      <c r="A46" s="39" t="s">
        <v>92</v>
      </c>
      <c r="B46" s="40"/>
      <c r="C46" s="40"/>
      <c r="D46" s="40"/>
      <c r="E46" s="40"/>
      <c r="F46" s="40"/>
      <c r="G46" s="40"/>
      <c r="H46" s="40"/>
      <c r="I46" s="40"/>
      <c r="J46" s="40"/>
      <c r="K46" s="41" t="s">
        <v>93</v>
      </c>
    </row>
    <row r="47" spans="1:11" ht="20.100000000000001" customHeight="1" x14ac:dyDescent="0.25">
      <c r="A47" s="8" t="s">
        <v>216</v>
      </c>
      <c r="B47" s="9">
        <v>107</v>
      </c>
      <c r="C47" s="9">
        <v>190</v>
      </c>
      <c r="D47" s="9">
        <f>SUM(B47:C47)</f>
        <v>297</v>
      </c>
      <c r="E47" s="9">
        <v>0</v>
      </c>
      <c r="F47" s="9">
        <v>0</v>
      </c>
      <c r="G47" s="9">
        <f>SUM(E47:F47)</f>
        <v>0</v>
      </c>
      <c r="H47" s="9">
        <f>SUM(B47,E47)</f>
        <v>107</v>
      </c>
      <c r="I47" s="9">
        <f>SUM(C47,F47)</f>
        <v>190</v>
      </c>
      <c r="J47" s="9">
        <f t="shared" ref="J47:J59" si="4">SUM(D47,G47)</f>
        <v>297</v>
      </c>
      <c r="K47" s="375" t="s">
        <v>217</v>
      </c>
    </row>
    <row r="48" spans="1:11" ht="20.100000000000001" customHeight="1" x14ac:dyDescent="0.25">
      <c r="A48" s="8" t="s">
        <v>218</v>
      </c>
      <c r="B48" s="9">
        <v>349</v>
      </c>
      <c r="C48" s="9">
        <v>36</v>
      </c>
      <c r="D48" s="9">
        <f>SUM(B48:C48)</f>
        <v>385</v>
      </c>
      <c r="E48" s="9">
        <v>0</v>
      </c>
      <c r="F48" s="9">
        <v>0</v>
      </c>
      <c r="G48" s="9">
        <f t="shared" ref="G48:G59" si="5">SUM(E48:F48)</f>
        <v>0</v>
      </c>
      <c r="H48" s="9">
        <f t="shared" ref="H48:I59" si="6">SUM(B48,E48)</f>
        <v>349</v>
      </c>
      <c r="I48" s="9">
        <f t="shared" si="6"/>
        <v>36</v>
      </c>
      <c r="J48" s="9">
        <f t="shared" si="4"/>
        <v>385</v>
      </c>
      <c r="K48" s="375" t="s">
        <v>219</v>
      </c>
    </row>
    <row r="49" spans="1:11" ht="20.100000000000001" customHeight="1" x14ac:dyDescent="0.25">
      <c r="A49" s="8" t="s">
        <v>226</v>
      </c>
      <c r="B49" s="9">
        <v>542</v>
      </c>
      <c r="C49" s="9">
        <v>345</v>
      </c>
      <c r="D49" s="9">
        <f t="shared" ref="D49:D55" si="7">SUM(B49:C49)</f>
        <v>887</v>
      </c>
      <c r="E49" s="9">
        <v>0</v>
      </c>
      <c r="F49" s="9">
        <v>0</v>
      </c>
      <c r="G49" s="9">
        <f t="shared" si="5"/>
        <v>0</v>
      </c>
      <c r="H49" s="9">
        <f t="shared" si="6"/>
        <v>542</v>
      </c>
      <c r="I49" s="9">
        <f t="shared" si="6"/>
        <v>345</v>
      </c>
      <c r="J49" s="9">
        <f t="shared" si="4"/>
        <v>887</v>
      </c>
      <c r="K49" s="375" t="s">
        <v>267</v>
      </c>
    </row>
    <row r="50" spans="1:11" ht="20.100000000000001" customHeight="1" x14ac:dyDescent="0.25">
      <c r="A50" s="8" t="s">
        <v>1420</v>
      </c>
      <c r="B50" s="9">
        <v>138</v>
      </c>
      <c r="C50" s="9">
        <v>94</v>
      </c>
      <c r="D50" s="9">
        <f t="shared" si="7"/>
        <v>232</v>
      </c>
      <c r="E50" s="9">
        <v>0</v>
      </c>
      <c r="F50" s="9">
        <v>0</v>
      </c>
      <c r="G50" s="9">
        <f t="shared" si="5"/>
        <v>0</v>
      </c>
      <c r="H50" s="9">
        <f t="shared" si="6"/>
        <v>138</v>
      </c>
      <c r="I50" s="9">
        <f t="shared" si="6"/>
        <v>94</v>
      </c>
      <c r="J50" s="9">
        <f t="shared" si="4"/>
        <v>232</v>
      </c>
      <c r="K50" s="375" t="s">
        <v>1421</v>
      </c>
    </row>
    <row r="51" spans="1:11" ht="20.100000000000001" customHeight="1" x14ac:dyDescent="0.25">
      <c r="A51" s="8" t="s">
        <v>316</v>
      </c>
      <c r="B51" s="9">
        <v>198</v>
      </c>
      <c r="C51" s="9">
        <v>188</v>
      </c>
      <c r="D51" s="9">
        <f t="shared" si="7"/>
        <v>386</v>
      </c>
      <c r="E51" s="9">
        <v>0</v>
      </c>
      <c r="F51" s="9">
        <v>0</v>
      </c>
      <c r="G51" s="9">
        <f t="shared" si="5"/>
        <v>0</v>
      </c>
      <c r="H51" s="9">
        <f t="shared" si="6"/>
        <v>198</v>
      </c>
      <c r="I51" s="9">
        <f t="shared" si="6"/>
        <v>188</v>
      </c>
      <c r="J51" s="9">
        <f t="shared" si="4"/>
        <v>386</v>
      </c>
      <c r="K51" s="375" t="s">
        <v>231</v>
      </c>
    </row>
    <row r="52" spans="1:11" ht="20.100000000000001" customHeight="1" x14ac:dyDescent="0.25">
      <c r="A52" s="8" t="s">
        <v>472</v>
      </c>
      <c r="B52" s="9">
        <v>560</v>
      </c>
      <c r="C52" s="9">
        <v>488</v>
      </c>
      <c r="D52" s="9">
        <f t="shared" si="7"/>
        <v>1048</v>
      </c>
      <c r="E52" s="9">
        <v>0</v>
      </c>
      <c r="F52" s="9">
        <v>0</v>
      </c>
      <c r="G52" s="9">
        <f t="shared" si="5"/>
        <v>0</v>
      </c>
      <c r="H52" s="9">
        <f t="shared" si="6"/>
        <v>560</v>
      </c>
      <c r="I52" s="9">
        <f t="shared" si="6"/>
        <v>488</v>
      </c>
      <c r="J52" s="9">
        <f t="shared" si="4"/>
        <v>1048</v>
      </c>
      <c r="K52" s="375" t="s">
        <v>1162</v>
      </c>
    </row>
    <row r="53" spans="1:11" ht="20.100000000000001" customHeight="1" x14ac:dyDescent="0.25">
      <c r="A53" s="8" t="s">
        <v>1452</v>
      </c>
      <c r="B53" s="9">
        <v>320</v>
      </c>
      <c r="C53" s="9">
        <v>331</v>
      </c>
      <c r="D53" s="9">
        <f t="shared" si="7"/>
        <v>651</v>
      </c>
      <c r="E53" s="9">
        <v>0</v>
      </c>
      <c r="F53" s="9">
        <v>0</v>
      </c>
      <c r="G53" s="9">
        <f t="shared" si="5"/>
        <v>0</v>
      </c>
      <c r="H53" s="9">
        <f t="shared" si="6"/>
        <v>320</v>
      </c>
      <c r="I53" s="9">
        <f t="shared" si="6"/>
        <v>331</v>
      </c>
      <c r="J53" s="9">
        <f t="shared" si="4"/>
        <v>651</v>
      </c>
      <c r="K53" s="375" t="s">
        <v>1424</v>
      </c>
    </row>
    <row r="54" spans="1:11" ht="20.100000000000001" customHeight="1" x14ac:dyDescent="0.25">
      <c r="A54" s="8" t="s">
        <v>1453</v>
      </c>
      <c r="B54" s="9">
        <v>0</v>
      </c>
      <c r="C54" s="9">
        <v>120</v>
      </c>
      <c r="D54" s="9">
        <f t="shared" si="7"/>
        <v>120</v>
      </c>
      <c r="E54" s="9">
        <v>0</v>
      </c>
      <c r="F54" s="9">
        <v>0</v>
      </c>
      <c r="G54" s="9">
        <f t="shared" si="5"/>
        <v>0</v>
      </c>
      <c r="H54" s="9">
        <f t="shared" si="6"/>
        <v>0</v>
      </c>
      <c r="I54" s="9">
        <f t="shared" si="6"/>
        <v>120</v>
      </c>
      <c r="J54" s="9">
        <f t="shared" si="4"/>
        <v>120</v>
      </c>
      <c r="K54" s="375" t="s">
        <v>1426</v>
      </c>
    </row>
    <row r="55" spans="1:11" ht="20.100000000000001" customHeight="1" x14ac:dyDescent="0.25">
      <c r="A55" s="8" t="s">
        <v>238</v>
      </c>
      <c r="B55" s="9">
        <v>103</v>
      </c>
      <c r="C55" s="9">
        <v>8</v>
      </c>
      <c r="D55" s="9">
        <f t="shared" si="7"/>
        <v>111</v>
      </c>
      <c r="E55" s="9">
        <v>0</v>
      </c>
      <c r="F55" s="9">
        <v>0</v>
      </c>
      <c r="G55" s="9">
        <f t="shared" si="5"/>
        <v>0</v>
      </c>
      <c r="H55" s="9">
        <f t="shared" si="6"/>
        <v>103</v>
      </c>
      <c r="I55" s="9">
        <f t="shared" si="6"/>
        <v>8</v>
      </c>
      <c r="J55" s="9">
        <f t="shared" si="4"/>
        <v>111</v>
      </c>
      <c r="K55" s="375" t="s">
        <v>1246</v>
      </c>
    </row>
    <row r="56" spans="1:11" ht="20.100000000000001" customHeight="1" x14ac:dyDescent="0.25">
      <c r="A56" s="8" t="s">
        <v>242</v>
      </c>
      <c r="B56" s="9">
        <v>53</v>
      </c>
      <c r="C56" s="9">
        <v>28</v>
      </c>
      <c r="D56" s="9">
        <f>SUM(B56:C56)</f>
        <v>81</v>
      </c>
      <c r="E56" s="9">
        <v>0</v>
      </c>
      <c r="F56" s="9">
        <v>0</v>
      </c>
      <c r="G56" s="9">
        <f t="shared" si="5"/>
        <v>0</v>
      </c>
      <c r="H56" s="9">
        <f t="shared" si="6"/>
        <v>53</v>
      </c>
      <c r="I56" s="9">
        <f t="shared" si="6"/>
        <v>28</v>
      </c>
      <c r="J56" s="9">
        <f t="shared" si="4"/>
        <v>81</v>
      </c>
      <c r="K56" s="375" t="s">
        <v>243</v>
      </c>
    </row>
    <row r="57" spans="1:11" ht="20.100000000000001" customHeight="1" x14ac:dyDescent="0.25">
      <c r="A57" s="8" t="s">
        <v>246</v>
      </c>
      <c r="B57" s="9">
        <v>92</v>
      </c>
      <c r="C57" s="9">
        <v>18</v>
      </c>
      <c r="D57" s="9">
        <f>SUM(B57:C57)</f>
        <v>110</v>
      </c>
      <c r="E57" s="9">
        <v>0</v>
      </c>
      <c r="F57" s="9">
        <v>0</v>
      </c>
      <c r="G57" s="9">
        <f t="shared" si="5"/>
        <v>0</v>
      </c>
      <c r="H57" s="9">
        <f t="shared" si="6"/>
        <v>92</v>
      </c>
      <c r="I57" s="9">
        <f t="shared" si="6"/>
        <v>18</v>
      </c>
      <c r="J57" s="9">
        <f t="shared" si="4"/>
        <v>110</v>
      </c>
      <c r="K57" s="375" t="s">
        <v>247</v>
      </c>
    </row>
    <row r="58" spans="1:11" ht="20.100000000000001" customHeight="1" x14ac:dyDescent="0.25">
      <c r="A58" s="8" t="s">
        <v>248</v>
      </c>
      <c r="B58" s="9">
        <v>412</v>
      </c>
      <c r="C58" s="9">
        <v>158</v>
      </c>
      <c r="D58" s="9">
        <f>SUM(B58:C58)</f>
        <v>570</v>
      </c>
      <c r="E58" s="9">
        <v>0</v>
      </c>
      <c r="F58" s="9">
        <v>0</v>
      </c>
      <c r="G58" s="9">
        <f t="shared" si="5"/>
        <v>0</v>
      </c>
      <c r="H58" s="9">
        <f t="shared" si="6"/>
        <v>412</v>
      </c>
      <c r="I58" s="9">
        <f t="shared" si="6"/>
        <v>158</v>
      </c>
      <c r="J58" s="9">
        <f t="shared" si="4"/>
        <v>570</v>
      </c>
      <c r="K58" s="375" t="s">
        <v>249</v>
      </c>
    </row>
    <row r="59" spans="1:11" ht="20.100000000000001" customHeight="1" thickBot="1" x14ac:dyDescent="0.3">
      <c r="A59" s="42" t="s">
        <v>254</v>
      </c>
      <c r="B59" s="9">
        <v>7</v>
      </c>
      <c r="C59" s="9">
        <v>12</v>
      </c>
      <c r="D59" s="9">
        <f>SUM(B59:C59)</f>
        <v>19</v>
      </c>
      <c r="E59" s="21">
        <v>0</v>
      </c>
      <c r="F59" s="21">
        <v>0</v>
      </c>
      <c r="G59" s="21">
        <f t="shared" si="5"/>
        <v>0</v>
      </c>
      <c r="H59" s="21">
        <f t="shared" si="6"/>
        <v>7</v>
      </c>
      <c r="I59" s="21">
        <f t="shared" si="6"/>
        <v>12</v>
      </c>
      <c r="J59" s="21">
        <f t="shared" si="4"/>
        <v>19</v>
      </c>
      <c r="K59" s="44" t="s">
        <v>1375</v>
      </c>
    </row>
    <row r="60" spans="1:11" ht="20.100000000000001" customHeight="1" thickBot="1" x14ac:dyDescent="0.3">
      <c r="A60" s="42" t="s">
        <v>127</v>
      </c>
      <c r="B60" s="359">
        <f>SUM(B47:B59)</f>
        <v>2881</v>
      </c>
      <c r="C60" s="359">
        <f t="shared" ref="C60:J60" si="8">SUM(C47:C59)</f>
        <v>2016</v>
      </c>
      <c r="D60" s="359">
        <f t="shared" si="8"/>
        <v>4897</v>
      </c>
      <c r="E60" s="359">
        <f t="shared" si="8"/>
        <v>0</v>
      </c>
      <c r="F60" s="359">
        <f t="shared" si="8"/>
        <v>0</v>
      </c>
      <c r="G60" s="359">
        <f t="shared" si="8"/>
        <v>0</v>
      </c>
      <c r="H60" s="359">
        <f t="shared" si="8"/>
        <v>2881</v>
      </c>
      <c r="I60" s="359">
        <f t="shared" si="8"/>
        <v>2016</v>
      </c>
      <c r="J60" s="359">
        <f t="shared" si="8"/>
        <v>4897</v>
      </c>
      <c r="K60" s="44" t="s">
        <v>261</v>
      </c>
    </row>
    <row r="61" spans="1:11" ht="20.100000000000001" customHeight="1" thickBot="1" x14ac:dyDescent="0.3">
      <c r="A61" s="23" t="s">
        <v>384</v>
      </c>
      <c r="B61" s="24">
        <f t="shared" ref="B61:J61" si="9">SUM(B60,B29)</f>
        <v>7820</v>
      </c>
      <c r="C61" s="24">
        <f t="shared" si="9"/>
        <v>10464</v>
      </c>
      <c r="D61" s="24">
        <f t="shared" si="9"/>
        <v>18284</v>
      </c>
      <c r="E61" s="24">
        <f t="shared" si="9"/>
        <v>0</v>
      </c>
      <c r="F61" s="24">
        <f t="shared" si="9"/>
        <v>0</v>
      </c>
      <c r="G61" s="24">
        <f t="shared" si="9"/>
        <v>0</v>
      </c>
      <c r="H61" s="24">
        <f t="shared" si="9"/>
        <v>7820</v>
      </c>
      <c r="I61" s="24">
        <f t="shared" si="9"/>
        <v>10464</v>
      </c>
      <c r="J61" s="24">
        <f t="shared" si="9"/>
        <v>18284</v>
      </c>
      <c r="K61" s="376" t="s">
        <v>263</v>
      </c>
    </row>
    <row r="62" spans="1:11" ht="14.4" thickTop="1" x14ac:dyDescent="0.25"/>
    <row r="72" s="659" customFormat="1" x14ac:dyDescent="0.25"/>
    <row r="73" s="659" customFormat="1" x14ac:dyDescent="0.25"/>
    <row r="74" s="659" customFormat="1" x14ac:dyDescent="0.25"/>
    <row r="75" s="659" customFormat="1" x14ac:dyDescent="0.25"/>
    <row r="76" s="608" customFormat="1" x14ac:dyDescent="0.25"/>
    <row r="77" s="608" customFormat="1" x14ac:dyDescent="0.25"/>
    <row r="82" spans="1:11" ht="24.75" customHeight="1" x14ac:dyDescent="0.25">
      <c r="A82" s="738" t="s">
        <v>1465</v>
      </c>
      <c r="B82" s="738"/>
      <c r="C82" s="738"/>
      <c r="D82" s="738"/>
      <c r="E82" s="738"/>
      <c r="F82" s="738"/>
      <c r="G82" s="738"/>
      <c r="H82" s="738"/>
      <c r="I82" s="738"/>
      <c r="J82" s="738"/>
      <c r="K82" s="738"/>
    </row>
    <row r="83" spans="1:11" ht="35.25" customHeight="1" x14ac:dyDescent="0.3">
      <c r="A83" s="756" t="s">
        <v>1466</v>
      </c>
      <c r="B83" s="756"/>
      <c r="C83" s="756"/>
      <c r="D83" s="756"/>
      <c r="E83" s="756"/>
      <c r="F83" s="756"/>
      <c r="G83" s="756"/>
      <c r="H83" s="756"/>
      <c r="I83" s="756"/>
      <c r="J83" s="756"/>
      <c r="K83" s="756"/>
    </row>
    <row r="84" spans="1:11" ht="27" customHeight="1" thickBot="1" x14ac:dyDescent="0.35">
      <c r="A84" s="35" t="s">
        <v>1467</v>
      </c>
      <c r="K84" s="81" t="s">
        <v>1468</v>
      </c>
    </row>
    <row r="85" spans="1:11" ht="20.100000000000001" customHeight="1" thickTop="1" x14ac:dyDescent="0.3">
      <c r="A85" s="735" t="s">
        <v>205</v>
      </c>
      <c r="B85" s="746" t="s">
        <v>1</v>
      </c>
      <c r="C85" s="746"/>
      <c r="D85" s="746"/>
      <c r="E85" s="746" t="s">
        <v>2</v>
      </c>
      <c r="F85" s="746"/>
      <c r="G85" s="746"/>
      <c r="H85" s="746" t="s">
        <v>4</v>
      </c>
      <c r="I85" s="746"/>
      <c r="J85" s="746"/>
      <c r="K85" s="735" t="s">
        <v>206</v>
      </c>
    </row>
    <row r="86" spans="1:11" ht="20.100000000000001" customHeight="1" x14ac:dyDescent="0.3">
      <c r="A86" s="736"/>
      <c r="B86" s="747" t="s">
        <v>6</v>
      </c>
      <c r="C86" s="747"/>
      <c r="D86" s="747"/>
      <c r="E86" s="747" t="s">
        <v>7</v>
      </c>
      <c r="F86" s="747"/>
      <c r="G86" s="747"/>
      <c r="H86" s="747" t="s">
        <v>9</v>
      </c>
      <c r="I86" s="747"/>
      <c r="J86" s="747"/>
      <c r="K86" s="736"/>
    </row>
    <row r="87" spans="1:11" ht="20.100000000000001" customHeight="1" x14ac:dyDescent="0.3">
      <c r="A87" s="736"/>
      <c r="B87" s="370" t="s">
        <v>10</v>
      </c>
      <c r="C87" s="370" t="s">
        <v>113</v>
      </c>
      <c r="D87" s="370" t="s">
        <v>12</v>
      </c>
      <c r="E87" s="370" t="s">
        <v>10</v>
      </c>
      <c r="F87" s="370" t="s">
        <v>113</v>
      </c>
      <c r="G87" s="370" t="s">
        <v>12</v>
      </c>
      <c r="H87" s="370" t="s">
        <v>10</v>
      </c>
      <c r="I87" s="370" t="s">
        <v>113</v>
      </c>
      <c r="J87" s="370" t="s">
        <v>12</v>
      </c>
      <c r="K87" s="736"/>
    </row>
    <row r="88" spans="1:11" ht="20.100000000000001" customHeight="1" thickBot="1" x14ac:dyDescent="0.35">
      <c r="A88" s="737"/>
      <c r="B88" s="4" t="s">
        <v>13</v>
      </c>
      <c r="C88" s="4" t="s">
        <v>14</v>
      </c>
      <c r="D88" s="4" t="s">
        <v>9</v>
      </c>
      <c r="E88" s="4" t="s">
        <v>13</v>
      </c>
      <c r="F88" s="4" t="s">
        <v>14</v>
      </c>
      <c r="G88" s="4" t="s">
        <v>9</v>
      </c>
      <c r="H88" s="4" t="s">
        <v>13</v>
      </c>
      <c r="I88" s="4" t="s">
        <v>14</v>
      </c>
      <c r="J88" s="4" t="s">
        <v>9</v>
      </c>
      <c r="K88" s="737"/>
    </row>
    <row r="89" spans="1:11" ht="20.100000000000001" customHeight="1" x14ac:dyDescent="0.25">
      <c r="A89" s="39" t="s">
        <v>15</v>
      </c>
      <c r="B89" s="40"/>
      <c r="C89" s="40"/>
      <c r="D89" s="40"/>
      <c r="E89" s="40"/>
      <c r="F89" s="40"/>
      <c r="G89" s="40"/>
      <c r="H89" s="40"/>
      <c r="I89" s="40"/>
      <c r="J89" s="40"/>
      <c r="K89" s="41" t="s">
        <v>1461</v>
      </c>
    </row>
    <row r="90" spans="1:11" ht="17.100000000000001" customHeight="1" x14ac:dyDescent="0.25">
      <c r="A90" s="8" t="s">
        <v>208</v>
      </c>
      <c r="B90" s="9">
        <v>210</v>
      </c>
      <c r="C90" s="9">
        <v>493</v>
      </c>
      <c r="D90" s="9">
        <f t="shared" ref="D90:D109" si="10">SUM(B90:C90)</f>
        <v>703</v>
      </c>
      <c r="E90" s="9">
        <v>0</v>
      </c>
      <c r="F90" s="9">
        <v>0</v>
      </c>
      <c r="G90" s="9">
        <f>SUM(E90:F90)</f>
        <v>0</v>
      </c>
      <c r="H90" s="9">
        <f>SUM(B90,E90)</f>
        <v>210</v>
      </c>
      <c r="I90" s="9">
        <f>SUM(C90,F90)</f>
        <v>493</v>
      </c>
      <c r="J90" s="9">
        <f t="shared" ref="J90:J109" si="11">SUM(D90,G90)</f>
        <v>703</v>
      </c>
      <c r="K90" s="375" t="s">
        <v>209</v>
      </c>
    </row>
    <row r="91" spans="1:11" ht="17.100000000000001" customHeight="1" x14ac:dyDescent="0.25">
      <c r="A91" s="8" t="s">
        <v>212</v>
      </c>
      <c r="B91" s="9">
        <v>25</v>
      </c>
      <c r="C91" s="9">
        <v>65</v>
      </c>
      <c r="D91" s="9">
        <f t="shared" si="10"/>
        <v>90</v>
      </c>
      <c r="E91" s="9">
        <v>0</v>
      </c>
      <c r="F91" s="9">
        <v>0</v>
      </c>
      <c r="G91" s="9">
        <f t="shared" ref="G91:G109" si="12">SUM(E91:F91)</f>
        <v>0</v>
      </c>
      <c r="H91" s="9">
        <f t="shared" ref="H91:I109" si="13">SUM(B91,E91)</f>
        <v>25</v>
      </c>
      <c r="I91" s="9">
        <f t="shared" si="13"/>
        <v>65</v>
      </c>
      <c r="J91" s="9">
        <f t="shared" si="11"/>
        <v>90</v>
      </c>
      <c r="K91" s="375" t="s">
        <v>213</v>
      </c>
    </row>
    <row r="92" spans="1:11" ht="17.100000000000001" customHeight="1" x14ac:dyDescent="0.25">
      <c r="A92" s="8" t="s">
        <v>414</v>
      </c>
      <c r="B92" s="9">
        <v>155</v>
      </c>
      <c r="C92" s="9">
        <v>325</v>
      </c>
      <c r="D92" s="9">
        <f t="shared" si="10"/>
        <v>480</v>
      </c>
      <c r="E92" s="9">
        <v>0</v>
      </c>
      <c r="F92" s="9">
        <v>0</v>
      </c>
      <c r="G92" s="9">
        <f t="shared" si="12"/>
        <v>0</v>
      </c>
      <c r="H92" s="9">
        <f t="shared" si="13"/>
        <v>155</v>
      </c>
      <c r="I92" s="9">
        <f t="shared" si="13"/>
        <v>325</v>
      </c>
      <c r="J92" s="9">
        <f t="shared" si="11"/>
        <v>480</v>
      </c>
      <c r="K92" s="375" t="s">
        <v>310</v>
      </c>
    </row>
    <row r="93" spans="1:11" ht="17.100000000000001" customHeight="1" x14ac:dyDescent="0.25">
      <c r="A93" s="8" t="s">
        <v>216</v>
      </c>
      <c r="B93" s="9">
        <v>64</v>
      </c>
      <c r="C93" s="9">
        <v>379</v>
      </c>
      <c r="D93" s="9">
        <f t="shared" si="10"/>
        <v>443</v>
      </c>
      <c r="E93" s="9">
        <v>0</v>
      </c>
      <c r="F93" s="9">
        <v>0</v>
      </c>
      <c r="G93" s="9">
        <f t="shared" si="12"/>
        <v>0</v>
      </c>
      <c r="H93" s="9">
        <f t="shared" si="13"/>
        <v>64</v>
      </c>
      <c r="I93" s="9">
        <f t="shared" si="13"/>
        <v>379</v>
      </c>
      <c r="J93" s="9">
        <f t="shared" si="11"/>
        <v>443</v>
      </c>
      <c r="K93" s="375" t="s">
        <v>217</v>
      </c>
    </row>
    <row r="94" spans="1:11" ht="17.100000000000001" customHeight="1" x14ac:dyDescent="0.25">
      <c r="A94" s="8" t="s">
        <v>218</v>
      </c>
      <c r="B94" s="9">
        <v>317</v>
      </c>
      <c r="C94" s="9">
        <v>383</v>
      </c>
      <c r="D94" s="9">
        <f t="shared" si="10"/>
        <v>700</v>
      </c>
      <c r="E94" s="9">
        <v>0</v>
      </c>
      <c r="F94" s="9">
        <v>0</v>
      </c>
      <c r="G94" s="9">
        <f t="shared" si="12"/>
        <v>0</v>
      </c>
      <c r="H94" s="9">
        <f t="shared" si="13"/>
        <v>317</v>
      </c>
      <c r="I94" s="9">
        <f t="shared" si="13"/>
        <v>383</v>
      </c>
      <c r="J94" s="9">
        <f t="shared" si="11"/>
        <v>700</v>
      </c>
      <c r="K94" s="375" t="s">
        <v>219</v>
      </c>
    </row>
    <row r="95" spans="1:11" ht="17.100000000000001" customHeight="1" x14ac:dyDescent="0.25">
      <c r="A95" s="8" t="s">
        <v>1419</v>
      </c>
      <c r="B95" s="9">
        <v>152</v>
      </c>
      <c r="C95" s="9">
        <v>292</v>
      </c>
      <c r="D95" s="9">
        <f t="shared" si="10"/>
        <v>444</v>
      </c>
      <c r="E95" s="9">
        <v>0</v>
      </c>
      <c r="F95" s="9">
        <v>0</v>
      </c>
      <c r="G95" s="9">
        <f t="shared" si="12"/>
        <v>0</v>
      </c>
      <c r="H95" s="9">
        <f t="shared" si="13"/>
        <v>152</v>
      </c>
      <c r="I95" s="9">
        <f t="shared" si="13"/>
        <v>292</v>
      </c>
      <c r="J95" s="9">
        <f t="shared" si="11"/>
        <v>444</v>
      </c>
      <c r="K95" s="375" t="s">
        <v>223</v>
      </c>
    </row>
    <row r="96" spans="1:11" ht="17.100000000000001" customHeight="1" x14ac:dyDescent="0.25">
      <c r="A96" s="8" t="s">
        <v>224</v>
      </c>
      <c r="B96" s="9">
        <v>60</v>
      </c>
      <c r="C96" s="9">
        <v>67</v>
      </c>
      <c r="D96" s="9">
        <f t="shared" si="10"/>
        <v>127</v>
      </c>
      <c r="E96" s="9">
        <v>0</v>
      </c>
      <c r="F96" s="9">
        <v>0</v>
      </c>
      <c r="G96" s="9">
        <f t="shared" si="12"/>
        <v>0</v>
      </c>
      <c r="H96" s="9">
        <f t="shared" si="13"/>
        <v>60</v>
      </c>
      <c r="I96" s="9">
        <f t="shared" si="13"/>
        <v>67</v>
      </c>
      <c r="J96" s="9">
        <f t="shared" si="11"/>
        <v>127</v>
      </c>
      <c r="K96" s="375" t="s">
        <v>225</v>
      </c>
    </row>
    <row r="97" spans="1:11" ht="17.100000000000001" customHeight="1" x14ac:dyDescent="0.25">
      <c r="A97" s="8" t="s">
        <v>226</v>
      </c>
      <c r="B97" s="9">
        <v>181</v>
      </c>
      <c r="C97" s="9">
        <v>526</v>
      </c>
      <c r="D97" s="9">
        <f t="shared" si="10"/>
        <v>707</v>
      </c>
      <c r="E97" s="9">
        <v>0</v>
      </c>
      <c r="F97" s="9">
        <v>0</v>
      </c>
      <c r="G97" s="9">
        <f t="shared" si="12"/>
        <v>0</v>
      </c>
      <c r="H97" s="9">
        <f t="shared" si="13"/>
        <v>181</v>
      </c>
      <c r="I97" s="9">
        <f t="shared" si="13"/>
        <v>526</v>
      </c>
      <c r="J97" s="9">
        <f t="shared" si="11"/>
        <v>707</v>
      </c>
      <c r="K97" s="375" t="s">
        <v>227</v>
      </c>
    </row>
    <row r="98" spans="1:11" ht="17.100000000000001" customHeight="1" x14ac:dyDescent="0.25">
      <c r="A98" s="8" t="s">
        <v>1420</v>
      </c>
      <c r="B98" s="9">
        <v>75</v>
      </c>
      <c r="C98" s="9">
        <v>213</v>
      </c>
      <c r="D98" s="9">
        <f t="shared" si="10"/>
        <v>288</v>
      </c>
      <c r="E98" s="9">
        <v>0</v>
      </c>
      <c r="F98" s="9">
        <v>0</v>
      </c>
      <c r="G98" s="9">
        <f t="shared" si="12"/>
        <v>0</v>
      </c>
      <c r="H98" s="9">
        <f t="shared" si="13"/>
        <v>75</v>
      </c>
      <c r="I98" s="9">
        <f t="shared" si="13"/>
        <v>213</v>
      </c>
      <c r="J98" s="9">
        <f t="shared" si="11"/>
        <v>288</v>
      </c>
      <c r="K98" s="375" t="s">
        <v>1443</v>
      </c>
    </row>
    <row r="99" spans="1:11" ht="17.100000000000001" customHeight="1" x14ac:dyDescent="0.25">
      <c r="A99" s="8" t="s">
        <v>316</v>
      </c>
      <c r="B99" s="9">
        <v>342</v>
      </c>
      <c r="C99" s="9">
        <v>458</v>
      </c>
      <c r="D99" s="9">
        <f t="shared" si="10"/>
        <v>800</v>
      </c>
      <c r="E99" s="9">
        <v>0</v>
      </c>
      <c r="F99" s="9">
        <v>0</v>
      </c>
      <c r="G99" s="9">
        <f t="shared" si="12"/>
        <v>0</v>
      </c>
      <c r="H99" s="9">
        <f t="shared" si="13"/>
        <v>342</v>
      </c>
      <c r="I99" s="9">
        <f t="shared" si="13"/>
        <v>458</v>
      </c>
      <c r="J99" s="9">
        <f t="shared" si="11"/>
        <v>800</v>
      </c>
      <c r="K99" s="375" t="s">
        <v>231</v>
      </c>
    </row>
    <row r="100" spans="1:11" ht="17.100000000000001" customHeight="1" x14ac:dyDescent="0.25">
      <c r="A100" s="8" t="s">
        <v>472</v>
      </c>
      <c r="B100" s="9">
        <v>598</v>
      </c>
      <c r="C100" s="9">
        <v>1366</v>
      </c>
      <c r="D100" s="9">
        <f t="shared" si="10"/>
        <v>1964</v>
      </c>
      <c r="E100" s="9">
        <v>0</v>
      </c>
      <c r="F100" s="9">
        <v>0</v>
      </c>
      <c r="G100" s="9">
        <f t="shared" si="12"/>
        <v>0</v>
      </c>
      <c r="H100" s="9">
        <f t="shared" si="13"/>
        <v>598</v>
      </c>
      <c r="I100" s="9">
        <f t="shared" si="13"/>
        <v>1366</v>
      </c>
      <c r="J100" s="9">
        <f t="shared" si="11"/>
        <v>1964</v>
      </c>
      <c r="K100" s="375" t="s">
        <v>1162</v>
      </c>
    </row>
    <row r="101" spans="1:11" ht="17.100000000000001" customHeight="1" x14ac:dyDescent="0.25">
      <c r="A101" s="8" t="s">
        <v>1452</v>
      </c>
      <c r="B101" s="9">
        <v>310</v>
      </c>
      <c r="C101" s="9">
        <v>677</v>
      </c>
      <c r="D101" s="9">
        <f t="shared" si="10"/>
        <v>987</v>
      </c>
      <c r="E101" s="9">
        <v>0</v>
      </c>
      <c r="F101" s="9">
        <v>0</v>
      </c>
      <c r="G101" s="9">
        <f t="shared" si="12"/>
        <v>0</v>
      </c>
      <c r="H101" s="9">
        <f t="shared" si="13"/>
        <v>310</v>
      </c>
      <c r="I101" s="9">
        <f t="shared" si="13"/>
        <v>677</v>
      </c>
      <c r="J101" s="9">
        <f t="shared" si="11"/>
        <v>987</v>
      </c>
      <c r="K101" s="375" t="s">
        <v>1424</v>
      </c>
    </row>
    <row r="102" spans="1:11" ht="17.100000000000001" customHeight="1" x14ac:dyDescent="0.25">
      <c r="A102" s="8" t="s">
        <v>1453</v>
      </c>
      <c r="B102" s="9">
        <v>0</v>
      </c>
      <c r="C102" s="9">
        <v>787</v>
      </c>
      <c r="D102" s="9">
        <f t="shared" si="10"/>
        <v>787</v>
      </c>
      <c r="E102" s="9">
        <v>0</v>
      </c>
      <c r="F102" s="9">
        <v>0</v>
      </c>
      <c r="G102" s="9">
        <f t="shared" si="12"/>
        <v>0</v>
      </c>
      <c r="H102" s="9">
        <f t="shared" si="13"/>
        <v>0</v>
      </c>
      <c r="I102" s="9">
        <f t="shared" si="13"/>
        <v>787</v>
      </c>
      <c r="J102" s="9">
        <f t="shared" si="11"/>
        <v>787</v>
      </c>
      <c r="K102" s="375" t="s">
        <v>1426</v>
      </c>
    </row>
    <row r="103" spans="1:11" ht="17.100000000000001" customHeight="1" x14ac:dyDescent="0.25">
      <c r="A103" s="8" t="s">
        <v>1427</v>
      </c>
      <c r="B103" s="9">
        <v>34</v>
      </c>
      <c r="C103" s="9">
        <v>46</v>
      </c>
      <c r="D103" s="9">
        <f t="shared" si="10"/>
        <v>80</v>
      </c>
      <c r="E103" s="9">
        <v>0</v>
      </c>
      <c r="F103" s="9">
        <v>0</v>
      </c>
      <c r="G103" s="9">
        <f t="shared" si="12"/>
        <v>0</v>
      </c>
      <c r="H103" s="9">
        <f t="shared" si="13"/>
        <v>34</v>
      </c>
      <c r="I103" s="9">
        <f t="shared" si="13"/>
        <v>46</v>
      </c>
      <c r="J103" s="9">
        <f t="shared" si="11"/>
        <v>80</v>
      </c>
      <c r="K103" s="375" t="s">
        <v>1454</v>
      </c>
    </row>
    <row r="104" spans="1:11" ht="17.100000000000001" customHeight="1" x14ac:dyDescent="0.25">
      <c r="A104" s="8" t="s">
        <v>1252</v>
      </c>
      <c r="B104" s="9">
        <v>278</v>
      </c>
      <c r="C104" s="9">
        <v>140</v>
      </c>
      <c r="D104" s="9">
        <f t="shared" si="10"/>
        <v>418</v>
      </c>
      <c r="E104" s="9">
        <v>0</v>
      </c>
      <c r="F104" s="9">
        <v>0</v>
      </c>
      <c r="G104" s="9">
        <f t="shared" si="12"/>
        <v>0</v>
      </c>
      <c r="H104" s="9">
        <f t="shared" si="13"/>
        <v>278</v>
      </c>
      <c r="I104" s="9">
        <f t="shared" si="13"/>
        <v>140</v>
      </c>
      <c r="J104" s="9">
        <f t="shared" si="11"/>
        <v>418</v>
      </c>
      <c r="K104" s="375" t="s">
        <v>1246</v>
      </c>
    </row>
    <row r="105" spans="1:11" ht="17.100000000000001" customHeight="1" x14ac:dyDescent="0.25">
      <c r="A105" s="8" t="s">
        <v>242</v>
      </c>
      <c r="B105" s="9">
        <v>567</v>
      </c>
      <c r="C105" s="9">
        <v>797</v>
      </c>
      <c r="D105" s="9">
        <f t="shared" si="10"/>
        <v>1364</v>
      </c>
      <c r="E105" s="9">
        <v>0</v>
      </c>
      <c r="F105" s="9">
        <v>0</v>
      </c>
      <c r="G105" s="9">
        <f t="shared" si="12"/>
        <v>0</v>
      </c>
      <c r="H105" s="9">
        <f t="shared" si="13"/>
        <v>567</v>
      </c>
      <c r="I105" s="9">
        <f t="shared" si="13"/>
        <v>797</v>
      </c>
      <c r="J105" s="9">
        <f t="shared" si="11"/>
        <v>1364</v>
      </c>
      <c r="K105" s="375" t="s">
        <v>243</v>
      </c>
    </row>
    <row r="106" spans="1:11" ht="17.100000000000001" customHeight="1" x14ac:dyDescent="0.25">
      <c r="A106" s="8" t="s">
        <v>477</v>
      </c>
      <c r="B106" s="9">
        <v>80</v>
      </c>
      <c r="C106" s="9">
        <v>67</v>
      </c>
      <c r="D106" s="9">
        <f t="shared" si="10"/>
        <v>147</v>
      </c>
      <c r="E106" s="9">
        <v>0</v>
      </c>
      <c r="F106" s="9">
        <v>0</v>
      </c>
      <c r="G106" s="9">
        <f t="shared" si="12"/>
        <v>0</v>
      </c>
      <c r="H106" s="9">
        <f t="shared" si="13"/>
        <v>80</v>
      </c>
      <c r="I106" s="9">
        <f t="shared" si="13"/>
        <v>67</v>
      </c>
      <c r="J106" s="9">
        <f t="shared" si="11"/>
        <v>147</v>
      </c>
      <c r="K106" s="375" t="s">
        <v>478</v>
      </c>
    </row>
    <row r="107" spans="1:11" ht="17.100000000000001" customHeight="1" x14ac:dyDescent="0.25">
      <c r="A107" s="8" t="s">
        <v>246</v>
      </c>
      <c r="B107" s="9">
        <v>254</v>
      </c>
      <c r="C107" s="9">
        <v>127</v>
      </c>
      <c r="D107" s="9">
        <f t="shared" si="10"/>
        <v>381</v>
      </c>
      <c r="E107" s="9">
        <v>0</v>
      </c>
      <c r="F107" s="9">
        <v>0</v>
      </c>
      <c r="G107" s="9">
        <f t="shared" si="12"/>
        <v>0</v>
      </c>
      <c r="H107" s="9">
        <f t="shared" si="13"/>
        <v>254</v>
      </c>
      <c r="I107" s="9">
        <f t="shared" si="13"/>
        <v>127</v>
      </c>
      <c r="J107" s="9">
        <f t="shared" si="11"/>
        <v>381</v>
      </c>
      <c r="K107" s="375" t="s">
        <v>247</v>
      </c>
    </row>
    <row r="108" spans="1:11" ht="17.100000000000001" customHeight="1" x14ac:dyDescent="0.25">
      <c r="A108" s="8" t="s">
        <v>248</v>
      </c>
      <c r="B108" s="9">
        <v>209</v>
      </c>
      <c r="C108" s="9">
        <v>260</v>
      </c>
      <c r="D108" s="9">
        <f t="shared" si="10"/>
        <v>469</v>
      </c>
      <c r="E108" s="9">
        <v>0</v>
      </c>
      <c r="F108" s="9">
        <v>0</v>
      </c>
      <c r="G108" s="9">
        <f t="shared" si="12"/>
        <v>0</v>
      </c>
      <c r="H108" s="9">
        <f t="shared" si="13"/>
        <v>209</v>
      </c>
      <c r="I108" s="9">
        <f t="shared" si="13"/>
        <v>260</v>
      </c>
      <c r="J108" s="9">
        <f t="shared" si="11"/>
        <v>469</v>
      </c>
      <c r="K108" s="375" t="s">
        <v>249</v>
      </c>
    </row>
    <row r="109" spans="1:11" ht="17.100000000000001" customHeight="1" x14ac:dyDescent="0.25">
      <c r="A109" s="20" t="s">
        <v>254</v>
      </c>
      <c r="B109" s="9">
        <v>192</v>
      </c>
      <c r="C109" s="9">
        <v>221</v>
      </c>
      <c r="D109" s="9">
        <f t="shared" si="10"/>
        <v>413</v>
      </c>
      <c r="E109" s="9">
        <v>0</v>
      </c>
      <c r="F109" s="9">
        <v>0</v>
      </c>
      <c r="G109" s="9">
        <f t="shared" si="12"/>
        <v>0</v>
      </c>
      <c r="H109" s="9">
        <f t="shared" si="13"/>
        <v>192</v>
      </c>
      <c r="I109" s="9">
        <f t="shared" si="13"/>
        <v>221</v>
      </c>
      <c r="J109" s="9">
        <f t="shared" si="11"/>
        <v>413</v>
      </c>
      <c r="K109" s="22" t="s">
        <v>1375</v>
      </c>
    </row>
    <row r="110" spans="1:11" ht="20.100000000000001" customHeight="1" thickBot="1" x14ac:dyDescent="0.3">
      <c r="A110" s="11" t="s">
        <v>90</v>
      </c>
      <c r="B110" s="12">
        <f t="shared" ref="B110:J110" si="14">SUM(B90:B109)</f>
        <v>4103</v>
      </c>
      <c r="C110" s="12">
        <f t="shared" si="14"/>
        <v>7689</v>
      </c>
      <c r="D110" s="12">
        <f t="shared" si="14"/>
        <v>11792</v>
      </c>
      <c r="E110" s="12">
        <f t="shared" si="14"/>
        <v>0</v>
      </c>
      <c r="F110" s="12">
        <f t="shared" si="14"/>
        <v>0</v>
      </c>
      <c r="G110" s="12">
        <f t="shared" si="14"/>
        <v>0</v>
      </c>
      <c r="H110" s="12">
        <f t="shared" si="14"/>
        <v>4103</v>
      </c>
      <c r="I110" s="12">
        <f t="shared" si="14"/>
        <v>7689</v>
      </c>
      <c r="J110" s="12">
        <f t="shared" si="14"/>
        <v>11792</v>
      </c>
      <c r="K110" s="13" t="s">
        <v>91</v>
      </c>
    </row>
    <row r="111" spans="1:11" ht="14.4" thickTop="1" x14ac:dyDescent="0.25"/>
    <row r="117" spans="1:11" ht="21.9" customHeight="1" thickBot="1" x14ac:dyDescent="0.35">
      <c r="A117" s="35" t="s">
        <v>1469</v>
      </c>
      <c r="K117" s="81" t="s">
        <v>1470</v>
      </c>
    </row>
    <row r="118" spans="1:11" ht="21.9" customHeight="1" thickTop="1" x14ac:dyDescent="0.3">
      <c r="A118" s="735" t="s">
        <v>205</v>
      </c>
      <c r="B118" s="746" t="s">
        <v>1</v>
      </c>
      <c r="C118" s="746"/>
      <c r="D118" s="746"/>
      <c r="E118" s="746" t="s">
        <v>2</v>
      </c>
      <c r="F118" s="746"/>
      <c r="G118" s="746"/>
      <c r="H118" s="746" t="s">
        <v>4</v>
      </c>
      <c r="I118" s="746"/>
      <c r="J118" s="746"/>
      <c r="K118" s="735" t="s">
        <v>206</v>
      </c>
    </row>
    <row r="119" spans="1:11" ht="21.9" customHeight="1" x14ac:dyDescent="0.3">
      <c r="A119" s="736"/>
      <c r="B119" s="747" t="s">
        <v>6</v>
      </c>
      <c r="C119" s="747"/>
      <c r="D119" s="747"/>
      <c r="E119" s="747" t="s">
        <v>7</v>
      </c>
      <c r="F119" s="747"/>
      <c r="G119" s="747"/>
      <c r="H119" s="747" t="s">
        <v>9</v>
      </c>
      <c r="I119" s="747"/>
      <c r="J119" s="747"/>
      <c r="K119" s="736"/>
    </row>
    <row r="120" spans="1:11" ht="21.9" customHeight="1" x14ac:dyDescent="0.3">
      <c r="A120" s="736"/>
      <c r="B120" s="370" t="s">
        <v>10</v>
      </c>
      <c r="C120" s="370" t="s">
        <v>113</v>
      </c>
      <c r="D120" s="370" t="s">
        <v>12</v>
      </c>
      <c r="E120" s="370" t="s">
        <v>10</v>
      </c>
      <c r="F120" s="370" t="s">
        <v>113</v>
      </c>
      <c r="G120" s="370" t="s">
        <v>12</v>
      </c>
      <c r="H120" s="370" t="s">
        <v>10</v>
      </c>
      <c r="I120" s="370" t="s">
        <v>113</v>
      </c>
      <c r="J120" s="370" t="s">
        <v>12</v>
      </c>
      <c r="K120" s="736"/>
    </row>
    <row r="121" spans="1:11" ht="21.9" customHeight="1" thickBot="1" x14ac:dyDescent="0.35">
      <c r="A121" s="737"/>
      <c r="B121" s="4" t="s">
        <v>13</v>
      </c>
      <c r="C121" s="4" t="s">
        <v>14</v>
      </c>
      <c r="D121" s="4" t="s">
        <v>9</v>
      </c>
      <c r="E121" s="4" t="s">
        <v>13</v>
      </c>
      <c r="F121" s="4" t="s">
        <v>14</v>
      </c>
      <c r="G121" s="4" t="s">
        <v>9</v>
      </c>
      <c r="H121" s="4" t="s">
        <v>13</v>
      </c>
      <c r="I121" s="4" t="s">
        <v>14</v>
      </c>
      <c r="J121" s="4" t="s">
        <v>9</v>
      </c>
      <c r="K121" s="737"/>
    </row>
    <row r="122" spans="1:11" ht="20.100000000000001" customHeight="1" x14ac:dyDescent="0.25">
      <c r="A122" s="39" t="s">
        <v>92</v>
      </c>
      <c r="B122" s="40"/>
      <c r="C122" s="40"/>
      <c r="D122" s="40"/>
      <c r="E122" s="40"/>
      <c r="F122" s="40"/>
      <c r="G122" s="40"/>
      <c r="H122" s="40"/>
      <c r="I122" s="40"/>
      <c r="J122" s="40"/>
      <c r="K122" s="41" t="s">
        <v>93</v>
      </c>
    </row>
    <row r="123" spans="1:11" ht="20.100000000000001" customHeight="1" x14ac:dyDescent="0.25">
      <c r="A123" s="8" t="s">
        <v>216</v>
      </c>
      <c r="B123" s="9">
        <v>92</v>
      </c>
      <c r="C123" s="9">
        <v>161</v>
      </c>
      <c r="D123" s="9">
        <f>SUM(B123:C123)</f>
        <v>253</v>
      </c>
      <c r="E123" s="9">
        <v>0</v>
      </c>
      <c r="F123" s="9">
        <v>0</v>
      </c>
      <c r="G123" s="9">
        <f>SUM(E123:F123)</f>
        <v>0</v>
      </c>
      <c r="H123" s="9">
        <f>SUM(B123,E123)</f>
        <v>92</v>
      </c>
      <c r="I123" s="9">
        <f>SUM(C123,F123)</f>
        <v>161</v>
      </c>
      <c r="J123" s="9">
        <f t="shared" ref="J123:J135" si="15">SUM(D123,G123)</f>
        <v>253</v>
      </c>
      <c r="K123" s="375" t="s">
        <v>217</v>
      </c>
    </row>
    <row r="124" spans="1:11" ht="20.100000000000001" customHeight="1" x14ac:dyDescent="0.25">
      <c r="A124" s="8" t="s">
        <v>218</v>
      </c>
      <c r="B124" s="9">
        <v>236</v>
      </c>
      <c r="C124" s="9">
        <v>24</v>
      </c>
      <c r="D124" s="9">
        <f>SUM(B124:C124)</f>
        <v>260</v>
      </c>
      <c r="E124" s="9">
        <v>0</v>
      </c>
      <c r="F124" s="9">
        <v>0</v>
      </c>
      <c r="G124" s="9">
        <f t="shared" ref="G124:G135" si="16">SUM(E124:F124)</f>
        <v>0</v>
      </c>
      <c r="H124" s="9">
        <f t="shared" ref="H124:I135" si="17">SUM(B124,E124)</f>
        <v>236</v>
      </c>
      <c r="I124" s="9">
        <f t="shared" si="17"/>
        <v>24</v>
      </c>
      <c r="J124" s="9">
        <f t="shared" si="15"/>
        <v>260</v>
      </c>
      <c r="K124" s="375" t="s">
        <v>219</v>
      </c>
    </row>
    <row r="125" spans="1:11" ht="20.100000000000001" customHeight="1" x14ac:dyDescent="0.25">
      <c r="A125" s="8" t="s">
        <v>226</v>
      </c>
      <c r="B125" s="9">
        <v>407</v>
      </c>
      <c r="C125" s="9">
        <v>265</v>
      </c>
      <c r="D125" s="9">
        <f t="shared" ref="D125:D131" si="18">SUM(B125:C125)</f>
        <v>672</v>
      </c>
      <c r="E125" s="9">
        <v>0</v>
      </c>
      <c r="F125" s="9">
        <v>0</v>
      </c>
      <c r="G125" s="9">
        <f t="shared" si="16"/>
        <v>0</v>
      </c>
      <c r="H125" s="9">
        <f t="shared" si="17"/>
        <v>407</v>
      </c>
      <c r="I125" s="9">
        <f t="shared" si="17"/>
        <v>265</v>
      </c>
      <c r="J125" s="9">
        <f t="shared" si="15"/>
        <v>672</v>
      </c>
      <c r="K125" s="375" t="s">
        <v>267</v>
      </c>
    </row>
    <row r="126" spans="1:11" ht="20.100000000000001" customHeight="1" x14ac:dyDescent="0.25">
      <c r="A126" s="8" t="s">
        <v>1420</v>
      </c>
      <c r="B126" s="9">
        <v>82</v>
      </c>
      <c r="C126" s="9">
        <v>53</v>
      </c>
      <c r="D126" s="9">
        <f t="shared" si="18"/>
        <v>135</v>
      </c>
      <c r="E126" s="9">
        <v>0</v>
      </c>
      <c r="F126" s="9">
        <v>0</v>
      </c>
      <c r="G126" s="9">
        <f t="shared" si="16"/>
        <v>0</v>
      </c>
      <c r="H126" s="9">
        <f t="shared" si="17"/>
        <v>82</v>
      </c>
      <c r="I126" s="9">
        <f t="shared" si="17"/>
        <v>53</v>
      </c>
      <c r="J126" s="9">
        <f t="shared" si="15"/>
        <v>135</v>
      </c>
      <c r="K126" s="375" t="s">
        <v>1443</v>
      </c>
    </row>
    <row r="127" spans="1:11" ht="20.100000000000001" customHeight="1" x14ac:dyDescent="0.25">
      <c r="A127" s="8" t="s">
        <v>316</v>
      </c>
      <c r="B127" s="9">
        <v>180</v>
      </c>
      <c r="C127" s="9">
        <v>177</v>
      </c>
      <c r="D127" s="9">
        <f t="shared" si="18"/>
        <v>357</v>
      </c>
      <c r="E127" s="9">
        <v>0</v>
      </c>
      <c r="F127" s="9">
        <v>0</v>
      </c>
      <c r="G127" s="9">
        <f t="shared" si="16"/>
        <v>0</v>
      </c>
      <c r="H127" s="9">
        <f t="shared" si="17"/>
        <v>180</v>
      </c>
      <c r="I127" s="9">
        <f t="shared" si="17"/>
        <v>177</v>
      </c>
      <c r="J127" s="9">
        <f t="shared" si="15"/>
        <v>357</v>
      </c>
      <c r="K127" s="375" t="s">
        <v>231</v>
      </c>
    </row>
    <row r="128" spans="1:11" ht="20.100000000000001" customHeight="1" x14ac:dyDescent="0.25">
      <c r="A128" s="8" t="s">
        <v>472</v>
      </c>
      <c r="B128" s="9">
        <v>381</v>
      </c>
      <c r="C128" s="9">
        <v>373</v>
      </c>
      <c r="D128" s="9">
        <f t="shared" si="18"/>
        <v>754</v>
      </c>
      <c r="E128" s="9">
        <v>0</v>
      </c>
      <c r="F128" s="9">
        <v>0</v>
      </c>
      <c r="G128" s="9">
        <f t="shared" si="16"/>
        <v>0</v>
      </c>
      <c r="H128" s="9">
        <f t="shared" si="17"/>
        <v>381</v>
      </c>
      <c r="I128" s="9">
        <f t="shared" si="17"/>
        <v>373</v>
      </c>
      <c r="J128" s="9">
        <f t="shared" si="15"/>
        <v>754</v>
      </c>
      <c r="K128" s="375" t="s">
        <v>1162</v>
      </c>
    </row>
    <row r="129" spans="1:11" ht="20.100000000000001" customHeight="1" x14ac:dyDescent="0.25">
      <c r="A129" s="8" t="s">
        <v>1452</v>
      </c>
      <c r="B129" s="9">
        <v>242</v>
      </c>
      <c r="C129" s="9">
        <v>278</v>
      </c>
      <c r="D129" s="9">
        <f t="shared" si="18"/>
        <v>520</v>
      </c>
      <c r="E129" s="9">
        <v>0</v>
      </c>
      <c r="F129" s="9">
        <v>0</v>
      </c>
      <c r="G129" s="9">
        <f t="shared" si="16"/>
        <v>0</v>
      </c>
      <c r="H129" s="9">
        <f t="shared" si="17"/>
        <v>242</v>
      </c>
      <c r="I129" s="9">
        <f t="shared" si="17"/>
        <v>278</v>
      </c>
      <c r="J129" s="9">
        <f t="shared" si="15"/>
        <v>520</v>
      </c>
      <c r="K129" s="375" t="s">
        <v>1424</v>
      </c>
    </row>
    <row r="130" spans="1:11" ht="20.100000000000001" customHeight="1" x14ac:dyDescent="0.25">
      <c r="A130" s="8" t="s">
        <v>1453</v>
      </c>
      <c r="B130" s="9">
        <v>0</v>
      </c>
      <c r="C130" s="9">
        <v>120</v>
      </c>
      <c r="D130" s="9">
        <f t="shared" si="18"/>
        <v>120</v>
      </c>
      <c r="E130" s="9">
        <v>0</v>
      </c>
      <c r="F130" s="9">
        <v>0</v>
      </c>
      <c r="G130" s="9">
        <f t="shared" si="16"/>
        <v>0</v>
      </c>
      <c r="H130" s="9">
        <f t="shared" si="17"/>
        <v>0</v>
      </c>
      <c r="I130" s="9">
        <f t="shared" si="17"/>
        <v>120</v>
      </c>
      <c r="J130" s="9">
        <f t="shared" si="15"/>
        <v>120</v>
      </c>
      <c r="K130" s="375" t="s">
        <v>1426</v>
      </c>
    </row>
    <row r="131" spans="1:11" ht="20.100000000000001" customHeight="1" x14ac:dyDescent="0.25">
      <c r="A131" s="8" t="s">
        <v>1471</v>
      </c>
      <c r="B131" s="9">
        <v>102</v>
      </c>
      <c r="C131" s="9">
        <v>8</v>
      </c>
      <c r="D131" s="9">
        <f t="shared" si="18"/>
        <v>110</v>
      </c>
      <c r="E131" s="9">
        <v>0</v>
      </c>
      <c r="F131" s="9">
        <v>0</v>
      </c>
      <c r="G131" s="9">
        <f t="shared" si="16"/>
        <v>0</v>
      </c>
      <c r="H131" s="9">
        <f t="shared" si="17"/>
        <v>102</v>
      </c>
      <c r="I131" s="9">
        <f t="shared" si="17"/>
        <v>8</v>
      </c>
      <c r="J131" s="9">
        <f t="shared" si="15"/>
        <v>110</v>
      </c>
      <c r="K131" s="375" t="s">
        <v>1246</v>
      </c>
    </row>
    <row r="132" spans="1:11" ht="20.100000000000001" customHeight="1" x14ac:dyDescent="0.25">
      <c r="A132" s="8" t="s">
        <v>242</v>
      </c>
      <c r="B132" s="9">
        <v>53</v>
      </c>
      <c r="C132" s="9">
        <v>28</v>
      </c>
      <c r="D132" s="9">
        <f>SUM(B132:C132)</f>
        <v>81</v>
      </c>
      <c r="E132" s="9">
        <v>0</v>
      </c>
      <c r="F132" s="9">
        <v>0</v>
      </c>
      <c r="G132" s="9">
        <f t="shared" si="16"/>
        <v>0</v>
      </c>
      <c r="H132" s="9">
        <f t="shared" si="17"/>
        <v>53</v>
      </c>
      <c r="I132" s="9">
        <f t="shared" si="17"/>
        <v>28</v>
      </c>
      <c r="J132" s="9">
        <f t="shared" si="15"/>
        <v>81</v>
      </c>
      <c r="K132" s="375" t="s">
        <v>243</v>
      </c>
    </row>
    <row r="133" spans="1:11" ht="20.100000000000001" customHeight="1" x14ac:dyDescent="0.25">
      <c r="A133" s="8" t="s">
        <v>246</v>
      </c>
      <c r="B133" s="9">
        <v>82</v>
      </c>
      <c r="C133" s="9">
        <v>15</v>
      </c>
      <c r="D133" s="9">
        <f>SUM(B133:C133)</f>
        <v>97</v>
      </c>
      <c r="E133" s="9">
        <v>0</v>
      </c>
      <c r="F133" s="9">
        <v>0</v>
      </c>
      <c r="G133" s="9">
        <f t="shared" si="16"/>
        <v>0</v>
      </c>
      <c r="H133" s="9">
        <f t="shared" si="17"/>
        <v>82</v>
      </c>
      <c r="I133" s="9">
        <f t="shared" si="17"/>
        <v>15</v>
      </c>
      <c r="J133" s="9">
        <f t="shared" si="15"/>
        <v>97</v>
      </c>
      <c r="K133" s="375" t="s">
        <v>247</v>
      </c>
    </row>
    <row r="134" spans="1:11" ht="20.100000000000001" customHeight="1" x14ac:dyDescent="0.25">
      <c r="A134" s="8" t="s">
        <v>248</v>
      </c>
      <c r="B134" s="9">
        <v>309</v>
      </c>
      <c r="C134" s="9">
        <v>125</v>
      </c>
      <c r="D134" s="9">
        <f>SUM(B134:C134)</f>
        <v>434</v>
      </c>
      <c r="E134" s="9">
        <v>0</v>
      </c>
      <c r="F134" s="9">
        <v>0</v>
      </c>
      <c r="G134" s="9">
        <f t="shared" si="16"/>
        <v>0</v>
      </c>
      <c r="H134" s="9">
        <f t="shared" si="17"/>
        <v>309</v>
      </c>
      <c r="I134" s="9">
        <f t="shared" si="17"/>
        <v>125</v>
      </c>
      <c r="J134" s="9">
        <f t="shared" si="15"/>
        <v>434</v>
      </c>
      <c r="K134" s="375" t="s">
        <v>249</v>
      </c>
    </row>
    <row r="135" spans="1:11" ht="20.100000000000001" customHeight="1" x14ac:dyDescent="0.25">
      <c r="A135" s="20" t="s">
        <v>254</v>
      </c>
      <c r="B135" s="9">
        <v>7</v>
      </c>
      <c r="C135" s="9">
        <v>12</v>
      </c>
      <c r="D135" s="9">
        <f>SUM(B135:C135)</f>
        <v>19</v>
      </c>
      <c r="E135" s="9">
        <v>0</v>
      </c>
      <c r="F135" s="9">
        <v>0</v>
      </c>
      <c r="G135" s="9">
        <f t="shared" si="16"/>
        <v>0</v>
      </c>
      <c r="H135" s="9">
        <f t="shared" si="17"/>
        <v>7</v>
      </c>
      <c r="I135" s="9">
        <f t="shared" si="17"/>
        <v>12</v>
      </c>
      <c r="J135" s="9">
        <f t="shared" si="15"/>
        <v>19</v>
      </c>
      <c r="K135" s="22" t="s">
        <v>1375</v>
      </c>
    </row>
    <row r="136" spans="1:11" ht="20.100000000000001" customHeight="1" thickBot="1" x14ac:dyDescent="0.3">
      <c r="A136" s="42" t="s">
        <v>127</v>
      </c>
      <c r="B136" s="43">
        <f>SUM(B123:B135)</f>
        <v>2173</v>
      </c>
      <c r="C136" s="43">
        <f t="shared" ref="C136:J136" si="19">SUM(C123:C135)</f>
        <v>1639</v>
      </c>
      <c r="D136" s="43">
        <f t="shared" si="19"/>
        <v>3812</v>
      </c>
      <c r="E136" s="43">
        <f t="shared" si="19"/>
        <v>0</v>
      </c>
      <c r="F136" s="43">
        <f t="shared" si="19"/>
        <v>0</v>
      </c>
      <c r="G136" s="43">
        <f t="shared" si="19"/>
        <v>0</v>
      </c>
      <c r="H136" s="43">
        <f t="shared" si="19"/>
        <v>2173</v>
      </c>
      <c r="I136" s="43">
        <f t="shared" si="19"/>
        <v>1639</v>
      </c>
      <c r="J136" s="43">
        <f t="shared" si="19"/>
        <v>3812</v>
      </c>
      <c r="K136" s="44" t="s">
        <v>261</v>
      </c>
    </row>
    <row r="137" spans="1:11" ht="20.100000000000001" customHeight="1" thickBot="1" x14ac:dyDescent="0.3">
      <c r="A137" s="23" t="s">
        <v>384</v>
      </c>
      <c r="B137" s="24">
        <f>SUM(B136,B110)</f>
        <v>6276</v>
      </c>
      <c r="C137" s="24">
        <f t="shared" ref="C137:J137" si="20">SUM(C136,C110)</f>
        <v>9328</v>
      </c>
      <c r="D137" s="24">
        <f t="shared" si="20"/>
        <v>15604</v>
      </c>
      <c r="E137" s="24">
        <f t="shared" si="20"/>
        <v>0</v>
      </c>
      <c r="F137" s="24">
        <f t="shared" si="20"/>
        <v>0</v>
      </c>
      <c r="G137" s="24">
        <f t="shared" si="20"/>
        <v>0</v>
      </c>
      <c r="H137" s="24">
        <f t="shared" si="20"/>
        <v>6276</v>
      </c>
      <c r="I137" s="24">
        <f t="shared" si="20"/>
        <v>9328</v>
      </c>
      <c r="J137" s="24">
        <f t="shared" si="20"/>
        <v>15604</v>
      </c>
      <c r="K137" s="376" t="s">
        <v>263</v>
      </c>
    </row>
    <row r="138" spans="1:11" ht="14.4" thickTop="1" x14ac:dyDescent="0.25"/>
  </sheetData>
  <mergeCells count="36">
    <mergeCell ref="A1:K1"/>
    <mergeCell ref="A2:K2"/>
    <mergeCell ref="A4:A7"/>
    <mergeCell ref="B4:D4"/>
    <mergeCell ref="E4:G4"/>
    <mergeCell ref="H4:J4"/>
    <mergeCell ref="K4:K7"/>
    <mergeCell ref="B5:D5"/>
    <mergeCell ref="E5:G5"/>
    <mergeCell ref="H5:J5"/>
    <mergeCell ref="A42:A45"/>
    <mergeCell ref="B42:D42"/>
    <mergeCell ref="E42:G42"/>
    <mergeCell ref="H42:J42"/>
    <mergeCell ref="K42:K45"/>
    <mergeCell ref="B43:D43"/>
    <mergeCell ref="E43:G43"/>
    <mergeCell ref="H43:J43"/>
    <mergeCell ref="A82:K82"/>
    <mergeCell ref="A83:K83"/>
    <mergeCell ref="A85:A88"/>
    <mergeCell ref="B85:D85"/>
    <mergeCell ref="E85:G85"/>
    <mergeCell ref="H85:J85"/>
    <mergeCell ref="K85:K88"/>
    <mergeCell ref="B86:D86"/>
    <mergeCell ref="E86:G86"/>
    <mergeCell ref="H86:J86"/>
    <mergeCell ref="A118:A121"/>
    <mergeCell ref="B118:D118"/>
    <mergeCell ref="E118:G118"/>
    <mergeCell ref="H118:J118"/>
    <mergeCell ref="K118:K121"/>
    <mergeCell ref="B119:D119"/>
    <mergeCell ref="E119:G119"/>
    <mergeCell ref="H119:J119"/>
  </mergeCells>
  <printOptions horizontalCentered="1"/>
  <pageMargins left="0.39370078740157483" right="0.39370078740157483" top="0.78740157480314965" bottom="0.39370078740157483" header="0.78740157480314965" footer="0.39370078740157483"/>
  <pageSetup paperSize="9" scale="75" orientation="landscape" r:id="rId1"/>
  <rowBreaks count="1" manualBreakCount="1">
    <brk id="110" max="10"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80"/>
  <sheetViews>
    <sheetView rightToLeft="1" view="pageBreakPreview" topLeftCell="A72" zoomScale="80" zoomScaleSheetLayoutView="80" workbookViewId="0">
      <selection activeCell="E96" sqref="E96"/>
    </sheetView>
  </sheetViews>
  <sheetFormatPr defaultColWidth="9" defaultRowHeight="13.8" x14ac:dyDescent="0.25"/>
  <cols>
    <col min="1" max="1" width="26.69921875" style="182" customWidth="1"/>
    <col min="2" max="2" width="7.59765625" style="182" customWidth="1"/>
    <col min="3" max="3" width="8.19921875" style="182" customWidth="1"/>
    <col min="4" max="5" width="7" style="182" customWidth="1"/>
    <col min="6" max="6" width="9" style="182" customWidth="1"/>
    <col min="7" max="7" width="7.59765625" style="182" customWidth="1"/>
    <col min="8" max="8" width="7.69921875" style="182" customWidth="1"/>
    <col min="9" max="9" width="8.69921875" style="182" customWidth="1"/>
    <col min="10" max="10" width="7.69921875" style="182" customWidth="1"/>
    <col min="11" max="11" width="46.3984375" style="182" customWidth="1"/>
    <col min="12" max="16384" width="9" style="182"/>
  </cols>
  <sheetData>
    <row r="1" spans="1:11" ht="28.5" customHeight="1" x14ac:dyDescent="0.25">
      <c r="A1" s="775" t="s">
        <v>1472</v>
      </c>
      <c r="B1" s="775"/>
      <c r="C1" s="775"/>
      <c r="D1" s="775"/>
      <c r="E1" s="775"/>
      <c r="F1" s="775"/>
      <c r="G1" s="775"/>
      <c r="H1" s="775"/>
      <c r="I1" s="775"/>
      <c r="J1" s="775"/>
      <c r="K1" s="775"/>
    </row>
    <row r="2" spans="1:11" ht="21.75" customHeight="1" x14ac:dyDescent="0.25">
      <c r="A2" s="776" t="s">
        <v>1473</v>
      </c>
      <c r="B2" s="776"/>
      <c r="C2" s="776"/>
      <c r="D2" s="776"/>
      <c r="E2" s="776"/>
      <c r="F2" s="776"/>
      <c r="G2" s="776"/>
      <c r="H2" s="776"/>
      <c r="I2" s="776"/>
      <c r="J2" s="776"/>
      <c r="K2" s="776"/>
    </row>
    <row r="3" spans="1:11" s="171" customFormat="1" ht="24" customHeight="1" thickBot="1" x14ac:dyDescent="0.35">
      <c r="A3" s="170" t="s">
        <v>1474</v>
      </c>
      <c r="K3" s="192" t="s">
        <v>1475</v>
      </c>
    </row>
    <row r="4" spans="1:11" ht="21.75" customHeight="1" thickTop="1" x14ac:dyDescent="0.3">
      <c r="A4" s="777" t="s">
        <v>205</v>
      </c>
      <c r="B4" s="788" t="s">
        <v>1</v>
      </c>
      <c r="C4" s="788"/>
      <c r="D4" s="788"/>
      <c r="E4" s="788" t="s">
        <v>2</v>
      </c>
      <c r="F4" s="788"/>
      <c r="G4" s="788"/>
      <c r="H4" s="788" t="s">
        <v>4</v>
      </c>
      <c r="I4" s="788"/>
      <c r="J4" s="788"/>
      <c r="K4" s="777" t="s">
        <v>206</v>
      </c>
    </row>
    <row r="5" spans="1:11" ht="21.75" customHeight="1" x14ac:dyDescent="0.3">
      <c r="A5" s="778"/>
      <c r="B5" s="789" t="s">
        <v>6</v>
      </c>
      <c r="C5" s="789"/>
      <c r="D5" s="789"/>
      <c r="E5" s="789" t="s">
        <v>7</v>
      </c>
      <c r="F5" s="789"/>
      <c r="G5" s="789"/>
      <c r="H5" s="789" t="s">
        <v>9</v>
      </c>
      <c r="I5" s="789"/>
      <c r="J5" s="789"/>
      <c r="K5" s="778"/>
    </row>
    <row r="6" spans="1:11" ht="21.75" customHeight="1" x14ac:dyDescent="0.3">
      <c r="A6" s="778"/>
      <c r="B6" s="374" t="s">
        <v>10</v>
      </c>
      <c r="C6" s="374" t="s">
        <v>113</v>
      </c>
      <c r="D6" s="374" t="s">
        <v>12</v>
      </c>
      <c r="E6" s="374" t="s">
        <v>10</v>
      </c>
      <c r="F6" s="374" t="s">
        <v>113</v>
      </c>
      <c r="G6" s="374" t="s">
        <v>12</v>
      </c>
      <c r="H6" s="374" t="s">
        <v>10</v>
      </c>
      <c r="I6" s="374" t="s">
        <v>113</v>
      </c>
      <c r="J6" s="374" t="s">
        <v>12</v>
      </c>
      <c r="K6" s="778"/>
    </row>
    <row r="7" spans="1:11" ht="21.75" customHeight="1" thickBot="1" x14ac:dyDescent="0.35">
      <c r="A7" s="779"/>
      <c r="B7" s="172" t="s">
        <v>13</v>
      </c>
      <c r="C7" s="172" t="s">
        <v>14</v>
      </c>
      <c r="D7" s="172" t="s">
        <v>9</v>
      </c>
      <c r="E7" s="172" t="s">
        <v>13</v>
      </c>
      <c r="F7" s="172" t="s">
        <v>14</v>
      </c>
      <c r="G7" s="172" t="s">
        <v>9</v>
      </c>
      <c r="H7" s="172" t="s">
        <v>13</v>
      </c>
      <c r="I7" s="172" t="s">
        <v>14</v>
      </c>
      <c r="J7" s="172" t="s">
        <v>9</v>
      </c>
      <c r="K7" s="779"/>
    </row>
    <row r="8" spans="1:11" ht="21.75" customHeight="1" x14ac:dyDescent="0.25">
      <c r="A8" s="173" t="s">
        <v>15</v>
      </c>
      <c r="B8" s="175"/>
      <c r="C8" s="175"/>
      <c r="D8" s="175"/>
      <c r="E8" s="175"/>
      <c r="F8" s="175"/>
      <c r="G8" s="175"/>
      <c r="H8" s="175"/>
      <c r="I8" s="175"/>
      <c r="J8" s="175"/>
      <c r="K8" s="176" t="s">
        <v>207</v>
      </c>
    </row>
    <row r="9" spans="1:11" ht="21.75" customHeight="1" x14ac:dyDescent="0.25">
      <c r="A9" s="173" t="s">
        <v>522</v>
      </c>
      <c r="B9" s="175">
        <v>24</v>
      </c>
      <c r="C9" s="175">
        <v>8</v>
      </c>
      <c r="D9" s="175">
        <f t="shared" ref="D9:D14" si="0">SUM(B9:C9)</f>
        <v>32</v>
      </c>
      <c r="E9" s="175">
        <v>0</v>
      </c>
      <c r="F9" s="175">
        <v>0</v>
      </c>
      <c r="G9" s="175">
        <v>0</v>
      </c>
      <c r="H9" s="175">
        <f t="shared" ref="H9:J14" si="1">SUM(E9,B9)</f>
        <v>24</v>
      </c>
      <c r="I9" s="175">
        <f t="shared" si="1"/>
        <v>8</v>
      </c>
      <c r="J9" s="175">
        <f>SUM(G9,D9)</f>
        <v>32</v>
      </c>
      <c r="K9" s="176" t="s">
        <v>223</v>
      </c>
    </row>
    <row r="10" spans="1:11" ht="21.75" customHeight="1" x14ac:dyDescent="0.25">
      <c r="A10" s="173" t="s">
        <v>226</v>
      </c>
      <c r="B10" s="175">
        <v>32</v>
      </c>
      <c r="C10" s="175">
        <v>64</v>
      </c>
      <c r="D10" s="175">
        <f>SUM(B10:C10)</f>
        <v>96</v>
      </c>
      <c r="E10" s="175">
        <v>0</v>
      </c>
      <c r="F10" s="175">
        <v>0</v>
      </c>
      <c r="G10" s="175">
        <v>0</v>
      </c>
      <c r="H10" s="175">
        <f t="shared" si="1"/>
        <v>32</v>
      </c>
      <c r="I10" s="175">
        <f t="shared" si="1"/>
        <v>64</v>
      </c>
      <c r="J10" s="175">
        <f t="shared" si="1"/>
        <v>96</v>
      </c>
      <c r="K10" s="176" t="s">
        <v>267</v>
      </c>
    </row>
    <row r="11" spans="1:11" ht="21.75" customHeight="1" x14ac:dyDescent="0.25">
      <c r="A11" s="173" t="s">
        <v>537</v>
      </c>
      <c r="B11" s="175">
        <v>45</v>
      </c>
      <c r="C11" s="175">
        <v>24</v>
      </c>
      <c r="D11" s="175">
        <f t="shared" si="0"/>
        <v>69</v>
      </c>
      <c r="E11" s="175">
        <v>0</v>
      </c>
      <c r="F11" s="175">
        <v>0</v>
      </c>
      <c r="G11" s="175">
        <v>0</v>
      </c>
      <c r="H11" s="175">
        <f t="shared" si="1"/>
        <v>45</v>
      </c>
      <c r="I11" s="175">
        <f t="shared" si="1"/>
        <v>24</v>
      </c>
      <c r="J11" s="175">
        <f t="shared" si="1"/>
        <v>69</v>
      </c>
      <c r="K11" s="176" t="s">
        <v>1476</v>
      </c>
    </row>
    <row r="12" spans="1:11" ht="21.75" customHeight="1" x14ac:dyDescent="0.25">
      <c r="A12" s="173" t="s">
        <v>230</v>
      </c>
      <c r="B12" s="175">
        <v>124</v>
      </c>
      <c r="C12" s="175">
        <v>128</v>
      </c>
      <c r="D12" s="175">
        <f t="shared" si="0"/>
        <v>252</v>
      </c>
      <c r="E12" s="175">
        <v>0</v>
      </c>
      <c r="F12" s="175">
        <v>0</v>
      </c>
      <c r="G12" s="175">
        <v>0</v>
      </c>
      <c r="H12" s="175">
        <f t="shared" si="1"/>
        <v>124</v>
      </c>
      <c r="I12" s="175">
        <f t="shared" si="1"/>
        <v>128</v>
      </c>
      <c r="J12" s="175">
        <f t="shared" si="1"/>
        <v>252</v>
      </c>
      <c r="K12" s="176" t="s">
        <v>231</v>
      </c>
    </row>
    <row r="13" spans="1:11" ht="21.75" customHeight="1" x14ac:dyDescent="0.25">
      <c r="A13" s="173" t="s">
        <v>964</v>
      </c>
      <c r="B13" s="175">
        <v>58</v>
      </c>
      <c r="C13" s="175">
        <v>123</v>
      </c>
      <c r="D13" s="175">
        <f t="shared" si="0"/>
        <v>181</v>
      </c>
      <c r="E13" s="175">
        <v>0</v>
      </c>
      <c r="F13" s="175">
        <v>0</v>
      </c>
      <c r="G13" s="175">
        <v>0</v>
      </c>
      <c r="H13" s="175">
        <f t="shared" si="1"/>
        <v>58</v>
      </c>
      <c r="I13" s="175">
        <f t="shared" si="1"/>
        <v>123</v>
      </c>
      <c r="J13" s="175">
        <f t="shared" si="1"/>
        <v>181</v>
      </c>
      <c r="K13" s="176" t="s">
        <v>322</v>
      </c>
    </row>
    <row r="14" spans="1:11" ht="21.75" customHeight="1" x14ac:dyDescent="0.25">
      <c r="A14" s="173" t="s">
        <v>248</v>
      </c>
      <c r="B14" s="175">
        <v>46</v>
      </c>
      <c r="C14" s="175">
        <v>47</v>
      </c>
      <c r="D14" s="175">
        <f t="shared" si="0"/>
        <v>93</v>
      </c>
      <c r="E14" s="175">
        <v>0</v>
      </c>
      <c r="F14" s="175">
        <v>0</v>
      </c>
      <c r="G14" s="175">
        <v>0</v>
      </c>
      <c r="H14" s="175">
        <f t="shared" si="1"/>
        <v>46</v>
      </c>
      <c r="I14" s="175">
        <f t="shared" si="1"/>
        <v>47</v>
      </c>
      <c r="J14" s="175">
        <f t="shared" si="1"/>
        <v>93</v>
      </c>
      <c r="K14" s="176" t="s">
        <v>249</v>
      </c>
    </row>
    <row r="15" spans="1:11" ht="21.75" customHeight="1" x14ac:dyDescent="0.25">
      <c r="A15" s="173" t="s">
        <v>514</v>
      </c>
      <c r="B15" s="175">
        <f>SUM(B9:B14)</f>
        <v>329</v>
      </c>
      <c r="C15" s="175">
        <f t="shared" ref="C15:J15" si="2">SUM(C9:C14)</f>
        <v>394</v>
      </c>
      <c r="D15" s="175">
        <f t="shared" si="2"/>
        <v>723</v>
      </c>
      <c r="E15" s="175">
        <f t="shared" si="2"/>
        <v>0</v>
      </c>
      <c r="F15" s="175">
        <f t="shared" si="2"/>
        <v>0</v>
      </c>
      <c r="G15" s="175">
        <f t="shared" si="2"/>
        <v>0</v>
      </c>
      <c r="H15" s="175">
        <f t="shared" si="2"/>
        <v>329</v>
      </c>
      <c r="I15" s="175">
        <f t="shared" si="2"/>
        <v>394</v>
      </c>
      <c r="J15" s="175">
        <f t="shared" si="2"/>
        <v>723</v>
      </c>
      <c r="K15" s="176" t="s">
        <v>91</v>
      </c>
    </row>
    <row r="16" spans="1:11" ht="21.75" customHeight="1" x14ac:dyDescent="0.25">
      <c r="A16" s="173" t="s">
        <v>92</v>
      </c>
      <c r="B16" s="175"/>
      <c r="C16" s="175"/>
      <c r="D16" s="175"/>
      <c r="E16" s="175"/>
      <c r="F16" s="175"/>
      <c r="G16" s="175"/>
      <c r="H16" s="175"/>
      <c r="I16" s="175"/>
      <c r="J16" s="175"/>
      <c r="K16" s="176" t="s">
        <v>93</v>
      </c>
    </row>
    <row r="17" spans="1:11" ht="21.75" customHeight="1" x14ac:dyDescent="0.25">
      <c r="A17" s="173" t="s">
        <v>226</v>
      </c>
      <c r="B17" s="175">
        <v>15</v>
      </c>
      <c r="C17" s="175">
        <v>12</v>
      </c>
      <c r="D17" s="175">
        <f>SUM(B17:C17)</f>
        <v>27</v>
      </c>
      <c r="E17" s="175">
        <v>0</v>
      </c>
      <c r="F17" s="175">
        <v>0</v>
      </c>
      <c r="G17" s="175">
        <v>0</v>
      </c>
      <c r="H17" s="175">
        <f>SUM(B17,E17)</f>
        <v>15</v>
      </c>
      <c r="I17" s="175">
        <f t="shared" ref="I17:J21" si="3">SUM(C17,F17)</f>
        <v>12</v>
      </c>
      <c r="J17" s="175">
        <f t="shared" si="3"/>
        <v>27</v>
      </c>
      <c r="K17" s="176" t="s">
        <v>267</v>
      </c>
    </row>
    <row r="18" spans="1:11" ht="21.75" customHeight="1" x14ac:dyDescent="0.25">
      <c r="A18" s="173" t="s">
        <v>537</v>
      </c>
      <c r="B18" s="175">
        <v>14</v>
      </c>
      <c r="C18" s="175">
        <v>11</v>
      </c>
      <c r="D18" s="175">
        <f>SUM(B18:C18)</f>
        <v>25</v>
      </c>
      <c r="E18" s="175">
        <v>0</v>
      </c>
      <c r="F18" s="175">
        <v>0</v>
      </c>
      <c r="G18" s="175">
        <v>0</v>
      </c>
      <c r="H18" s="175">
        <f t="shared" ref="H18:H21" si="4">SUM(B18,E18)</f>
        <v>14</v>
      </c>
      <c r="I18" s="175">
        <f t="shared" si="3"/>
        <v>11</v>
      </c>
      <c r="J18" s="175">
        <f t="shared" si="3"/>
        <v>25</v>
      </c>
      <c r="K18" s="176" t="s">
        <v>1476</v>
      </c>
    </row>
    <row r="19" spans="1:11" ht="21.75" customHeight="1" x14ac:dyDescent="0.25">
      <c r="A19" s="173" t="s">
        <v>230</v>
      </c>
      <c r="B19" s="175">
        <v>56</v>
      </c>
      <c r="C19" s="175">
        <v>28</v>
      </c>
      <c r="D19" s="175">
        <f>SUM(B19:C19)</f>
        <v>84</v>
      </c>
      <c r="E19" s="175">
        <v>0</v>
      </c>
      <c r="F19" s="175">
        <v>0</v>
      </c>
      <c r="G19" s="175">
        <v>0</v>
      </c>
      <c r="H19" s="175">
        <f t="shared" si="4"/>
        <v>56</v>
      </c>
      <c r="I19" s="175">
        <f t="shared" si="3"/>
        <v>28</v>
      </c>
      <c r="J19" s="175">
        <f t="shared" si="3"/>
        <v>84</v>
      </c>
      <c r="K19" s="176" t="s">
        <v>231</v>
      </c>
    </row>
    <row r="20" spans="1:11" ht="21.75" customHeight="1" x14ac:dyDescent="0.25">
      <c r="A20" s="173" t="s">
        <v>964</v>
      </c>
      <c r="B20" s="175">
        <v>53</v>
      </c>
      <c r="C20" s="175">
        <v>59</v>
      </c>
      <c r="D20" s="175">
        <f>SUM(B20:C20)</f>
        <v>112</v>
      </c>
      <c r="E20" s="175">
        <v>0</v>
      </c>
      <c r="F20" s="175">
        <v>0</v>
      </c>
      <c r="G20" s="175">
        <v>0</v>
      </c>
      <c r="H20" s="175">
        <f t="shared" si="4"/>
        <v>53</v>
      </c>
      <c r="I20" s="175">
        <f t="shared" si="3"/>
        <v>59</v>
      </c>
      <c r="J20" s="175">
        <f t="shared" si="3"/>
        <v>112</v>
      </c>
      <c r="K20" s="176" t="s">
        <v>322</v>
      </c>
    </row>
    <row r="21" spans="1:11" ht="21.75" customHeight="1" x14ac:dyDescent="0.25">
      <c r="A21" s="173" t="s">
        <v>248</v>
      </c>
      <c r="B21" s="175">
        <v>56</v>
      </c>
      <c r="C21" s="175">
        <v>11</v>
      </c>
      <c r="D21" s="175">
        <f>SUM(B21:C21)</f>
        <v>67</v>
      </c>
      <c r="E21" s="175">
        <v>0</v>
      </c>
      <c r="F21" s="175">
        <v>0</v>
      </c>
      <c r="G21" s="175">
        <v>0</v>
      </c>
      <c r="H21" s="175">
        <f t="shared" si="4"/>
        <v>56</v>
      </c>
      <c r="I21" s="175">
        <f t="shared" si="3"/>
        <v>11</v>
      </c>
      <c r="J21" s="175">
        <f t="shared" si="3"/>
        <v>67</v>
      </c>
      <c r="K21" s="176" t="s">
        <v>249</v>
      </c>
    </row>
    <row r="22" spans="1:11" ht="21.75" customHeight="1" thickBot="1" x14ac:dyDescent="0.3">
      <c r="A22" s="173" t="s">
        <v>127</v>
      </c>
      <c r="B22" s="175">
        <f>SUM(B17:B21)</f>
        <v>194</v>
      </c>
      <c r="C22" s="175">
        <f t="shared" ref="C22:J22" si="5">SUM(C17:C21)</f>
        <v>121</v>
      </c>
      <c r="D22" s="175">
        <f t="shared" si="5"/>
        <v>315</v>
      </c>
      <c r="E22" s="175">
        <f t="shared" si="5"/>
        <v>0</v>
      </c>
      <c r="F22" s="175">
        <f t="shared" si="5"/>
        <v>0</v>
      </c>
      <c r="G22" s="175">
        <f t="shared" si="5"/>
        <v>0</v>
      </c>
      <c r="H22" s="175">
        <f t="shared" si="5"/>
        <v>194</v>
      </c>
      <c r="I22" s="175">
        <f t="shared" si="5"/>
        <v>121</v>
      </c>
      <c r="J22" s="175">
        <f t="shared" si="5"/>
        <v>315</v>
      </c>
      <c r="K22" s="176" t="s">
        <v>103</v>
      </c>
    </row>
    <row r="23" spans="1:11" ht="21.75" customHeight="1" thickBot="1" x14ac:dyDescent="0.3">
      <c r="A23" s="188" t="s">
        <v>384</v>
      </c>
      <c r="B23" s="189">
        <f>SUM(B22,B15)</f>
        <v>523</v>
      </c>
      <c r="C23" s="189">
        <f t="shared" ref="C23:J23" si="6">SUM(C22,C15)</f>
        <v>515</v>
      </c>
      <c r="D23" s="189">
        <f t="shared" si="6"/>
        <v>1038</v>
      </c>
      <c r="E23" s="189">
        <f t="shared" si="6"/>
        <v>0</v>
      </c>
      <c r="F23" s="189">
        <f t="shared" si="6"/>
        <v>0</v>
      </c>
      <c r="G23" s="189">
        <f t="shared" si="6"/>
        <v>0</v>
      </c>
      <c r="H23" s="189">
        <f t="shared" si="6"/>
        <v>523</v>
      </c>
      <c r="I23" s="189">
        <f t="shared" si="6"/>
        <v>515</v>
      </c>
      <c r="J23" s="189">
        <f t="shared" si="6"/>
        <v>1038</v>
      </c>
      <c r="K23" s="190" t="s">
        <v>263</v>
      </c>
    </row>
    <row r="24" spans="1:11" ht="14.4" thickTop="1" x14ac:dyDescent="0.25"/>
    <row r="31" spans="1:11" ht="29.25" customHeight="1" x14ac:dyDescent="0.25">
      <c r="A31" s="775" t="s">
        <v>1477</v>
      </c>
      <c r="B31" s="775"/>
      <c r="C31" s="775"/>
      <c r="D31" s="775"/>
      <c r="E31" s="775"/>
      <c r="F31" s="775"/>
      <c r="G31" s="775"/>
      <c r="H31" s="775"/>
      <c r="I31" s="775"/>
      <c r="J31" s="775"/>
      <c r="K31" s="775"/>
    </row>
    <row r="32" spans="1:11" ht="21.75" customHeight="1" x14ac:dyDescent="0.25">
      <c r="A32" s="776" t="s">
        <v>1478</v>
      </c>
      <c r="B32" s="776"/>
      <c r="C32" s="776"/>
      <c r="D32" s="776"/>
      <c r="E32" s="776"/>
      <c r="F32" s="776"/>
      <c r="G32" s="776"/>
      <c r="H32" s="776"/>
      <c r="I32" s="776"/>
      <c r="J32" s="776"/>
      <c r="K32" s="776"/>
    </row>
    <row r="33" spans="1:11" s="171" customFormat="1" ht="22.5" customHeight="1" thickBot="1" x14ac:dyDescent="0.35">
      <c r="A33" s="170" t="s">
        <v>1479</v>
      </c>
      <c r="K33" s="192" t="s">
        <v>1480</v>
      </c>
    </row>
    <row r="34" spans="1:11" ht="20.100000000000001" customHeight="1" thickTop="1" x14ac:dyDescent="0.3">
      <c r="A34" s="777" t="s">
        <v>205</v>
      </c>
      <c r="B34" s="788" t="s">
        <v>1</v>
      </c>
      <c r="C34" s="788"/>
      <c r="D34" s="788"/>
      <c r="E34" s="788" t="s">
        <v>2</v>
      </c>
      <c r="F34" s="788"/>
      <c r="G34" s="788"/>
      <c r="H34" s="788" t="s">
        <v>4</v>
      </c>
      <c r="I34" s="788"/>
      <c r="J34" s="788"/>
      <c r="K34" s="777" t="s">
        <v>206</v>
      </c>
    </row>
    <row r="35" spans="1:11" ht="20.100000000000001" customHeight="1" x14ac:dyDescent="0.3">
      <c r="A35" s="778"/>
      <c r="B35" s="789" t="s">
        <v>6</v>
      </c>
      <c r="C35" s="789"/>
      <c r="D35" s="789"/>
      <c r="E35" s="789" t="s">
        <v>7</v>
      </c>
      <c r="F35" s="789"/>
      <c r="G35" s="789"/>
      <c r="H35" s="789" t="s">
        <v>9</v>
      </c>
      <c r="I35" s="789"/>
      <c r="J35" s="789"/>
      <c r="K35" s="778"/>
    </row>
    <row r="36" spans="1:11" ht="20.100000000000001" customHeight="1" x14ac:dyDescent="0.3">
      <c r="A36" s="778"/>
      <c r="B36" s="374" t="s">
        <v>10</v>
      </c>
      <c r="C36" s="374" t="s">
        <v>113</v>
      </c>
      <c r="D36" s="374" t="s">
        <v>12</v>
      </c>
      <c r="E36" s="374" t="s">
        <v>10</v>
      </c>
      <c r="F36" s="374" t="s">
        <v>113</v>
      </c>
      <c r="G36" s="374" t="s">
        <v>12</v>
      </c>
      <c r="H36" s="374" t="s">
        <v>10</v>
      </c>
      <c r="I36" s="374" t="s">
        <v>113</v>
      </c>
      <c r="J36" s="374" t="s">
        <v>12</v>
      </c>
      <c r="K36" s="778"/>
    </row>
    <row r="37" spans="1:11" ht="20.100000000000001" customHeight="1" thickBot="1" x14ac:dyDescent="0.35">
      <c r="A37" s="779"/>
      <c r="B37" s="172" t="s">
        <v>13</v>
      </c>
      <c r="C37" s="172" t="s">
        <v>14</v>
      </c>
      <c r="D37" s="172" t="s">
        <v>9</v>
      </c>
      <c r="E37" s="172" t="s">
        <v>13</v>
      </c>
      <c r="F37" s="172" t="s">
        <v>14</v>
      </c>
      <c r="G37" s="172" t="s">
        <v>9</v>
      </c>
      <c r="H37" s="172" t="s">
        <v>13</v>
      </c>
      <c r="I37" s="172" t="s">
        <v>14</v>
      </c>
      <c r="J37" s="172" t="s">
        <v>9</v>
      </c>
      <c r="K37" s="779"/>
    </row>
    <row r="38" spans="1:11" ht="20.100000000000001" customHeight="1" x14ac:dyDescent="0.25">
      <c r="A38" s="173" t="s">
        <v>15</v>
      </c>
      <c r="B38" s="175"/>
      <c r="C38" s="175"/>
      <c r="D38" s="175"/>
      <c r="E38" s="175"/>
      <c r="F38" s="175"/>
      <c r="G38" s="175"/>
      <c r="H38" s="175"/>
      <c r="I38" s="175"/>
      <c r="J38" s="175"/>
      <c r="K38" s="176" t="s">
        <v>207</v>
      </c>
    </row>
    <row r="39" spans="1:11" ht="20.100000000000001" customHeight="1" x14ac:dyDescent="0.25">
      <c r="A39" s="173" t="s">
        <v>522</v>
      </c>
      <c r="B39" s="175">
        <v>159</v>
      </c>
      <c r="C39" s="175">
        <v>180</v>
      </c>
      <c r="D39" s="175">
        <f t="shared" ref="D39:D44" si="7">SUM(B39:C39)</f>
        <v>339</v>
      </c>
      <c r="E39" s="175">
        <v>0</v>
      </c>
      <c r="F39" s="175">
        <v>0</v>
      </c>
      <c r="G39" s="175">
        <v>0</v>
      </c>
      <c r="H39" s="175">
        <f t="shared" ref="H39:J44" si="8">SUM(E39,B39)</f>
        <v>159</v>
      </c>
      <c r="I39" s="175">
        <f t="shared" si="8"/>
        <v>180</v>
      </c>
      <c r="J39" s="175">
        <f t="shared" si="8"/>
        <v>339</v>
      </c>
      <c r="K39" s="176" t="s">
        <v>223</v>
      </c>
    </row>
    <row r="40" spans="1:11" ht="21.75" customHeight="1" x14ac:dyDescent="0.25">
      <c r="A40" s="173" t="s">
        <v>226</v>
      </c>
      <c r="B40" s="175">
        <v>38</v>
      </c>
      <c r="C40" s="175">
        <v>72</v>
      </c>
      <c r="D40" s="175">
        <f>SUM(B40:C40)</f>
        <v>110</v>
      </c>
      <c r="E40" s="175">
        <v>0</v>
      </c>
      <c r="F40" s="175">
        <v>0</v>
      </c>
      <c r="G40" s="175">
        <v>0</v>
      </c>
      <c r="H40" s="175">
        <f t="shared" si="8"/>
        <v>38</v>
      </c>
      <c r="I40" s="175">
        <f t="shared" si="8"/>
        <v>72</v>
      </c>
      <c r="J40" s="175">
        <f>SUM(G40,D40)</f>
        <v>110</v>
      </c>
      <c r="K40" s="176" t="s">
        <v>267</v>
      </c>
    </row>
    <row r="41" spans="1:11" ht="20.100000000000001" customHeight="1" x14ac:dyDescent="0.25">
      <c r="A41" s="173" t="s">
        <v>537</v>
      </c>
      <c r="B41" s="175">
        <v>104</v>
      </c>
      <c r="C41" s="175">
        <v>72</v>
      </c>
      <c r="D41" s="175">
        <f t="shared" si="7"/>
        <v>176</v>
      </c>
      <c r="E41" s="175">
        <v>0</v>
      </c>
      <c r="F41" s="175">
        <v>0</v>
      </c>
      <c r="G41" s="175">
        <v>0</v>
      </c>
      <c r="H41" s="175">
        <f t="shared" si="8"/>
        <v>104</v>
      </c>
      <c r="I41" s="175">
        <f t="shared" si="8"/>
        <v>72</v>
      </c>
      <c r="J41" s="175">
        <f t="shared" si="8"/>
        <v>176</v>
      </c>
      <c r="K41" s="176" t="s">
        <v>1481</v>
      </c>
    </row>
    <row r="42" spans="1:11" ht="20.100000000000001" customHeight="1" x14ac:dyDescent="0.25">
      <c r="A42" s="173" t="s">
        <v>230</v>
      </c>
      <c r="B42" s="175">
        <v>443</v>
      </c>
      <c r="C42" s="175">
        <v>380</v>
      </c>
      <c r="D42" s="175">
        <f t="shared" si="7"/>
        <v>823</v>
      </c>
      <c r="E42" s="175">
        <v>0</v>
      </c>
      <c r="F42" s="175">
        <v>0</v>
      </c>
      <c r="G42" s="175">
        <v>0</v>
      </c>
      <c r="H42" s="175">
        <f t="shared" si="8"/>
        <v>443</v>
      </c>
      <c r="I42" s="175">
        <f t="shared" si="8"/>
        <v>380</v>
      </c>
      <c r="J42" s="175">
        <f t="shared" si="8"/>
        <v>823</v>
      </c>
      <c r="K42" s="176" t="s">
        <v>231</v>
      </c>
    </row>
    <row r="43" spans="1:11" ht="20.100000000000001" customHeight="1" x14ac:dyDescent="0.25">
      <c r="A43" s="173" t="s">
        <v>964</v>
      </c>
      <c r="B43" s="175">
        <v>376</v>
      </c>
      <c r="C43" s="175">
        <v>574</v>
      </c>
      <c r="D43" s="175">
        <f t="shared" si="7"/>
        <v>950</v>
      </c>
      <c r="E43" s="175">
        <v>0</v>
      </c>
      <c r="F43" s="175">
        <v>0</v>
      </c>
      <c r="G43" s="175">
        <v>0</v>
      </c>
      <c r="H43" s="175">
        <f t="shared" si="8"/>
        <v>376</v>
      </c>
      <c r="I43" s="175">
        <f t="shared" si="8"/>
        <v>574</v>
      </c>
      <c r="J43" s="175">
        <f t="shared" si="8"/>
        <v>950</v>
      </c>
      <c r="K43" s="176" t="s">
        <v>322</v>
      </c>
    </row>
    <row r="44" spans="1:11" ht="20.100000000000001" customHeight="1" x14ac:dyDescent="0.25">
      <c r="A44" s="173" t="s">
        <v>248</v>
      </c>
      <c r="B44" s="175">
        <v>148</v>
      </c>
      <c r="C44" s="175">
        <v>78</v>
      </c>
      <c r="D44" s="175">
        <f t="shared" si="7"/>
        <v>226</v>
      </c>
      <c r="E44" s="175">
        <v>0</v>
      </c>
      <c r="F44" s="175">
        <v>0</v>
      </c>
      <c r="G44" s="175">
        <v>0</v>
      </c>
      <c r="H44" s="175">
        <f t="shared" si="8"/>
        <v>148</v>
      </c>
      <c r="I44" s="175">
        <f t="shared" si="8"/>
        <v>78</v>
      </c>
      <c r="J44" s="175">
        <f t="shared" si="8"/>
        <v>226</v>
      </c>
      <c r="K44" s="176" t="s">
        <v>249</v>
      </c>
    </row>
    <row r="45" spans="1:11" ht="20.100000000000001" customHeight="1" x14ac:dyDescent="0.25">
      <c r="A45" s="173" t="s">
        <v>514</v>
      </c>
      <c r="B45" s="175">
        <f>SUM(B39:B44)</f>
        <v>1268</v>
      </c>
      <c r="C45" s="175">
        <f t="shared" ref="C45:J45" si="9">SUM(C39:C44)</f>
        <v>1356</v>
      </c>
      <c r="D45" s="175">
        <f t="shared" si="9"/>
        <v>2624</v>
      </c>
      <c r="E45" s="175">
        <f t="shared" si="9"/>
        <v>0</v>
      </c>
      <c r="F45" s="175">
        <f t="shared" si="9"/>
        <v>0</v>
      </c>
      <c r="G45" s="175">
        <f t="shared" si="9"/>
        <v>0</v>
      </c>
      <c r="H45" s="175">
        <f t="shared" si="9"/>
        <v>1268</v>
      </c>
      <c r="I45" s="175">
        <f t="shared" si="9"/>
        <v>1356</v>
      </c>
      <c r="J45" s="175">
        <f t="shared" si="9"/>
        <v>2624</v>
      </c>
      <c r="K45" s="176" t="s">
        <v>91</v>
      </c>
    </row>
    <row r="46" spans="1:11" ht="20.100000000000001" customHeight="1" x14ac:dyDescent="0.25">
      <c r="A46" s="173" t="s">
        <v>92</v>
      </c>
      <c r="B46" s="175"/>
      <c r="C46" s="175"/>
      <c r="D46" s="175"/>
      <c r="E46" s="175"/>
      <c r="F46" s="175"/>
      <c r="G46" s="175"/>
      <c r="H46" s="175"/>
      <c r="I46" s="175"/>
      <c r="J46" s="175"/>
      <c r="K46" s="176" t="s">
        <v>93</v>
      </c>
    </row>
    <row r="47" spans="1:11" ht="20.100000000000001" customHeight="1" x14ac:dyDescent="0.25">
      <c r="A47" s="173" t="s">
        <v>522</v>
      </c>
      <c r="B47" s="175">
        <v>6</v>
      </c>
      <c r="C47" s="175">
        <v>0</v>
      </c>
      <c r="D47" s="175">
        <f t="shared" ref="D47:D52" si="10">SUM(B47:C47)</f>
        <v>6</v>
      </c>
      <c r="E47" s="175">
        <v>0</v>
      </c>
      <c r="F47" s="175">
        <v>0</v>
      </c>
      <c r="G47" s="175">
        <v>0</v>
      </c>
      <c r="H47" s="175">
        <f>SUM(B47,E47)</f>
        <v>6</v>
      </c>
      <c r="I47" s="175">
        <f t="shared" ref="I47:J52" si="11">SUM(C47,F47)</f>
        <v>0</v>
      </c>
      <c r="J47" s="175">
        <f t="shared" si="11"/>
        <v>6</v>
      </c>
      <c r="K47" s="176" t="s">
        <v>223</v>
      </c>
    </row>
    <row r="48" spans="1:11" ht="20.100000000000001" customHeight="1" x14ac:dyDescent="0.25">
      <c r="A48" s="173" t="s">
        <v>226</v>
      </c>
      <c r="B48" s="175">
        <v>15</v>
      </c>
      <c r="C48" s="175">
        <v>12</v>
      </c>
      <c r="D48" s="175">
        <f t="shared" si="10"/>
        <v>27</v>
      </c>
      <c r="E48" s="175">
        <v>0</v>
      </c>
      <c r="F48" s="175">
        <v>0</v>
      </c>
      <c r="G48" s="175">
        <v>0</v>
      </c>
      <c r="H48" s="175">
        <f t="shared" ref="H48:H52" si="12">SUM(B48,E48)</f>
        <v>15</v>
      </c>
      <c r="I48" s="175">
        <f t="shared" si="11"/>
        <v>12</v>
      </c>
      <c r="J48" s="175">
        <f t="shared" si="11"/>
        <v>27</v>
      </c>
      <c r="K48" s="176" t="s">
        <v>267</v>
      </c>
    </row>
    <row r="49" spans="1:11" ht="20.100000000000001" customHeight="1" x14ac:dyDescent="0.25">
      <c r="A49" s="173" t="s">
        <v>537</v>
      </c>
      <c r="B49" s="175">
        <v>28</v>
      </c>
      <c r="C49" s="175">
        <v>19</v>
      </c>
      <c r="D49" s="175">
        <f t="shared" si="10"/>
        <v>47</v>
      </c>
      <c r="E49" s="175">
        <v>0</v>
      </c>
      <c r="F49" s="175">
        <v>0</v>
      </c>
      <c r="G49" s="175">
        <v>0</v>
      </c>
      <c r="H49" s="175">
        <f t="shared" si="12"/>
        <v>28</v>
      </c>
      <c r="I49" s="175">
        <f t="shared" si="11"/>
        <v>19</v>
      </c>
      <c r="J49" s="175">
        <f t="shared" si="11"/>
        <v>47</v>
      </c>
      <c r="K49" s="176" t="s">
        <v>1481</v>
      </c>
    </row>
    <row r="50" spans="1:11" ht="20.100000000000001" customHeight="1" x14ac:dyDescent="0.25">
      <c r="A50" s="173" t="s">
        <v>230</v>
      </c>
      <c r="B50" s="175">
        <v>241</v>
      </c>
      <c r="C50" s="175">
        <v>94</v>
      </c>
      <c r="D50" s="175">
        <f t="shared" si="10"/>
        <v>335</v>
      </c>
      <c r="E50" s="175">
        <v>0</v>
      </c>
      <c r="F50" s="175">
        <v>0</v>
      </c>
      <c r="G50" s="175">
        <v>0</v>
      </c>
      <c r="H50" s="175">
        <f t="shared" si="12"/>
        <v>241</v>
      </c>
      <c r="I50" s="175">
        <f t="shared" si="11"/>
        <v>94</v>
      </c>
      <c r="J50" s="175">
        <f t="shared" si="11"/>
        <v>335</v>
      </c>
      <c r="K50" s="176" t="s">
        <v>231</v>
      </c>
    </row>
    <row r="51" spans="1:11" ht="20.100000000000001" customHeight="1" x14ac:dyDescent="0.25">
      <c r="A51" s="173" t="s">
        <v>964</v>
      </c>
      <c r="B51" s="175">
        <v>361</v>
      </c>
      <c r="C51" s="175">
        <v>368</v>
      </c>
      <c r="D51" s="175">
        <f t="shared" si="10"/>
        <v>729</v>
      </c>
      <c r="E51" s="175">
        <v>0</v>
      </c>
      <c r="F51" s="175">
        <v>0</v>
      </c>
      <c r="G51" s="175">
        <v>0</v>
      </c>
      <c r="H51" s="175">
        <f t="shared" si="12"/>
        <v>361</v>
      </c>
      <c r="I51" s="175">
        <f t="shared" si="11"/>
        <v>368</v>
      </c>
      <c r="J51" s="175">
        <f t="shared" si="11"/>
        <v>729</v>
      </c>
      <c r="K51" s="176" t="s">
        <v>322</v>
      </c>
    </row>
    <row r="52" spans="1:11" ht="20.100000000000001" customHeight="1" x14ac:dyDescent="0.25">
      <c r="A52" s="173" t="s">
        <v>248</v>
      </c>
      <c r="B52" s="175">
        <v>112</v>
      </c>
      <c r="C52" s="175">
        <v>23</v>
      </c>
      <c r="D52" s="175">
        <f t="shared" si="10"/>
        <v>135</v>
      </c>
      <c r="E52" s="175">
        <v>0</v>
      </c>
      <c r="F52" s="175">
        <v>0</v>
      </c>
      <c r="G52" s="175">
        <v>0</v>
      </c>
      <c r="H52" s="175">
        <f t="shared" si="12"/>
        <v>112</v>
      </c>
      <c r="I52" s="175">
        <f t="shared" si="11"/>
        <v>23</v>
      </c>
      <c r="J52" s="175">
        <f t="shared" si="11"/>
        <v>135</v>
      </c>
      <c r="K52" s="176" t="s">
        <v>249</v>
      </c>
    </row>
    <row r="53" spans="1:11" ht="20.100000000000001" customHeight="1" thickBot="1" x14ac:dyDescent="0.3">
      <c r="A53" s="173" t="s">
        <v>127</v>
      </c>
      <c r="B53" s="175">
        <f>SUM(B47:B52)</f>
        <v>763</v>
      </c>
      <c r="C53" s="175">
        <f t="shared" ref="C53:J53" si="13">SUM(C47:C52)</f>
        <v>516</v>
      </c>
      <c r="D53" s="175">
        <f t="shared" si="13"/>
        <v>1279</v>
      </c>
      <c r="E53" s="175">
        <f t="shared" si="13"/>
        <v>0</v>
      </c>
      <c r="F53" s="175">
        <f t="shared" si="13"/>
        <v>0</v>
      </c>
      <c r="G53" s="175">
        <f t="shared" si="13"/>
        <v>0</v>
      </c>
      <c r="H53" s="175">
        <f t="shared" si="13"/>
        <v>763</v>
      </c>
      <c r="I53" s="175">
        <f t="shared" si="13"/>
        <v>516</v>
      </c>
      <c r="J53" s="175">
        <f t="shared" si="13"/>
        <v>1279</v>
      </c>
      <c r="K53" s="176" t="s">
        <v>103</v>
      </c>
    </row>
    <row r="54" spans="1:11" ht="20.100000000000001" customHeight="1" thickBot="1" x14ac:dyDescent="0.3">
      <c r="A54" s="188" t="s">
        <v>384</v>
      </c>
      <c r="B54" s="189">
        <f>SUM(B53,B45)</f>
        <v>2031</v>
      </c>
      <c r="C54" s="189">
        <f t="shared" ref="C54:J54" si="14">SUM(C53,C45)</f>
        <v>1872</v>
      </c>
      <c r="D54" s="189">
        <f t="shared" si="14"/>
        <v>3903</v>
      </c>
      <c r="E54" s="189">
        <f t="shared" si="14"/>
        <v>0</v>
      </c>
      <c r="F54" s="189">
        <f t="shared" si="14"/>
        <v>0</v>
      </c>
      <c r="G54" s="189">
        <f t="shared" si="14"/>
        <v>0</v>
      </c>
      <c r="H54" s="189">
        <f t="shared" si="14"/>
        <v>2031</v>
      </c>
      <c r="I54" s="189">
        <f t="shared" si="14"/>
        <v>1872</v>
      </c>
      <c r="J54" s="189">
        <f t="shared" si="14"/>
        <v>3903</v>
      </c>
      <c r="K54" s="190" t="s">
        <v>263</v>
      </c>
    </row>
    <row r="55" spans="1:11" ht="14.4" thickTop="1" x14ac:dyDescent="0.25"/>
    <row r="60" spans="1:11" ht="19.5" customHeight="1" x14ac:dyDescent="0.25"/>
    <row r="63" spans="1:11" ht="29.25" customHeight="1" x14ac:dyDescent="0.25">
      <c r="A63" s="775" t="s">
        <v>1482</v>
      </c>
      <c r="B63" s="775"/>
      <c r="C63" s="775"/>
      <c r="D63" s="775"/>
      <c r="E63" s="775"/>
      <c r="F63" s="775"/>
      <c r="G63" s="775"/>
      <c r="H63" s="775"/>
      <c r="I63" s="775"/>
      <c r="J63" s="775"/>
      <c r="K63" s="775"/>
    </row>
    <row r="64" spans="1:11" ht="25.5" customHeight="1" x14ac:dyDescent="0.25">
      <c r="A64" s="776" t="s">
        <v>1483</v>
      </c>
      <c r="B64" s="776"/>
      <c r="C64" s="776"/>
      <c r="D64" s="776"/>
      <c r="E64" s="776"/>
      <c r="F64" s="776"/>
      <c r="G64" s="776"/>
      <c r="H64" s="776"/>
      <c r="I64" s="776"/>
      <c r="J64" s="776"/>
      <c r="K64" s="776"/>
    </row>
    <row r="65" spans="1:11" s="184" customFormat="1" ht="26.25" customHeight="1" thickBot="1" x14ac:dyDescent="0.3">
      <c r="A65" s="183" t="s">
        <v>1484</v>
      </c>
      <c r="K65" s="322" t="s">
        <v>1485</v>
      </c>
    </row>
    <row r="66" spans="1:11" ht="22.5" customHeight="1" thickTop="1" x14ac:dyDescent="0.3">
      <c r="A66" s="777" t="s">
        <v>205</v>
      </c>
      <c r="B66" s="788" t="s">
        <v>1</v>
      </c>
      <c r="C66" s="788"/>
      <c r="D66" s="788"/>
      <c r="E66" s="788" t="s">
        <v>2</v>
      </c>
      <c r="F66" s="788"/>
      <c r="G66" s="788"/>
      <c r="H66" s="788" t="s">
        <v>4</v>
      </c>
      <c r="I66" s="788"/>
      <c r="J66" s="788"/>
      <c r="K66" s="777" t="s">
        <v>206</v>
      </c>
    </row>
    <row r="67" spans="1:11" ht="22.5" customHeight="1" x14ac:dyDescent="0.3">
      <c r="A67" s="778"/>
      <c r="B67" s="789" t="s">
        <v>6</v>
      </c>
      <c r="C67" s="789"/>
      <c r="D67" s="789"/>
      <c r="E67" s="789" t="s">
        <v>7</v>
      </c>
      <c r="F67" s="789"/>
      <c r="G67" s="789"/>
      <c r="H67" s="789" t="s">
        <v>9</v>
      </c>
      <c r="I67" s="789"/>
      <c r="J67" s="789"/>
      <c r="K67" s="778"/>
    </row>
    <row r="68" spans="1:11" ht="22.5" customHeight="1" x14ac:dyDescent="0.3">
      <c r="A68" s="778"/>
      <c r="B68" s="374" t="s">
        <v>10</v>
      </c>
      <c r="C68" s="374" t="s">
        <v>113</v>
      </c>
      <c r="D68" s="374" t="s">
        <v>12</v>
      </c>
      <c r="E68" s="374" t="s">
        <v>10</v>
      </c>
      <c r="F68" s="374" t="s">
        <v>113</v>
      </c>
      <c r="G68" s="374" t="s">
        <v>12</v>
      </c>
      <c r="H68" s="374" t="s">
        <v>10</v>
      </c>
      <c r="I68" s="374" t="s">
        <v>113</v>
      </c>
      <c r="J68" s="374" t="s">
        <v>12</v>
      </c>
      <c r="K68" s="778"/>
    </row>
    <row r="69" spans="1:11" ht="22.5" customHeight="1" thickBot="1" x14ac:dyDescent="0.35">
      <c r="A69" s="779"/>
      <c r="B69" s="172" t="s">
        <v>13</v>
      </c>
      <c r="C69" s="172" t="s">
        <v>14</v>
      </c>
      <c r="D69" s="172" t="s">
        <v>9</v>
      </c>
      <c r="E69" s="172" t="s">
        <v>13</v>
      </c>
      <c r="F69" s="172" t="s">
        <v>14</v>
      </c>
      <c r="G69" s="172" t="s">
        <v>9</v>
      </c>
      <c r="H69" s="172" t="s">
        <v>13</v>
      </c>
      <c r="I69" s="172" t="s">
        <v>14</v>
      </c>
      <c r="J69" s="172" t="s">
        <v>9</v>
      </c>
      <c r="K69" s="779"/>
    </row>
    <row r="70" spans="1:11" ht="24.75" customHeight="1" x14ac:dyDescent="0.25">
      <c r="A70" s="173" t="s">
        <v>15</v>
      </c>
      <c r="B70" s="175"/>
      <c r="C70" s="175"/>
      <c r="D70" s="175"/>
      <c r="E70" s="175"/>
      <c r="F70" s="175"/>
      <c r="G70" s="175"/>
      <c r="H70" s="175"/>
      <c r="I70" s="175"/>
      <c r="J70" s="175"/>
      <c r="K70" s="176" t="s">
        <v>207</v>
      </c>
    </row>
    <row r="71" spans="1:11" ht="24.75" customHeight="1" x14ac:dyDescent="0.25">
      <c r="A71" s="173" t="s">
        <v>522</v>
      </c>
      <c r="B71" s="175">
        <v>20</v>
      </c>
      <c r="C71" s="175">
        <v>5</v>
      </c>
      <c r="D71" s="175">
        <f t="shared" ref="D71:D77" si="15">SUM(B71:C71)</f>
        <v>25</v>
      </c>
      <c r="E71" s="175">
        <v>0</v>
      </c>
      <c r="F71" s="175">
        <v>0</v>
      </c>
      <c r="G71" s="175">
        <v>0</v>
      </c>
      <c r="H71" s="175">
        <f>SUM(E71,B71)</f>
        <v>20</v>
      </c>
      <c r="I71" s="175">
        <f t="shared" ref="I71:J78" si="16">SUM(F71,C71)</f>
        <v>5</v>
      </c>
      <c r="J71" s="175">
        <f t="shared" si="16"/>
        <v>25</v>
      </c>
      <c r="K71" s="176" t="s">
        <v>223</v>
      </c>
    </row>
    <row r="72" spans="1:11" ht="24.75" customHeight="1" x14ac:dyDescent="0.25">
      <c r="A72" s="173" t="s">
        <v>226</v>
      </c>
      <c r="B72" s="175">
        <v>12</v>
      </c>
      <c r="C72" s="175">
        <v>1</v>
      </c>
      <c r="D72" s="175">
        <f t="shared" si="15"/>
        <v>13</v>
      </c>
      <c r="E72" s="175">
        <v>0</v>
      </c>
      <c r="F72" s="175">
        <v>0</v>
      </c>
      <c r="G72" s="175">
        <v>0</v>
      </c>
      <c r="H72" s="175">
        <f t="shared" ref="H72:H78" si="17">SUM(E72,B72)</f>
        <v>12</v>
      </c>
      <c r="I72" s="175">
        <f t="shared" si="16"/>
        <v>1</v>
      </c>
      <c r="J72" s="175">
        <f t="shared" si="16"/>
        <v>13</v>
      </c>
      <c r="K72" s="176" t="s">
        <v>267</v>
      </c>
    </row>
    <row r="73" spans="1:11" ht="24.75" customHeight="1" x14ac:dyDescent="0.25">
      <c r="A73" s="173" t="s">
        <v>537</v>
      </c>
      <c r="B73" s="175">
        <v>13</v>
      </c>
      <c r="C73" s="175">
        <v>3</v>
      </c>
      <c r="D73" s="175">
        <f t="shared" si="15"/>
        <v>16</v>
      </c>
      <c r="E73" s="175">
        <v>0</v>
      </c>
      <c r="F73" s="175">
        <v>0</v>
      </c>
      <c r="G73" s="175">
        <v>0</v>
      </c>
      <c r="H73" s="175">
        <f t="shared" si="17"/>
        <v>13</v>
      </c>
      <c r="I73" s="175">
        <f t="shared" si="16"/>
        <v>3</v>
      </c>
      <c r="J73" s="175">
        <f t="shared" si="16"/>
        <v>16</v>
      </c>
      <c r="K73" s="176" t="s">
        <v>1476</v>
      </c>
    </row>
    <row r="74" spans="1:11" ht="24.75" customHeight="1" x14ac:dyDescent="0.25">
      <c r="A74" s="173" t="s">
        <v>230</v>
      </c>
      <c r="B74" s="175">
        <v>26</v>
      </c>
      <c r="C74" s="175">
        <v>4</v>
      </c>
      <c r="D74" s="175">
        <f t="shared" si="15"/>
        <v>30</v>
      </c>
      <c r="E74" s="175">
        <v>0</v>
      </c>
      <c r="F74" s="175">
        <v>0</v>
      </c>
      <c r="G74" s="175">
        <v>0</v>
      </c>
      <c r="H74" s="175">
        <f t="shared" si="17"/>
        <v>26</v>
      </c>
      <c r="I74" s="175">
        <f t="shared" si="16"/>
        <v>4</v>
      </c>
      <c r="J74" s="175">
        <f t="shared" si="16"/>
        <v>30</v>
      </c>
      <c r="K74" s="176" t="s">
        <v>231</v>
      </c>
    </row>
    <row r="75" spans="1:11" ht="24.75" customHeight="1" x14ac:dyDescent="0.25">
      <c r="A75" s="173" t="s">
        <v>964</v>
      </c>
      <c r="B75" s="175">
        <v>34</v>
      </c>
      <c r="C75" s="175">
        <v>9</v>
      </c>
      <c r="D75" s="175">
        <f t="shared" si="15"/>
        <v>43</v>
      </c>
      <c r="E75" s="175">
        <v>0</v>
      </c>
      <c r="F75" s="175">
        <v>0</v>
      </c>
      <c r="G75" s="175">
        <v>0</v>
      </c>
      <c r="H75" s="175">
        <f t="shared" si="17"/>
        <v>34</v>
      </c>
      <c r="I75" s="175">
        <f t="shared" si="16"/>
        <v>9</v>
      </c>
      <c r="J75" s="175">
        <f t="shared" si="16"/>
        <v>43</v>
      </c>
      <c r="K75" s="176" t="s">
        <v>322</v>
      </c>
    </row>
    <row r="76" spans="1:11" ht="24.75" customHeight="1" x14ac:dyDescent="0.25">
      <c r="A76" s="173" t="s">
        <v>541</v>
      </c>
      <c r="B76" s="175">
        <v>14</v>
      </c>
      <c r="C76" s="175">
        <v>2</v>
      </c>
      <c r="D76" s="175">
        <f t="shared" si="15"/>
        <v>16</v>
      </c>
      <c r="E76" s="175">
        <v>0</v>
      </c>
      <c r="F76" s="175">
        <v>0</v>
      </c>
      <c r="G76" s="175">
        <v>0</v>
      </c>
      <c r="H76" s="175">
        <f t="shared" si="17"/>
        <v>14</v>
      </c>
      <c r="I76" s="175">
        <f t="shared" si="16"/>
        <v>2</v>
      </c>
      <c r="J76" s="175">
        <f t="shared" si="16"/>
        <v>16</v>
      </c>
      <c r="K76" s="176" t="s">
        <v>249</v>
      </c>
    </row>
    <row r="77" spans="1:11" ht="24.75" customHeight="1" x14ac:dyDescent="0.25">
      <c r="A77" s="173" t="s">
        <v>1092</v>
      </c>
      <c r="B77" s="175">
        <v>14</v>
      </c>
      <c r="C77" s="175">
        <v>2</v>
      </c>
      <c r="D77" s="175">
        <f t="shared" si="15"/>
        <v>16</v>
      </c>
      <c r="E77" s="175">
        <v>0</v>
      </c>
      <c r="F77" s="175">
        <v>0</v>
      </c>
      <c r="G77" s="175">
        <v>0</v>
      </c>
      <c r="H77" s="175">
        <f t="shared" si="17"/>
        <v>14</v>
      </c>
      <c r="I77" s="175">
        <f t="shared" si="16"/>
        <v>2</v>
      </c>
      <c r="J77" s="175">
        <f t="shared" si="16"/>
        <v>16</v>
      </c>
      <c r="K77" s="176" t="s">
        <v>1486</v>
      </c>
    </row>
    <row r="78" spans="1:11" ht="24.75" customHeight="1" thickBot="1" x14ac:dyDescent="0.3">
      <c r="A78" s="173" t="s">
        <v>514</v>
      </c>
      <c r="B78" s="175">
        <f>SUM(B71:B77)</f>
        <v>133</v>
      </c>
      <c r="C78" s="175">
        <f>SUM(C71:C77)</f>
        <v>26</v>
      </c>
      <c r="D78" s="175">
        <f>SUM(D71:D77)</f>
        <v>159</v>
      </c>
      <c r="E78" s="175">
        <v>0</v>
      </c>
      <c r="F78" s="175">
        <v>0</v>
      </c>
      <c r="G78" s="175">
        <v>0</v>
      </c>
      <c r="H78" s="175">
        <f t="shared" si="17"/>
        <v>133</v>
      </c>
      <c r="I78" s="175">
        <f t="shared" si="16"/>
        <v>26</v>
      </c>
      <c r="J78" s="175">
        <f t="shared" si="16"/>
        <v>159</v>
      </c>
      <c r="K78" s="176" t="s">
        <v>91</v>
      </c>
    </row>
    <row r="79" spans="1:11" ht="24.75" customHeight="1" thickBot="1" x14ac:dyDescent="0.3">
      <c r="A79" s="188" t="s">
        <v>384</v>
      </c>
      <c r="B79" s="189">
        <f>SUM(B78)</f>
        <v>133</v>
      </c>
      <c r="C79" s="189">
        <f t="shared" ref="C79:I79" si="18">SUM(C78)</f>
        <v>26</v>
      </c>
      <c r="D79" s="189">
        <f t="shared" si="18"/>
        <v>159</v>
      </c>
      <c r="E79" s="189">
        <f t="shared" si="18"/>
        <v>0</v>
      </c>
      <c r="F79" s="189">
        <f t="shared" si="18"/>
        <v>0</v>
      </c>
      <c r="G79" s="189">
        <f t="shared" si="18"/>
        <v>0</v>
      </c>
      <c r="H79" s="189">
        <f t="shared" si="18"/>
        <v>133</v>
      </c>
      <c r="I79" s="189">
        <f t="shared" si="18"/>
        <v>26</v>
      </c>
      <c r="J79" s="189">
        <f>SUM(J78)</f>
        <v>159</v>
      </c>
      <c r="K79" s="190" t="s">
        <v>263</v>
      </c>
    </row>
    <row r="80" spans="1:11" ht="14.4" thickTop="1" x14ac:dyDescent="0.25"/>
  </sheetData>
  <mergeCells count="30">
    <mergeCell ref="A1:K1"/>
    <mergeCell ref="A2:K2"/>
    <mergeCell ref="A4:A7"/>
    <mergeCell ref="B4:D4"/>
    <mergeCell ref="E4:G4"/>
    <mergeCell ref="H4:J4"/>
    <mergeCell ref="K4:K7"/>
    <mergeCell ref="B5:D5"/>
    <mergeCell ref="E5:G5"/>
    <mergeCell ref="H5:J5"/>
    <mergeCell ref="A31:K31"/>
    <mergeCell ref="A32:K32"/>
    <mergeCell ref="A34:A37"/>
    <mergeCell ref="B34:D34"/>
    <mergeCell ref="E34:G34"/>
    <mergeCell ref="H34:J34"/>
    <mergeCell ref="K34:K37"/>
    <mergeCell ref="B35:D35"/>
    <mergeCell ref="E35:G35"/>
    <mergeCell ref="H35:J35"/>
    <mergeCell ref="A63:K63"/>
    <mergeCell ref="A64:K64"/>
    <mergeCell ref="A66:A69"/>
    <mergeCell ref="B66:D66"/>
    <mergeCell ref="E66:G66"/>
    <mergeCell ref="H66:J66"/>
    <mergeCell ref="K66:K69"/>
    <mergeCell ref="B67:D67"/>
    <mergeCell ref="E67:G67"/>
    <mergeCell ref="H67:J67"/>
  </mergeCells>
  <printOptions horizontalCentered="1"/>
  <pageMargins left="0.5" right="0.5" top="1" bottom="1" header="1" footer="1"/>
  <pageSetup paperSize="9" scale="8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24"/>
  <sheetViews>
    <sheetView rightToLeft="1" view="pageBreakPreview" topLeftCell="A12" zoomScale="80" zoomScaleSheetLayoutView="80" workbookViewId="0">
      <selection activeCell="F37" sqref="F37"/>
    </sheetView>
  </sheetViews>
  <sheetFormatPr defaultColWidth="9" defaultRowHeight="13.8" x14ac:dyDescent="0.25"/>
  <cols>
    <col min="1" max="1" width="27.3984375" style="182" customWidth="1"/>
    <col min="2" max="2" width="6.3984375" style="182" customWidth="1"/>
    <col min="3" max="3" width="7.8984375" style="182" customWidth="1"/>
    <col min="4" max="4" width="7.19921875" style="182" customWidth="1"/>
    <col min="5" max="5" width="6.8984375" style="182" customWidth="1"/>
    <col min="6" max="6" width="7.8984375" style="182" customWidth="1"/>
    <col min="7" max="7" width="7.19921875" style="182" customWidth="1"/>
    <col min="8" max="8" width="7.8984375" style="182" customWidth="1"/>
    <col min="9" max="9" width="8" style="182" customWidth="1"/>
    <col min="10" max="10" width="7.19921875" style="182" customWidth="1"/>
    <col min="11" max="11" width="6.5" style="182" customWidth="1"/>
    <col min="12" max="13" width="7.8984375" style="182" customWidth="1"/>
    <col min="14" max="14" width="33.59765625" style="182" customWidth="1"/>
    <col min="15" max="16384" width="9" style="182"/>
  </cols>
  <sheetData>
    <row r="1" spans="1:14" ht="30" customHeight="1" x14ac:dyDescent="0.25">
      <c r="A1" s="775" t="s">
        <v>1487</v>
      </c>
      <c r="B1" s="775"/>
      <c r="C1" s="775"/>
      <c r="D1" s="775"/>
      <c r="E1" s="775"/>
      <c r="F1" s="775"/>
      <c r="G1" s="775"/>
      <c r="H1" s="775"/>
      <c r="I1" s="775"/>
      <c r="J1" s="775"/>
      <c r="K1" s="775"/>
      <c r="L1" s="775"/>
      <c r="M1" s="775"/>
      <c r="N1" s="775"/>
    </row>
    <row r="2" spans="1:14" ht="27.75" customHeight="1" x14ac:dyDescent="0.25">
      <c r="A2" s="776" t="s">
        <v>1488</v>
      </c>
      <c r="B2" s="776"/>
      <c r="C2" s="776"/>
      <c r="D2" s="776"/>
      <c r="E2" s="776"/>
      <c r="F2" s="776"/>
      <c r="G2" s="776"/>
      <c r="H2" s="776"/>
      <c r="I2" s="776"/>
      <c r="J2" s="776"/>
      <c r="K2" s="776"/>
      <c r="L2" s="776"/>
      <c r="M2" s="776"/>
      <c r="N2" s="776"/>
    </row>
    <row r="3" spans="1:14" s="171" customFormat="1" ht="23.25" customHeight="1" thickBot="1" x14ac:dyDescent="0.35">
      <c r="A3" s="170" t="s">
        <v>1489</v>
      </c>
      <c r="N3" s="192" t="s">
        <v>1490</v>
      </c>
    </row>
    <row r="4" spans="1:14" ht="23.25" customHeight="1" thickTop="1" x14ac:dyDescent="0.3">
      <c r="A4" s="777" t="s">
        <v>205</v>
      </c>
      <c r="B4" s="788" t="s">
        <v>129</v>
      </c>
      <c r="C4" s="788"/>
      <c r="D4" s="788"/>
      <c r="E4" s="788" t="s">
        <v>130</v>
      </c>
      <c r="F4" s="788"/>
      <c r="G4" s="788"/>
      <c r="H4" s="788" t="s">
        <v>131</v>
      </c>
      <c r="I4" s="788"/>
      <c r="J4" s="788"/>
      <c r="K4" s="788" t="s">
        <v>4</v>
      </c>
      <c r="L4" s="788"/>
      <c r="M4" s="788"/>
      <c r="N4" s="777" t="s">
        <v>206</v>
      </c>
    </row>
    <row r="5" spans="1:14" ht="23.25" customHeight="1" x14ac:dyDescent="0.3">
      <c r="A5" s="778"/>
      <c r="B5" s="789" t="s">
        <v>132</v>
      </c>
      <c r="C5" s="789"/>
      <c r="D5" s="789"/>
      <c r="E5" s="789" t="s">
        <v>133</v>
      </c>
      <c r="F5" s="789"/>
      <c r="G5" s="789"/>
      <c r="H5" s="789" t="s">
        <v>134</v>
      </c>
      <c r="I5" s="789"/>
      <c r="J5" s="789"/>
      <c r="K5" s="789" t="s">
        <v>9</v>
      </c>
      <c r="L5" s="789"/>
      <c r="M5" s="789"/>
      <c r="N5" s="778"/>
    </row>
    <row r="6" spans="1:14" ht="23.25" customHeight="1" x14ac:dyDescent="0.3">
      <c r="A6" s="778"/>
      <c r="B6" s="374" t="s">
        <v>10</v>
      </c>
      <c r="C6" s="374" t="s">
        <v>113</v>
      </c>
      <c r="D6" s="374" t="s">
        <v>12</v>
      </c>
      <c r="E6" s="374" t="s">
        <v>10</v>
      </c>
      <c r="F6" s="374" t="s">
        <v>113</v>
      </c>
      <c r="G6" s="374" t="s">
        <v>12</v>
      </c>
      <c r="H6" s="374" t="s">
        <v>10</v>
      </c>
      <c r="I6" s="374" t="s">
        <v>113</v>
      </c>
      <c r="J6" s="374" t="s">
        <v>12</v>
      </c>
      <c r="K6" s="374" t="s">
        <v>10</v>
      </c>
      <c r="L6" s="374" t="s">
        <v>113</v>
      </c>
      <c r="M6" s="374" t="s">
        <v>12</v>
      </c>
      <c r="N6" s="778"/>
    </row>
    <row r="7" spans="1:14" ht="23.25" customHeight="1" thickBot="1" x14ac:dyDescent="0.35">
      <c r="A7" s="779"/>
      <c r="B7" s="172" t="s">
        <v>13</v>
      </c>
      <c r="C7" s="172" t="s">
        <v>14</v>
      </c>
      <c r="D7" s="172" t="s">
        <v>9</v>
      </c>
      <c r="E7" s="172" t="s">
        <v>13</v>
      </c>
      <c r="F7" s="172" t="s">
        <v>14</v>
      </c>
      <c r="G7" s="172" t="s">
        <v>9</v>
      </c>
      <c r="H7" s="172" t="s">
        <v>13</v>
      </c>
      <c r="I7" s="172" t="s">
        <v>14</v>
      </c>
      <c r="J7" s="172" t="s">
        <v>9</v>
      </c>
      <c r="K7" s="172" t="s">
        <v>13</v>
      </c>
      <c r="L7" s="172" t="s">
        <v>14</v>
      </c>
      <c r="M7" s="172" t="s">
        <v>9</v>
      </c>
      <c r="N7" s="779"/>
    </row>
    <row r="8" spans="1:14" ht="23.25" customHeight="1" x14ac:dyDescent="0.25">
      <c r="A8" s="173" t="s">
        <v>15</v>
      </c>
      <c r="B8" s="175"/>
      <c r="C8" s="175"/>
      <c r="D8" s="175"/>
      <c r="E8" s="175"/>
      <c r="F8" s="175"/>
      <c r="G8" s="175"/>
      <c r="H8" s="175"/>
      <c r="I8" s="175"/>
      <c r="J8" s="175"/>
      <c r="K8" s="176"/>
      <c r="L8" s="173"/>
      <c r="M8" s="175"/>
      <c r="N8" s="176" t="s">
        <v>207</v>
      </c>
    </row>
    <row r="9" spans="1:14" ht="18" customHeight="1" x14ac:dyDescent="0.25">
      <c r="A9" s="173" t="s">
        <v>522</v>
      </c>
      <c r="B9" s="175">
        <v>14</v>
      </c>
      <c r="C9" s="175">
        <v>6</v>
      </c>
      <c r="D9" s="175">
        <f t="shared" ref="D9:D14" si="0">SUM(B9:C9)</f>
        <v>20</v>
      </c>
      <c r="E9" s="175">
        <v>5</v>
      </c>
      <c r="F9" s="175">
        <v>8</v>
      </c>
      <c r="G9" s="175">
        <f t="shared" ref="G9:G14" si="1">SUM(E9:F9)</f>
        <v>13</v>
      </c>
      <c r="H9" s="175">
        <v>0</v>
      </c>
      <c r="I9" s="175">
        <v>0</v>
      </c>
      <c r="J9" s="175">
        <v>0</v>
      </c>
      <c r="K9" s="175">
        <f t="shared" ref="K9:L14" si="2">SUM(B9,E9,H9)</f>
        <v>19</v>
      </c>
      <c r="L9" s="175">
        <f t="shared" si="2"/>
        <v>14</v>
      </c>
      <c r="M9" s="175">
        <f>SUM(K9:L9)</f>
        <v>33</v>
      </c>
      <c r="N9" s="176" t="s">
        <v>223</v>
      </c>
    </row>
    <row r="10" spans="1:14" ht="18" customHeight="1" x14ac:dyDescent="0.25">
      <c r="A10" s="173" t="s">
        <v>226</v>
      </c>
      <c r="B10" s="175">
        <v>3</v>
      </c>
      <c r="C10" s="175">
        <v>0</v>
      </c>
      <c r="D10" s="175">
        <f t="shared" si="0"/>
        <v>3</v>
      </c>
      <c r="E10" s="175">
        <v>1</v>
      </c>
      <c r="F10" s="175">
        <v>0</v>
      </c>
      <c r="G10" s="175">
        <f t="shared" si="1"/>
        <v>1</v>
      </c>
      <c r="H10" s="175">
        <v>0</v>
      </c>
      <c r="I10" s="175">
        <v>0</v>
      </c>
      <c r="J10" s="175">
        <v>0</v>
      </c>
      <c r="K10" s="175">
        <f t="shared" si="2"/>
        <v>4</v>
      </c>
      <c r="L10" s="175">
        <f t="shared" si="2"/>
        <v>0</v>
      </c>
      <c r="M10" s="175">
        <f t="shared" ref="M10:M14" si="3">SUM(K10:L10)</f>
        <v>4</v>
      </c>
      <c r="N10" s="176" t="s">
        <v>267</v>
      </c>
    </row>
    <row r="11" spans="1:14" ht="32.25" customHeight="1" x14ac:dyDescent="0.25">
      <c r="A11" s="173" t="s">
        <v>537</v>
      </c>
      <c r="B11" s="175">
        <v>1</v>
      </c>
      <c r="C11" s="175">
        <v>0</v>
      </c>
      <c r="D11" s="175">
        <f t="shared" si="0"/>
        <v>1</v>
      </c>
      <c r="E11" s="175">
        <v>4</v>
      </c>
      <c r="F11" s="175">
        <v>0</v>
      </c>
      <c r="G11" s="175">
        <f t="shared" si="1"/>
        <v>4</v>
      </c>
      <c r="H11" s="175">
        <v>0</v>
      </c>
      <c r="I11" s="175">
        <v>0</v>
      </c>
      <c r="J11" s="175">
        <v>0</v>
      </c>
      <c r="K11" s="175">
        <f t="shared" si="2"/>
        <v>5</v>
      </c>
      <c r="L11" s="175">
        <f t="shared" si="2"/>
        <v>0</v>
      </c>
      <c r="M11" s="175">
        <f t="shared" si="3"/>
        <v>5</v>
      </c>
      <c r="N11" s="180" t="s">
        <v>1476</v>
      </c>
    </row>
    <row r="12" spans="1:14" ht="18" customHeight="1" x14ac:dyDescent="0.25">
      <c r="A12" s="173" t="s">
        <v>230</v>
      </c>
      <c r="B12" s="175">
        <v>34</v>
      </c>
      <c r="C12" s="175">
        <v>15</v>
      </c>
      <c r="D12" s="175">
        <f t="shared" si="0"/>
        <v>49</v>
      </c>
      <c r="E12" s="175">
        <v>13</v>
      </c>
      <c r="F12" s="175">
        <v>12</v>
      </c>
      <c r="G12" s="175">
        <f t="shared" si="1"/>
        <v>25</v>
      </c>
      <c r="H12" s="175">
        <v>0</v>
      </c>
      <c r="I12" s="175">
        <v>0</v>
      </c>
      <c r="J12" s="175">
        <v>0</v>
      </c>
      <c r="K12" s="175">
        <f t="shared" si="2"/>
        <v>47</v>
      </c>
      <c r="L12" s="175">
        <f t="shared" si="2"/>
        <v>27</v>
      </c>
      <c r="M12" s="175">
        <f t="shared" si="3"/>
        <v>74</v>
      </c>
      <c r="N12" s="176" t="s">
        <v>231</v>
      </c>
    </row>
    <row r="13" spans="1:14" ht="18" customHeight="1" x14ac:dyDescent="0.25">
      <c r="A13" s="173" t="s">
        <v>964</v>
      </c>
      <c r="B13" s="175">
        <v>14</v>
      </c>
      <c r="C13" s="175">
        <v>7</v>
      </c>
      <c r="D13" s="175">
        <f t="shared" si="0"/>
        <v>21</v>
      </c>
      <c r="E13" s="175">
        <v>15</v>
      </c>
      <c r="F13" s="175">
        <v>5</v>
      </c>
      <c r="G13" s="175">
        <f t="shared" si="1"/>
        <v>20</v>
      </c>
      <c r="H13" s="175">
        <v>3</v>
      </c>
      <c r="I13" s="175">
        <v>3</v>
      </c>
      <c r="J13" s="175">
        <f t="shared" ref="J13" si="4">SUM(H13:I13)</f>
        <v>6</v>
      </c>
      <c r="K13" s="175">
        <f t="shared" si="2"/>
        <v>32</v>
      </c>
      <c r="L13" s="175">
        <f t="shared" si="2"/>
        <v>15</v>
      </c>
      <c r="M13" s="175">
        <f t="shared" si="3"/>
        <v>47</v>
      </c>
      <c r="N13" s="176" t="s">
        <v>322</v>
      </c>
    </row>
    <row r="14" spans="1:14" ht="18" customHeight="1" x14ac:dyDescent="0.25">
      <c r="A14" s="173" t="s">
        <v>1491</v>
      </c>
      <c r="B14" s="175">
        <v>5</v>
      </c>
      <c r="C14" s="175">
        <v>0</v>
      </c>
      <c r="D14" s="175">
        <f t="shared" si="0"/>
        <v>5</v>
      </c>
      <c r="E14" s="175">
        <v>7</v>
      </c>
      <c r="F14" s="175">
        <v>0</v>
      </c>
      <c r="G14" s="175">
        <f t="shared" si="1"/>
        <v>7</v>
      </c>
      <c r="H14" s="175">
        <v>0</v>
      </c>
      <c r="I14" s="175">
        <v>0</v>
      </c>
      <c r="J14" s="175">
        <v>0</v>
      </c>
      <c r="K14" s="175">
        <f t="shared" si="2"/>
        <v>12</v>
      </c>
      <c r="L14" s="175">
        <f t="shared" si="2"/>
        <v>0</v>
      </c>
      <c r="M14" s="175">
        <f t="shared" si="3"/>
        <v>12</v>
      </c>
      <c r="N14" s="176" t="s">
        <v>249</v>
      </c>
    </row>
    <row r="15" spans="1:14" ht="18" customHeight="1" x14ac:dyDescent="0.25">
      <c r="A15" s="173" t="s">
        <v>514</v>
      </c>
      <c r="B15" s="175">
        <f>SUM(B9:B14)</f>
        <v>71</v>
      </c>
      <c r="C15" s="175">
        <f t="shared" ref="C15:M15" si="5">SUM(C9:C14)</f>
        <v>28</v>
      </c>
      <c r="D15" s="175">
        <f t="shared" si="5"/>
        <v>99</v>
      </c>
      <c r="E15" s="175">
        <f t="shared" si="5"/>
        <v>45</v>
      </c>
      <c r="F15" s="175">
        <f t="shared" si="5"/>
        <v>25</v>
      </c>
      <c r="G15" s="175">
        <f t="shared" si="5"/>
        <v>70</v>
      </c>
      <c r="H15" s="175">
        <f t="shared" si="5"/>
        <v>3</v>
      </c>
      <c r="I15" s="175">
        <f t="shared" si="5"/>
        <v>3</v>
      </c>
      <c r="J15" s="175">
        <f t="shared" si="5"/>
        <v>6</v>
      </c>
      <c r="K15" s="175">
        <f t="shared" si="5"/>
        <v>119</v>
      </c>
      <c r="L15" s="175">
        <f t="shared" si="5"/>
        <v>56</v>
      </c>
      <c r="M15" s="175">
        <f t="shared" si="5"/>
        <v>175</v>
      </c>
      <c r="N15" s="176" t="s">
        <v>91</v>
      </c>
    </row>
    <row r="16" spans="1:14" ht="18" customHeight="1" x14ac:dyDescent="0.25">
      <c r="A16" s="173" t="s">
        <v>92</v>
      </c>
      <c r="B16" s="175"/>
      <c r="C16" s="175"/>
      <c r="D16" s="175"/>
      <c r="E16" s="175"/>
      <c r="F16" s="175"/>
      <c r="G16" s="175"/>
      <c r="H16" s="175"/>
      <c r="I16" s="175"/>
      <c r="J16" s="175"/>
      <c r="K16" s="175"/>
      <c r="L16" s="175"/>
      <c r="M16" s="175"/>
      <c r="N16" s="176" t="s">
        <v>93</v>
      </c>
    </row>
    <row r="17" spans="1:14" ht="18" customHeight="1" x14ac:dyDescent="0.25">
      <c r="A17" s="173" t="s">
        <v>522</v>
      </c>
      <c r="B17" s="175">
        <v>3</v>
      </c>
      <c r="C17" s="175">
        <v>0</v>
      </c>
      <c r="D17" s="175">
        <f>SUM(B17:C17)</f>
        <v>3</v>
      </c>
      <c r="E17" s="175">
        <v>0</v>
      </c>
      <c r="F17" s="175">
        <v>0</v>
      </c>
      <c r="G17" s="175">
        <v>0</v>
      </c>
      <c r="H17" s="175">
        <v>0</v>
      </c>
      <c r="I17" s="175">
        <v>0</v>
      </c>
      <c r="J17" s="175">
        <v>0</v>
      </c>
      <c r="K17" s="175">
        <f>SUM(B17,E17,H17)</f>
        <v>3</v>
      </c>
      <c r="L17" s="175">
        <f t="shared" ref="L17:M21" si="6">SUM(C17,F17,I17)</f>
        <v>0</v>
      </c>
      <c r="M17" s="175">
        <f t="shared" si="6"/>
        <v>3</v>
      </c>
      <c r="N17" s="176" t="s">
        <v>223</v>
      </c>
    </row>
    <row r="18" spans="1:14" ht="32.25" customHeight="1" x14ac:dyDescent="0.25">
      <c r="A18" s="173" t="s">
        <v>537</v>
      </c>
      <c r="B18" s="175">
        <v>2</v>
      </c>
      <c r="C18" s="175">
        <v>0</v>
      </c>
      <c r="D18" s="175">
        <f t="shared" ref="D18:D20" si="7">SUM(B18:C18)</f>
        <v>2</v>
      </c>
      <c r="E18" s="175">
        <v>0</v>
      </c>
      <c r="F18" s="175">
        <v>0</v>
      </c>
      <c r="G18" s="175">
        <v>0</v>
      </c>
      <c r="H18" s="175">
        <v>0</v>
      </c>
      <c r="I18" s="175">
        <v>0</v>
      </c>
      <c r="J18" s="175">
        <v>0</v>
      </c>
      <c r="K18" s="175">
        <f t="shared" ref="K18:K20" si="8">SUM(B18,E18,H18)</f>
        <v>2</v>
      </c>
      <c r="L18" s="175">
        <f t="shared" si="6"/>
        <v>0</v>
      </c>
      <c r="M18" s="175">
        <f t="shared" si="6"/>
        <v>2</v>
      </c>
      <c r="N18" s="180" t="s">
        <v>1476</v>
      </c>
    </row>
    <row r="19" spans="1:14" ht="18" customHeight="1" x14ac:dyDescent="0.25">
      <c r="A19" s="173" t="s">
        <v>230</v>
      </c>
      <c r="B19" s="175">
        <v>37</v>
      </c>
      <c r="C19" s="175">
        <v>14</v>
      </c>
      <c r="D19" s="175">
        <f t="shared" si="7"/>
        <v>51</v>
      </c>
      <c r="E19" s="175">
        <v>0</v>
      </c>
      <c r="F19" s="175">
        <v>0</v>
      </c>
      <c r="G19" s="175">
        <v>0</v>
      </c>
      <c r="H19" s="175">
        <v>0</v>
      </c>
      <c r="I19" s="175">
        <v>0</v>
      </c>
      <c r="J19" s="175">
        <v>0</v>
      </c>
      <c r="K19" s="175">
        <f t="shared" si="8"/>
        <v>37</v>
      </c>
      <c r="L19" s="175">
        <f t="shared" si="6"/>
        <v>14</v>
      </c>
      <c r="M19" s="175">
        <f t="shared" si="6"/>
        <v>51</v>
      </c>
      <c r="N19" s="176" t="s">
        <v>231</v>
      </c>
    </row>
    <row r="20" spans="1:14" ht="18" customHeight="1" x14ac:dyDescent="0.25">
      <c r="A20" s="173" t="s">
        <v>964</v>
      </c>
      <c r="B20" s="175">
        <v>21</v>
      </c>
      <c r="C20" s="175">
        <v>20</v>
      </c>
      <c r="D20" s="175">
        <f t="shared" si="7"/>
        <v>41</v>
      </c>
      <c r="E20" s="175">
        <v>1</v>
      </c>
      <c r="F20" s="175">
        <v>4</v>
      </c>
      <c r="G20" s="175">
        <f>SUM(E20:F20)</f>
        <v>5</v>
      </c>
      <c r="H20" s="175">
        <v>0</v>
      </c>
      <c r="I20" s="175">
        <v>0</v>
      </c>
      <c r="J20" s="175">
        <v>0</v>
      </c>
      <c r="K20" s="175">
        <f t="shared" si="8"/>
        <v>22</v>
      </c>
      <c r="L20" s="175">
        <f t="shared" si="6"/>
        <v>24</v>
      </c>
      <c r="M20" s="175">
        <f t="shared" si="6"/>
        <v>46</v>
      </c>
      <c r="N20" s="176" t="s">
        <v>322</v>
      </c>
    </row>
    <row r="21" spans="1:14" ht="18" customHeight="1" x14ac:dyDescent="0.25">
      <c r="A21" s="173" t="s">
        <v>1491</v>
      </c>
      <c r="B21" s="175">
        <v>2</v>
      </c>
      <c r="C21" s="175">
        <v>0</v>
      </c>
      <c r="D21" s="175">
        <f>SUM(B21:C21)</f>
        <v>2</v>
      </c>
      <c r="E21" s="175">
        <v>1</v>
      </c>
      <c r="F21" s="175">
        <v>0</v>
      </c>
      <c r="G21" s="175">
        <f>SUM(E21:F21)</f>
        <v>1</v>
      </c>
      <c r="H21" s="175">
        <v>0</v>
      </c>
      <c r="I21" s="175">
        <v>0</v>
      </c>
      <c r="J21" s="175">
        <f>SUM(H21:I21)</f>
        <v>0</v>
      </c>
      <c r="K21" s="175">
        <f>SUM(B21,E21,H21)</f>
        <v>3</v>
      </c>
      <c r="L21" s="175">
        <f t="shared" si="6"/>
        <v>0</v>
      </c>
      <c r="M21" s="175">
        <f t="shared" si="6"/>
        <v>3</v>
      </c>
      <c r="N21" s="176" t="s">
        <v>249</v>
      </c>
    </row>
    <row r="22" spans="1:14" ht="18" customHeight="1" thickBot="1" x14ac:dyDescent="0.3">
      <c r="A22" s="173" t="s">
        <v>1492</v>
      </c>
      <c r="B22" s="175">
        <f>SUM(B17:B21)</f>
        <v>65</v>
      </c>
      <c r="C22" s="175">
        <f t="shared" ref="C22:M22" si="9">SUM(C17:C21)</f>
        <v>34</v>
      </c>
      <c r="D22" s="175">
        <f t="shared" si="9"/>
        <v>99</v>
      </c>
      <c r="E22" s="175">
        <f t="shared" si="9"/>
        <v>2</v>
      </c>
      <c r="F22" s="175">
        <f t="shared" si="9"/>
        <v>4</v>
      </c>
      <c r="G22" s="175">
        <f t="shared" si="9"/>
        <v>6</v>
      </c>
      <c r="H22" s="175">
        <f t="shared" si="9"/>
        <v>0</v>
      </c>
      <c r="I22" s="175">
        <f t="shared" si="9"/>
        <v>0</v>
      </c>
      <c r="J22" s="175">
        <f t="shared" si="9"/>
        <v>0</v>
      </c>
      <c r="K22" s="175">
        <f t="shared" si="9"/>
        <v>67</v>
      </c>
      <c r="L22" s="175">
        <f t="shared" si="9"/>
        <v>38</v>
      </c>
      <c r="M22" s="175">
        <f t="shared" si="9"/>
        <v>105</v>
      </c>
      <c r="N22" s="176" t="s">
        <v>103</v>
      </c>
    </row>
    <row r="23" spans="1:14" ht="23.25" customHeight="1" thickBot="1" x14ac:dyDescent="0.3">
      <c r="A23" s="188" t="s">
        <v>262</v>
      </c>
      <c r="B23" s="189">
        <f>SUM(B22,B15)</f>
        <v>136</v>
      </c>
      <c r="C23" s="189">
        <f t="shared" ref="C23:M23" si="10">SUM(C22,C15)</f>
        <v>62</v>
      </c>
      <c r="D23" s="189">
        <f t="shared" si="10"/>
        <v>198</v>
      </c>
      <c r="E23" s="189">
        <f t="shared" si="10"/>
        <v>47</v>
      </c>
      <c r="F23" s="189">
        <f t="shared" si="10"/>
        <v>29</v>
      </c>
      <c r="G23" s="189">
        <f t="shared" si="10"/>
        <v>76</v>
      </c>
      <c r="H23" s="189">
        <f t="shared" si="10"/>
        <v>3</v>
      </c>
      <c r="I23" s="189">
        <f t="shared" si="10"/>
        <v>3</v>
      </c>
      <c r="J23" s="189">
        <f t="shared" si="10"/>
        <v>6</v>
      </c>
      <c r="K23" s="189">
        <f t="shared" si="10"/>
        <v>186</v>
      </c>
      <c r="L23" s="189">
        <f t="shared" si="10"/>
        <v>94</v>
      </c>
      <c r="M23" s="189">
        <f t="shared" si="10"/>
        <v>280</v>
      </c>
      <c r="N23" s="190" t="s">
        <v>263</v>
      </c>
    </row>
    <row r="24" spans="1:14" ht="14.4" thickTop="1" x14ac:dyDescent="0.25"/>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5" right="0.5" top="1" bottom="1" header="1" footer="1"/>
  <pageSetup paperSize="9" scale="8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52"/>
  <sheetViews>
    <sheetView rightToLeft="1" view="pageBreakPreview" topLeftCell="A35" zoomScale="80" zoomScaleSheetLayoutView="80" workbookViewId="0">
      <selection activeCell="A62" sqref="A62"/>
    </sheetView>
  </sheetViews>
  <sheetFormatPr defaultColWidth="9" defaultRowHeight="13.8" x14ac:dyDescent="0.25"/>
  <cols>
    <col min="1" max="1" width="26.19921875" style="182" customWidth="1"/>
    <col min="2" max="2" width="6.8984375" style="182" customWidth="1"/>
    <col min="3" max="3" width="8.8984375" style="182" customWidth="1"/>
    <col min="4" max="4" width="8.09765625" style="182" customWidth="1"/>
    <col min="5" max="5" width="7.19921875" style="182" customWidth="1"/>
    <col min="6" max="6" width="9.09765625" style="182" customWidth="1"/>
    <col min="7" max="7" width="7.8984375" style="182" customWidth="1"/>
    <col min="8" max="8" width="7.3984375" style="182" customWidth="1"/>
    <col min="9" max="9" width="8.59765625" style="182" customWidth="1"/>
    <col min="10" max="10" width="8.19921875" style="182" customWidth="1"/>
    <col min="11" max="11" width="46.5" style="182" customWidth="1"/>
    <col min="12" max="16384" width="9" style="182"/>
  </cols>
  <sheetData>
    <row r="1" spans="1:11" s="383" customFormat="1" ht="28.5" customHeight="1" x14ac:dyDescent="0.25">
      <c r="A1" s="775" t="s">
        <v>1493</v>
      </c>
      <c r="B1" s="775"/>
      <c r="C1" s="775"/>
      <c r="D1" s="775"/>
      <c r="E1" s="775"/>
      <c r="F1" s="775"/>
      <c r="G1" s="775"/>
      <c r="H1" s="775"/>
      <c r="I1" s="775"/>
      <c r="J1" s="775"/>
      <c r="K1" s="775"/>
    </row>
    <row r="2" spans="1:11" s="383" customFormat="1" ht="40.5" customHeight="1" x14ac:dyDescent="0.25">
      <c r="A2" s="776" t="s">
        <v>1494</v>
      </c>
      <c r="B2" s="776"/>
      <c r="C2" s="776"/>
      <c r="D2" s="776"/>
      <c r="E2" s="776"/>
      <c r="F2" s="776"/>
      <c r="G2" s="776"/>
      <c r="H2" s="776"/>
      <c r="I2" s="776"/>
      <c r="J2" s="776"/>
      <c r="K2" s="776"/>
    </row>
    <row r="3" spans="1:11" s="184" customFormat="1" ht="28.5" customHeight="1" thickBot="1" x14ac:dyDescent="0.3">
      <c r="A3" s="183" t="s">
        <v>1495</v>
      </c>
      <c r="K3" s="322" t="s">
        <v>1496</v>
      </c>
    </row>
    <row r="4" spans="1:11" ht="22.5" customHeight="1" thickTop="1" x14ac:dyDescent="0.3">
      <c r="A4" s="777" t="s">
        <v>205</v>
      </c>
      <c r="B4" s="788" t="s">
        <v>1</v>
      </c>
      <c r="C4" s="788"/>
      <c r="D4" s="788"/>
      <c r="E4" s="788" t="s">
        <v>2</v>
      </c>
      <c r="F4" s="788"/>
      <c r="G4" s="788"/>
      <c r="H4" s="788" t="s">
        <v>4</v>
      </c>
      <c r="I4" s="788"/>
      <c r="J4" s="788"/>
      <c r="K4" s="777" t="s">
        <v>206</v>
      </c>
    </row>
    <row r="5" spans="1:11" ht="22.5" customHeight="1" x14ac:dyDescent="0.3">
      <c r="A5" s="778"/>
      <c r="B5" s="789" t="s">
        <v>6</v>
      </c>
      <c r="C5" s="789"/>
      <c r="D5" s="789"/>
      <c r="E5" s="789" t="s">
        <v>7</v>
      </c>
      <c r="F5" s="789"/>
      <c r="G5" s="789"/>
      <c r="H5" s="789" t="s">
        <v>9</v>
      </c>
      <c r="I5" s="789"/>
      <c r="J5" s="789"/>
      <c r="K5" s="778"/>
    </row>
    <row r="6" spans="1:11" ht="22.5" customHeight="1" x14ac:dyDescent="0.25">
      <c r="A6" s="778"/>
      <c r="B6" s="372" t="s">
        <v>10</v>
      </c>
      <c r="C6" s="372" t="s">
        <v>113</v>
      </c>
      <c r="D6" s="372" t="s">
        <v>12</v>
      </c>
      <c r="E6" s="372" t="s">
        <v>10</v>
      </c>
      <c r="F6" s="372" t="s">
        <v>113</v>
      </c>
      <c r="G6" s="372" t="s">
        <v>12</v>
      </c>
      <c r="H6" s="372" t="s">
        <v>10</v>
      </c>
      <c r="I6" s="372" t="s">
        <v>113</v>
      </c>
      <c r="J6" s="372" t="s">
        <v>12</v>
      </c>
      <c r="K6" s="778"/>
    </row>
    <row r="7" spans="1:11" ht="22.5" customHeight="1" thickBot="1" x14ac:dyDescent="0.3">
      <c r="A7" s="779"/>
      <c r="B7" s="373" t="s">
        <v>13</v>
      </c>
      <c r="C7" s="373" t="s">
        <v>14</v>
      </c>
      <c r="D7" s="373" t="s">
        <v>9</v>
      </c>
      <c r="E7" s="373" t="s">
        <v>13</v>
      </c>
      <c r="F7" s="373" t="s">
        <v>14</v>
      </c>
      <c r="G7" s="373" t="s">
        <v>9</v>
      </c>
      <c r="H7" s="373" t="s">
        <v>13</v>
      </c>
      <c r="I7" s="373" t="s">
        <v>14</v>
      </c>
      <c r="J7" s="373" t="s">
        <v>9</v>
      </c>
      <c r="K7" s="779"/>
    </row>
    <row r="8" spans="1:11" ht="22.5" customHeight="1" x14ac:dyDescent="0.25">
      <c r="A8" s="173" t="s">
        <v>15</v>
      </c>
      <c r="B8" s="175"/>
      <c r="C8" s="175"/>
      <c r="D8" s="175"/>
      <c r="E8" s="175"/>
      <c r="F8" s="175"/>
      <c r="G8" s="175"/>
      <c r="H8" s="175"/>
      <c r="I8" s="175"/>
      <c r="J8" s="175"/>
      <c r="K8" s="176" t="s">
        <v>207</v>
      </c>
    </row>
    <row r="9" spans="1:11" ht="22.5" customHeight="1" x14ac:dyDescent="0.25">
      <c r="A9" s="173" t="s">
        <v>522</v>
      </c>
      <c r="B9" s="175">
        <v>190</v>
      </c>
      <c r="C9" s="175">
        <v>233</v>
      </c>
      <c r="D9" s="175">
        <f t="shared" ref="D9:D14" si="0">SUM(B9:C9)</f>
        <v>423</v>
      </c>
      <c r="E9" s="175">
        <v>0</v>
      </c>
      <c r="F9" s="175">
        <v>0</v>
      </c>
      <c r="G9" s="175">
        <v>0</v>
      </c>
      <c r="H9" s="175">
        <f>SUM(B9,E9)</f>
        <v>190</v>
      </c>
      <c r="I9" s="175">
        <f t="shared" ref="I9:J14" si="1">SUM(C9,F9)</f>
        <v>233</v>
      </c>
      <c r="J9" s="175">
        <f t="shared" si="1"/>
        <v>423</v>
      </c>
      <c r="K9" s="176" t="s">
        <v>223</v>
      </c>
    </row>
    <row r="10" spans="1:11" ht="22.5" customHeight="1" x14ac:dyDescent="0.25">
      <c r="A10" s="173" t="s">
        <v>226</v>
      </c>
      <c r="B10" s="175">
        <v>4</v>
      </c>
      <c r="C10" s="175">
        <v>8</v>
      </c>
      <c r="D10" s="175">
        <f t="shared" si="0"/>
        <v>12</v>
      </c>
      <c r="E10" s="175">
        <v>0</v>
      </c>
      <c r="F10" s="175">
        <v>0</v>
      </c>
      <c r="G10" s="175">
        <v>0</v>
      </c>
      <c r="H10" s="175">
        <f t="shared" ref="H10:H14" si="2">SUM(B10,E10)</f>
        <v>4</v>
      </c>
      <c r="I10" s="175">
        <f t="shared" si="1"/>
        <v>8</v>
      </c>
      <c r="J10" s="175">
        <f t="shared" si="1"/>
        <v>12</v>
      </c>
      <c r="K10" s="176" t="s">
        <v>267</v>
      </c>
    </row>
    <row r="11" spans="1:11" ht="24" customHeight="1" x14ac:dyDescent="0.25">
      <c r="A11" s="178" t="s">
        <v>537</v>
      </c>
      <c r="B11" s="175">
        <v>65</v>
      </c>
      <c r="C11" s="175">
        <v>52</v>
      </c>
      <c r="D11" s="175">
        <f t="shared" si="0"/>
        <v>117</v>
      </c>
      <c r="E11" s="175">
        <v>0</v>
      </c>
      <c r="F11" s="175">
        <v>0</v>
      </c>
      <c r="G11" s="175">
        <v>0</v>
      </c>
      <c r="H11" s="175">
        <f t="shared" si="2"/>
        <v>65</v>
      </c>
      <c r="I11" s="175">
        <f t="shared" si="1"/>
        <v>52</v>
      </c>
      <c r="J11" s="175">
        <f t="shared" si="1"/>
        <v>117</v>
      </c>
      <c r="K11" s="180" t="s">
        <v>1476</v>
      </c>
    </row>
    <row r="12" spans="1:11" ht="22.5" customHeight="1" x14ac:dyDescent="0.25">
      <c r="A12" s="173" t="s">
        <v>316</v>
      </c>
      <c r="B12" s="175">
        <v>490</v>
      </c>
      <c r="C12" s="175">
        <v>392</v>
      </c>
      <c r="D12" s="175">
        <f t="shared" si="0"/>
        <v>882</v>
      </c>
      <c r="E12" s="175">
        <v>0</v>
      </c>
      <c r="F12" s="175">
        <v>0</v>
      </c>
      <c r="G12" s="175">
        <v>0</v>
      </c>
      <c r="H12" s="175">
        <f t="shared" si="2"/>
        <v>490</v>
      </c>
      <c r="I12" s="175">
        <f t="shared" si="1"/>
        <v>392</v>
      </c>
      <c r="J12" s="175">
        <f t="shared" si="1"/>
        <v>882</v>
      </c>
      <c r="K12" s="176" t="s">
        <v>231</v>
      </c>
    </row>
    <row r="13" spans="1:11" ht="22.5" customHeight="1" x14ac:dyDescent="0.25">
      <c r="A13" s="173" t="s">
        <v>964</v>
      </c>
      <c r="B13" s="175">
        <v>411</v>
      </c>
      <c r="C13" s="175">
        <v>588</v>
      </c>
      <c r="D13" s="175">
        <f t="shared" si="0"/>
        <v>999</v>
      </c>
      <c r="E13" s="175">
        <v>0</v>
      </c>
      <c r="F13" s="175">
        <v>0</v>
      </c>
      <c r="G13" s="175">
        <v>0</v>
      </c>
      <c r="H13" s="175">
        <f t="shared" si="2"/>
        <v>411</v>
      </c>
      <c r="I13" s="175">
        <f t="shared" si="1"/>
        <v>588</v>
      </c>
      <c r="J13" s="175">
        <f t="shared" si="1"/>
        <v>999</v>
      </c>
      <c r="K13" s="176" t="s">
        <v>322</v>
      </c>
    </row>
    <row r="14" spans="1:11" ht="22.5" customHeight="1" x14ac:dyDescent="0.25">
      <c r="A14" s="173" t="s">
        <v>248</v>
      </c>
      <c r="B14" s="175">
        <v>116</v>
      </c>
      <c r="C14" s="175">
        <v>42</v>
      </c>
      <c r="D14" s="175">
        <f t="shared" si="0"/>
        <v>158</v>
      </c>
      <c r="E14" s="175">
        <v>0</v>
      </c>
      <c r="F14" s="175">
        <v>0</v>
      </c>
      <c r="G14" s="175">
        <v>0</v>
      </c>
      <c r="H14" s="175">
        <f t="shared" si="2"/>
        <v>116</v>
      </c>
      <c r="I14" s="175">
        <f t="shared" si="1"/>
        <v>42</v>
      </c>
      <c r="J14" s="175">
        <f t="shared" si="1"/>
        <v>158</v>
      </c>
      <c r="K14" s="176" t="s">
        <v>249</v>
      </c>
    </row>
    <row r="15" spans="1:11" ht="22.5" customHeight="1" x14ac:dyDescent="0.25">
      <c r="A15" s="173" t="s">
        <v>1497</v>
      </c>
      <c r="B15" s="175">
        <f>SUM(B9:B14)</f>
        <v>1276</v>
      </c>
      <c r="C15" s="175">
        <f t="shared" ref="C15:J15" si="3">SUM(C9:C14)</f>
        <v>1315</v>
      </c>
      <c r="D15" s="175">
        <f t="shared" si="3"/>
        <v>2591</v>
      </c>
      <c r="E15" s="175">
        <f t="shared" si="3"/>
        <v>0</v>
      </c>
      <c r="F15" s="175">
        <f t="shared" si="3"/>
        <v>0</v>
      </c>
      <c r="G15" s="175">
        <f t="shared" si="3"/>
        <v>0</v>
      </c>
      <c r="H15" s="175">
        <f t="shared" si="3"/>
        <v>1276</v>
      </c>
      <c r="I15" s="175">
        <f t="shared" si="3"/>
        <v>1315</v>
      </c>
      <c r="J15" s="175">
        <f t="shared" si="3"/>
        <v>2591</v>
      </c>
      <c r="K15" s="176" t="s">
        <v>91</v>
      </c>
    </row>
    <row r="16" spans="1:11" ht="22.5" customHeight="1" x14ac:dyDescent="0.25">
      <c r="A16" s="173" t="s">
        <v>1087</v>
      </c>
      <c r="B16" s="175"/>
      <c r="C16" s="175"/>
      <c r="D16" s="175"/>
      <c r="E16" s="175"/>
      <c r="F16" s="175"/>
      <c r="G16" s="175"/>
      <c r="H16" s="175"/>
      <c r="I16" s="175"/>
      <c r="J16" s="175"/>
      <c r="K16" s="176" t="s">
        <v>93</v>
      </c>
    </row>
    <row r="17" spans="1:11" ht="22.5" customHeight="1" x14ac:dyDescent="0.25">
      <c r="A17" s="173" t="s">
        <v>522</v>
      </c>
      <c r="B17" s="175">
        <v>19</v>
      </c>
      <c r="C17" s="175">
        <v>7</v>
      </c>
      <c r="D17" s="175">
        <f>SUM(B17:C17)</f>
        <v>26</v>
      </c>
      <c r="E17" s="175">
        <v>0</v>
      </c>
      <c r="F17" s="175">
        <v>0</v>
      </c>
      <c r="G17" s="175">
        <v>0</v>
      </c>
      <c r="H17" s="175">
        <f>SUM(B17,E17)</f>
        <v>19</v>
      </c>
      <c r="I17" s="175">
        <f t="shared" ref="I17:J21" si="4">SUM(C17,F17)</f>
        <v>7</v>
      </c>
      <c r="J17" s="175">
        <f t="shared" si="4"/>
        <v>26</v>
      </c>
      <c r="K17" s="176" t="s">
        <v>223</v>
      </c>
    </row>
    <row r="18" spans="1:11" ht="22.5" customHeight="1" x14ac:dyDescent="0.25">
      <c r="A18" s="178" t="s">
        <v>537</v>
      </c>
      <c r="B18" s="175">
        <v>12</v>
      </c>
      <c r="C18" s="175">
        <v>8</v>
      </c>
      <c r="D18" s="175">
        <f>SUM(B18:C18)</f>
        <v>20</v>
      </c>
      <c r="E18" s="175">
        <v>0</v>
      </c>
      <c r="F18" s="175">
        <v>0</v>
      </c>
      <c r="G18" s="175">
        <v>0</v>
      </c>
      <c r="H18" s="175">
        <f t="shared" ref="H18:H21" si="5">SUM(B18,E18)</f>
        <v>12</v>
      </c>
      <c r="I18" s="175">
        <f t="shared" si="4"/>
        <v>8</v>
      </c>
      <c r="J18" s="175">
        <f t="shared" si="4"/>
        <v>20</v>
      </c>
      <c r="K18" s="180" t="s">
        <v>1476</v>
      </c>
    </row>
    <row r="19" spans="1:11" ht="22.5" customHeight="1" x14ac:dyDescent="0.25">
      <c r="A19" s="173" t="s">
        <v>316</v>
      </c>
      <c r="B19" s="175">
        <v>326</v>
      </c>
      <c r="C19" s="175">
        <v>142</v>
      </c>
      <c r="D19" s="175">
        <f>SUM(B19:C19)</f>
        <v>468</v>
      </c>
      <c r="E19" s="175">
        <v>0</v>
      </c>
      <c r="F19" s="175">
        <v>0</v>
      </c>
      <c r="G19" s="175">
        <v>0</v>
      </c>
      <c r="H19" s="175">
        <f t="shared" si="5"/>
        <v>326</v>
      </c>
      <c r="I19" s="175">
        <f t="shared" si="4"/>
        <v>142</v>
      </c>
      <c r="J19" s="175">
        <f t="shared" si="4"/>
        <v>468</v>
      </c>
      <c r="K19" s="176" t="s">
        <v>231</v>
      </c>
    </row>
    <row r="20" spans="1:11" ht="22.5" customHeight="1" x14ac:dyDescent="0.25">
      <c r="A20" s="173" t="s">
        <v>964</v>
      </c>
      <c r="B20" s="175">
        <v>396</v>
      </c>
      <c r="C20" s="175">
        <v>380</v>
      </c>
      <c r="D20" s="175">
        <f>SUM(B20:C20)</f>
        <v>776</v>
      </c>
      <c r="E20" s="175">
        <v>0</v>
      </c>
      <c r="F20" s="175">
        <v>0</v>
      </c>
      <c r="G20" s="175">
        <v>0</v>
      </c>
      <c r="H20" s="175">
        <f t="shared" si="5"/>
        <v>396</v>
      </c>
      <c r="I20" s="175">
        <f t="shared" si="4"/>
        <v>380</v>
      </c>
      <c r="J20" s="175">
        <f t="shared" si="4"/>
        <v>776</v>
      </c>
      <c r="K20" s="176" t="s">
        <v>322</v>
      </c>
    </row>
    <row r="21" spans="1:11" ht="22.5" customHeight="1" x14ac:dyDescent="0.25">
      <c r="A21" s="173" t="s">
        <v>248</v>
      </c>
      <c r="B21" s="175">
        <v>57</v>
      </c>
      <c r="C21" s="175">
        <v>12</v>
      </c>
      <c r="D21" s="175">
        <f>SUM(B21:C21)</f>
        <v>69</v>
      </c>
      <c r="E21" s="175">
        <v>0</v>
      </c>
      <c r="F21" s="175">
        <v>0</v>
      </c>
      <c r="G21" s="175">
        <v>0</v>
      </c>
      <c r="H21" s="175">
        <f t="shared" si="5"/>
        <v>57</v>
      </c>
      <c r="I21" s="175">
        <f t="shared" si="4"/>
        <v>12</v>
      </c>
      <c r="J21" s="175">
        <f t="shared" si="4"/>
        <v>69</v>
      </c>
      <c r="K21" s="176" t="s">
        <v>249</v>
      </c>
    </row>
    <row r="22" spans="1:11" ht="22.5" customHeight="1" thickBot="1" x14ac:dyDescent="0.3">
      <c r="A22" s="173" t="s">
        <v>516</v>
      </c>
      <c r="B22" s="175">
        <f>SUM(B17:B21)</f>
        <v>810</v>
      </c>
      <c r="C22" s="175">
        <f t="shared" ref="C22:J22" si="6">SUM(C17:C21)</f>
        <v>549</v>
      </c>
      <c r="D22" s="175">
        <f t="shared" si="6"/>
        <v>1359</v>
      </c>
      <c r="E22" s="175">
        <f t="shared" si="6"/>
        <v>0</v>
      </c>
      <c r="F22" s="175">
        <f t="shared" si="6"/>
        <v>0</v>
      </c>
      <c r="G22" s="175">
        <f t="shared" si="6"/>
        <v>0</v>
      </c>
      <c r="H22" s="175">
        <f t="shared" si="6"/>
        <v>810</v>
      </c>
      <c r="I22" s="175">
        <f t="shared" si="6"/>
        <v>549</v>
      </c>
      <c r="J22" s="175">
        <f t="shared" si="6"/>
        <v>1359</v>
      </c>
      <c r="K22" s="176" t="s">
        <v>103</v>
      </c>
    </row>
    <row r="23" spans="1:11" ht="22.5" customHeight="1" thickBot="1" x14ac:dyDescent="0.3">
      <c r="A23" s="188" t="s">
        <v>262</v>
      </c>
      <c r="B23" s="189">
        <f>SUM(B22,B15)</f>
        <v>2086</v>
      </c>
      <c r="C23" s="189">
        <f t="shared" ref="C23:J23" si="7">SUM(C22,C15)</f>
        <v>1864</v>
      </c>
      <c r="D23" s="189">
        <f t="shared" si="7"/>
        <v>3950</v>
      </c>
      <c r="E23" s="189">
        <f t="shared" si="7"/>
        <v>0</v>
      </c>
      <c r="F23" s="189">
        <f t="shared" si="7"/>
        <v>0</v>
      </c>
      <c r="G23" s="189">
        <f t="shared" si="7"/>
        <v>0</v>
      </c>
      <c r="H23" s="189">
        <f t="shared" si="7"/>
        <v>2086</v>
      </c>
      <c r="I23" s="189">
        <f t="shared" si="7"/>
        <v>1864</v>
      </c>
      <c r="J23" s="189">
        <f t="shared" si="7"/>
        <v>3950</v>
      </c>
      <c r="K23" s="190" t="s">
        <v>263</v>
      </c>
    </row>
    <row r="24" spans="1:11" ht="14.4" thickTop="1" x14ac:dyDescent="0.25"/>
    <row r="29" spans="1:11" ht="24" customHeight="1" x14ac:dyDescent="0.25">
      <c r="A29" s="775" t="s">
        <v>1498</v>
      </c>
      <c r="B29" s="775"/>
      <c r="C29" s="775"/>
      <c r="D29" s="775"/>
      <c r="E29" s="775"/>
      <c r="F29" s="775"/>
      <c r="G29" s="775"/>
      <c r="H29" s="775"/>
      <c r="I29" s="775"/>
      <c r="J29" s="775"/>
      <c r="K29" s="775"/>
    </row>
    <row r="30" spans="1:11" ht="29.25" customHeight="1" x14ac:dyDescent="0.25">
      <c r="A30" s="776" t="s">
        <v>1499</v>
      </c>
      <c r="B30" s="776"/>
      <c r="C30" s="776"/>
      <c r="D30" s="776"/>
      <c r="E30" s="776"/>
      <c r="F30" s="776"/>
      <c r="G30" s="776"/>
      <c r="H30" s="776"/>
      <c r="I30" s="776"/>
      <c r="J30" s="776"/>
      <c r="K30" s="776"/>
    </row>
    <row r="31" spans="1:11" s="184" customFormat="1" ht="24" customHeight="1" thickBot="1" x14ac:dyDescent="0.3">
      <c r="A31" s="183" t="s">
        <v>1500</v>
      </c>
      <c r="B31" s="183"/>
      <c r="C31" s="183"/>
      <c r="D31" s="183"/>
      <c r="E31" s="183"/>
      <c r="F31" s="183"/>
      <c r="G31" s="183"/>
      <c r="H31" s="183"/>
      <c r="I31" s="183"/>
      <c r="J31" s="183"/>
      <c r="K31" s="322" t="s">
        <v>1501</v>
      </c>
    </row>
    <row r="32" spans="1:11" ht="22.5" customHeight="1" thickTop="1" x14ac:dyDescent="0.3">
      <c r="A32" s="777" t="s">
        <v>205</v>
      </c>
      <c r="B32" s="788" t="s">
        <v>1</v>
      </c>
      <c r="C32" s="788"/>
      <c r="D32" s="788"/>
      <c r="E32" s="788" t="s">
        <v>2</v>
      </c>
      <c r="F32" s="788"/>
      <c r="G32" s="788"/>
      <c r="H32" s="788" t="s">
        <v>4</v>
      </c>
      <c r="I32" s="788"/>
      <c r="J32" s="788"/>
      <c r="K32" s="777" t="s">
        <v>206</v>
      </c>
    </row>
    <row r="33" spans="1:11" ht="22.5" customHeight="1" x14ac:dyDescent="0.3">
      <c r="A33" s="778"/>
      <c r="B33" s="789" t="s">
        <v>6</v>
      </c>
      <c r="C33" s="789"/>
      <c r="D33" s="789"/>
      <c r="E33" s="789" t="s">
        <v>7</v>
      </c>
      <c r="F33" s="789"/>
      <c r="G33" s="789"/>
      <c r="H33" s="789" t="s">
        <v>9</v>
      </c>
      <c r="I33" s="789"/>
      <c r="J33" s="789"/>
      <c r="K33" s="778"/>
    </row>
    <row r="34" spans="1:11" ht="19.5" customHeight="1" x14ac:dyDescent="0.25">
      <c r="A34" s="778"/>
      <c r="B34" s="372" t="s">
        <v>10</v>
      </c>
      <c r="C34" s="372" t="s">
        <v>113</v>
      </c>
      <c r="D34" s="372" t="s">
        <v>12</v>
      </c>
      <c r="E34" s="372" t="s">
        <v>10</v>
      </c>
      <c r="F34" s="372" t="s">
        <v>113</v>
      </c>
      <c r="G34" s="372" t="s">
        <v>12</v>
      </c>
      <c r="H34" s="372" t="s">
        <v>10</v>
      </c>
      <c r="I34" s="372" t="s">
        <v>113</v>
      </c>
      <c r="J34" s="372" t="s">
        <v>12</v>
      </c>
      <c r="K34" s="778"/>
    </row>
    <row r="35" spans="1:11" ht="22.5" customHeight="1" thickBot="1" x14ac:dyDescent="0.3">
      <c r="A35" s="779"/>
      <c r="B35" s="373" t="s">
        <v>13</v>
      </c>
      <c r="C35" s="373" t="s">
        <v>14</v>
      </c>
      <c r="D35" s="373" t="s">
        <v>9</v>
      </c>
      <c r="E35" s="373" t="s">
        <v>13</v>
      </c>
      <c r="F35" s="373" t="s">
        <v>14</v>
      </c>
      <c r="G35" s="373" t="s">
        <v>9</v>
      </c>
      <c r="H35" s="373" t="s">
        <v>13</v>
      </c>
      <c r="I35" s="373" t="s">
        <v>14</v>
      </c>
      <c r="J35" s="373" t="s">
        <v>9</v>
      </c>
      <c r="K35" s="779"/>
    </row>
    <row r="36" spans="1:11" ht="18" customHeight="1" x14ac:dyDescent="0.25">
      <c r="A36" s="173" t="s">
        <v>15</v>
      </c>
      <c r="B36" s="175"/>
      <c r="C36" s="175"/>
      <c r="D36" s="175"/>
      <c r="E36" s="175"/>
      <c r="F36" s="175"/>
      <c r="G36" s="175"/>
      <c r="H36" s="175"/>
      <c r="I36" s="175"/>
      <c r="J36" s="175"/>
      <c r="K36" s="176" t="s">
        <v>207</v>
      </c>
    </row>
    <row r="37" spans="1:11" ht="18" customHeight="1" x14ac:dyDescent="0.25">
      <c r="A37" s="173" t="s">
        <v>522</v>
      </c>
      <c r="B37" s="175">
        <v>176</v>
      </c>
      <c r="C37" s="175">
        <v>227</v>
      </c>
      <c r="D37" s="175">
        <f t="shared" ref="D37:D42" si="8">SUM(B37:C37)</f>
        <v>403</v>
      </c>
      <c r="E37" s="175">
        <v>0</v>
      </c>
      <c r="F37" s="175">
        <v>0</v>
      </c>
      <c r="G37" s="175">
        <v>0</v>
      </c>
      <c r="H37" s="175">
        <f>SUM(B37,E37)</f>
        <v>176</v>
      </c>
      <c r="I37" s="175">
        <f t="shared" ref="I37:J42" si="9">SUM(C37,F37)</f>
        <v>227</v>
      </c>
      <c r="J37" s="175">
        <f t="shared" si="9"/>
        <v>403</v>
      </c>
      <c r="K37" s="176" t="s">
        <v>223</v>
      </c>
    </row>
    <row r="38" spans="1:11" ht="18" customHeight="1" x14ac:dyDescent="0.25">
      <c r="A38" s="173" t="s">
        <v>226</v>
      </c>
      <c r="B38" s="175">
        <v>2</v>
      </c>
      <c r="C38" s="175">
        <v>8</v>
      </c>
      <c r="D38" s="175">
        <f t="shared" si="8"/>
        <v>10</v>
      </c>
      <c r="E38" s="175">
        <v>0</v>
      </c>
      <c r="F38" s="175">
        <v>0</v>
      </c>
      <c r="G38" s="175">
        <v>0</v>
      </c>
      <c r="H38" s="175">
        <f t="shared" ref="H38:H42" si="10">SUM(B38,E38)</f>
        <v>2</v>
      </c>
      <c r="I38" s="175">
        <f t="shared" si="9"/>
        <v>8</v>
      </c>
      <c r="J38" s="175">
        <f t="shared" si="9"/>
        <v>10</v>
      </c>
      <c r="K38" s="176" t="s">
        <v>267</v>
      </c>
    </row>
    <row r="39" spans="1:11" ht="18" customHeight="1" x14ac:dyDescent="0.25">
      <c r="A39" s="178" t="s">
        <v>537</v>
      </c>
      <c r="B39" s="175">
        <v>64</v>
      </c>
      <c r="C39" s="175">
        <v>52</v>
      </c>
      <c r="D39" s="175">
        <f t="shared" si="8"/>
        <v>116</v>
      </c>
      <c r="E39" s="175">
        <v>0</v>
      </c>
      <c r="F39" s="175">
        <v>0</v>
      </c>
      <c r="G39" s="175">
        <v>0</v>
      </c>
      <c r="H39" s="175">
        <f t="shared" si="10"/>
        <v>64</v>
      </c>
      <c r="I39" s="175">
        <f t="shared" si="9"/>
        <v>52</v>
      </c>
      <c r="J39" s="175">
        <f t="shared" si="9"/>
        <v>116</v>
      </c>
      <c r="K39" s="180" t="s">
        <v>1476</v>
      </c>
    </row>
    <row r="40" spans="1:11" ht="18" customHeight="1" x14ac:dyDescent="0.25">
      <c r="A40" s="173" t="s">
        <v>316</v>
      </c>
      <c r="B40" s="175">
        <v>456</v>
      </c>
      <c r="C40" s="175">
        <v>377</v>
      </c>
      <c r="D40" s="175">
        <f t="shared" si="8"/>
        <v>833</v>
      </c>
      <c r="E40" s="175">
        <v>0</v>
      </c>
      <c r="F40" s="175">
        <v>0</v>
      </c>
      <c r="G40" s="175">
        <v>0</v>
      </c>
      <c r="H40" s="175">
        <f t="shared" si="10"/>
        <v>456</v>
      </c>
      <c r="I40" s="175">
        <f t="shared" si="9"/>
        <v>377</v>
      </c>
      <c r="J40" s="175">
        <f t="shared" si="9"/>
        <v>833</v>
      </c>
      <c r="K40" s="176" t="s">
        <v>231</v>
      </c>
    </row>
    <row r="41" spans="1:11" ht="18" customHeight="1" x14ac:dyDescent="0.25">
      <c r="A41" s="173" t="s">
        <v>964</v>
      </c>
      <c r="B41" s="175">
        <v>405</v>
      </c>
      <c r="C41" s="175">
        <v>584</v>
      </c>
      <c r="D41" s="175">
        <f t="shared" si="8"/>
        <v>989</v>
      </c>
      <c r="E41" s="175">
        <v>0</v>
      </c>
      <c r="F41" s="175">
        <v>0</v>
      </c>
      <c r="G41" s="175">
        <v>0</v>
      </c>
      <c r="H41" s="175">
        <f t="shared" si="10"/>
        <v>405</v>
      </c>
      <c r="I41" s="175">
        <f t="shared" si="9"/>
        <v>584</v>
      </c>
      <c r="J41" s="175">
        <f t="shared" si="9"/>
        <v>989</v>
      </c>
      <c r="K41" s="176" t="s">
        <v>322</v>
      </c>
    </row>
    <row r="42" spans="1:11" ht="18" customHeight="1" x14ac:dyDescent="0.25">
      <c r="A42" s="173" t="s">
        <v>248</v>
      </c>
      <c r="B42" s="175">
        <v>111</v>
      </c>
      <c r="C42" s="175">
        <v>42</v>
      </c>
      <c r="D42" s="175">
        <f t="shared" si="8"/>
        <v>153</v>
      </c>
      <c r="E42" s="175">
        <v>0</v>
      </c>
      <c r="F42" s="175">
        <v>0</v>
      </c>
      <c r="G42" s="175">
        <v>0</v>
      </c>
      <c r="H42" s="175">
        <f t="shared" si="10"/>
        <v>111</v>
      </c>
      <c r="I42" s="175">
        <f t="shared" si="9"/>
        <v>42</v>
      </c>
      <c r="J42" s="175">
        <f t="shared" si="9"/>
        <v>153</v>
      </c>
      <c r="K42" s="176" t="s">
        <v>249</v>
      </c>
    </row>
    <row r="43" spans="1:11" ht="18" customHeight="1" x14ac:dyDescent="0.25">
      <c r="A43" s="173" t="s">
        <v>1497</v>
      </c>
      <c r="B43" s="175">
        <f>SUM(B37:B42)</f>
        <v>1214</v>
      </c>
      <c r="C43" s="175">
        <f t="shared" ref="C43:J43" si="11">SUM(C37:C42)</f>
        <v>1290</v>
      </c>
      <c r="D43" s="175">
        <f t="shared" si="11"/>
        <v>2504</v>
      </c>
      <c r="E43" s="175">
        <f t="shared" si="11"/>
        <v>0</v>
      </c>
      <c r="F43" s="175">
        <f t="shared" si="11"/>
        <v>0</v>
      </c>
      <c r="G43" s="175">
        <f t="shared" si="11"/>
        <v>0</v>
      </c>
      <c r="H43" s="175">
        <f t="shared" si="11"/>
        <v>1214</v>
      </c>
      <c r="I43" s="175">
        <f t="shared" si="11"/>
        <v>1290</v>
      </c>
      <c r="J43" s="175">
        <f t="shared" si="11"/>
        <v>2504</v>
      </c>
      <c r="K43" s="176" t="s">
        <v>91</v>
      </c>
    </row>
    <row r="44" spans="1:11" ht="18" customHeight="1" x14ac:dyDescent="0.25">
      <c r="A44" s="173" t="s">
        <v>1087</v>
      </c>
      <c r="B44" s="175"/>
      <c r="C44" s="175"/>
      <c r="D44" s="175"/>
      <c r="E44" s="175"/>
      <c r="F44" s="175"/>
      <c r="G44" s="175"/>
      <c r="H44" s="175"/>
      <c r="I44" s="175"/>
      <c r="J44" s="175"/>
      <c r="K44" s="176" t="s">
        <v>93</v>
      </c>
    </row>
    <row r="45" spans="1:11" ht="18" customHeight="1" x14ac:dyDescent="0.25">
      <c r="A45" s="173" t="s">
        <v>522</v>
      </c>
      <c r="B45" s="175">
        <v>16</v>
      </c>
      <c r="C45" s="175">
        <v>7</v>
      </c>
      <c r="D45" s="175">
        <f>SUM(B45:C45)</f>
        <v>23</v>
      </c>
      <c r="E45" s="175">
        <v>0</v>
      </c>
      <c r="F45" s="175">
        <v>0</v>
      </c>
      <c r="G45" s="175">
        <v>0</v>
      </c>
      <c r="H45" s="175">
        <f>SUM(B45,E45)</f>
        <v>16</v>
      </c>
      <c r="I45" s="175">
        <f t="shared" ref="I45:J49" si="12">SUM(C45,F45)</f>
        <v>7</v>
      </c>
      <c r="J45" s="175">
        <f t="shared" si="12"/>
        <v>23</v>
      </c>
      <c r="K45" s="176" t="s">
        <v>223</v>
      </c>
    </row>
    <row r="46" spans="1:11" ht="18" customHeight="1" x14ac:dyDescent="0.25">
      <c r="A46" s="178" t="s">
        <v>537</v>
      </c>
      <c r="B46" s="175">
        <v>12</v>
      </c>
      <c r="C46" s="175">
        <v>8</v>
      </c>
      <c r="D46" s="175">
        <f t="shared" ref="D46:D49" si="13">SUM(B46:C46)</f>
        <v>20</v>
      </c>
      <c r="E46" s="175">
        <v>0</v>
      </c>
      <c r="F46" s="175">
        <v>0</v>
      </c>
      <c r="G46" s="175">
        <v>0</v>
      </c>
      <c r="H46" s="175">
        <f t="shared" ref="H46:H49" si="14">SUM(B46,E46)</f>
        <v>12</v>
      </c>
      <c r="I46" s="175">
        <f t="shared" si="12"/>
        <v>8</v>
      </c>
      <c r="J46" s="175">
        <f t="shared" si="12"/>
        <v>20</v>
      </c>
      <c r="K46" s="180" t="s">
        <v>1476</v>
      </c>
    </row>
    <row r="47" spans="1:11" ht="18" customHeight="1" x14ac:dyDescent="0.25">
      <c r="A47" s="173" t="s">
        <v>316</v>
      </c>
      <c r="B47" s="175">
        <v>289</v>
      </c>
      <c r="C47" s="175">
        <v>128</v>
      </c>
      <c r="D47" s="175">
        <f t="shared" si="13"/>
        <v>417</v>
      </c>
      <c r="E47" s="175">
        <v>0</v>
      </c>
      <c r="F47" s="175">
        <v>0</v>
      </c>
      <c r="G47" s="175">
        <v>0</v>
      </c>
      <c r="H47" s="175">
        <f t="shared" si="14"/>
        <v>289</v>
      </c>
      <c r="I47" s="175">
        <f t="shared" si="12"/>
        <v>128</v>
      </c>
      <c r="J47" s="175">
        <f t="shared" si="12"/>
        <v>417</v>
      </c>
      <c r="K47" s="176" t="s">
        <v>231</v>
      </c>
    </row>
    <row r="48" spans="1:11" ht="18" customHeight="1" x14ac:dyDescent="0.25">
      <c r="A48" s="173" t="s">
        <v>964</v>
      </c>
      <c r="B48" s="175">
        <v>385</v>
      </c>
      <c r="C48" s="175">
        <v>370</v>
      </c>
      <c r="D48" s="175">
        <f t="shared" si="13"/>
        <v>755</v>
      </c>
      <c r="E48" s="175">
        <v>0</v>
      </c>
      <c r="F48" s="175">
        <v>0</v>
      </c>
      <c r="G48" s="175">
        <v>0</v>
      </c>
      <c r="H48" s="175">
        <f t="shared" si="14"/>
        <v>385</v>
      </c>
      <c r="I48" s="175">
        <f t="shared" si="12"/>
        <v>370</v>
      </c>
      <c r="J48" s="175">
        <f t="shared" si="12"/>
        <v>755</v>
      </c>
      <c r="K48" s="176" t="s">
        <v>322</v>
      </c>
    </row>
    <row r="49" spans="1:11" ht="18" customHeight="1" x14ac:dyDescent="0.25">
      <c r="A49" s="173" t="s">
        <v>248</v>
      </c>
      <c r="B49" s="175">
        <v>56</v>
      </c>
      <c r="C49" s="175">
        <v>12</v>
      </c>
      <c r="D49" s="175">
        <f t="shared" si="13"/>
        <v>68</v>
      </c>
      <c r="E49" s="175">
        <v>0</v>
      </c>
      <c r="F49" s="175">
        <v>0</v>
      </c>
      <c r="G49" s="175">
        <v>0</v>
      </c>
      <c r="H49" s="175">
        <f t="shared" si="14"/>
        <v>56</v>
      </c>
      <c r="I49" s="175">
        <f t="shared" si="12"/>
        <v>12</v>
      </c>
      <c r="J49" s="175">
        <f t="shared" si="12"/>
        <v>68</v>
      </c>
      <c r="K49" s="176" t="s">
        <v>249</v>
      </c>
    </row>
    <row r="50" spans="1:11" ht="18" customHeight="1" thickBot="1" x14ac:dyDescent="0.3">
      <c r="A50" s="173" t="s">
        <v>1502</v>
      </c>
      <c r="B50" s="175">
        <f>SUM(B45:B49)</f>
        <v>758</v>
      </c>
      <c r="C50" s="175">
        <f t="shared" ref="C50:J50" si="15">SUM(C45:C49)</f>
        <v>525</v>
      </c>
      <c r="D50" s="175">
        <f t="shared" si="15"/>
        <v>1283</v>
      </c>
      <c r="E50" s="175">
        <f t="shared" si="15"/>
        <v>0</v>
      </c>
      <c r="F50" s="175">
        <f t="shared" si="15"/>
        <v>0</v>
      </c>
      <c r="G50" s="175">
        <f t="shared" si="15"/>
        <v>0</v>
      </c>
      <c r="H50" s="175">
        <f t="shared" si="15"/>
        <v>758</v>
      </c>
      <c r="I50" s="175">
        <f t="shared" si="15"/>
        <v>525</v>
      </c>
      <c r="J50" s="175">
        <f t="shared" si="15"/>
        <v>1283</v>
      </c>
      <c r="K50" s="176" t="s">
        <v>103</v>
      </c>
    </row>
    <row r="51" spans="1:11" ht="18" customHeight="1" thickBot="1" x14ac:dyDescent="0.3">
      <c r="A51" s="188" t="s">
        <v>262</v>
      </c>
      <c r="B51" s="189">
        <f>SUM(B43,B50)</f>
        <v>1972</v>
      </c>
      <c r="C51" s="189">
        <f t="shared" ref="C51:J51" si="16">SUM(C43,C50)</f>
        <v>1815</v>
      </c>
      <c r="D51" s="189">
        <f t="shared" si="16"/>
        <v>3787</v>
      </c>
      <c r="E51" s="189">
        <f t="shared" si="16"/>
        <v>0</v>
      </c>
      <c r="F51" s="189">
        <f t="shared" si="16"/>
        <v>0</v>
      </c>
      <c r="G51" s="189">
        <f t="shared" si="16"/>
        <v>0</v>
      </c>
      <c r="H51" s="189">
        <f t="shared" si="16"/>
        <v>1972</v>
      </c>
      <c r="I51" s="189">
        <f t="shared" si="16"/>
        <v>1815</v>
      </c>
      <c r="J51" s="189">
        <f t="shared" si="16"/>
        <v>3787</v>
      </c>
      <c r="K51" s="190" t="s">
        <v>263</v>
      </c>
    </row>
    <row r="52" spans="1:11" ht="14.4" thickTop="1" x14ac:dyDescent="0.25"/>
  </sheetData>
  <mergeCells count="20">
    <mergeCell ref="A1:K1"/>
    <mergeCell ref="A2:K2"/>
    <mergeCell ref="A4:A7"/>
    <mergeCell ref="B4:D4"/>
    <mergeCell ref="E4:G4"/>
    <mergeCell ref="H4:J4"/>
    <mergeCell ref="K4:K7"/>
    <mergeCell ref="B5:D5"/>
    <mergeCell ref="E5:G5"/>
    <mergeCell ref="H5:J5"/>
    <mergeCell ref="A29:K29"/>
    <mergeCell ref="A30:K30"/>
    <mergeCell ref="A32:A35"/>
    <mergeCell ref="B32:D32"/>
    <mergeCell ref="E32:G32"/>
    <mergeCell ref="H32:J32"/>
    <mergeCell ref="K32:K35"/>
    <mergeCell ref="B33:D33"/>
    <mergeCell ref="E33:G33"/>
    <mergeCell ref="H33:J33"/>
  </mergeCells>
  <printOptions horizontalCentered="1"/>
  <pageMargins left="0.5" right="0.5" top="1" bottom="1" header="1" footer="1"/>
  <pageSetup paperSize="9" scale="8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235"/>
  <sheetViews>
    <sheetView rightToLeft="1" view="pageBreakPreview" topLeftCell="A199" zoomScale="90" zoomScaleSheetLayoutView="90" workbookViewId="0">
      <selection activeCell="A218" sqref="A218"/>
    </sheetView>
  </sheetViews>
  <sheetFormatPr defaultColWidth="9" defaultRowHeight="13.8" x14ac:dyDescent="0.25"/>
  <cols>
    <col min="1" max="1" width="29.19921875" style="66" customWidth="1"/>
    <col min="2" max="2" width="7.3984375" style="66" customWidth="1"/>
    <col min="3" max="3" width="10.09765625" style="66" customWidth="1"/>
    <col min="4" max="4" width="8.5" style="66" customWidth="1"/>
    <col min="5" max="5" width="6.19921875" style="66" customWidth="1"/>
    <col min="6" max="6" width="7.19921875" style="66" customWidth="1"/>
    <col min="7" max="7" width="7.69921875" style="66" customWidth="1"/>
    <col min="8" max="8" width="8.3984375" style="66" customWidth="1"/>
    <col min="9" max="9" width="9.69921875" style="66" customWidth="1"/>
    <col min="10" max="10" width="9.5" style="66" customWidth="1"/>
    <col min="11" max="11" width="37.59765625" style="66" customWidth="1"/>
    <col min="12" max="12" width="9" style="66"/>
    <col min="13" max="13" width="5.59765625" style="66" customWidth="1"/>
    <col min="14" max="14" width="6" style="66" customWidth="1"/>
    <col min="15" max="15" width="5.09765625" style="66" customWidth="1"/>
    <col min="16" max="16384" width="9" style="66"/>
  </cols>
  <sheetData>
    <row r="1" spans="1:11" ht="27" customHeight="1" x14ac:dyDescent="0.25">
      <c r="A1" s="738" t="s">
        <v>696</v>
      </c>
      <c r="B1" s="738"/>
      <c r="C1" s="738"/>
      <c r="D1" s="738"/>
      <c r="E1" s="738"/>
      <c r="F1" s="738"/>
      <c r="G1" s="738"/>
      <c r="H1" s="738"/>
      <c r="I1" s="738"/>
      <c r="J1" s="738"/>
      <c r="K1" s="738"/>
    </row>
    <row r="2" spans="1:11" ht="26.25" customHeight="1" x14ac:dyDescent="0.25">
      <c r="A2" s="742" t="s">
        <v>697</v>
      </c>
      <c r="B2" s="742"/>
      <c r="C2" s="742"/>
      <c r="D2" s="742"/>
      <c r="E2" s="742"/>
      <c r="F2" s="742"/>
      <c r="G2" s="742"/>
      <c r="H2" s="742"/>
      <c r="I2" s="742"/>
      <c r="J2" s="742"/>
      <c r="K2" s="742"/>
    </row>
    <row r="3" spans="1:11" ht="21.75" customHeight="1" thickBot="1" x14ac:dyDescent="0.3">
      <c r="A3" s="5" t="s">
        <v>789</v>
      </c>
      <c r="K3" s="71" t="s">
        <v>264</v>
      </c>
    </row>
    <row r="4" spans="1:11" ht="19.5" customHeight="1" thickTop="1" x14ac:dyDescent="0.25">
      <c r="A4" s="735" t="s">
        <v>205</v>
      </c>
      <c r="B4" s="735" t="s">
        <v>1</v>
      </c>
      <c r="C4" s="735"/>
      <c r="D4" s="735"/>
      <c r="E4" s="735" t="s">
        <v>2</v>
      </c>
      <c r="F4" s="735"/>
      <c r="G4" s="735"/>
      <c r="H4" s="735" t="s">
        <v>4</v>
      </c>
      <c r="I4" s="735"/>
      <c r="J4" s="735"/>
      <c r="K4" s="735" t="s">
        <v>206</v>
      </c>
    </row>
    <row r="5" spans="1:11" ht="19.5" customHeight="1" x14ac:dyDescent="0.25">
      <c r="A5" s="736"/>
      <c r="B5" s="736" t="s">
        <v>6</v>
      </c>
      <c r="C5" s="736"/>
      <c r="D5" s="736"/>
      <c r="E5" s="736" t="s">
        <v>7</v>
      </c>
      <c r="F5" s="736"/>
      <c r="G5" s="736"/>
      <c r="H5" s="736" t="s">
        <v>9</v>
      </c>
      <c r="I5" s="736"/>
      <c r="J5" s="736"/>
      <c r="K5" s="736"/>
    </row>
    <row r="6" spans="1:11" ht="19.5" customHeight="1" x14ac:dyDescent="0.25">
      <c r="A6" s="736"/>
      <c r="B6" s="581" t="s">
        <v>10</v>
      </c>
      <c r="C6" s="581" t="s">
        <v>11</v>
      </c>
      <c r="D6" s="581" t="s">
        <v>12</v>
      </c>
      <c r="E6" s="581" t="s">
        <v>10</v>
      </c>
      <c r="F6" s="581" t="s">
        <v>11</v>
      </c>
      <c r="G6" s="581" t="s">
        <v>12</v>
      </c>
      <c r="H6" s="581" t="s">
        <v>10</v>
      </c>
      <c r="I6" s="581" t="s">
        <v>11</v>
      </c>
      <c r="J6" s="581" t="s">
        <v>12</v>
      </c>
      <c r="K6" s="736"/>
    </row>
    <row r="7" spans="1:11" ht="19.5" customHeight="1" thickBot="1" x14ac:dyDescent="0.3">
      <c r="A7" s="737"/>
      <c r="B7" s="582" t="s">
        <v>13</v>
      </c>
      <c r="C7" s="582" t="s">
        <v>14</v>
      </c>
      <c r="D7" s="582" t="s">
        <v>9</v>
      </c>
      <c r="E7" s="582" t="s">
        <v>13</v>
      </c>
      <c r="F7" s="582" t="s">
        <v>14</v>
      </c>
      <c r="G7" s="582" t="s">
        <v>9</v>
      </c>
      <c r="H7" s="582" t="s">
        <v>13</v>
      </c>
      <c r="I7" s="582" t="s">
        <v>14</v>
      </c>
      <c r="J7" s="582" t="s">
        <v>9</v>
      </c>
      <c r="K7" s="737"/>
    </row>
    <row r="8" spans="1:11" ht="15.75" customHeight="1" x14ac:dyDescent="0.25">
      <c r="A8" s="5" t="s">
        <v>15</v>
      </c>
      <c r="B8" s="596"/>
      <c r="C8" s="596"/>
      <c r="D8" s="596"/>
      <c r="E8" s="596"/>
      <c r="F8" s="596"/>
      <c r="G8" s="596"/>
      <c r="H8" s="596"/>
      <c r="I8" s="596"/>
      <c r="J8" s="596"/>
      <c r="K8" s="7" t="s">
        <v>207</v>
      </c>
    </row>
    <row r="9" spans="1:11" ht="15.75" customHeight="1" x14ac:dyDescent="0.25">
      <c r="A9" s="533" t="s">
        <v>208</v>
      </c>
      <c r="B9" s="9">
        <v>228</v>
      </c>
      <c r="C9" s="9">
        <v>257</v>
      </c>
      <c r="D9" s="9">
        <v>485</v>
      </c>
      <c r="E9" s="9">
        <v>0</v>
      </c>
      <c r="F9" s="9">
        <v>0</v>
      </c>
      <c r="G9" s="9">
        <f>SUM(E9:F9)</f>
        <v>0</v>
      </c>
      <c r="H9" s="9">
        <f>SUM(E9,B9)</f>
        <v>228</v>
      </c>
      <c r="I9" s="9">
        <f>SUM(F9,C9)</f>
        <v>257</v>
      </c>
      <c r="J9" s="9">
        <f>SUM(H9:I9)</f>
        <v>485</v>
      </c>
      <c r="K9" s="593" t="s">
        <v>209</v>
      </c>
    </row>
    <row r="10" spans="1:11" ht="15.75" customHeight="1" x14ac:dyDescent="0.25">
      <c r="A10" s="533" t="s">
        <v>210</v>
      </c>
      <c r="B10" s="9">
        <v>69</v>
      </c>
      <c r="C10" s="9">
        <v>98</v>
      </c>
      <c r="D10" s="9">
        <v>167</v>
      </c>
      <c r="E10" s="9">
        <v>0</v>
      </c>
      <c r="F10" s="9">
        <v>0</v>
      </c>
      <c r="G10" s="9">
        <f t="shared" ref="G10:G33" si="0">SUM(E10:F10)</f>
        <v>0</v>
      </c>
      <c r="H10" s="9">
        <f t="shared" ref="H10:H33" si="1">SUM(E10,B10)</f>
        <v>69</v>
      </c>
      <c r="I10" s="9">
        <f t="shared" ref="I10:I33" si="2">SUM(F10,C10)</f>
        <v>98</v>
      </c>
      <c r="J10" s="9">
        <f t="shared" ref="J10:J33" si="3">SUM(H10:I10)</f>
        <v>167</v>
      </c>
      <c r="K10" s="593" t="s">
        <v>211</v>
      </c>
    </row>
    <row r="11" spans="1:11" ht="15.75" customHeight="1" x14ac:dyDescent="0.25">
      <c r="A11" s="533" t="s">
        <v>212</v>
      </c>
      <c r="B11" s="9">
        <v>86</v>
      </c>
      <c r="C11" s="9">
        <v>160</v>
      </c>
      <c r="D11" s="9">
        <v>246</v>
      </c>
      <c r="E11" s="9">
        <v>0</v>
      </c>
      <c r="F11" s="9">
        <v>2</v>
      </c>
      <c r="G11" s="9">
        <f t="shared" si="0"/>
        <v>2</v>
      </c>
      <c r="H11" s="9">
        <f t="shared" si="1"/>
        <v>86</v>
      </c>
      <c r="I11" s="9">
        <f t="shared" si="2"/>
        <v>162</v>
      </c>
      <c r="J11" s="9">
        <f t="shared" si="3"/>
        <v>248</v>
      </c>
      <c r="K11" s="593" t="s">
        <v>213</v>
      </c>
    </row>
    <row r="12" spans="1:11" ht="15.75" customHeight="1" x14ac:dyDescent="0.25">
      <c r="A12" s="533" t="s">
        <v>214</v>
      </c>
      <c r="B12" s="9">
        <v>93</v>
      </c>
      <c r="C12" s="9">
        <v>160</v>
      </c>
      <c r="D12" s="9">
        <v>253</v>
      </c>
      <c r="E12" s="9">
        <v>0</v>
      </c>
      <c r="F12" s="9">
        <v>0</v>
      </c>
      <c r="G12" s="9">
        <f t="shared" si="0"/>
        <v>0</v>
      </c>
      <c r="H12" s="9">
        <f t="shared" si="1"/>
        <v>93</v>
      </c>
      <c r="I12" s="9">
        <f t="shared" si="2"/>
        <v>160</v>
      </c>
      <c r="J12" s="9">
        <f t="shared" si="3"/>
        <v>253</v>
      </c>
      <c r="K12" s="593" t="s">
        <v>215</v>
      </c>
    </row>
    <row r="13" spans="1:11" ht="15.75" customHeight="1" x14ac:dyDescent="0.25">
      <c r="A13" s="533" t="s">
        <v>216</v>
      </c>
      <c r="B13" s="9">
        <v>25</v>
      </c>
      <c r="C13" s="9">
        <v>94</v>
      </c>
      <c r="D13" s="9">
        <v>119</v>
      </c>
      <c r="E13" s="9">
        <v>0</v>
      </c>
      <c r="F13" s="9">
        <v>1</v>
      </c>
      <c r="G13" s="9">
        <f t="shared" si="0"/>
        <v>1</v>
      </c>
      <c r="H13" s="9">
        <f t="shared" si="1"/>
        <v>25</v>
      </c>
      <c r="I13" s="9">
        <f t="shared" si="2"/>
        <v>95</v>
      </c>
      <c r="J13" s="9">
        <f t="shared" si="3"/>
        <v>120</v>
      </c>
      <c r="K13" s="593" t="s">
        <v>217</v>
      </c>
    </row>
    <row r="14" spans="1:11" ht="15.75" customHeight="1" x14ac:dyDescent="0.25">
      <c r="A14" s="533" t="s">
        <v>218</v>
      </c>
      <c r="B14" s="9">
        <v>492</v>
      </c>
      <c r="C14" s="9">
        <v>326</v>
      </c>
      <c r="D14" s="9">
        <v>818</v>
      </c>
      <c r="E14" s="9">
        <v>0</v>
      </c>
      <c r="F14" s="9">
        <v>0</v>
      </c>
      <c r="G14" s="9">
        <f t="shared" si="0"/>
        <v>0</v>
      </c>
      <c r="H14" s="9">
        <f t="shared" si="1"/>
        <v>492</v>
      </c>
      <c r="I14" s="9">
        <f t="shared" si="2"/>
        <v>326</v>
      </c>
      <c r="J14" s="9">
        <f t="shared" si="3"/>
        <v>818</v>
      </c>
      <c r="K14" s="593" t="s">
        <v>219</v>
      </c>
    </row>
    <row r="15" spans="1:11" ht="15.75" customHeight="1" x14ac:dyDescent="0.25">
      <c r="A15" s="533" t="s">
        <v>220</v>
      </c>
      <c r="B15" s="9">
        <v>67</v>
      </c>
      <c r="C15" s="9">
        <v>97</v>
      </c>
      <c r="D15" s="9">
        <v>164</v>
      </c>
      <c r="E15" s="9">
        <v>0</v>
      </c>
      <c r="F15" s="9">
        <v>1</v>
      </c>
      <c r="G15" s="9">
        <f t="shared" si="0"/>
        <v>1</v>
      </c>
      <c r="H15" s="9">
        <f t="shared" si="1"/>
        <v>67</v>
      </c>
      <c r="I15" s="9">
        <f t="shared" si="2"/>
        <v>98</v>
      </c>
      <c r="J15" s="9">
        <f t="shared" si="3"/>
        <v>165</v>
      </c>
      <c r="K15" s="593" t="s">
        <v>221</v>
      </c>
    </row>
    <row r="16" spans="1:11" ht="18" customHeight="1" x14ac:dyDescent="0.25">
      <c r="A16" s="533" t="s">
        <v>708</v>
      </c>
      <c r="B16" s="9">
        <v>395</v>
      </c>
      <c r="C16" s="9">
        <v>496</v>
      </c>
      <c r="D16" s="9">
        <v>891</v>
      </c>
      <c r="E16" s="9">
        <v>0</v>
      </c>
      <c r="F16" s="9">
        <v>0</v>
      </c>
      <c r="G16" s="9">
        <f t="shared" si="0"/>
        <v>0</v>
      </c>
      <c r="H16" s="9">
        <f t="shared" si="1"/>
        <v>395</v>
      </c>
      <c r="I16" s="9">
        <f t="shared" si="2"/>
        <v>496</v>
      </c>
      <c r="J16" s="9">
        <f t="shared" si="3"/>
        <v>891</v>
      </c>
      <c r="K16" s="328" t="s">
        <v>2039</v>
      </c>
    </row>
    <row r="17" spans="1:11" ht="15.75" customHeight="1" x14ac:dyDescent="0.25">
      <c r="A17" s="533" t="s">
        <v>224</v>
      </c>
      <c r="B17" s="9">
        <v>33</v>
      </c>
      <c r="C17" s="9">
        <v>58</v>
      </c>
      <c r="D17" s="9">
        <v>91</v>
      </c>
      <c r="E17" s="9">
        <v>0</v>
      </c>
      <c r="F17" s="9">
        <v>0</v>
      </c>
      <c r="G17" s="9">
        <f t="shared" si="0"/>
        <v>0</v>
      </c>
      <c r="H17" s="9">
        <f t="shared" si="1"/>
        <v>33</v>
      </c>
      <c r="I17" s="9">
        <f t="shared" si="2"/>
        <v>58</v>
      </c>
      <c r="J17" s="9">
        <f t="shared" si="3"/>
        <v>91</v>
      </c>
      <c r="K17" s="593" t="s">
        <v>225</v>
      </c>
    </row>
    <row r="18" spans="1:11" ht="15.75" customHeight="1" x14ac:dyDescent="0.25">
      <c r="A18" s="5" t="s">
        <v>226</v>
      </c>
      <c r="B18" s="596">
        <v>491</v>
      </c>
      <c r="C18" s="596">
        <v>757</v>
      </c>
      <c r="D18" s="596">
        <v>1248</v>
      </c>
      <c r="E18" s="9">
        <v>0</v>
      </c>
      <c r="F18" s="9">
        <v>0</v>
      </c>
      <c r="G18" s="9">
        <f t="shared" si="0"/>
        <v>0</v>
      </c>
      <c r="H18" s="9">
        <f t="shared" si="1"/>
        <v>491</v>
      </c>
      <c r="I18" s="9">
        <f t="shared" si="2"/>
        <v>757</v>
      </c>
      <c r="J18" s="9">
        <f t="shared" si="3"/>
        <v>1248</v>
      </c>
      <c r="K18" s="7" t="s">
        <v>227</v>
      </c>
    </row>
    <row r="19" spans="1:11" ht="15.75" customHeight="1" x14ac:dyDescent="0.25">
      <c r="A19" s="533" t="s">
        <v>228</v>
      </c>
      <c r="B19" s="9"/>
      <c r="C19" s="9">
        <v>399</v>
      </c>
      <c r="D19" s="9">
        <v>399</v>
      </c>
      <c r="E19" s="9">
        <v>0</v>
      </c>
      <c r="F19" s="9">
        <v>1</v>
      </c>
      <c r="G19" s="9">
        <f t="shared" si="0"/>
        <v>1</v>
      </c>
      <c r="H19" s="9">
        <f t="shared" si="1"/>
        <v>0</v>
      </c>
      <c r="I19" s="9">
        <f t="shared" si="2"/>
        <v>400</v>
      </c>
      <c r="J19" s="9">
        <f t="shared" si="3"/>
        <v>400</v>
      </c>
      <c r="K19" s="593" t="s">
        <v>229</v>
      </c>
    </row>
    <row r="20" spans="1:11" ht="15.75" customHeight="1" x14ac:dyDescent="0.25">
      <c r="A20" s="533" t="s">
        <v>230</v>
      </c>
      <c r="B20" s="9">
        <v>542</v>
      </c>
      <c r="C20" s="9">
        <v>549</v>
      </c>
      <c r="D20" s="9">
        <v>1091</v>
      </c>
      <c r="E20" s="9">
        <v>0</v>
      </c>
      <c r="F20" s="9">
        <v>0</v>
      </c>
      <c r="G20" s="9">
        <f t="shared" si="0"/>
        <v>0</v>
      </c>
      <c r="H20" s="9">
        <f t="shared" si="1"/>
        <v>542</v>
      </c>
      <c r="I20" s="9">
        <f t="shared" si="2"/>
        <v>549</v>
      </c>
      <c r="J20" s="9">
        <f t="shared" si="3"/>
        <v>1091</v>
      </c>
      <c r="K20" s="593" t="s">
        <v>231</v>
      </c>
    </row>
    <row r="21" spans="1:11" ht="38.25" customHeight="1" x14ac:dyDescent="0.25">
      <c r="A21" s="533" t="s">
        <v>232</v>
      </c>
      <c r="B21" s="9">
        <v>332</v>
      </c>
      <c r="C21" s="9">
        <v>569</v>
      </c>
      <c r="D21" s="9">
        <v>901</v>
      </c>
      <c r="E21" s="9">
        <v>0</v>
      </c>
      <c r="F21" s="9">
        <v>0</v>
      </c>
      <c r="G21" s="9">
        <f t="shared" si="0"/>
        <v>0</v>
      </c>
      <c r="H21" s="9">
        <f t="shared" si="1"/>
        <v>332</v>
      </c>
      <c r="I21" s="9">
        <f t="shared" si="2"/>
        <v>569</v>
      </c>
      <c r="J21" s="9">
        <f t="shared" si="3"/>
        <v>901</v>
      </c>
      <c r="K21" s="599" t="s">
        <v>233</v>
      </c>
    </row>
    <row r="22" spans="1:11" ht="15.75" customHeight="1" x14ac:dyDescent="0.25">
      <c r="A22" s="533" t="s">
        <v>234</v>
      </c>
      <c r="B22" s="9">
        <v>760</v>
      </c>
      <c r="C22" s="9">
        <v>609</v>
      </c>
      <c r="D22" s="9">
        <v>1369</v>
      </c>
      <c r="E22" s="9">
        <v>0</v>
      </c>
      <c r="F22" s="9">
        <v>0</v>
      </c>
      <c r="G22" s="9">
        <f t="shared" si="0"/>
        <v>0</v>
      </c>
      <c r="H22" s="9">
        <f t="shared" si="1"/>
        <v>760</v>
      </c>
      <c r="I22" s="9">
        <f t="shared" si="2"/>
        <v>609</v>
      </c>
      <c r="J22" s="9">
        <f t="shared" si="3"/>
        <v>1369</v>
      </c>
      <c r="K22" s="593" t="s">
        <v>235</v>
      </c>
    </row>
    <row r="23" spans="1:11" ht="15.75" customHeight="1" x14ac:dyDescent="0.25">
      <c r="A23" s="533" t="s">
        <v>236</v>
      </c>
      <c r="B23" s="9"/>
      <c r="C23" s="9">
        <v>1052</v>
      </c>
      <c r="D23" s="9">
        <v>1052</v>
      </c>
      <c r="E23" s="9">
        <v>0</v>
      </c>
      <c r="F23" s="9">
        <v>1</v>
      </c>
      <c r="G23" s="9">
        <f t="shared" si="0"/>
        <v>1</v>
      </c>
      <c r="H23" s="9">
        <f t="shared" si="1"/>
        <v>0</v>
      </c>
      <c r="I23" s="9">
        <f t="shared" si="2"/>
        <v>1053</v>
      </c>
      <c r="J23" s="9">
        <f t="shared" si="3"/>
        <v>1053</v>
      </c>
      <c r="K23" s="593" t="s">
        <v>237</v>
      </c>
    </row>
    <row r="24" spans="1:11" ht="15.75" customHeight="1" x14ac:dyDescent="0.25">
      <c r="A24" s="533" t="s">
        <v>238</v>
      </c>
      <c r="B24" s="9">
        <v>271</v>
      </c>
      <c r="C24" s="9">
        <v>164</v>
      </c>
      <c r="D24" s="9">
        <v>435</v>
      </c>
      <c r="E24" s="9">
        <v>0</v>
      </c>
      <c r="F24" s="9">
        <v>0</v>
      </c>
      <c r="G24" s="9">
        <f t="shared" si="0"/>
        <v>0</v>
      </c>
      <c r="H24" s="9">
        <f t="shared" si="1"/>
        <v>271</v>
      </c>
      <c r="I24" s="9">
        <f t="shared" si="2"/>
        <v>164</v>
      </c>
      <c r="J24" s="9">
        <f t="shared" si="3"/>
        <v>435</v>
      </c>
      <c r="K24" s="593" t="s">
        <v>239</v>
      </c>
    </row>
    <row r="25" spans="1:11" ht="15.75" customHeight="1" x14ac:dyDescent="0.25">
      <c r="A25" s="533" t="s">
        <v>240</v>
      </c>
      <c r="B25" s="9">
        <v>0</v>
      </c>
      <c r="C25" s="9">
        <v>119</v>
      </c>
      <c r="D25" s="9">
        <v>119</v>
      </c>
      <c r="E25" s="9">
        <v>0</v>
      </c>
      <c r="F25" s="9">
        <v>1</v>
      </c>
      <c r="G25" s="9">
        <f t="shared" si="0"/>
        <v>1</v>
      </c>
      <c r="H25" s="9">
        <f t="shared" si="1"/>
        <v>0</v>
      </c>
      <c r="I25" s="9">
        <f t="shared" si="2"/>
        <v>120</v>
      </c>
      <c r="J25" s="9">
        <f t="shared" si="3"/>
        <v>120</v>
      </c>
      <c r="K25" s="593" t="s">
        <v>241</v>
      </c>
    </row>
    <row r="26" spans="1:11" ht="15.75" customHeight="1" x14ac:dyDescent="0.25">
      <c r="A26" s="533" t="s">
        <v>242</v>
      </c>
      <c r="B26" s="9">
        <v>419</v>
      </c>
      <c r="C26" s="9">
        <v>679</v>
      </c>
      <c r="D26" s="9">
        <v>1098</v>
      </c>
      <c r="E26" s="9">
        <v>0</v>
      </c>
      <c r="F26" s="9">
        <v>0</v>
      </c>
      <c r="G26" s="9">
        <f t="shared" si="0"/>
        <v>0</v>
      </c>
      <c r="H26" s="9">
        <f t="shared" si="1"/>
        <v>419</v>
      </c>
      <c r="I26" s="9">
        <f t="shared" si="2"/>
        <v>679</v>
      </c>
      <c r="J26" s="9">
        <f t="shared" si="3"/>
        <v>1098</v>
      </c>
      <c r="K26" s="593" t="s">
        <v>243</v>
      </c>
    </row>
    <row r="27" spans="1:11" ht="15.75" customHeight="1" x14ac:dyDescent="0.25">
      <c r="A27" s="533" t="s">
        <v>244</v>
      </c>
      <c r="B27" s="9">
        <v>326</v>
      </c>
      <c r="C27" s="9">
        <v>588</v>
      </c>
      <c r="D27" s="9">
        <v>914</v>
      </c>
      <c r="E27" s="9">
        <v>0</v>
      </c>
      <c r="F27" s="9">
        <v>0</v>
      </c>
      <c r="G27" s="9">
        <f t="shared" si="0"/>
        <v>0</v>
      </c>
      <c r="H27" s="9">
        <f t="shared" si="1"/>
        <v>326</v>
      </c>
      <c r="I27" s="9">
        <f t="shared" si="2"/>
        <v>588</v>
      </c>
      <c r="J27" s="9">
        <f t="shared" si="3"/>
        <v>914</v>
      </c>
      <c r="K27" s="593" t="s">
        <v>245</v>
      </c>
    </row>
    <row r="28" spans="1:11" ht="15.75" customHeight="1" x14ac:dyDescent="0.25">
      <c r="A28" s="533" t="s">
        <v>246</v>
      </c>
      <c r="B28" s="9">
        <v>182</v>
      </c>
      <c r="C28" s="9">
        <v>98</v>
      </c>
      <c r="D28" s="9">
        <v>280</v>
      </c>
      <c r="E28" s="9">
        <v>0</v>
      </c>
      <c r="F28" s="9">
        <v>0</v>
      </c>
      <c r="G28" s="9">
        <f t="shared" si="0"/>
        <v>0</v>
      </c>
      <c r="H28" s="9">
        <f t="shared" si="1"/>
        <v>182</v>
      </c>
      <c r="I28" s="9">
        <f t="shared" si="2"/>
        <v>98</v>
      </c>
      <c r="J28" s="9">
        <f t="shared" si="3"/>
        <v>280</v>
      </c>
      <c r="K28" s="593" t="s">
        <v>247</v>
      </c>
    </row>
    <row r="29" spans="1:11" ht="15.75" customHeight="1" x14ac:dyDescent="0.25">
      <c r="A29" s="533" t="s">
        <v>248</v>
      </c>
      <c r="B29" s="9">
        <v>59</v>
      </c>
      <c r="C29" s="9">
        <v>175</v>
      </c>
      <c r="D29" s="9">
        <v>234</v>
      </c>
      <c r="E29" s="9">
        <v>0</v>
      </c>
      <c r="F29" s="9">
        <v>0</v>
      </c>
      <c r="G29" s="9">
        <f t="shared" si="0"/>
        <v>0</v>
      </c>
      <c r="H29" s="9">
        <f t="shared" si="1"/>
        <v>59</v>
      </c>
      <c r="I29" s="9">
        <f t="shared" si="2"/>
        <v>175</v>
      </c>
      <c r="J29" s="9">
        <f t="shared" si="3"/>
        <v>234</v>
      </c>
      <c r="K29" s="593" t="s">
        <v>249</v>
      </c>
    </row>
    <row r="30" spans="1:11" ht="15.75" customHeight="1" x14ac:dyDescent="0.25">
      <c r="A30" s="533" t="s">
        <v>250</v>
      </c>
      <c r="B30" s="9">
        <v>84</v>
      </c>
      <c r="C30" s="9">
        <v>131</v>
      </c>
      <c r="D30" s="9">
        <v>215</v>
      </c>
      <c r="E30" s="9">
        <v>0</v>
      </c>
      <c r="F30" s="9">
        <v>0</v>
      </c>
      <c r="G30" s="9">
        <f t="shared" si="0"/>
        <v>0</v>
      </c>
      <c r="H30" s="9">
        <f t="shared" si="1"/>
        <v>84</v>
      </c>
      <c r="I30" s="9">
        <f t="shared" si="2"/>
        <v>131</v>
      </c>
      <c r="J30" s="9">
        <f t="shared" si="3"/>
        <v>215</v>
      </c>
      <c r="K30" s="593" t="s">
        <v>251</v>
      </c>
    </row>
    <row r="31" spans="1:11" ht="15.75" customHeight="1" x14ac:dyDescent="0.25">
      <c r="A31" s="533" t="s">
        <v>252</v>
      </c>
      <c r="B31" s="9">
        <v>391</v>
      </c>
      <c r="C31" s="9">
        <v>291</v>
      </c>
      <c r="D31" s="9">
        <v>682</v>
      </c>
      <c r="E31" s="9">
        <v>0</v>
      </c>
      <c r="F31" s="9">
        <v>0</v>
      </c>
      <c r="G31" s="9">
        <f t="shared" si="0"/>
        <v>0</v>
      </c>
      <c r="H31" s="9">
        <f t="shared" si="1"/>
        <v>391</v>
      </c>
      <c r="I31" s="9">
        <f t="shared" si="2"/>
        <v>291</v>
      </c>
      <c r="J31" s="9">
        <f t="shared" si="3"/>
        <v>682</v>
      </c>
      <c r="K31" s="593" t="s">
        <v>253</v>
      </c>
    </row>
    <row r="32" spans="1:11" ht="15.75" customHeight="1" x14ac:dyDescent="0.25">
      <c r="A32" s="533" t="s">
        <v>254</v>
      </c>
      <c r="B32" s="9">
        <v>470</v>
      </c>
      <c r="C32" s="9">
        <v>652</v>
      </c>
      <c r="D32" s="9">
        <v>1122</v>
      </c>
      <c r="E32" s="9">
        <v>0</v>
      </c>
      <c r="F32" s="9">
        <v>1</v>
      </c>
      <c r="G32" s="9">
        <f t="shared" si="0"/>
        <v>1</v>
      </c>
      <c r="H32" s="9">
        <f t="shared" si="1"/>
        <v>470</v>
      </c>
      <c r="I32" s="9">
        <f t="shared" si="2"/>
        <v>653</v>
      </c>
      <c r="J32" s="9">
        <f t="shared" si="3"/>
        <v>1123</v>
      </c>
      <c r="K32" s="593" t="s">
        <v>255</v>
      </c>
    </row>
    <row r="33" spans="1:11" ht="15.75" customHeight="1" thickBot="1" x14ac:dyDescent="0.3">
      <c r="A33" s="11" t="s">
        <v>90</v>
      </c>
      <c r="B33" s="12">
        <f>SUM(B9:B32)</f>
        <v>5815</v>
      </c>
      <c r="C33" s="12">
        <f t="shared" ref="C33:F33" si="4">SUM(C9:C32)</f>
        <v>8578</v>
      </c>
      <c r="D33" s="12">
        <f t="shared" si="4"/>
        <v>14393</v>
      </c>
      <c r="E33" s="12">
        <f t="shared" si="4"/>
        <v>0</v>
      </c>
      <c r="F33" s="12">
        <f t="shared" si="4"/>
        <v>8</v>
      </c>
      <c r="G33" s="12">
        <f t="shared" si="0"/>
        <v>8</v>
      </c>
      <c r="H33" s="12">
        <f t="shared" si="1"/>
        <v>5815</v>
      </c>
      <c r="I33" s="12">
        <f t="shared" si="2"/>
        <v>8586</v>
      </c>
      <c r="J33" s="12">
        <f t="shared" si="3"/>
        <v>14401</v>
      </c>
      <c r="K33" s="13" t="s">
        <v>91</v>
      </c>
    </row>
    <row r="34" spans="1:11" ht="19.5" customHeight="1" thickTop="1" x14ac:dyDescent="0.25">
      <c r="A34" s="5"/>
      <c r="B34" s="596"/>
      <c r="C34" s="596"/>
      <c r="D34" s="596"/>
      <c r="E34" s="596"/>
      <c r="F34" s="596"/>
      <c r="G34" s="596"/>
      <c r="H34" s="596"/>
      <c r="I34" s="596"/>
      <c r="J34" s="596"/>
      <c r="K34" s="7"/>
    </row>
    <row r="35" spans="1:11" s="660" customFormat="1" ht="19.5" customHeight="1" x14ac:dyDescent="0.25">
      <c r="A35" s="5"/>
      <c r="B35" s="666"/>
      <c r="C35" s="666"/>
      <c r="D35" s="666"/>
      <c r="E35" s="666"/>
      <c r="F35" s="666"/>
      <c r="G35" s="666"/>
      <c r="H35" s="666"/>
      <c r="I35" s="666"/>
      <c r="J35" s="666"/>
      <c r="K35" s="7"/>
    </row>
    <row r="36" spans="1:11" ht="19.5" customHeight="1" x14ac:dyDescent="0.25">
      <c r="A36" s="5"/>
      <c r="B36" s="596"/>
      <c r="C36" s="596"/>
      <c r="D36" s="596"/>
      <c r="E36" s="596"/>
      <c r="F36" s="596"/>
      <c r="G36" s="596"/>
      <c r="H36" s="596"/>
      <c r="I36" s="596"/>
      <c r="J36" s="596"/>
      <c r="K36" s="7"/>
    </row>
    <row r="37" spans="1:11" ht="23.25" customHeight="1" x14ac:dyDescent="0.25"/>
    <row r="38" spans="1:11" ht="23.25" customHeight="1" thickTop="1" thickBot="1" x14ac:dyDescent="0.3">
      <c r="A38" s="5" t="s">
        <v>790</v>
      </c>
      <c r="K38" s="562" t="s">
        <v>266</v>
      </c>
    </row>
    <row r="39" spans="1:11" ht="20.25" customHeight="1" thickTop="1" x14ac:dyDescent="0.25">
      <c r="A39" s="735" t="s">
        <v>205</v>
      </c>
      <c r="B39" s="735" t="s">
        <v>1</v>
      </c>
      <c r="C39" s="735"/>
      <c r="D39" s="735"/>
      <c r="E39" s="735" t="s">
        <v>2</v>
      </c>
      <c r="F39" s="735"/>
      <c r="G39" s="735"/>
      <c r="H39" s="735" t="s">
        <v>4</v>
      </c>
      <c r="I39" s="735"/>
      <c r="J39" s="735"/>
      <c r="K39" s="735" t="s">
        <v>206</v>
      </c>
    </row>
    <row r="40" spans="1:11" ht="20.25" customHeight="1" x14ac:dyDescent="0.25">
      <c r="A40" s="736"/>
      <c r="B40" s="736" t="s">
        <v>6</v>
      </c>
      <c r="C40" s="736"/>
      <c r="D40" s="736"/>
      <c r="E40" s="736" t="s">
        <v>7</v>
      </c>
      <c r="F40" s="736"/>
      <c r="G40" s="736"/>
      <c r="H40" s="736" t="s">
        <v>9</v>
      </c>
      <c r="I40" s="736"/>
      <c r="J40" s="736"/>
      <c r="K40" s="736"/>
    </row>
    <row r="41" spans="1:11" ht="20.25" customHeight="1" x14ac:dyDescent="0.25">
      <c r="A41" s="736"/>
      <c r="B41" s="581" t="s">
        <v>10</v>
      </c>
      <c r="C41" s="581" t="s">
        <v>11</v>
      </c>
      <c r="D41" s="581" t="s">
        <v>12</v>
      </c>
      <c r="E41" s="581" t="s">
        <v>10</v>
      </c>
      <c r="F41" s="581" t="s">
        <v>11</v>
      </c>
      <c r="G41" s="581" t="s">
        <v>12</v>
      </c>
      <c r="H41" s="581" t="s">
        <v>10</v>
      </c>
      <c r="I41" s="581" t="s">
        <v>11</v>
      </c>
      <c r="J41" s="581" t="s">
        <v>12</v>
      </c>
      <c r="K41" s="736"/>
    </row>
    <row r="42" spans="1:11" ht="20.25" customHeight="1" thickBot="1" x14ac:dyDescent="0.3">
      <c r="A42" s="737"/>
      <c r="B42" s="582" t="s">
        <v>13</v>
      </c>
      <c r="C42" s="582" t="s">
        <v>14</v>
      </c>
      <c r="D42" s="582" t="s">
        <v>9</v>
      </c>
      <c r="E42" s="582" t="s">
        <v>13</v>
      </c>
      <c r="F42" s="582" t="s">
        <v>14</v>
      </c>
      <c r="G42" s="582" t="s">
        <v>9</v>
      </c>
      <c r="H42" s="582" t="s">
        <v>13</v>
      </c>
      <c r="I42" s="582" t="s">
        <v>14</v>
      </c>
      <c r="J42" s="582" t="s">
        <v>9</v>
      </c>
      <c r="K42" s="737"/>
    </row>
    <row r="43" spans="1:11" ht="20.25" customHeight="1" x14ac:dyDescent="0.25">
      <c r="A43" s="533" t="s">
        <v>92</v>
      </c>
      <c r="B43" s="9"/>
      <c r="C43" s="9"/>
      <c r="D43" s="9"/>
      <c r="E43" s="9"/>
      <c r="F43" s="9"/>
      <c r="G43" s="9"/>
      <c r="H43" s="9"/>
      <c r="I43" s="9"/>
      <c r="J43" s="9"/>
      <c r="K43" s="593" t="s">
        <v>93</v>
      </c>
    </row>
    <row r="44" spans="1:11" ht="20.25" customHeight="1" x14ac:dyDescent="0.25">
      <c r="A44" s="533" t="s">
        <v>220</v>
      </c>
      <c r="B44" s="9">
        <v>11</v>
      </c>
      <c r="C44" s="9">
        <v>24</v>
      </c>
      <c r="D44" s="9">
        <v>35</v>
      </c>
      <c r="E44" s="9">
        <v>0</v>
      </c>
      <c r="F44" s="9">
        <v>0</v>
      </c>
      <c r="G44" s="9">
        <f t="shared" ref="G44:G50" si="5">SUM(E44:F44)</f>
        <v>0</v>
      </c>
      <c r="H44" s="9">
        <f>SUM(E44,B44)</f>
        <v>11</v>
      </c>
      <c r="I44" s="9">
        <f>SUM(C44,F44)</f>
        <v>24</v>
      </c>
      <c r="J44" s="9">
        <f>SUM(H44:I44)</f>
        <v>35</v>
      </c>
      <c r="K44" s="593" t="s">
        <v>221</v>
      </c>
    </row>
    <row r="45" spans="1:11" ht="20.25" customHeight="1" x14ac:dyDescent="0.25">
      <c r="A45" s="5" t="s">
        <v>226</v>
      </c>
      <c r="B45" s="596">
        <v>81</v>
      </c>
      <c r="C45" s="596">
        <v>142</v>
      </c>
      <c r="D45" s="596">
        <v>223</v>
      </c>
      <c r="E45" s="9">
        <v>0</v>
      </c>
      <c r="F45" s="9">
        <v>0</v>
      </c>
      <c r="G45" s="596">
        <f t="shared" si="5"/>
        <v>0</v>
      </c>
      <c r="H45" s="9">
        <f t="shared" ref="H45:H57" si="6">SUM(E45,B45)</f>
        <v>81</v>
      </c>
      <c r="I45" s="9">
        <f t="shared" ref="I45:I57" si="7">SUM(C45,F45)</f>
        <v>142</v>
      </c>
      <c r="J45" s="9">
        <f t="shared" ref="J45:J57" si="8">SUM(H45:I45)</f>
        <v>223</v>
      </c>
      <c r="K45" s="7" t="s">
        <v>257</v>
      </c>
    </row>
    <row r="46" spans="1:11" ht="20.25" customHeight="1" x14ac:dyDescent="0.25">
      <c r="A46" s="533" t="s">
        <v>258</v>
      </c>
      <c r="B46" s="9">
        <v>0</v>
      </c>
      <c r="C46" s="9">
        <v>55</v>
      </c>
      <c r="D46" s="9">
        <v>55</v>
      </c>
      <c r="E46" s="9">
        <v>0</v>
      </c>
      <c r="F46" s="9">
        <v>0</v>
      </c>
      <c r="G46" s="9">
        <f t="shared" si="5"/>
        <v>0</v>
      </c>
      <c r="H46" s="9">
        <f t="shared" si="6"/>
        <v>0</v>
      </c>
      <c r="I46" s="9">
        <f t="shared" si="7"/>
        <v>55</v>
      </c>
      <c r="J46" s="9">
        <f t="shared" si="8"/>
        <v>55</v>
      </c>
      <c r="K46" s="593" t="s">
        <v>229</v>
      </c>
    </row>
    <row r="47" spans="1:11" ht="21.75" customHeight="1" x14ac:dyDescent="0.25">
      <c r="A47" s="533" t="s">
        <v>230</v>
      </c>
      <c r="B47" s="9">
        <v>296</v>
      </c>
      <c r="C47" s="9">
        <v>198</v>
      </c>
      <c r="D47" s="9">
        <v>494</v>
      </c>
      <c r="E47" s="9">
        <v>0</v>
      </c>
      <c r="F47" s="9">
        <v>0</v>
      </c>
      <c r="G47" s="9">
        <f t="shared" si="5"/>
        <v>0</v>
      </c>
      <c r="H47" s="9">
        <f t="shared" si="6"/>
        <v>296</v>
      </c>
      <c r="I47" s="9">
        <f t="shared" si="7"/>
        <v>198</v>
      </c>
      <c r="J47" s="9">
        <f t="shared" si="8"/>
        <v>494</v>
      </c>
      <c r="K47" s="593" t="s">
        <v>231</v>
      </c>
    </row>
    <row r="48" spans="1:11" ht="36.75" customHeight="1" x14ac:dyDescent="0.25">
      <c r="A48" s="533" t="s">
        <v>232</v>
      </c>
      <c r="B48" s="9">
        <v>147</v>
      </c>
      <c r="C48" s="9">
        <v>131</v>
      </c>
      <c r="D48" s="9">
        <v>278</v>
      </c>
      <c r="E48" s="9">
        <v>0</v>
      </c>
      <c r="F48" s="9">
        <v>0</v>
      </c>
      <c r="G48" s="9">
        <f t="shared" si="5"/>
        <v>0</v>
      </c>
      <c r="H48" s="9">
        <f t="shared" si="6"/>
        <v>147</v>
      </c>
      <c r="I48" s="9">
        <f t="shared" si="7"/>
        <v>131</v>
      </c>
      <c r="J48" s="9">
        <f t="shared" si="8"/>
        <v>278</v>
      </c>
      <c r="K48" s="599" t="s">
        <v>233</v>
      </c>
    </row>
    <row r="49" spans="1:11" ht="21.75" customHeight="1" x14ac:dyDescent="0.25">
      <c r="A49" s="533" t="s">
        <v>259</v>
      </c>
      <c r="B49" s="9">
        <v>123</v>
      </c>
      <c r="C49" s="9">
        <v>131</v>
      </c>
      <c r="D49" s="9">
        <v>254</v>
      </c>
      <c r="E49" s="9">
        <v>0</v>
      </c>
      <c r="F49" s="9">
        <v>0</v>
      </c>
      <c r="G49" s="9">
        <f t="shared" si="5"/>
        <v>0</v>
      </c>
      <c r="H49" s="9">
        <f t="shared" si="6"/>
        <v>123</v>
      </c>
      <c r="I49" s="9">
        <f t="shared" si="7"/>
        <v>131</v>
      </c>
      <c r="J49" s="9">
        <f t="shared" si="8"/>
        <v>254</v>
      </c>
      <c r="K49" s="593" t="s">
        <v>260</v>
      </c>
    </row>
    <row r="50" spans="1:11" ht="21.75" customHeight="1" x14ac:dyDescent="0.25">
      <c r="A50" s="533" t="s">
        <v>236</v>
      </c>
      <c r="B50" s="9">
        <v>0</v>
      </c>
      <c r="C50" s="9">
        <v>131</v>
      </c>
      <c r="D50" s="9">
        <v>131</v>
      </c>
      <c r="E50" s="9">
        <v>0</v>
      </c>
      <c r="F50" s="9">
        <v>0</v>
      </c>
      <c r="G50" s="9">
        <f t="shared" si="5"/>
        <v>0</v>
      </c>
      <c r="H50" s="9">
        <f t="shared" si="6"/>
        <v>0</v>
      </c>
      <c r="I50" s="9">
        <f t="shared" si="7"/>
        <v>131</v>
      </c>
      <c r="J50" s="9">
        <f t="shared" si="8"/>
        <v>131</v>
      </c>
      <c r="K50" s="593" t="s">
        <v>243</v>
      </c>
    </row>
    <row r="51" spans="1:11" ht="21.75" customHeight="1" x14ac:dyDescent="0.25">
      <c r="A51" s="533" t="s">
        <v>240</v>
      </c>
      <c r="B51" s="9">
        <v>88</v>
      </c>
      <c r="C51" s="9">
        <v>20</v>
      </c>
      <c r="D51" s="9">
        <v>108</v>
      </c>
      <c r="E51" s="9">
        <v>0</v>
      </c>
      <c r="F51" s="9">
        <v>0</v>
      </c>
      <c r="G51" s="9">
        <f>SUM(E51:F51)</f>
        <v>0</v>
      </c>
      <c r="H51" s="9">
        <f t="shared" si="6"/>
        <v>88</v>
      </c>
      <c r="I51" s="9">
        <f t="shared" si="7"/>
        <v>20</v>
      </c>
      <c r="J51" s="9">
        <f t="shared" si="8"/>
        <v>108</v>
      </c>
      <c r="K51" s="593" t="s">
        <v>241</v>
      </c>
    </row>
    <row r="52" spans="1:11" ht="21.75" customHeight="1" x14ac:dyDescent="0.25">
      <c r="A52" s="533" t="s">
        <v>242</v>
      </c>
      <c r="B52" s="9">
        <v>35</v>
      </c>
      <c r="C52" s="9">
        <v>37</v>
      </c>
      <c r="D52" s="9">
        <v>72</v>
      </c>
      <c r="E52" s="9">
        <v>1</v>
      </c>
      <c r="F52" s="9">
        <v>0</v>
      </c>
      <c r="G52" s="9">
        <f>SUM(E52:F52)</f>
        <v>1</v>
      </c>
      <c r="H52" s="9">
        <f t="shared" si="6"/>
        <v>36</v>
      </c>
      <c r="I52" s="9">
        <f t="shared" si="7"/>
        <v>37</v>
      </c>
      <c r="J52" s="9">
        <f t="shared" si="8"/>
        <v>73</v>
      </c>
      <c r="K52" s="593" t="s">
        <v>237</v>
      </c>
    </row>
    <row r="53" spans="1:11" ht="21.75" customHeight="1" x14ac:dyDescent="0.25">
      <c r="A53" s="533" t="s">
        <v>244</v>
      </c>
      <c r="B53" s="9">
        <v>48</v>
      </c>
      <c r="C53" s="9">
        <v>54</v>
      </c>
      <c r="D53" s="9">
        <v>102</v>
      </c>
      <c r="E53" s="597">
        <v>0</v>
      </c>
      <c r="F53" s="9">
        <v>0</v>
      </c>
      <c r="G53" s="9">
        <f>SUM(E53:F53)</f>
        <v>0</v>
      </c>
      <c r="H53" s="9">
        <f>SUM(E52,B53)</f>
        <v>49</v>
      </c>
      <c r="I53" s="9">
        <f t="shared" si="7"/>
        <v>54</v>
      </c>
      <c r="J53" s="9">
        <f t="shared" si="8"/>
        <v>103</v>
      </c>
      <c r="K53" s="593" t="s">
        <v>245</v>
      </c>
    </row>
    <row r="54" spans="1:11" ht="21.75" customHeight="1" x14ac:dyDescent="0.25">
      <c r="A54" s="533" t="s">
        <v>246</v>
      </c>
      <c r="B54" s="9">
        <v>107</v>
      </c>
      <c r="C54" s="9">
        <v>40</v>
      </c>
      <c r="D54" s="9">
        <v>147</v>
      </c>
      <c r="E54" s="9">
        <v>0</v>
      </c>
      <c r="F54" s="9">
        <v>0</v>
      </c>
      <c r="G54" s="9">
        <f>SUM(E54:F54)</f>
        <v>0</v>
      </c>
      <c r="H54" s="9">
        <f t="shared" si="6"/>
        <v>107</v>
      </c>
      <c r="I54" s="9">
        <f t="shared" si="7"/>
        <v>40</v>
      </c>
      <c r="J54" s="9">
        <f t="shared" si="8"/>
        <v>147</v>
      </c>
      <c r="K54" s="593" t="s">
        <v>247</v>
      </c>
    </row>
    <row r="55" spans="1:11" ht="21.75" customHeight="1" x14ac:dyDescent="0.25">
      <c r="A55" s="533" t="s">
        <v>250</v>
      </c>
      <c r="B55" s="9">
        <v>102</v>
      </c>
      <c r="C55" s="9">
        <v>41</v>
      </c>
      <c r="D55" s="9">
        <v>143</v>
      </c>
      <c r="E55" s="9">
        <v>0</v>
      </c>
      <c r="F55" s="9">
        <v>0</v>
      </c>
      <c r="G55" s="9">
        <f>SUM(E55:F55)</f>
        <v>0</v>
      </c>
      <c r="H55" s="9">
        <f t="shared" si="6"/>
        <v>102</v>
      </c>
      <c r="I55" s="9">
        <f t="shared" si="7"/>
        <v>41</v>
      </c>
      <c r="J55" s="9">
        <f t="shared" si="8"/>
        <v>143</v>
      </c>
      <c r="K55" s="593" t="s">
        <v>251</v>
      </c>
    </row>
    <row r="56" spans="1:11" ht="21.75" customHeight="1" x14ac:dyDescent="0.25">
      <c r="A56" s="533" t="s">
        <v>252</v>
      </c>
      <c r="B56" s="21">
        <v>99</v>
      </c>
      <c r="C56" s="21">
        <v>76</v>
      </c>
      <c r="D56" s="21">
        <v>175</v>
      </c>
      <c r="E56" s="21">
        <v>0</v>
      </c>
      <c r="F56" s="21">
        <v>1</v>
      </c>
      <c r="G56" s="21">
        <f>SUM(G44:G46,G47:G55)</f>
        <v>1</v>
      </c>
      <c r="H56" s="9">
        <f t="shared" si="6"/>
        <v>99</v>
      </c>
      <c r="I56" s="9">
        <f t="shared" si="7"/>
        <v>77</v>
      </c>
      <c r="J56" s="9">
        <f t="shared" si="8"/>
        <v>176</v>
      </c>
      <c r="K56" s="593" t="s">
        <v>253</v>
      </c>
    </row>
    <row r="57" spans="1:11" ht="21.75" customHeight="1" thickBot="1" x14ac:dyDescent="0.3">
      <c r="A57" s="20" t="s">
        <v>127</v>
      </c>
      <c r="B57" s="21">
        <f>SUM(B44:B56)</f>
        <v>1137</v>
      </c>
      <c r="C57" s="21">
        <f t="shared" ref="C57:G57" si="9">SUM(C44:C56)</f>
        <v>1080</v>
      </c>
      <c r="D57" s="21">
        <f t="shared" si="9"/>
        <v>2217</v>
      </c>
      <c r="E57" s="21">
        <f t="shared" si="9"/>
        <v>1</v>
      </c>
      <c r="F57" s="21">
        <f t="shared" si="9"/>
        <v>1</v>
      </c>
      <c r="G57" s="21">
        <f t="shared" si="9"/>
        <v>2</v>
      </c>
      <c r="H57" s="9">
        <f t="shared" si="6"/>
        <v>1138</v>
      </c>
      <c r="I57" s="9">
        <f t="shared" si="7"/>
        <v>1081</v>
      </c>
      <c r="J57" s="9">
        <f t="shared" si="8"/>
        <v>2219</v>
      </c>
      <c r="K57" s="22" t="s">
        <v>261</v>
      </c>
    </row>
    <row r="58" spans="1:11" ht="20.25" customHeight="1" thickBot="1" x14ac:dyDescent="0.3">
      <c r="A58" s="23" t="s">
        <v>262</v>
      </c>
      <c r="B58" s="24">
        <f t="shared" ref="B58:J58" si="10">SUM(B57,B33)</f>
        <v>6952</v>
      </c>
      <c r="C58" s="24">
        <f t="shared" si="10"/>
        <v>9658</v>
      </c>
      <c r="D58" s="24">
        <f t="shared" si="10"/>
        <v>16610</v>
      </c>
      <c r="E58" s="24">
        <f t="shared" si="10"/>
        <v>1</v>
      </c>
      <c r="F58" s="24">
        <f t="shared" si="10"/>
        <v>9</v>
      </c>
      <c r="G58" s="24">
        <f t="shared" si="10"/>
        <v>10</v>
      </c>
      <c r="H58" s="24">
        <f t="shared" si="10"/>
        <v>6953</v>
      </c>
      <c r="I58" s="24">
        <f t="shared" si="10"/>
        <v>9667</v>
      </c>
      <c r="J58" s="24">
        <f t="shared" si="10"/>
        <v>16620</v>
      </c>
      <c r="K58" s="594" t="s">
        <v>263</v>
      </c>
    </row>
    <row r="59" spans="1:11" ht="21" customHeight="1" thickTop="1" x14ac:dyDescent="0.25">
      <c r="A59" s="755" t="s">
        <v>2718</v>
      </c>
      <c r="B59" s="755"/>
      <c r="C59" s="755"/>
      <c r="D59" s="755"/>
    </row>
    <row r="60" spans="1:11" ht="27.75" customHeight="1" x14ac:dyDescent="0.25"/>
    <row r="61" spans="1:11" s="660" customFormat="1" ht="27.75" customHeight="1" x14ac:dyDescent="0.25"/>
    <row r="62" spans="1:11" s="660" customFormat="1" ht="27.75" customHeight="1" x14ac:dyDescent="0.25"/>
    <row r="63" spans="1:11" s="660" customFormat="1" ht="27.75" customHeight="1" x14ac:dyDescent="0.25"/>
    <row r="64" spans="1:11" ht="27.75" customHeight="1" x14ac:dyDescent="0.25"/>
    <row r="65" spans="1:11" ht="27.75" customHeight="1" x14ac:dyDescent="0.25"/>
    <row r="66" spans="1:11" ht="21.75" customHeight="1" x14ac:dyDescent="0.25"/>
    <row r="67" spans="1:11" ht="25.5" customHeight="1" x14ac:dyDescent="0.25">
      <c r="A67" s="738" t="s">
        <v>698</v>
      </c>
      <c r="B67" s="738"/>
      <c r="C67" s="738"/>
      <c r="D67" s="738"/>
      <c r="E67" s="738"/>
      <c r="F67" s="738"/>
      <c r="G67" s="738"/>
      <c r="H67" s="738"/>
      <c r="I67" s="738"/>
      <c r="J67" s="738"/>
      <c r="K67" s="738"/>
    </row>
    <row r="68" spans="1:11" ht="24.75" customHeight="1" x14ac:dyDescent="0.25">
      <c r="A68" s="742" t="s">
        <v>700</v>
      </c>
      <c r="B68" s="742"/>
      <c r="C68" s="742"/>
      <c r="D68" s="742"/>
      <c r="E68" s="742"/>
      <c r="F68" s="742"/>
      <c r="G68" s="742"/>
      <c r="H68" s="742"/>
      <c r="I68" s="742"/>
      <c r="J68" s="742"/>
      <c r="K68" s="742"/>
    </row>
    <row r="69" spans="1:11" ht="16.5" customHeight="1" thickBot="1" x14ac:dyDescent="0.3">
      <c r="A69" s="5" t="s">
        <v>791</v>
      </c>
      <c r="K69" s="71" t="s">
        <v>270</v>
      </c>
    </row>
    <row r="70" spans="1:11" ht="17.25" customHeight="1" thickTop="1" x14ac:dyDescent="0.25">
      <c r="A70" s="735" t="s">
        <v>205</v>
      </c>
      <c r="B70" s="735" t="s">
        <v>1</v>
      </c>
      <c r="C70" s="735"/>
      <c r="D70" s="735"/>
      <c r="E70" s="735" t="s">
        <v>2</v>
      </c>
      <c r="F70" s="735"/>
      <c r="G70" s="735"/>
      <c r="H70" s="735" t="s">
        <v>4</v>
      </c>
      <c r="I70" s="735"/>
      <c r="J70" s="735"/>
      <c r="K70" s="735" t="s">
        <v>206</v>
      </c>
    </row>
    <row r="71" spans="1:11" ht="15" customHeight="1" x14ac:dyDescent="0.25">
      <c r="A71" s="736"/>
      <c r="B71" s="736" t="s">
        <v>6</v>
      </c>
      <c r="C71" s="736"/>
      <c r="D71" s="736"/>
      <c r="E71" s="736" t="s">
        <v>7</v>
      </c>
      <c r="F71" s="736"/>
      <c r="G71" s="736"/>
      <c r="H71" s="736" t="s">
        <v>9</v>
      </c>
      <c r="I71" s="736"/>
      <c r="J71" s="736"/>
      <c r="K71" s="736"/>
    </row>
    <row r="72" spans="1:11" ht="15.75" customHeight="1" x14ac:dyDescent="0.25">
      <c r="A72" s="736"/>
      <c r="B72" s="581" t="s">
        <v>10</v>
      </c>
      <c r="C72" s="581" t="s">
        <v>11</v>
      </c>
      <c r="D72" s="581" t="s">
        <v>12</v>
      </c>
      <c r="E72" s="581" t="s">
        <v>10</v>
      </c>
      <c r="F72" s="581" t="s">
        <v>11</v>
      </c>
      <c r="G72" s="581" t="s">
        <v>12</v>
      </c>
      <c r="H72" s="581" t="s">
        <v>10</v>
      </c>
      <c r="I72" s="581" t="s">
        <v>11</v>
      </c>
      <c r="J72" s="581" t="s">
        <v>12</v>
      </c>
      <c r="K72" s="736"/>
    </row>
    <row r="73" spans="1:11" ht="17.25" customHeight="1" thickBot="1" x14ac:dyDescent="0.3">
      <c r="A73" s="737"/>
      <c r="B73" s="582" t="s">
        <v>13</v>
      </c>
      <c r="C73" s="582" t="s">
        <v>14</v>
      </c>
      <c r="D73" s="582" t="s">
        <v>9</v>
      </c>
      <c r="E73" s="582" t="s">
        <v>13</v>
      </c>
      <c r="F73" s="582" t="s">
        <v>14</v>
      </c>
      <c r="G73" s="582" t="s">
        <v>9</v>
      </c>
      <c r="H73" s="582" t="s">
        <v>13</v>
      </c>
      <c r="I73" s="582" t="s">
        <v>14</v>
      </c>
      <c r="J73" s="582" t="s">
        <v>9</v>
      </c>
      <c r="K73" s="737"/>
    </row>
    <row r="74" spans="1:11" ht="16.5" customHeight="1" x14ac:dyDescent="0.25">
      <c r="A74" s="5" t="s">
        <v>15</v>
      </c>
      <c r="B74" s="596"/>
      <c r="C74" s="596"/>
      <c r="D74" s="596"/>
      <c r="E74" s="596"/>
      <c r="F74" s="596"/>
      <c r="G74" s="596"/>
      <c r="H74" s="596"/>
      <c r="I74" s="596"/>
      <c r="J74" s="596"/>
      <c r="K74" s="7" t="s">
        <v>207</v>
      </c>
    </row>
    <row r="75" spans="1:11" ht="17.25" customHeight="1" x14ac:dyDescent="0.25">
      <c r="A75" s="533" t="s">
        <v>208</v>
      </c>
      <c r="B75" s="9">
        <v>871</v>
      </c>
      <c r="C75" s="9">
        <v>1334</v>
      </c>
      <c r="D75" s="9">
        <f>SUM(B75:C75)</f>
        <v>2205</v>
      </c>
      <c r="E75" s="9">
        <v>0</v>
      </c>
      <c r="F75" s="9">
        <v>0</v>
      </c>
      <c r="G75" s="9">
        <f>SUM(E75:F75)</f>
        <v>0</v>
      </c>
      <c r="H75" s="9">
        <f>E75+B75</f>
        <v>871</v>
      </c>
      <c r="I75" s="9">
        <f>F75+C75</f>
        <v>1334</v>
      </c>
      <c r="J75" s="9">
        <f>SUM(H75:I75)</f>
        <v>2205</v>
      </c>
      <c r="K75" s="593" t="s">
        <v>209</v>
      </c>
    </row>
    <row r="76" spans="1:11" ht="17.25" customHeight="1" x14ac:dyDescent="0.25">
      <c r="A76" s="533" t="s">
        <v>210</v>
      </c>
      <c r="B76" s="9">
        <v>337</v>
      </c>
      <c r="C76" s="9">
        <v>572</v>
      </c>
      <c r="D76" s="9">
        <f t="shared" ref="D76:D98" si="11">SUM(B76:C76)</f>
        <v>909</v>
      </c>
      <c r="E76" s="9">
        <v>2</v>
      </c>
      <c r="F76" s="9">
        <v>0</v>
      </c>
      <c r="G76" s="9">
        <f t="shared" ref="G76:G99" si="12">SUM(E76:F76)</f>
        <v>2</v>
      </c>
      <c r="H76" s="9">
        <f t="shared" ref="H76:H99" si="13">E76+B76</f>
        <v>339</v>
      </c>
      <c r="I76" s="9">
        <f t="shared" ref="I76:I99" si="14">F76+C76</f>
        <v>572</v>
      </c>
      <c r="J76" s="9">
        <f t="shared" ref="J76:J99" si="15">SUM(H76:I76)</f>
        <v>911</v>
      </c>
      <c r="K76" s="593" t="s">
        <v>211</v>
      </c>
    </row>
    <row r="77" spans="1:11" ht="17.25" customHeight="1" x14ac:dyDescent="0.25">
      <c r="A77" s="533" t="s">
        <v>212</v>
      </c>
      <c r="B77" s="9">
        <v>326</v>
      </c>
      <c r="C77" s="9">
        <v>793</v>
      </c>
      <c r="D77" s="9">
        <f t="shared" si="11"/>
        <v>1119</v>
      </c>
      <c r="E77" s="9">
        <v>1</v>
      </c>
      <c r="F77" s="9">
        <v>2</v>
      </c>
      <c r="G77" s="9">
        <f t="shared" si="12"/>
        <v>3</v>
      </c>
      <c r="H77" s="9">
        <f t="shared" si="13"/>
        <v>327</v>
      </c>
      <c r="I77" s="9">
        <f t="shared" si="14"/>
        <v>795</v>
      </c>
      <c r="J77" s="9">
        <f t="shared" si="15"/>
        <v>1122</v>
      </c>
      <c r="K77" s="593" t="s">
        <v>213</v>
      </c>
    </row>
    <row r="78" spans="1:11" ht="17.25" customHeight="1" x14ac:dyDescent="0.25">
      <c r="A78" s="533" t="s">
        <v>214</v>
      </c>
      <c r="B78" s="9">
        <v>322</v>
      </c>
      <c r="C78" s="9">
        <v>756</v>
      </c>
      <c r="D78" s="9">
        <f t="shared" si="11"/>
        <v>1078</v>
      </c>
      <c r="E78" s="9">
        <v>0</v>
      </c>
      <c r="F78" s="9">
        <v>2</v>
      </c>
      <c r="G78" s="9">
        <f t="shared" si="12"/>
        <v>2</v>
      </c>
      <c r="H78" s="9">
        <f t="shared" si="13"/>
        <v>322</v>
      </c>
      <c r="I78" s="9">
        <f t="shared" si="14"/>
        <v>758</v>
      </c>
      <c r="J78" s="9">
        <f t="shared" si="15"/>
        <v>1080</v>
      </c>
      <c r="K78" s="593" t="s">
        <v>215</v>
      </c>
    </row>
    <row r="79" spans="1:11" ht="17.25" customHeight="1" x14ac:dyDescent="0.25">
      <c r="A79" s="533" t="s">
        <v>216</v>
      </c>
      <c r="B79" s="9">
        <v>83</v>
      </c>
      <c r="C79" s="9">
        <v>370</v>
      </c>
      <c r="D79" s="9">
        <f t="shared" si="11"/>
        <v>453</v>
      </c>
      <c r="E79" s="9">
        <v>0</v>
      </c>
      <c r="F79" s="9">
        <v>1</v>
      </c>
      <c r="G79" s="9">
        <f t="shared" si="12"/>
        <v>1</v>
      </c>
      <c r="H79" s="9">
        <f t="shared" si="13"/>
        <v>83</v>
      </c>
      <c r="I79" s="9">
        <f t="shared" si="14"/>
        <v>371</v>
      </c>
      <c r="J79" s="9">
        <f t="shared" si="15"/>
        <v>454</v>
      </c>
      <c r="K79" s="593" t="s">
        <v>217</v>
      </c>
    </row>
    <row r="80" spans="1:11" ht="17.25" customHeight="1" x14ac:dyDescent="0.25">
      <c r="A80" s="533" t="s">
        <v>265</v>
      </c>
      <c r="B80" s="9">
        <v>1581</v>
      </c>
      <c r="C80" s="9">
        <v>1157</v>
      </c>
      <c r="D80" s="9">
        <f t="shared" si="11"/>
        <v>2738</v>
      </c>
      <c r="E80" s="9">
        <v>0</v>
      </c>
      <c r="F80" s="9">
        <v>0</v>
      </c>
      <c r="G80" s="9">
        <f t="shared" si="12"/>
        <v>0</v>
      </c>
      <c r="H80" s="9">
        <f t="shared" si="13"/>
        <v>1581</v>
      </c>
      <c r="I80" s="9">
        <f t="shared" si="14"/>
        <v>1157</v>
      </c>
      <c r="J80" s="9">
        <f t="shared" si="15"/>
        <v>2738</v>
      </c>
      <c r="K80" s="593" t="s">
        <v>219</v>
      </c>
    </row>
    <row r="81" spans="1:11" ht="18" customHeight="1" x14ac:dyDescent="0.25">
      <c r="A81" s="533" t="s">
        <v>220</v>
      </c>
      <c r="B81" s="9">
        <v>214</v>
      </c>
      <c r="C81" s="9">
        <v>345</v>
      </c>
      <c r="D81" s="9">
        <f t="shared" si="11"/>
        <v>559</v>
      </c>
      <c r="E81" s="9">
        <v>0</v>
      </c>
      <c r="F81" s="9">
        <v>1</v>
      </c>
      <c r="G81" s="9">
        <f t="shared" si="12"/>
        <v>1</v>
      </c>
      <c r="H81" s="9">
        <f t="shared" si="13"/>
        <v>214</v>
      </c>
      <c r="I81" s="9">
        <f t="shared" si="14"/>
        <v>346</v>
      </c>
      <c r="J81" s="9">
        <f t="shared" si="15"/>
        <v>560</v>
      </c>
      <c r="K81" s="593" t="s">
        <v>221</v>
      </c>
    </row>
    <row r="82" spans="1:11" ht="21" customHeight="1" x14ac:dyDescent="0.25">
      <c r="A82" s="533" t="s">
        <v>708</v>
      </c>
      <c r="B82" s="9">
        <v>1828</v>
      </c>
      <c r="C82" s="9">
        <v>2102</v>
      </c>
      <c r="D82" s="9">
        <f t="shared" si="11"/>
        <v>3930</v>
      </c>
      <c r="E82" s="9">
        <v>0</v>
      </c>
      <c r="F82" s="9">
        <v>0</v>
      </c>
      <c r="G82" s="9">
        <f t="shared" si="12"/>
        <v>0</v>
      </c>
      <c r="H82" s="9">
        <f t="shared" si="13"/>
        <v>1828</v>
      </c>
      <c r="I82" s="9">
        <f t="shared" si="14"/>
        <v>2102</v>
      </c>
      <c r="J82" s="9">
        <f t="shared" si="15"/>
        <v>3930</v>
      </c>
      <c r="K82" s="276" t="s">
        <v>709</v>
      </c>
    </row>
    <row r="83" spans="1:11" ht="18" customHeight="1" x14ac:dyDescent="0.25">
      <c r="A83" s="533" t="s">
        <v>224</v>
      </c>
      <c r="B83" s="9">
        <v>329</v>
      </c>
      <c r="C83" s="9">
        <v>389</v>
      </c>
      <c r="D83" s="9">
        <f t="shared" si="11"/>
        <v>718</v>
      </c>
      <c r="E83" s="9">
        <v>1</v>
      </c>
      <c r="F83" s="9">
        <v>0</v>
      </c>
      <c r="G83" s="9">
        <f t="shared" si="12"/>
        <v>1</v>
      </c>
      <c r="H83" s="9">
        <f t="shared" si="13"/>
        <v>330</v>
      </c>
      <c r="I83" s="9">
        <f t="shared" si="14"/>
        <v>389</v>
      </c>
      <c r="J83" s="9">
        <f t="shared" si="15"/>
        <v>719</v>
      </c>
      <c r="K83" s="593" t="s">
        <v>225</v>
      </c>
    </row>
    <row r="84" spans="1:11" ht="18" customHeight="1" x14ac:dyDescent="0.25">
      <c r="A84" s="5" t="s">
        <v>226</v>
      </c>
      <c r="B84" s="596">
        <v>1441</v>
      </c>
      <c r="C84" s="596">
        <v>2470</v>
      </c>
      <c r="D84" s="9">
        <f t="shared" si="11"/>
        <v>3911</v>
      </c>
      <c r="E84" s="9">
        <v>0</v>
      </c>
      <c r="F84" s="9">
        <v>0</v>
      </c>
      <c r="G84" s="9">
        <f t="shared" si="12"/>
        <v>0</v>
      </c>
      <c r="H84" s="9">
        <f t="shared" si="13"/>
        <v>1441</v>
      </c>
      <c r="I84" s="9">
        <f t="shared" si="14"/>
        <v>2470</v>
      </c>
      <c r="J84" s="9">
        <f t="shared" si="15"/>
        <v>3911</v>
      </c>
      <c r="K84" s="7" t="s">
        <v>227</v>
      </c>
    </row>
    <row r="85" spans="1:11" ht="18" customHeight="1" x14ac:dyDescent="0.25">
      <c r="A85" s="533" t="s">
        <v>228</v>
      </c>
      <c r="B85" s="9">
        <v>0</v>
      </c>
      <c r="C85" s="9">
        <v>1363</v>
      </c>
      <c r="D85" s="9">
        <f t="shared" si="11"/>
        <v>1363</v>
      </c>
      <c r="E85" s="9">
        <v>0</v>
      </c>
      <c r="F85" s="9">
        <v>2</v>
      </c>
      <c r="G85" s="9">
        <f t="shared" si="12"/>
        <v>2</v>
      </c>
      <c r="H85" s="9">
        <f t="shared" si="13"/>
        <v>0</v>
      </c>
      <c r="I85" s="9">
        <f t="shared" si="14"/>
        <v>1365</v>
      </c>
      <c r="J85" s="9">
        <f t="shared" si="15"/>
        <v>1365</v>
      </c>
      <c r="K85" s="593" t="s">
        <v>229</v>
      </c>
    </row>
    <row r="86" spans="1:11" ht="18" customHeight="1" x14ac:dyDescent="0.25">
      <c r="A86" s="533" t="s">
        <v>230</v>
      </c>
      <c r="B86" s="9">
        <v>1608</v>
      </c>
      <c r="C86" s="9">
        <v>1952</v>
      </c>
      <c r="D86" s="9">
        <f t="shared" si="11"/>
        <v>3560</v>
      </c>
      <c r="E86" s="9">
        <v>0</v>
      </c>
      <c r="F86" s="9">
        <v>1</v>
      </c>
      <c r="G86" s="9">
        <f t="shared" si="12"/>
        <v>1</v>
      </c>
      <c r="H86" s="9">
        <f t="shared" si="13"/>
        <v>1608</v>
      </c>
      <c r="I86" s="9">
        <f t="shared" si="14"/>
        <v>1953</v>
      </c>
      <c r="J86" s="9">
        <f t="shared" si="15"/>
        <v>3561</v>
      </c>
      <c r="K86" s="593" t="s">
        <v>231</v>
      </c>
    </row>
    <row r="87" spans="1:11" ht="20.25" customHeight="1" x14ac:dyDescent="0.25">
      <c r="A87" s="533" t="s">
        <v>232</v>
      </c>
      <c r="B87" s="9">
        <v>928</v>
      </c>
      <c r="C87" s="9">
        <v>1875</v>
      </c>
      <c r="D87" s="9">
        <f t="shared" si="11"/>
        <v>2803</v>
      </c>
      <c r="E87" s="9">
        <v>0</v>
      </c>
      <c r="F87" s="9">
        <v>0</v>
      </c>
      <c r="G87" s="9">
        <f t="shared" si="12"/>
        <v>0</v>
      </c>
      <c r="H87" s="9">
        <f t="shared" si="13"/>
        <v>928</v>
      </c>
      <c r="I87" s="9">
        <f t="shared" si="14"/>
        <v>1875</v>
      </c>
      <c r="J87" s="9">
        <f t="shared" si="15"/>
        <v>2803</v>
      </c>
      <c r="K87" s="276" t="s">
        <v>233</v>
      </c>
    </row>
    <row r="88" spans="1:11" ht="18" customHeight="1" x14ac:dyDescent="0.25">
      <c r="A88" s="533" t="s">
        <v>234</v>
      </c>
      <c r="B88" s="9">
        <v>1846</v>
      </c>
      <c r="C88" s="9">
        <v>1824</v>
      </c>
      <c r="D88" s="9">
        <f t="shared" si="11"/>
        <v>3670</v>
      </c>
      <c r="E88" s="9">
        <v>0</v>
      </c>
      <c r="F88" s="9">
        <v>2</v>
      </c>
      <c r="G88" s="9">
        <f t="shared" si="12"/>
        <v>2</v>
      </c>
      <c r="H88" s="9">
        <f t="shared" si="13"/>
        <v>1846</v>
      </c>
      <c r="I88" s="9">
        <f t="shared" si="14"/>
        <v>1826</v>
      </c>
      <c r="J88" s="9">
        <f t="shared" si="15"/>
        <v>3672</v>
      </c>
      <c r="K88" s="593" t="s">
        <v>235</v>
      </c>
    </row>
    <row r="89" spans="1:11" ht="18" customHeight="1" x14ac:dyDescent="0.25">
      <c r="A89" s="533" t="s">
        <v>236</v>
      </c>
      <c r="B89" s="9">
        <v>0</v>
      </c>
      <c r="C89" s="9">
        <v>3782</v>
      </c>
      <c r="D89" s="9">
        <f t="shared" si="11"/>
        <v>3782</v>
      </c>
      <c r="E89" s="9">
        <v>0</v>
      </c>
      <c r="F89" s="9">
        <v>1</v>
      </c>
      <c r="G89" s="9">
        <f t="shared" si="12"/>
        <v>1</v>
      </c>
      <c r="H89" s="9">
        <f t="shared" si="13"/>
        <v>0</v>
      </c>
      <c r="I89" s="9">
        <f t="shared" si="14"/>
        <v>3783</v>
      </c>
      <c r="J89" s="9">
        <f t="shared" si="15"/>
        <v>3783</v>
      </c>
      <c r="K89" s="593" t="s">
        <v>237</v>
      </c>
    </row>
    <row r="90" spans="1:11" ht="18" customHeight="1" x14ac:dyDescent="0.25">
      <c r="A90" s="533" t="s">
        <v>238</v>
      </c>
      <c r="B90" s="9">
        <v>806</v>
      </c>
      <c r="C90" s="9">
        <v>468</v>
      </c>
      <c r="D90" s="9">
        <f t="shared" si="11"/>
        <v>1274</v>
      </c>
      <c r="E90" s="9">
        <v>0</v>
      </c>
      <c r="F90" s="9">
        <v>0</v>
      </c>
      <c r="G90" s="9">
        <f t="shared" si="12"/>
        <v>0</v>
      </c>
      <c r="H90" s="9">
        <f t="shared" si="13"/>
        <v>806</v>
      </c>
      <c r="I90" s="9">
        <f t="shared" si="14"/>
        <v>468</v>
      </c>
      <c r="J90" s="9">
        <f t="shared" si="15"/>
        <v>1274</v>
      </c>
      <c r="K90" s="593" t="s">
        <v>239</v>
      </c>
    </row>
    <row r="91" spans="1:11" ht="18" customHeight="1" x14ac:dyDescent="0.25">
      <c r="A91" s="533" t="s">
        <v>240</v>
      </c>
      <c r="B91" s="9">
        <v>0</v>
      </c>
      <c r="C91" s="9">
        <v>475</v>
      </c>
      <c r="D91" s="9">
        <f t="shared" si="11"/>
        <v>475</v>
      </c>
      <c r="E91" s="9">
        <v>0</v>
      </c>
      <c r="F91" s="9">
        <v>1</v>
      </c>
      <c r="G91" s="9">
        <f t="shared" si="12"/>
        <v>1</v>
      </c>
      <c r="H91" s="9">
        <f t="shared" si="13"/>
        <v>0</v>
      </c>
      <c r="I91" s="9">
        <f t="shared" si="14"/>
        <v>476</v>
      </c>
      <c r="J91" s="9">
        <f t="shared" si="15"/>
        <v>476</v>
      </c>
      <c r="K91" s="593" t="s">
        <v>241</v>
      </c>
    </row>
    <row r="92" spans="1:11" ht="18" customHeight="1" x14ac:dyDescent="0.25">
      <c r="A92" s="533" t="s">
        <v>242</v>
      </c>
      <c r="B92" s="9">
        <v>1527</v>
      </c>
      <c r="C92" s="9">
        <v>2093</v>
      </c>
      <c r="D92" s="9">
        <f t="shared" si="11"/>
        <v>3620</v>
      </c>
      <c r="E92" s="9">
        <v>0</v>
      </c>
      <c r="F92" s="9">
        <v>0</v>
      </c>
      <c r="G92" s="9">
        <f t="shared" si="12"/>
        <v>0</v>
      </c>
      <c r="H92" s="9">
        <f t="shared" si="13"/>
        <v>1527</v>
      </c>
      <c r="I92" s="9">
        <f t="shared" si="14"/>
        <v>2093</v>
      </c>
      <c r="J92" s="9">
        <f t="shared" si="15"/>
        <v>3620</v>
      </c>
      <c r="K92" s="593" t="s">
        <v>243</v>
      </c>
    </row>
    <row r="93" spans="1:11" ht="18" customHeight="1" x14ac:dyDescent="0.25">
      <c r="A93" s="533" t="s">
        <v>244</v>
      </c>
      <c r="B93" s="9">
        <v>1039</v>
      </c>
      <c r="C93" s="9">
        <v>1806</v>
      </c>
      <c r="D93" s="9">
        <f t="shared" si="11"/>
        <v>2845</v>
      </c>
      <c r="E93" s="9">
        <v>0</v>
      </c>
      <c r="F93" s="9">
        <v>0</v>
      </c>
      <c r="G93" s="9">
        <f t="shared" si="12"/>
        <v>0</v>
      </c>
      <c r="H93" s="9">
        <f t="shared" si="13"/>
        <v>1039</v>
      </c>
      <c r="I93" s="9">
        <f t="shared" si="14"/>
        <v>1806</v>
      </c>
      <c r="J93" s="9">
        <f t="shared" si="15"/>
        <v>2845</v>
      </c>
      <c r="K93" s="593" t="s">
        <v>245</v>
      </c>
    </row>
    <row r="94" spans="1:11" ht="17.25" customHeight="1" x14ac:dyDescent="0.25">
      <c r="A94" s="533" t="s">
        <v>246</v>
      </c>
      <c r="B94" s="9">
        <v>786</v>
      </c>
      <c r="C94" s="9">
        <v>327</v>
      </c>
      <c r="D94" s="9">
        <f t="shared" si="11"/>
        <v>1113</v>
      </c>
      <c r="E94" s="9">
        <v>0</v>
      </c>
      <c r="F94" s="9">
        <v>0</v>
      </c>
      <c r="G94" s="9">
        <f t="shared" si="12"/>
        <v>0</v>
      </c>
      <c r="H94" s="9">
        <f t="shared" si="13"/>
        <v>786</v>
      </c>
      <c r="I94" s="9">
        <f t="shared" si="14"/>
        <v>327</v>
      </c>
      <c r="J94" s="9">
        <f t="shared" si="15"/>
        <v>1113</v>
      </c>
      <c r="K94" s="593" t="s">
        <v>247</v>
      </c>
    </row>
    <row r="95" spans="1:11" ht="18" customHeight="1" x14ac:dyDescent="0.25">
      <c r="A95" s="533" t="s">
        <v>248</v>
      </c>
      <c r="B95" s="9">
        <v>174</v>
      </c>
      <c r="C95" s="9">
        <v>598</v>
      </c>
      <c r="D95" s="9">
        <f t="shared" si="11"/>
        <v>772</v>
      </c>
      <c r="E95" s="9">
        <v>0</v>
      </c>
      <c r="F95" s="9">
        <v>0</v>
      </c>
      <c r="G95" s="9">
        <f t="shared" si="12"/>
        <v>0</v>
      </c>
      <c r="H95" s="9">
        <f t="shared" si="13"/>
        <v>174</v>
      </c>
      <c r="I95" s="9">
        <f t="shared" si="14"/>
        <v>598</v>
      </c>
      <c r="J95" s="9">
        <f t="shared" si="15"/>
        <v>772</v>
      </c>
      <c r="K95" s="593" t="s">
        <v>249</v>
      </c>
    </row>
    <row r="96" spans="1:11" ht="18" customHeight="1" x14ac:dyDescent="0.25">
      <c r="A96" s="533" t="s">
        <v>250</v>
      </c>
      <c r="B96" s="9">
        <v>352</v>
      </c>
      <c r="C96" s="9">
        <v>540</v>
      </c>
      <c r="D96" s="9">
        <f t="shared" si="11"/>
        <v>892</v>
      </c>
      <c r="E96" s="9">
        <v>0</v>
      </c>
      <c r="F96" s="9">
        <v>0</v>
      </c>
      <c r="G96" s="9">
        <f t="shared" si="12"/>
        <v>0</v>
      </c>
      <c r="H96" s="9">
        <f t="shared" si="13"/>
        <v>352</v>
      </c>
      <c r="I96" s="9">
        <f t="shared" si="14"/>
        <v>540</v>
      </c>
      <c r="J96" s="9">
        <f t="shared" si="15"/>
        <v>892</v>
      </c>
      <c r="K96" s="593" t="s">
        <v>251</v>
      </c>
    </row>
    <row r="97" spans="1:11" ht="18" customHeight="1" x14ac:dyDescent="0.25">
      <c r="A97" s="533" t="s">
        <v>252</v>
      </c>
      <c r="B97" s="9">
        <v>1407</v>
      </c>
      <c r="C97" s="9">
        <v>1156</v>
      </c>
      <c r="D97" s="9">
        <f t="shared" si="11"/>
        <v>2563</v>
      </c>
      <c r="E97" s="9">
        <v>0</v>
      </c>
      <c r="F97" s="9">
        <v>2</v>
      </c>
      <c r="G97" s="9">
        <f t="shared" si="12"/>
        <v>2</v>
      </c>
      <c r="H97" s="9">
        <f t="shared" si="13"/>
        <v>1407</v>
      </c>
      <c r="I97" s="9">
        <f t="shared" si="14"/>
        <v>1158</v>
      </c>
      <c r="J97" s="9">
        <f t="shared" si="15"/>
        <v>2565</v>
      </c>
      <c r="K97" s="593" t="s">
        <v>253</v>
      </c>
    </row>
    <row r="98" spans="1:11" ht="18" customHeight="1" x14ac:dyDescent="0.25">
      <c r="A98" s="5" t="s">
        <v>254</v>
      </c>
      <c r="B98" s="596">
        <v>2282</v>
      </c>
      <c r="C98" s="596">
        <v>2438</v>
      </c>
      <c r="D98" s="9">
        <f t="shared" si="11"/>
        <v>4720</v>
      </c>
      <c r="E98" s="9">
        <v>0</v>
      </c>
      <c r="F98" s="9">
        <v>1</v>
      </c>
      <c r="G98" s="9">
        <f t="shared" si="12"/>
        <v>1</v>
      </c>
      <c r="H98" s="9">
        <f t="shared" si="13"/>
        <v>2282</v>
      </c>
      <c r="I98" s="9">
        <f t="shared" si="14"/>
        <v>2439</v>
      </c>
      <c r="J98" s="9">
        <f t="shared" si="15"/>
        <v>4721</v>
      </c>
      <c r="K98" s="7" t="s">
        <v>255</v>
      </c>
    </row>
    <row r="99" spans="1:11" ht="15.75" customHeight="1" thickBot="1" x14ac:dyDescent="0.3">
      <c r="A99" s="11" t="s">
        <v>90</v>
      </c>
      <c r="B99" s="12">
        <f>SUM(B75:B98)</f>
        <v>20087</v>
      </c>
      <c r="C99" s="12">
        <f t="shared" ref="C99:F99" si="16">SUM(C75:C98)</f>
        <v>30985</v>
      </c>
      <c r="D99" s="12">
        <f t="shared" si="16"/>
        <v>51072</v>
      </c>
      <c r="E99" s="12">
        <f t="shared" si="16"/>
        <v>4</v>
      </c>
      <c r="F99" s="12">
        <f t="shared" si="16"/>
        <v>16</v>
      </c>
      <c r="G99" s="12">
        <f t="shared" si="12"/>
        <v>20</v>
      </c>
      <c r="H99" s="12">
        <f t="shared" si="13"/>
        <v>20091</v>
      </c>
      <c r="I99" s="12">
        <f t="shared" si="14"/>
        <v>31001</v>
      </c>
      <c r="J99" s="12">
        <f t="shared" si="15"/>
        <v>51092</v>
      </c>
      <c r="K99" s="13" t="s">
        <v>91</v>
      </c>
    </row>
    <row r="100" spans="1:11" ht="21" customHeight="1" thickTop="1" x14ac:dyDescent="0.25">
      <c r="A100" s="754" t="s">
        <v>728</v>
      </c>
      <c r="B100" s="754"/>
      <c r="C100" s="754"/>
      <c r="D100" s="581"/>
      <c r="E100" s="581"/>
      <c r="F100" s="581"/>
      <c r="G100" s="581"/>
      <c r="H100" s="581"/>
      <c r="I100" s="581"/>
      <c r="J100" s="581"/>
      <c r="K100" s="592"/>
    </row>
    <row r="101" spans="1:11" ht="21" customHeight="1" x14ac:dyDescent="0.25">
      <c r="A101" s="600"/>
      <c r="B101" s="581"/>
      <c r="C101" s="581"/>
      <c r="D101" s="581"/>
      <c r="E101" s="581"/>
      <c r="F101" s="581"/>
      <c r="G101" s="581"/>
      <c r="H101" s="581"/>
      <c r="I101" s="581"/>
      <c r="J101" s="581"/>
      <c r="K101" s="592"/>
    </row>
    <row r="102" spans="1:11" ht="21" customHeight="1" x14ac:dyDescent="0.25">
      <c r="A102" s="600"/>
      <c r="B102" s="581"/>
      <c r="C102" s="581"/>
      <c r="D102" s="581"/>
      <c r="E102" s="581"/>
      <c r="F102" s="581"/>
      <c r="G102" s="581"/>
      <c r="H102" s="581"/>
      <c r="I102" s="581"/>
      <c r="J102" s="581"/>
      <c r="K102" s="592"/>
    </row>
    <row r="103" spans="1:11" ht="27.75" customHeight="1" thickBot="1" x14ac:dyDescent="0.3">
      <c r="A103" s="5" t="s">
        <v>792</v>
      </c>
      <c r="K103" s="562" t="s">
        <v>273</v>
      </c>
    </row>
    <row r="104" spans="1:11" ht="20.25" customHeight="1" thickTop="1" x14ac:dyDescent="0.25">
      <c r="A104" s="735" t="s">
        <v>205</v>
      </c>
      <c r="B104" s="735" t="s">
        <v>1</v>
      </c>
      <c r="C104" s="735"/>
      <c r="D104" s="735"/>
      <c r="E104" s="735" t="s">
        <v>2</v>
      </c>
      <c r="F104" s="735"/>
      <c r="G104" s="735"/>
      <c r="H104" s="735" t="s">
        <v>4</v>
      </c>
      <c r="I104" s="735"/>
      <c r="J104" s="735"/>
      <c r="K104" s="735" t="s">
        <v>206</v>
      </c>
    </row>
    <row r="105" spans="1:11" ht="20.25" customHeight="1" x14ac:dyDescent="0.25">
      <c r="A105" s="736"/>
      <c r="B105" s="736" t="s">
        <v>6</v>
      </c>
      <c r="C105" s="736"/>
      <c r="D105" s="736"/>
      <c r="E105" s="736" t="s">
        <v>7</v>
      </c>
      <c r="F105" s="736"/>
      <c r="G105" s="736"/>
      <c r="H105" s="736" t="s">
        <v>9</v>
      </c>
      <c r="I105" s="736"/>
      <c r="J105" s="736"/>
      <c r="K105" s="736"/>
    </row>
    <row r="106" spans="1:11" ht="20.25" customHeight="1" x14ac:dyDescent="0.25">
      <c r="A106" s="736"/>
      <c r="B106" s="581" t="s">
        <v>10</v>
      </c>
      <c r="C106" s="581" t="s">
        <v>11</v>
      </c>
      <c r="D106" s="581" t="s">
        <v>12</v>
      </c>
      <c r="E106" s="581" t="s">
        <v>10</v>
      </c>
      <c r="F106" s="581" t="s">
        <v>11</v>
      </c>
      <c r="G106" s="581" t="s">
        <v>12</v>
      </c>
      <c r="H106" s="581" t="s">
        <v>10</v>
      </c>
      <c r="I106" s="581" t="s">
        <v>11</v>
      </c>
      <c r="J106" s="581" t="s">
        <v>12</v>
      </c>
      <c r="K106" s="736"/>
    </row>
    <row r="107" spans="1:11" ht="20.25" customHeight="1" thickBot="1" x14ac:dyDescent="0.3">
      <c r="A107" s="737"/>
      <c r="B107" s="582" t="s">
        <v>13</v>
      </c>
      <c r="C107" s="582" t="s">
        <v>14</v>
      </c>
      <c r="D107" s="582" t="s">
        <v>9</v>
      </c>
      <c r="E107" s="582" t="s">
        <v>13</v>
      </c>
      <c r="F107" s="582" t="s">
        <v>14</v>
      </c>
      <c r="G107" s="582" t="s">
        <v>9</v>
      </c>
      <c r="H107" s="582" t="s">
        <v>13</v>
      </c>
      <c r="I107" s="582" t="s">
        <v>14</v>
      </c>
      <c r="J107" s="582" t="s">
        <v>9</v>
      </c>
      <c r="K107" s="737"/>
    </row>
    <row r="108" spans="1:11" ht="21" customHeight="1" x14ac:dyDescent="0.25">
      <c r="A108" s="533" t="s">
        <v>92</v>
      </c>
      <c r="B108" s="9"/>
      <c r="C108" s="9"/>
      <c r="D108" s="9"/>
      <c r="E108" s="9"/>
      <c r="F108" s="9"/>
      <c r="G108" s="9"/>
      <c r="H108" s="9"/>
      <c r="I108" s="9"/>
      <c r="J108" s="9"/>
      <c r="K108" s="593" t="s">
        <v>93</v>
      </c>
    </row>
    <row r="109" spans="1:11" ht="21" customHeight="1" x14ac:dyDescent="0.25">
      <c r="A109" s="533" t="s">
        <v>216</v>
      </c>
      <c r="B109" s="9">
        <v>238</v>
      </c>
      <c r="C109" s="9">
        <v>42</v>
      </c>
      <c r="D109" s="9">
        <v>280</v>
      </c>
      <c r="E109" s="9">
        <v>0</v>
      </c>
      <c r="F109" s="9">
        <v>1</v>
      </c>
      <c r="G109" s="9">
        <f>SUM(E109:F109)</f>
        <v>1</v>
      </c>
      <c r="H109" s="9">
        <f>E109+B109</f>
        <v>238</v>
      </c>
      <c r="I109" s="9">
        <f>F109+C109</f>
        <v>43</v>
      </c>
      <c r="J109" s="9">
        <f>SUM(H109:I109)</f>
        <v>281</v>
      </c>
      <c r="K109" s="593" t="s">
        <v>217</v>
      </c>
    </row>
    <row r="110" spans="1:11" ht="21" customHeight="1" x14ac:dyDescent="0.25">
      <c r="A110" s="20" t="s">
        <v>220</v>
      </c>
      <c r="B110" s="21">
        <v>169</v>
      </c>
      <c r="C110" s="21">
        <v>138</v>
      </c>
      <c r="D110" s="21">
        <v>307</v>
      </c>
      <c r="E110" s="9">
        <v>0</v>
      </c>
      <c r="F110" s="9">
        <v>0</v>
      </c>
      <c r="G110" s="9">
        <f t="shared" ref="G110:G125" si="17">SUM(E110:F110)</f>
        <v>0</v>
      </c>
      <c r="H110" s="9">
        <f t="shared" ref="H110:H125" si="18">E110+B110</f>
        <v>169</v>
      </c>
      <c r="I110" s="9">
        <f t="shared" ref="I110:I125" si="19">F110+C110</f>
        <v>138</v>
      </c>
      <c r="J110" s="9">
        <f t="shared" ref="J110:J125" si="20">SUM(H110:I110)</f>
        <v>307</v>
      </c>
      <c r="K110" s="38" t="s">
        <v>221</v>
      </c>
    </row>
    <row r="111" spans="1:11" ht="20.100000000000001" customHeight="1" x14ac:dyDescent="0.25">
      <c r="A111" s="533" t="s">
        <v>226</v>
      </c>
      <c r="B111" s="9">
        <v>873</v>
      </c>
      <c r="C111" s="9">
        <v>1295</v>
      </c>
      <c r="D111" s="9">
        <v>2168</v>
      </c>
      <c r="E111" s="9">
        <v>0</v>
      </c>
      <c r="F111" s="9">
        <v>0</v>
      </c>
      <c r="G111" s="9">
        <f t="shared" si="17"/>
        <v>0</v>
      </c>
      <c r="H111" s="9">
        <f t="shared" si="18"/>
        <v>873</v>
      </c>
      <c r="I111" s="9">
        <f t="shared" si="19"/>
        <v>1295</v>
      </c>
      <c r="J111" s="9">
        <f t="shared" si="20"/>
        <v>2168</v>
      </c>
      <c r="K111" s="593" t="s">
        <v>267</v>
      </c>
    </row>
    <row r="112" spans="1:11" ht="20.100000000000001" customHeight="1" x14ac:dyDescent="0.25">
      <c r="A112" s="533" t="s">
        <v>228</v>
      </c>
      <c r="B112" s="9"/>
      <c r="C112" s="9">
        <v>197</v>
      </c>
      <c r="D112" s="9">
        <v>197</v>
      </c>
      <c r="E112" s="9">
        <v>0</v>
      </c>
      <c r="F112" s="9">
        <v>0</v>
      </c>
      <c r="G112" s="9">
        <f t="shared" si="17"/>
        <v>0</v>
      </c>
      <c r="H112" s="9">
        <f t="shared" si="18"/>
        <v>0</v>
      </c>
      <c r="I112" s="9">
        <f t="shared" si="19"/>
        <v>197</v>
      </c>
      <c r="J112" s="9">
        <f t="shared" si="20"/>
        <v>197</v>
      </c>
      <c r="K112" s="593" t="s">
        <v>268</v>
      </c>
    </row>
    <row r="113" spans="1:11" ht="20.100000000000001" customHeight="1" x14ac:dyDescent="0.25">
      <c r="A113" s="533" t="s">
        <v>230</v>
      </c>
      <c r="B113" s="9">
        <v>1277</v>
      </c>
      <c r="C113" s="9">
        <v>868</v>
      </c>
      <c r="D113" s="9">
        <v>2145</v>
      </c>
      <c r="E113" s="9">
        <v>0</v>
      </c>
      <c r="F113" s="9">
        <v>1</v>
      </c>
      <c r="G113" s="9">
        <f t="shared" si="17"/>
        <v>1</v>
      </c>
      <c r="H113" s="9">
        <f t="shared" si="18"/>
        <v>1277</v>
      </c>
      <c r="I113" s="9">
        <f t="shared" si="19"/>
        <v>869</v>
      </c>
      <c r="J113" s="9">
        <f t="shared" si="20"/>
        <v>2146</v>
      </c>
      <c r="K113" s="593" t="s">
        <v>231</v>
      </c>
    </row>
    <row r="114" spans="1:11" ht="38.25" customHeight="1" x14ac:dyDescent="0.25">
      <c r="A114" s="533" t="s">
        <v>232</v>
      </c>
      <c r="B114" s="9">
        <v>760</v>
      </c>
      <c r="C114" s="9">
        <v>730</v>
      </c>
      <c r="D114" s="9">
        <v>1490</v>
      </c>
      <c r="E114" s="9">
        <v>0</v>
      </c>
      <c r="F114" s="9">
        <v>0</v>
      </c>
      <c r="G114" s="9">
        <f t="shared" si="17"/>
        <v>0</v>
      </c>
      <c r="H114" s="9">
        <f t="shared" si="18"/>
        <v>760</v>
      </c>
      <c r="I114" s="9">
        <f t="shared" si="19"/>
        <v>730</v>
      </c>
      <c r="J114" s="9">
        <f t="shared" si="20"/>
        <v>1490</v>
      </c>
      <c r="K114" s="599" t="s">
        <v>233</v>
      </c>
    </row>
    <row r="115" spans="1:11" ht="20.100000000000001" customHeight="1" x14ac:dyDescent="0.25">
      <c r="A115" s="533" t="s">
        <v>234</v>
      </c>
      <c r="B115" s="9">
        <v>665</v>
      </c>
      <c r="C115" s="9">
        <v>801</v>
      </c>
      <c r="D115" s="9">
        <v>1466</v>
      </c>
      <c r="E115" s="9">
        <v>1</v>
      </c>
      <c r="F115" s="9">
        <v>1</v>
      </c>
      <c r="G115" s="9">
        <f t="shared" si="17"/>
        <v>2</v>
      </c>
      <c r="H115" s="9">
        <f t="shared" si="18"/>
        <v>666</v>
      </c>
      <c r="I115" s="9">
        <f t="shared" si="19"/>
        <v>802</v>
      </c>
      <c r="J115" s="9">
        <f t="shared" si="20"/>
        <v>1468</v>
      </c>
      <c r="K115" s="593" t="s">
        <v>235</v>
      </c>
    </row>
    <row r="116" spans="1:11" ht="20.100000000000001" customHeight="1" x14ac:dyDescent="0.25">
      <c r="A116" s="533" t="s">
        <v>236</v>
      </c>
      <c r="B116" s="9">
        <v>0</v>
      </c>
      <c r="C116" s="9">
        <v>301</v>
      </c>
      <c r="D116" s="9">
        <v>301</v>
      </c>
      <c r="E116" s="9">
        <v>0</v>
      </c>
      <c r="F116" s="9">
        <v>0</v>
      </c>
      <c r="G116" s="9">
        <f t="shared" si="17"/>
        <v>0</v>
      </c>
      <c r="H116" s="9">
        <f t="shared" si="18"/>
        <v>0</v>
      </c>
      <c r="I116" s="9">
        <f t="shared" si="19"/>
        <v>301</v>
      </c>
      <c r="J116" s="9">
        <f t="shared" si="20"/>
        <v>301</v>
      </c>
      <c r="K116" s="593" t="s">
        <v>269</v>
      </c>
    </row>
    <row r="117" spans="1:11" ht="20.100000000000001" customHeight="1" x14ac:dyDescent="0.25">
      <c r="A117" s="533" t="s">
        <v>238</v>
      </c>
      <c r="B117" s="9">
        <v>88</v>
      </c>
      <c r="C117" s="9">
        <v>20</v>
      </c>
      <c r="D117" s="9">
        <v>108</v>
      </c>
      <c r="E117" s="9">
        <v>0</v>
      </c>
      <c r="F117" s="9">
        <v>0</v>
      </c>
      <c r="G117" s="9">
        <f t="shared" si="17"/>
        <v>0</v>
      </c>
      <c r="H117" s="9">
        <f t="shared" si="18"/>
        <v>88</v>
      </c>
      <c r="I117" s="9">
        <f t="shared" si="19"/>
        <v>20</v>
      </c>
      <c r="J117" s="9">
        <f t="shared" si="20"/>
        <v>108</v>
      </c>
      <c r="K117" s="593" t="s">
        <v>239</v>
      </c>
    </row>
    <row r="118" spans="1:11" ht="20.100000000000001" customHeight="1" x14ac:dyDescent="0.25">
      <c r="A118" s="533" t="s">
        <v>242</v>
      </c>
      <c r="B118" s="9">
        <v>165</v>
      </c>
      <c r="C118" s="9">
        <v>195</v>
      </c>
      <c r="D118" s="9">
        <v>360</v>
      </c>
      <c r="E118" s="9">
        <v>1</v>
      </c>
      <c r="F118" s="9">
        <v>0</v>
      </c>
      <c r="G118" s="9">
        <f t="shared" si="17"/>
        <v>1</v>
      </c>
      <c r="H118" s="9">
        <f t="shared" si="18"/>
        <v>166</v>
      </c>
      <c r="I118" s="9">
        <f t="shared" si="19"/>
        <v>195</v>
      </c>
      <c r="J118" s="9">
        <f t="shared" si="20"/>
        <v>361</v>
      </c>
      <c r="K118" s="593" t="s">
        <v>243</v>
      </c>
    </row>
    <row r="119" spans="1:11" ht="20.100000000000001" customHeight="1" x14ac:dyDescent="0.25">
      <c r="A119" s="533" t="s">
        <v>244</v>
      </c>
      <c r="B119" s="9">
        <v>196</v>
      </c>
      <c r="C119" s="9">
        <v>187</v>
      </c>
      <c r="D119" s="9">
        <v>383</v>
      </c>
      <c r="E119" s="9">
        <v>0</v>
      </c>
      <c r="F119" s="9">
        <v>0</v>
      </c>
      <c r="G119" s="9">
        <f t="shared" si="17"/>
        <v>0</v>
      </c>
      <c r="H119" s="9">
        <f t="shared" si="18"/>
        <v>196</v>
      </c>
      <c r="I119" s="9">
        <f t="shared" si="19"/>
        <v>187</v>
      </c>
      <c r="J119" s="9">
        <f t="shared" si="20"/>
        <v>383</v>
      </c>
      <c r="K119" s="593" t="s">
        <v>245</v>
      </c>
    </row>
    <row r="120" spans="1:11" ht="20.100000000000001" customHeight="1" x14ac:dyDescent="0.25">
      <c r="A120" s="533" t="s">
        <v>246</v>
      </c>
      <c r="B120" s="9">
        <v>107</v>
      </c>
      <c r="C120" s="9">
        <v>40</v>
      </c>
      <c r="D120" s="9">
        <v>147</v>
      </c>
      <c r="E120" s="9">
        <v>0</v>
      </c>
      <c r="F120" s="9">
        <v>0</v>
      </c>
      <c r="G120" s="9">
        <f t="shared" si="17"/>
        <v>0</v>
      </c>
      <c r="H120" s="9">
        <f t="shared" si="18"/>
        <v>107</v>
      </c>
      <c r="I120" s="9">
        <f t="shared" si="19"/>
        <v>40</v>
      </c>
      <c r="J120" s="9">
        <f t="shared" si="20"/>
        <v>147</v>
      </c>
      <c r="K120" s="593" t="s">
        <v>247</v>
      </c>
    </row>
    <row r="121" spans="1:11" ht="20.100000000000001" customHeight="1" x14ac:dyDescent="0.25">
      <c r="A121" s="533" t="s">
        <v>250</v>
      </c>
      <c r="B121" s="9">
        <v>364</v>
      </c>
      <c r="C121" s="9">
        <v>116</v>
      </c>
      <c r="D121" s="9">
        <v>480</v>
      </c>
      <c r="E121" s="9">
        <v>0</v>
      </c>
      <c r="F121" s="9">
        <v>0</v>
      </c>
      <c r="G121" s="9">
        <f t="shared" si="17"/>
        <v>0</v>
      </c>
      <c r="H121" s="9">
        <f t="shared" si="18"/>
        <v>364</v>
      </c>
      <c r="I121" s="9">
        <f t="shared" si="19"/>
        <v>116</v>
      </c>
      <c r="J121" s="9">
        <f t="shared" si="20"/>
        <v>480</v>
      </c>
      <c r="K121" s="593" t="s">
        <v>251</v>
      </c>
    </row>
    <row r="122" spans="1:11" ht="20.100000000000001" customHeight="1" x14ac:dyDescent="0.25">
      <c r="A122" s="533" t="s">
        <v>252</v>
      </c>
      <c r="B122" s="9">
        <v>427</v>
      </c>
      <c r="C122" s="9">
        <v>371</v>
      </c>
      <c r="D122" s="9">
        <v>798</v>
      </c>
      <c r="E122" s="9">
        <v>0</v>
      </c>
      <c r="F122" s="9">
        <v>2</v>
      </c>
      <c r="G122" s="9">
        <f t="shared" si="17"/>
        <v>2</v>
      </c>
      <c r="H122" s="9">
        <f t="shared" si="18"/>
        <v>427</v>
      </c>
      <c r="I122" s="9">
        <f t="shared" si="19"/>
        <v>373</v>
      </c>
      <c r="J122" s="9">
        <f t="shared" si="20"/>
        <v>800</v>
      </c>
      <c r="K122" s="593" t="s">
        <v>253</v>
      </c>
    </row>
    <row r="123" spans="1:11" ht="20.100000000000001" customHeight="1" x14ac:dyDescent="0.25">
      <c r="A123" s="5" t="s">
        <v>254</v>
      </c>
      <c r="B123" s="596">
        <v>167</v>
      </c>
      <c r="C123" s="596">
        <v>104</v>
      </c>
      <c r="D123" s="596">
        <v>271</v>
      </c>
      <c r="E123" s="9">
        <v>0</v>
      </c>
      <c r="F123" s="9">
        <v>0</v>
      </c>
      <c r="G123" s="9">
        <f t="shared" si="17"/>
        <v>0</v>
      </c>
      <c r="H123" s="9">
        <f t="shared" si="18"/>
        <v>167</v>
      </c>
      <c r="I123" s="9">
        <f t="shared" si="19"/>
        <v>104</v>
      </c>
      <c r="J123" s="9">
        <f t="shared" si="20"/>
        <v>271</v>
      </c>
      <c r="K123" s="7" t="s">
        <v>255</v>
      </c>
    </row>
    <row r="124" spans="1:11" ht="20.100000000000001" customHeight="1" thickBot="1" x14ac:dyDescent="0.3">
      <c r="A124" s="533" t="s">
        <v>127</v>
      </c>
      <c r="B124" s="9">
        <f>SUM(B109:B123)</f>
        <v>5496</v>
      </c>
      <c r="C124" s="9">
        <f t="shared" ref="C124:F124" si="21">SUM(C109:C123)</f>
        <v>5405</v>
      </c>
      <c r="D124" s="9">
        <f t="shared" si="21"/>
        <v>10901</v>
      </c>
      <c r="E124" s="9">
        <f t="shared" si="21"/>
        <v>2</v>
      </c>
      <c r="F124" s="9">
        <f t="shared" si="21"/>
        <v>5</v>
      </c>
      <c r="G124" s="9">
        <f t="shared" si="17"/>
        <v>7</v>
      </c>
      <c r="H124" s="9">
        <f t="shared" si="18"/>
        <v>5498</v>
      </c>
      <c r="I124" s="9">
        <f t="shared" si="19"/>
        <v>5410</v>
      </c>
      <c r="J124" s="9">
        <f t="shared" si="20"/>
        <v>10908</v>
      </c>
      <c r="K124" s="593" t="s">
        <v>261</v>
      </c>
    </row>
    <row r="125" spans="1:11" ht="20.100000000000001" customHeight="1" thickBot="1" x14ac:dyDescent="0.3">
      <c r="A125" s="23" t="s">
        <v>262</v>
      </c>
      <c r="B125" s="24">
        <f>SUM(B124,B99)</f>
        <v>25583</v>
      </c>
      <c r="C125" s="24">
        <f t="shared" ref="C125:F125" si="22">SUM(C124,C99)</f>
        <v>36390</v>
      </c>
      <c r="D125" s="24">
        <f t="shared" si="22"/>
        <v>61973</v>
      </c>
      <c r="E125" s="24">
        <f t="shared" si="22"/>
        <v>6</v>
      </c>
      <c r="F125" s="24">
        <f t="shared" si="22"/>
        <v>21</v>
      </c>
      <c r="G125" s="24">
        <f t="shared" si="17"/>
        <v>27</v>
      </c>
      <c r="H125" s="24">
        <f t="shared" si="18"/>
        <v>25589</v>
      </c>
      <c r="I125" s="24">
        <f t="shared" si="19"/>
        <v>36411</v>
      </c>
      <c r="J125" s="24">
        <f t="shared" si="20"/>
        <v>62000</v>
      </c>
      <c r="K125" s="594" t="s">
        <v>263</v>
      </c>
    </row>
    <row r="126" spans="1:11" ht="20.25" customHeight="1" thickTop="1" x14ac:dyDescent="0.25">
      <c r="A126" s="755" t="s">
        <v>920</v>
      </c>
      <c r="B126" s="755"/>
      <c r="C126" s="755"/>
      <c r="D126" s="755"/>
    </row>
    <row r="127" spans="1:11" ht="20.25" customHeight="1" x14ac:dyDescent="0.25"/>
    <row r="128" spans="1:11" s="660" customFormat="1" ht="20.25" customHeight="1" x14ac:dyDescent="0.25"/>
    <row r="129" spans="1:11" s="660" customFormat="1" ht="20.25" customHeight="1" x14ac:dyDescent="0.25"/>
    <row r="130" spans="1:11" s="660" customFormat="1" ht="20.25" customHeight="1" x14ac:dyDescent="0.25"/>
    <row r="131" spans="1:11" s="660" customFormat="1" ht="20.25" customHeight="1" x14ac:dyDescent="0.25"/>
    <row r="132" spans="1:11" ht="20.25" customHeight="1" x14ac:dyDescent="0.25"/>
    <row r="133" spans="1:11" ht="17.25" customHeight="1" x14ac:dyDescent="0.25"/>
    <row r="134" spans="1:11" ht="12.75" customHeight="1" x14ac:dyDescent="0.25"/>
    <row r="135" spans="1:11" ht="26.25" customHeight="1" x14ac:dyDescent="0.25">
      <c r="A135" s="738" t="s">
        <v>699</v>
      </c>
      <c r="B135" s="738"/>
      <c r="C135" s="738"/>
      <c r="D135" s="738"/>
      <c r="E135" s="738"/>
      <c r="F135" s="738"/>
      <c r="G135" s="738"/>
      <c r="H135" s="738"/>
      <c r="I135" s="738"/>
      <c r="J135" s="738"/>
      <c r="K135" s="738"/>
    </row>
    <row r="136" spans="1:11" ht="20.25" customHeight="1" x14ac:dyDescent="0.25">
      <c r="A136" s="742" t="s">
        <v>701</v>
      </c>
      <c r="B136" s="742"/>
      <c r="C136" s="742"/>
      <c r="D136" s="742"/>
      <c r="E136" s="742"/>
      <c r="F136" s="742"/>
      <c r="G136" s="742"/>
      <c r="H136" s="742"/>
      <c r="I136" s="742"/>
      <c r="J136" s="742"/>
      <c r="K136" s="742"/>
    </row>
    <row r="137" spans="1:11" ht="21" customHeight="1" thickBot="1" x14ac:dyDescent="0.3">
      <c r="A137" s="5" t="s">
        <v>793</v>
      </c>
      <c r="K137" s="71" t="s">
        <v>794</v>
      </c>
    </row>
    <row r="138" spans="1:11" s="617" customFormat="1" ht="16.5" customHeight="1" thickTop="1" x14ac:dyDescent="0.25">
      <c r="A138" s="735" t="s">
        <v>205</v>
      </c>
      <c r="B138" s="735" t="s">
        <v>1</v>
      </c>
      <c r="C138" s="735"/>
      <c r="D138" s="735"/>
      <c r="E138" s="735" t="s">
        <v>2</v>
      </c>
      <c r="F138" s="735"/>
      <c r="G138" s="735"/>
      <c r="H138" s="735" t="s">
        <v>4</v>
      </c>
      <c r="I138" s="735"/>
      <c r="J138" s="735"/>
      <c r="K138" s="735" t="s">
        <v>206</v>
      </c>
    </row>
    <row r="139" spans="1:11" s="617" customFormat="1" ht="15" customHeight="1" x14ac:dyDescent="0.25">
      <c r="A139" s="736"/>
      <c r="B139" s="736" t="s">
        <v>6</v>
      </c>
      <c r="C139" s="736"/>
      <c r="D139" s="736"/>
      <c r="E139" s="736" t="s">
        <v>7</v>
      </c>
      <c r="F139" s="736"/>
      <c r="G139" s="736"/>
      <c r="H139" s="736" t="s">
        <v>9</v>
      </c>
      <c r="I139" s="736"/>
      <c r="J139" s="736"/>
      <c r="K139" s="736"/>
    </row>
    <row r="140" spans="1:11" s="617" customFormat="1" ht="15.75" customHeight="1" x14ac:dyDescent="0.25">
      <c r="A140" s="736"/>
      <c r="B140" s="581" t="s">
        <v>10</v>
      </c>
      <c r="C140" s="581" t="s">
        <v>11</v>
      </c>
      <c r="D140" s="581" t="s">
        <v>12</v>
      </c>
      <c r="E140" s="581" t="s">
        <v>10</v>
      </c>
      <c r="F140" s="581" t="s">
        <v>11</v>
      </c>
      <c r="G140" s="581" t="s">
        <v>12</v>
      </c>
      <c r="H140" s="581" t="s">
        <v>10</v>
      </c>
      <c r="I140" s="581" t="s">
        <v>11</v>
      </c>
      <c r="J140" s="581" t="s">
        <v>12</v>
      </c>
      <c r="K140" s="736"/>
    </row>
    <row r="141" spans="1:11" s="617" customFormat="1" ht="18.75" customHeight="1" thickBot="1" x14ac:dyDescent="0.3">
      <c r="A141" s="737"/>
      <c r="B141" s="582" t="s">
        <v>13</v>
      </c>
      <c r="C141" s="582" t="s">
        <v>14</v>
      </c>
      <c r="D141" s="582" t="s">
        <v>9</v>
      </c>
      <c r="E141" s="582" t="s">
        <v>13</v>
      </c>
      <c r="F141" s="582" t="s">
        <v>14</v>
      </c>
      <c r="G141" s="582" t="s">
        <v>9</v>
      </c>
      <c r="H141" s="582" t="s">
        <v>13</v>
      </c>
      <c r="I141" s="582" t="s">
        <v>14</v>
      </c>
      <c r="J141" s="582" t="s">
        <v>9</v>
      </c>
      <c r="K141" s="737"/>
    </row>
    <row r="142" spans="1:11" ht="18" customHeight="1" x14ac:dyDescent="0.25">
      <c r="A142" s="5" t="s">
        <v>15</v>
      </c>
      <c r="B142" s="596"/>
      <c r="C142" s="596"/>
      <c r="D142" s="596"/>
      <c r="E142" s="596"/>
      <c r="F142" s="596"/>
      <c r="G142" s="596"/>
      <c r="H142" s="596"/>
      <c r="I142" s="596"/>
      <c r="J142" s="596"/>
      <c r="K142" s="7" t="s">
        <v>207</v>
      </c>
    </row>
    <row r="143" spans="1:11" ht="18" customHeight="1" x14ac:dyDescent="0.25">
      <c r="A143" s="533" t="s">
        <v>208</v>
      </c>
      <c r="B143" s="9">
        <v>123</v>
      </c>
      <c r="C143" s="9">
        <v>88</v>
      </c>
      <c r="D143" s="9">
        <f>SUM(B143:C143)</f>
        <v>211</v>
      </c>
      <c r="E143" s="9">
        <v>0</v>
      </c>
      <c r="F143" s="9">
        <v>0</v>
      </c>
      <c r="G143" s="9">
        <f>SUM(E143:F143)</f>
        <v>0</v>
      </c>
      <c r="H143" s="9">
        <f>E143+B143</f>
        <v>123</v>
      </c>
      <c r="I143" s="9">
        <f>F143+C143</f>
        <v>88</v>
      </c>
      <c r="J143" s="9">
        <f t="shared" ref="J143:J158" si="23">SUM(G143,D143)</f>
        <v>211</v>
      </c>
      <c r="K143" s="593" t="s">
        <v>209</v>
      </c>
    </row>
    <row r="144" spans="1:11" ht="18" customHeight="1" x14ac:dyDescent="0.25">
      <c r="A144" s="533" t="s">
        <v>210</v>
      </c>
      <c r="B144" s="9">
        <v>61</v>
      </c>
      <c r="C144" s="9">
        <v>42</v>
      </c>
      <c r="D144" s="9">
        <f t="shared" ref="D144:D166" si="24">SUM(B144:C144)</f>
        <v>103</v>
      </c>
      <c r="E144" s="9">
        <v>0</v>
      </c>
      <c r="F144" s="9">
        <v>0</v>
      </c>
      <c r="G144" s="9">
        <f t="shared" ref="G144:G166" si="25">SUM(E144:F144)</f>
        <v>0</v>
      </c>
      <c r="H144" s="9">
        <f t="shared" ref="H144:H165" si="26">E144+B144</f>
        <v>61</v>
      </c>
      <c r="I144" s="9">
        <f t="shared" ref="I144:I165" si="27">F144+C144</f>
        <v>42</v>
      </c>
      <c r="J144" s="9">
        <f t="shared" si="23"/>
        <v>103</v>
      </c>
      <c r="K144" s="593" t="s">
        <v>211</v>
      </c>
    </row>
    <row r="145" spans="1:11" ht="18" customHeight="1" x14ac:dyDescent="0.25">
      <c r="A145" s="533" t="s">
        <v>212</v>
      </c>
      <c r="B145" s="9">
        <v>86</v>
      </c>
      <c r="C145" s="9">
        <v>135</v>
      </c>
      <c r="D145" s="9">
        <f t="shared" si="24"/>
        <v>221</v>
      </c>
      <c r="E145" s="9">
        <v>0</v>
      </c>
      <c r="F145" s="9">
        <v>0</v>
      </c>
      <c r="G145" s="9">
        <f t="shared" si="25"/>
        <v>0</v>
      </c>
      <c r="H145" s="9">
        <f t="shared" si="26"/>
        <v>86</v>
      </c>
      <c r="I145" s="9">
        <f t="shared" si="27"/>
        <v>135</v>
      </c>
      <c r="J145" s="9">
        <f t="shared" si="23"/>
        <v>221</v>
      </c>
      <c r="K145" s="593" t="s">
        <v>213</v>
      </c>
    </row>
    <row r="146" spans="1:11" ht="18" customHeight="1" x14ac:dyDescent="0.25">
      <c r="A146" s="533" t="s">
        <v>214</v>
      </c>
      <c r="B146" s="9">
        <v>46</v>
      </c>
      <c r="C146" s="9">
        <v>81</v>
      </c>
      <c r="D146" s="9">
        <f t="shared" si="24"/>
        <v>127</v>
      </c>
      <c r="E146" s="9">
        <v>0</v>
      </c>
      <c r="F146" s="9">
        <v>0</v>
      </c>
      <c r="G146" s="9">
        <f t="shared" si="25"/>
        <v>0</v>
      </c>
      <c r="H146" s="9">
        <f t="shared" si="26"/>
        <v>46</v>
      </c>
      <c r="I146" s="9">
        <f t="shared" si="27"/>
        <v>81</v>
      </c>
      <c r="J146" s="9">
        <f t="shared" si="23"/>
        <v>127</v>
      </c>
      <c r="K146" s="593" t="s">
        <v>215</v>
      </c>
    </row>
    <row r="147" spans="1:11" ht="18" customHeight="1" x14ac:dyDescent="0.25">
      <c r="A147" s="533" t="s">
        <v>216</v>
      </c>
      <c r="B147" s="9">
        <v>31</v>
      </c>
      <c r="C147" s="9">
        <v>49</v>
      </c>
      <c r="D147" s="9">
        <f t="shared" si="24"/>
        <v>80</v>
      </c>
      <c r="E147" s="9">
        <v>0</v>
      </c>
      <c r="F147" s="9">
        <v>0</v>
      </c>
      <c r="G147" s="9">
        <f t="shared" si="25"/>
        <v>0</v>
      </c>
      <c r="H147" s="9">
        <f t="shared" si="26"/>
        <v>31</v>
      </c>
      <c r="I147" s="9">
        <f t="shared" si="27"/>
        <v>49</v>
      </c>
      <c r="J147" s="9">
        <f t="shared" si="23"/>
        <v>80</v>
      </c>
      <c r="K147" s="593" t="s">
        <v>217</v>
      </c>
    </row>
    <row r="148" spans="1:11" ht="18" customHeight="1" x14ac:dyDescent="0.25">
      <c r="A148" s="533" t="s">
        <v>218</v>
      </c>
      <c r="B148" s="9">
        <v>244</v>
      </c>
      <c r="C148" s="9">
        <v>168</v>
      </c>
      <c r="D148" s="9">
        <f t="shared" si="24"/>
        <v>412</v>
      </c>
      <c r="E148" s="9">
        <v>0</v>
      </c>
      <c r="F148" s="9">
        <v>0</v>
      </c>
      <c r="G148" s="9">
        <f t="shared" si="25"/>
        <v>0</v>
      </c>
      <c r="H148" s="9">
        <f t="shared" si="26"/>
        <v>244</v>
      </c>
      <c r="I148" s="9">
        <f t="shared" si="27"/>
        <v>168</v>
      </c>
      <c r="J148" s="9">
        <f t="shared" si="23"/>
        <v>412</v>
      </c>
      <c r="K148" s="593" t="s">
        <v>219</v>
      </c>
    </row>
    <row r="149" spans="1:11" ht="18" customHeight="1" x14ac:dyDescent="0.25">
      <c r="A149" s="533" t="s">
        <v>220</v>
      </c>
      <c r="B149" s="9">
        <v>88</v>
      </c>
      <c r="C149" s="9">
        <v>48</v>
      </c>
      <c r="D149" s="9">
        <f t="shared" si="24"/>
        <v>136</v>
      </c>
      <c r="E149" s="9">
        <v>0</v>
      </c>
      <c r="F149" s="9">
        <v>0</v>
      </c>
      <c r="G149" s="9">
        <f t="shared" si="25"/>
        <v>0</v>
      </c>
      <c r="H149" s="9">
        <f t="shared" si="26"/>
        <v>88</v>
      </c>
      <c r="I149" s="9">
        <f t="shared" si="27"/>
        <v>48</v>
      </c>
      <c r="J149" s="9">
        <f t="shared" si="23"/>
        <v>136</v>
      </c>
      <c r="K149" s="593" t="s">
        <v>271</v>
      </c>
    </row>
    <row r="150" spans="1:11" ht="18" customHeight="1" x14ac:dyDescent="0.25">
      <c r="A150" s="533" t="s">
        <v>222</v>
      </c>
      <c r="B150" s="9">
        <v>238</v>
      </c>
      <c r="C150" s="9">
        <v>222</v>
      </c>
      <c r="D150" s="9">
        <f t="shared" si="24"/>
        <v>460</v>
      </c>
      <c r="E150" s="9">
        <v>0</v>
      </c>
      <c r="F150" s="9">
        <v>0</v>
      </c>
      <c r="G150" s="9">
        <f t="shared" si="25"/>
        <v>0</v>
      </c>
      <c r="H150" s="9">
        <f t="shared" si="26"/>
        <v>238</v>
      </c>
      <c r="I150" s="9">
        <f t="shared" si="27"/>
        <v>222</v>
      </c>
      <c r="J150" s="9">
        <f t="shared" si="23"/>
        <v>460</v>
      </c>
      <c r="K150" s="593" t="s">
        <v>223</v>
      </c>
    </row>
    <row r="151" spans="1:11" ht="15.6" x14ac:dyDescent="0.25">
      <c r="A151" s="533" t="s">
        <v>272</v>
      </c>
      <c r="B151" s="9">
        <v>118</v>
      </c>
      <c r="C151" s="9">
        <v>136</v>
      </c>
      <c r="D151" s="9">
        <f t="shared" si="24"/>
        <v>254</v>
      </c>
      <c r="E151" s="9">
        <v>1</v>
      </c>
      <c r="F151" s="9">
        <v>0</v>
      </c>
      <c r="G151" s="9">
        <f t="shared" si="25"/>
        <v>1</v>
      </c>
      <c r="H151" s="9">
        <f t="shared" si="26"/>
        <v>119</v>
      </c>
      <c r="I151" s="9">
        <f t="shared" si="27"/>
        <v>136</v>
      </c>
      <c r="J151" s="9">
        <f t="shared" si="23"/>
        <v>255</v>
      </c>
      <c r="K151" s="593" t="s">
        <v>225</v>
      </c>
    </row>
    <row r="152" spans="1:11" ht="18" customHeight="1" x14ac:dyDescent="0.25">
      <c r="A152" s="5" t="s">
        <v>226</v>
      </c>
      <c r="B152" s="596">
        <v>282</v>
      </c>
      <c r="C152" s="596">
        <v>428</v>
      </c>
      <c r="D152" s="9">
        <f t="shared" si="24"/>
        <v>710</v>
      </c>
      <c r="E152" s="596">
        <v>0</v>
      </c>
      <c r="F152" s="596">
        <v>0</v>
      </c>
      <c r="G152" s="9">
        <f t="shared" si="25"/>
        <v>0</v>
      </c>
      <c r="H152" s="9">
        <f t="shared" si="26"/>
        <v>282</v>
      </c>
      <c r="I152" s="9">
        <f t="shared" si="27"/>
        <v>428</v>
      </c>
      <c r="J152" s="9">
        <f t="shared" si="23"/>
        <v>710</v>
      </c>
      <c r="K152" s="7" t="s">
        <v>227</v>
      </c>
    </row>
    <row r="153" spans="1:11" ht="18" customHeight="1" x14ac:dyDescent="0.25">
      <c r="A153" s="533" t="s">
        <v>228</v>
      </c>
      <c r="B153" s="9">
        <v>55</v>
      </c>
      <c r="C153" s="9">
        <v>209</v>
      </c>
      <c r="D153" s="9">
        <f t="shared" si="24"/>
        <v>264</v>
      </c>
      <c r="E153" s="9">
        <v>0</v>
      </c>
      <c r="F153" s="9">
        <v>1</v>
      </c>
      <c r="G153" s="9">
        <f t="shared" si="25"/>
        <v>1</v>
      </c>
      <c r="H153" s="9">
        <f t="shared" si="26"/>
        <v>55</v>
      </c>
      <c r="I153" s="9">
        <f t="shared" si="27"/>
        <v>210</v>
      </c>
      <c r="J153" s="9">
        <f t="shared" si="23"/>
        <v>265</v>
      </c>
      <c r="K153" s="593" t="s">
        <v>229</v>
      </c>
    </row>
    <row r="154" spans="1:11" ht="18" customHeight="1" x14ac:dyDescent="0.25">
      <c r="A154" s="533" t="s">
        <v>230</v>
      </c>
      <c r="B154" s="9">
        <v>112</v>
      </c>
      <c r="C154" s="9">
        <v>121</v>
      </c>
      <c r="D154" s="9">
        <f t="shared" si="24"/>
        <v>233</v>
      </c>
      <c r="E154" s="9">
        <v>0</v>
      </c>
      <c r="F154" s="9">
        <v>0</v>
      </c>
      <c r="G154" s="9">
        <f t="shared" si="25"/>
        <v>0</v>
      </c>
      <c r="H154" s="9">
        <f t="shared" si="26"/>
        <v>112</v>
      </c>
      <c r="I154" s="9">
        <f t="shared" si="27"/>
        <v>121</v>
      </c>
      <c r="J154" s="9">
        <f t="shared" si="23"/>
        <v>233</v>
      </c>
      <c r="K154" s="593" t="s">
        <v>231</v>
      </c>
    </row>
    <row r="155" spans="1:11" ht="23.25" customHeight="1" x14ac:dyDescent="0.25">
      <c r="A155" s="5" t="s">
        <v>232</v>
      </c>
      <c r="B155" s="596">
        <v>137</v>
      </c>
      <c r="C155" s="596">
        <v>170</v>
      </c>
      <c r="D155" s="9">
        <f t="shared" si="24"/>
        <v>307</v>
      </c>
      <c r="E155" s="596">
        <v>0</v>
      </c>
      <c r="F155" s="596">
        <v>0</v>
      </c>
      <c r="G155" s="9">
        <f t="shared" si="25"/>
        <v>0</v>
      </c>
      <c r="H155" s="9">
        <f t="shared" si="26"/>
        <v>137</v>
      </c>
      <c r="I155" s="9">
        <f t="shared" si="27"/>
        <v>170</v>
      </c>
      <c r="J155" s="9">
        <f t="shared" si="23"/>
        <v>307</v>
      </c>
      <c r="K155" s="276" t="s">
        <v>233</v>
      </c>
    </row>
    <row r="156" spans="1:11" ht="18" customHeight="1" x14ac:dyDescent="0.25">
      <c r="A156" s="533" t="s">
        <v>234</v>
      </c>
      <c r="B156" s="9">
        <v>167</v>
      </c>
      <c r="C156" s="9">
        <v>342</v>
      </c>
      <c r="D156" s="9">
        <f t="shared" si="24"/>
        <v>509</v>
      </c>
      <c r="E156" s="9">
        <v>2</v>
      </c>
      <c r="F156" s="9">
        <v>1</v>
      </c>
      <c r="G156" s="9">
        <f t="shared" si="25"/>
        <v>3</v>
      </c>
      <c r="H156" s="9">
        <f t="shared" si="26"/>
        <v>169</v>
      </c>
      <c r="I156" s="9">
        <f t="shared" si="27"/>
        <v>343</v>
      </c>
      <c r="J156" s="9">
        <f t="shared" si="23"/>
        <v>512</v>
      </c>
      <c r="K156" s="593" t="s">
        <v>235</v>
      </c>
    </row>
    <row r="157" spans="1:11" ht="18" customHeight="1" x14ac:dyDescent="0.25">
      <c r="A157" s="533" t="s">
        <v>236</v>
      </c>
      <c r="B157" s="9">
        <v>45</v>
      </c>
      <c r="C157" s="9">
        <v>246</v>
      </c>
      <c r="D157" s="9">
        <f t="shared" si="24"/>
        <v>291</v>
      </c>
      <c r="E157" s="9">
        <v>0</v>
      </c>
      <c r="F157" s="9">
        <v>0</v>
      </c>
      <c r="G157" s="9">
        <f t="shared" si="25"/>
        <v>0</v>
      </c>
      <c r="H157" s="9">
        <f t="shared" si="26"/>
        <v>45</v>
      </c>
      <c r="I157" s="9">
        <f t="shared" si="27"/>
        <v>246</v>
      </c>
      <c r="J157" s="9">
        <f t="shared" si="23"/>
        <v>291</v>
      </c>
      <c r="K157" s="593" t="s">
        <v>237</v>
      </c>
    </row>
    <row r="158" spans="1:11" ht="18" customHeight="1" x14ac:dyDescent="0.25">
      <c r="A158" s="533" t="s">
        <v>238</v>
      </c>
      <c r="B158" s="9">
        <v>129</v>
      </c>
      <c r="C158" s="9">
        <v>51</v>
      </c>
      <c r="D158" s="9">
        <f t="shared" si="24"/>
        <v>180</v>
      </c>
      <c r="E158" s="9">
        <v>0</v>
      </c>
      <c r="F158" s="9">
        <v>0</v>
      </c>
      <c r="G158" s="9">
        <f t="shared" si="25"/>
        <v>0</v>
      </c>
      <c r="H158" s="9">
        <f t="shared" si="26"/>
        <v>129</v>
      </c>
      <c r="I158" s="9">
        <f t="shared" si="27"/>
        <v>51</v>
      </c>
      <c r="J158" s="9">
        <f t="shared" si="23"/>
        <v>180</v>
      </c>
      <c r="K158" s="593" t="s">
        <v>239</v>
      </c>
    </row>
    <row r="159" spans="1:11" ht="18" customHeight="1" x14ac:dyDescent="0.25">
      <c r="A159" s="533" t="s">
        <v>240</v>
      </c>
      <c r="B159" s="9">
        <v>0</v>
      </c>
      <c r="C159" s="9">
        <v>51</v>
      </c>
      <c r="D159" s="9">
        <f t="shared" si="24"/>
        <v>51</v>
      </c>
      <c r="E159" s="9">
        <v>0</v>
      </c>
      <c r="F159" s="9">
        <v>0</v>
      </c>
      <c r="G159" s="9">
        <f t="shared" si="25"/>
        <v>0</v>
      </c>
      <c r="H159" s="9">
        <f t="shared" si="26"/>
        <v>0</v>
      </c>
      <c r="I159" s="9">
        <f t="shared" si="27"/>
        <v>51</v>
      </c>
      <c r="J159" s="9">
        <f t="shared" ref="J159:J165" si="28">SUM(G159,D159)</f>
        <v>51</v>
      </c>
      <c r="K159" s="593" t="s">
        <v>241</v>
      </c>
    </row>
    <row r="160" spans="1:11" ht="18" customHeight="1" x14ac:dyDescent="0.25">
      <c r="A160" s="533" t="s">
        <v>242</v>
      </c>
      <c r="B160" s="9">
        <v>149</v>
      </c>
      <c r="C160" s="9">
        <v>144</v>
      </c>
      <c r="D160" s="9">
        <f t="shared" si="24"/>
        <v>293</v>
      </c>
      <c r="E160" s="9">
        <v>0</v>
      </c>
      <c r="F160" s="9">
        <v>1</v>
      </c>
      <c r="G160" s="9">
        <f t="shared" si="25"/>
        <v>1</v>
      </c>
      <c r="H160" s="9">
        <f t="shared" si="26"/>
        <v>149</v>
      </c>
      <c r="I160" s="9">
        <f t="shared" si="27"/>
        <v>145</v>
      </c>
      <c r="J160" s="9">
        <f t="shared" si="28"/>
        <v>294</v>
      </c>
      <c r="K160" s="593" t="s">
        <v>243</v>
      </c>
    </row>
    <row r="161" spans="1:11" ht="18" customHeight="1" x14ac:dyDescent="0.25">
      <c r="A161" s="533" t="s">
        <v>244</v>
      </c>
      <c r="B161" s="9">
        <v>166</v>
      </c>
      <c r="C161" s="9">
        <v>160</v>
      </c>
      <c r="D161" s="9">
        <f t="shared" si="24"/>
        <v>326</v>
      </c>
      <c r="E161" s="9">
        <v>0</v>
      </c>
      <c r="F161" s="9">
        <v>1</v>
      </c>
      <c r="G161" s="9">
        <f t="shared" si="25"/>
        <v>1</v>
      </c>
      <c r="H161" s="9">
        <f t="shared" si="26"/>
        <v>166</v>
      </c>
      <c r="I161" s="9">
        <f t="shared" si="27"/>
        <v>161</v>
      </c>
      <c r="J161" s="9">
        <f t="shared" si="28"/>
        <v>327</v>
      </c>
      <c r="K161" s="593" t="s">
        <v>245</v>
      </c>
    </row>
    <row r="162" spans="1:11" ht="18" customHeight="1" x14ac:dyDescent="0.25">
      <c r="A162" s="533" t="s">
        <v>246</v>
      </c>
      <c r="B162" s="9">
        <v>54</v>
      </c>
      <c r="C162" s="9">
        <v>39</v>
      </c>
      <c r="D162" s="9">
        <f t="shared" si="24"/>
        <v>93</v>
      </c>
      <c r="E162" s="9">
        <v>0</v>
      </c>
      <c r="F162" s="9">
        <v>0</v>
      </c>
      <c r="G162" s="9">
        <f t="shared" si="25"/>
        <v>0</v>
      </c>
      <c r="H162" s="9">
        <f t="shared" si="26"/>
        <v>54</v>
      </c>
      <c r="I162" s="9">
        <f t="shared" si="27"/>
        <v>39</v>
      </c>
      <c r="J162" s="9">
        <f t="shared" si="28"/>
        <v>93</v>
      </c>
      <c r="K162" s="593" t="s">
        <v>247</v>
      </c>
    </row>
    <row r="163" spans="1:11" ht="18" customHeight="1" x14ac:dyDescent="0.25">
      <c r="A163" s="533" t="s">
        <v>248</v>
      </c>
      <c r="B163" s="9">
        <v>28</v>
      </c>
      <c r="C163" s="9">
        <v>24</v>
      </c>
      <c r="D163" s="9">
        <f t="shared" si="24"/>
        <v>52</v>
      </c>
      <c r="E163" s="9">
        <v>0</v>
      </c>
      <c r="F163" s="9">
        <v>0</v>
      </c>
      <c r="G163" s="9">
        <f t="shared" si="25"/>
        <v>0</v>
      </c>
      <c r="H163" s="9">
        <f t="shared" si="26"/>
        <v>28</v>
      </c>
      <c r="I163" s="9">
        <f t="shared" si="27"/>
        <v>24</v>
      </c>
      <c r="J163" s="9">
        <f t="shared" si="28"/>
        <v>52</v>
      </c>
      <c r="K163" s="593" t="s">
        <v>249</v>
      </c>
    </row>
    <row r="164" spans="1:11" ht="18" customHeight="1" x14ac:dyDescent="0.25">
      <c r="A164" s="533" t="s">
        <v>250</v>
      </c>
      <c r="B164" s="9">
        <v>43</v>
      </c>
      <c r="C164" s="9">
        <v>39</v>
      </c>
      <c r="D164" s="9">
        <f t="shared" si="24"/>
        <v>82</v>
      </c>
      <c r="E164" s="9">
        <v>0</v>
      </c>
      <c r="F164" s="9">
        <v>0</v>
      </c>
      <c r="G164" s="9">
        <f t="shared" si="25"/>
        <v>0</v>
      </c>
      <c r="H164" s="9">
        <f t="shared" si="26"/>
        <v>43</v>
      </c>
      <c r="I164" s="9">
        <f t="shared" si="27"/>
        <v>39</v>
      </c>
      <c r="J164" s="9">
        <f t="shared" si="28"/>
        <v>82</v>
      </c>
      <c r="K164" s="593" t="s">
        <v>251</v>
      </c>
    </row>
    <row r="165" spans="1:11" ht="18" customHeight="1" x14ac:dyDescent="0.25">
      <c r="A165" s="533" t="s">
        <v>252</v>
      </c>
      <c r="B165" s="9">
        <v>173</v>
      </c>
      <c r="C165" s="9">
        <v>77</v>
      </c>
      <c r="D165" s="9">
        <f t="shared" si="24"/>
        <v>250</v>
      </c>
      <c r="E165" s="9">
        <v>0</v>
      </c>
      <c r="F165" s="9">
        <v>0</v>
      </c>
      <c r="G165" s="9">
        <f t="shared" si="25"/>
        <v>0</v>
      </c>
      <c r="H165" s="9">
        <f t="shared" si="26"/>
        <v>173</v>
      </c>
      <c r="I165" s="9">
        <f t="shared" si="27"/>
        <v>77</v>
      </c>
      <c r="J165" s="9">
        <f t="shared" si="28"/>
        <v>250</v>
      </c>
      <c r="K165" s="593" t="s">
        <v>253</v>
      </c>
    </row>
    <row r="166" spans="1:11" ht="18" customHeight="1" thickBot="1" x14ac:dyDescent="0.3">
      <c r="A166" s="20" t="s">
        <v>254</v>
      </c>
      <c r="B166" s="21">
        <v>88</v>
      </c>
      <c r="C166" s="21">
        <v>35</v>
      </c>
      <c r="D166" s="21">
        <f t="shared" si="24"/>
        <v>123</v>
      </c>
      <c r="E166" s="21">
        <v>3</v>
      </c>
      <c r="F166" s="21">
        <v>0</v>
      </c>
      <c r="G166" s="9">
        <f t="shared" si="25"/>
        <v>3</v>
      </c>
      <c r="H166" s="21">
        <f>E166+B166</f>
        <v>91</v>
      </c>
      <c r="I166" s="21">
        <f>F166+C166</f>
        <v>35</v>
      </c>
      <c r="J166" s="21">
        <f>SUM(G166,D166)</f>
        <v>126</v>
      </c>
      <c r="K166" s="22" t="s">
        <v>255</v>
      </c>
    </row>
    <row r="167" spans="1:11" ht="13.5" customHeight="1" thickBot="1" x14ac:dyDescent="0.3">
      <c r="A167" s="89" t="s">
        <v>925</v>
      </c>
      <c r="B167" s="24">
        <f>SUM(B143:B166)</f>
        <v>2663</v>
      </c>
      <c r="C167" s="24">
        <f t="shared" ref="C167:J167" si="29">SUM(C143:C166)</f>
        <v>3105</v>
      </c>
      <c r="D167" s="24">
        <f t="shared" ref="D167" si="30">C167+B167</f>
        <v>5768</v>
      </c>
      <c r="E167" s="24">
        <f t="shared" si="29"/>
        <v>6</v>
      </c>
      <c r="F167" s="24">
        <f t="shared" si="29"/>
        <v>4</v>
      </c>
      <c r="G167" s="24">
        <f t="shared" si="29"/>
        <v>10</v>
      </c>
      <c r="H167" s="24">
        <f t="shared" si="29"/>
        <v>2669</v>
      </c>
      <c r="I167" s="24">
        <f t="shared" si="29"/>
        <v>3109</v>
      </c>
      <c r="J167" s="24">
        <f t="shared" si="29"/>
        <v>5778</v>
      </c>
      <c r="K167" s="594" t="s">
        <v>926</v>
      </c>
    </row>
    <row r="168" spans="1:11" ht="19.5" customHeight="1" thickTop="1" x14ac:dyDescent="0.25">
      <c r="A168" s="600"/>
      <c r="B168" s="581"/>
      <c r="C168" s="581"/>
      <c r="D168" s="581"/>
      <c r="E168" s="581"/>
      <c r="F168" s="581"/>
      <c r="G168" s="581"/>
      <c r="H168" s="581"/>
      <c r="I168" s="581"/>
      <c r="J168" s="581"/>
      <c r="K168" s="592"/>
    </row>
    <row r="169" spans="1:11" s="660" customFormat="1" ht="19.5" customHeight="1" x14ac:dyDescent="0.25">
      <c r="A169" s="668"/>
      <c r="B169" s="656"/>
      <c r="C169" s="656"/>
      <c r="D169" s="656"/>
      <c r="E169" s="656"/>
      <c r="F169" s="656"/>
      <c r="G169" s="656"/>
      <c r="H169" s="656"/>
      <c r="I169" s="656"/>
      <c r="J169" s="656"/>
      <c r="K169" s="664"/>
    </row>
    <row r="170" spans="1:11" ht="19.5" customHeight="1" x14ac:dyDescent="0.25">
      <c r="A170" s="600"/>
      <c r="B170" s="581"/>
      <c r="C170" s="581"/>
      <c r="D170" s="581"/>
      <c r="E170" s="581"/>
      <c r="F170" s="581"/>
      <c r="G170" s="581"/>
      <c r="H170" s="581"/>
      <c r="I170" s="581"/>
      <c r="J170" s="581"/>
      <c r="K170" s="592"/>
    </row>
    <row r="171" spans="1:11" ht="2.25" customHeight="1" x14ac:dyDescent="0.25">
      <c r="A171" s="600"/>
      <c r="B171" s="581"/>
      <c r="C171" s="581"/>
      <c r="D171" s="581"/>
      <c r="E171" s="581"/>
      <c r="F171" s="581"/>
      <c r="G171" s="581"/>
      <c r="H171" s="581"/>
      <c r="I171" s="581"/>
      <c r="J171" s="581"/>
      <c r="K171" s="592"/>
    </row>
    <row r="172" spans="1:11" ht="23.25" customHeight="1" thickBot="1" x14ac:dyDescent="0.3">
      <c r="A172" s="5" t="s">
        <v>795</v>
      </c>
      <c r="K172" s="562" t="s">
        <v>308</v>
      </c>
    </row>
    <row r="173" spans="1:11" s="617" customFormat="1" ht="18" customHeight="1" thickTop="1" x14ac:dyDescent="0.25">
      <c r="A173" s="735" t="s">
        <v>205</v>
      </c>
      <c r="B173" s="735" t="s">
        <v>1</v>
      </c>
      <c r="C173" s="735"/>
      <c r="D173" s="735"/>
      <c r="E173" s="735" t="s">
        <v>2</v>
      </c>
      <c r="F173" s="735"/>
      <c r="G173" s="735"/>
      <c r="H173" s="735" t="s">
        <v>4</v>
      </c>
      <c r="I173" s="735"/>
      <c r="J173" s="735"/>
      <c r="K173" s="735" t="s">
        <v>206</v>
      </c>
    </row>
    <row r="174" spans="1:11" s="617" customFormat="1" ht="16.5" customHeight="1" x14ac:dyDescent="0.25">
      <c r="A174" s="736"/>
      <c r="B174" s="736" t="s">
        <v>6</v>
      </c>
      <c r="C174" s="736"/>
      <c r="D174" s="736"/>
      <c r="E174" s="736" t="s">
        <v>7</v>
      </c>
      <c r="F174" s="736"/>
      <c r="G174" s="736"/>
      <c r="H174" s="736" t="s">
        <v>9</v>
      </c>
      <c r="I174" s="736"/>
      <c r="J174" s="736"/>
      <c r="K174" s="736"/>
    </row>
    <row r="175" spans="1:11" s="617" customFormat="1" ht="21" customHeight="1" x14ac:dyDescent="0.25">
      <c r="A175" s="736"/>
      <c r="B175" s="581" t="s">
        <v>10</v>
      </c>
      <c r="C175" s="581" t="s">
        <v>11</v>
      </c>
      <c r="D175" s="581" t="s">
        <v>12</v>
      </c>
      <c r="E175" s="581" t="s">
        <v>10</v>
      </c>
      <c r="F175" s="581" t="s">
        <v>11</v>
      </c>
      <c r="G175" s="581" t="s">
        <v>12</v>
      </c>
      <c r="H175" s="581" t="s">
        <v>10</v>
      </c>
      <c r="I175" s="581" t="s">
        <v>11</v>
      </c>
      <c r="J175" s="581" t="s">
        <v>12</v>
      </c>
      <c r="K175" s="736"/>
    </row>
    <row r="176" spans="1:11" s="617" customFormat="1" ht="16.5" customHeight="1" thickBot="1" x14ac:dyDescent="0.3">
      <c r="A176" s="737"/>
      <c r="B176" s="582" t="s">
        <v>13</v>
      </c>
      <c r="C176" s="582" t="s">
        <v>14</v>
      </c>
      <c r="D176" s="582" t="s">
        <v>9</v>
      </c>
      <c r="E176" s="582" t="s">
        <v>13</v>
      </c>
      <c r="F176" s="582" t="s">
        <v>14</v>
      </c>
      <c r="G176" s="582" t="s">
        <v>9</v>
      </c>
      <c r="H176" s="582" t="s">
        <v>13</v>
      </c>
      <c r="I176" s="582" t="s">
        <v>14</v>
      </c>
      <c r="J176" s="582" t="s">
        <v>9</v>
      </c>
      <c r="K176" s="737"/>
    </row>
    <row r="177" spans="1:11" ht="26.25" customHeight="1" x14ac:dyDescent="0.25">
      <c r="A177" s="39" t="s">
        <v>274</v>
      </c>
      <c r="B177" s="40">
        <v>19</v>
      </c>
      <c r="C177" s="40">
        <v>11</v>
      </c>
      <c r="D177" s="40">
        <f>C177+B177</f>
        <v>30</v>
      </c>
      <c r="E177" s="40">
        <v>0</v>
      </c>
      <c r="F177" s="40">
        <v>0</v>
      </c>
      <c r="G177" s="40">
        <v>0</v>
      </c>
      <c r="H177" s="40">
        <f t="shared" ref="H177:J184" si="31">SUM(E177,B177)</f>
        <v>19</v>
      </c>
      <c r="I177" s="40">
        <f t="shared" si="31"/>
        <v>11</v>
      </c>
      <c r="J177" s="40">
        <f t="shared" si="31"/>
        <v>30</v>
      </c>
      <c r="K177" s="41" t="s">
        <v>275</v>
      </c>
    </row>
    <row r="178" spans="1:11" ht="25.5" customHeight="1" x14ac:dyDescent="0.25">
      <c r="A178" s="533" t="s">
        <v>276</v>
      </c>
      <c r="B178" s="9">
        <v>16</v>
      </c>
      <c r="C178" s="9">
        <v>10</v>
      </c>
      <c r="D178" s="9">
        <f t="shared" ref="D178:D191" si="32">C178+B178</f>
        <v>26</v>
      </c>
      <c r="E178" s="9">
        <v>0</v>
      </c>
      <c r="F178" s="9">
        <v>0</v>
      </c>
      <c r="G178" s="9">
        <v>0</v>
      </c>
      <c r="H178" s="9">
        <f t="shared" si="31"/>
        <v>16</v>
      </c>
      <c r="I178" s="9">
        <f t="shared" si="31"/>
        <v>10</v>
      </c>
      <c r="J178" s="9">
        <f t="shared" si="31"/>
        <v>26</v>
      </c>
      <c r="K178" s="593" t="s">
        <v>277</v>
      </c>
    </row>
    <row r="179" spans="1:11" ht="21" customHeight="1" x14ac:dyDescent="0.25">
      <c r="A179" s="533" t="s">
        <v>278</v>
      </c>
      <c r="B179" s="9">
        <v>21</v>
      </c>
      <c r="C179" s="9">
        <v>22</v>
      </c>
      <c r="D179" s="9">
        <f t="shared" si="32"/>
        <v>43</v>
      </c>
      <c r="E179" s="9">
        <v>0</v>
      </c>
      <c r="F179" s="9">
        <v>0</v>
      </c>
      <c r="G179" s="9">
        <v>0</v>
      </c>
      <c r="H179" s="9">
        <f t="shared" si="31"/>
        <v>21</v>
      </c>
      <c r="I179" s="9">
        <f t="shared" si="31"/>
        <v>22</v>
      </c>
      <c r="J179" s="9">
        <f t="shared" si="31"/>
        <v>43</v>
      </c>
      <c r="K179" s="593" t="s">
        <v>279</v>
      </c>
    </row>
    <row r="180" spans="1:11" ht="33" customHeight="1" x14ac:dyDescent="0.25">
      <c r="A180" s="533" t="s">
        <v>280</v>
      </c>
      <c r="B180" s="9">
        <v>16</v>
      </c>
      <c r="C180" s="9">
        <v>17</v>
      </c>
      <c r="D180" s="9">
        <f t="shared" si="32"/>
        <v>33</v>
      </c>
      <c r="E180" s="9">
        <v>0</v>
      </c>
      <c r="F180" s="9">
        <v>0</v>
      </c>
      <c r="G180" s="9">
        <v>0</v>
      </c>
      <c r="H180" s="9">
        <f t="shared" si="31"/>
        <v>16</v>
      </c>
      <c r="I180" s="9">
        <f t="shared" si="31"/>
        <v>17</v>
      </c>
      <c r="J180" s="9">
        <f t="shared" si="31"/>
        <v>33</v>
      </c>
      <c r="K180" s="599" t="s">
        <v>281</v>
      </c>
    </row>
    <row r="181" spans="1:11" ht="23.25" customHeight="1" x14ac:dyDescent="0.25">
      <c r="A181" s="533" t="s">
        <v>282</v>
      </c>
      <c r="B181" s="9">
        <v>8</v>
      </c>
      <c r="C181" s="9">
        <v>16</v>
      </c>
      <c r="D181" s="9">
        <f t="shared" si="32"/>
        <v>24</v>
      </c>
      <c r="E181" s="9">
        <v>0</v>
      </c>
      <c r="F181" s="9">
        <v>0</v>
      </c>
      <c r="G181" s="9">
        <v>0</v>
      </c>
      <c r="H181" s="9">
        <f t="shared" si="31"/>
        <v>8</v>
      </c>
      <c r="I181" s="9">
        <f t="shared" si="31"/>
        <v>16</v>
      </c>
      <c r="J181" s="9">
        <f t="shared" si="31"/>
        <v>24</v>
      </c>
      <c r="K181" s="593" t="s">
        <v>283</v>
      </c>
    </row>
    <row r="182" spans="1:11" ht="19.5" customHeight="1" x14ac:dyDescent="0.25">
      <c r="A182" s="533" t="s">
        <v>284</v>
      </c>
      <c r="B182" s="9">
        <v>7</v>
      </c>
      <c r="C182" s="9">
        <v>6</v>
      </c>
      <c r="D182" s="9">
        <f t="shared" si="32"/>
        <v>13</v>
      </c>
      <c r="E182" s="9">
        <v>0</v>
      </c>
      <c r="F182" s="9">
        <v>0</v>
      </c>
      <c r="G182" s="9">
        <v>0</v>
      </c>
      <c r="H182" s="9">
        <f t="shared" si="31"/>
        <v>7</v>
      </c>
      <c r="I182" s="9">
        <f t="shared" si="31"/>
        <v>6</v>
      </c>
      <c r="J182" s="9">
        <f t="shared" si="31"/>
        <v>13</v>
      </c>
      <c r="K182" s="593" t="s">
        <v>285</v>
      </c>
    </row>
    <row r="183" spans="1:11" ht="19.5" customHeight="1" x14ac:dyDescent="0.25">
      <c r="A183" s="533" t="s">
        <v>286</v>
      </c>
      <c r="B183" s="9">
        <v>11</v>
      </c>
      <c r="C183" s="9">
        <v>16</v>
      </c>
      <c r="D183" s="9">
        <f t="shared" si="32"/>
        <v>27</v>
      </c>
      <c r="E183" s="9">
        <v>0</v>
      </c>
      <c r="F183" s="9">
        <v>0</v>
      </c>
      <c r="G183" s="9">
        <v>0</v>
      </c>
      <c r="H183" s="9">
        <f t="shared" si="31"/>
        <v>11</v>
      </c>
      <c r="I183" s="9">
        <f t="shared" si="31"/>
        <v>16</v>
      </c>
      <c r="J183" s="9">
        <f t="shared" si="31"/>
        <v>27</v>
      </c>
      <c r="K183" s="593" t="s">
        <v>287</v>
      </c>
    </row>
    <row r="184" spans="1:11" ht="19.5" customHeight="1" x14ac:dyDescent="0.25">
      <c r="A184" s="533" t="s">
        <v>288</v>
      </c>
      <c r="B184" s="9">
        <v>6</v>
      </c>
      <c r="C184" s="9">
        <v>9</v>
      </c>
      <c r="D184" s="9">
        <f t="shared" si="32"/>
        <v>15</v>
      </c>
      <c r="E184" s="9">
        <v>0</v>
      </c>
      <c r="F184" s="9">
        <v>1</v>
      </c>
      <c r="G184" s="9">
        <v>1</v>
      </c>
      <c r="H184" s="9">
        <f t="shared" si="31"/>
        <v>6</v>
      </c>
      <c r="I184" s="9">
        <f t="shared" si="31"/>
        <v>10</v>
      </c>
      <c r="J184" s="9">
        <f t="shared" si="31"/>
        <v>16</v>
      </c>
      <c r="K184" s="593" t="s">
        <v>289</v>
      </c>
    </row>
    <row r="185" spans="1:11" ht="35.25" customHeight="1" x14ac:dyDescent="0.25">
      <c r="A185" s="533" t="s">
        <v>290</v>
      </c>
      <c r="B185" s="9">
        <v>21</v>
      </c>
      <c r="C185" s="9">
        <v>18</v>
      </c>
      <c r="D185" s="9">
        <f t="shared" si="32"/>
        <v>39</v>
      </c>
      <c r="E185" s="9">
        <v>1</v>
      </c>
      <c r="F185" s="9">
        <v>1</v>
      </c>
      <c r="G185" s="9">
        <v>2</v>
      </c>
      <c r="H185" s="9">
        <f>SUM(E185,B185)</f>
        <v>22</v>
      </c>
      <c r="I185" s="9">
        <f t="shared" ref="I185:J191" si="33">SUM(F185,C185)</f>
        <v>19</v>
      </c>
      <c r="J185" s="9">
        <f t="shared" si="33"/>
        <v>41</v>
      </c>
      <c r="K185" s="599" t="s">
        <v>291</v>
      </c>
    </row>
    <row r="186" spans="1:11" ht="26.25" customHeight="1" x14ac:dyDescent="0.25">
      <c r="A186" s="533" t="s">
        <v>292</v>
      </c>
      <c r="B186" s="9">
        <v>3</v>
      </c>
      <c r="C186" s="9">
        <v>7</v>
      </c>
      <c r="D186" s="9">
        <f t="shared" si="32"/>
        <v>10</v>
      </c>
      <c r="E186" s="9">
        <v>0</v>
      </c>
      <c r="F186" s="9">
        <v>0</v>
      </c>
      <c r="G186" s="9">
        <v>0</v>
      </c>
      <c r="H186" s="9">
        <f t="shared" ref="H186:H191" si="34">SUM(E186,B186)</f>
        <v>3</v>
      </c>
      <c r="I186" s="9">
        <f t="shared" si="33"/>
        <v>7</v>
      </c>
      <c r="J186" s="9">
        <f t="shared" si="33"/>
        <v>10</v>
      </c>
      <c r="K186" s="593" t="s">
        <v>293</v>
      </c>
    </row>
    <row r="187" spans="1:11" ht="27" customHeight="1" x14ac:dyDescent="0.25">
      <c r="A187" s="533" t="s">
        <v>294</v>
      </c>
      <c r="B187" s="9">
        <v>4</v>
      </c>
      <c r="C187" s="9">
        <v>12</v>
      </c>
      <c r="D187" s="9">
        <f t="shared" si="32"/>
        <v>16</v>
      </c>
      <c r="E187" s="9">
        <v>0</v>
      </c>
      <c r="F187" s="9">
        <v>0</v>
      </c>
      <c r="G187" s="9">
        <v>0</v>
      </c>
      <c r="H187" s="9">
        <f t="shared" si="34"/>
        <v>4</v>
      </c>
      <c r="I187" s="9">
        <f t="shared" si="33"/>
        <v>12</v>
      </c>
      <c r="J187" s="9">
        <f t="shared" si="33"/>
        <v>16</v>
      </c>
      <c r="K187" s="593" t="s">
        <v>295</v>
      </c>
    </row>
    <row r="188" spans="1:11" ht="27" customHeight="1" x14ac:dyDescent="0.25">
      <c r="A188" s="533" t="s">
        <v>296</v>
      </c>
      <c r="B188" s="9">
        <v>12</v>
      </c>
      <c r="C188" s="9">
        <v>3</v>
      </c>
      <c r="D188" s="9">
        <f t="shared" si="32"/>
        <v>15</v>
      </c>
      <c r="E188" s="9">
        <v>0</v>
      </c>
      <c r="F188" s="9">
        <v>1</v>
      </c>
      <c r="G188" s="9">
        <v>1</v>
      </c>
      <c r="H188" s="9">
        <f t="shared" si="34"/>
        <v>12</v>
      </c>
      <c r="I188" s="9">
        <f t="shared" si="33"/>
        <v>4</v>
      </c>
      <c r="J188" s="9">
        <f t="shared" si="33"/>
        <v>16</v>
      </c>
      <c r="K188" s="593" t="s">
        <v>297</v>
      </c>
    </row>
    <row r="189" spans="1:11" ht="27" customHeight="1" x14ac:dyDescent="0.25">
      <c r="A189" s="533" t="s">
        <v>298</v>
      </c>
      <c r="B189" s="9">
        <v>3</v>
      </c>
      <c r="C189" s="9">
        <v>6</v>
      </c>
      <c r="D189" s="9">
        <f t="shared" si="32"/>
        <v>9</v>
      </c>
      <c r="E189" s="9">
        <v>0</v>
      </c>
      <c r="F189" s="9">
        <v>0</v>
      </c>
      <c r="G189" s="9">
        <v>0</v>
      </c>
      <c r="H189" s="9">
        <f t="shared" si="34"/>
        <v>3</v>
      </c>
      <c r="I189" s="9">
        <f t="shared" si="33"/>
        <v>6</v>
      </c>
      <c r="J189" s="9">
        <f t="shared" si="33"/>
        <v>9</v>
      </c>
      <c r="K189" s="593" t="s">
        <v>299</v>
      </c>
    </row>
    <row r="190" spans="1:11" ht="38.25" customHeight="1" x14ac:dyDescent="0.25">
      <c r="A190" s="533" t="s">
        <v>300</v>
      </c>
      <c r="B190" s="9">
        <v>8</v>
      </c>
      <c r="C190" s="9">
        <v>8</v>
      </c>
      <c r="D190" s="9">
        <f t="shared" si="32"/>
        <v>16</v>
      </c>
      <c r="E190" s="9">
        <v>0</v>
      </c>
      <c r="F190" s="9">
        <v>0</v>
      </c>
      <c r="G190" s="9">
        <v>0</v>
      </c>
      <c r="H190" s="9">
        <f t="shared" si="34"/>
        <v>8</v>
      </c>
      <c r="I190" s="9">
        <f t="shared" si="33"/>
        <v>8</v>
      </c>
      <c r="J190" s="9">
        <f t="shared" si="33"/>
        <v>16</v>
      </c>
      <c r="K190" s="599" t="s">
        <v>301</v>
      </c>
    </row>
    <row r="191" spans="1:11" ht="35.25" customHeight="1" thickBot="1" x14ac:dyDescent="0.3">
      <c r="A191" s="600" t="s">
        <v>302</v>
      </c>
      <c r="B191" s="581">
        <v>91</v>
      </c>
      <c r="C191" s="581">
        <v>66</v>
      </c>
      <c r="D191" s="9">
        <f t="shared" si="32"/>
        <v>157</v>
      </c>
      <c r="E191" s="9">
        <v>0</v>
      </c>
      <c r="F191" s="9">
        <v>0</v>
      </c>
      <c r="G191" s="9">
        <v>0</v>
      </c>
      <c r="H191" s="596">
        <f t="shared" si="34"/>
        <v>91</v>
      </c>
      <c r="I191" s="596">
        <f t="shared" si="33"/>
        <v>66</v>
      </c>
      <c r="J191" s="596">
        <f t="shared" si="33"/>
        <v>157</v>
      </c>
      <c r="K191" s="592" t="s">
        <v>303</v>
      </c>
    </row>
    <row r="192" spans="1:11" ht="28.5" customHeight="1" thickBot="1" x14ac:dyDescent="0.3">
      <c r="A192" s="23" t="s">
        <v>90</v>
      </c>
      <c r="B192" s="24">
        <f>SUM(B143:B166,B177:B191)</f>
        <v>2909</v>
      </c>
      <c r="C192" s="24">
        <f t="shared" ref="C192:J192" si="35">SUM(C143:C166,C177:C191)</f>
        <v>3332</v>
      </c>
      <c r="D192" s="24">
        <f t="shared" si="35"/>
        <v>6241</v>
      </c>
      <c r="E192" s="24">
        <f t="shared" si="35"/>
        <v>7</v>
      </c>
      <c r="F192" s="24">
        <f t="shared" si="35"/>
        <v>7</v>
      </c>
      <c r="G192" s="24">
        <f t="shared" si="35"/>
        <v>14</v>
      </c>
      <c r="H192" s="24">
        <f t="shared" si="35"/>
        <v>2916</v>
      </c>
      <c r="I192" s="24">
        <f t="shared" si="35"/>
        <v>3339</v>
      </c>
      <c r="J192" s="24">
        <f t="shared" si="35"/>
        <v>6255</v>
      </c>
      <c r="K192" s="594" t="s">
        <v>91</v>
      </c>
    </row>
    <row r="193" spans="1:11" ht="23.25" customHeight="1" thickTop="1" x14ac:dyDescent="0.25"/>
    <row r="194" spans="1:11" s="660" customFormat="1" ht="23.25" customHeight="1" x14ac:dyDescent="0.25"/>
    <row r="195" spans="1:11" s="660" customFormat="1" ht="23.25" customHeight="1" x14ac:dyDescent="0.25"/>
    <row r="196" spans="1:11" s="660" customFormat="1" ht="23.25" customHeight="1" x14ac:dyDescent="0.25"/>
    <row r="197" spans="1:11" ht="23.25" customHeight="1" x14ac:dyDescent="0.25"/>
    <row r="198" spans="1:11" ht="23.25" customHeight="1" x14ac:dyDescent="0.25"/>
    <row r="199" spans="1:11" ht="23.25" customHeight="1" thickBot="1" x14ac:dyDescent="0.3">
      <c r="A199" s="5" t="s">
        <v>795</v>
      </c>
      <c r="K199" s="562" t="s">
        <v>308</v>
      </c>
    </row>
    <row r="200" spans="1:11" s="617" customFormat="1" ht="18.899999999999999" customHeight="1" thickTop="1" x14ac:dyDescent="0.25">
      <c r="A200" s="735" t="s">
        <v>205</v>
      </c>
      <c r="B200" s="735" t="s">
        <v>1</v>
      </c>
      <c r="C200" s="735"/>
      <c r="D200" s="735"/>
      <c r="E200" s="735" t="s">
        <v>2</v>
      </c>
      <c r="F200" s="735"/>
      <c r="G200" s="735"/>
      <c r="H200" s="735" t="s">
        <v>4</v>
      </c>
      <c r="I200" s="735"/>
      <c r="J200" s="735"/>
      <c r="K200" s="735" t="s">
        <v>206</v>
      </c>
    </row>
    <row r="201" spans="1:11" s="617" customFormat="1" ht="18.899999999999999" customHeight="1" x14ac:dyDescent="0.25">
      <c r="A201" s="736"/>
      <c r="B201" s="736" t="s">
        <v>6</v>
      </c>
      <c r="C201" s="736"/>
      <c r="D201" s="736"/>
      <c r="E201" s="736" t="s">
        <v>7</v>
      </c>
      <c r="F201" s="736"/>
      <c r="G201" s="736"/>
      <c r="H201" s="736" t="s">
        <v>9</v>
      </c>
      <c r="I201" s="736"/>
      <c r="J201" s="736"/>
      <c r="K201" s="736"/>
    </row>
    <row r="202" spans="1:11" s="617" customFormat="1" ht="18.899999999999999" customHeight="1" x14ac:dyDescent="0.25">
      <c r="A202" s="736"/>
      <c r="B202" s="581" t="s">
        <v>10</v>
      </c>
      <c r="C202" s="581" t="s">
        <v>11</v>
      </c>
      <c r="D202" s="581" t="s">
        <v>12</v>
      </c>
      <c r="E202" s="581" t="s">
        <v>10</v>
      </c>
      <c r="F202" s="581" t="s">
        <v>11</v>
      </c>
      <c r="G202" s="581" t="s">
        <v>12</v>
      </c>
      <c r="H202" s="581" t="s">
        <v>10</v>
      </c>
      <c r="I202" s="581" t="s">
        <v>11</v>
      </c>
      <c r="J202" s="581" t="s">
        <v>12</v>
      </c>
      <c r="K202" s="736"/>
    </row>
    <row r="203" spans="1:11" s="617" customFormat="1" ht="18.899999999999999" customHeight="1" thickBot="1" x14ac:dyDescent="0.3">
      <c r="A203" s="737"/>
      <c r="B203" s="582" t="s">
        <v>13</v>
      </c>
      <c r="C203" s="582" t="s">
        <v>14</v>
      </c>
      <c r="D203" s="582" t="s">
        <v>9</v>
      </c>
      <c r="E203" s="582" t="s">
        <v>13</v>
      </c>
      <c r="F203" s="582" t="s">
        <v>14</v>
      </c>
      <c r="G203" s="582" t="s">
        <v>9</v>
      </c>
      <c r="H203" s="582" t="s">
        <v>13</v>
      </c>
      <c r="I203" s="582" t="s">
        <v>14</v>
      </c>
      <c r="J203" s="582" t="s">
        <v>9</v>
      </c>
      <c r="K203" s="737"/>
    </row>
    <row r="204" spans="1:11" ht="27" customHeight="1" x14ac:dyDescent="0.25">
      <c r="A204" s="5" t="s">
        <v>92</v>
      </c>
      <c r="B204" s="596"/>
      <c r="C204" s="596"/>
      <c r="D204" s="596"/>
      <c r="E204" s="596"/>
      <c r="F204" s="596"/>
      <c r="G204" s="596"/>
      <c r="H204" s="596"/>
      <c r="I204" s="596"/>
      <c r="J204" s="596"/>
      <c r="K204" s="7" t="s">
        <v>93</v>
      </c>
    </row>
    <row r="205" spans="1:11" ht="28.5" customHeight="1" x14ac:dyDescent="0.25">
      <c r="A205" s="533" t="s">
        <v>244</v>
      </c>
      <c r="B205" s="9">
        <v>1</v>
      </c>
      <c r="C205" s="9">
        <v>1</v>
      </c>
      <c r="D205" s="9">
        <v>2</v>
      </c>
      <c r="E205" s="9">
        <v>0</v>
      </c>
      <c r="F205" s="9">
        <v>0</v>
      </c>
      <c r="G205" s="9">
        <v>0</v>
      </c>
      <c r="H205" s="9">
        <f t="shared" ref="H205" si="36">E205+B205</f>
        <v>1</v>
      </c>
      <c r="I205" s="9">
        <f t="shared" ref="I205" si="37">F205+C205</f>
        <v>1</v>
      </c>
      <c r="J205" s="9">
        <f t="shared" ref="J205" si="38">SUM(G205,D205)</f>
        <v>2</v>
      </c>
      <c r="K205" s="593" t="s">
        <v>245</v>
      </c>
    </row>
    <row r="206" spans="1:11" ht="28.5" customHeight="1" thickBot="1" x14ac:dyDescent="0.3">
      <c r="A206" s="533" t="s">
        <v>127</v>
      </c>
      <c r="B206" s="9">
        <f t="shared" ref="B206:J206" si="39">SUM(B205:B205)</f>
        <v>1</v>
      </c>
      <c r="C206" s="9">
        <f t="shared" si="39"/>
        <v>1</v>
      </c>
      <c r="D206" s="9">
        <f t="shared" si="39"/>
        <v>2</v>
      </c>
      <c r="E206" s="9">
        <f t="shared" si="39"/>
        <v>0</v>
      </c>
      <c r="F206" s="9">
        <f t="shared" si="39"/>
        <v>0</v>
      </c>
      <c r="G206" s="9">
        <f t="shared" si="39"/>
        <v>0</v>
      </c>
      <c r="H206" s="9">
        <f t="shared" si="39"/>
        <v>1</v>
      </c>
      <c r="I206" s="9">
        <f t="shared" si="39"/>
        <v>1</v>
      </c>
      <c r="J206" s="9">
        <f t="shared" si="39"/>
        <v>2</v>
      </c>
      <c r="K206" s="593" t="s">
        <v>261</v>
      </c>
    </row>
    <row r="207" spans="1:11" ht="28.5" customHeight="1" thickBot="1" x14ac:dyDescent="0.3">
      <c r="A207" s="23" t="s">
        <v>262</v>
      </c>
      <c r="B207" s="24">
        <f>SUM(B192,B206)</f>
        <v>2910</v>
      </c>
      <c r="C207" s="24">
        <f t="shared" ref="C207:J207" si="40">SUM(C192,C206)</f>
        <v>3333</v>
      </c>
      <c r="D207" s="24">
        <f t="shared" si="40"/>
        <v>6243</v>
      </c>
      <c r="E207" s="24">
        <f t="shared" si="40"/>
        <v>7</v>
      </c>
      <c r="F207" s="24">
        <f t="shared" si="40"/>
        <v>7</v>
      </c>
      <c r="G207" s="24">
        <f t="shared" si="40"/>
        <v>14</v>
      </c>
      <c r="H207" s="24">
        <f t="shared" si="40"/>
        <v>2917</v>
      </c>
      <c r="I207" s="24">
        <f t="shared" si="40"/>
        <v>3340</v>
      </c>
      <c r="J207" s="24">
        <f t="shared" si="40"/>
        <v>6257</v>
      </c>
      <c r="K207" s="594" t="s">
        <v>263</v>
      </c>
    </row>
    <row r="208" spans="1:11" ht="18.899999999999999" customHeight="1" thickTop="1" x14ac:dyDescent="0.25"/>
    <row r="209" ht="18.899999999999999" customHeight="1" x14ac:dyDescent="0.25"/>
    <row r="210" ht="18.899999999999999" customHeight="1" x14ac:dyDescent="0.25"/>
    <row r="211" ht="18.899999999999999" customHeight="1" x14ac:dyDescent="0.25"/>
    <row r="212" ht="18.899999999999999" customHeight="1" x14ac:dyDescent="0.25"/>
    <row r="213" ht="18.899999999999999" customHeight="1" x14ac:dyDescent="0.25"/>
    <row r="214" ht="18.899999999999999" customHeight="1" x14ac:dyDescent="0.25"/>
    <row r="215" ht="18.899999999999999" customHeight="1" x14ac:dyDescent="0.25"/>
    <row r="216" ht="18.899999999999999" customHeight="1" x14ac:dyDescent="0.25"/>
    <row r="217" ht="18.899999999999999" customHeight="1" x14ac:dyDescent="0.25"/>
    <row r="218" ht="18.899999999999999" customHeight="1" x14ac:dyDescent="0.25"/>
    <row r="219" ht="18.899999999999999" customHeight="1" x14ac:dyDescent="0.25"/>
    <row r="220" ht="18.899999999999999" customHeight="1" x14ac:dyDescent="0.25"/>
    <row r="221" ht="18.899999999999999" customHeight="1" x14ac:dyDescent="0.25"/>
    <row r="222" ht="18.899999999999999" customHeight="1" x14ac:dyDescent="0.25"/>
    <row r="223" ht="18.899999999999999" customHeight="1" x14ac:dyDescent="0.25"/>
    <row r="224" ht="18.899999999999999" customHeight="1" x14ac:dyDescent="0.25"/>
    <row r="225" ht="18.899999999999999" customHeight="1" x14ac:dyDescent="0.25"/>
    <row r="226" ht="18.899999999999999" customHeight="1" x14ac:dyDescent="0.25"/>
    <row r="227" ht="18.899999999999999" customHeight="1" x14ac:dyDescent="0.25"/>
    <row r="228" ht="18.899999999999999" customHeight="1" x14ac:dyDescent="0.25"/>
    <row r="229" ht="18.899999999999999" customHeight="1" x14ac:dyDescent="0.25"/>
    <row r="230" ht="18.899999999999999" customHeight="1" x14ac:dyDescent="0.25"/>
    <row r="231" ht="18.899999999999999" customHeight="1" x14ac:dyDescent="0.25"/>
    <row r="232" ht="18.899999999999999" customHeight="1" x14ac:dyDescent="0.25"/>
    <row r="233" ht="18.899999999999999" customHeight="1" x14ac:dyDescent="0.25"/>
    <row r="234" ht="18.899999999999999" customHeight="1" x14ac:dyDescent="0.25"/>
    <row r="235" ht="18.899999999999999" customHeight="1" x14ac:dyDescent="0.25"/>
  </sheetData>
  <mergeCells count="65">
    <mergeCell ref="A126:D126"/>
    <mergeCell ref="A173:A176"/>
    <mergeCell ref="B173:D173"/>
    <mergeCell ref="E173:G173"/>
    <mergeCell ref="H173:J173"/>
    <mergeCell ref="K173:K176"/>
    <mergeCell ref="B174:D174"/>
    <mergeCell ref="E174:G174"/>
    <mergeCell ref="H174:J174"/>
    <mergeCell ref="A135:K135"/>
    <mergeCell ref="A136:K136"/>
    <mergeCell ref="A138:A141"/>
    <mergeCell ref="B138:D138"/>
    <mergeCell ref="E138:G138"/>
    <mergeCell ref="H138:J138"/>
    <mergeCell ref="K138:K141"/>
    <mergeCell ref="B139:D139"/>
    <mergeCell ref="E139:G139"/>
    <mergeCell ref="H139:J139"/>
    <mergeCell ref="A59:D59"/>
    <mergeCell ref="A70:A73"/>
    <mergeCell ref="B70:D70"/>
    <mergeCell ref="E70:G70"/>
    <mergeCell ref="H70:J70"/>
    <mergeCell ref="B71:D71"/>
    <mergeCell ref="E71:G71"/>
    <mergeCell ref="H71:J71"/>
    <mergeCell ref="A68:K68"/>
    <mergeCell ref="A67:K67"/>
    <mergeCell ref="A39:A42"/>
    <mergeCell ref="B39:D39"/>
    <mergeCell ref="E39:G39"/>
    <mergeCell ref="H39:J39"/>
    <mergeCell ref="K39:K42"/>
    <mergeCell ref="B40:D40"/>
    <mergeCell ref="E40:G40"/>
    <mergeCell ref="H40:J40"/>
    <mergeCell ref="A1:K1"/>
    <mergeCell ref="A2:K2"/>
    <mergeCell ref="A4:A7"/>
    <mergeCell ref="B4:D4"/>
    <mergeCell ref="E4:G4"/>
    <mergeCell ref="H4:J4"/>
    <mergeCell ref="K4:K7"/>
    <mergeCell ref="B5:D5"/>
    <mergeCell ref="E5:G5"/>
    <mergeCell ref="H5:J5"/>
    <mergeCell ref="A200:A203"/>
    <mergeCell ref="B200:D200"/>
    <mergeCell ref="E200:G200"/>
    <mergeCell ref="H200:J200"/>
    <mergeCell ref="K200:K203"/>
    <mergeCell ref="B201:D201"/>
    <mergeCell ref="E201:G201"/>
    <mergeCell ref="H201:J201"/>
    <mergeCell ref="A100:C100"/>
    <mergeCell ref="K70:K73"/>
    <mergeCell ref="A104:A107"/>
    <mergeCell ref="B104:D104"/>
    <mergeCell ref="E104:G104"/>
    <mergeCell ref="H104:J104"/>
    <mergeCell ref="K104:K107"/>
    <mergeCell ref="B105:D105"/>
    <mergeCell ref="E105:G105"/>
    <mergeCell ref="H105:J105"/>
  </mergeCells>
  <printOptions horizontalCentered="1"/>
  <pageMargins left="1" right="1" top="1" bottom="1" header="1" footer="1"/>
  <pageSetup paperSize="9" scale="75" firstPageNumber="30"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126"/>
  <sheetViews>
    <sheetView rightToLeft="1" view="pageBreakPreview" topLeftCell="A106" zoomScale="80" zoomScaleSheetLayoutView="80" workbookViewId="0">
      <selection activeCell="A129" sqref="A129"/>
    </sheetView>
  </sheetViews>
  <sheetFormatPr defaultColWidth="9" defaultRowHeight="13.8" x14ac:dyDescent="0.25"/>
  <cols>
    <col min="1" max="1" width="25.8984375" style="371" customWidth="1"/>
    <col min="2" max="2" width="8.5" style="371" customWidth="1"/>
    <col min="3" max="3" width="8.69921875" style="371" customWidth="1"/>
    <col min="4" max="4" width="8.19921875" style="371" customWidth="1"/>
    <col min="5" max="5" width="8.3984375" style="371" customWidth="1"/>
    <col min="6" max="6" width="10.19921875" style="371" customWidth="1"/>
    <col min="7" max="7" width="9" style="371" customWidth="1"/>
    <col min="8" max="10" width="10.19921875" style="371" customWidth="1"/>
    <col min="11" max="11" width="40.5" style="371" customWidth="1"/>
    <col min="12" max="16384" width="9" style="371"/>
  </cols>
  <sheetData>
    <row r="1" spans="1:11" ht="24" customHeight="1" x14ac:dyDescent="0.25">
      <c r="A1" s="738" t="s">
        <v>1503</v>
      </c>
      <c r="B1" s="738"/>
      <c r="C1" s="738"/>
      <c r="D1" s="738"/>
      <c r="E1" s="738"/>
      <c r="F1" s="738"/>
      <c r="G1" s="738"/>
      <c r="H1" s="738"/>
      <c r="I1" s="738"/>
      <c r="J1" s="738"/>
      <c r="K1" s="738"/>
    </row>
    <row r="2" spans="1:11" ht="27" customHeight="1" x14ac:dyDescent="0.25">
      <c r="A2" s="742" t="s">
        <v>1504</v>
      </c>
      <c r="B2" s="742"/>
      <c r="C2" s="742"/>
      <c r="D2" s="742"/>
      <c r="E2" s="742"/>
      <c r="F2" s="742"/>
      <c r="G2" s="742"/>
      <c r="H2" s="742"/>
      <c r="I2" s="742"/>
      <c r="J2" s="742"/>
      <c r="K2" s="742"/>
    </row>
    <row r="3" spans="1:11" ht="18.75" customHeight="1" thickBot="1" x14ac:dyDescent="0.35">
      <c r="A3" s="35" t="s">
        <v>1505</v>
      </c>
      <c r="K3" s="195" t="s">
        <v>1506</v>
      </c>
    </row>
    <row r="4" spans="1:11" ht="16.2" thickTop="1" x14ac:dyDescent="0.3">
      <c r="A4" s="735" t="s">
        <v>1507</v>
      </c>
      <c r="B4" s="746" t="s">
        <v>1</v>
      </c>
      <c r="C4" s="746"/>
      <c r="D4" s="746"/>
      <c r="E4" s="746" t="s">
        <v>2</v>
      </c>
      <c r="F4" s="746"/>
      <c r="G4" s="746"/>
      <c r="H4" s="746" t="s">
        <v>4</v>
      </c>
      <c r="I4" s="746"/>
      <c r="J4" s="746"/>
      <c r="K4" s="735" t="s">
        <v>206</v>
      </c>
    </row>
    <row r="5" spans="1:11" ht="15.6" x14ac:dyDescent="0.3">
      <c r="A5" s="736"/>
      <c r="B5" s="747" t="s">
        <v>6</v>
      </c>
      <c r="C5" s="747"/>
      <c r="D5" s="747"/>
      <c r="E5" s="747" t="s">
        <v>7</v>
      </c>
      <c r="F5" s="747"/>
      <c r="G5" s="747"/>
      <c r="H5" s="747" t="s">
        <v>9</v>
      </c>
      <c r="I5" s="747"/>
      <c r="J5" s="747"/>
      <c r="K5" s="736"/>
    </row>
    <row r="6" spans="1:11" ht="15.6" x14ac:dyDescent="0.3">
      <c r="A6" s="736"/>
      <c r="B6" s="370" t="s">
        <v>10</v>
      </c>
      <c r="C6" s="370" t="s">
        <v>113</v>
      </c>
      <c r="D6" s="370" t="s">
        <v>12</v>
      </c>
      <c r="E6" s="370" t="s">
        <v>10</v>
      </c>
      <c r="F6" s="370" t="s">
        <v>113</v>
      </c>
      <c r="G6" s="370" t="s">
        <v>12</v>
      </c>
      <c r="H6" s="370" t="s">
        <v>10</v>
      </c>
      <c r="I6" s="370" t="s">
        <v>113</v>
      </c>
      <c r="J6" s="370" t="s">
        <v>12</v>
      </c>
      <c r="K6" s="736"/>
    </row>
    <row r="7" spans="1:11" ht="16.2" thickBot="1" x14ac:dyDescent="0.35">
      <c r="A7" s="736"/>
      <c r="B7" s="370" t="s">
        <v>13</v>
      </c>
      <c r="C7" s="370" t="s">
        <v>14</v>
      </c>
      <c r="D7" s="370" t="s">
        <v>9</v>
      </c>
      <c r="E7" s="370" t="s">
        <v>13</v>
      </c>
      <c r="F7" s="370" t="s">
        <v>14</v>
      </c>
      <c r="G7" s="370" t="s">
        <v>9</v>
      </c>
      <c r="H7" s="370" t="s">
        <v>13</v>
      </c>
      <c r="I7" s="370" t="s">
        <v>14</v>
      </c>
      <c r="J7" s="370" t="s">
        <v>9</v>
      </c>
      <c r="K7" s="736"/>
    </row>
    <row r="8" spans="1:11" ht="16.5" customHeight="1" x14ac:dyDescent="0.25">
      <c r="A8" s="39" t="s">
        <v>15</v>
      </c>
      <c r="B8" s="40"/>
      <c r="C8" s="40"/>
      <c r="D8" s="40"/>
      <c r="E8" s="40"/>
      <c r="F8" s="40"/>
      <c r="G8" s="40"/>
      <c r="H8" s="40"/>
      <c r="I8" s="40"/>
      <c r="J8" s="40"/>
      <c r="K8" s="41" t="s">
        <v>207</v>
      </c>
    </row>
    <row r="9" spans="1:11" ht="15.9" customHeight="1" x14ac:dyDescent="0.25">
      <c r="A9" s="8" t="s">
        <v>208</v>
      </c>
      <c r="B9" s="9">
        <v>53</v>
      </c>
      <c r="C9" s="9">
        <v>77</v>
      </c>
      <c r="D9" s="9">
        <f t="shared" ref="D9:D26" si="0">SUM(B9:C9)</f>
        <v>130</v>
      </c>
      <c r="E9" s="9">
        <v>0</v>
      </c>
      <c r="F9" s="9">
        <v>0</v>
      </c>
      <c r="G9" s="9">
        <f>SUM(E9:F9)</f>
        <v>0</v>
      </c>
      <c r="H9" s="9">
        <f>SUM(B9,E9)</f>
        <v>53</v>
      </c>
      <c r="I9" s="9">
        <f>SUM(C9,F9)</f>
        <v>77</v>
      </c>
      <c r="J9" s="9">
        <f>SUM(H9:I9)</f>
        <v>130</v>
      </c>
      <c r="K9" s="375" t="s">
        <v>209</v>
      </c>
    </row>
    <row r="10" spans="1:11" ht="15.9" customHeight="1" x14ac:dyDescent="0.25">
      <c r="A10" s="8" t="s">
        <v>212</v>
      </c>
      <c r="B10" s="9">
        <v>38</v>
      </c>
      <c r="C10" s="9">
        <v>52</v>
      </c>
      <c r="D10" s="9">
        <f t="shared" si="0"/>
        <v>90</v>
      </c>
      <c r="E10" s="9">
        <v>0</v>
      </c>
      <c r="F10" s="9">
        <v>0</v>
      </c>
      <c r="G10" s="9">
        <f t="shared" ref="G10:G27" si="1">SUM(E10:F10)</f>
        <v>0</v>
      </c>
      <c r="H10" s="9">
        <f t="shared" ref="H10:I26" si="2">SUM(B10,E10)</f>
        <v>38</v>
      </c>
      <c r="I10" s="9">
        <f t="shared" si="2"/>
        <v>52</v>
      </c>
      <c r="J10" s="9">
        <f t="shared" ref="J10:J27" si="3">SUM(H10:I10)</f>
        <v>90</v>
      </c>
      <c r="K10" s="375" t="s">
        <v>213</v>
      </c>
    </row>
    <row r="11" spans="1:11" ht="15.9" customHeight="1" x14ac:dyDescent="0.25">
      <c r="A11" s="8" t="s">
        <v>214</v>
      </c>
      <c r="B11" s="9">
        <v>8</v>
      </c>
      <c r="C11" s="9">
        <v>41</v>
      </c>
      <c r="D11" s="9">
        <f t="shared" si="0"/>
        <v>49</v>
      </c>
      <c r="E11" s="9">
        <v>0</v>
      </c>
      <c r="F11" s="9">
        <v>0</v>
      </c>
      <c r="G11" s="9">
        <f t="shared" si="1"/>
        <v>0</v>
      </c>
      <c r="H11" s="9">
        <f t="shared" si="2"/>
        <v>8</v>
      </c>
      <c r="I11" s="9">
        <f t="shared" si="2"/>
        <v>41</v>
      </c>
      <c r="J11" s="9">
        <f t="shared" si="3"/>
        <v>49</v>
      </c>
      <c r="K11" s="375" t="s">
        <v>315</v>
      </c>
    </row>
    <row r="12" spans="1:11" ht="15.9" customHeight="1" x14ac:dyDescent="0.25">
      <c r="A12" s="8" t="s">
        <v>216</v>
      </c>
      <c r="B12" s="9">
        <v>10</v>
      </c>
      <c r="C12" s="9">
        <v>58</v>
      </c>
      <c r="D12" s="9">
        <f t="shared" si="0"/>
        <v>68</v>
      </c>
      <c r="E12" s="9">
        <v>0</v>
      </c>
      <c r="F12" s="9">
        <v>0</v>
      </c>
      <c r="G12" s="9">
        <f t="shared" si="1"/>
        <v>0</v>
      </c>
      <c r="H12" s="9">
        <f t="shared" si="2"/>
        <v>10</v>
      </c>
      <c r="I12" s="9">
        <f t="shared" si="2"/>
        <v>58</v>
      </c>
      <c r="J12" s="9">
        <f t="shared" si="3"/>
        <v>68</v>
      </c>
      <c r="K12" s="375" t="s">
        <v>217</v>
      </c>
    </row>
    <row r="13" spans="1:11" ht="15.9" customHeight="1" x14ac:dyDescent="0.25">
      <c r="A13" s="8" t="s">
        <v>218</v>
      </c>
      <c r="B13" s="9">
        <v>128</v>
      </c>
      <c r="C13" s="9">
        <v>64</v>
      </c>
      <c r="D13" s="9">
        <f t="shared" si="0"/>
        <v>192</v>
      </c>
      <c r="E13" s="9">
        <v>0</v>
      </c>
      <c r="F13" s="9">
        <v>0</v>
      </c>
      <c r="G13" s="9">
        <f t="shared" si="1"/>
        <v>0</v>
      </c>
      <c r="H13" s="9">
        <f t="shared" si="2"/>
        <v>128</v>
      </c>
      <c r="I13" s="9">
        <f t="shared" si="2"/>
        <v>64</v>
      </c>
      <c r="J13" s="9">
        <f t="shared" si="3"/>
        <v>192</v>
      </c>
      <c r="K13" s="375" t="s">
        <v>219</v>
      </c>
    </row>
    <row r="14" spans="1:11" ht="15.9" customHeight="1" x14ac:dyDescent="0.25">
      <c r="A14" s="8" t="s">
        <v>222</v>
      </c>
      <c r="B14" s="9">
        <v>49</v>
      </c>
      <c r="C14" s="9">
        <v>85</v>
      </c>
      <c r="D14" s="9">
        <f t="shared" si="0"/>
        <v>134</v>
      </c>
      <c r="E14" s="9">
        <v>0</v>
      </c>
      <c r="F14" s="9">
        <v>0</v>
      </c>
      <c r="G14" s="9">
        <f t="shared" si="1"/>
        <v>0</v>
      </c>
      <c r="H14" s="9">
        <f t="shared" si="2"/>
        <v>49</v>
      </c>
      <c r="I14" s="9">
        <f t="shared" si="2"/>
        <v>85</v>
      </c>
      <c r="J14" s="9">
        <f t="shared" si="3"/>
        <v>134</v>
      </c>
      <c r="K14" s="375" t="s">
        <v>223</v>
      </c>
    </row>
    <row r="15" spans="1:11" ht="15.9" customHeight="1" x14ac:dyDescent="0.25">
      <c r="A15" s="8" t="s">
        <v>1508</v>
      </c>
      <c r="B15" s="9">
        <v>8</v>
      </c>
      <c r="C15" s="9">
        <v>7</v>
      </c>
      <c r="D15" s="9">
        <f t="shared" si="0"/>
        <v>15</v>
      </c>
      <c r="E15" s="9">
        <v>0</v>
      </c>
      <c r="F15" s="9">
        <v>0</v>
      </c>
      <c r="G15" s="9">
        <f t="shared" si="1"/>
        <v>0</v>
      </c>
      <c r="H15" s="9">
        <f t="shared" si="2"/>
        <v>8</v>
      </c>
      <c r="I15" s="9">
        <f t="shared" si="2"/>
        <v>7</v>
      </c>
      <c r="J15" s="9">
        <f t="shared" si="3"/>
        <v>15</v>
      </c>
      <c r="K15" s="375" t="s">
        <v>1509</v>
      </c>
    </row>
    <row r="16" spans="1:11" ht="15.9" customHeight="1" x14ac:dyDescent="0.25">
      <c r="A16" s="8" t="s">
        <v>224</v>
      </c>
      <c r="B16" s="9">
        <v>37</v>
      </c>
      <c r="C16" s="9">
        <v>33</v>
      </c>
      <c r="D16" s="9">
        <f t="shared" si="0"/>
        <v>70</v>
      </c>
      <c r="E16" s="9">
        <v>0</v>
      </c>
      <c r="F16" s="9">
        <v>0</v>
      </c>
      <c r="G16" s="9">
        <f t="shared" si="1"/>
        <v>0</v>
      </c>
      <c r="H16" s="9">
        <f t="shared" si="2"/>
        <v>37</v>
      </c>
      <c r="I16" s="9">
        <f t="shared" si="2"/>
        <v>33</v>
      </c>
      <c r="J16" s="9">
        <f t="shared" si="3"/>
        <v>70</v>
      </c>
      <c r="K16" s="375" t="s">
        <v>1372</v>
      </c>
    </row>
    <row r="17" spans="1:15" ht="15.9" customHeight="1" x14ac:dyDescent="0.25">
      <c r="A17" s="8" t="s">
        <v>226</v>
      </c>
      <c r="B17" s="9">
        <v>171</v>
      </c>
      <c r="C17" s="9">
        <v>315</v>
      </c>
      <c r="D17" s="9">
        <f t="shared" si="0"/>
        <v>486</v>
      </c>
      <c r="E17" s="9">
        <v>0</v>
      </c>
      <c r="F17" s="9">
        <v>0</v>
      </c>
      <c r="G17" s="9">
        <f t="shared" si="1"/>
        <v>0</v>
      </c>
      <c r="H17" s="9">
        <f t="shared" si="2"/>
        <v>171</v>
      </c>
      <c r="I17" s="9">
        <f t="shared" si="2"/>
        <v>315</v>
      </c>
      <c r="J17" s="9">
        <f t="shared" si="3"/>
        <v>486</v>
      </c>
      <c r="K17" s="375" t="s">
        <v>1510</v>
      </c>
    </row>
    <row r="18" spans="1:15" ht="15.9" customHeight="1" x14ac:dyDescent="0.25">
      <c r="A18" s="8" t="s">
        <v>1118</v>
      </c>
      <c r="B18" s="9">
        <v>103</v>
      </c>
      <c r="C18" s="9">
        <v>155</v>
      </c>
      <c r="D18" s="9">
        <f t="shared" si="0"/>
        <v>258</v>
      </c>
      <c r="E18" s="9">
        <v>0</v>
      </c>
      <c r="F18" s="9">
        <v>0</v>
      </c>
      <c r="G18" s="9">
        <f t="shared" si="1"/>
        <v>0</v>
      </c>
      <c r="H18" s="9">
        <f t="shared" si="2"/>
        <v>103</v>
      </c>
      <c r="I18" s="9">
        <f t="shared" si="2"/>
        <v>155</v>
      </c>
      <c r="J18" s="9">
        <f t="shared" si="3"/>
        <v>258</v>
      </c>
      <c r="K18" s="375" t="s">
        <v>1511</v>
      </c>
    </row>
    <row r="19" spans="1:15" ht="15.9" customHeight="1" x14ac:dyDescent="0.25">
      <c r="A19" s="8" t="s">
        <v>230</v>
      </c>
      <c r="B19" s="9">
        <v>176</v>
      </c>
      <c r="C19" s="9">
        <v>132</v>
      </c>
      <c r="D19" s="9">
        <f t="shared" si="0"/>
        <v>308</v>
      </c>
      <c r="E19" s="9">
        <v>0</v>
      </c>
      <c r="F19" s="9">
        <v>0</v>
      </c>
      <c r="G19" s="9">
        <f t="shared" si="1"/>
        <v>0</v>
      </c>
      <c r="H19" s="9">
        <f t="shared" si="2"/>
        <v>176</v>
      </c>
      <c r="I19" s="9">
        <f t="shared" si="2"/>
        <v>132</v>
      </c>
      <c r="J19" s="9">
        <f t="shared" si="3"/>
        <v>308</v>
      </c>
      <c r="K19" s="375" t="s">
        <v>231</v>
      </c>
    </row>
    <row r="20" spans="1:15" ht="15.9" customHeight="1" x14ac:dyDescent="0.25">
      <c r="A20" s="8" t="s">
        <v>472</v>
      </c>
      <c r="B20" s="9">
        <v>307</v>
      </c>
      <c r="C20" s="9">
        <v>638</v>
      </c>
      <c r="D20" s="9">
        <f t="shared" si="0"/>
        <v>945</v>
      </c>
      <c r="E20" s="9">
        <v>0</v>
      </c>
      <c r="F20" s="9">
        <v>0</v>
      </c>
      <c r="G20" s="9">
        <f t="shared" si="1"/>
        <v>0</v>
      </c>
      <c r="H20" s="9">
        <f t="shared" si="2"/>
        <v>307</v>
      </c>
      <c r="I20" s="9">
        <f t="shared" si="2"/>
        <v>638</v>
      </c>
      <c r="J20" s="9">
        <f t="shared" si="3"/>
        <v>945</v>
      </c>
      <c r="K20" s="375" t="s">
        <v>1512</v>
      </c>
    </row>
    <row r="21" spans="1:15" ht="15.9" customHeight="1" x14ac:dyDescent="0.25">
      <c r="A21" s="8" t="s">
        <v>474</v>
      </c>
      <c r="B21" s="9">
        <v>243</v>
      </c>
      <c r="C21" s="9">
        <v>259</v>
      </c>
      <c r="D21" s="9">
        <f t="shared" si="0"/>
        <v>502</v>
      </c>
      <c r="E21" s="9">
        <v>0</v>
      </c>
      <c r="F21" s="9">
        <v>0</v>
      </c>
      <c r="G21" s="9">
        <f t="shared" si="1"/>
        <v>0</v>
      </c>
      <c r="H21" s="9">
        <f t="shared" si="2"/>
        <v>243</v>
      </c>
      <c r="I21" s="9">
        <f t="shared" si="2"/>
        <v>259</v>
      </c>
      <c r="J21" s="9">
        <f t="shared" si="3"/>
        <v>502</v>
      </c>
      <c r="K21" s="375" t="s">
        <v>1513</v>
      </c>
      <c r="O21" s="360"/>
    </row>
    <row r="22" spans="1:15" ht="15.9" customHeight="1" x14ac:dyDescent="0.25">
      <c r="A22" s="8" t="s">
        <v>1514</v>
      </c>
      <c r="B22" s="9">
        <v>270</v>
      </c>
      <c r="C22" s="9">
        <v>284</v>
      </c>
      <c r="D22" s="9">
        <f t="shared" si="0"/>
        <v>554</v>
      </c>
      <c r="E22" s="9">
        <v>0</v>
      </c>
      <c r="F22" s="9">
        <v>0</v>
      </c>
      <c r="G22" s="9">
        <f t="shared" si="1"/>
        <v>0</v>
      </c>
      <c r="H22" s="9">
        <f t="shared" si="2"/>
        <v>270</v>
      </c>
      <c r="I22" s="9">
        <f t="shared" si="2"/>
        <v>284</v>
      </c>
      <c r="J22" s="9">
        <f t="shared" si="3"/>
        <v>554</v>
      </c>
      <c r="K22" s="375" t="s">
        <v>1515</v>
      </c>
    </row>
    <row r="23" spans="1:15" ht="15.9" customHeight="1" x14ac:dyDescent="0.25">
      <c r="A23" s="8" t="s">
        <v>321</v>
      </c>
      <c r="B23" s="9">
        <v>70</v>
      </c>
      <c r="C23" s="9">
        <v>66</v>
      </c>
      <c r="D23" s="9">
        <f t="shared" si="0"/>
        <v>136</v>
      </c>
      <c r="E23" s="9">
        <v>0</v>
      </c>
      <c r="F23" s="9">
        <v>0</v>
      </c>
      <c r="G23" s="9">
        <f t="shared" si="1"/>
        <v>0</v>
      </c>
      <c r="H23" s="9">
        <f t="shared" si="2"/>
        <v>70</v>
      </c>
      <c r="I23" s="9">
        <f t="shared" si="2"/>
        <v>66</v>
      </c>
      <c r="J23" s="9">
        <f t="shared" si="3"/>
        <v>136</v>
      </c>
      <c r="K23" s="375" t="s">
        <v>322</v>
      </c>
    </row>
    <row r="24" spans="1:15" ht="15.9" customHeight="1" x14ac:dyDescent="0.25">
      <c r="A24" s="8" t="s">
        <v>238</v>
      </c>
      <c r="B24" s="9">
        <v>95</v>
      </c>
      <c r="C24" s="9">
        <v>42</v>
      </c>
      <c r="D24" s="9">
        <f t="shared" si="0"/>
        <v>137</v>
      </c>
      <c r="E24" s="9">
        <v>0</v>
      </c>
      <c r="F24" s="9">
        <v>0</v>
      </c>
      <c r="G24" s="9">
        <f t="shared" si="1"/>
        <v>0</v>
      </c>
      <c r="H24" s="9">
        <f t="shared" si="2"/>
        <v>95</v>
      </c>
      <c r="I24" s="9">
        <f t="shared" si="2"/>
        <v>42</v>
      </c>
      <c r="J24" s="9">
        <f t="shared" si="3"/>
        <v>137</v>
      </c>
      <c r="K24" s="375" t="s">
        <v>476</v>
      </c>
    </row>
    <row r="25" spans="1:15" ht="15.9" customHeight="1" x14ac:dyDescent="0.25">
      <c r="A25" s="8" t="s">
        <v>1438</v>
      </c>
      <c r="B25" s="9">
        <v>207</v>
      </c>
      <c r="C25" s="9">
        <v>261</v>
      </c>
      <c r="D25" s="9">
        <f t="shared" si="0"/>
        <v>468</v>
      </c>
      <c r="E25" s="9">
        <v>0</v>
      </c>
      <c r="F25" s="9">
        <v>0</v>
      </c>
      <c r="G25" s="9">
        <f t="shared" si="1"/>
        <v>0</v>
      </c>
      <c r="H25" s="9">
        <f t="shared" si="2"/>
        <v>207</v>
      </c>
      <c r="I25" s="9">
        <f t="shared" si="2"/>
        <v>261</v>
      </c>
      <c r="J25" s="9">
        <f t="shared" si="3"/>
        <v>468</v>
      </c>
      <c r="K25" s="375" t="s">
        <v>243</v>
      </c>
    </row>
    <row r="26" spans="1:15" ht="15.9" customHeight="1" x14ac:dyDescent="0.25">
      <c r="A26" s="8" t="s">
        <v>444</v>
      </c>
      <c r="B26" s="9">
        <v>417</v>
      </c>
      <c r="C26" s="9">
        <v>295</v>
      </c>
      <c r="D26" s="9">
        <f t="shared" si="0"/>
        <v>712</v>
      </c>
      <c r="E26" s="9">
        <v>0</v>
      </c>
      <c r="F26" s="9">
        <v>0</v>
      </c>
      <c r="G26" s="9">
        <f t="shared" si="1"/>
        <v>0</v>
      </c>
      <c r="H26" s="9">
        <f t="shared" si="2"/>
        <v>417</v>
      </c>
      <c r="I26" s="9">
        <f t="shared" si="2"/>
        <v>295</v>
      </c>
      <c r="J26" s="9">
        <f t="shared" si="3"/>
        <v>712</v>
      </c>
      <c r="K26" s="375" t="s">
        <v>445</v>
      </c>
    </row>
    <row r="27" spans="1:15" ht="15.9" customHeight="1" x14ac:dyDescent="0.25">
      <c r="A27" s="8" t="s">
        <v>90</v>
      </c>
      <c r="B27" s="9">
        <f>SUM(B9:B26)</f>
        <v>2390</v>
      </c>
      <c r="C27" s="9">
        <f>SUM(C9:C26)</f>
        <v>2864</v>
      </c>
      <c r="D27" s="9">
        <f>SUM(D9:D26)</f>
        <v>5254</v>
      </c>
      <c r="E27" s="9">
        <v>0</v>
      </c>
      <c r="F27" s="9">
        <v>0</v>
      </c>
      <c r="G27" s="9">
        <f t="shared" si="1"/>
        <v>0</v>
      </c>
      <c r="H27" s="9">
        <f t="shared" ref="H27:I27" si="4">SUM(B27,E27)</f>
        <v>2390</v>
      </c>
      <c r="I27" s="9">
        <f t="shared" si="4"/>
        <v>2864</v>
      </c>
      <c r="J27" s="9">
        <f t="shared" si="3"/>
        <v>5254</v>
      </c>
      <c r="K27" s="375" t="s">
        <v>323</v>
      </c>
    </row>
    <row r="28" spans="1:15" ht="15.9" customHeight="1" x14ac:dyDescent="0.25">
      <c r="A28" s="8" t="s">
        <v>92</v>
      </c>
      <c r="B28" s="9"/>
      <c r="C28" s="9"/>
      <c r="D28" s="9"/>
      <c r="E28" s="9"/>
      <c r="F28" s="9"/>
      <c r="G28" s="9"/>
      <c r="H28" s="9"/>
      <c r="I28" s="9"/>
      <c r="J28" s="9"/>
      <c r="K28" s="375" t="s">
        <v>1516</v>
      </c>
    </row>
    <row r="29" spans="1:15" ht="15.9" customHeight="1" x14ac:dyDescent="0.25">
      <c r="A29" s="8" t="s">
        <v>216</v>
      </c>
      <c r="B29" s="361">
        <v>65</v>
      </c>
      <c r="C29" s="361">
        <v>61</v>
      </c>
      <c r="D29" s="9">
        <f>SUM(B29:C29)</f>
        <v>126</v>
      </c>
      <c r="E29" s="362">
        <v>0</v>
      </c>
      <c r="F29" s="9">
        <v>0</v>
      </c>
      <c r="G29" s="9">
        <f>SUM(E29:F29)</f>
        <v>0</v>
      </c>
      <c r="H29" s="9">
        <f>SUM(B29,E29)</f>
        <v>65</v>
      </c>
      <c r="I29" s="9">
        <f>SUM(C29,F29)</f>
        <v>61</v>
      </c>
      <c r="J29" s="9">
        <f>SUM(H29:I29)</f>
        <v>126</v>
      </c>
      <c r="K29" s="375" t="s">
        <v>217</v>
      </c>
    </row>
    <row r="30" spans="1:15" ht="15.9" customHeight="1" x14ac:dyDescent="0.25">
      <c r="A30" s="8" t="s">
        <v>218</v>
      </c>
      <c r="B30" s="361">
        <v>105</v>
      </c>
      <c r="C30" s="361">
        <v>14</v>
      </c>
      <c r="D30" s="9">
        <f t="shared" ref="D30:D36" si="5">SUM(B30:C30)</f>
        <v>119</v>
      </c>
      <c r="E30" s="362">
        <v>0</v>
      </c>
      <c r="F30" s="9">
        <v>0</v>
      </c>
      <c r="G30" s="9">
        <f t="shared" ref="G30:G39" si="6">SUM(E30:F30)</f>
        <v>0</v>
      </c>
      <c r="H30" s="9">
        <f t="shared" ref="H30:I39" si="7">SUM(B30,E30)</f>
        <v>105</v>
      </c>
      <c r="I30" s="9">
        <f t="shared" si="7"/>
        <v>14</v>
      </c>
      <c r="J30" s="9">
        <f t="shared" ref="J30:J39" si="8">SUM(H30:I30)</f>
        <v>119</v>
      </c>
      <c r="K30" s="375" t="s">
        <v>219</v>
      </c>
    </row>
    <row r="31" spans="1:15" ht="15.9" customHeight="1" x14ac:dyDescent="0.25">
      <c r="A31" s="8" t="s">
        <v>226</v>
      </c>
      <c r="B31" s="9">
        <v>138</v>
      </c>
      <c r="C31" s="9">
        <v>119</v>
      </c>
      <c r="D31" s="9">
        <f t="shared" si="5"/>
        <v>257</v>
      </c>
      <c r="E31" s="362">
        <v>0</v>
      </c>
      <c r="F31" s="9">
        <v>0</v>
      </c>
      <c r="G31" s="9">
        <f t="shared" si="6"/>
        <v>0</v>
      </c>
      <c r="H31" s="9">
        <f t="shared" si="7"/>
        <v>138</v>
      </c>
      <c r="I31" s="9">
        <f t="shared" si="7"/>
        <v>119</v>
      </c>
      <c r="J31" s="9">
        <f t="shared" si="8"/>
        <v>257</v>
      </c>
      <c r="K31" s="375" t="s">
        <v>1510</v>
      </c>
    </row>
    <row r="32" spans="1:15" ht="15.9" customHeight="1" x14ac:dyDescent="0.25">
      <c r="A32" s="8" t="s">
        <v>1118</v>
      </c>
      <c r="B32" s="9">
        <v>50</v>
      </c>
      <c r="C32" s="9">
        <v>23</v>
      </c>
      <c r="D32" s="9">
        <f t="shared" si="5"/>
        <v>73</v>
      </c>
      <c r="E32" s="362">
        <v>0</v>
      </c>
      <c r="F32" s="9">
        <v>0</v>
      </c>
      <c r="G32" s="9">
        <f t="shared" si="6"/>
        <v>0</v>
      </c>
      <c r="H32" s="9">
        <f t="shared" si="7"/>
        <v>50</v>
      </c>
      <c r="I32" s="9">
        <f t="shared" si="7"/>
        <v>23</v>
      </c>
      <c r="J32" s="9">
        <f t="shared" si="8"/>
        <v>73</v>
      </c>
      <c r="K32" s="375" t="s">
        <v>1511</v>
      </c>
    </row>
    <row r="33" spans="1:11" ht="15.9" customHeight="1" x14ac:dyDescent="0.25">
      <c r="A33" s="8" t="s">
        <v>230</v>
      </c>
      <c r="B33" s="9">
        <v>150</v>
      </c>
      <c r="C33" s="9">
        <v>57</v>
      </c>
      <c r="D33" s="9">
        <f t="shared" si="5"/>
        <v>207</v>
      </c>
      <c r="E33" s="362">
        <v>0</v>
      </c>
      <c r="F33" s="9">
        <v>0</v>
      </c>
      <c r="G33" s="9">
        <f t="shared" si="6"/>
        <v>0</v>
      </c>
      <c r="H33" s="9">
        <f t="shared" si="7"/>
        <v>150</v>
      </c>
      <c r="I33" s="9">
        <f t="shared" si="7"/>
        <v>57</v>
      </c>
      <c r="J33" s="9">
        <f t="shared" si="8"/>
        <v>207</v>
      </c>
      <c r="K33" s="375" t="s">
        <v>231</v>
      </c>
    </row>
    <row r="34" spans="1:11" ht="15.9" customHeight="1" x14ac:dyDescent="0.25">
      <c r="A34" s="8" t="s">
        <v>472</v>
      </c>
      <c r="B34" s="9">
        <v>220</v>
      </c>
      <c r="C34" s="9">
        <v>221</v>
      </c>
      <c r="D34" s="9">
        <f t="shared" si="5"/>
        <v>441</v>
      </c>
      <c r="E34" s="362">
        <v>0</v>
      </c>
      <c r="F34" s="9">
        <v>0</v>
      </c>
      <c r="G34" s="9">
        <f t="shared" si="6"/>
        <v>0</v>
      </c>
      <c r="H34" s="9">
        <f t="shared" si="7"/>
        <v>220</v>
      </c>
      <c r="I34" s="9">
        <f t="shared" si="7"/>
        <v>221</v>
      </c>
      <c r="J34" s="9">
        <f t="shared" si="8"/>
        <v>441</v>
      </c>
      <c r="K34" s="375" t="s">
        <v>1512</v>
      </c>
    </row>
    <row r="35" spans="1:11" ht="15.9" customHeight="1" x14ac:dyDescent="0.25">
      <c r="A35" s="8" t="s">
        <v>474</v>
      </c>
      <c r="B35" s="9">
        <v>77</v>
      </c>
      <c r="C35" s="9">
        <v>57</v>
      </c>
      <c r="D35" s="9">
        <f t="shared" si="5"/>
        <v>134</v>
      </c>
      <c r="E35" s="362">
        <v>0</v>
      </c>
      <c r="F35" s="9">
        <v>0</v>
      </c>
      <c r="G35" s="9">
        <f t="shared" si="6"/>
        <v>0</v>
      </c>
      <c r="H35" s="9">
        <f t="shared" si="7"/>
        <v>77</v>
      </c>
      <c r="I35" s="9">
        <f t="shared" si="7"/>
        <v>57</v>
      </c>
      <c r="J35" s="9">
        <f t="shared" si="8"/>
        <v>134</v>
      </c>
      <c r="K35" s="375" t="s">
        <v>1372</v>
      </c>
    </row>
    <row r="36" spans="1:11" ht="15.9" customHeight="1" x14ac:dyDescent="0.25">
      <c r="A36" s="8" t="s">
        <v>1517</v>
      </c>
      <c r="B36" s="9">
        <v>18</v>
      </c>
      <c r="C36" s="9">
        <v>13</v>
      </c>
      <c r="D36" s="9">
        <f t="shared" si="5"/>
        <v>31</v>
      </c>
      <c r="E36" s="362">
        <v>0</v>
      </c>
      <c r="F36" s="9">
        <v>0</v>
      </c>
      <c r="G36" s="9">
        <f t="shared" si="6"/>
        <v>0</v>
      </c>
      <c r="H36" s="9">
        <f t="shared" si="7"/>
        <v>18</v>
      </c>
      <c r="I36" s="9">
        <f t="shared" si="7"/>
        <v>13</v>
      </c>
      <c r="J36" s="9">
        <f t="shared" si="8"/>
        <v>31</v>
      </c>
      <c r="K36" s="375" t="s">
        <v>1518</v>
      </c>
    </row>
    <row r="37" spans="1:11" ht="15.9" customHeight="1" x14ac:dyDescent="0.25">
      <c r="A37" s="8" t="s">
        <v>238</v>
      </c>
      <c r="B37" s="9">
        <v>98</v>
      </c>
      <c r="C37" s="9">
        <v>20</v>
      </c>
      <c r="D37" s="9">
        <f>SUM(B37:C37)</f>
        <v>118</v>
      </c>
      <c r="E37" s="362">
        <v>0</v>
      </c>
      <c r="F37" s="9">
        <v>0</v>
      </c>
      <c r="G37" s="9">
        <f t="shared" si="6"/>
        <v>0</v>
      </c>
      <c r="H37" s="9">
        <f t="shared" si="7"/>
        <v>98</v>
      </c>
      <c r="I37" s="9">
        <f t="shared" si="7"/>
        <v>20</v>
      </c>
      <c r="J37" s="9">
        <f t="shared" si="8"/>
        <v>118</v>
      </c>
      <c r="K37" s="375" t="s">
        <v>1246</v>
      </c>
    </row>
    <row r="38" spans="1:11" ht="15.9" customHeight="1" x14ac:dyDescent="0.25">
      <c r="A38" s="8" t="s">
        <v>242</v>
      </c>
      <c r="B38" s="9">
        <v>23</v>
      </c>
      <c r="C38" s="9">
        <v>7</v>
      </c>
      <c r="D38" s="9">
        <f>SUM(B38:C38)</f>
        <v>30</v>
      </c>
      <c r="E38" s="362">
        <v>0</v>
      </c>
      <c r="F38" s="9">
        <v>0</v>
      </c>
      <c r="G38" s="9">
        <f t="shared" si="6"/>
        <v>0</v>
      </c>
      <c r="H38" s="9">
        <f t="shared" si="7"/>
        <v>23</v>
      </c>
      <c r="I38" s="9">
        <f t="shared" si="7"/>
        <v>7</v>
      </c>
      <c r="J38" s="9">
        <f t="shared" si="8"/>
        <v>30</v>
      </c>
      <c r="K38" s="375" t="s">
        <v>243</v>
      </c>
    </row>
    <row r="39" spans="1:11" ht="15.9" customHeight="1" x14ac:dyDescent="0.25">
      <c r="A39" s="8" t="s">
        <v>444</v>
      </c>
      <c r="B39" s="9">
        <v>564</v>
      </c>
      <c r="C39" s="9">
        <v>114</v>
      </c>
      <c r="D39" s="9">
        <f>SUM(B39:C39)</f>
        <v>678</v>
      </c>
      <c r="E39" s="362">
        <v>0</v>
      </c>
      <c r="F39" s="9">
        <v>0</v>
      </c>
      <c r="G39" s="9">
        <f t="shared" si="6"/>
        <v>0</v>
      </c>
      <c r="H39" s="9">
        <f t="shared" si="7"/>
        <v>564</v>
      </c>
      <c r="I39" s="9">
        <f t="shared" si="7"/>
        <v>114</v>
      </c>
      <c r="J39" s="9">
        <f t="shared" si="8"/>
        <v>678</v>
      </c>
      <c r="K39" s="375" t="s">
        <v>445</v>
      </c>
    </row>
    <row r="40" spans="1:11" ht="15.9" customHeight="1" thickBot="1" x14ac:dyDescent="0.3">
      <c r="A40" s="42" t="s">
        <v>127</v>
      </c>
      <c r="B40" s="43">
        <f>SUM(B29:B39)</f>
        <v>1508</v>
      </c>
      <c r="C40" s="43">
        <f t="shared" ref="C40:J40" si="9">SUM(C29:C39)</f>
        <v>706</v>
      </c>
      <c r="D40" s="43">
        <f t="shared" si="9"/>
        <v>2214</v>
      </c>
      <c r="E40" s="43">
        <f t="shared" si="9"/>
        <v>0</v>
      </c>
      <c r="F40" s="43">
        <f t="shared" si="9"/>
        <v>0</v>
      </c>
      <c r="G40" s="43">
        <f t="shared" si="9"/>
        <v>0</v>
      </c>
      <c r="H40" s="43">
        <f t="shared" si="9"/>
        <v>1508</v>
      </c>
      <c r="I40" s="43">
        <f t="shared" si="9"/>
        <v>706</v>
      </c>
      <c r="J40" s="43">
        <f t="shared" si="9"/>
        <v>2214</v>
      </c>
      <c r="K40" s="44" t="s">
        <v>325</v>
      </c>
    </row>
    <row r="41" spans="1:11" ht="16.5" customHeight="1" thickBot="1" x14ac:dyDescent="0.3">
      <c r="A41" s="23" t="s">
        <v>262</v>
      </c>
      <c r="B41" s="24">
        <f>SUM(B40,B27)</f>
        <v>3898</v>
      </c>
      <c r="C41" s="24">
        <f>SUM(C40,C27)</f>
        <v>3570</v>
      </c>
      <c r="D41" s="24">
        <f>SUM(D40,D27)</f>
        <v>7468</v>
      </c>
      <c r="E41" s="363">
        <v>0</v>
      </c>
      <c r="F41" s="24">
        <f>SUM(F40,F27)</f>
        <v>0</v>
      </c>
      <c r="G41" s="24">
        <f>SUM(G40,G27)</f>
        <v>0</v>
      </c>
      <c r="H41" s="24">
        <f>SUM(H40,H27)</f>
        <v>3898</v>
      </c>
      <c r="I41" s="24">
        <f t="shared" ref="I41" si="10">SUM(C41,F41)</f>
        <v>3570</v>
      </c>
      <c r="J41" s="24">
        <f>SUM(J40,J27)</f>
        <v>7468</v>
      </c>
      <c r="K41" s="376" t="s">
        <v>263</v>
      </c>
    </row>
    <row r="42" spans="1:11" ht="18.75" customHeight="1" thickTop="1" x14ac:dyDescent="0.25">
      <c r="A42" s="69"/>
      <c r="B42" s="69"/>
      <c r="C42" s="69"/>
      <c r="D42" s="69"/>
      <c r="E42" s="69"/>
      <c r="F42" s="69"/>
      <c r="G42" s="69"/>
      <c r="H42" s="69"/>
      <c r="I42" s="69"/>
      <c r="J42" s="69"/>
      <c r="K42" s="69"/>
    </row>
    <row r="43" spans="1:11" ht="9.75" customHeight="1" x14ac:dyDescent="0.25"/>
    <row r="44" spans="1:11" s="659" customFormat="1" ht="9.75" customHeight="1" x14ac:dyDescent="0.25"/>
    <row r="45" spans="1:11" s="659" customFormat="1" ht="9.75" customHeight="1" x14ac:dyDescent="0.25"/>
    <row r="46" spans="1:11" s="659" customFormat="1" ht="9.75" customHeight="1" x14ac:dyDescent="0.25"/>
    <row r="47" spans="1:11" s="659" customFormat="1" ht="9.75" customHeight="1" x14ac:dyDescent="0.25"/>
    <row r="48" spans="1:11" ht="27" customHeight="1" x14ac:dyDescent="0.25">
      <c r="A48" s="738" t="s">
        <v>1519</v>
      </c>
      <c r="B48" s="738"/>
      <c r="C48" s="738"/>
      <c r="D48" s="738"/>
      <c r="E48" s="738"/>
      <c r="F48" s="738"/>
      <c r="G48" s="738"/>
      <c r="H48" s="738"/>
      <c r="I48" s="738"/>
      <c r="J48" s="738"/>
      <c r="K48" s="738"/>
    </row>
    <row r="49" spans="1:11" ht="19.5" customHeight="1" x14ac:dyDescent="0.25">
      <c r="A49" s="742" t="s">
        <v>1520</v>
      </c>
      <c r="B49" s="742"/>
      <c r="C49" s="742"/>
      <c r="D49" s="742"/>
      <c r="E49" s="742"/>
      <c r="F49" s="742"/>
      <c r="G49" s="742"/>
      <c r="H49" s="742"/>
      <c r="I49" s="742"/>
      <c r="J49" s="742"/>
      <c r="K49" s="742"/>
    </row>
    <row r="50" spans="1:11" ht="16.2" thickBot="1" x14ac:dyDescent="0.35">
      <c r="A50" s="35" t="s">
        <v>1521</v>
      </c>
      <c r="K50" s="195" t="s">
        <v>1522</v>
      </c>
    </row>
    <row r="51" spans="1:11" ht="16.2" thickTop="1" x14ac:dyDescent="0.3">
      <c r="A51" s="735" t="s">
        <v>1507</v>
      </c>
      <c r="B51" s="746" t="s">
        <v>1</v>
      </c>
      <c r="C51" s="746"/>
      <c r="D51" s="746"/>
      <c r="E51" s="746" t="s">
        <v>2</v>
      </c>
      <c r="F51" s="746"/>
      <c r="G51" s="746"/>
      <c r="H51" s="746" t="s">
        <v>4</v>
      </c>
      <c r="I51" s="746"/>
      <c r="J51" s="746"/>
      <c r="K51" s="735" t="s">
        <v>206</v>
      </c>
    </row>
    <row r="52" spans="1:11" ht="15.6" x14ac:dyDescent="0.3">
      <c r="A52" s="736"/>
      <c r="B52" s="747" t="s">
        <v>6</v>
      </c>
      <c r="C52" s="747"/>
      <c r="D52" s="747"/>
      <c r="E52" s="747" t="s">
        <v>7</v>
      </c>
      <c r="F52" s="747"/>
      <c r="G52" s="747"/>
      <c r="H52" s="747" t="s">
        <v>9</v>
      </c>
      <c r="I52" s="747"/>
      <c r="J52" s="747"/>
      <c r="K52" s="736"/>
    </row>
    <row r="53" spans="1:11" ht="15.6" x14ac:dyDescent="0.3">
      <c r="A53" s="736"/>
      <c r="B53" s="370" t="s">
        <v>10</v>
      </c>
      <c r="C53" s="370" t="s">
        <v>113</v>
      </c>
      <c r="D53" s="370" t="s">
        <v>12</v>
      </c>
      <c r="E53" s="370" t="s">
        <v>10</v>
      </c>
      <c r="F53" s="370" t="s">
        <v>113</v>
      </c>
      <c r="G53" s="370" t="s">
        <v>12</v>
      </c>
      <c r="H53" s="370" t="s">
        <v>10</v>
      </c>
      <c r="I53" s="370" t="s">
        <v>113</v>
      </c>
      <c r="J53" s="370" t="s">
        <v>12</v>
      </c>
      <c r="K53" s="736"/>
    </row>
    <row r="54" spans="1:11" ht="16.5" customHeight="1" thickBot="1" x14ac:dyDescent="0.35">
      <c r="A54" s="737"/>
      <c r="B54" s="4" t="s">
        <v>13</v>
      </c>
      <c r="C54" s="4" t="s">
        <v>14</v>
      </c>
      <c r="D54" s="4" t="s">
        <v>9</v>
      </c>
      <c r="E54" s="4" t="s">
        <v>13</v>
      </c>
      <c r="F54" s="4" t="s">
        <v>14</v>
      </c>
      <c r="G54" s="4" t="s">
        <v>9</v>
      </c>
      <c r="H54" s="4" t="s">
        <v>13</v>
      </c>
      <c r="I54" s="4" t="s">
        <v>14</v>
      </c>
      <c r="J54" s="4" t="s">
        <v>9</v>
      </c>
      <c r="K54" s="737"/>
    </row>
    <row r="55" spans="1:11" ht="15.6" customHeight="1" x14ac:dyDescent="0.25">
      <c r="A55" s="39" t="s">
        <v>15</v>
      </c>
      <c r="B55" s="40"/>
      <c r="C55" s="40"/>
      <c r="D55" s="40"/>
      <c r="E55" s="40"/>
      <c r="F55" s="40"/>
      <c r="G55" s="40"/>
      <c r="H55" s="40"/>
      <c r="I55" s="40"/>
      <c r="J55" s="40"/>
      <c r="K55" s="41" t="s">
        <v>207</v>
      </c>
    </row>
    <row r="56" spans="1:11" ht="15.6" customHeight="1" x14ac:dyDescent="0.25">
      <c r="A56" s="8" t="s">
        <v>208</v>
      </c>
      <c r="B56" s="9">
        <v>259</v>
      </c>
      <c r="C56" s="9">
        <v>480</v>
      </c>
      <c r="D56" s="9">
        <f t="shared" ref="D56:D73" si="11">SUM(B56:C56)</f>
        <v>739</v>
      </c>
      <c r="E56" s="9">
        <v>0</v>
      </c>
      <c r="F56" s="9">
        <v>0</v>
      </c>
      <c r="G56" s="9">
        <f>SUM(E56:F56)</f>
        <v>0</v>
      </c>
      <c r="H56" s="9">
        <f>SUM(B56,E56)</f>
        <v>259</v>
      </c>
      <c r="I56" s="9">
        <f t="shared" ref="I56:J71" si="12">SUM(C56,F56)</f>
        <v>480</v>
      </c>
      <c r="J56" s="9">
        <f t="shared" si="12"/>
        <v>739</v>
      </c>
      <c r="K56" s="375" t="s">
        <v>209</v>
      </c>
    </row>
    <row r="57" spans="1:11" ht="15.6" customHeight="1" x14ac:dyDescent="0.25">
      <c r="A57" s="8" t="s">
        <v>212</v>
      </c>
      <c r="B57" s="9">
        <v>168</v>
      </c>
      <c r="C57" s="9">
        <v>294</v>
      </c>
      <c r="D57" s="9">
        <f t="shared" si="11"/>
        <v>462</v>
      </c>
      <c r="E57" s="9">
        <v>0</v>
      </c>
      <c r="F57" s="9">
        <v>0</v>
      </c>
      <c r="G57" s="9">
        <f t="shared" ref="G57:G73" si="13">SUM(E57:F57)</f>
        <v>0</v>
      </c>
      <c r="H57" s="9">
        <f t="shared" ref="H57:J73" si="14">SUM(B57,E57)</f>
        <v>168</v>
      </c>
      <c r="I57" s="9">
        <f t="shared" si="12"/>
        <v>294</v>
      </c>
      <c r="J57" s="9">
        <f t="shared" si="12"/>
        <v>462</v>
      </c>
      <c r="K57" s="375" t="s">
        <v>213</v>
      </c>
    </row>
    <row r="58" spans="1:11" ht="15.6" customHeight="1" x14ac:dyDescent="0.25">
      <c r="A58" s="8" t="s">
        <v>214</v>
      </c>
      <c r="B58" s="9">
        <v>8</v>
      </c>
      <c r="C58" s="9">
        <v>41</v>
      </c>
      <c r="D58" s="9">
        <f t="shared" si="11"/>
        <v>49</v>
      </c>
      <c r="E58" s="9">
        <v>0</v>
      </c>
      <c r="F58" s="9">
        <v>0</v>
      </c>
      <c r="G58" s="9">
        <f t="shared" si="13"/>
        <v>0</v>
      </c>
      <c r="H58" s="9">
        <f t="shared" si="14"/>
        <v>8</v>
      </c>
      <c r="I58" s="9">
        <f t="shared" si="12"/>
        <v>41</v>
      </c>
      <c r="J58" s="9">
        <f t="shared" si="12"/>
        <v>49</v>
      </c>
      <c r="K58" s="375" t="s">
        <v>315</v>
      </c>
    </row>
    <row r="59" spans="1:11" ht="15.6" customHeight="1" x14ac:dyDescent="0.25">
      <c r="A59" s="8" t="s">
        <v>216</v>
      </c>
      <c r="B59" s="9">
        <v>56</v>
      </c>
      <c r="C59" s="9">
        <v>373</v>
      </c>
      <c r="D59" s="9">
        <f t="shared" si="11"/>
        <v>429</v>
      </c>
      <c r="E59" s="9">
        <v>0</v>
      </c>
      <c r="F59" s="9">
        <v>0</v>
      </c>
      <c r="G59" s="9">
        <f t="shared" si="13"/>
        <v>0</v>
      </c>
      <c r="H59" s="9">
        <f t="shared" si="14"/>
        <v>56</v>
      </c>
      <c r="I59" s="9">
        <f t="shared" si="12"/>
        <v>373</v>
      </c>
      <c r="J59" s="9">
        <f t="shared" si="12"/>
        <v>429</v>
      </c>
      <c r="K59" s="375" t="s">
        <v>217</v>
      </c>
    </row>
    <row r="60" spans="1:11" ht="15.6" customHeight="1" x14ac:dyDescent="0.25">
      <c r="A60" s="8" t="s">
        <v>218</v>
      </c>
      <c r="B60" s="9">
        <v>491</v>
      </c>
      <c r="C60" s="9">
        <v>424</v>
      </c>
      <c r="D60" s="9">
        <f t="shared" si="11"/>
        <v>915</v>
      </c>
      <c r="E60" s="9">
        <v>0</v>
      </c>
      <c r="F60" s="9">
        <v>0</v>
      </c>
      <c r="G60" s="9">
        <f t="shared" si="13"/>
        <v>0</v>
      </c>
      <c r="H60" s="9">
        <f t="shared" si="14"/>
        <v>491</v>
      </c>
      <c r="I60" s="9">
        <f t="shared" si="12"/>
        <v>424</v>
      </c>
      <c r="J60" s="9">
        <f t="shared" si="12"/>
        <v>915</v>
      </c>
      <c r="K60" s="375" t="s">
        <v>219</v>
      </c>
    </row>
    <row r="61" spans="1:11" ht="15.6" customHeight="1" x14ac:dyDescent="0.25">
      <c r="A61" s="8" t="s">
        <v>222</v>
      </c>
      <c r="B61" s="9">
        <v>354</v>
      </c>
      <c r="C61" s="9">
        <v>383</v>
      </c>
      <c r="D61" s="9">
        <f t="shared" si="11"/>
        <v>737</v>
      </c>
      <c r="E61" s="9">
        <v>0</v>
      </c>
      <c r="F61" s="9">
        <v>0</v>
      </c>
      <c r="G61" s="9">
        <f t="shared" si="13"/>
        <v>0</v>
      </c>
      <c r="H61" s="9">
        <f t="shared" si="14"/>
        <v>354</v>
      </c>
      <c r="I61" s="9">
        <f t="shared" si="12"/>
        <v>383</v>
      </c>
      <c r="J61" s="9">
        <f t="shared" si="12"/>
        <v>737</v>
      </c>
      <c r="K61" s="375" t="s">
        <v>223</v>
      </c>
    </row>
    <row r="62" spans="1:11" ht="15.6" customHeight="1" x14ac:dyDescent="0.25">
      <c r="A62" s="8" t="s">
        <v>1508</v>
      </c>
      <c r="B62" s="9">
        <v>97</v>
      </c>
      <c r="C62" s="9">
        <v>87</v>
      </c>
      <c r="D62" s="9">
        <f t="shared" si="11"/>
        <v>184</v>
      </c>
      <c r="E62" s="9">
        <v>0</v>
      </c>
      <c r="F62" s="9">
        <v>0</v>
      </c>
      <c r="G62" s="9">
        <f t="shared" si="13"/>
        <v>0</v>
      </c>
      <c r="H62" s="9">
        <f t="shared" si="14"/>
        <v>97</v>
      </c>
      <c r="I62" s="9">
        <f t="shared" si="12"/>
        <v>87</v>
      </c>
      <c r="J62" s="9">
        <f t="shared" si="12"/>
        <v>184</v>
      </c>
      <c r="K62" s="375" t="s">
        <v>1509</v>
      </c>
    </row>
    <row r="63" spans="1:11" ht="15.6" customHeight="1" x14ac:dyDescent="0.25">
      <c r="A63" s="8" t="s">
        <v>224</v>
      </c>
      <c r="B63" s="9">
        <v>137</v>
      </c>
      <c r="C63" s="9">
        <v>114</v>
      </c>
      <c r="D63" s="9">
        <f t="shared" si="11"/>
        <v>251</v>
      </c>
      <c r="E63" s="9">
        <v>0</v>
      </c>
      <c r="F63" s="9">
        <v>0</v>
      </c>
      <c r="G63" s="9">
        <f t="shared" si="13"/>
        <v>0</v>
      </c>
      <c r="H63" s="9">
        <f t="shared" si="14"/>
        <v>137</v>
      </c>
      <c r="I63" s="9">
        <f t="shared" si="12"/>
        <v>114</v>
      </c>
      <c r="J63" s="9">
        <f t="shared" si="12"/>
        <v>251</v>
      </c>
      <c r="K63" s="375" t="s">
        <v>1391</v>
      </c>
    </row>
    <row r="64" spans="1:11" ht="15.6" customHeight="1" x14ac:dyDescent="0.25">
      <c r="A64" s="8" t="s">
        <v>226</v>
      </c>
      <c r="B64" s="9">
        <v>613</v>
      </c>
      <c r="C64" s="9">
        <v>1190</v>
      </c>
      <c r="D64" s="9">
        <f t="shared" si="11"/>
        <v>1803</v>
      </c>
      <c r="E64" s="9">
        <v>0</v>
      </c>
      <c r="F64" s="9">
        <v>1</v>
      </c>
      <c r="G64" s="9">
        <f t="shared" si="13"/>
        <v>1</v>
      </c>
      <c r="H64" s="9">
        <f t="shared" si="14"/>
        <v>613</v>
      </c>
      <c r="I64" s="9">
        <f t="shared" si="12"/>
        <v>1191</v>
      </c>
      <c r="J64" s="9">
        <f t="shared" si="12"/>
        <v>1804</v>
      </c>
      <c r="K64" s="375" t="s">
        <v>227</v>
      </c>
    </row>
    <row r="65" spans="1:11" ht="15.6" customHeight="1" x14ac:dyDescent="0.25">
      <c r="A65" s="8" t="s">
        <v>1118</v>
      </c>
      <c r="B65" s="9">
        <v>157</v>
      </c>
      <c r="C65" s="9">
        <v>214</v>
      </c>
      <c r="D65" s="9">
        <f t="shared" si="11"/>
        <v>371</v>
      </c>
      <c r="E65" s="9">
        <v>0</v>
      </c>
      <c r="F65" s="9">
        <v>0</v>
      </c>
      <c r="G65" s="9">
        <f t="shared" si="13"/>
        <v>0</v>
      </c>
      <c r="H65" s="9">
        <f t="shared" si="14"/>
        <v>157</v>
      </c>
      <c r="I65" s="9">
        <f t="shared" si="12"/>
        <v>214</v>
      </c>
      <c r="J65" s="9">
        <f t="shared" si="12"/>
        <v>371</v>
      </c>
      <c r="K65" s="375" t="s">
        <v>1511</v>
      </c>
    </row>
    <row r="66" spans="1:11" ht="15.6" customHeight="1" x14ac:dyDescent="0.25">
      <c r="A66" s="8" t="s">
        <v>1523</v>
      </c>
      <c r="B66" s="9">
        <v>573</v>
      </c>
      <c r="C66" s="9">
        <v>397</v>
      </c>
      <c r="D66" s="9">
        <f t="shared" si="11"/>
        <v>970</v>
      </c>
      <c r="E66" s="9">
        <v>0</v>
      </c>
      <c r="F66" s="9">
        <v>0</v>
      </c>
      <c r="G66" s="9">
        <f t="shared" si="13"/>
        <v>0</v>
      </c>
      <c r="H66" s="9">
        <f t="shared" si="14"/>
        <v>573</v>
      </c>
      <c r="I66" s="9">
        <f t="shared" si="12"/>
        <v>397</v>
      </c>
      <c r="J66" s="9">
        <f t="shared" si="12"/>
        <v>970</v>
      </c>
      <c r="K66" s="375" t="s">
        <v>231</v>
      </c>
    </row>
    <row r="67" spans="1:11" ht="15.6" customHeight="1" x14ac:dyDescent="0.25">
      <c r="A67" s="8" t="s">
        <v>472</v>
      </c>
      <c r="B67" s="9">
        <v>1249</v>
      </c>
      <c r="C67" s="9">
        <v>2270</v>
      </c>
      <c r="D67" s="9">
        <f t="shared" si="11"/>
        <v>3519</v>
      </c>
      <c r="E67" s="9">
        <v>0</v>
      </c>
      <c r="F67" s="9">
        <v>0</v>
      </c>
      <c r="G67" s="9">
        <f t="shared" si="13"/>
        <v>0</v>
      </c>
      <c r="H67" s="9">
        <f t="shared" si="14"/>
        <v>1249</v>
      </c>
      <c r="I67" s="9">
        <f t="shared" si="12"/>
        <v>2270</v>
      </c>
      <c r="J67" s="9">
        <f t="shared" si="12"/>
        <v>3519</v>
      </c>
      <c r="K67" s="375" t="s">
        <v>1512</v>
      </c>
    </row>
    <row r="68" spans="1:11" ht="15.6" customHeight="1" x14ac:dyDescent="0.25">
      <c r="A68" s="8" t="s">
        <v>474</v>
      </c>
      <c r="B68" s="9">
        <v>702</v>
      </c>
      <c r="C68" s="9">
        <v>1123</v>
      </c>
      <c r="D68" s="9">
        <f t="shared" si="11"/>
        <v>1825</v>
      </c>
      <c r="E68" s="9">
        <v>0</v>
      </c>
      <c r="F68" s="9">
        <v>0</v>
      </c>
      <c r="G68" s="9">
        <f t="shared" si="13"/>
        <v>0</v>
      </c>
      <c r="H68" s="9">
        <f t="shared" si="14"/>
        <v>702</v>
      </c>
      <c r="I68" s="9">
        <f t="shared" si="12"/>
        <v>1123</v>
      </c>
      <c r="J68" s="9">
        <f t="shared" si="12"/>
        <v>1825</v>
      </c>
      <c r="K68" s="375" t="s">
        <v>1513</v>
      </c>
    </row>
    <row r="69" spans="1:11" ht="15.6" customHeight="1" x14ac:dyDescent="0.25">
      <c r="A69" s="8" t="s">
        <v>1514</v>
      </c>
      <c r="B69" s="9">
        <v>622</v>
      </c>
      <c r="C69" s="9">
        <v>740</v>
      </c>
      <c r="D69" s="9">
        <f t="shared" si="11"/>
        <v>1362</v>
      </c>
      <c r="E69" s="9">
        <v>0</v>
      </c>
      <c r="F69" s="9">
        <v>0</v>
      </c>
      <c r="G69" s="9">
        <f t="shared" si="13"/>
        <v>0</v>
      </c>
      <c r="H69" s="9">
        <f t="shared" si="14"/>
        <v>622</v>
      </c>
      <c r="I69" s="9">
        <f t="shared" si="12"/>
        <v>740</v>
      </c>
      <c r="J69" s="9">
        <f t="shared" si="12"/>
        <v>1362</v>
      </c>
      <c r="K69" s="375" t="s">
        <v>1515</v>
      </c>
    </row>
    <row r="70" spans="1:11" ht="15.6" customHeight="1" x14ac:dyDescent="0.25">
      <c r="A70" s="8" t="s">
        <v>321</v>
      </c>
      <c r="B70" s="9">
        <v>143</v>
      </c>
      <c r="C70" s="9">
        <v>241</v>
      </c>
      <c r="D70" s="9">
        <f t="shared" si="11"/>
        <v>384</v>
      </c>
      <c r="E70" s="9">
        <v>0</v>
      </c>
      <c r="F70" s="9">
        <v>0</v>
      </c>
      <c r="G70" s="9">
        <f t="shared" si="13"/>
        <v>0</v>
      </c>
      <c r="H70" s="9">
        <f t="shared" si="14"/>
        <v>143</v>
      </c>
      <c r="I70" s="9">
        <f t="shared" si="12"/>
        <v>241</v>
      </c>
      <c r="J70" s="9">
        <f t="shared" si="12"/>
        <v>384</v>
      </c>
      <c r="K70" s="375" t="s">
        <v>322</v>
      </c>
    </row>
    <row r="71" spans="1:11" ht="15.6" customHeight="1" x14ac:dyDescent="0.25">
      <c r="A71" s="8" t="s">
        <v>238</v>
      </c>
      <c r="B71" s="9">
        <v>421</v>
      </c>
      <c r="C71" s="9">
        <v>193</v>
      </c>
      <c r="D71" s="9">
        <f t="shared" si="11"/>
        <v>614</v>
      </c>
      <c r="E71" s="9">
        <v>0</v>
      </c>
      <c r="F71" s="9">
        <v>0</v>
      </c>
      <c r="G71" s="9">
        <f t="shared" si="13"/>
        <v>0</v>
      </c>
      <c r="H71" s="9">
        <f t="shared" si="14"/>
        <v>421</v>
      </c>
      <c r="I71" s="9">
        <f t="shared" si="12"/>
        <v>193</v>
      </c>
      <c r="J71" s="9">
        <f t="shared" si="12"/>
        <v>614</v>
      </c>
      <c r="K71" s="375" t="s">
        <v>476</v>
      </c>
    </row>
    <row r="72" spans="1:11" ht="15.6" customHeight="1" x14ac:dyDescent="0.25">
      <c r="A72" s="8" t="s">
        <v>1438</v>
      </c>
      <c r="B72" s="9">
        <v>658</v>
      </c>
      <c r="C72" s="9">
        <v>943</v>
      </c>
      <c r="D72" s="9">
        <f t="shared" si="11"/>
        <v>1601</v>
      </c>
      <c r="E72" s="9">
        <v>0</v>
      </c>
      <c r="F72" s="9">
        <v>0</v>
      </c>
      <c r="G72" s="9">
        <f t="shared" si="13"/>
        <v>0</v>
      </c>
      <c r="H72" s="9">
        <f t="shared" si="14"/>
        <v>658</v>
      </c>
      <c r="I72" s="9">
        <f t="shared" si="14"/>
        <v>943</v>
      </c>
      <c r="J72" s="9">
        <f t="shared" si="14"/>
        <v>1601</v>
      </c>
      <c r="K72" s="375" t="s">
        <v>243</v>
      </c>
    </row>
    <row r="73" spans="1:11" ht="15.6" customHeight="1" x14ac:dyDescent="0.25">
      <c r="A73" s="8" t="s">
        <v>444</v>
      </c>
      <c r="B73" s="9">
        <v>1544</v>
      </c>
      <c r="C73" s="9">
        <v>972</v>
      </c>
      <c r="D73" s="9">
        <f t="shared" si="11"/>
        <v>2516</v>
      </c>
      <c r="E73" s="9">
        <v>0</v>
      </c>
      <c r="F73" s="9">
        <v>0</v>
      </c>
      <c r="G73" s="9">
        <f t="shared" si="13"/>
        <v>0</v>
      </c>
      <c r="H73" s="9">
        <f t="shared" si="14"/>
        <v>1544</v>
      </c>
      <c r="I73" s="9">
        <f t="shared" si="14"/>
        <v>972</v>
      </c>
      <c r="J73" s="9">
        <f t="shared" si="14"/>
        <v>2516</v>
      </c>
      <c r="K73" s="375" t="s">
        <v>445</v>
      </c>
    </row>
    <row r="74" spans="1:11" ht="15.6" customHeight="1" x14ac:dyDescent="0.25">
      <c r="A74" s="8" t="s">
        <v>90</v>
      </c>
      <c r="B74" s="9">
        <f>SUM(B56:B73)</f>
        <v>8252</v>
      </c>
      <c r="C74" s="9">
        <f>SUM(C56:C73)</f>
        <v>10479</v>
      </c>
      <c r="D74" s="9">
        <f>SUM(B74:C74)</f>
        <v>18731</v>
      </c>
      <c r="E74" s="9">
        <f t="shared" ref="E74:J74" si="15">SUM(E56:E73)</f>
        <v>0</v>
      </c>
      <c r="F74" s="9">
        <f t="shared" si="15"/>
        <v>1</v>
      </c>
      <c r="G74" s="9">
        <f>SUM(E74:F74)</f>
        <v>1</v>
      </c>
      <c r="H74" s="9">
        <f t="shared" si="15"/>
        <v>8252</v>
      </c>
      <c r="I74" s="9">
        <f t="shared" si="15"/>
        <v>10480</v>
      </c>
      <c r="J74" s="9">
        <f t="shared" si="15"/>
        <v>18732</v>
      </c>
      <c r="K74" s="375" t="s">
        <v>323</v>
      </c>
    </row>
    <row r="75" spans="1:11" ht="15.6" customHeight="1" x14ac:dyDescent="0.25">
      <c r="A75" s="8" t="s">
        <v>92</v>
      </c>
      <c r="B75" s="9"/>
      <c r="C75" s="9"/>
      <c r="D75" s="9"/>
      <c r="E75" s="9"/>
      <c r="F75" s="9"/>
      <c r="G75" s="9"/>
      <c r="H75" s="9"/>
      <c r="I75" s="9"/>
      <c r="J75" s="9"/>
      <c r="K75" s="375" t="s">
        <v>1516</v>
      </c>
    </row>
    <row r="76" spans="1:11" ht="15.6" customHeight="1" x14ac:dyDescent="0.25">
      <c r="A76" s="8" t="s">
        <v>216</v>
      </c>
      <c r="B76" s="9">
        <v>419</v>
      </c>
      <c r="C76" s="9">
        <v>202</v>
      </c>
      <c r="D76" s="9">
        <f>SUM(B76:C76)</f>
        <v>621</v>
      </c>
      <c r="E76" s="9">
        <v>0</v>
      </c>
      <c r="F76" s="9">
        <v>0</v>
      </c>
      <c r="G76" s="9">
        <f>SUM(E76:F76)</f>
        <v>0</v>
      </c>
      <c r="H76" s="9">
        <f>SUM(B76,E76)</f>
        <v>419</v>
      </c>
      <c r="I76" s="9">
        <f>SUM(C76,F76)</f>
        <v>202</v>
      </c>
      <c r="J76" s="9">
        <f t="shared" ref="J76:J87" si="16">SUM(D76,G76)</f>
        <v>621</v>
      </c>
      <c r="K76" s="375" t="s">
        <v>217</v>
      </c>
    </row>
    <row r="77" spans="1:11" ht="15.6" customHeight="1" x14ac:dyDescent="0.25">
      <c r="A77" s="8" t="s">
        <v>218</v>
      </c>
      <c r="B77" s="9">
        <v>487</v>
      </c>
      <c r="C77" s="9">
        <v>107</v>
      </c>
      <c r="D77" s="9">
        <f>SUM(B77:C77)</f>
        <v>594</v>
      </c>
      <c r="E77" s="9">
        <v>0</v>
      </c>
      <c r="F77" s="9">
        <v>0</v>
      </c>
      <c r="G77" s="9">
        <f t="shared" ref="G77:G87" si="17">SUM(E77:F77)</f>
        <v>0</v>
      </c>
      <c r="H77" s="9">
        <f t="shared" ref="H77:I87" si="18">SUM(B77,E77)</f>
        <v>487</v>
      </c>
      <c r="I77" s="9">
        <f t="shared" si="18"/>
        <v>107</v>
      </c>
      <c r="J77" s="9">
        <f t="shared" si="16"/>
        <v>594</v>
      </c>
      <c r="K77" s="375" t="s">
        <v>219</v>
      </c>
    </row>
    <row r="78" spans="1:11" ht="15.6" customHeight="1" x14ac:dyDescent="0.25">
      <c r="A78" s="8" t="s">
        <v>222</v>
      </c>
      <c r="B78" s="9">
        <v>54</v>
      </c>
      <c r="C78" s="9">
        <v>8</v>
      </c>
      <c r="D78" s="9">
        <f>SUM(B78:C78)</f>
        <v>62</v>
      </c>
      <c r="E78" s="9">
        <v>0</v>
      </c>
      <c r="F78" s="9">
        <v>0</v>
      </c>
      <c r="G78" s="9">
        <f t="shared" si="17"/>
        <v>0</v>
      </c>
      <c r="H78" s="9">
        <f t="shared" si="18"/>
        <v>54</v>
      </c>
      <c r="I78" s="9">
        <f t="shared" si="18"/>
        <v>8</v>
      </c>
      <c r="J78" s="9">
        <f t="shared" si="16"/>
        <v>62</v>
      </c>
      <c r="K78" s="375" t="s">
        <v>223</v>
      </c>
    </row>
    <row r="79" spans="1:11" ht="15.6" customHeight="1" x14ac:dyDescent="0.25">
      <c r="A79" s="8" t="s">
        <v>226</v>
      </c>
      <c r="B79" s="9">
        <v>614</v>
      </c>
      <c r="C79" s="9">
        <v>439</v>
      </c>
      <c r="D79" s="9">
        <f t="shared" ref="D79:D84" si="19">SUM(B79:C79)</f>
        <v>1053</v>
      </c>
      <c r="E79" s="9">
        <v>0</v>
      </c>
      <c r="F79" s="9">
        <v>0</v>
      </c>
      <c r="G79" s="9">
        <f t="shared" si="17"/>
        <v>0</v>
      </c>
      <c r="H79" s="9">
        <f t="shared" si="18"/>
        <v>614</v>
      </c>
      <c r="I79" s="9">
        <f t="shared" si="18"/>
        <v>439</v>
      </c>
      <c r="J79" s="9">
        <f t="shared" si="16"/>
        <v>1053</v>
      </c>
      <c r="K79" s="375" t="s">
        <v>1510</v>
      </c>
    </row>
    <row r="80" spans="1:11" ht="15.6" customHeight="1" x14ac:dyDescent="0.25">
      <c r="A80" s="8" t="s">
        <v>1118</v>
      </c>
      <c r="B80" s="9">
        <v>76</v>
      </c>
      <c r="C80" s="9">
        <v>31</v>
      </c>
      <c r="D80" s="9">
        <f t="shared" si="19"/>
        <v>107</v>
      </c>
      <c r="E80" s="9">
        <v>0</v>
      </c>
      <c r="F80" s="9">
        <v>0</v>
      </c>
      <c r="G80" s="9">
        <f t="shared" si="17"/>
        <v>0</v>
      </c>
      <c r="H80" s="9">
        <f t="shared" si="18"/>
        <v>76</v>
      </c>
      <c r="I80" s="9">
        <f t="shared" si="18"/>
        <v>31</v>
      </c>
      <c r="J80" s="9">
        <f t="shared" si="16"/>
        <v>107</v>
      </c>
      <c r="K80" s="375" t="s">
        <v>1511</v>
      </c>
    </row>
    <row r="81" spans="1:11" ht="15.6" customHeight="1" x14ac:dyDescent="0.25">
      <c r="A81" s="8" t="s">
        <v>1523</v>
      </c>
      <c r="B81" s="9">
        <v>770</v>
      </c>
      <c r="C81" s="9">
        <v>298</v>
      </c>
      <c r="D81" s="9">
        <f t="shared" si="19"/>
        <v>1068</v>
      </c>
      <c r="E81" s="9">
        <v>0</v>
      </c>
      <c r="F81" s="9">
        <v>0</v>
      </c>
      <c r="G81" s="9">
        <f t="shared" si="17"/>
        <v>0</v>
      </c>
      <c r="H81" s="9">
        <f t="shared" si="18"/>
        <v>770</v>
      </c>
      <c r="I81" s="9">
        <f t="shared" si="18"/>
        <v>298</v>
      </c>
      <c r="J81" s="9">
        <f t="shared" si="16"/>
        <v>1068</v>
      </c>
      <c r="K81" s="375" t="s">
        <v>231</v>
      </c>
    </row>
    <row r="82" spans="1:11" ht="15.6" customHeight="1" x14ac:dyDescent="0.25">
      <c r="A82" s="8" t="s">
        <v>472</v>
      </c>
      <c r="B82" s="9">
        <v>1135</v>
      </c>
      <c r="C82" s="9">
        <v>1229</v>
      </c>
      <c r="D82" s="9">
        <f t="shared" si="19"/>
        <v>2364</v>
      </c>
      <c r="E82" s="9">
        <v>0</v>
      </c>
      <c r="F82" s="9">
        <v>0</v>
      </c>
      <c r="G82" s="9">
        <f t="shared" si="17"/>
        <v>0</v>
      </c>
      <c r="H82" s="9">
        <f t="shared" si="18"/>
        <v>1135</v>
      </c>
      <c r="I82" s="9">
        <f t="shared" si="18"/>
        <v>1229</v>
      </c>
      <c r="J82" s="9">
        <f t="shared" si="16"/>
        <v>2364</v>
      </c>
      <c r="K82" s="375" t="s">
        <v>1512</v>
      </c>
    </row>
    <row r="83" spans="1:11" ht="15.6" customHeight="1" x14ac:dyDescent="0.25">
      <c r="A83" s="8" t="s">
        <v>474</v>
      </c>
      <c r="B83" s="9">
        <v>191</v>
      </c>
      <c r="C83" s="9">
        <v>144</v>
      </c>
      <c r="D83" s="9">
        <f t="shared" si="19"/>
        <v>335</v>
      </c>
      <c r="E83" s="9">
        <v>0</v>
      </c>
      <c r="F83" s="9">
        <v>0</v>
      </c>
      <c r="G83" s="9">
        <f t="shared" si="17"/>
        <v>0</v>
      </c>
      <c r="H83" s="9">
        <f t="shared" si="18"/>
        <v>191</v>
      </c>
      <c r="I83" s="9">
        <f t="shared" si="18"/>
        <v>144</v>
      </c>
      <c r="J83" s="9">
        <f t="shared" si="16"/>
        <v>335</v>
      </c>
      <c r="K83" s="375" t="s">
        <v>1374</v>
      </c>
    </row>
    <row r="84" spans="1:11" ht="15.6" customHeight="1" x14ac:dyDescent="0.25">
      <c r="A84" s="8" t="s">
        <v>1517</v>
      </c>
      <c r="B84" s="9">
        <v>40</v>
      </c>
      <c r="C84" s="9">
        <v>19</v>
      </c>
      <c r="D84" s="9">
        <f t="shared" si="19"/>
        <v>59</v>
      </c>
      <c r="E84" s="9">
        <v>0</v>
      </c>
      <c r="F84" s="9">
        <v>0</v>
      </c>
      <c r="G84" s="9">
        <f t="shared" si="17"/>
        <v>0</v>
      </c>
      <c r="H84" s="9">
        <f t="shared" si="18"/>
        <v>40</v>
      </c>
      <c r="I84" s="9">
        <f t="shared" si="18"/>
        <v>19</v>
      </c>
      <c r="J84" s="9">
        <f t="shared" si="16"/>
        <v>59</v>
      </c>
      <c r="K84" s="375" t="s">
        <v>1518</v>
      </c>
    </row>
    <row r="85" spans="1:11" ht="15.6" customHeight="1" x14ac:dyDescent="0.25">
      <c r="A85" s="8" t="s">
        <v>238</v>
      </c>
      <c r="B85" s="9">
        <v>410</v>
      </c>
      <c r="C85" s="9">
        <v>115</v>
      </c>
      <c r="D85" s="9">
        <f>SUM(B85:C85)</f>
        <v>525</v>
      </c>
      <c r="E85" s="9">
        <v>0</v>
      </c>
      <c r="F85" s="9">
        <v>0</v>
      </c>
      <c r="G85" s="9">
        <f t="shared" si="17"/>
        <v>0</v>
      </c>
      <c r="H85" s="9">
        <f t="shared" si="18"/>
        <v>410</v>
      </c>
      <c r="I85" s="9">
        <f t="shared" si="18"/>
        <v>115</v>
      </c>
      <c r="J85" s="9">
        <f t="shared" si="16"/>
        <v>525</v>
      </c>
      <c r="K85" s="375" t="s">
        <v>1246</v>
      </c>
    </row>
    <row r="86" spans="1:11" ht="15.6" customHeight="1" x14ac:dyDescent="0.25">
      <c r="A86" s="8" t="s">
        <v>242</v>
      </c>
      <c r="B86" s="9">
        <v>69</v>
      </c>
      <c r="C86" s="9">
        <v>26</v>
      </c>
      <c r="D86" s="9">
        <f>SUM(B86:C86)</f>
        <v>95</v>
      </c>
      <c r="E86" s="9">
        <v>0</v>
      </c>
      <c r="F86" s="9">
        <v>0</v>
      </c>
      <c r="G86" s="9">
        <f t="shared" si="17"/>
        <v>0</v>
      </c>
      <c r="H86" s="9">
        <f t="shared" si="18"/>
        <v>69</v>
      </c>
      <c r="I86" s="9">
        <f t="shared" si="18"/>
        <v>26</v>
      </c>
      <c r="J86" s="9">
        <f t="shared" si="16"/>
        <v>95</v>
      </c>
      <c r="K86" s="375" t="s">
        <v>243</v>
      </c>
    </row>
    <row r="87" spans="1:11" ht="15.6" customHeight="1" x14ac:dyDescent="0.25">
      <c r="A87" s="8" t="s">
        <v>444</v>
      </c>
      <c r="B87" s="9">
        <v>1948</v>
      </c>
      <c r="C87" s="9">
        <v>406</v>
      </c>
      <c r="D87" s="9">
        <f>SUM(B87:C87)</f>
        <v>2354</v>
      </c>
      <c r="E87" s="9">
        <v>0</v>
      </c>
      <c r="F87" s="9">
        <v>0</v>
      </c>
      <c r="G87" s="9">
        <f t="shared" si="17"/>
        <v>0</v>
      </c>
      <c r="H87" s="9">
        <f t="shared" si="18"/>
        <v>1948</v>
      </c>
      <c r="I87" s="9">
        <f t="shared" si="18"/>
        <v>406</v>
      </c>
      <c r="J87" s="9">
        <f t="shared" si="16"/>
        <v>2354</v>
      </c>
      <c r="K87" s="375" t="s">
        <v>445</v>
      </c>
    </row>
    <row r="88" spans="1:11" ht="15.6" customHeight="1" thickBot="1" x14ac:dyDescent="0.3">
      <c r="A88" s="42" t="s">
        <v>127</v>
      </c>
      <c r="B88" s="364">
        <f>SUM(B76:B87)</f>
        <v>6213</v>
      </c>
      <c r="C88" s="364">
        <f t="shared" ref="C88:J88" si="20">SUM(C76:C87)</f>
        <v>3024</v>
      </c>
      <c r="D88" s="364">
        <f t="shared" si="20"/>
        <v>9237</v>
      </c>
      <c r="E88" s="364">
        <f t="shared" si="20"/>
        <v>0</v>
      </c>
      <c r="F88" s="364">
        <f t="shared" si="20"/>
        <v>0</v>
      </c>
      <c r="G88" s="364">
        <f t="shared" si="20"/>
        <v>0</v>
      </c>
      <c r="H88" s="364">
        <f t="shared" si="20"/>
        <v>6213</v>
      </c>
      <c r="I88" s="364">
        <f t="shared" si="20"/>
        <v>3024</v>
      </c>
      <c r="J88" s="364">
        <f t="shared" si="20"/>
        <v>9237</v>
      </c>
      <c r="K88" s="44" t="s">
        <v>325</v>
      </c>
    </row>
    <row r="89" spans="1:11" ht="15.9" customHeight="1" thickBot="1" x14ac:dyDescent="0.3">
      <c r="A89" s="23" t="s">
        <v>262</v>
      </c>
      <c r="B89" s="24">
        <f>SUM(B88,B74)</f>
        <v>14465</v>
      </c>
      <c r="C89" s="24">
        <f t="shared" ref="C89:J89" si="21">SUM(C88,C74)</f>
        <v>13503</v>
      </c>
      <c r="D89" s="24">
        <f t="shared" si="21"/>
        <v>27968</v>
      </c>
      <c r="E89" s="24">
        <f t="shared" si="21"/>
        <v>0</v>
      </c>
      <c r="F89" s="24">
        <f t="shared" si="21"/>
        <v>1</v>
      </c>
      <c r="G89" s="24">
        <f t="shared" si="21"/>
        <v>1</v>
      </c>
      <c r="H89" s="24">
        <f t="shared" si="21"/>
        <v>14465</v>
      </c>
      <c r="I89" s="24">
        <f t="shared" si="21"/>
        <v>13504</v>
      </c>
      <c r="J89" s="24">
        <f t="shared" si="21"/>
        <v>27969</v>
      </c>
      <c r="K89" s="30" t="s">
        <v>263</v>
      </c>
    </row>
    <row r="90" spans="1:11" ht="18" customHeight="1" thickTop="1" x14ac:dyDescent="0.25"/>
    <row r="91" spans="1:11" ht="15.9" customHeight="1" x14ac:dyDescent="0.25"/>
    <row r="92" spans="1:11" s="659" customFormat="1" ht="15.9" customHeight="1" x14ac:dyDescent="0.25"/>
    <row r="93" spans="1:11" s="659" customFormat="1" ht="15.9" customHeight="1" x14ac:dyDescent="0.25"/>
    <row r="94" spans="1:11" ht="15.9" customHeight="1" x14ac:dyDescent="0.25"/>
    <row r="95" spans="1:11" ht="23.25" customHeight="1" x14ac:dyDescent="0.25">
      <c r="A95" s="738" t="s">
        <v>1524</v>
      </c>
      <c r="B95" s="738"/>
      <c r="C95" s="738"/>
      <c r="D95" s="738"/>
      <c r="E95" s="738"/>
      <c r="F95" s="738"/>
      <c r="G95" s="738"/>
      <c r="H95" s="738"/>
      <c r="I95" s="738"/>
      <c r="J95" s="738"/>
      <c r="K95" s="738"/>
    </row>
    <row r="96" spans="1:11" ht="21.75" customHeight="1" x14ac:dyDescent="0.25">
      <c r="A96" s="742" t="s">
        <v>1525</v>
      </c>
      <c r="B96" s="742"/>
      <c r="C96" s="742"/>
      <c r="D96" s="742"/>
      <c r="E96" s="742"/>
      <c r="F96" s="742"/>
      <c r="G96" s="742"/>
      <c r="H96" s="742"/>
      <c r="I96" s="742"/>
      <c r="J96" s="742"/>
      <c r="K96" s="742"/>
    </row>
    <row r="97" spans="1:11" ht="16.2" thickBot="1" x14ac:dyDescent="0.35">
      <c r="A97" s="35" t="s">
        <v>1526</v>
      </c>
      <c r="K97" s="365" t="s">
        <v>1527</v>
      </c>
    </row>
    <row r="98" spans="1:11" ht="16.2" thickTop="1" x14ac:dyDescent="0.3">
      <c r="A98" s="735" t="s">
        <v>1507</v>
      </c>
      <c r="B98" s="746" t="s">
        <v>1</v>
      </c>
      <c r="C98" s="746"/>
      <c r="D98" s="746"/>
      <c r="E98" s="746" t="s">
        <v>2</v>
      </c>
      <c r="F98" s="746"/>
      <c r="G98" s="746"/>
      <c r="H98" s="746" t="s">
        <v>4</v>
      </c>
      <c r="I98" s="746"/>
      <c r="J98" s="746"/>
      <c r="K98" s="735" t="s">
        <v>206</v>
      </c>
    </row>
    <row r="99" spans="1:11" ht="15.6" x14ac:dyDescent="0.3">
      <c r="A99" s="736"/>
      <c r="B99" s="747" t="s">
        <v>6</v>
      </c>
      <c r="C99" s="747"/>
      <c r="D99" s="747"/>
      <c r="E99" s="747" t="s">
        <v>7</v>
      </c>
      <c r="F99" s="747"/>
      <c r="G99" s="747"/>
      <c r="H99" s="747" t="s">
        <v>9</v>
      </c>
      <c r="I99" s="747"/>
      <c r="J99" s="747"/>
      <c r="K99" s="736"/>
    </row>
    <row r="100" spans="1:11" ht="15.6" x14ac:dyDescent="0.3">
      <c r="A100" s="736"/>
      <c r="B100" s="370" t="s">
        <v>10</v>
      </c>
      <c r="C100" s="370" t="s">
        <v>113</v>
      </c>
      <c r="D100" s="370" t="s">
        <v>12</v>
      </c>
      <c r="E100" s="370" t="s">
        <v>10</v>
      </c>
      <c r="F100" s="370" t="s">
        <v>113</v>
      </c>
      <c r="G100" s="370" t="s">
        <v>12</v>
      </c>
      <c r="H100" s="370" t="s">
        <v>10</v>
      </c>
      <c r="I100" s="370" t="s">
        <v>113</v>
      </c>
      <c r="J100" s="370" t="s">
        <v>12</v>
      </c>
      <c r="K100" s="736"/>
    </row>
    <row r="101" spans="1:11" ht="16.5" customHeight="1" thickBot="1" x14ac:dyDescent="0.35">
      <c r="A101" s="737"/>
      <c r="B101" s="4" t="s">
        <v>13</v>
      </c>
      <c r="C101" s="4" t="s">
        <v>14</v>
      </c>
      <c r="D101" s="4" t="s">
        <v>9</v>
      </c>
      <c r="E101" s="4" t="s">
        <v>13</v>
      </c>
      <c r="F101" s="4" t="s">
        <v>14</v>
      </c>
      <c r="G101" s="4" t="s">
        <v>9</v>
      </c>
      <c r="H101" s="4" t="s">
        <v>13</v>
      </c>
      <c r="I101" s="4" t="s">
        <v>14</v>
      </c>
      <c r="J101" s="4" t="s">
        <v>9</v>
      </c>
      <c r="K101" s="737"/>
    </row>
    <row r="102" spans="1:11" ht="21" customHeight="1" x14ac:dyDescent="0.25">
      <c r="A102" s="39" t="s">
        <v>15</v>
      </c>
      <c r="B102" s="40"/>
      <c r="C102" s="40"/>
      <c r="D102" s="40"/>
      <c r="E102" s="40"/>
      <c r="F102" s="40"/>
      <c r="G102" s="40"/>
      <c r="H102" s="40"/>
      <c r="I102" s="40"/>
      <c r="J102" s="40"/>
      <c r="K102" s="41" t="s">
        <v>207</v>
      </c>
    </row>
    <row r="103" spans="1:11" ht="21" customHeight="1" x14ac:dyDescent="0.25">
      <c r="A103" s="8" t="s">
        <v>208</v>
      </c>
      <c r="B103" s="9">
        <v>49</v>
      </c>
      <c r="C103" s="9">
        <v>24</v>
      </c>
      <c r="D103" s="9">
        <f t="shared" ref="D103:D124" si="22">SUM(B103:C103)</f>
        <v>73</v>
      </c>
      <c r="E103" s="9">
        <v>0</v>
      </c>
      <c r="F103" s="9">
        <v>0</v>
      </c>
      <c r="G103" s="9">
        <f>SUM(E103:F103)</f>
        <v>0</v>
      </c>
      <c r="H103" s="9">
        <f>SUM(E103,B103)</f>
        <v>49</v>
      </c>
      <c r="I103" s="9">
        <f>SUM(F103,C103)</f>
        <v>24</v>
      </c>
      <c r="J103" s="9">
        <f>SUM(H103:I103)</f>
        <v>73</v>
      </c>
      <c r="K103" s="375" t="s">
        <v>209</v>
      </c>
    </row>
    <row r="104" spans="1:11" ht="21" customHeight="1" x14ac:dyDescent="0.25">
      <c r="A104" s="8" t="s">
        <v>212</v>
      </c>
      <c r="B104" s="9">
        <v>11</v>
      </c>
      <c r="C104" s="9">
        <v>15</v>
      </c>
      <c r="D104" s="9">
        <f t="shared" si="22"/>
        <v>26</v>
      </c>
      <c r="E104" s="9">
        <v>0</v>
      </c>
      <c r="F104" s="9">
        <v>0</v>
      </c>
      <c r="G104" s="9">
        <f t="shared" ref="G104:G124" si="23">SUM(E104:F104)</f>
        <v>0</v>
      </c>
      <c r="H104" s="9">
        <f t="shared" ref="H104:I124" si="24">SUM(E104,B104)</f>
        <v>11</v>
      </c>
      <c r="I104" s="9">
        <f t="shared" si="24"/>
        <v>15</v>
      </c>
      <c r="J104" s="9">
        <f t="shared" ref="J104:J124" si="25">SUM(H104:I104)</f>
        <v>26</v>
      </c>
      <c r="K104" s="375" t="s">
        <v>213</v>
      </c>
    </row>
    <row r="105" spans="1:11" ht="21" customHeight="1" x14ac:dyDescent="0.25">
      <c r="A105" s="8" t="s">
        <v>414</v>
      </c>
      <c r="B105" s="9">
        <v>7</v>
      </c>
      <c r="C105" s="9">
        <v>3</v>
      </c>
      <c r="D105" s="9">
        <f t="shared" si="22"/>
        <v>10</v>
      </c>
      <c r="E105" s="9">
        <v>0</v>
      </c>
      <c r="F105" s="9">
        <v>0</v>
      </c>
      <c r="G105" s="9">
        <f t="shared" si="23"/>
        <v>0</v>
      </c>
      <c r="H105" s="9">
        <f t="shared" si="24"/>
        <v>7</v>
      </c>
      <c r="I105" s="9">
        <f t="shared" si="24"/>
        <v>3</v>
      </c>
      <c r="J105" s="9">
        <f t="shared" si="25"/>
        <v>10</v>
      </c>
      <c r="K105" s="375" t="s">
        <v>310</v>
      </c>
    </row>
    <row r="106" spans="1:11" ht="21" customHeight="1" x14ac:dyDescent="0.25">
      <c r="A106" s="8" t="s">
        <v>216</v>
      </c>
      <c r="B106" s="9">
        <v>22</v>
      </c>
      <c r="C106" s="9">
        <v>10</v>
      </c>
      <c r="D106" s="9">
        <f t="shared" si="22"/>
        <v>32</v>
      </c>
      <c r="E106" s="9">
        <v>0</v>
      </c>
      <c r="F106" s="9">
        <v>0</v>
      </c>
      <c r="G106" s="9">
        <f t="shared" si="23"/>
        <v>0</v>
      </c>
      <c r="H106" s="9">
        <f t="shared" si="24"/>
        <v>22</v>
      </c>
      <c r="I106" s="9">
        <f t="shared" si="24"/>
        <v>10</v>
      </c>
      <c r="J106" s="9">
        <f t="shared" si="25"/>
        <v>32</v>
      </c>
      <c r="K106" s="375" t="s">
        <v>217</v>
      </c>
    </row>
    <row r="107" spans="1:11" ht="21" customHeight="1" x14ac:dyDescent="0.25">
      <c r="A107" s="8" t="s">
        <v>218</v>
      </c>
      <c r="B107" s="9">
        <v>63</v>
      </c>
      <c r="C107" s="9">
        <v>9</v>
      </c>
      <c r="D107" s="9">
        <f t="shared" si="22"/>
        <v>72</v>
      </c>
      <c r="E107" s="9">
        <v>0</v>
      </c>
      <c r="F107" s="9">
        <v>0</v>
      </c>
      <c r="G107" s="9">
        <f t="shared" si="23"/>
        <v>0</v>
      </c>
      <c r="H107" s="9">
        <f t="shared" si="24"/>
        <v>63</v>
      </c>
      <c r="I107" s="9">
        <f t="shared" si="24"/>
        <v>9</v>
      </c>
      <c r="J107" s="9">
        <f t="shared" si="25"/>
        <v>72</v>
      </c>
      <c r="K107" s="375" t="s">
        <v>219</v>
      </c>
    </row>
    <row r="108" spans="1:11" ht="21" customHeight="1" x14ac:dyDescent="0.25">
      <c r="A108" s="8" t="s">
        <v>222</v>
      </c>
      <c r="B108" s="9">
        <v>46</v>
      </c>
      <c r="C108" s="9">
        <v>13</v>
      </c>
      <c r="D108" s="9">
        <f t="shared" si="22"/>
        <v>59</v>
      </c>
      <c r="E108" s="9">
        <v>0</v>
      </c>
      <c r="F108" s="9">
        <v>0</v>
      </c>
      <c r="G108" s="9">
        <f t="shared" si="23"/>
        <v>0</v>
      </c>
      <c r="H108" s="9">
        <f t="shared" si="24"/>
        <v>46</v>
      </c>
      <c r="I108" s="9">
        <f t="shared" si="24"/>
        <v>13</v>
      </c>
      <c r="J108" s="9">
        <f t="shared" si="25"/>
        <v>59</v>
      </c>
      <c r="K108" s="375" t="s">
        <v>223</v>
      </c>
    </row>
    <row r="109" spans="1:11" ht="21" customHeight="1" x14ac:dyDescent="0.25">
      <c r="A109" s="8" t="s">
        <v>1508</v>
      </c>
      <c r="B109" s="9">
        <v>10</v>
      </c>
      <c r="C109" s="9">
        <v>1</v>
      </c>
      <c r="D109" s="9">
        <f t="shared" si="22"/>
        <v>11</v>
      </c>
      <c r="E109" s="9">
        <v>0</v>
      </c>
      <c r="F109" s="9">
        <v>0</v>
      </c>
      <c r="G109" s="9">
        <f t="shared" si="23"/>
        <v>0</v>
      </c>
      <c r="H109" s="9">
        <f t="shared" si="24"/>
        <v>10</v>
      </c>
      <c r="I109" s="9">
        <f t="shared" si="24"/>
        <v>1</v>
      </c>
      <c r="J109" s="9">
        <f t="shared" si="25"/>
        <v>11</v>
      </c>
      <c r="K109" s="375" t="s">
        <v>1509</v>
      </c>
    </row>
    <row r="110" spans="1:11" ht="21" customHeight="1" x14ac:dyDescent="0.25">
      <c r="A110" s="8" t="s">
        <v>224</v>
      </c>
      <c r="B110" s="9">
        <v>8</v>
      </c>
      <c r="C110" s="9">
        <v>4</v>
      </c>
      <c r="D110" s="9">
        <f t="shared" si="22"/>
        <v>12</v>
      </c>
      <c r="E110" s="9">
        <v>0</v>
      </c>
      <c r="F110" s="9">
        <v>0</v>
      </c>
      <c r="G110" s="9">
        <f t="shared" si="23"/>
        <v>0</v>
      </c>
      <c r="H110" s="9">
        <f t="shared" si="24"/>
        <v>8</v>
      </c>
      <c r="I110" s="9">
        <f t="shared" si="24"/>
        <v>4</v>
      </c>
      <c r="J110" s="9">
        <f t="shared" si="25"/>
        <v>12</v>
      </c>
      <c r="K110" s="375" t="s">
        <v>225</v>
      </c>
    </row>
    <row r="111" spans="1:11" ht="21" customHeight="1" x14ac:dyDescent="0.25">
      <c r="A111" s="8" t="s">
        <v>226</v>
      </c>
      <c r="B111" s="9">
        <v>57</v>
      </c>
      <c r="C111" s="9">
        <v>43</v>
      </c>
      <c r="D111" s="9">
        <f t="shared" si="22"/>
        <v>100</v>
      </c>
      <c r="E111" s="9">
        <v>0</v>
      </c>
      <c r="F111" s="9">
        <v>0</v>
      </c>
      <c r="G111" s="9">
        <f t="shared" si="23"/>
        <v>0</v>
      </c>
      <c r="H111" s="9">
        <f t="shared" si="24"/>
        <v>57</v>
      </c>
      <c r="I111" s="9">
        <f t="shared" si="24"/>
        <v>43</v>
      </c>
      <c r="J111" s="9">
        <f t="shared" si="25"/>
        <v>100</v>
      </c>
      <c r="K111" s="375" t="s">
        <v>227</v>
      </c>
    </row>
    <row r="112" spans="1:11" ht="21" customHeight="1" x14ac:dyDescent="0.25">
      <c r="A112" s="8" t="s">
        <v>1118</v>
      </c>
      <c r="B112" s="9">
        <v>20</v>
      </c>
      <c r="C112" s="9">
        <v>9</v>
      </c>
      <c r="D112" s="9">
        <f t="shared" si="22"/>
        <v>29</v>
      </c>
      <c r="E112" s="9">
        <v>0</v>
      </c>
      <c r="F112" s="9">
        <v>0</v>
      </c>
      <c r="G112" s="9">
        <f t="shared" si="23"/>
        <v>0</v>
      </c>
      <c r="H112" s="9">
        <f t="shared" si="24"/>
        <v>20</v>
      </c>
      <c r="I112" s="9">
        <f t="shared" si="24"/>
        <v>9</v>
      </c>
      <c r="J112" s="9">
        <f t="shared" si="25"/>
        <v>29</v>
      </c>
      <c r="K112" s="375" t="s">
        <v>1511</v>
      </c>
    </row>
    <row r="113" spans="1:11" ht="21" customHeight="1" x14ac:dyDescent="0.25">
      <c r="A113" s="8" t="s">
        <v>1528</v>
      </c>
      <c r="B113" s="9">
        <v>23</v>
      </c>
      <c r="C113" s="9">
        <v>7</v>
      </c>
      <c r="D113" s="9">
        <f t="shared" si="22"/>
        <v>30</v>
      </c>
      <c r="E113" s="9">
        <v>0</v>
      </c>
      <c r="F113" s="9">
        <v>0</v>
      </c>
      <c r="G113" s="9">
        <f t="shared" si="23"/>
        <v>0</v>
      </c>
      <c r="H113" s="9">
        <f t="shared" si="24"/>
        <v>23</v>
      </c>
      <c r="I113" s="9">
        <f t="shared" si="24"/>
        <v>7</v>
      </c>
      <c r="J113" s="9">
        <f t="shared" si="25"/>
        <v>30</v>
      </c>
      <c r="K113" s="375" t="s">
        <v>231</v>
      </c>
    </row>
    <row r="114" spans="1:11" ht="21" customHeight="1" x14ac:dyDescent="0.25">
      <c r="A114" s="8" t="s">
        <v>472</v>
      </c>
      <c r="B114" s="9">
        <v>79</v>
      </c>
      <c r="C114" s="9">
        <v>21</v>
      </c>
      <c r="D114" s="9">
        <f t="shared" si="22"/>
        <v>100</v>
      </c>
      <c r="E114" s="9">
        <v>0</v>
      </c>
      <c r="F114" s="9">
        <v>0</v>
      </c>
      <c r="G114" s="9">
        <f t="shared" si="23"/>
        <v>0</v>
      </c>
      <c r="H114" s="9">
        <f t="shared" si="24"/>
        <v>79</v>
      </c>
      <c r="I114" s="9">
        <f t="shared" si="24"/>
        <v>21</v>
      </c>
      <c r="J114" s="9">
        <f t="shared" si="25"/>
        <v>100</v>
      </c>
      <c r="K114" s="375" t="s">
        <v>1162</v>
      </c>
    </row>
    <row r="115" spans="1:11" ht="21" customHeight="1" x14ac:dyDescent="0.25">
      <c r="A115" s="8" t="s">
        <v>474</v>
      </c>
      <c r="B115" s="9">
        <v>44</v>
      </c>
      <c r="C115" s="9">
        <v>18</v>
      </c>
      <c r="D115" s="9">
        <f t="shared" si="22"/>
        <v>62</v>
      </c>
      <c r="E115" s="9">
        <v>0</v>
      </c>
      <c r="F115" s="9">
        <v>0</v>
      </c>
      <c r="G115" s="9">
        <f t="shared" si="23"/>
        <v>0</v>
      </c>
      <c r="H115" s="9">
        <f t="shared" si="24"/>
        <v>44</v>
      </c>
      <c r="I115" s="9">
        <f t="shared" si="24"/>
        <v>18</v>
      </c>
      <c r="J115" s="9">
        <f t="shared" si="25"/>
        <v>62</v>
      </c>
      <c r="K115" s="375" t="s">
        <v>1374</v>
      </c>
    </row>
    <row r="116" spans="1:11" ht="21" customHeight="1" x14ac:dyDescent="0.25">
      <c r="A116" s="8" t="s">
        <v>1517</v>
      </c>
      <c r="B116" s="9">
        <v>19</v>
      </c>
      <c r="C116" s="9">
        <v>4</v>
      </c>
      <c r="D116" s="9">
        <f t="shared" si="22"/>
        <v>23</v>
      </c>
      <c r="E116" s="9">
        <v>0</v>
      </c>
      <c r="F116" s="9">
        <v>0</v>
      </c>
      <c r="G116" s="9">
        <f t="shared" si="23"/>
        <v>0</v>
      </c>
      <c r="H116" s="9">
        <f t="shared" si="24"/>
        <v>19</v>
      </c>
      <c r="I116" s="9">
        <f t="shared" si="24"/>
        <v>4</v>
      </c>
      <c r="J116" s="9">
        <f t="shared" si="25"/>
        <v>23</v>
      </c>
      <c r="K116" s="375" t="s">
        <v>1515</v>
      </c>
    </row>
    <row r="117" spans="1:11" ht="21" customHeight="1" x14ac:dyDescent="0.25">
      <c r="A117" s="8" t="s">
        <v>321</v>
      </c>
      <c r="B117" s="9">
        <v>7</v>
      </c>
      <c r="C117" s="9">
        <v>3</v>
      </c>
      <c r="D117" s="9">
        <f t="shared" si="22"/>
        <v>10</v>
      </c>
      <c r="E117" s="9">
        <v>0</v>
      </c>
      <c r="F117" s="9">
        <v>0</v>
      </c>
      <c r="G117" s="9">
        <f t="shared" si="23"/>
        <v>0</v>
      </c>
      <c r="H117" s="9">
        <f t="shared" si="24"/>
        <v>7</v>
      </c>
      <c r="I117" s="9">
        <f t="shared" si="24"/>
        <v>3</v>
      </c>
      <c r="J117" s="9">
        <f t="shared" si="25"/>
        <v>10</v>
      </c>
      <c r="K117" s="375" t="s">
        <v>322</v>
      </c>
    </row>
    <row r="118" spans="1:11" ht="21" customHeight="1" x14ac:dyDescent="0.25">
      <c r="A118" s="8" t="s">
        <v>238</v>
      </c>
      <c r="B118" s="9">
        <v>13</v>
      </c>
      <c r="C118" s="9">
        <v>5</v>
      </c>
      <c r="D118" s="9">
        <f t="shared" si="22"/>
        <v>18</v>
      </c>
      <c r="E118" s="9">
        <v>0</v>
      </c>
      <c r="F118" s="9">
        <v>0</v>
      </c>
      <c r="G118" s="9">
        <f t="shared" si="23"/>
        <v>0</v>
      </c>
      <c r="H118" s="9">
        <f t="shared" si="24"/>
        <v>13</v>
      </c>
      <c r="I118" s="9">
        <f t="shared" si="24"/>
        <v>5</v>
      </c>
      <c r="J118" s="9">
        <f t="shared" si="25"/>
        <v>18</v>
      </c>
      <c r="K118" s="375" t="s">
        <v>307</v>
      </c>
    </row>
    <row r="119" spans="1:11" ht="21" customHeight="1" x14ac:dyDescent="0.25">
      <c r="A119" s="8" t="s">
        <v>1438</v>
      </c>
      <c r="B119" s="9">
        <v>27</v>
      </c>
      <c r="C119" s="9">
        <v>7</v>
      </c>
      <c r="D119" s="9">
        <f t="shared" si="22"/>
        <v>34</v>
      </c>
      <c r="E119" s="9">
        <v>0</v>
      </c>
      <c r="F119" s="9">
        <v>0</v>
      </c>
      <c r="G119" s="9">
        <f t="shared" si="23"/>
        <v>0</v>
      </c>
      <c r="H119" s="9">
        <f t="shared" si="24"/>
        <v>27</v>
      </c>
      <c r="I119" s="9">
        <f t="shared" si="24"/>
        <v>7</v>
      </c>
      <c r="J119" s="9">
        <f t="shared" si="25"/>
        <v>34</v>
      </c>
      <c r="K119" s="375" t="s">
        <v>243</v>
      </c>
    </row>
    <row r="120" spans="1:11" ht="21" customHeight="1" x14ac:dyDescent="0.25">
      <c r="A120" s="8" t="s">
        <v>444</v>
      </c>
      <c r="B120" s="9">
        <v>53</v>
      </c>
      <c r="C120" s="9">
        <v>17</v>
      </c>
      <c r="D120" s="9">
        <f t="shared" si="22"/>
        <v>70</v>
      </c>
      <c r="E120" s="9">
        <v>0</v>
      </c>
      <c r="F120" s="9">
        <v>0</v>
      </c>
      <c r="G120" s="9">
        <f t="shared" si="23"/>
        <v>0</v>
      </c>
      <c r="H120" s="9">
        <f t="shared" si="24"/>
        <v>53</v>
      </c>
      <c r="I120" s="9">
        <f t="shared" si="24"/>
        <v>17</v>
      </c>
      <c r="J120" s="9">
        <f t="shared" si="25"/>
        <v>70</v>
      </c>
      <c r="K120" s="375" t="s">
        <v>445</v>
      </c>
    </row>
    <row r="121" spans="1:11" ht="21" customHeight="1" x14ac:dyDescent="0.25">
      <c r="A121" s="8" t="s">
        <v>298</v>
      </c>
      <c r="B121" s="9">
        <v>1</v>
      </c>
      <c r="C121" s="9">
        <v>0</v>
      </c>
      <c r="D121" s="9">
        <f t="shared" si="22"/>
        <v>1</v>
      </c>
      <c r="E121" s="9">
        <v>0</v>
      </c>
      <c r="F121" s="9">
        <v>0</v>
      </c>
      <c r="G121" s="9">
        <f t="shared" si="23"/>
        <v>0</v>
      </c>
      <c r="H121" s="9">
        <f t="shared" si="24"/>
        <v>1</v>
      </c>
      <c r="I121" s="9">
        <f t="shared" si="24"/>
        <v>0</v>
      </c>
      <c r="J121" s="9">
        <f t="shared" si="25"/>
        <v>1</v>
      </c>
      <c r="K121" s="375" t="s">
        <v>299</v>
      </c>
    </row>
    <row r="122" spans="1:11" ht="21" customHeight="1" x14ac:dyDescent="0.25">
      <c r="A122" s="8" t="s">
        <v>1133</v>
      </c>
      <c r="B122" s="9">
        <v>0</v>
      </c>
      <c r="C122" s="9">
        <v>1</v>
      </c>
      <c r="D122" s="9">
        <f t="shared" si="22"/>
        <v>1</v>
      </c>
      <c r="E122" s="9">
        <v>0</v>
      </c>
      <c r="F122" s="9">
        <v>0</v>
      </c>
      <c r="G122" s="9">
        <f t="shared" si="23"/>
        <v>0</v>
      </c>
      <c r="H122" s="9">
        <f t="shared" si="24"/>
        <v>0</v>
      </c>
      <c r="I122" s="9">
        <f t="shared" si="24"/>
        <v>1</v>
      </c>
      <c r="J122" s="9">
        <f t="shared" si="25"/>
        <v>1</v>
      </c>
      <c r="K122" s="375" t="s">
        <v>1014</v>
      </c>
    </row>
    <row r="123" spans="1:11" ht="21" customHeight="1" x14ac:dyDescent="0.25">
      <c r="A123" s="8" t="s">
        <v>296</v>
      </c>
      <c r="B123" s="9">
        <v>1</v>
      </c>
      <c r="C123" s="9">
        <v>1</v>
      </c>
      <c r="D123" s="9">
        <f t="shared" si="22"/>
        <v>2</v>
      </c>
      <c r="E123" s="9">
        <v>0</v>
      </c>
      <c r="F123" s="9">
        <v>0</v>
      </c>
      <c r="G123" s="9">
        <f t="shared" si="23"/>
        <v>0</v>
      </c>
      <c r="H123" s="9">
        <f t="shared" si="24"/>
        <v>1</v>
      </c>
      <c r="I123" s="9">
        <f t="shared" si="24"/>
        <v>1</v>
      </c>
      <c r="J123" s="9">
        <f t="shared" si="25"/>
        <v>2</v>
      </c>
      <c r="K123" s="375" t="s">
        <v>1529</v>
      </c>
    </row>
    <row r="124" spans="1:11" ht="21" customHeight="1" thickBot="1" x14ac:dyDescent="0.3">
      <c r="A124" s="42" t="s">
        <v>302</v>
      </c>
      <c r="B124" s="9">
        <v>18</v>
      </c>
      <c r="C124" s="9">
        <v>9</v>
      </c>
      <c r="D124" s="9">
        <f t="shared" si="22"/>
        <v>27</v>
      </c>
      <c r="E124" s="9">
        <v>0</v>
      </c>
      <c r="F124" s="9">
        <v>0</v>
      </c>
      <c r="G124" s="9">
        <f t="shared" si="23"/>
        <v>0</v>
      </c>
      <c r="H124" s="9">
        <f t="shared" si="24"/>
        <v>18</v>
      </c>
      <c r="I124" s="9">
        <f t="shared" si="24"/>
        <v>9</v>
      </c>
      <c r="J124" s="9">
        <f t="shared" si="25"/>
        <v>27</v>
      </c>
      <c r="K124" s="44" t="s">
        <v>1278</v>
      </c>
    </row>
    <row r="125" spans="1:11" ht="21" customHeight="1" thickBot="1" x14ac:dyDescent="0.3">
      <c r="A125" s="23" t="s">
        <v>262</v>
      </c>
      <c r="B125" s="24">
        <f>SUM(B103:B124)</f>
        <v>578</v>
      </c>
      <c r="C125" s="24">
        <f>SUM(C103:C124)</f>
        <v>224</v>
      </c>
      <c r="D125" s="24">
        <f>SUM(D103:D124)</f>
        <v>802</v>
      </c>
      <c r="E125" s="24">
        <v>0</v>
      </c>
      <c r="F125" s="24">
        <f>SUM(F103:F124)</f>
        <v>0</v>
      </c>
      <c r="G125" s="24">
        <f>SUM(G103:G124)</f>
        <v>0</v>
      </c>
      <c r="H125" s="24">
        <f>SUM(H103:H124)</f>
        <v>578</v>
      </c>
      <c r="I125" s="24">
        <f>SUM(I103:I124)</f>
        <v>224</v>
      </c>
      <c r="J125" s="24">
        <f>SUM(J103:J124)</f>
        <v>802</v>
      </c>
      <c r="K125" s="376" t="s">
        <v>263</v>
      </c>
    </row>
    <row r="126" spans="1:11" ht="18" customHeight="1" thickTop="1" x14ac:dyDescent="0.25">
      <c r="A126" s="758"/>
      <c r="B126" s="758"/>
    </row>
  </sheetData>
  <mergeCells count="31">
    <mergeCell ref="A1:K1"/>
    <mergeCell ref="A2:K2"/>
    <mergeCell ref="A4:A7"/>
    <mergeCell ref="B4:D4"/>
    <mergeCell ref="E4:G4"/>
    <mergeCell ref="H4:J4"/>
    <mergeCell ref="K4:K7"/>
    <mergeCell ref="B5:D5"/>
    <mergeCell ref="E5:G5"/>
    <mergeCell ref="H5:J5"/>
    <mergeCell ref="A48:K48"/>
    <mergeCell ref="A49:K49"/>
    <mergeCell ref="A51:A54"/>
    <mergeCell ref="B51:D51"/>
    <mergeCell ref="E51:G51"/>
    <mergeCell ref="H51:J51"/>
    <mergeCell ref="K51:K54"/>
    <mergeCell ref="B52:D52"/>
    <mergeCell ref="E52:G52"/>
    <mergeCell ref="H52:J52"/>
    <mergeCell ref="A126:B126"/>
    <mergeCell ref="A95:K95"/>
    <mergeCell ref="A96:K96"/>
    <mergeCell ref="A98:A101"/>
    <mergeCell ref="B98:D98"/>
    <mergeCell ref="E98:G98"/>
    <mergeCell ref="H98:J98"/>
    <mergeCell ref="K98:K101"/>
    <mergeCell ref="B99:D99"/>
    <mergeCell ref="E99:G99"/>
    <mergeCell ref="H99:J99"/>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42"/>
  <sheetViews>
    <sheetView rightToLeft="1" view="pageBreakPreview" topLeftCell="A18" zoomScale="80" zoomScaleSheetLayoutView="80" workbookViewId="0">
      <selection activeCell="D47" sqref="D47"/>
    </sheetView>
  </sheetViews>
  <sheetFormatPr defaultColWidth="9" defaultRowHeight="13.8" x14ac:dyDescent="0.25"/>
  <cols>
    <col min="1" max="1" width="24.59765625" style="371" customWidth="1"/>
    <col min="2" max="2" width="7.59765625" style="371" customWidth="1"/>
    <col min="3" max="4" width="9.09765625" style="371" customWidth="1"/>
    <col min="5" max="5" width="6.69921875" style="371" customWidth="1"/>
    <col min="6" max="6" width="8" style="371" customWidth="1"/>
    <col min="7" max="7" width="6.69921875" style="371" customWidth="1"/>
    <col min="8" max="8" width="6.19921875" style="371" customWidth="1"/>
    <col min="9" max="9" width="8.5" style="371" customWidth="1"/>
    <col min="10" max="10" width="7" style="371" customWidth="1"/>
    <col min="11" max="11" width="8.59765625" style="371" customWidth="1"/>
    <col min="12" max="12" width="10.09765625" style="371" customWidth="1"/>
    <col min="13" max="13" width="9.3984375" style="371" customWidth="1"/>
    <col min="14" max="14" width="41.3984375" style="371" customWidth="1"/>
    <col min="15" max="18" width="9" style="371"/>
    <col min="19" max="19" width="9" style="371" customWidth="1"/>
    <col min="20" max="16384" width="9" style="371"/>
  </cols>
  <sheetData>
    <row r="1" spans="1:14" ht="23.25" customHeight="1" x14ac:dyDescent="0.25">
      <c r="A1" s="750" t="s">
        <v>1530</v>
      </c>
      <c r="B1" s="750"/>
      <c r="C1" s="750"/>
      <c r="D1" s="750"/>
      <c r="E1" s="750"/>
      <c r="F1" s="750"/>
      <c r="G1" s="750"/>
      <c r="H1" s="750"/>
      <c r="I1" s="750"/>
      <c r="J1" s="750"/>
      <c r="K1" s="750"/>
      <c r="L1" s="750"/>
      <c r="M1" s="750"/>
      <c r="N1" s="750"/>
    </row>
    <row r="2" spans="1:14" ht="15.6" x14ac:dyDescent="0.25">
      <c r="A2" s="739" t="s">
        <v>1531</v>
      </c>
      <c r="B2" s="739"/>
      <c r="C2" s="739"/>
      <c r="D2" s="739"/>
      <c r="E2" s="739"/>
      <c r="F2" s="739"/>
      <c r="G2" s="739"/>
      <c r="H2" s="739"/>
      <c r="I2" s="739"/>
      <c r="J2" s="739"/>
      <c r="K2" s="739"/>
      <c r="L2" s="739"/>
      <c r="M2" s="739"/>
      <c r="N2" s="739"/>
    </row>
    <row r="3" spans="1:14" ht="16.2" thickBot="1" x14ac:dyDescent="0.35">
      <c r="A3" s="357" t="s">
        <v>1532</v>
      </c>
      <c r="B3" s="69"/>
      <c r="C3" s="69"/>
      <c r="D3" s="69"/>
      <c r="E3" s="69"/>
      <c r="F3" s="69"/>
      <c r="G3" s="69"/>
      <c r="H3" s="69"/>
      <c r="I3" s="69"/>
      <c r="J3" s="69"/>
      <c r="K3" s="69"/>
      <c r="L3" s="69"/>
      <c r="M3" s="69"/>
      <c r="N3" s="366" t="s">
        <v>1533</v>
      </c>
    </row>
    <row r="4" spans="1:14" ht="16.2" thickTop="1" x14ac:dyDescent="0.3">
      <c r="A4" s="735" t="s">
        <v>205</v>
      </c>
      <c r="B4" s="746" t="s">
        <v>129</v>
      </c>
      <c r="C4" s="746"/>
      <c r="D4" s="746"/>
      <c r="E4" s="746" t="s">
        <v>130</v>
      </c>
      <c r="F4" s="746"/>
      <c r="G4" s="746"/>
      <c r="H4" s="746" t="s">
        <v>131</v>
      </c>
      <c r="I4" s="746"/>
      <c r="J4" s="746"/>
      <c r="K4" s="746" t="s">
        <v>4</v>
      </c>
      <c r="L4" s="746"/>
      <c r="M4" s="746"/>
      <c r="N4" s="735" t="s">
        <v>206</v>
      </c>
    </row>
    <row r="5" spans="1:14" ht="15.6" x14ac:dyDescent="0.3">
      <c r="A5" s="736"/>
      <c r="B5" s="747" t="s">
        <v>132</v>
      </c>
      <c r="C5" s="747"/>
      <c r="D5" s="747"/>
      <c r="E5" s="747" t="s">
        <v>133</v>
      </c>
      <c r="F5" s="747"/>
      <c r="G5" s="747"/>
      <c r="H5" s="747" t="s">
        <v>134</v>
      </c>
      <c r="I5" s="747"/>
      <c r="J5" s="747"/>
      <c r="K5" s="747" t="s">
        <v>9</v>
      </c>
      <c r="L5" s="747"/>
      <c r="M5" s="747"/>
      <c r="N5" s="736"/>
    </row>
    <row r="6" spans="1:14" ht="15.6" x14ac:dyDescent="0.25">
      <c r="A6" s="736"/>
      <c r="B6" s="368" t="s">
        <v>10</v>
      </c>
      <c r="C6" s="368" t="s">
        <v>113</v>
      </c>
      <c r="D6" s="368" t="s">
        <v>12</v>
      </c>
      <c r="E6" s="368" t="s">
        <v>10</v>
      </c>
      <c r="F6" s="368" t="s">
        <v>113</v>
      </c>
      <c r="G6" s="368" t="s">
        <v>12</v>
      </c>
      <c r="H6" s="368" t="s">
        <v>10</v>
      </c>
      <c r="I6" s="368" t="s">
        <v>113</v>
      </c>
      <c r="J6" s="368" t="s">
        <v>12</v>
      </c>
      <c r="K6" s="368" t="s">
        <v>10</v>
      </c>
      <c r="L6" s="368" t="s">
        <v>113</v>
      </c>
      <c r="M6" s="368" t="s">
        <v>12</v>
      </c>
      <c r="N6" s="736"/>
    </row>
    <row r="7" spans="1:14" ht="16.2" thickBot="1" x14ac:dyDescent="0.3">
      <c r="A7" s="736"/>
      <c r="B7" s="368" t="s">
        <v>13</v>
      </c>
      <c r="C7" s="368" t="s">
        <v>14</v>
      </c>
      <c r="D7" s="368" t="s">
        <v>9</v>
      </c>
      <c r="E7" s="368" t="s">
        <v>13</v>
      </c>
      <c r="F7" s="368" t="s">
        <v>14</v>
      </c>
      <c r="G7" s="368" t="s">
        <v>9</v>
      </c>
      <c r="H7" s="368" t="s">
        <v>13</v>
      </c>
      <c r="I7" s="368" t="s">
        <v>14</v>
      </c>
      <c r="J7" s="368" t="s">
        <v>9</v>
      </c>
      <c r="K7" s="368" t="s">
        <v>13</v>
      </c>
      <c r="L7" s="368" t="s">
        <v>14</v>
      </c>
      <c r="M7" s="368" t="s">
        <v>9</v>
      </c>
      <c r="N7" s="736"/>
    </row>
    <row r="8" spans="1:14" ht="15.9" customHeight="1" x14ac:dyDescent="0.25">
      <c r="A8" s="39" t="s">
        <v>421</v>
      </c>
      <c r="B8" s="40"/>
      <c r="C8" s="40"/>
      <c r="D8" s="40"/>
      <c r="E8" s="40"/>
      <c r="F8" s="40"/>
      <c r="G8" s="40"/>
      <c r="H8" s="40"/>
      <c r="I8" s="40"/>
      <c r="J8" s="40"/>
      <c r="K8" s="41"/>
      <c r="L8" s="39"/>
      <c r="M8" s="40"/>
      <c r="N8" s="41" t="s">
        <v>207</v>
      </c>
    </row>
    <row r="9" spans="1:14" ht="15.9" customHeight="1" x14ac:dyDescent="0.25">
      <c r="A9" s="8" t="s">
        <v>208</v>
      </c>
      <c r="B9" s="9">
        <v>15</v>
      </c>
      <c r="C9" s="9">
        <v>10</v>
      </c>
      <c r="D9" s="9">
        <f t="shared" ref="D9:D25" si="0">SUM(B9:C9)</f>
        <v>25</v>
      </c>
      <c r="E9" s="9">
        <v>1</v>
      </c>
      <c r="F9" s="9">
        <v>2</v>
      </c>
      <c r="G9" s="9">
        <f t="shared" ref="G9:G25" si="1">SUM(E9:F9)</f>
        <v>3</v>
      </c>
      <c r="H9" s="9">
        <v>1</v>
      </c>
      <c r="I9" s="9">
        <v>3</v>
      </c>
      <c r="J9" s="9">
        <f t="shared" ref="J9:J25" si="2">SUM(H9:I9)</f>
        <v>4</v>
      </c>
      <c r="K9" s="9">
        <f>SUM(B9,E9,H9)</f>
        <v>17</v>
      </c>
      <c r="L9" s="9">
        <f t="shared" ref="L9:L25" si="3">SUM(C9,F9,I9)</f>
        <v>15</v>
      </c>
      <c r="M9" s="9">
        <f>SUM(K9:L9)</f>
        <v>32</v>
      </c>
      <c r="N9" s="375" t="s">
        <v>209</v>
      </c>
    </row>
    <row r="10" spans="1:14" ht="15.9" customHeight="1" x14ac:dyDescent="0.25">
      <c r="A10" s="8" t="s">
        <v>212</v>
      </c>
      <c r="B10" s="9">
        <v>2</v>
      </c>
      <c r="C10" s="9">
        <v>5</v>
      </c>
      <c r="D10" s="9">
        <f t="shared" si="0"/>
        <v>7</v>
      </c>
      <c r="E10" s="9">
        <v>0</v>
      </c>
      <c r="F10" s="9">
        <v>0</v>
      </c>
      <c r="G10" s="9">
        <f t="shared" si="1"/>
        <v>0</v>
      </c>
      <c r="H10" s="9">
        <v>0</v>
      </c>
      <c r="I10" s="9">
        <v>0</v>
      </c>
      <c r="J10" s="9">
        <f t="shared" si="2"/>
        <v>0</v>
      </c>
      <c r="K10" s="9">
        <f t="shared" ref="K10:K25" si="4">SUM(B10,E10,H10)</f>
        <v>2</v>
      </c>
      <c r="L10" s="9">
        <f t="shared" si="3"/>
        <v>5</v>
      </c>
      <c r="M10" s="9">
        <f t="shared" ref="M10:M25" si="5">SUM(K10:L10)</f>
        <v>7</v>
      </c>
      <c r="N10" s="375" t="s">
        <v>213</v>
      </c>
    </row>
    <row r="11" spans="1:14" ht="15.9" customHeight="1" x14ac:dyDescent="0.25">
      <c r="A11" s="8" t="s">
        <v>216</v>
      </c>
      <c r="B11" s="9">
        <v>3</v>
      </c>
      <c r="C11" s="9">
        <v>3</v>
      </c>
      <c r="D11" s="9">
        <f t="shared" si="0"/>
        <v>6</v>
      </c>
      <c r="E11" s="9">
        <v>2</v>
      </c>
      <c r="F11" s="9">
        <v>3</v>
      </c>
      <c r="G11" s="9">
        <f t="shared" si="1"/>
        <v>5</v>
      </c>
      <c r="H11" s="9">
        <v>0</v>
      </c>
      <c r="I11" s="9">
        <v>0</v>
      </c>
      <c r="J11" s="9">
        <f t="shared" si="2"/>
        <v>0</v>
      </c>
      <c r="K11" s="9">
        <f t="shared" si="4"/>
        <v>5</v>
      </c>
      <c r="L11" s="9">
        <f t="shared" si="3"/>
        <v>6</v>
      </c>
      <c r="M11" s="9">
        <f t="shared" si="5"/>
        <v>11</v>
      </c>
      <c r="N11" s="375" t="s">
        <v>217</v>
      </c>
    </row>
    <row r="12" spans="1:14" ht="15.9" customHeight="1" x14ac:dyDescent="0.25">
      <c r="A12" s="8" t="s">
        <v>218</v>
      </c>
      <c r="B12" s="9">
        <v>89</v>
      </c>
      <c r="C12" s="9">
        <v>62</v>
      </c>
      <c r="D12" s="9">
        <f t="shared" si="0"/>
        <v>151</v>
      </c>
      <c r="E12" s="9">
        <v>25</v>
      </c>
      <c r="F12" s="9">
        <v>20</v>
      </c>
      <c r="G12" s="9">
        <f t="shared" si="1"/>
        <v>45</v>
      </c>
      <c r="H12" s="9">
        <v>53</v>
      </c>
      <c r="I12" s="9">
        <v>31</v>
      </c>
      <c r="J12" s="9">
        <f t="shared" si="2"/>
        <v>84</v>
      </c>
      <c r="K12" s="9">
        <f t="shared" si="4"/>
        <v>167</v>
      </c>
      <c r="L12" s="9">
        <f t="shared" si="3"/>
        <v>113</v>
      </c>
      <c r="M12" s="9">
        <f t="shared" si="5"/>
        <v>280</v>
      </c>
      <c r="N12" s="375" t="s">
        <v>219</v>
      </c>
    </row>
    <row r="13" spans="1:14" ht="15.9" customHeight="1" x14ac:dyDescent="0.25">
      <c r="A13" s="8" t="s">
        <v>222</v>
      </c>
      <c r="B13" s="9">
        <v>47</v>
      </c>
      <c r="C13" s="9">
        <v>31</v>
      </c>
      <c r="D13" s="9">
        <f t="shared" si="0"/>
        <v>78</v>
      </c>
      <c r="E13" s="9">
        <v>31</v>
      </c>
      <c r="F13" s="9">
        <v>20</v>
      </c>
      <c r="G13" s="9">
        <f t="shared" si="1"/>
        <v>51</v>
      </c>
      <c r="H13" s="9">
        <v>13</v>
      </c>
      <c r="I13" s="9">
        <v>7</v>
      </c>
      <c r="J13" s="9">
        <f t="shared" si="2"/>
        <v>20</v>
      </c>
      <c r="K13" s="9">
        <f t="shared" si="4"/>
        <v>91</v>
      </c>
      <c r="L13" s="9">
        <f t="shared" si="3"/>
        <v>58</v>
      </c>
      <c r="M13" s="9">
        <f t="shared" si="5"/>
        <v>149</v>
      </c>
      <c r="N13" s="375" t="s">
        <v>223</v>
      </c>
    </row>
    <row r="14" spans="1:14" ht="15.9" customHeight="1" x14ac:dyDescent="0.25">
      <c r="A14" s="8" t="s">
        <v>1508</v>
      </c>
      <c r="B14" s="9">
        <v>8</v>
      </c>
      <c r="C14" s="9">
        <v>7</v>
      </c>
      <c r="D14" s="9">
        <f t="shared" si="0"/>
        <v>15</v>
      </c>
      <c r="E14" s="9">
        <v>1</v>
      </c>
      <c r="F14" s="9">
        <v>3</v>
      </c>
      <c r="G14" s="9">
        <f t="shared" si="1"/>
        <v>4</v>
      </c>
      <c r="H14" s="9">
        <v>0</v>
      </c>
      <c r="I14" s="9">
        <v>0</v>
      </c>
      <c r="J14" s="9">
        <f t="shared" si="2"/>
        <v>0</v>
      </c>
      <c r="K14" s="9">
        <f t="shared" si="4"/>
        <v>9</v>
      </c>
      <c r="L14" s="9">
        <f t="shared" si="3"/>
        <v>10</v>
      </c>
      <c r="M14" s="9">
        <f t="shared" si="5"/>
        <v>19</v>
      </c>
      <c r="N14" s="375" t="s">
        <v>1509</v>
      </c>
    </row>
    <row r="15" spans="1:14" ht="15.9" customHeight="1" x14ac:dyDescent="0.25">
      <c r="A15" s="8" t="s">
        <v>224</v>
      </c>
      <c r="B15" s="9">
        <v>33</v>
      </c>
      <c r="C15" s="9">
        <v>14</v>
      </c>
      <c r="D15" s="9">
        <f t="shared" si="0"/>
        <v>47</v>
      </c>
      <c r="E15" s="9">
        <v>1</v>
      </c>
      <c r="F15" s="9">
        <v>0</v>
      </c>
      <c r="G15" s="9">
        <f t="shared" si="1"/>
        <v>1</v>
      </c>
      <c r="H15" s="9">
        <v>0</v>
      </c>
      <c r="I15" s="9">
        <v>0</v>
      </c>
      <c r="J15" s="9">
        <f t="shared" si="2"/>
        <v>0</v>
      </c>
      <c r="K15" s="9">
        <f t="shared" si="4"/>
        <v>34</v>
      </c>
      <c r="L15" s="9">
        <f t="shared" si="3"/>
        <v>14</v>
      </c>
      <c r="M15" s="9">
        <f t="shared" si="5"/>
        <v>48</v>
      </c>
      <c r="N15" s="375" t="s">
        <v>1372</v>
      </c>
    </row>
    <row r="16" spans="1:14" ht="15.9" customHeight="1" x14ac:dyDescent="0.25">
      <c r="A16" s="8" t="s">
        <v>226</v>
      </c>
      <c r="B16" s="9">
        <v>134</v>
      </c>
      <c r="C16" s="9">
        <v>160</v>
      </c>
      <c r="D16" s="9">
        <f t="shared" si="0"/>
        <v>294</v>
      </c>
      <c r="E16" s="9">
        <v>31</v>
      </c>
      <c r="F16" s="9">
        <v>32</v>
      </c>
      <c r="G16" s="9">
        <f t="shared" si="1"/>
        <v>63</v>
      </c>
      <c r="H16" s="9">
        <v>36</v>
      </c>
      <c r="I16" s="9">
        <v>33</v>
      </c>
      <c r="J16" s="9">
        <f t="shared" si="2"/>
        <v>69</v>
      </c>
      <c r="K16" s="9">
        <f t="shared" si="4"/>
        <v>201</v>
      </c>
      <c r="L16" s="9">
        <f t="shared" si="3"/>
        <v>225</v>
      </c>
      <c r="M16" s="9">
        <f t="shared" si="5"/>
        <v>426</v>
      </c>
      <c r="N16" s="375" t="s">
        <v>267</v>
      </c>
    </row>
    <row r="17" spans="1:14" ht="15.9" customHeight="1" x14ac:dyDescent="0.25">
      <c r="A17" s="8" t="s">
        <v>1118</v>
      </c>
      <c r="B17" s="9">
        <v>9</v>
      </c>
      <c r="C17" s="9">
        <v>5</v>
      </c>
      <c r="D17" s="9">
        <f t="shared" si="0"/>
        <v>14</v>
      </c>
      <c r="E17" s="9">
        <v>3</v>
      </c>
      <c r="F17" s="9">
        <v>4</v>
      </c>
      <c r="G17" s="9">
        <f t="shared" si="1"/>
        <v>7</v>
      </c>
      <c r="H17" s="9">
        <v>0</v>
      </c>
      <c r="I17" s="9">
        <v>0</v>
      </c>
      <c r="J17" s="9">
        <f t="shared" si="2"/>
        <v>0</v>
      </c>
      <c r="K17" s="9">
        <f t="shared" si="4"/>
        <v>12</v>
      </c>
      <c r="L17" s="9">
        <f t="shared" si="3"/>
        <v>9</v>
      </c>
      <c r="M17" s="9">
        <f t="shared" si="5"/>
        <v>21</v>
      </c>
      <c r="N17" s="375" t="s">
        <v>1511</v>
      </c>
    </row>
    <row r="18" spans="1:14" ht="15.9" customHeight="1" x14ac:dyDescent="0.25">
      <c r="A18" s="8" t="s">
        <v>230</v>
      </c>
      <c r="B18" s="9">
        <v>84</v>
      </c>
      <c r="C18" s="9">
        <v>28</v>
      </c>
      <c r="D18" s="9">
        <f t="shared" si="0"/>
        <v>112</v>
      </c>
      <c r="E18" s="9">
        <v>11</v>
      </c>
      <c r="F18" s="9">
        <v>6</v>
      </c>
      <c r="G18" s="9">
        <f t="shared" si="1"/>
        <v>17</v>
      </c>
      <c r="H18" s="9">
        <v>2</v>
      </c>
      <c r="I18" s="9">
        <v>1</v>
      </c>
      <c r="J18" s="9">
        <f t="shared" si="2"/>
        <v>3</v>
      </c>
      <c r="K18" s="9">
        <f t="shared" si="4"/>
        <v>97</v>
      </c>
      <c r="L18" s="9">
        <f t="shared" si="3"/>
        <v>35</v>
      </c>
      <c r="M18" s="9">
        <f t="shared" si="5"/>
        <v>132</v>
      </c>
      <c r="N18" s="375" t="s">
        <v>231</v>
      </c>
    </row>
    <row r="19" spans="1:14" ht="15.9" customHeight="1" x14ac:dyDescent="0.25">
      <c r="A19" s="8" t="s">
        <v>472</v>
      </c>
      <c r="B19" s="9">
        <v>224</v>
      </c>
      <c r="C19" s="9">
        <v>199</v>
      </c>
      <c r="D19" s="9">
        <f t="shared" si="0"/>
        <v>423</v>
      </c>
      <c r="E19" s="9">
        <v>37</v>
      </c>
      <c r="F19" s="9">
        <v>47</v>
      </c>
      <c r="G19" s="9">
        <f t="shared" si="1"/>
        <v>84</v>
      </c>
      <c r="H19" s="9">
        <v>2</v>
      </c>
      <c r="I19" s="9">
        <v>1</v>
      </c>
      <c r="J19" s="9">
        <f t="shared" si="2"/>
        <v>3</v>
      </c>
      <c r="K19" s="9">
        <f t="shared" si="4"/>
        <v>263</v>
      </c>
      <c r="L19" s="9">
        <f t="shared" si="3"/>
        <v>247</v>
      </c>
      <c r="M19" s="9">
        <f t="shared" si="5"/>
        <v>510</v>
      </c>
      <c r="N19" s="375" t="s">
        <v>1512</v>
      </c>
    </row>
    <row r="20" spans="1:14" ht="15.9" customHeight="1" x14ac:dyDescent="0.25">
      <c r="A20" s="8" t="s">
        <v>474</v>
      </c>
      <c r="B20" s="9">
        <v>73</v>
      </c>
      <c r="C20" s="9">
        <v>66</v>
      </c>
      <c r="D20" s="9">
        <f t="shared" si="0"/>
        <v>139</v>
      </c>
      <c r="E20" s="9">
        <v>15</v>
      </c>
      <c r="F20" s="9">
        <v>21</v>
      </c>
      <c r="G20" s="9">
        <f t="shared" si="1"/>
        <v>36</v>
      </c>
      <c r="H20" s="9">
        <v>5</v>
      </c>
      <c r="I20" s="9">
        <v>5</v>
      </c>
      <c r="J20" s="9">
        <f t="shared" si="2"/>
        <v>10</v>
      </c>
      <c r="K20" s="9">
        <f t="shared" si="4"/>
        <v>93</v>
      </c>
      <c r="L20" s="9">
        <f t="shared" si="3"/>
        <v>92</v>
      </c>
      <c r="M20" s="9">
        <f t="shared" si="5"/>
        <v>185</v>
      </c>
      <c r="N20" s="375" t="s">
        <v>1513</v>
      </c>
    </row>
    <row r="21" spans="1:14" ht="15.9" customHeight="1" x14ac:dyDescent="0.25">
      <c r="A21" s="8" t="s">
        <v>1514</v>
      </c>
      <c r="B21" s="9">
        <v>18</v>
      </c>
      <c r="C21" s="9">
        <v>9</v>
      </c>
      <c r="D21" s="9">
        <f t="shared" si="0"/>
        <v>27</v>
      </c>
      <c r="E21" s="9">
        <v>17</v>
      </c>
      <c r="F21" s="9">
        <v>6</v>
      </c>
      <c r="G21" s="9">
        <f t="shared" si="1"/>
        <v>23</v>
      </c>
      <c r="H21" s="9">
        <v>0</v>
      </c>
      <c r="I21" s="9">
        <v>0</v>
      </c>
      <c r="J21" s="9">
        <f t="shared" si="2"/>
        <v>0</v>
      </c>
      <c r="K21" s="9">
        <f t="shared" si="4"/>
        <v>35</v>
      </c>
      <c r="L21" s="9">
        <f t="shared" si="3"/>
        <v>15</v>
      </c>
      <c r="M21" s="9">
        <f t="shared" si="5"/>
        <v>50</v>
      </c>
      <c r="N21" s="375" t="s">
        <v>1515</v>
      </c>
    </row>
    <row r="22" spans="1:14" ht="15.9" customHeight="1" x14ac:dyDescent="0.25">
      <c r="A22" s="8" t="s">
        <v>321</v>
      </c>
      <c r="B22" s="9">
        <v>16</v>
      </c>
      <c r="C22" s="9">
        <v>13</v>
      </c>
      <c r="D22" s="9">
        <f t="shared" si="0"/>
        <v>29</v>
      </c>
      <c r="E22" s="9">
        <v>17</v>
      </c>
      <c r="F22" s="9">
        <v>10</v>
      </c>
      <c r="G22" s="9">
        <f t="shared" si="1"/>
        <v>27</v>
      </c>
      <c r="H22" s="9">
        <v>10</v>
      </c>
      <c r="I22" s="9">
        <v>6</v>
      </c>
      <c r="J22" s="9">
        <f t="shared" si="2"/>
        <v>16</v>
      </c>
      <c r="K22" s="9">
        <f t="shared" si="4"/>
        <v>43</v>
      </c>
      <c r="L22" s="9">
        <f t="shared" si="3"/>
        <v>29</v>
      </c>
      <c r="M22" s="9">
        <f t="shared" si="5"/>
        <v>72</v>
      </c>
      <c r="N22" s="375" t="s">
        <v>322</v>
      </c>
    </row>
    <row r="23" spans="1:14" ht="15.9" customHeight="1" x14ac:dyDescent="0.25">
      <c r="A23" s="8" t="s">
        <v>238</v>
      </c>
      <c r="B23" s="9">
        <v>3</v>
      </c>
      <c r="C23" s="9">
        <v>3</v>
      </c>
      <c r="D23" s="9">
        <f t="shared" si="0"/>
        <v>6</v>
      </c>
      <c r="E23" s="9">
        <v>2</v>
      </c>
      <c r="F23" s="9">
        <v>1</v>
      </c>
      <c r="G23" s="9">
        <f t="shared" si="1"/>
        <v>3</v>
      </c>
      <c r="H23" s="9">
        <v>0</v>
      </c>
      <c r="I23" s="9">
        <v>0</v>
      </c>
      <c r="J23" s="9">
        <f t="shared" si="2"/>
        <v>0</v>
      </c>
      <c r="K23" s="9">
        <f t="shared" si="4"/>
        <v>5</v>
      </c>
      <c r="L23" s="9">
        <f t="shared" si="3"/>
        <v>4</v>
      </c>
      <c r="M23" s="9">
        <f t="shared" si="5"/>
        <v>9</v>
      </c>
      <c r="N23" s="375" t="s">
        <v>307</v>
      </c>
    </row>
    <row r="24" spans="1:14" ht="15.9" customHeight="1" x14ac:dyDescent="0.25">
      <c r="A24" s="8" t="s">
        <v>1438</v>
      </c>
      <c r="B24" s="9">
        <v>40</v>
      </c>
      <c r="C24" s="9">
        <v>29</v>
      </c>
      <c r="D24" s="9">
        <f t="shared" si="0"/>
        <v>69</v>
      </c>
      <c r="E24" s="9">
        <v>57</v>
      </c>
      <c r="F24" s="9">
        <v>57</v>
      </c>
      <c r="G24" s="9">
        <f t="shared" si="1"/>
        <v>114</v>
      </c>
      <c r="H24" s="9">
        <v>5</v>
      </c>
      <c r="I24" s="9">
        <v>16</v>
      </c>
      <c r="J24" s="9">
        <f t="shared" si="2"/>
        <v>21</v>
      </c>
      <c r="K24" s="9">
        <f t="shared" si="4"/>
        <v>102</v>
      </c>
      <c r="L24" s="9">
        <f t="shared" si="3"/>
        <v>102</v>
      </c>
      <c r="M24" s="9">
        <f t="shared" si="5"/>
        <v>204</v>
      </c>
      <c r="N24" s="375" t="s">
        <v>243</v>
      </c>
    </row>
    <row r="25" spans="1:14" ht="15.9" customHeight="1" x14ac:dyDescent="0.25">
      <c r="A25" s="8" t="s">
        <v>444</v>
      </c>
      <c r="B25" s="9">
        <v>57</v>
      </c>
      <c r="C25" s="9">
        <v>33</v>
      </c>
      <c r="D25" s="9">
        <f t="shared" si="0"/>
        <v>90</v>
      </c>
      <c r="E25" s="9">
        <v>48</v>
      </c>
      <c r="F25" s="9">
        <v>22</v>
      </c>
      <c r="G25" s="9">
        <f t="shared" si="1"/>
        <v>70</v>
      </c>
      <c r="H25" s="9">
        <v>13</v>
      </c>
      <c r="I25" s="9">
        <v>1</v>
      </c>
      <c r="J25" s="9">
        <f t="shared" si="2"/>
        <v>14</v>
      </c>
      <c r="K25" s="9">
        <f t="shared" si="4"/>
        <v>118</v>
      </c>
      <c r="L25" s="9">
        <f t="shared" si="3"/>
        <v>56</v>
      </c>
      <c r="M25" s="9">
        <f t="shared" si="5"/>
        <v>174</v>
      </c>
      <c r="N25" s="375" t="s">
        <v>445</v>
      </c>
    </row>
    <row r="26" spans="1:14" ht="15.9" customHeight="1" x14ac:dyDescent="0.25">
      <c r="A26" s="8" t="s">
        <v>90</v>
      </c>
      <c r="B26" s="9">
        <f>SUM(B9:B25)</f>
        <v>855</v>
      </c>
      <c r="C26" s="9">
        <f t="shared" ref="C26:M26" si="6">SUM(C9:C25)</f>
        <v>677</v>
      </c>
      <c r="D26" s="9">
        <f t="shared" si="6"/>
        <v>1532</v>
      </c>
      <c r="E26" s="9">
        <f t="shared" si="6"/>
        <v>299</v>
      </c>
      <c r="F26" s="9">
        <f t="shared" si="6"/>
        <v>254</v>
      </c>
      <c r="G26" s="9">
        <f t="shared" si="6"/>
        <v>553</v>
      </c>
      <c r="H26" s="9">
        <f t="shared" si="6"/>
        <v>140</v>
      </c>
      <c r="I26" s="9">
        <f t="shared" si="6"/>
        <v>104</v>
      </c>
      <c r="J26" s="9">
        <f t="shared" si="6"/>
        <v>244</v>
      </c>
      <c r="K26" s="9">
        <f t="shared" si="6"/>
        <v>1294</v>
      </c>
      <c r="L26" s="9">
        <f t="shared" si="6"/>
        <v>1035</v>
      </c>
      <c r="M26" s="9">
        <f t="shared" si="6"/>
        <v>2329</v>
      </c>
      <c r="N26" s="375" t="s">
        <v>323</v>
      </c>
    </row>
    <row r="27" spans="1:14" ht="15.9" customHeight="1" x14ac:dyDescent="0.25">
      <c r="A27" s="8" t="s">
        <v>92</v>
      </c>
      <c r="B27" s="9"/>
      <c r="C27" s="9"/>
      <c r="D27" s="9"/>
      <c r="E27" s="9"/>
      <c r="F27" s="9"/>
      <c r="G27" s="9"/>
      <c r="H27" s="9"/>
      <c r="I27" s="9"/>
      <c r="J27" s="9"/>
      <c r="K27" s="9"/>
      <c r="L27" s="9"/>
      <c r="M27" s="9"/>
      <c r="N27" s="375" t="s">
        <v>1516</v>
      </c>
    </row>
    <row r="28" spans="1:14" ht="15.9" customHeight="1" x14ac:dyDescent="0.25">
      <c r="A28" s="8" t="s">
        <v>216</v>
      </c>
      <c r="B28" s="9">
        <v>29</v>
      </c>
      <c r="C28" s="9">
        <v>5</v>
      </c>
      <c r="D28" s="9">
        <f>SUM(B28:C28)</f>
        <v>34</v>
      </c>
      <c r="E28" s="9">
        <v>13</v>
      </c>
      <c r="F28" s="9">
        <v>2</v>
      </c>
      <c r="G28" s="9">
        <f t="shared" ref="G28:G34" si="7">SUM(E28:F28)</f>
        <v>15</v>
      </c>
      <c r="H28" s="9">
        <v>0</v>
      </c>
      <c r="I28" s="9">
        <v>0</v>
      </c>
      <c r="J28" s="9">
        <v>0</v>
      </c>
      <c r="K28" s="9">
        <f>SUM(B28,E28,H28)</f>
        <v>42</v>
      </c>
      <c r="L28" s="9">
        <f t="shared" ref="L28:M39" si="8">SUM(C28,F28,I28)</f>
        <v>7</v>
      </c>
      <c r="M28" s="9">
        <f t="shared" si="8"/>
        <v>49</v>
      </c>
      <c r="N28" s="375" t="s">
        <v>217</v>
      </c>
    </row>
    <row r="29" spans="1:14" ht="15.9" customHeight="1" x14ac:dyDescent="0.25">
      <c r="A29" s="8" t="s">
        <v>218</v>
      </c>
      <c r="B29" s="9">
        <v>101</v>
      </c>
      <c r="C29" s="9">
        <v>20</v>
      </c>
      <c r="D29" s="9">
        <f>SUM(B29:C29)</f>
        <v>121</v>
      </c>
      <c r="E29" s="9">
        <v>9</v>
      </c>
      <c r="F29" s="9">
        <v>3</v>
      </c>
      <c r="G29" s="9">
        <f t="shared" si="7"/>
        <v>12</v>
      </c>
      <c r="H29" s="9">
        <v>8</v>
      </c>
      <c r="I29" s="9">
        <v>1</v>
      </c>
      <c r="J29" s="9">
        <f>SUM(H29:I29)</f>
        <v>9</v>
      </c>
      <c r="K29" s="9">
        <f t="shared" ref="K29:K39" si="9">SUM(B29,E29,H29)</f>
        <v>118</v>
      </c>
      <c r="L29" s="9">
        <f t="shared" si="8"/>
        <v>24</v>
      </c>
      <c r="M29" s="9">
        <f t="shared" si="8"/>
        <v>142</v>
      </c>
      <c r="N29" s="375" t="s">
        <v>219</v>
      </c>
    </row>
    <row r="30" spans="1:14" ht="15.9" customHeight="1" x14ac:dyDescent="0.25">
      <c r="A30" s="8" t="s">
        <v>222</v>
      </c>
      <c r="B30" s="9">
        <v>12</v>
      </c>
      <c r="C30" s="9">
        <v>0</v>
      </c>
      <c r="D30" s="9">
        <f>SUM(B30:C30)</f>
        <v>12</v>
      </c>
      <c r="E30" s="9">
        <v>0</v>
      </c>
      <c r="F30" s="9">
        <v>0</v>
      </c>
      <c r="G30" s="9">
        <f t="shared" si="7"/>
        <v>0</v>
      </c>
      <c r="H30" s="9">
        <v>0</v>
      </c>
      <c r="I30" s="9">
        <v>0</v>
      </c>
      <c r="J30" s="9">
        <v>0</v>
      </c>
      <c r="K30" s="9">
        <f t="shared" si="9"/>
        <v>12</v>
      </c>
      <c r="L30" s="9">
        <f t="shared" si="8"/>
        <v>0</v>
      </c>
      <c r="M30" s="9">
        <f t="shared" si="8"/>
        <v>12</v>
      </c>
      <c r="N30" s="375" t="s">
        <v>223</v>
      </c>
    </row>
    <row r="31" spans="1:14" ht="15.9" customHeight="1" x14ac:dyDescent="0.25">
      <c r="A31" s="8" t="s">
        <v>226</v>
      </c>
      <c r="B31" s="9">
        <v>107</v>
      </c>
      <c r="C31" s="9">
        <v>40</v>
      </c>
      <c r="D31" s="9">
        <f t="shared" ref="D31:D36" si="10">SUM(B31:C31)</f>
        <v>147</v>
      </c>
      <c r="E31" s="9">
        <v>2</v>
      </c>
      <c r="F31" s="9">
        <v>1</v>
      </c>
      <c r="G31" s="9">
        <f t="shared" si="7"/>
        <v>3</v>
      </c>
      <c r="H31" s="9">
        <v>20</v>
      </c>
      <c r="I31" s="9">
        <v>10</v>
      </c>
      <c r="J31" s="9">
        <f>SUM(H31:I31)</f>
        <v>30</v>
      </c>
      <c r="K31" s="9">
        <f t="shared" si="9"/>
        <v>129</v>
      </c>
      <c r="L31" s="9">
        <f t="shared" si="8"/>
        <v>51</v>
      </c>
      <c r="M31" s="9">
        <f t="shared" si="8"/>
        <v>180</v>
      </c>
      <c r="N31" s="375" t="s">
        <v>267</v>
      </c>
    </row>
    <row r="32" spans="1:14" ht="15.9" customHeight="1" x14ac:dyDescent="0.25">
      <c r="A32" s="8" t="s">
        <v>1118</v>
      </c>
      <c r="B32" s="9">
        <v>10</v>
      </c>
      <c r="C32" s="9">
        <v>2</v>
      </c>
      <c r="D32" s="9">
        <f t="shared" si="10"/>
        <v>12</v>
      </c>
      <c r="E32" s="9">
        <v>1</v>
      </c>
      <c r="F32" s="9">
        <v>0</v>
      </c>
      <c r="G32" s="9">
        <f t="shared" si="7"/>
        <v>1</v>
      </c>
      <c r="H32" s="9">
        <v>0</v>
      </c>
      <c r="I32" s="9">
        <v>0</v>
      </c>
      <c r="J32" s="9">
        <v>0</v>
      </c>
      <c r="K32" s="9">
        <f t="shared" si="9"/>
        <v>11</v>
      </c>
      <c r="L32" s="9">
        <f t="shared" si="8"/>
        <v>2</v>
      </c>
      <c r="M32" s="9">
        <f t="shared" si="8"/>
        <v>13</v>
      </c>
      <c r="N32" s="375" t="s">
        <v>1511</v>
      </c>
    </row>
    <row r="33" spans="1:14" ht="15.9" customHeight="1" x14ac:dyDescent="0.25">
      <c r="A33" s="8" t="s">
        <v>230</v>
      </c>
      <c r="B33" s="9">
        <v>85</v>
      </c>
      <c r="C33" s="9">
        <v>14</v>
      </c>
      <c r="D33" s="9">
        <f t="shared" si="10"/>
        <v>99</v>
      </c>
      <c r="E33" s="9">
        <v>0</v>
      </c>
      <c r="F33" s="9">
        <v>1</v>
      </c>
      <c r="G33" s="9">
        <f t="shared" si="7"/>
        <v>1</v>
      </c>
      <c r="H33" s="9">
        <v>2</v>
      </c>
      <c r="I33" s="9">
        <v>1</v>
      </c>
      <c r="J33" s="9">
        <f>SUM(H33:I33)</f>
        <v>3</v>
      </c>
      <c r="K33" s="9">
        <f t="shared" si="9"/>
        <v>87</v>
      </c>
      <c r="L33" s="9">
        <f t="shared" si="8"/>
        <v>16</v>
      </c>
      <c r="M33" s="9">
        <f t="shared" si="8"/>
        <v>103</v>
      </c>
      <c r="N33" s="375" t="s">
        <v>231</v>
      </c>
    </row>
    <row r="34" spans="1:14" ht="15.9" customHeight="1" x14ac:dyDescent="0.25">
      <c r="A34" s="8" t="s">
        <v>472</v>
      </c>
      <c r="B34" s="9">
        <v>288</v>
      </c>
      <c r="C34" s="9">
        <v>253</v>
      </c>
      <c r="D34" s="9">
        <f t="shared" si="10"/>
        <v>541</v>
      </c>
      <c r="E34" s="9">
        <v>4</v>
      </c>
      <c r="F34" s="9">
        <v>1</v>
      </c>
      <c r="G34" s="9">
        <f t="shared" si="7"/>
        <v>5</v>
      </c>
      <c r="H34" s="9">
        <v>0</v>
      </c>
      <c r="I34" s="9">
        <v>0</v>
      </c>
      <c r="J34" s="9">
        <v>0</v>
      </c>
      <c r="K34" s="9">
        <f t="shared" si="9"/>
        <v>292</v>
      </c>
      <c r="L34" s="9">
        <f t="shared" si="8"/>
        <v>254</v>
      </c>
      <c r="M34" s="9">
        <f t="shared" si="8"/>
        <v>546</v>
      </c>
      <c r="N34" s="375" t="s">
        <v>1512</v>
      </c>
    </row>
    <row r="35" spans="1:14" ht="15.9" customHeight="1" x14ac:dyDescent="0.25">
      <c r="A35" s="8" t="s">
        <v>474</v>
      </c>
      <c r="B35" s="9">
        <v>12</v>
      </c>
      <c r="C35" s="9">
        <v>5</v>
      </c>
      <c r="D35" s="9">
        <f t="shared" si="10"/>
        <v>17</v>
      </c>
      <c r="E35" s="9">
        <v>0</v>
      </c>
      <c r="F35" s="9">
        <v>0</v>
      </c>
      <c r="G35" s="9">
        <v>0</v>
      </c>
      <c r="H35" s="9">
        <v>0</v>
      </c>
      <c r="I35" s="9">
        <v>0</v>
      </c>
      <c r="J35" s="9">
        <v>0</v>
      </c>
      <c r="K35" s="9">
        <f t="shared" si="9"/>
        <v>12</v>
      </c>
      <c r="L35" s="9">
        <f t="shared" si="8"/>
        <v>5</v>
      </c>
      <c r="M35" s="9">
        <f t="shared" si="8"/>
        <v>17</v>
      </c>
      <c r="N35" s="375" t="s">
        <v>1374</v>
      </c>
    </row>
    <row r="36" spans="1:14" ht="15.9" customHeight="1" x14ac:dyDescent="0.25">
      <c r="A36" s="8" t="s">
        <v>1514</v>
      </c>
      <c r="B36" s="9">
        <v>0</v>
      </c>
      <c r="C36" s="9">
        <v>1</v>
      </c>
      <c r="D36" s="9">
        <f t="shared" si="10"/>
        <v>1</v>
      </c>
      <c r="E36" s="9">
        <v>0</v>
      </c>
      <c r="F36" s="9">
        <v>0</v>
      </c>
      <c r="G36" s="9">
        <v>0</v>
      </c>
      <c r="H36" s="9">
        <v>0</v>
      </c>
      <c r="I36" s="9">
        <v>0</v>
      </c>
      <c r="J36" s="9">
        <v>0</v>
      </c>
      <c r="K36" s="9">
        <f t="shared" si="9"/>
        <v>0</v>
      </c>
      <c r="L36" s="9">
        <f t="shared" si="8"/>
        <v>1</v>
      </c>
      <c r="M36" s="9">
        <f t="shared" si="8"/>
        <v>1</v>
      </c>
      <c r="N36" s="375" t="s">
        <v>1515</v>
      </c>
    </row>
    <row r="37" spans="1:14" ht="15.9" customHeight="1" x14ac:dyDescent="0.25">
      <c r="A37" s="8" t="s">
        <v>238</v>
      </c>
      <c r="B37" s="9">
        <v>29</v>
      </c>
      <c r="C37" s="9">
        <v>7</v>
      </c>
      <c r="D37" s="9">
        <f>SUM(B37:C37)</f>
        <v>36</v>
      </c>
      <c r="E37" s="9">
        <v>2</v>
      </c>
      <c r="F37" s="9">
        <v>1</v>
      </c>
      <c r="G37" s="9">
        <f>SUM(E37:F37)</f>
        <v>3</v>
      </c>
      <c r="H37" s="9">
        <v>0</v>
      </c>
      <c r="I37" s="9">
        <v>0</v>
      </c>
      <c r="J37" s="9">
        <v>0</v>
      </c>
      <c r="K37" s="9">
        <f t="shared" si="9"/>
        <v>31</v>
      </c>
      <c r="L37" s="9">
        <f t="shared" si="8"/>
        <v>8</v>
      </c>
      <c r="M37" s="9">
        <f t="shared" si="8"/>
        <v>39</v>
      </c>
      <c r="N37" s="375" t="s">
        <v>307</v>
      </c>
    </row>
    <row r="38" spans="1:14" ht="15.9" customHeight="1" x14ac:dyDescent="0.25">
      <c r="A38" s="8" t="s">
        <v>1438</v>
      </c>
      <c r="B38" s="9">
        <v>10</v>
      </c>
      <c r="C38" s="9">
        <v>1</v>
      </c>
      <c r="D38" s="9">
        <f>SUM(B38:C38)</f>
        <v>11</v>
      </c>
      <c r="E38" s="9">
        <v>0</v>
      </c>
      <c r="F38" s="9">
        <v>0</v>
      </c>
      <c r="G38" s="9">
        <v>0</v>
      </c>
      <c r="H38" s="9">
        <v>0</v>
      </c>
      <c r="I38" s="9">
        <v>0</v>
      </c>
      <c r="J38" s="9">
        <v>0</v>
      </c>
      <c r="K38" s="9">
        <f t="shared" si="9"/>
        <v>10</v>
      </c>
      <c r="L38" s="9">
        <f t="shared" si="8"/>
        <v>1</v>
      </c>
      <c r="M38" s="9">
        <f t="shared" si="8"/>
        <v>11</v>
      </c>
      <c r="N38" s="375" t="s">
        <v>243</v>
      </c>
    </row>
    <row r="39" spans="1:14" ht="15.9" customHeight="1" x14ac:dyDescent="0.25">
      <c r="A39" s="8" t="s">
        <v>444</v>
      </c>
      <c r="B39" s="9">
        <v>152</v>
      </c>
      <c r="C39" s="9">
        <v>59</v>
      </c>
      <c r="D39" s="9">
        <f>SUM(B39:C39)</f>
        <v>211</v>
      </c>
      <c r="E39" s="9">
        <v>45</v>
      </c>
      <c r="F39" s="9">
        <v>4</v>
      </c>
      <c r="G39" s="9">
        <f>SUM(E39:F39)</f>
        <v>49</v>
      </c>
      <c r="H39" s="9">
        <v>3</v>
      </c>
      <c r="I39" s="9">
        <v>0</v>
      </c>
      <c r="J39" s="9">
        <f>SUM(H39:I39)</f>
        <v>3</v>
      </c>
      <c r="K39" s="9">
        <f t="shared" si="9"/>
        <v>200</v>
      </c>
      <c r="L39" s="9">
        <f t="shared" si="8"/>
        <v>63</v>
      </c>
      <c r="M39" s="9">
        <f t="shared" si="8"/>
        <v>263</v>
      </c>
      <c r="N39" s="375" t="s">
        <v>445</v>
      </c>
    </row>
    <row r="40" spans="1:14" ht="15.9" customHeight="1" thickBot="1" x14ac:dyDescent="0.3">
      <c r="A40" s="42" t="s">
        <v>127</v>
      </c>
      <c r="B40" s="43">
        <f>SUM(B28:B39)</f>
        <v>835</v>
      </c>
      <c r="C40" s="43">
        <f t="shared" ref="C40:M40" si="11">SUM(C28:C39)</f>
        <v>407</v>
      </c>
      <c r="D40" s="43">
        <f t="shared" si="11"/>
        <v>1242</v>
      </c>
      <c r="E40" s="43">
        <f t="shared" si="11"/>
        <v>76</v>
      </c>
      <c r="F40" s="43">
        <f t="shared" si="11"/>
        <v>13</v>
      </c>
      <c r="G40" s="43">
        <f t="shared" si="11"/>
        <v>89</v>
      </c>
      <c r="H40" s="43">
        <f t="shared" si="11"/>
        <v>33</v>
      </c>
      <c r="I40" s="43">
        <f t="shared" si="11"/>
        <v>12</v>
      </c>
      <c r="J40" s="43">
        <f t="shared" si="11"/>
        <v>45</v>
      </c>
      <c r="K40" s="43">
        <f t="shared" si="11"/>
        <v>944</v>
      </c>
      <c r="L40" s="43">
        <f t="shared" si="11"/>
        <v>432</v>
      </c>
      <c r="M40" s="43">
        <f t="shared" si="11"/>
        <v>1376</v>
      </c>
      <c r="N40" s="44" t="s">
        <v>325</v>
      </c>
    </row>
    <row r="41" spans="1:14" ht="15.9" customHeight="1" thickBot="1" x14ac:dyDescent="0.3">
      <c r="A41" s="23" t="s">
        <v>262</v>
      </c>
      <c r="B41" s="24">
        <f>SUM(B40,B26)</f>
        <v>1690</v>
      </c>
      <c r="C41" s="24">
        <f t="shared" ref="C41:M41" si="12">SUM(C40,C26)</f>
        <v>1084</v>
      </c>
      <c r="D41" s="24">
        <f t="shared" si="12"/>
        <v>2774</v>
      </c>
      <c r="E41" s="24">
        <f t="shared" si="12"/>
        <v>375</v>
      </c>
      <c r="F41" s="24">
        <f t="shared" si="12"/>
        <v>267</v>
      </c>
      <c r="G41" s="24">
        <f t="shared" si="12"/>
        <v>642</v>
      </c>
      <c r="H41" s="24">
        <f t="shared" si="12"/>
        <v>173</v>
      </c>
      <c r="I41" s="24">
        <f t="shared" si="12"/>
        <v>116</v>
      </c>
      <c r="J41" s="24">
        <f t="shared" si="12"/>
        <v>289</v>
      </c>
      <c r="K41" s="24">
        <f t="shared" si="12"/>
        <v>2238</v>
      </c>
      <c r="L41" s="24">
        <f t="shared" si="12"/>
        <v>1467</v>
      </c>
      <c r="M41" s="24">
        <f t="shared" si="12"/>
        <v>3705</v>
      </c>
      <c r="N41" s="376" t="s">
        <v>263</v>
      </c>
    </row>
    <row r="42" spans="1:14" ht="14.4" thickTop="1" x14ac:dyDescent="0.25"/>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39370078740157483" right="0.39370078740157483" top="0.78740157480314965" bottom="0.39370078740157483" header="0.78740157480314965" footer="0.39370078740157483"/>
  <pageSetup paperSize="9" scale="73"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93"/>
  <sheetViews>
    <sheetView rightToLeft="1" view="pageBreakPreview" topLeftCell="A76" zoomScale="80" zoomScaleSheetLayoutView="80" workbookViewId="0">
      <selection activeCell="F93" sqref="F93"/>
    </sheetView>
  </sheetViews>
  <sheetFormatPr defaultColWidth="9" defaultRowHeight="13.8" x14ac:dyDescent="0.25"/>
  <cols>
    <col min="1" max="1" width="24.59765625" style="371" customWidth="1"/>
    <col min="2" max="2" width="8.5" style="371" customWidth="1"/>
    <col min="3" max="3" width="10.19921875" style="371" customWidth="1"/>
    <col min="4" max="4" width="9" style="371" customWidth="1"/>
    <col min="5" max="5" width="7.19921875" style="371" customWidth="1"/>
    <col min="6" max="6" width="8.5" style="371" customWidth="1"/>
    <col min="7" max="7" width="7.8984375" style="371" customWidth="1"/>
    <col min="8" max="9" width="11.19921875" style="371" customWidth="1"/>
    <col min="10" max="10" width="8.8984375" style="371" customWidth="1"/>
    <col min="11" max="11" width="37.5" style="371" customWidth="1"/>
    <col min="12" max="16384" width="9" style="371"/>
  </cols>
  <sheetData>
    <row r="1" spans="1:11" ht="24.75" customHeight="1" x14ac:dyDescent="0.25">
      <c r="A1" s="738" t="s">
        <v>1534</v>
      </c>
      <c r="B1" s="738"/>
      <c r="C1" s="738"/>
      <c r="D1" s="738"/>
      <c r="E1" s="738"/>
      <c r="F1" s="738"/>
      <c r="G1" s="738"/>
      <c r="H1" s="738"/>
      <c r="I1" s="738"/>
      <c r="J1" s="738"/>
      <c r="K1" s="738"/>
    </row>
    <row r="2" spans="1:11" ht="35.25" customHeight="1" x14ac:dyDescent="0.3">
      <c r="A2" s="756" t="s">
        <v>1535</v>
      </c>
      <c r="B2" s="756"/>
      <c r="C2" s="756"/>
      <c r="D2" s="756"/>
      <c r="E2" s="756"/>
      <c r="F2" s="756"/>
      <c r="G2" s="756"/>
      <c r="H2" s="756"/>
      <c r="I2" s="756"/>
      <c r="J2" s="756"/>
      <c r="K2" s="756"/>
    </row>
    <row r="3" spans="1:11" ht="16.2" thickBot="1" x14ac:dyDescent="0.35">
      <c r="A3" s="357" t="s">
        <v>1536</v>
      </c>
      <c r="K3" s="365" t="s">
        <v>1537</v>
      </c>
    </row>
    <row r="4" spans="1:11" ht="16.2" thickTop="1" x14ac:dyDescent="0.3">
      <c r="A4" s="735" t="s">
        <v>205</v>
      </c>
      <c r="B4" s="746" t="s">
        <v>1</v>
      </c>
      <c r="C4" s="746"/>
      <c r="D4" s="746"/>
      <c r="E4" s="746" t="s">
        <v>2</v>
      </c>
      <c r="F4" s="746"/>
      <c r="G4" s="746"/>
      <c r="H4" s="746" t="s">
        <v>4</v>
      </c>
      <c r="I4" s="746"/>
      <c r="J4" s="746"/>
      <c r="K4" s="735" t="s">
        <v>206</v>
      </c>
    </row>
    <row r="5" spans="1:11" ht="17.25" customHeight="1" x14ac:dyDescent="0.3">
      <c r="A5" s="736"/>
      <c r="B5" s="747" t="s">
        <v>6</v>
      </c>
      <c r="C5" s="747"/>
      <c r="D5" s="747"/>
      <c r="E5" s="747" t="s">
        <v>7</v>
      </c>
      <c r="F5" s="747"/>
      <c r="G5" s="747"/>
      <c r="H5" s="747" t="s">
        <v>9</v>
      </c>
      <c r="I5" s="747"/>
      <c r="J5" s="747"/>
      <c r="K5" s="736"/>
    </row>
    <row r="6" spans="1:11" ht="15.6" x14ac:dyDescent="0.3">
      <c r="A6" s="736"/>
      <c r="B6" s="370" t="s">
        <v>10</v>
      </c>
      <c r="C6" s="370" t="s">
        <v>113</v>
      </c>
      <c r="D6" s="370" t="s">
        <v>12</v>
      </c>
      <c r="E6" s="370" t="s">
        <v>10</v>
      </c>
      <c r="F6" s="370" t="s">
        <v>113</v>
      </c>
      <c r="G6" s="370" t="s">
        <v>12</v>
      </c>
      <c r="H6" s="370" t="s">
        <v>10</v>
      </c>
      <c r="I6" s="370" t="s">
        <v>113</v>
      </c>
      <c r="J6" s="370" t="s">
        <v>12</v>
      </c>
      <c r="K6" s="736"/>
    </row>
    <row r="7" spans="1:11" ht="16.2" thickBot="1" x14ac:dyDescent="0.35">
      <c r="A7" s="737"/>
      <c r="B7" s="4" t="s">
        <v>13</v>
      </c>
      <c r="C7" s="4" t="s">
        <v>14</v>
      </c>
      <c r="D7" s="4" t="s">
        <v>9</v>
      </c>
      <c r="E7" s="4" t="s">
        <v>13</v>
      </c>
      <c r="F7" s="4" t="s">
        <v>14</v>
      </c>
      <c r="G7" s="4" t="s">
        <v>9</v>
      </c>
      <c r="H7" s="4" t="s">
        <v>13</v>
      </c>
      <c r="I7" s="4" t="s">
        <v>14</v>
      </c>
      <c r="J7" s="4" t="s">
        <v>9</v>
      </c>
      <c r="K7" s="737"/>
    </row>
    <row r="8" spans="1:11" ht="15.9" customHeight="1" x14ac:dyDescent="0.25">
      <c r="A8" s="39" t="s">
        <v>15</v>
      </c>
      <c r="B8" s="40"/>
      <c r="C8" s="40"/>
      <c r="D8" s="40"/>
      <c r="E8" s="40"/>
      <c r="F8" s="40"/>
      <c r="G8" s="40"/>
      <c r="H8" s="40"/>
      <c r="I8" s="40"/>
      <c r="J8" s="40"/>
      <c r="K8" s="41" t="s">
        <v>207</v>
      </c>
    </row>
    <row r="9" spans="1:11" ht="15.9" customHeight="1" x14ac:dyDescent="0.25">
      <c r="A9" s="8" t="s">
        <v>208</v>
      </c>
      <c r="B9" s="9">
        <v>217</v>
      </c>
      <c r="C9" s="9">
        <v>412</v>
      </c>
      <c r="D9" s="9">
        <f t="shared" ref="D9:D25" si="0">SUM(B9:C9)</f>
        <v>629</v>
      </c>
      <c r="E9" s="9">
        <v>0</v>
      </c>
      <c r="F9" s="9">
        <v>0</v>
      </c>
      <c r="G9" s="9">
        <f>SUM(E9:F9)</f>
        <v>0</v>
      </c>
      <c r="H9" s="9">
        <f>SUM(B9,E9)</f>
        <v>217</v>
      </c>
      <c r="I9" s="9">
        <f>SUM(F9,C9)</f>
        <v>412</v>
      </c>
      <c r="J9" s="9">
        <f>SUM(H9:I9)</f>
        <v>629</v>
      </c>
      <c r="K9" s="375" t="s">
        <v>209</v>
      </c>
    </row>
    <row r="10" spans="1:11" ht="15.9" customHeight="1" x14ac:dyDescent="0.25">
      <c r="A10" s="8" t="s">
        <v>212</v>
      </c>
      <c r="B10" s="9">
        <v>114</v>
      </c>
      <c r="C10" s="9">
        <v>251</v>
      </c>
      <c r="D10" s="9">
        <f t="shared" si="0"/>
        <v>365</v>
      </c>
      <c r="E10" s="9">
        <v>0</v>
      </c>
      <c r="F10" s="9">
        <v>0</v>
      </c>
      <c r="G10" s="9">
        <f t="shared" ref="G10:G25" si="1">SUM(E10:F10)</f>
        <v>0</v>
      </c>
      <c r="H10" s="9">
        <f t="shared" ref="H10:H25" si="2">SUM(B10,E10)</f>
        <v>114</v>
      </c>
      <c r="I10" s="9">
        <f t="shared" ref="I10:I25" si="3">SUM(F10,C10)</f>
        <v>251</v>
      </c>
      <c r="J10" s="9">
        <f t="shared" ref="J10:J25" si="4">SUM(H10:I10)</f>
        <v>365</v>
      </c>
      <c r="K10" s="375" t="s">
        <v>213</v>
      </c>
    </row>
    <row r="11" spans="1:11" ht="15.9" customHeight="1" x14ac:dyDescent="0.25">
      <c r="A11" s="8" t="s">
        <v>216</v>
      </c>
      <c r="B11" s="9">
        <v>59</v>
      </c>
      <c r="C11" s="9">
        <v>330</v>
      </c>
      <c r="D11" s="9">
        <f t="shared" si="0"/>
        <v>389</v>
      </c>
      <c r="E11" s="9">
        <v>0</v>
      </c>
      <c r="F11" s="9">
        <v>0</v>
      </c>
      <c r="G11" s="9">
        <f t="shared" si="1"/>
        <v>0</v>
      </c>
      <c r="H11" s="9">
        <f t="shared" si="2"/>
        <v>59</v>
      </c>
      <c r="I11" s="9">
        <f t="shared" si="3"/>
        <v>330</v>
      </c>
      <c r="J11" s="9">
        <f t="shared" si="4"/>
        <v>389</v>
      </c>
      <c r="K11" s="375" t="s">
        <v>217</v>
      </c>
    </row>
    <row r="12" spans="1:11" ht="15.9" customHeight="1" x14ac:dyDescent="0.25">
      <c r="A12" s="8" t="s">
        <v>218</v>
      </c>
      <c r="B12" s="9">
        <v>365</v>
      </c>
      <c r="C12" s="9">
        <v>404</v>
      </c>
      <c r="D12" s="9">
        <f t="shared" si="0"/>
        <v>769</v>
      </c>
      <c r="E12" s="9">
        <v>0</v>
      </c>
      <c r="F12" s="9">
        <v>0</v>
      </c>
      <c r="G12" s="9">
        <f t="shared" si="1"/>
        <v>0</v>
      </c>
      <c r="H12" s="9">
        <f t="shared" si="2"/>
        <v>365</v>
      </c>
      <c r="I12" s="9">
        <f t="shared" si="3"/>
        <v>404</v>
      </c>
      <c r="J12" s="9">
        <f t="shared" si="4"/>
        <v>769</v>
      </c>
      <c r="K12" s="375" t="s">
        <v>219</v>
      </c>
    </row>
    <row r="13" spans="1:11" ht="15.9" customHeight="1" x14ac:dyDescent="0.25">
      <c r="A13" s="8" t="s">
        <v>222</v>
      </c>
      <c r="B13" s="9">
        <v>314</v>
      </c>
      <c r="C13" s="9">
        <v>328</v>
      </c>
      <c r="D13" s="9">
        <f t="shared" si="0"/>
        <v>642</v>
      </c>
      <c r="E13" s="9">
        <v>0</v>
      </c>
      <c r="F13" s="9">
        <v>0</v>
      </c>
      <c r="G13" s="9">
        <f t="shared" si="1"/>
        <v>0</v>
      </c>
      <c r="H13" s="9">
        <f t="shared" si="2"/>
        <v>314</v>
      </c>
      <c r="I13" s="9">
        <f t="shared" si="3"/>
        <v>328</v>
      </c>
      <c r="J13" s="9">
        <f t="shared" si="4"/>
        <v>642</v>
      </c>
      <c r="K13" s="375" t="s">
        <v>223</v>
      </c>
    </row>
    <row r="14" spans="1:11" ht="15.9" customHeight="1" x14ac:dyDescent="0.25">
      <c r="A14" s="8" t="s">
        <v>1538</v>
      </c>
      <c r="B14" s="9">
        <v>105</v>
      </c>
      <c r="C14" s="9">
        <v>109</v>
      </c>
      <c r="D14" s="9">
        <f t="shared" si="0"/>
        <v>214</v>
      </c>
      <c r="E14" s="9">
        <v>0</v>
      </c>
      <c r="F14" s="9">
        <v>0</v>
      </c>
      <c r="G14" s="9">
        <f t="shared" si="1"/>
        <v>0</v>
      </c>
      <c r="H14" s="9">
        <f t="shared" si="2"/>
        <v>105</v>
      </c>
      <c r="I14" s="9">
        <f t="shared" si="3"/>
        <v>109</v>
      </c>
      <c r="J14" s="9">
        <f t="shared" si="4"/>
        <v>214</v>
      </c>
      <c r="K14" s="375" t="s">
        <v>1539</v>
      </c>
    </row>
    <row r="15" spans="1:11" ht="15.9" customHeight="1" x14ac:dyDescent="0.25">
      <c r="A15" s="8" t="s">
        <v>224</v>
      </c>
      <c r="B15" s="9">
        <v>115</v>
      </c>
      <c r="C15" s="9">
        <v>97</v>
      </c>
      <c r="D15" s="9">
        <f t="shared" si="0"/>
        <v>212</v>
      </c>
      <c r="E15" s="9">
        <v>0</v>
      </c>
      <c r="F15" s="9">
        <v>0</v>
      </c>
      <c r="G15" s="9">
        <f t="shared" si="1"/>
        <v>0</v>
      </c>
      <c r="H15" s="9">
        <f t="shared" si="2"/>
        <v>115</v>
      </c>
      <c r="I15" s="9">
        <f t="shared" si="3"/>
        <v>97</v>
      </c>
      <c r="J15" s="9">
        <f t="shared" si="4"/>
        <v>212</v>
      </c>
      <c r="K15" s="375" t="s">
        <v>1372</v>
      </c>
    </row>
    <row r="16" spans="1:11" ht="15.9" customHeight="1" x14ac:dyDescent="0.25">
      <c r="A16" s="8" t="s">
        <v>226</v>
      </c>
      <c r="B16" s="9">
        <v>441</v>
      </c>
      <c r="C16" s="9">
        <v>978</v>
      </c>
      <c r="D16" s="9">
        <f t="shared" si="0"/>
        <v>1419</v>
      </c>
      <c r="E16" s="9">
        <v>0</v>
      </c>
      <c r="F16" s="9">
        <v>1</v>
      </c>
      <c r="G16" s="9">
        <f t="shared" si="1"/>
        <v>1</v>
      </c>
      <c r="H16" s="9">
        <f t="shared" si="2"/>
        <v>441</v>
      </c>
      <c r="I16" s="9">
        <f t="shared" si="3"/>
        <v>979</v>
      </c>
      <c r="J16" s="9">
        <f t="shared" si="4"/>
        <v>1420</v>
      </c>
      <c r="K16" s="375" t="s">
        <v>267</v>
      </c>
    </row>
    <row r="17" spans="1:11" ht="15.9" customHeight="1" x14ac:dyDescent="0.25">
      <c r="A17" s="8" t="s">
        <v>1118</v>
      </c>
      <c r="B17" s="9">
        <v>40</v>
      </c>
      <c r="C17" s="9">
        <v>54</v>
      </c>
      <c r="D17" s="9">
        <f t="shared" si="0"/>
        <v>94</v>
      </c>
      <c r="E17" s="9">
        <v>0</v>
      </c>
      <c r="F17" s="9">
        <v>0</v>
      </c>
      <c r="G17" s="9">
        <f t="shared" si="1"/>
        <v>0</v>
      </c>
      <c r="H17" s="9">
        <f t="shared" si="2"/>
        <v>40</v>
      </c>
      <c r="I17" s="9">
        <f t="shared" si="3"/>
        <v>54</v>
      </c>
      <c r="J17" s="9">
        <f t="shared" si="4"/>
        <v>94</v>
      </c>
      <c r="K17" s="375" t="s">
        <v>1511</v>
      </c>
    </row>
    <row r="18" spans="1:11" ht="15.9" customHeight="1" x14ac:dyDescent="0.25">
      <c r="A18" s="8" t="s">
        <v>230</v>
      </c>
      <c r="B18" s="9">
        <v>441</v>
      </c>
      <c r="C18" s="9">
        <v>314</v>
      </c>
      <c r="D18" s="9">
        <f t="shared" si="0"/>
        <v>755</v>
      </c>
      <c r="E18" s="9">
        <v>0</v>
      </c>
      <c r="F18" s="9">
        <v>0</v>
      </c>
      <c r="G18" s="9">
        <f t="shared" si="1"/>
        <v>0</v>
      </c>
      <c r="H18" s="9">
        <f t="shared" si="2"/>
        <v>441</v>
      </c>
      <c r="I18" s="9">
        <f t="shared" si="3"/>
        <v>314</v>
      </c>
      <c r="J18" s="9">
        <f t="shared" si="4"/>
        <v>755</v>
      </c>
      <c r="K18" s="375" t="s">
        <v>231</v>
      </c>
    </row>
    <row r="19" spans="1:11" ht="15.9" customHeight="1" x14ac:dyDescent="0.25">
      <c r="A19" s="8" t="s">
        <v>472</v>
      </c>
      <c r="B19" s="9">
        <v>1008</v>
      </c>
      <c r="C19" s="9">
        <v>1811</v>
      </c>
      <c r="D19" s="9">
        <f t="shared" si="0"/>
        <v>2819</v>
      </c>
      <c r="E19" s="9">
        <v>0</v>
      </c>
      <c r="F19" s="9">
        <v>0</v>
      </c>
      <c r="G19" s="9">
        <f t="shared" si="1"/>
        <v>0</v>
      </c>
      <c r="H19" s="9">
        <f t="shared" si="2"/>
        <v>1008</v>
      </c>
      <c r="I19" s="9">
        <f t="shared" si="3"/>
        <v>1811</v>
      </c>
      <c r="J19" s="9">
        <f t="shared" si="4"/>
        <v>2819</v>
      </c>
      <c r="K19" s="375" t="s">
        <v>1512</v>
      </c>
    </row>
    <row r="20" spans="1:11" ht="15.9" customHeight="1" x14ac:dyDescent="0.25">
      <c r="A20" s="8" t="s">
        <v>474</v>
      </c>
      <c r="B20" s="9">
        <v>466</v>
      </c>
      <c r="C20" s="9">
        <v>940</v>
      </c>
      <c r="D20" s="9">
        <f t="shared" si="0"/>
        <v>1406</v>
      </c>
      <c r="E20" s="9">
        <v>0</v>
      </c>
      <c r="F20" s="9">
        <v>0</v>
      </c>
      <c r="G20" s="9">
        <f t="shared" si="1"/>
        <v>0</v>
      </c>
      <c r="H20" s="9">
        <f t="shared" si="2"/>
        <v>466</v>
      </c>
      <c r="I20" s="9">
        <f t="shared" si="3"/>
        <v>940</v>
      </c>
      <c r="J20" s="9">
        <f t="shared" si="4"/>
        <v>1406</v>
      </c>
      <c r="K20" s="375" t="s">
        <v>1513</v>
      </c>
    </row>
    <row r="21" spans="1:11" ht="15.9" customHeight="1" x14ac:dyDescent="0.25">
      <c r="A21" s="8" t="s">
        <v>1517</v>
      </c>
      <c r="B21" s="9">
        <v>429</v>
      </c>
      <c r="C21" s="9">
        <v>564</v>
      </c>
      <c r="D21" s="9">
        <f t="shared" si="0"/>
        <v>993</v>
      </c>
      <c r="E21" s="9">
        <v>0</v>
      </c>
      <c r="F21" s="9">
        <v>0</v>
      </c>
      <c r="G21" s="9">
        <f t="shared" si="1"/>
        <v>0</v>
      </c>
      <c r="H21" s="9">
        <f t="shared" si="2"/>
        <v>429</v>
      </c>
      <c r="I21" s="9">
        <f t="shared" si="3"/>
        <v>564</v>
      </c>
      <c r="J21" s="9">
        <f t="shared" si="4"/>
        <v>993</v>
      </c>
      <c r="K21" s="375" t="s">
        <v>1515</v>
      </c>
    </row>
    <row r="22" spans="1:11" ht="15.9" customHeight="1" x14ac:dyDescent="0.25">
      <c r="A22" s="8" t="s">
        <v>321</v>
      </c>
      <c r="B22" s="9">
        <v>72</v>
      </c>
      <c r="C22" s="9">
        <v>171</v>
      </c>
      <c r="D22" s="9">
        <f t="shared" si="0"/>
        <v>243</v>
      </c>
      <c r="E22" s="9">
        <v>0</v>
      </c>
      <c r="F22" s="9">
        <v>0</v>
      </c>
      <c r="G22" s="9">
        <f t="shared" si="1"/>
        <v>0</v>
      </c>
      <c r="H22" s="9">
        <f t="shared" si="2"/>
        <v>72</v>
      </c>
      <c r="I22" s="9">
        <f t="shared" si="3"/>
        <v>171</v>
      </c>
      <c r="J22" s="9">
        <f t="shared" si="4"/>
        <v>243</v>
      </c>
      <c r="K22" s="375" t="s">
        <v>307</v>
      </c>
    </row>
    <row r="23" spans="1:11" ht="15.9" customHeight="1" x14ac:dyDescent="0.25">
      <c r="A23" s="8" t="s">
        <v>238</v>
      </c>
      <c r="B23" s="9">
        <v>357</v>
      </c>
      <c r="C23" s="9">
        <v>176</v>
      </c>
      <c r="D23" s="9">
        <f t="shared" si="0"/>
        <v>533</v>
      </c>
      <c r="E23" s="9">
        <v>0</v>
      </c>
      <c r="F23" s="9">
        <v>0</v>
      </c>
      <c r="G23" s="9">
        <f t="shared" si="1"/>
        <v>0</v>
      </c>
      <c r="H23" s="9">
        <f t="shared" si="2"/>
        <v>357</v>
      </c>
      <c r="I23" s="9">
        <f t="shared" si="3"/>
        <v>176</v>
      </c>
      <c r="J23" s="9">
        <f t="shared" si="4"/>
        <v>533</v>
      </c>
      <c r="K23" s="375" t="s">
        <v>239</v>
      </c>
    </row>
    <row r="24" spans="1:11" ht="15.9" customHeight="1" x14ac:dyDescent="0.25">
      <c r="A24" s="8" t="s">
        <v>1438</v>
      </c>
      <c r="B24" s="9">
        <v>519</v>
      </c>
      <c r="C24" s="9">
        <v>683</v>
      </c>
      <c r="D24" s="9">
        <f t="shared" si="0"/>
        <v>1202</v>
      </c>
      <c r="E24" s="9">
        <v>0</v>
      </c>
      <c r="F24" s="9">
        <v>0</v>
      </c>
      <c r="G24" s="9">
        <f t="shared" si="1"/>
        <v>0</v>
      </c>
      <c r="H24" s="9">
        <f t="shared" si="2"/>
        <v>519</v>
      </c>
      <c r="I24" s="9">
        <f t="shared" si="3"/>
        <v>683</v>
      </c>
      <c r="J24" s="9">
        <f t="shared" si="4"/>
        <v>1202</v>
      </c>
      <c r="K24" s="375" t="s">
        <v>243</v>
      </c>
    </row>
    <row r="25" spans="1:11" ht="15.9" customHeight="1" x14ac:dyDescent="0.25">
      <c r="A25" s="8" t="s">
        <v>444</v>
      </c>
      <c r="B25" s="9">
        <v>1173</v>
      </c>
      <c r="C25" s="9">
        <v>737</v>
      </c>
      <c r="D25" s="9">
        <f t="shared" si="0"/>
        <v>1910</v>
      </c>
      <c r="E25" s="9">
        <v>0</v>
      </c>
      <c r="F25" s="9">
        <v>0</v>
      </c>
      <c r="G25" s="9">
        <f t="shared" si="1"/>
        <v>0</v>
      </c>
      <c r="H25" s="9">
        <f t="shared" si="2"/>
        <v>1173</v>
      </c>
      <c r="I25" s="9">
        <f t="shared" si="3"/>
        <v>737</v>
      </c>
      <c r="J25" s="9">
        <f t="shared" si="4"/>
        <v>1910</v>
      </c>
      <c r="K25" s="375" t="s">
        <v>445</v>
      </c>
    </row>
    <row r="26" spans="1:11" ht="15.9" customHeight="1" x14ac:dyDescent="0.25">
      <c r="A26" s="8" t="s">
        <v>90</v>
      </c>
      <c r="B26" s="9">
        <f>SUM(B9:B25)</f>
        <v>6235</v>
      </c>
      <c r="C26" s="9">
        <f t="shared" ref="C26:J26" si="5">SUM(C9:C25)</f>
        <v>8359</v>
      </c>
      <c r="D26" s="9">
        <f t="shared" si="5"/>
        <v>14594</v>
      </c>
      <c r="E26" s="9">
        <f t="shared" si="5"/>
        <v>0</v>
      </c>
      <c r="F26" s="9">
        <f t="shared" si="5"/>
        <v>1</v>
      </c>
      <c r="G26" s="9">
        <f t="shared" si="5"/>
        <v>1</v>
      </c>
      <c r="H26" s="9">
        <f t="shared" si="5"/>
        <v>6235</v>
      </c>
      <c r="I26" s="9">
        <f t="shared" si="5"/>
        <v>8360</v>
      </c>
      <c r="J26" s="9">
        <f t="shared" si="5"/>
        <v>14595</v>
      </c>
      <c r="K26" s="375" t="s">
        <v>323</v>
      </c>
    </row>
    <row r="27" spans="1:11" ht="15.9" customHeight="1" x14ac:dyDescent="0.25">
      <c r="A27" s="8" t="s">
        <v>92</v>
      </c>
      <c r="B27" s="9"/>
      <c r="C27" s="9"/>
      <c r="D27" s="9"/>
      <c r="E27" s="9"/>
      <c r="F27" s="9"/>
      <c r="G27" s="9"/>
      <c r="H27" s="9"/>
      <c r="I27" s="9"/>
      <c r="J27" s="9"/>
      <c r="K27" s="375" t="s">
        <v>1516</v>
      </c>
    </row>
    <row r="28" spans="1:11" ht="15.9" customHeight="1" x14ac:dyDescent="0.25">
      <c r="A28" s="8" t="s">
        <v>216</v>
      </c>
      <c r="B28" s="9">
        <v>457</v>
      </c>
      <c r="C28" s="9">
        <v>179</v>
      </c>
      <c r="D28" s="9">
        <f>SUM(B28:C28)</f>
        <v>636</v>
      </c>
      <c r="E28" s="9">
        <v>0</v>
      </c>
      <c r="F28" s="9">
        <v>0</v>
      </c>
      <c r="G28" s="9">
        <f>SUM(E28:F28)</f>
        <v>0</v>
      </c>
      <c r="H28" s="9">
        <f>SUM(B28,E28)</f>
        <v>457</v>
      </c>
      <c r="I28" s="9">
        <f>SUM(C28,F28)</f>
        <v>179</v>
      </c>
      <c r="J28" s="9">
        <f t="shared" ref="J28:J39" si="6">SUM(D28,G28)</f>
        <v>636</v>
      </c>
      <c r="K28" s="375" t="s">
        <v>217</v>
      </c>
    </row>
    <row r="29" spans="1:11" ht="15.9" customHeight="1" x14ac:dyDescent="0.25">
      <c r="A29" s="8" t="s">
        <v>218</v>
      </c>
      <c r="B29" s="9">
        <v>350</v>
      </c>
      <c r="C29" s="9">
        <v>84</v>
      </c>
      <c r="D29" s="9">
        <f>SUM(B29:C29)</f>
        <v>434</v>
      </c>
      <c r="E29" s="9">
        <v>0</v>
      </c>
      <c r="F29" s="9">
        <v>0</v>
      </c>
      <c r="G29" s="9">
        <f t="shared" ref="G29:G39" si="7">SUM(E29:F29)</f>
        <v>0</v>
      </c>
      <c r="H29" s="9">
        <f t="shared" ref="H29:I40" si="8">SUM(B29,E29)</f>
        <v>350</v>
      </c>
      <c r="I29" s="9">
        <f t="shared" si="8"/>
        <v>84</v>
      </c>
      <c r="J29" s="9">
        <f t="shared" si="6"/>
        <v>434</v>
      </c>
      <c r="K29" s="375" t="s">
        <v>219</v>
      </c>
    </row>
    <row r="30" spans="1:11" ht="15.9" customHeight="1" x14ac:dyDescent="0.25">
      <c r="A30" s="8" t="s">
        <v>222</v>
      </c>
      <c r="B30" s="9">
        <v>83</v>
      </c>
      <c r="C30" s="9">
        <v>11</v>
      </c>
      <c r="D30" s="9">
        <f>SUM(B30:C30)</f>
        <v>94</v>
      </c>
      <c r="E30" s="9">
        <v>0</v>
      </c>
      <c r="F30" s="9">
        <v>0</v>
      </c>
      <c r="G30" s="9">
        <f t="shared" si="7"/>
        <v>0</v>
      </c>
      <c r="H30" s="9">
        <f t="shared" si="8"/>
        <v>83</v>
      </c>
      <c r="I30" s="9">
        <f t="shared" si="8"/>
        <v>11</v>
      </c>
      <c r="J30" s="9">
        <f t="shared" si="6"/>
        <v>94</v>
      </c>
      <c r="K30" s="375" t="s">
        <v>223</v>
      </c>
    </row>
    <row r="31" spans="1:11" ht="15.9" customHeight="1" x14ac:dyDescent="0.25">
      <c r="A31" s="8" t="s">
        <v>226</v>
      </c>
      <c r="B31" s="9">
        <v>484</v>
      </c>
      <c r="C31" s="9">
        <v>321</v>
      </c>
      <c r="D31" s="9">
        <f t="shared" ref="D31:D36" si="9">SUM(B31:C31)</f>
        <v>805</v>
      </c>
      <c r="E31" s="9">
        <v>0</v>
      </c>
      <c r="F31" s="9">
        <v>0</v>
      </c>
      <c r="G31" s="9">
        <f t="shared" si="7"/>
        <v>0</v>
      </c>
      <c r="H31" s="9">
        <f t="shared" si="8"/>
        <v>484</v>
      </c>
      <c r="I31" s="9">
        <f t="shared" si="8"/>
        <v>321</v>
      </c>
      <c r="J31" s="9">
        <f t="shared" si="6"/>
        <v>805</v>
      </c>
      <c r="K31" s="375" t="s">
        <v>1510</v>
      </c>
    </row>
    <row r="32" spans="1:11" ht="15.9" customHeight="1" x14ac:dyDescent="0.25">
      <c r="A32" s="8" t="s">
        <v>1118</v>
      </c>
      <c r="B32" s="9">
        <v>25</v>
      </c>
      <c r="C32" s="9">
        <v>8</v>
      </c>
      <c r="D32" s="9">
        <f t="shared" si="9"/>
        <v>33</v>
      </c>
      <c r="E32" s="9">
        <v>0</v>
      </c>
      <c r="F32" s="9">
        <v>0</v>
      </c>
      <c r="G32" s="9">
        <f t="shared" si="7"/>
        <v>0</v>
      </c>
      <c r="H32" s="9">
        <f t="shared" si="8"/>
        <v>25</v>
      </c>
      <c r="I32" s="9">
        <f t="shared" si="8"/>
        <v>8</v>
      </c>
      <c r="J32" s="9">
        <f t="shared" si="6"/>
        <v>33</v>
      </c>
      <c r="K32" s="375" t="s">
        <v>1511</v>
      </c>
    </row>
    <row r="33" spans="1:11" ht="15.9" customHeight="1" x14ac:dyDescent="0.25">
      <c r="A33" s="8" t="s">
        <v>230</v>
      </c>
      <c r="B33" s="9">
        <v>809</v>
      </c>
      <c r="C33" s="9">
        <v>368</v>
      </c>
      <c r="D33" s="9">
        <f t="shared" si="9"/>
        <v>1177</v>
      </c>
      <c r="E33" s="9">
        <v>0</v>
      </c>
      <c r="F33" s="9">
        <v>0</v>
      </c>
      <c r="G33" s="9">
        <f t="shared" si="7"/>
        <v>0</v>
      </c>
      <c r="H33" s="9">
        <f t="shared" si="8"/>
        <v>809</v>
      </c>
      <c r="I33" s="9">
        <f t="shared" si="8"/>
        <v>368</v>
      </c>
      <c r="J33" s="9">
        <f t="shared" si="6"/>
        <v>1177</v>
      </c>
      <c r="K33" s="375" t="s">
        <v>231</v>
      </c>
    </row>
    <row r="34" spans="1:11" ht="15.9" customHeight="1" x14ac:dyDescent="0.25">
      <c r="A34" s="8" t="s">
        <v>472</v>
      </c>
      <c r="B34" s="9">
        <v>1186</v>
      </c>
      <c r="C34" s="9">
        <v>1339</v>
      </c>
      <c r="D34" s="9">
        <f t="shared" si="9"/>
        <v>2525</v>
      </c>
      <c r="E34" s="9">
        <v>0</v>
      </c>
      <c r="F34" s="9">
        <v>0</v>
      </c>
      <c r="G34" s="9">
        <f t="shared" si="7"/>
        <v>0</v>
      </c>
      <c r="H34" s="9">
        <f t="shared" si="8"/>
        <v>1186</v>
      </c>
      <c r="I34" s="9">
        <f t="shared" si="8"/>
        <v>1339</v>
      </c>
      <c r="J34" s="9">
        <f t="shared" si="6"/>
        <v>2525</v>
      </c>
      <c r="K34" s="375" t="s">
        <v>1512</v>
      </c>
    </row>
    <row r="35" spans="1:11" ht="15.9" customHeight="1" x14ac:dyDescent="0.25">
      <c r="A35" s="8" t="s">
        <v>474</v>
      </c>
      <c r="B35" s="9">
        <v>111</v>
      </c>
      <c r="C35" s="9">
        <v>89</v>
      </c>
      <c r="D35" s="9">
        <f t="shared" si="9"/>
        <v>200</v>
      </c>
      <c r="E35" s="9">
        <v>0</v>
      </c>
      <c r="F35" s="9">
        <v>0</v>
      </c>
      <c r="G35" s="9">
        <f t="shared" si="7"/>
        <v>0</v>
      </c>
      <c r="H35" s="9">
        <f t="shared" si="8"/>
        <v>111</v>
      </c>
      <c r="I35" s="9">
        <f t="shared" si="8"/>
        <v>89</v>
      </c>
      <c r="J35" s="9">
        <f t="shared" si="6"/>
        <v>200</v>
      </c>
      <c r="K35" s="375" t="s">
        <v>1374</v>
      </c>
    </row>
    <row r="36" spans="1:11" ht="15.9" customHeight="1" x14ac:dyDescent="0.25">
      <c r="A36" s="8" t="s">
        <v>1517</v>
      </c>
      <c r="B36" s="9">
        <v>22</v>
      </c>
      <c r="C36" s="9">
        <v>6</v>
      </c>
      <c r="D36" s="9">
        <f t="shared" si="9"/>
        <v>28</v>
      </c>
      <c r="E36" s="9">
        <v>0</v>
      </c>
      <c r="F36" s="9">
        <v>0</v>
      </c>
      <c r="G36" s="9">
        <f t="shared" si="7"/>
        <v>0</v>
      </c>
      <c r="H36" s="9">
        <f t="shared" si="8"/>
        <v>22</v>
      </c>
      <c r="I36" s="9">
        <f t="shared" si="8"/>
        <v>6</v>
      </c>
      <c r="J36" s="9">
        <f t="shared" si="6"/>
        <v>28</v>
      </c>
      <c r="K36" s="375" t="s">
        <v>1515</v>
      </c>
    </row>
    <row r="37" spans="1:11" ht="15.9" customHeight="1" x14ac:dyDescent="0.25">
      <c r="A37" s="8" t="s">
        <v>238</v>
      </c>
      <c r="B37" s="9">
        <v>282</v>
      </c>
      <c r="C37" s="9">
        <v>87</v>
      </c>
      <c r="D37" s="9">
        <f>SUM(B37:C37)</f>
        <v>369</v>
      </c>
      <c r="E37" s="9">
        <v>0</v>
      </c>
      <c r="F37" s="9">
        <v>0</v>
      </c>
      <c r="G37" s="9">
        <f t="shared" si="7"/>
        <v>0</v>
      </c>
      <c r="H37" s="9">
        <f t="shared" si="8"/>
        <v>282</v>
      </c>
      <c r="I37" s="9">
        <f t="shared" si="8"/>
        <v>87</v>
      </c>
      <c r="J37" s="9">
        <f t="shared" si="6"/>
        <v>369</v>
      </c>
      <c r="K37" s="375" t="s">
        <v>307</v>
      </c>
    </row>
    <row r="38" spans="1:11" ht="15.9" customHeight="1" x14ac:dyDescent="0.25">
      <c r="A38" s="8" t="s">
        <v>1438</v>
      </c>
      <c r="B38" s="9">
        <v>47</v>
      </c>
      <c r="C38" s="9">
        <v>20</v>
      </c>
      <c r="D38" s="9">
        <f>SUM(B38:C38)</f>
        <v>67</v>
      </c>
      <c r="E38" s="9">
        <v>0</v>
      </c>
      <c r="F38" s="9">
        <v>0</v>
      </c>
      <c r="G38" s="9">
        <f t="shared" si="7"/>
        <v>0</v>
      </c>
      <c r="H38" s="9">
        <f t="shared" si="8"/>
        <v>47</v>
      </c>
      <c r="I38" s="9">
        <f t="shared" si="8"/>
        <v>20</v>
      </c>
      <c r="J38" s="9">
        <f t="shared" si="6"/>
        <v>67</v>
      </c>
      <c r="K38" s="375" t="s">
        <v>243</v>
      </c>
    </row>
    <row r="39" spans="1:11" ht="15.9" customHeight="1" x14ac:dyDescent="0.25">
      <c r="A39" s="8" t="s">
        <v>444</v>
      </c>
      <c r="B39" s="9">
        <v>1678</v>
      </c>
      <c r="C39" s="9">
        <v>523</v>
      </c>
      <c r="D39" s="9">
        <f>SUM(B39:C39)</f>
        <v>2201</v>
      </c>
      <c r="E39" s="9">
        <v>0</v>
      </c>
      <c r="F39" s="9">
        <v>0</v>
      </c>
      <c r="G39" s="9">
        <f t="shared" si="7"/>
        <v>0</v>
      </c>
      <c r="H39" s="9">
        <f t="shared" si="8"/>
        <v>1678</v>
      </c>
      <c r="I39" s="9">
        <f t="shared" si="8"/>
        <v>523</v>
      </c>
      <c r="J39" s="9">
        <f t="shared" si="6"/>
        <v>2201</v>
      </c>
      <c r="K39" s="375" t="s">
        <v>445</v>
      </c>
    </row>
    <row r="40" spans="1:11" ht="15.9" customHeight="1" thickBot="1" x14ac:dyDescent="0.3">
      <c r="A40" s="42" t="s">
        <v>127</v>
      </c>
      <c r="B40" s="43">
        <f>SUM(B28:B39)</f>
        <v>5534</v>
      </c>
      <c r="C40" s="43">
        <f t="shared" ref="C40:J40" si="10">SUM(C28:C39)</f>
        <v>3035</v>
      </c>
      <c r="D40" s="43">
        <f t="shared" si="10"/>
        <v>8569</v>
      </c>
      <c r="E40" s="43">
        <f t="shared" si="10"/>
        <v>0</v>
      </c>
      <c r="F40" s="43">
        <f t="shared" si="10"/>
        <v>0</v>
      </c>
      <c r="G40" s="43">
        <f t="shared" si="10"/>
        <v>0</v>
      </c>
      <c r="H40" s="43">
        <f t="shared" si="8"/>
        <v>5534</v>
      </c>
      <c r="I40" s="43">
        <f t="shared" si="10"/>
        <v>3035</v>
      </c>
      <c r="J40" s="43">
        <f t="shared" si="10"/>
        <v>8569</v>
      </c>
      <c r="K40" s="44" t="s">
        <v>325</v>
      </c>
    </row>
    <row r="41" spans="1:11" ht="15.9" customHeight="1" thickBot="1" x14ac:dyDescent="0.3">
      <c r="A41" s="23" t="s">
        <v>262</v>
      </c>
      <c r="B41" s="24">
        <f>SUM(B40,B26)</f>
        <v>11769</v>
      </c>
      <c r="C41" s="24">
        <f t="shared" ref="C41:I41" si="11">SUM(C40,C26)</f>
        <v>11394</v>
      </c>
      <c r="D41" s="24">
        <f t="shared" si="11"/>
        <v>23163</v>
      </c>
      <c r="E41" s="24">
        <f t="shared" si="11"/>
        <v>0</v>
      </c>
      <c r="F41" s="24">
        <f t="shared" si="11"/>
        <v>1</v>
      </c>
      <c r="G41" s="24">
        <f t="shared" si="11"/>
        <v>1</v>
      </c>
      <c r="H41" s="24">
        <f t="shared" si="11"/>
        <v>11769</v>
      </c>
      <c r="I41" s="24">
        <f t="shared" si="11"/>
        <v>11395</v>
      </c>
      <c r="J41" s="24">
        <f>SUM(J40,J26)</f>
        <v>23164</v>
      </c>
      <c r="K41" s="376" t="s">
        <v>263</v>
      </c>
    </row>
    <row r="42" spans="1:11" ht="14.4" thickTop="1" x14ac:dyDescent="0.25"/>
    <row r="52" spans="1:11" ht="26.25" customHeight="1" x14ac:dyDescent="0.25">
      <c r="A52" s="738" t="s">
        <v>1540</v>
      </c>
      <c r="B52" s="738"/>
      <c r="C52" s="738"/>
      <c r="D52" s="738"/>
      <c r="E52" s="738"/>
      <c r="F52" s="738"/>
      <c r="G52" s="738"/>
      <c r="H52" s="738"/>
      <c r="I52" s="738"/>
      <c r="J52" s="738"/>
      <c r="K52" s="738"/>
    </row>
    <row r="53" spans="1:11" ht="39" customHeight="1" x14ac:dyDescent="0.3">
      <c r="A53" s="756" t="s">
        <v>1541</v>
      </c>
      <c r="B53" s="756"/>
      <c r="C53" s="756"/>
      <c r="D53" s="756"/>
      <c r="E53" s="756"/>
      <c r="F53" s="756"/>
      <c r="G53" s="756"/>
      <c r="H53" s="756"/>
      <c r="I53" s="756"/>
      <c r="J53" s="756"/>
      <c r="K53" s="756"/>
    </row>
    <row r="54" spans="1:11" ht="16.2" thickBot="1" x14ac:dyDescent="0.35">
      <c r="A54" s="357" t="s">
        <v>1542</v>
      </c>
      <c r="K54" s="365" t="s">
        <v>1543</v>
      </c>
    </row>
    <row r="55" spans="1:11" ht="16.2" thickTop="1" x14ac:dyDescent="0.3">
      <c r="A55" s="735" t="s">
        <v>205</v>
      </c>
      <c r="B55" s="746" t="s">
        <v>1</v>
      </c>
      <c r="C55" s="746"/>
      <c r="D55" s="746"/>
      <c r="E55" s="746" t="s">
        <v>2</v>
      </c>
      <c r="F55" s="746"/>
      <c r="G55" s="746"/>
      <c r="H55" s="746" t="s">
        <v>4</v>
      </c>
      <c r="I55" s="746"/>
      <c r="J55" s="746"/>
      <c r="K55" s="735" t="s">
        <v>206</v>
      </c>
    </row>
    <row r="56" spans="1:11" ht="15.6" x14ac:dyDescent="0.3">
      <c r="A56" s="736"/>
      <c r="B56" s="747" t="s">
        <v>6</v>
      </c>
      <c r="C56" s="747"/>
      <c r="D56" s="747"/>
      <c r="E56" s="747" t="s">
        <v>7</v>
      </c>
      <c r="F56" s="747"/>
      <c r="G56" s="747"/>
      <c r="H56" s="747" t="s">
        <v>9</v>
      </c>
      <c r="I56" s="747"/>
      <c r="J56" s="747"/>
      <c r="K56" s="736"/>
    </row>
    <row r="57" spans="1:11" ht="15.6" x14ac:dyDescent="0.3">
      <c r="A57" s="736"/>
      <c r="B57" s="370" t="s">
        <v>10</v>
      </c>
      <c r="C57" s="370" t="s">
        <v>113</v>
      </c>
      <c r="D57" s="370" t="s">
        <v>12</v>
      </c>
      <c r="E57" s="370" t="s">
        <v>10</v>
      </c>
      <c r="F57" s="370" t="s">
        <v>113</v>
      </c>
      <c r="G57" s="370" t="s">
        <v>12</v>
      </c>
      <c r="H57" s="370" t="s">
        <v>10</v>
      </c>
      <c r="I57" s="370" t="s">
        <v>113</v>
      </c>
      <c r="J57" s="370" t="s">
        <v>12</v>
      </c>
      <c r="K57" s="736"/>
    </row>
    <row r="58" spans="1:11" ht="16.2" thickBot="1" x14ac:dyDescent="0.35">
      <c r="A58" s="737"/>
      <c r="B58" s="4" t="s">
        <v>13</v>
      </c>
      <c r="C58" s="4" t="s">
        <v>14</v>
      </c>
      <c r="D58" s="4" t="s">
        <v>9</v>
      </c>
      <c r="E58" s="4" t="s">
        <v>13</v>
      </c>
      <c r="F58" s="4" t="s">
        <v>14</v>
      </c>
      <c r="G58" s="4" t="s">
        <v>9</v>
      </c>
      <c r="H58" s="4" t="s">
        <v>13</v>
      </c>
      <c r="I58" s="4" t="s">
        <v>14</v>
      </c>
      <c r="J58" s="4" t="s">
        <v>9</v>
      </c>
      <c r="K58" s="737"/>
    </row>
    <row r="59" spans="1:11" ht="15.9" customHeight="1" x14ac:dyDescent="0.25">
      <c r="A59" s="39" t="s">
        <v>15</v>
      </c>
      <c r="B59" s="40"/>
      <c r="C59" s="40"/>
      <c r="D59" s="40"/>
      <c r="E59" s="40"/>
      <c r="F59" s="40"/>
      <c r="G59" s="40"/>
      <c r="H59" s="40"/>
      <c r="I59" s="40"/>
      <c r="J59" s="40"/>
      <c r="K59" s="41" t="s">
        <v>207</v>
      </c>
    </row>
    <row r="60" spans="1:11" ht="15.9" customHeight="1" x14ac:dyDescent="0.25">
      <c r="A60" s="8" t="s">
        <v>208</v>
      </c>
      <c r="B60" s="9">
        <v>204</v>
      </c>
      <c r="C60" s="9">
        <v>404</v>
      </c>
      <c r="D60" s="9">
        <f t="shared" ref="D60:D76" si="12">SUM(B60:C60)</f>
        <v>608</v>
      </c>
      <c r="E60" s="9">
        <v>0</v>
      </c>
      <c r="F60" s="9">
        <v>0</v>
      </c>
      <c r="G60" s="9">
        <f>SUM(E60:F60)</f>
        <v>0</v>
      </c>
      <c r="H60" s="9">
        <f>SUM(B60,E60)</f>
        <v>204</v>
      </c>
      <c r="I60" s="9">
        <f>SUM(F60,C60)</f>
        <v>404</v>
      </c>
      <c r="J60" s="9">
        <f t="shared" ref="J60:J76" si="13">SUM(D60,G60)</f>
        <v>608</v>
      </c>
      <c r="K60" s="375" t="s">
        <v>209</v>
      </c>
    </row>
    <row r="61" spans="1:11" ht="15.9" customHeight="1" x14ac:dyDescent="0.25">
      <c r="A61" s="8" t="s">
        <v>212</v>
      </c>
      <c r="B61" s="9">
        <v>113</v>
      </c>
      <c r="C61" s="9">
        <v>247</v>
      </c>
      <c r="D61" s="9">
        <f t="shared" si="12"/>
        <v>360</v>
      </c>
      <c r="E61" s="9">
        <v>0</v>
      </c>
      <c r="F61" s="9">
        <v>0</v>
      </c>
      <c r="G61" s="9">
        <f t="shared" ref="G61:G76" si="14">SUM(E61:F61)</f>
        <v>0</v>
      </c>
      <c r="H61" s="9">
        <f t="shared" ref="H61:H76" si="15">SUM(B61,E61)</f>
        <v>113</v>
      </c>
      <c r="I61" s="9">
        <f t="shared" ref="I61:I76" si="16">SUM(F61,C61)</f>
        <v>247</v>
      </c>
      <c r="J61" s="9">
        <f t="shared" si="13"/>
        <v>360</v>
      </c>
      <c r="K61" s="375" t="s">
        <v>213</v>
      </c>
    </row>
    <row r="62" spans="1:11" ht="15.9" customHeight="1" x14ac:dyDescent="0.25">
      <c r="A62" s="8" t="s">
        <v>216</v>
      </c>
      <c r="B62" s="9">
        <v>57</v>
      </c>
      <c r="C62" s="9">
        <v>326</v>
      </c>
      <c r="D62" s="9">
        <f t="shared" si="12"/>
        <v>383</v>
      </c>
      <c r="E62" s="9">
        <v>0</v>
      </c>
      <c r="F62" s="9">
        <v>0</v>
      </c>
      <c r="G62" s="9">
        <f t="shared" si="14"/>
        <v>0</v>
      </c>
      <c r="H62" s="9">
        <f t="shared" si="15"/>
        <v>57</v>
      </c>
      <c r="I62" s="9">
        <f t="shared" si="16"/>
        <v>326</v>
      </c>
      <c r="J62" s="9">
        <f t="shared" si="13"/>
        <v>383</v>
      </c>
      <c r="K62" s="375" t="s">
        <v>217</v>
      </c>
    </row>
    <row r="63" spans="1:11" ht="15.9" customHeight="1" x14ac:dyDescent="0.25">
      <c r="A63" s="8" t="s">
        <v>218</v>
      </c>
      <c r="B63" s="9">
        <v>315</v>
      </c>
      <c r="C63" s="9">
        <v>359</v>
      </c>
      <c r="D63" s="9">
        <f t="shared" si="12"/>
        <v>674</v>
      </c>
      <c r="E63" s="9">
        <v>0</v>
      </c>
      <c r="F63" s="9">
        <v>0</v>
      </c>
      <c r="G63" s="9">
        <f t="shared" si="14"/>
        <v>0</v>
      </c>
      <c r="H63" s="9">
        <f t="shared" si="15"/>
        <v>315</v>
      </c>
      <c r="I63" s="9">
        <f t="shared" si="16"/>
        <v>359</v>
      </c>
      <c r="J63" s="9">
        <f t="shared" si="13"/>
        <v>674</v>
      </c>
      <c r="K63" s="375" t="s">
        <v>219</v>
      </c>
    </row>
    <row r="64" spans="1:11" ht="15.9" customHeight="1" x14ac:dyDescent="0.25">
      <c r="A64" s="8" t="s">
        <v>222</v>
      </c>
      <c r="B64" s="9">
        <v>294</v>
      </c>
      <c r="C64" s="9">
        <v>319</v>
      </c>
      <c r="D64" s="9">
        <f t="shared" si="12"/>
        <v>613</v>
      </c>
      <c r="E64" s="9">
        <v>0</v>
      </c>
      <c r="F64" s="9">
        <v>0</v>
      </c>
      <c r="G64" s="9">
        <f t="shared" si="14"/>
        <v>0</v>
      </c>
      <c r="H64" s="9">
        <f t="shared" si="15"/>
        <v>294</v>
      </c>
      <c r="I64" s="9">
        <f t="shared" si="16"/>
        <v>319</v>
      </c>
      <c r="J64" s="9">
        <f t="shared" si="13"/>
        <v>613</v>
      </c>
      <c r="K64" s="375" t="s">
        <v>223</v>
      </c>
    </row>
    <row r="65" spans="1:11" ht="15.9" customHeight="1" x14ac:dyDescent="0.25">
      <c r="A65" s="8" t="s">
        <v>1508</v>
      </c>
      <c r="B65" s="9">
        <v>103</v>
      </c>
      <c r="C65" s="9">
        <v>107</v>
      </c>
      <c r="D65" s="9">
        <f t="shared" si="12"/>
        <v>210</v>
      </c>
      <c r="E65" s="9">
        <v>0</v>
      </c>
      <c r="F65" s="9">
        <v>0</v>
      </c>
      <c r="G65" s="9">
        <f t="shared" si="14"/>
        <v>0</v>
      </c>
      <c r="H65" s="9">
        <f t="shared" si="15"/>
        <v>103</v>
      </c>
      <c r="I65" s="9">
        <f t="shared" si="16"/>
        <v>107</v>
      </c>
      <c r="J65" s="9">
        <f t="shared" si="13"/>
        <v>210</v>
      </c>
      <c r="K65" s="375" t="s">
        <v>1509</v>
      </c>
    </row>
    <row r="66" spans="1:11" ht="15.9" customHeight="1" x14ac:dyDescent="0.25">
      <c r="A66" s="8" t="s">
        <v>224</v>
      </c>
      <c r="B66" s="9">
        <v>84</v>
      </c>
      <c r="C66" s="9">
        <v>82</v>
      </c>
      <c r="D66" s="9">
        <f t="shared" si="12"/>
        <v>166</v>
      </c>
      <c r="E66" s="9">
        <v>0</v>
      </c>
      <c r="F66" s="9">
        <v>0</v>
      </c>
      <c r="G66" s="9">
        <f t="shared" si="14"/>
        <v>0</v>
      </c>
      <c r="H66" s="9">
        <f t="shared" si="15"/>
        <v>84</v>
      </c>
      <c r="I66" s="9">
        <f t="shared" si="16"/>
        <v>82</v>
      </c>
      <c r="J66" s="9">
        <f t="shared" si="13"/>
        <v>166</v>
      </c>
      <c r="K66" s="375" t="s">
        <v>1372</v>
      </c>
    </row>
    <row r="67" spans="1:11" ht="15.9" customHeight="1" x14ac:dyDescent="0.25">
      <c r="A67" s="8" t="s">
        <v>226</v>
      </c>
      <c r="B67" s="9">
        <v>361</v>
      </c>
      <c r="C67" s="9">
        <v>872</v>
      </c>
      <c r="D67" s="9">
        <f t="shared" si="12"/>
        <v>1233</v>
      </c>
      <c r="E67" s="9">
        <v>0</v>
      </c>
      <c r="F67" s="9">
        <v>1</v>
      </c>
      <c r="G67" s="9">
        <f t="shared" si="14"/>
        <v>1</v>
      </c>
      <c r="H67" s="9">
        <f t="shared" si="15"/>
        <v>361</v>
      </c>
      <c r="I67" s="9">
        <f t="shared" si="16"/>
        <v>873</v>
      </c>
      <c r="J67" s="9">
        <f t="shared" si="13"/>
        <v>1234</v>
      </c>
      <c r="K67" s="375" t="s">
        <v>227</v>
      </c>
    </row>
    <row r="68" spans="1:11" ht="15.9" customHeight="1" x14ac:dyDescent="0.25">
      <c r="A68" s="8" t="s">
        <v>1118</v>
      </c>
      <c r="B68" s="9">
        <v>31</v>
      </c>
      <c r="C68" s="9">
        <v>49</v>
      </c>
      <c r="D68" s="9">
        <f t="shared" si="12"/>
        <v>80</v>
      </c>
      <c r="E68" s="9">
        <v>0</v>
      </c>
      <c r="F68" s="9">
        <v>0</v>
      </c>
      <c r="G68" s="9">
        <f t="shared" si="14"/>
        <v>0</v>
      </c>
      <c r="H68" s="9">
        <f t="shared" si="15"/>
        <v>31</v>
      </c>
      <c r="I68" s="9">
        <f t="shared" si="16"/>
        <v>49</v>
      </c>
      <c r="J68" s="9">
        <f t="shared" si="13"/>
        <v>80</v>
      </c>
      <c r="K68" s="375" t="s">
        <v>1511</v>
      </c>
    </row>
    <row r="69" spans="1:11" ht="15.9" customHeight="1" x14ac:dyDescent="0.25">
      <c r="A69" s="8" t="s">
        <v>230</v>
      </c>
      <c r="B69" s="9">
        <v>377</v>
      </c>
      <c r="C69" s="9">
        <v>293</v>
      </c>
      <c r="D69" s="9">
        <f t="shared" si="12"/>
        <v>670</v>
      </c>
      <c r="E69" s="9">
        <v>0</v>
      </c>
      <c r="F69" s="9">
        <v>0</v>
      </c>
      <c r="G69" s="9">
        <f t="shared" si="14"/>
        <v>0</v>
      </c>
      <c r="H69" s="9">
        <f t="shared" si="15"/>
        <v>377</v>
      </c>
      <c r="I69" s="9">
        <f t="shared" si="16"/>
        <v>293</v>
      </c>
      <c r="J69" s="9">
        <f t="shared" si="13"/>
        <v>670</v>
      </c>
      <c r="K69" s="375" t="s">
        <v>231</v>
      </c>
    </row>
    <row r="70" spans="1:11" ht="15.9" customHeight="1" x14ac:dyDescent="0.25">
      <c r="A70" s="8" t="s">
        <v>472</v>
      </c>
      <c r="B70" s="9">
        <v>810</v>
      </c>
      <c r="C70" s="9">
        <v>1645</v>
      </c>
      <c r="D70" s="9">
        <f t="shared" si="12"/>
        <v>2455</v>
      </c>
      <c r="E70" s="9">
        <v>0</v>
      </c>
      <c r="F70" s="9">
        <v>0</v>
      </c>
      <c r="G70" s="9">
        <f t="shared" si="14"/>
        <v>0</v>
      </c>
      <c r="H70" s="9">
        <f t="shared" si="15"/>
        <v>810</v>
      </c>
      <c r="I70" s="9">
        <f t="shared" si="16"/>
        <v>1645</v>
      </c>
      <c r="J70" s="9">
        <f t="shared" si="13"/>
        <v>2455</v>
      </c>
      <c r="K70" s="375" t="s">
        <v>1512</v>
      </c>
    </row>
    <row r="71" spans="1:11" ht="15.9" customHeight="1" x14ac:dyDescent="0.25">
      <c r="A71" s="8" t="s">
        <v>474</v>
      </c>
      <c r="B71" s="9">
        <v>402</v>
      </c>
      <c r="C71" s="9">
        <v>880</v>
      </c>
      <c r="D71" s="9">
        <f t="shared" si="12"/>
        <v>1282</v>
      </c>
      <c r="E71" s="9">
        <v>0</v>
      </c>
      <c r="F71" s="9">
        <v>0</v>
      </c>
      <c r="G71" s="9">
        <f t="shared" si="14"/>
        <v>0</v>
      </c>
      <c r="H71" s="9">
        <f t="shared" si="15"/>
        <v>402</v>
      </c>
      <c r="I71" s="9">
        <f t="shared" si="16"/>
        <v>880</v>
      </c>
      <c r="J71" s="9">
        <f t="shared" si="13"/>
        <v>1282</v>
      </c>
      <c r="K71" s="375" t="s">
        <v>1513</v>
      </c>
    </row>
    <row r="72" spans="1:11" ht="15.9" customHeight="1" x14ac:dyDescent="0.25">
      <c r="A72" s="8" t="s">
        <v>1514</v>
      </c>
      <c r="B72" s="9">
        <v>411</v>
      </c>
      <c r="C72" s="9">
        <v>555</v>
      </c>
      <c r="D72" s="9">
        <f t="shared" si="12"/>
        <v>966</v>
      </c>
      <c r="E72" s="9">
        <v>0</v>
      </c>
      <c r="F72" s="9">
        <v>0</v>
      </c>
      <c r="G72" s="9">
        <f t="shared" si="14"/>
        <v>0</v>
      </c>
      <c r="H72" s="9">
        <f t="shared" si="15"/>
        <v>411</v>
      </c>
      <c r="I72" s="9">
        <f t="shared" si="16"/>
        <v>555</v>
      </c>
      <c r="J72" s="9">
        <f t="shared" si="13"/>
        <v>966</v>
      </c>
      <c r="K72" s="375" t="s">
        <v>1515</v>
      </c>
    </row>
    <row r="73" spans="1:11" ht="15.9" customHeight="1" x14ac:dyDescent="0.25">
      <c r="A73" s="8" t="s">
        <v>321</v>
      </c>
      <c r="B73" s="9">
        <v>61</v>
      </c>
      <c r="C73" s="9">
        <v>165</v>
      </c>
      <c r="D73" s="9">
        <f t="shared" si="12"/>
        <v>226</v>
      </c>
      <c r="E73" s="9">
        <v>0</v>
      </c>
      <c r="F73" s="9">
        <v>0</v>
      </c>
      <c r="G73" s="9">
        <f t="shared" si="14"/>
        <v>0</v>
      </c>
      <c r="H73" s="9">
        <f t="shared" si="15"/>
        <v>61</v>
      </c>
      <c r="I73" s="9">
        <f t="shared" si="16"/>
        <v>165</v>
      </c>
      <c r="J73" s="9">
        <f t="shared" si="13"/>
        <v>226</v>
      </c>
      <c r="K73" s="375" t="s">
        <v>307</v>
      </c>
    </row>
    <row r="74" spans="1:11" ht="15.9" customHeight="1" x14ac:dyDescent="0.25">
      <c r="A74" s="8" t="s">
        <v>238</v>
      </c>
      <c r="B74" s="9">
        <v>356</v>
      </c>
      <c r="C74" s="9">
        <v>175</v>
      </c>
      <c r="D74" s="9">
        <f t="shared" si="12"/>
        <v>531</v>
      </c>
      <c r="E74" s="9">
        <v>0</v>
      </c>
      <c r="F74" s="9">
        <v>0</v>
      </c>
      <c r="G74" s="9">
        <f t="shared" si="14"/>
        <v>0</v>
      </c>
      <c r="H74" s="9">
        <f t="shared" si="15"/>
        <v>356</v>
      </c>
      <c r="I74" s="9">
        <f t="shared" si="16"/>
        <v>175</v>
      </c>
      <c r="J74" s="9">
        <f t="shared" si="13"/>
        <v>531</v>
      </c>
      <c r="K74" s="375" t="s">
        <v>239</v>
      </c>
    </row>
    <row r="75" spans="1:11" ht="15.9" customHeight="1" x14ac:dyDescent="0.25">
      <c r="A75" s="8" t="s">
        <v>1438</v>
      </c>
      <c r="B75" s="9">
        <v>484</v>
      </c>
      <c r="C75" s="9">
        <v>670</v>
      </c>
      <c r="D75" s="9">
        <f t="shared" si="12"/>
        <v>1154</v>
      </c>
      <c r="E75" s="9">
        <v>0</v>
      </c>
      <c r="F75" s="9">
        <v>0</v>
      </c>
      <c r="G75" s="9">
        <f t="shared" si="14"/>
        <v>0</v>
      </c>
      <c r="H75" s="9">
        <f t="shared" si="15"/>
        <v>484</v>
      </c>
      <c r="I75" s="9">
        <f t="shared" si="16"/>
        <v>670</v>
      </c>
      <c r="J75" s="9">
        <f t="shared" si="13"/>
        <v>1154</v>
      </c>
      <c r="K75" s="375" t="s">
        <v>243</v>
      </c>
    </row>
    <row r="76" spans="1:11" ht="15.9" customHeight="1" x14ac:dyDescent="0.25">
      <c r="A76" s="8" t="s">
        <v>444</v>
      </c>
      <c r="B76" s="9">
        <v>1147</v>
      </c>
      <c r="C76" s="9">
        <v>735</v>
      </c>
      <c r="D76" s="9">
        <f t="shared" si="12"/>
        <v>1882</v>
      </c>
      <c r="E76" s="9">
        <v>0</v>
      </c>
      <c r="F76" s="9">
        <v>0</v>
      </c>
      <c r="G76" s="9">
        <f t="shared" si="14"/>
        <v>0</v>
      </c>
      <c r="H76" s="9">
        <f t="shared" si="15"/>
        <v>1147</v>
      </c>
      <c r="I76" s="9">
        <f t="shared" si="16"/>
        <v>735</v>
      </c>
      <c r="J76" s="9">
        <f t="shared" si="13"/>
        <v>1882</v>
      </c>
      <c r="K76" s="375" t="s">
        <v>445</v>
      </c>
    </row>
    <row r="77" spans="1:11" ht="15.9" customHeight="1" x14ac:dyDescent="0.25">
      <c r="A77" s="8" t="s">
        <v>90</v>
      </c>
      <c r="B77" s="9">
        <f>SUM(B60:B76)</f>
        <v>5610</v>
      </c>
      <c r="C77" s="9">
        <f t="shared" ref="C77:J77" si="17">SUM(C60:C76)</f>
        <v>7883</v>
      </c>
      <c r="D77" s="9">
        <f t="shared" si="17"/>
        <v>13493</v>
      </c>
      <c r="E77" s="9">
        <f t="shared" si="17"/>
        <v>0</v>
      </c>
      <c r="F77" s="9">
        <f t="shared" si="17"/>
        <v>1</v>
      </c>
      <c r="G77" s="9">
        <f t="shared" si="17"/>
        <v>1</v>
      </c>
      <c r="H77" s="9">
        <f t="shared" si="17"/>
        <v>5610</v>
      </c>
      <c r="I77" s="9">
        <f t="shared" si="17"/>
        <v>7884</v>
      </c>
      <c r="J77" s="9">
        <f t="shared" si="17"/>
        <v>13494</v>
      </c>
      <c r="K77" s="375" t="s">
        <v>323</v>
      </c>
    </row>
    <row r="78" spans="1:11" ht="15.9" customHeight="1" x14ac:dyDescent="0.25">
      <c r="A78" s="8" t="s">
        <v>92</v>
      </c>
      <c r="B78" s="9"/>
      <c r="C78" s="9"/>
      <c r="D78" s="9"/>
      <c r="E78" s="9"/>
      <c r="F78" s="9"/>
      <c r="G78" s="9"/>
      <c r="H78" s="9"/>
      <c r="I78" s="9"/>
      <c r="J78" s="9"/>
      <c r="K78" s="375" t="s">
        <v>1516</v>
      </c>
    </row>
    <row r="79" spans="1:11" ht="15.9" customHeight="1" x14ac:dyDescent="0.25">
      <c r="A79" s="8" t="s">
        <v>216</v>
      </c>
      <c r="B79" s="9">
        <v>434</v>
      </c>
      <c r="C79" s="9">
        <v>176</v>
      </c>
      <c r="D79" s="9">
        <f>SUM(B79:C79)</f>
        <v>610</v>
      </c>
      <c r="E79" s="9">
        <v>0</v>
      </c>
      <c r="F79" s="9">
        <v>0</v>
      </c>
      <c r="G79" s="9">
        <f>SUM(E79:F79)</f>
        <v>0</v>
      </c>
      <c r="H79" s="9">
        <f>SUM(B79,E79)</f>
        <v>434</v>
      </c>
      <c r="I79" s="9">
        <f>SUM(C79,F79)</f>
        <v>176</v>
      </c>
      <c r="J79" s="9">
        <f>SUM(H79:I79)</f>
        <v>610</v>
      </c>
      <c r="K79" s="375" t="s">
        <v>217</v>
      </c>
    </row>
    <row r="80" spans="1:11" ht="15.9" customHeight="1" x14ac:dyDescent="0.25">
      <c r="A80" s="8" t="s">
        <v>218</v>
      </c>
      <c r="B80" s="9">
        <v>285</v>
      </c>
      <c r="C80" s="9">
        <v>72</v>
      </c>
      <c r="D80" s="9">
        <f>SUM(B80:C80)</f>
        <v>357</v>
      </c>
      <c r="E80" s="9">
        <v>0</v>
      </c>
      <c r="F80" s="9">
        <v>0</v>
      </c>
      <c r="G80" s="9">
        <f t="shared" ref="G80:G90" si="18">SUM(E80:F80)</f>
        <v>0</v>
      </c>
      <c r="H80" s="9">
        <f t="shared" ref="H80:I90" si="19">SUM(B80,E80)</f>
        <v>285</v>
      </c>
      <c r="I80" s="9">
        <f t="shared" si="19"/>
        <v>72</v>
      </c>
      <c r="J80" s="9">
        <f t="shared" ref="J80:J90" si="20">SUM(H80:I80)</f>
        <v>357</v>
      </c>
      <c r="K80" s="375" t="s">
        <v>219</v>
      </c>
    </row>
    <row r="81" spans="1:11" ht="15.9" customHeight="1" x14ac:dyDescent="0.25">
      <c r="A81" s="8" t="s">
        <v>222</v>
      </c>
      <c r="B81" s="9">
        <v>79</v>
      </c>
      <c r="C81" s="9">
        <v>11</v>
      </c>
      <c r="D81" s="9">
        <f>SUM(B81:C81)</f>
        <v>90</v>
      </c>
      <c r="E81" s="9">
        <v>0</v>
      </c>
      <c r="F81" s="9">
        <v>0</v>
      </c>
      <c r="G81" s="9">
        <f t="shared" si="18"/>
        <v>0</v>
      </c>
      <c r="H81" s="9">
        <f t="shared" si="19"/>
        <v>79</v>
      </c>
      <c r="I81" s="9">
        <f t="shared" si="19"/>
        <v>11</v>
      </c>
      <c r="J81" s="9">
        <f t="shared" si="20"/>
        <v>90</v>
      </c>
      <c r="K81" s="375" t="s">
        <v>223</v>
      </c>
    </row>
    <row r="82" spans="1:11" ht="15.9" customHeight="1" x14ac:dyDescent="0.25">
      <c r="A82" s="8" t="s">
        <v>226</v>
      </c>
      <c r="B82" s="9">
        <v>409</v>
      </c>
      <c r="C82" s="9">
        <v>294</v>
      </c>
      <c r="D82" s="9">
        <f t="shared" ref="D82:D87" si="21">SUM(B82:C82)</f>
        <v>703</v>
      </c>
      <c r="E82" s="9">
        <v>0</v>
      </c>
      <c r="F82" s="9">
        <v>0</v>
      </c>
      <c r="G82" s="9">
        <f t="shared" si="18"/>
        <v>0</v>
      </c>
      <c r="H82" s="9">
        <f t="shared" si="19"/>
        <v>409</v>
      </c>
      <c r="I82" s="9">
        <f t="shared" si="19"/>
        <v>294</v>
      </c>
      <c r="J82" s="9">
        <f t="shared" si="20"/>
        <v>703</v>
      </c>
      <c r="K82" s="375" t="s">
        <v>227</v>
      </c>
    </row>
    <row r="83" spans="1:11" ht="15.9" customHeight="1" x14ac:dyDescent="0.25">
      <c r="A83" s="8" t="s">
        <v>1118</v>
      </c>
      <c r="B83" s="9">
        <v>15</v>
      </c>
      <c r="C83" s="9">
        <v>6</v>
      </c>
      <c r="D83" s="9">
        <f t="shared" si="21"/>
        <v>21</v>
      </c>
      <c r="E83" s="9">
        <v>0</v>
      </c>
      <c r="F83" s="9">
        <v>0</v>
      </c>
      <c r="G83" s="9">
        <f t="shared" si="18"/>
        <v>0</v>
      </c>
      <c r="H83" s="9">
        <f t="shared" si="19"/>
        <v>15</v>
      </c>
      <c r="I83" s="9">
        <f t="shared" si="19"/>
        <v>6</v>
      </c>
      <c r="J83" s="9">
        <f t="shared" si="20"/>
        <v>21</v>
      </c>
      <c r="K83" s="375" t="s">
        <v>1511</v>
      </c>
    </row>
    <row r="84" spans="1:11" ht="15.9" customHeight="1" x14ac:dyDescent="0.25">
      <c r="A84" s="8" t="s">
        <v>230</v>
      </c>
      <c r="B84" s="9">
        <v>751</v>
      </c>
      <c r="C84" s="9">
        <v>359</v>
      </c>
      <c r="D84" s="9">
        <f t="shared" si="21"/>
        <v>1110</v>
      </c>
      <c r="E84" s="9">
        <v>0</v>
      </c>
      <c r="F84" s="9">
        <v>0</v>
      </c>
      <c r="G84" s="9">
        <f t="shared" si="18"/>
        <v>0</v>
      </c>
      <c r="H84" s="9">
        <f t="shared" si="19"/>
        <v>751</v>
      </c>
      <c r="I84" s="9">
        <f t="shared" si="19"/>
        <v>359</v>
      </c>
      <c r="J84" s="9">
        <f t="shared" si="20"/>
        <v>1110</v>
      </c>
      <c r="K84" s="375" t="s">
        <v>231</v>
      </c>
    </row>
    <row r="85" spans="1:11" ht="15.9" customHeight="1" x14ac:dyDescent="0.25">
      <c r="A85" s="8" t="s">
        <v>472</v>
      </c>
      <c r="B85" s="9">
        <v>935</v>
      </c>
      <c r="C85" s="9">
        <v>1135</v>
      </c>
      <c r="D85" s="9">
        <f t="shared" si="21"/>
        <v>2070</v>
      </c>
      <c r="E85" s="9">
        <v>0</v>
      </c>
      <c r="F85" s="9">
        <v>0</v>
      </c>
      <c r="G85" s="9">
        <f t="shared" si="18"/>
        <v>0</v>
      </c>
      <c r="H85" s="9">
        <f t="shared" si="19"/>
        <v>935</v>
      </c>
      <c r="I85" s="9">
        <f t="shared" si="19"/>
        <v>1135</v>
      </c>
      <c r="J85" s="9">
        <f t="shared" si="20"/>
        <v>2070</v>
      </c>
      <c r="K85" s="375" t="s">
        <v>1512</v>
      </c>
    </row>
    <row r="86" spans="1:11" ht="15.9" customHeight="1" x14ac:dyDescent="0.25">
      <c r="A86" s="8" t="s">
        <v>474</v>
      </c>
      <c r="B86" s="9">
        <v>101</v>
      </c>
      <c r="C86" s="9">
        <v>84</v>
      </c>
      <c r="D86" s="9">
        <f t="shared" si="21"/>
        <v>185</v>
      </c>
      <c r="E86" s="9">
        <v>0</v>
      </c>
      <c r="F86" s="9">
        <v>0</v>
      </c>
      <c r="G86" s="9">
        <f t="shared" si="18"/>
        <v>0</v>
      </c>
      <c r="H86" s="9">
        <f t="shared" si="19"/>
        <v>101</v>
      </c>
      <c r="I86" s="9">
        <f t="shared" si="19"/>
        <v>84</v>
      </c>
      <c r="J86" s="9">
        <f t="shared" si="20"/>
        <v>185</v>
      </c>
      <c r="K86" s="375" t="s">
        <v>1513</v>
      </c>
    </row>
    <row r="87" spans="1:11" ht="15.9" customHeight="1" x14ac:dyDescent="0.25">
      <c r="A87" s="8" t="s">
        <v>1514</v>
      </c>
      <c r="B87" s="9">
        <v>22</v>
      </c>
      <c r="C87" s="9">
        <v>5</v>
      </c>
      <c r="D87" s="9">
        <f t="shared" si="21"/>
        <v>27</v>
      </c>
      <c r="E87" s="9">
        <v>0</v>
      </c>
      <c r="F87" s="9">
        <v>0</v>
      </c>
      <c r="G87" s="9">
        <f t="shared" si="18"/>
        <v>0</v>
      </c>
      <c r="H87" s="9">
        <f t="shared" si="19"/>
        <v>22</v>
      </c>
      <c r="I87" s="9">
        <f t="shared" si="19"/>
        <v>5</v>
      </c>
      <c r="J87" s="9">
        <f t="shared" si="20"/>
        <v>27</v>
      </c>
      <c r="K87" s="375" t="s">
        <v>1515</v>
      </c>
    </row>
    <row r="88" spans="1:11" ht="15.9" customHeight="1" x14ac:dyDescent="0.25">
      <c r="A88" s="8" t="s">
        <v>238</v>
      </c>
      <c r="B88" s="9">
        <v>281</v>
      </c>
      <c r="C88" s="9">
        <v>87</v>
      </c>
      <c r="D88" s="9">
        <f>SUM(B88:C88)</f>
        <v>368</v>
      </c>
      <c r="E88" s="9">
        <v>0</v>
      </c>
      <c r="F88" s="9">
        <v>0</v>
      </c>
      <c r="G88" s="9">
        <f t="shared" si="18"/>
        <v>0</v>
      </c>
      <c r="H88" s="9">
        <f t="shared" si="19"/>
        <v>281</v>
      </c>
      <c r="I88" s="9">
        <f t="shared" si="19"/>
        <v>87</v>
      </c>
      <c r="J88" s="9">
        <f t="shared" si="20"/>
        <v>368</v>
      </c>
      <c r="K88" s="375" t="s">
        <v>307</v>
      </c>
    </row>
    <row r="89" spans="1:11" ht="15.9" customHeight="1" x14ac:dyDescent="0.25">
      <c r="A89" s="8" t="s">
        <v>1438</v>
      </c>
      <c r="B89" s="9">
        <v>37</v>
      </c>
      <c r="C89" s="9">
        <v>19</v>
      </c>
      <c r="D89" s="9">
        <f>SUM(B89:C89)</f>
        <v>56</v>
      </c>
      <c r="E89" s="9">
        <v>0</v>
      </c>
      <c r="F89" s="9">
        <v>0</v>
      </c>
      <c r="G89" s="9">
        <f t="shared" si="18"/>
        <v>0</v>
      </c>
      <c r="H89" s="9">
        <f t="shared" si="19"/>
        <v>37</v>
      </c>
      <c r="I89" s="9">
        <f t="shared" si="19"/>
        <v>19</v>
      </c>
      <c r="J89" s="9">
        <f t="shared" si="20"/>
        <v>56</v>
      </c>
      <c r="K89" s="375" t="s">
        <v>243</v>
      </c>
    </row>
    <row r="90" spans="1:11" ht="15.9" customHeight="1" x14ac:dyDescent="0.25">
      <c r="A90" s="8" t="s">
        <v>444</v>
      </c>
      <c r="B90" s="9">
        <v>1588</v>
      </c>
      <c r="C90" s="9">
        <v>481</v>
      </c>
      <c r="D90" s="9">
        <f>SUM(B90:C90)</f>
        <v>2069</v>
      </c>
      <c r="E90" s="9">
        <v>0</v>
      </c>
      <c r="F90" s="9">
        <v>0</v>
      </c>
      <c r="G90" s="9">
        <f t="shared" si="18"/>
        <v>0</v>
      </c>
      <c r="H90" s="9">
        <f t="shared" si="19"/>
        <v>1588</v>
      </c>
      <c r="I90" s="9">
        <f t="shared" si="19"/>
        <v>481</v>
      </c>
      <c r="J90" s="9">
        <f t="shared" si="20"/>
        <v>2069</v>
      </c>
      <c r="K90" s="375" t="s">
        <v>445</v>
      </c>
    </row>
    <row r="91" spans="1:11" ht="15.9" customHeight="1" thickBot="1" x14ac:dyDescent="0.3">
      <c r="A91" s="42" t="s">
        <v>127</v>
      </c>
      <c r="B91" s="43">
        <f>SUM(B79:B90)</f>
        <v>4937</v>
      </c>
      <c r="C91" s="43">
        <f t="shared" ref="C91:J91" si="22">SUM(C79:C90)</f>
        <v>2729</v>
      </c>
      <c r="D91" s="43">
        <f t="shared" si="22"/>
        <v>7666</v>
      </c>
      <c r="E91" s="43">
        <f t="shared" si="22"/>
        <v>0</v>
      </c>
      <c r="F91" s="43">
        <f t="shared" si="22"/>
        <v>0</v>
      </c>
      <c r="G91" s="43">
        <f t="shared" si="22"/>
        <v>0</v>
      </c>
      <c r="H91" s="43">
        <f t="shared" si="22"/>
        <v>4937</v>
      </c>
      <c r="I91" s="43">
        <f t="shared" si="22"/>
        <v>2729</v>
      </c>
      <c r="J91" s="43">
        <f t="shared" si="22"/>
        <v>7666</v>
      </c>
      <c r="K91" s="44" t="s">
        <v>325</v>
      </c>
    </row>
    <row r="92" spans="1:11" ht="15.9" customHeight="1" thickBot="1" x14ac:dyDescent="0.3">
      <c r="A92" s="23" t="s">
        <v>262</v>
      </c>
      <c r="B92" s="24">
        <f>SUM(B91,B77)</f>
        <v>10547</v>
      </c>
      <c r="C92" s="24">
        <f t="shared" ref="C92:J92" si="23">SUM(C91,C77)</f>
        <v>10612</v>
      </c>
      <c r="D92" s="24">
        <f t="shared" si="23"/>
        <v>21159</v>
      </c>
      <c r="E92" s="24">
        <f t="shared" si="23"/>
        <v>0</v>
      </c>
      <c r="F92" s="24">
        <f t="shared" si="23"/>
        <v>1</v>
      </c>
      <c r="G92" s="24">
        <f t="shared" si="23"/>
        <v>1</v>
      </c>
      <c r="H92" s="24">
        <f t="shared" si="23"/>
        <v>10547</v>
      </c>
      <c r="I92" s="24">
        <f t="shared" si="23"/>
        <v>10613</v>
      </c>
      <c r="J92" s="24">
        <f t="shared" si="23"/>
        <v>21160</v>
      </c>
      <c r="K92" s="376" t="s">
        <v>263</v>
      </c>
    </row>
    <row r="93" spans="1:11" ht="14.4" thickTop="1" x14ac:dyDescent="0.25"/>
  </sheetData>
  <mergeCells count="20">
    <mergeCell ref="A1:K1"/>
    <mergeCell ref="A2:K2"/>
    <mergeCell ref="A4:A7"/>
    <mergeCell ref="B4:D4"/>
    <mergeCell ref="E4:G4"/>
    <mergeCell ref="H4:J4"/>
    <mergeCell ref="K4:K7"/>
    <mergeCell ref="B5:D5"/>
    <mergeCell ref="E5:G5"/>
    <mergeCell ref="H5:J5"/>
    <mergeCell ref="A52:K52"/>
    <mergeCell ref="A53:K53"/>
    <mergeCell ref="A55:A58"/>
    <mergeCell ref="B55:D55"/>
    <mergeCell ref="E55:G55"/>
    <mergeCell ref="H55:J55"/>
    <mergeCell ref="K55:K58"/>
    <mergeCell ref="B56:D56"/>
    <mergeCell ref="E56:G56"/>
    <mergeCell ref="H56:J56"/>
  </mergeCells>
  <printOptions horizontalCentered="1"/>
  <pageMargins left="0.39370078740157483" right="0.39370078740157483" top="0.78740157480314965" bottom="0.39370078740157483" header="0.78740157480314965" footer="0.39370078740157483"/>
  <pageSetup paperSize="9" scale="66" orientation="landscape" r:id="rId1"/>
  <rowBreaks count="1" manualBreakCount="1">
    <brk id="47" max="10"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L150"/>
  <sheetViews>
    <sheetView rightToLeft="1" view="pageBreakPreview" topLeftCell="A140" zoomScale="90" zoomScaleSheetLayoutView="90" workbookViewId="0">
      <selection activeCell="C160" sqref="C160"/>
    </sheetView>
  </sheetViews>
  <sheetFormatPr defaultColWidth="9" defaultRowHeight="13.8" x14ac:dyDescent="0.25"/>
  <cols>
    <col min="1" max="1" width="28.59765625" style="392" customWidth="1"/>
    <col min="2" max="2" width="7.5" style="392" customWidth="1"/>
    <col min="3" max="3" width="9.8984375" style="392" customWidth="1"/>
    <col min="4" max="4" width="8.59765625" style="392" customWidth="1"/>
    <col min="5" max="5" width="7.09765625" style="392" customWidth="1"/>
    <col min="6" max="6" width="9.5" style="392" customWidth="1"/>
    <col min="7" max="7" width="7.5" style="392" customWidth="1"/>
    <col min="8" max="8" width="7.69921875" style="392" customWidth="1"/>
    <col min="9" max="9" width="9" style="392" customWidth="1"/>
    <col min="10" max="10" width="8.8984375" style="392" customWidth="1"/>
    <col min="11" max="11" width="46.69921875" style="392" customWidth="1"/>
    <col min="12" max="12" width="18.8984375" style="392" customWidth="1"/>
    <col min="13" max="16384" width="9" style="392"/>
  </cols>
  <sheetData>
    <row r="1" spans="1:12" ht="24.75" customHeight="1" x14ac:dyDescent="0.25">
      <c r="A1" s="738" t="s">
        <v>1544</v>
      </c>
      <c r="B1" s="738"/>
      <c r="C1" s="738"/>
      <c r="D1" s="738"/>
      <c r="E1" s="738"/>
      <c r="F1" s="738"/>
      <c r="G1" s="738"/>
      <c r="H1" s="738"/>
      <c r="I1" s="738"/>
      <c r="J1" s="738"/>
      <c r="K1" s="738"/>
    </row>
    <row r="2" spans="1:12" ht="24.75" customHeight="1" x14ac:dyDescent="0.25">
      <c r="A2" s="742" t="s">
        <v>1545</v>
      </c>
      <c r="B2" s="742"/>
      <c r="C2" s="742"/>
      <c r="D2" s="742"/>
      <c r="E2" s="742"/>
      <c r="F2" s="742"/>
      <c r="G2" s="742"/>
      <c r="H2" s="742"/>
      <c r="I2" s="742"/>
      <c r="J2" s="742"/>
      <c r="K2" s="742"/>
    </row>
    <row r="3" spans="1:12" ht="23.25" customHeight="1" thickBot="1" x14ac:dyDescent="0.35">
      <c r="A3" s="357" t="s">
        <v>1546</v>
      </c>
      <c r="K3" s="365" t="s">
        <v>1547</v>
      </c>
    </row>
    <row r="4" spans="1:12" ht="19.5" customHeight="1" thickTop="1" x14ac:dyDescent="0.3">
      <c r="A4" s="735" t="s">
        <v>205</v>
      </c>
      <c r="B4" s="746" t="s">
        <v>1</v>
      </c>
      <c r="C4" s="746"/>
      <c r="D4" s="746"/>
      <c r="E4" s="746" t="s">
        <v>2</v>
      </c>
      <c r="F4" s="746"/>
      <c r="G4" s="746"/>
      <c r="H4" s="746" t="s">
        <v>4</v>
      </c>
      <c r="I4" s="746"/>
      <c r="J4" s="746"/>
      <c r="K4" s="735" t="s">
        <v>206</v>
      </c>
    </row>
    <row r="5" spans="1:12" ht="19.5" customHeight="1" x14ac:dyDescent="0.3">
      <c r="A5" s="736"/>
      <c r="B5" s="747" t="s">
        <v>6</v>
      </c>
      <c r="C5" s="747"/>
      <c r="D5" s="747"/>
      <c r="E5" s="747" t="s">
        <v>7</v>
      </c>
      <c r="F5" s="747"/>
      <c r="G5" s="747"/>
      <c r="H5" s="747" t="s">
        <v>9</v>
      </c>
      <c r="I5" s="747"/>
      <c r="J5" s="747"/>
      <c r="K5" s="736"/>
    </row>
    <row r="6" spans="1:12" ht="19.5" customHeight="1" x14ac:dyDescent="0.3">
      <c r="A6" s="736"/>
      <c r="B6" s="390" t="s">
        <v>10</v>
      </c>
      <c r="C6" s="390" t="s">
        <v>113</v>
      </c>
      <c r="D6" s="390" t="s">
        <v>12</v>
      </c>
      <c r="E6" s="390" t="s">
        <v>10</v>
      </c>
      <c r="F6" s="390" t="s">
        <v>113</v>
      </c>
      <c r="G6" s="390" t="s">
        <v>12</v>
      </c>
      <c r="H6" s="390" t="s">
        <v>10</v>
      </c>
      <c r="I6" s="390" t="s">
        <v>113</v>
      </c>
      <c r="J6" s="390" t="s">
        <v>12</v>
      </c>
      <c r="K6" s="736"/>
    </row>
    <row r="7" spans="1:12" ht="19.5" customHeight="1" thickBot="1" x14ac:dyDescent="0.35">
      <c r="A7" s="737"/>
      <c r="B7" s="4" t="s">
        <v>13</v>
      </c>
      <c r="C7" s="4" t="s">
        <v>14</v>
      </c>
      <c r="D7" s="4" t="s">
        <v>9</v>
      </c>
      <c r="E7" s="4" t="s">
        <v>13</v>
      </c>
      <c r="F7" s="4" t="s">
        <v>14</v>
      </c>
      <c r="G7" s="4" t="s">
        <v>9</v>
      </c>
      <c r="H7" s="4" t="s">
        <v>13</v>
      </c>
      <c r="I7" s="4" t="s">
        <v>14</v>
      </c>
      <c r="J7" s="4" t="s">
        <v>9</v>
      </c>
      <c r="K7" s="737"/>
    </row>
    <row r="8" spans="1:12" ht="20.100000000000001" customHeight="1" x14ac:dyDescent="0.25">
      <c r="A8" s="8" t="s">
        <v>15</v>
      </c>
      <c r="B8" s="9"/>
      <c r="C8" s="9"/>
      <c r="D8" s="9"/>
      <c r="E8" s="9"/>
      <c r="F8" s="9"/>
      <c r="G8" s="9"/>
      <c r="H8" s="9"/>
      <c r="I8" s="9"/>
      <c r="J8" s="9"/>
      <c r="K8" s="396" t="s">
        <v>16</v>
      </c>
    </row>
    <row r="9" spans="1:12" ht="20.100000000000001" customHeight="1" x14ac:dyDescent="0.25">
      <c r="A9" s="8" t="s">
        <v>208</v>
      </c>
      <c r="B9" s="9">
        <v>28</v>
      </c>
      <c r="C9" s="9">
        <v>77</v>
      </c>
      <c r="D9" s="9">
        <f>SUM(B9:C9)</f>
        <v>105</v>
      </c>
      <c r="E9" s="9">
        <v>0</v>
      </c>
      <c r="F9" s="9">
        <v>0</v>
      </c>
      <c r="G9" s="9">
        <f>SUM(E9:F9)</f>
        <v>0</v>
      </c>
      <c r="H9" s="9">
        <f>SUM(B9,E9)</f>
        <v>28</v>
      </c>
      <c r="I9" s="9">
        <f>SUM(C9,F9)</f>
        <v>77</v>
      </c>
      <c r="J9" s="9">
        <f>SUM(H9:I9)</f>
        <v>105</v>
      </c>
      <c r="K9" s="396" t="s">
        <v>209</v>
      </c>
      <c r="L9" s="409"/>
    </row>
    <row r="10" spans="1:12" ht="20.100000000000001" customHeight="1" x14ac:dyDescent="0.25">
      <c r="A10" s="8" t="s">
        <v>1132</v>
      </c>
      <c r="B10" s="9">
        <v>24</v>
      </c>
      <c r="C10" s="9">
        <v>54</v>
      </c>
      <c r="D10" s="9">
        <f t="shared" ref="D10:D16" si="0">SUM(B10:C10)</f>
        <v>78</v>
      </c>
      <c r="E10" s="9">
        <v>0</v>
      </c>
      <c r="F10" s="9">
        <v>0</v>
      </c>
      <c r="G10" s="9">
        <f t="shared" ref="G10:G23" si="1">SUM(E10:F10)</f>
        <v>0</v>
      </c>
      <c r="H10" s="9">
        <f t="shared" ref="H10:I23" si="2">SUM(B10,E10)</f>
        <v>24</v>
      </c>
      <c r="I10" s="9">
        <f t="shared" si="2"/>
        <v>54</v>
      </c>
      <c r="J10" s="9">
        <f t="shared" ref="J10:J23" si="3">SUM(H10:I10)</f>
        <v>78</v>
      </c>
      <c r="K10" s="396" t="s">
        <v>213</v>
      </c>
      <c r="L10" s="409"/>
    </row>
    <row r="11" spans="1:12" ht="20.100000000000001" customHeight="1" x14ac:dyDescent="0.25">
      <c r="A11" s="8" t="s">
        <v>218</v>
      </c>
      <c r="B11" s="9">
        <v>94</v>
      </c>
      <c r="C11" s="9">
        <v>75</v>
      </c>
      <c r="D11" s="9">
        <f t="shared" si="0"/>
        <v>169</v>
      </c>
      <c r="E11" s="9">
        <v>0</v>
      </c>
      <c r="F11" s="9">
        <v>0</v>
      </c>
      <c r="G11" s="9">
        <f t="shared" si="1"/>
        <v>0</v>
      </c>
      <c r="H11" s="9">
        <f t="shared" si="2"/>
        <v>94</v>
      </c>
      <c r="I11" s="9">
        <f t="shared" si="2"/>
        <v>75</v>
      </c>
      <c r="J11" s="9">
        <f t="shared" si="3"/>
        <v>169</v>
      </c>
      <c r="K11" s="396" t="s">
        <v>219</v>
      </c>
      <c r="L11" s="409"/>
    </row>
    <row r="12" spans="1:12" ht="20.100000000000001" customHeight="1" x14ac:dyDescent="0.25">
      <c r="A12" s="8" t="s">
        <v>222</v>
      </c>
      <c r="B12" s="9">
        <v>66</v>
      </c>
      <c r="C12" s="9">
        <v>41</v>
      </c>
      <c r="D12" s="9">
        <f t="shared" si="0"/>
        <v>107</v>
      </c>
      <c r="E12" s="9">
        <v>0</v>
      </c>
      <c r="F12" s="9">
        <v>0</v>
      </c>
      <c r="G12" s="9">
        <f t="shared" si="1"/>
        <v>0</v>
      </c>
      <c r="H12" s="9">
        <f t="shared" si="2"/>
        <v>66</v>
      </c>
      <c r="I12" s="9">
        <f t="shared" si="2"/>
        <v>41</v>
      </c>
      <c r="J12" s="9">
        <f t="shared" si="3"/>
        <v>107</v>
      </c>
      <c r="K12" s="396" t="s">
        <v>223</v>
      </c>
      <c r="L12" s="409"/>
    </row>
    <row r="13" spans="1:12" ht="20.100000000000001" customHeight="1" x14ac:dyDescent="0.25">
      <c r="A13" s="8" t="s">
        <v>224</v>
      </c>
      <c r="B13" s="9">
        <v>35</v>
      </c>
      <c r="C13" s="9">
        <v>24</v>
      </c>
      <c r="D13" s="9">
        <f t="shared" si="0"/>
        <v>59</v>
      </c>
      <c r="E13" s="9">
        <v>0</v>
      </c>
      <c r="F13" s="9">
        <v>0</v>
      </c>
      <c r="G13" s="9">
        <f t="shared" si="1"/>
        <v>0</v>
      </c>
      <c r="H13" s="9">
        <f t="shared" si="2"/>
        <v>35</v>
      </c>
      <c r="I13" s="9">
        <f t="shared" si="2"/>
        <v>24</v>
      </c>
      <c r="J13" s="9">
        <f t="shared" si="3"/>
        <v>59</v>
      </c>
      <c r="K13" s="396" t="s">
        <v>1548</v>
      </c>
      <c r="L13" s="409"/>
    </row>
    <row r="14" spans="1:12" ht="20.100000000000001" customHeight="1" x14ac:dyDescent="0.25">
      <c r="A14" s="8" t="s">
        <v>311</v>
      </c>
      <c r="B14" s="9">
        <v>140</v>
      </c>
      <c r="C14" s="9">
        <v>227</v>
      </c>
      <c r="D14" s="9">
        <f t="shared" si="0"/>
        <v>367</v>
      </c>
      <c r="E14" s="9">
        <v>0</v>
      </c>
      <c r="F14" s="9">
        <v>0</v>
      </c>
      <c r="G14" s="9">
        <f t="shared" si="1"/>
        <v>0</v>
      </c>
      <c r="H14" s="9">
        <f t="shared" si="2"/>
        <v>140</v>
      </c>
      <c r="I14" s="9">
        <f t="shared" si="2"/>
        <v>227</v>
      </c>
      <c r="J14" s="9">
        <f t="shared" si="3"/>
        <v>367</v>
      </c>
      <c r="K14" s="396" t="s">
        <v>267</v>
      </c>
      <c r="L14" s="409"/>
    </row>
    <row r="15" spans="1:12" ht="20.100000000000001" customHeight="1" x14ac:dyDescent="0.25">
      <c r="A15" s="8" t="s">
        <v>470</v>
      </c>
      <c r="B15" s="9">
        <v>71</v>
      </c>
      <c r="C15" s="9">
        <v>78</v>
      </c>
      <c r="D15" s="9">
        <f t="shared" si="0"/>
        <v>149</v>
      </c>
      <c r="E15" s="9">
        <v>0</v>
      </c>
      <c r="F15" s="9">
        <v>0</v>
      </c>
      <c r="G15" s="9">
        <f t="shared" si="1"/>
        <v>0</v>
      </c>
      <c r="H15" s="9">
        <f t="shared" si="2"/>
        <v>71</v>
      </c>
      <c r="I15" s="9">
        <f t="shared" si="2"/>
        <v>78</v>
      </c>
      <c r="J15" s="9">
        <f t="shared" si="3"/>
        <v>149</v>
      </c>
      <c r="K15" s="396" t="s">
        <v>1549</v>
      </c>
      <c r="L15" s="409"/>
    </row>
    <row r="16" spans="1:12" ht="20.100000000000001" customHeight="1" x14ac:dyDescent="0.25">
      <c r="A16" s="8" t="s">
        <v>230</v>
      </c>
      <c r="B16" s="9">
        <v>308</v>
      </c>
      <c r="C16" s="9">
        <v>305</v>
      </c>
      <c r="D16" s="9">
        <f t="shared" si="0"/>
        <v>613</v>
      </c>
      <c r="E16" s="9">
        <v>0</v>
      </c>
      <c r="F16" s="9">
        <v>0</v>
      </c>
      <c r="G16" s="9">
        <f t="shared" si="1"/>
        <v>0</v>
      </c>
      <c r="H16" s="9">
        <f t="shared" si="2"/>
        <v>308</v>
      </c>
      <c r="I16" s="9">
        <f t="shared" si="2"/>
        <v>305</v>
      </c>
      <c r="J16" s="9">
        <f t="shared" si="3"/>
        <v>613</v>
      </c>
      <c r="K16" s="396" t="s">
        <v>231</v>
      </c>
      <c r="L16" s="409"/>
    </row>
    <row r="17" spans="1:12" ht="20.100000000000001" customHeight="1" x14ac:dyDescent="0.25">
      <c r="A17" s="8" t="s">
        <v>1550</v>
      </c>
      <c r="B17" s="9">
        <v>254</v>
      </c>
      <c r="C17" s="9">
        <v>344</v>
      </c>
      <c r="D17" s="9">
        <f>SUM(B17:C17)</f>
        <v>598</v>
      </c>
      <c r="E17" s="9">
        <v>0</v>
      </c>
      <c r="F17" s="9">
        <v>0</v>
      </c>
      <c r="G17" s="9">
        <f t="shared" si="1"/>
        <v>0</v>
      </c>
      <c r="H17" s="9">
        <f t="shared" si="2"/>
        <v>254</v>
      </c>
      <c r="I17" s="9">
        <f t="shared" si="2"/>
        <v>344</v>
      </c>
      <c r="J17" s="9">
        <f t="shared" si="3"/>
        <v>598</v>
      </c>
      <c r="K17" s="176" t="s">
        <v>1551</v>
      </c>
      <c r="L17" s="410"/>
    </row>
    <row r="18" spans="1:12" ht="20.100000000000001" customHeight="1" x14ac:dyDescent="0.25">
      <c r="A18" s="8" t="s">
        <v>474</v>
      </c>
      <c r="B18" s="9">
        <v>166</v>
      </c>
      <c r="C18" s="9">
        <v>139</v>
      </c>
      <c r="D18" s="9">
        <f t="shared" ref="D18:D23" si="4">SUM(B18:C18)</f>
        <v>305</v>
      </c>
      <c r="E18" s="9">
        <v>0</v>
      </c>
      <c r="F18" s="9">
        <v>0</v>
      </c>
      <c r="G18" s="9">
        <f t="shared" si="1"/>
        <v>0</v>
      </c>
      <c r="H18" s="9">
        <f t="shared" si="2"/>
        <v>166</v>
      </c>
      <c r="I18" s="9">
        <f t="shared" si="2"/>
        <v>139</v>
      </c>
      <c r="J18" s="9">
        <f t="shared" si="3"/>
        <v>305</v>
      </c>
      <c r="K18" s="176" t="s">
        <v>1374</v>
      </c>
      <c r="L18" s="410"/>
    </row>
    <row r="19" spans="1:12" ht="20.100000000000001" customHeight="1" x14ac:dyDescent="0.25">
      <c r="A19" s="8" t="s">
        <v>1552</v>
      </c>
      <c r="B19" s="9">
        <v>178</v>
      </c>
      <c r="C19" s="9">
        <v>237</v>
      </c>
      <c r="D19" s="9">
        <f t="shared" si="4"/>
        <v>415</v>
      </c>
      <c r="E19" s="9">
        <v>0</v>
      </c>
      <c r="F19" s="9">
        <v>0</v>
      </c>
      <c r="G19" s="9">
        <f t="shared" si="1"/>
        <v>0</v>
      </c>
      <c r="H19" s="9">
        <f t="shared" si="2"/>
        <v>178</v>
      </c>
      <c r="I19" s="9">
        <f t="shared" si="2"/>
        <v>237</v>
      </c>
      <c r="J19" s="9">
        <f t="shared" si="3"/>
        <v>415</v>
      </c>
      <c r="K19" s="396" t="s">
        <v>1553</v>
      </c>
      <c r="L19" s="410"/>
    </row>
    <row r="20" spans="1:12" ht="20.100000000000001" customHeight="1" x14ac:dyDescent="0.25">
      <c r="A20" s="8" t="s">
        <v>238</v>
      </c>
      <c r="B20" s="9">
        <v>131</v>
      </c>
      <c r="C20" s="9">
        <v>48</v>
      </c>
      <c r="D20" s="9">
        <f t="shared" si="4"/>
        <v>179</v>
      </c>
      <c r="E20" s="9">
        <v>0</v>
      </c>
      <c r="F20" s="9">
        <v>0</v>
      </c>
      <c r="G20" s="9">
        <f t="shared" si="1"/>
        <v>0</v>
      </c>
      <c r="H20" s="9">
        <f t="shared" si="2"/>
        <v>131</v>
      </c>
      <c r="I20" s="9">
        <f t="shared" si="2"/>
        <v>48</v>
      </c>
      <c r="J20" s="9">
        <f t="shared" si="3"/>
        <v>179</v>
      </c>
      <c r="K20" s="396" t="s">
        <v>476</v>
      </c>
      <c r="L20" s="409"/>
    </row>
    <row r="21" spans="1:12" ht="20.100000000000001" customHeight="1" x14ac:dyDescent="0.25">
      <c r="A21" s="8" t="s">
        <v>1067</v>
      </c>
      <c r="B21" s="9">
        <v>171</v>
      </c>
      <c r="C21" s="9">
        <v>212</v>
      </c>
      <c r="D21" s="9">
        <f t="shared" si="4"/>
        <v>383</v>
      </c>
      <c r="E21" s="9">
        <v>0</v>
      </c>
      <c r="F21" s="9">
        <v>0</v>
      </c>
      <c r="G21" s="9">
        <f t="shared" si="1"/>
        <v>0</v>
      </c>
      <c r="H21" s="9">
        <f t="shared" si="2"/>
        <v>171</v>
      </c>
      <c r="I21" s="9">
        <f t="shared" si="2"/>
        <v>212</v>
      </c>
      <c r="J21" s="9">
        <f t="shared" si="3"/>
        <v>383</v>
      </c>
      <c r="K21" s="396" t="s">
        <v>243</v>
      </c>
      <c r="L21" s="409"/>
    </row>
    <row r="22" spans="1:12" ht="20.100000000000001" customHeight="1" x14ac:dyDescent="0.25">
      <c r="A22" s="8" t="s">
        <v>248</v>
      </c>
      <c r="B22" s="9">
        <v>116</v>
      </c>
      <c r="C22" s="9">
        <v>94</v>
      </c>
      <c r="D22" s="9">
        <f t="shared" si="4"/>
        <v>210</v>
      </c>
      <c r="E22" s="9">
        <v>0</v>
      </c>
      <c r="F22" s="9">
        <v>0</v>
      </c>
      <c r="G22" s="9">
        <f t="shared" si="1"/>
        <v>0</v>
      </c>
      <c r="H22" s="9">
        <f t="shared" si="2"/>
        <v>116</v>
      </c>
      <c r="I22" s="9">
        <f t="shared" si="2"/>
        <v>94</v>
      </c>
      <c r="J22" s="9">
        <f t="shared" si="3"/>
        <v>210</v>
      </c>
      <c r="K22" s="396" t="s">
        <v>249</v>
      </c>
      <c r="L22" s="409"/>
    </row>
    <row r="23" spans="1:12" ht="20.100000000000001" customHeight="1" x14ac:dyDescent="0.25">
      <c r="A23" s="8" t="s">
        <v>1340</v>
      </c>
      <c r="B23" s="9">
        <v>27</v>
      </c>
      <c r="C23" s="9">
        <v>57</v>
      </c>
      <c r="D23" s="9">
        <f t="shared" si="4"/>
        <v>84</v>
      </c>
      <c r="E23" s="9">
        <v>0</v>
      </c>
      <c r="F23" s="9">
        <v>0</v>
      </c>
      <c r="G23" s="9">
        <f t="shared" si="1"/>
        <v>0</v>
      </c>
      <c r="H23" s="9">
        <f t="shared" si="2"/>
        <v>27</v>
      </c>
      <c r="I23" s="9">
        <f t="shared" si="2"/>
        <v>57</v>
      </c>
      <c r="J23" s="9">
        <f t="shared" si="3"/>
        <v>84</v>
      </c>
      <c r="K23" s="396" t="s">
        <v>253</v>
      </c>
      <c r="L23" s="409"/>
    </row>
    <row r="24" spans="1:12" ht="20.100000000000001" customHeight="1" thickBot="1" x14ac:dyDescent="0.3">
      <c r="A24" s="11" t="s">
        <v>90</v>
      </c>
      <c r="B24" s="12">
        <f t="shared" ref="B24:J24" si="5">SUM(B22:B23,B9:B21)</f>
        <v>1809</v>
      </c>
      <c r="C24" s="12">
        <f t="shared" si="5"/>
        <v>2012</v>
      </c>
      <c r="D24" s="12">
        <f t="shared" si="5"/>
        <v>3821</v>
      </c>
      <c r="E24" s="12">
        <f t="shared" si="5"/>
        <v>0</v>
      </c>
      <c r="F24" s="12">
        <f t="shared" si="5"/>
        <v>0</v>
      </c>
      <c r="G24" s="12">
        <f t="shared" si="5"/>
        <v>0</v>
      </c>
      <c r="H24" s="12">
        <f t="shared" si="5"/>
        <v>1809</v>
      </c>
      <c r="I24" s="12">
        <f t="shared" si="5"/>
        <v>2012</v>
      </c>
      <c r="J24" s="12">
        <f t="shared" si="5"/>
        <v>3821</v>
      </c>
      <c r="K24" s="13" t="s">
        <v>1115</v>
      </c>
      <c r="L24" s="409"/>
    </row>
    <row r="25" spans="1:12" ht="14.4" thickTop="1" x14ac:dyDescent="0.25"/>
    <row r="36" spans="1:11" ht="12" customHeight="1" x14ac:dyDescent="0.25"/>
    <row r="37" spans="1:11" s="569" customFormat="1" ht="12" customHeight="1" x14ac:dyDescent="0.25"/>
    <row r="38" spans="1:11" s="569" customFormat="1" ht="12" customHeight="1" x14ac:dyDescent="0.25"/>
    <row r="39" spans="1:11" s="569" customFormat="1" ht="12" customHeight="1" x14ac:dyDescent="0.25"/>
    <row r="40" spans="1:11" s="659" customFormat="1" ht="12" customHeight="1" x14ac:dyDescent="0.25"/>
    <row r="41" spans="1:11" s="659" customFormat="1" ht="12" customHeight="1" x14ac:dyDescent="0.25"/>
    <row r="42" spans="1:11" s="659" customFormat="1" ht="12" customHeight="1" x14ac:dyDescent="0.25"/>
    <row r="46" spans="1:11" ht="30.75" customHeight="1" thickBot="1" x14ac:dyDescent="0.35">
      <c r="A46" s="357" t="s">
        <v>1556</v>
      </c>
      <c r="K46" s="365" t="s">
        <v>1557</v>
      </c>
    </row>
    <row r="47" spans="1:11" ht="20.100000000000001" customHeight="1" thickTop="1" x14ac:dyDescent="0.3">
      <c r="A47" s="735" t="s">
        <v>205</v>
      </c>
      <c r="B47" s="746" t="s">
        <v>1</v>
      </c>
      <c r="C47" s="746"/>
      <c r="D47" s="746"/>
      <c r="E47" s="746" t="s">
        <v>2</v>
      </c>
      <c r="F47" s="746"/>
      <c r="G47" s="746"/>
      <c r="H47" s="746" t="s">
        <v>4</v>
      </c>
      <c r="I47" s="746"/>
      <c r="J47" s="746"/>
      <c r="K47" s="735" t="s">
        <v>206</v>
      </c>
    </row>
    <row r="48" spans="1:11" ht="20.100000000000001" customHeight="1" x14ac:dyDescent="0.3">
      <c r="A48" s="736"/>
      <c r="B48" s="747" t="s">
        <v>6</v>
      </c>
      <c r="C48" s="747"/>
      <c r="D48" s="747"/>
      <c r="E48" s="747" t="s">
        <v>7</v>
      </c>
      <c r="F48" s="747"/>
      <c r="G48" s="747"/>
      <c r="H48" s="747" t="s">
        <v>9</v>
      </c>
      <c r="I48" s="747"/>
      <c r="J48" s="747"/>
      <c r="K48" s="736"/>
    </row>
    <row r="49" spans="1:11" ht="20.100000000000001" customHeight="1" x14ac:dyDescent="0.3">
      <c r="A49" s="736"/>
      <c r="B49" s="390" t="s">
        <v>10</v>
      </c>
      <c r="C49" s="390" t="s">
        <v>113</v>
      </c>
      <c r="D49" s="390" t="s">
        <v>12</v>
      </c>
      <c r="E49" s="390" t="s">
        <v>10</v>
      </c>
      <c r="F49" s="390" t="s">
        <v>113</v>
      </c>
      <c r="G49" s="390" t="s">
        <v>12</v>
      </c>
      <c r="H49" s="390" t="s">
        <v>10</v>
      </c>
      <c r="I49" s="390" t="s">
        <v>113</v>
      </c>
      <c r="J49" s="390" t="s">
        <v>12</v>
      </c>
      <c r="K49" s="736"/>
    </row>
    <row r="50" spans="1:11" ht="20.100000000000001" customHeight="1" thickBot="1" x14ac:dyDescent="0.35">
      <c r="A50" s="737"/>
      <c r="B50" s="4" t="s">
        <v>13</v>
      </c>
      <c r="C50" s="4" t="s">
        <v>14</v>
      </c>
      <c r="D50" s="4" t="s">
        <v>9</v>
      </c>
      <c r="E50" s="4" t="s">
        <v>13</v>
      </c>
      <c r="F50" s="4" t="s">
        <v>14</v>
      </c>
      <c r="G50" s="4" t="s">
        <v>9</v>
      </c>
      <c r="H50" s="4" t="s">
        <v>13</v>
      </c>
      <c r="I50" s="4" t="s">
        <v>14</v>
      </c>
      <c r="J50" s="4" t="s">
        <v>9</v>
      </c>
      <c r="K50" s="737"/>
    </row>
    <row r="51" spans="1:11" ht="20.100000000000001" customHeight="1" x14ac:dyDescent="0.25">
      <c r="A51" s="8" t="s">
        <v>92</v>
      </c>
      <c r="B51" s="9"/>
      <c r="C51" s="9"/>
      <c r="D51" s="9"/>
      <c r="E51" s="9"/>
      <c r="F51" s="9"/>
      <c r="G51" s="9"/>
      <c r="H51" s="9"/>
      <c r="I51" s="9"/>
      <c r="J51" s="9"/>
      <c r="K51" s="396" t="s">
        <v>93</v>
      </c>
    </row>
    <row r="52" spans="1:11" ht="20.100000000000001" customHeight="1" x14ac:dyDescent="0.25">
      <c r="A52" s="8" t="s">
        <v>218</v>
      </c>
      <c r="B52" s="9">
        <v>65</v>
      </c>
      <c r="C52" s="9">
        <v>5</v>
      </c>
      <c r="D52" s="9">
        <f>SUM(B52:C52)</f>
        <v>70</v>
      </c>
      <c r="E52" s="9">
        <v>0</v>
      </c>
      <c r="F52" s="9">
        <v>0</v>
      </c>
      <c r="G52" s="9">
        <f>SUM(E52:F52)</f>
        <v>0</v>
      </c>
      <c r="H52" s="9">
        <f>SUM(B52,E52)</f>
        <v>65</v>
      </c>
      <c r="I52" s="9">
        <f>SUM(C52,F52)</f>
        <v>5</v>
      </c>
      <c r="J52" s="9">
        <f t="shared" ref="J52:J61" si="6">SUM(D52,G52)</f>
        <v>70</v>
      </c>
      <c r="K52" s="396" t="s">
        <v>219</v>
      </c>
    </row>
    <row r="53" spans="1:11" ht="20.100000000000001" customHeight="1" x14ac:dyDescent="0.25">
      <c r="A53" s="8" t="s">
        <v>311</v>
      </c>
      <c r="B53" s="9">
        <v>83</v>
      </c>
      <c r="C53" s="9">
        <v>76</v>
      </c>
      <c r="D53" s="9">
        <f t="shared" ref="D53:D61" si="7">SUM(B53:C53)</f>
        <v>159</v>
      </c>
      <c r="E53" s="9">
        <v>0</v>
      </c>
      <c r="F53" s="9">
        <v>0</v>
      </c>
      <c r="G53" s="9">
        <f t="shared" ref="G53:G61" si="8">SUM(E53:F53)</f>
        <v>0</v>
      </c>
      <c r="H53" s="9">
        <f t="shared" ref="H53:I61" si="9">SUM(B53,E53)</f>
        <v>83</v>
      </c>
      <c r="I53" s="9">
        <f t="shared" si="9"/>
        <v>76</v>
      </c>
      <c r="J53" s="9">
        <f t="shared" si="6"/>
        <v>159</v>
      </c>
      <c r="K53" s="396" t="s">
        <v>267</v>
      </c>
    </row>
    <row r="54" spans="1:11" ht="23.25" customHeight="1" x14ac:dyDescent="0.25">
      <c r="A54" s="8" t="s">
        <v>470</v>
      </c>
      <c r="B54" s="9">
        <v>44</v>
      </c>
      <c r="C54" s="9">
        <v>15</v>
      </c>
      <c r="D54" s="9">
        <f t="shared" si="7"/>
        <v>59</v>
      </c>
      <c r="E54" s="9">
        <v>0</v>
      </c>
      <c r="F54" s="9">
        <v>0</v>
      </c>
      <c r="G54" s="9">
        <f t="shared" si="8"/>
        <v>0</v>
      </c>
      <c r="H54" s="9">
        <f t="shared" si="9"/>
        <v>44</v>
      </c>
      <c r="I54" s="9">
        <f t="shared" si="9"/>
        <v>15</v>
      </c>
      <c r="J54" s="9">
        <f t="shared" si="6"/>
        <v>59</v>
      </c>
      <c r="K54" s="396" t="s">
        <v>1549</v>
      </c>
    </row>
    <row r="55" spans="1:11" ht="20.100000000000001" customHeight="1" x14ac:dyDescent="0.25">
      <c r="A55" s="8" t="s">
        <v>230</v>
      </c>
      <c r="B55" s="9">
        <v>68</v>
      </c>
      <c r="C55" s="9">
        <v>59</v>
      </c>
      <c r="D55" s="9">
        <f t="shared" si="7"/>
        <v>127</v>
      </c>
      <c r="E55" s="9">
        <v>0</v>
      </c>
      <c r="F55" s="9">
        <v>0</v>
      </c>
      <c r="G55" s="9">
        <f t="shared" si="8"/>
        <v>0</v>
      </c>
      <c r="H55" s="9">
        <f t="shared" si="9"/>
        <v>68</v>
      </c>
      <c r="I55" s="9">
        <f t="shared" si="9"/>
        <v>59</v>
      </c>
      <c r="J55" s="9">
        <f t="shared" si="6"/>
        <v>127</v>
      </c>
      <c r="K55" s="396" t="s">
        <v>231</v>
      </c>
    </row>
    <row r="56" spans="1:11" ht="20.100000000000001" customHeight="1" x14ac:dyDescent="0.25">
      <c r="A56" s="8" t="s">
        <v>1550</v>
      </c>
      <c r="B56" s="9">
        <v>91</v>
      </c>
      <c r="C56" s="9">
        <v>37</v>
      </c>
      <c r="D56" s="9">
        <f t="shared" si="7"/>
        <v>128</v>
      </c>
      <c r="E56" s="9">
        <v>0</v>
      </c>
      <c r="F56" s="9">
        <v>0</v>
      </c>
      <c r="G56" s="9">
        <f t="shared" si="8"/>
        <v>0</v>
      </c>
      <c r="H56" s="9">
        <f t="shared" si="9"/>
        <v>91</v>
      </c>
      <c r="I56" s="9">
        <f t="shared" si="9"/>
        <v>37</v>
      </c>
      <c r="J56" s="9">
        <f t="shared" si="6"/>
        <v>128</v>
      </c>
      <c r="K56" s="176" t="s">
        <v>1551</v>
      </c>
    </row>
    <row r="57" spans="1:11" ht="20.100000000000001" customHeight="1" x14ac:dyDescent="0.25">
      <c r="A57" s="8" t="s">
        <v>474</v>
      </c>
      <c r="B57" s="9">
        <v>55</v>
      </c>
      <c r="C57" s="9">
        <v>40</v>
      </c>
      <c r="D57" s="9">
        <f t="shared" si="7"/>
        <v>95</v>
      </c>
      <c r="E57" s="9">
        <v>0</v>
      </c>
      <c r="F57" s="9">
        <v>0</v>
      </c>
      <c r="G57" s="9">
        <f t="shared" si="8"/>
        <v>0</v>
      </c>
      <c r="H57" s="9">
        <f t="shared" si="9"/>
        <v>55</v>
      </c>
      <c r="I57" s="9">
        <f t="shared" si="9"/>
        <v>40</v>
      </c>
      <c r="J57" s="9">
        <f t="shared" si="6"/>
        <v>95</v>
      </c>
      <c r="K57" s="176" t="s">
        <v>1374</v>
      </c>
    </row>
    <row r="58" spans="1:11" ht="20.100000000000001" customHeight="1" x14ac:dyDescent="0.25">
      <c r="A58" s="8" t="s">
        <v>1552</v>
      </c>
      <c r="B58" s="9">
        <v>22</v>
      </c>
      <c r="C58" s="9">
        <v>44</v>
      </c>
      <c r="D58" s="9">
        <f t="shared" si="7"/>
        <v>66</v>
      </c>
      <c r="E58" s="9">
        <v>0</v>
      </c>
      <c r="F58" s="9">
        <v>0</v>
      </c>
      <c r="G58" s="9">
        <f t="shared" si="8"/>
        <v>0</v>
      </c>
      <c r="H58" s="9">
        <f t="shared" si="9"/>
        <v>22</v>
      </c>
      <c r="I58" s="9">
        <f t="shared" si="9"/>
        <v>44</v>
      </c>
      <c r="J58" s="9">
        <f t="shared" si="6"/>
        <v>66</v>
      </c>
      <c r="K58" s="396" t="s">
        <v>1558</v>
      </c>
    </row>
    <row r="59" spans="1:11" ht="20.100000000000001" customHeight="1" x14ac:dyDescent="0.25">
      <c r="A59" s="8" t="s">
        <v>238</v>
      </c>
      <c r="B59" s="9">
        <v>28</v>
      </c>
      <c r="C59" s="9">
        <v>11</v>
      </c>
      <c r="D59" s="9">
        <f t="shared" si="7"/>
        <v>39</v>
      </c>
      <c r="E59" s="9">
        <v>0</v>
      </c>
      <c r="F59" s="9">
        <v>0</v>
      </c>
      <c r="G59" s="9">
        <f t="shared" si="8"/>
        <v>0</v>
      </c>
      <c r="H59" s="9">
        <f t="shared" si="9"/>
        <v>28</v>
      </c>
      <c r="I59" s="9">
        <f t="shared" si="9"/>
        <v>11</v>
      </c>
      <c r="J59" s="9">
        <f t="shared" si="6"/>
        <v>39</v>
      </c>
      <c r="K59" s="396" t="s">
        <v>1246</v>
      </c>
    </row>
    <row r="60" spans="1:11" ht="20.100000000000001" customHeight="1" x14ac:dyDescent="0.25">
      <c r="A60" s="8" t="s">
        <v>248</v>
      </c>
      <c r="B60" s="9">
        <v>114</v>
      </c>
      <c r="C60" s="9">
        <v>41</v>
      </c>
      <c r="D60" s="9">
        <f t="shared" si="7"/>
        <v>155</v>
      </c>
      <c r="E60" s="9">
        <v>0</v>
      </c>
      <c r="F60" s="9">
        <v>0</v>
      </c>
      <c r="G60" s="9">
        <f t="shared" si="8"/>
        <v>0</v>
      </c>
      <c r="H60" s="9">
        <f t="shared" si="9"/>
        <v>114</v>
      </c>
      <c r="I60" s="9">
        <f t="shared" si="9"/>
        <v>41</v>
      </c>
      <c r="J60" s="9">
        <f t="shared" si="6"/>
        <v>155</v>
      </c>
      <c r="K60" s="396" t="s">
        <v>249</v>
      </c>
    </row>
    <row r="61" spans="1:11" ht="20.100000000000001" customHeight="1" x14ac:dyDescent="0.25">
      <c r="A61" s="8" t="s">
        <v>1340</v>
      </c>
      <c r="B61" s="9">
        <v>12</v>
      </c>
      <c r="C61" s="9">
        <v>14</v>
      </c>
      <c r="D61" s="9">
        <f t="shared" si="7"/>
        <v>26</v>
      </c>
      <c r="E61" s="9">
        <v>0</v>
      </c>
      <c r="F61" s="9">
        <v>0</v>
      </c>
      <c r="G61" s="9">
        <f t="shared" si="8"/>
        <v>0</v>
      </c>
      <c r="H61" s="9">
        <f t="shared" si="9"/>
        <v>12</v>
      </c>
      <c r="I61" s="9">
        <f t="shared" si="9"/>
        <v>14</v>
      </c>
      <c r="J61" s="9">
        <f t="shared" si="6"/>
        <v>26</v>
      </c>
      <c r="K61" s="396" t="s">
        <v>253</v>
      </c>
    </row>
    <row r="62" spans="1:11" ht="20.100000000000001" customHeight="1" thickBot="1" x14ac:dyDescent="0.3">
      <c r="A62" s="8" t="s">
        <v>127</v>
      </c>
      <c r="B62" s="9">
        <f>SUM(B52:B61)</f>
        <v>582</v>
      </c>
      <c r="C62" s="9">
        <f t="shared" ref="C62:J62" si="10">SUM(C52:C61)</f>
        <v>342</v>
      </c>
      <c r="D62" s="9">
        <f t="shared" si="10"/>
        <v>924</v>
      </c>
      <c r="E62" s="9">
        <f t="shared" si="10"/>
        <v>0</v>
      </c>
      <c r="F62" s="9">
        <f t="shared" si="10"/>
        <v>0</v>
      </c>
      <c r="G62" s="9">
        <f t="shared" si="10"/>
        <v>0</v>
      </c>
      <c r="H62" s="9">
        <f t="shared" si="10"/>
        <v>582</v>
      </c>
      <c r="I62" s="9">
        <f t="shared" si="10"/>
        <v>342</v>
      </c>
      <c r="J62" s="9">
        <f t="shared" si="10"/>
        <v>924</v>
      </c>
      <c r="K62" s="396" t="s">
        <v>103</v>
      </c>
    </row>
    <row r="63" spans="1:11" ht="20.100000000000001" customHeight="1" thickBot="1" x14ac:dyDescent="0.3">
      <c r="A63" s="23" t="s">
        <v>262</v>
      </c>
      <c r="B63" s="24">
        <f t="shared" ref="B63:J63" si="11">SUM(B62,B24)</f>
        <v>2391</v>
      </c>
      <c r="C63" s="24">
        <f t="shared" si="11"/>
        <v>2354</v>
      </c>
      <c r="D63" s="24">
        <f t="shared" si="11"/>
        <v>4745</v>
      </c>
      <c r="E63" s="24">
        <f t="shared" si="11"/>
        <v>0</v>
      </c>
      <c r="F63" s="24">
        <f t="shared" si="11"/>
        <v>0</v>
      </c>
      <c r="G63" s="24">
        <f t="shared" si="11"/>
        <v>0</v>
      </c>
      <c r="H63" s="24">
        <f t="shared" si="11"/>
        <v>2391</v>
      </c>
      <c r="I63" s="24">
        <f t="shared" si="11"/>
        <v>2354</v>
      </c>
      <c r="J63" s="24">
        <f t="shared" si="11"/>
        <v>4745</v>
      </c>
      <c r="K63" s="397" t="s">
        <v>263</v>
      </c>
    </row>
    <row r="64" spans="1:11" ht="14.4" thickTop="1" x14ac:dyDescent="0.25"/>
    <row r="82" spans="1:11" ht="9.75" customHeight="1" x14ac:dyDescent="0.25"/>
    <row r="83" spans="1:11" ht="17.399999999999999" x14ac:dyDescent="0.25">
      <c r="A83" s="738" t="s">
        <v>1559</v>
      </c>
      <c r="B83" s="738"/>
      <c r="C83" s="738"/>
      <c r="D83" s="738"/>
      <c r="E83" s="738"/>
      <c r="F83" s="738"/>
      <c r="G83" s="738"/>
      <c r="H83" s="738"/>
      <c r="I83" s="738"/>
      <c r="J83" s="738"/>
      <c r="K83" s="738"/>
    </row>
    <row r="84" spans="1:11" ht="21.75" customHeight="1" x14ac:dyDescent="0.25">
      <c r="A84" s="742" t="s">
        <v>1560</v>
      </c>
      <c r="B84" s="742"/>
      <c r="C84" s="742"/>
      <c r="D84" s="742"/>
      <c r="E84" s="742"/>
      <c r="F84" s="742"/>
      <c r="G84" s="742"/>
      <c r="H84" s="742"/>
      <c r="I84" s="742"/>
      <c r="J84" s="742"/>
      <c r="K84" s="742"/>
    </row>
    <row r="85" spans="1:11" ht="19.5" customHeight="1" thickBot="1" x14ac:dyDescent="0.35">
      <c r="A85" s="357" t="s">
        <v>1561</v>
      </c>
      <c r="K85" s="365" t="s">
        <v>1562</v>
      </c>
    </row>
    <row r="86" spans="1:11" ht="16.2" thickTop="1" x14ac:dyDescent="0.3">
      <c r="A86" s="735" t="s">
        <v>205</v>
      </c>
      <c r="B86" s="746" t="s">
        <v>1</v>
      </c>
      <c r="C86" s="746"/>
      <c r="D86" s="746"/>
      <c r="E86" s="746" t="s">
        <v>2</v>
      </c>
      <c r="F86" s="746"/>
      <c r="G86" s="746"/>
      <c r="H86" s="746" t="s">
        <v>4</v>
      </c>
      <c r="I86" s="746"/>
      <c r="J86" s="746"/>
      <c r="K86" s="735" t="s">
        <v>206</v>
      </c>
    </row>
    <row r="87" spans="1:11" ht="15.6" x14ac:dyDescent="0.3">
      <c r="A87" s="736"/>
      <c r="B87" s="747" t="s">
        <v>6</v>
      </c>
      <c r="C87" s="747"/>
      <c r="D87" s="747"/>
      <c r="E87" s="747" t="s">
        <v>7</v>
      </c>
      <c r="F87" s="747"/>
      <c r="G87" s="747"/>
      <c r="H87" s="747" t="s">
        <v>9</v>
      </c>
      <c r="I87" s="747"/>
      <c r="J87" s="747"/>
      <c r="K87" s="736"/>
    </row>
    <row r="88" spans="1:11" ht="15.6" x14ac:dyDescent="0.3">
      <c r="A88" s="736"/>
      <c r="B88" s="390" t="s">
        <v>10</v>
      </c>
      <c r="C88" s="390" t="s">
        <v>113</v>
      </c>
      <c r="D88" s="390" t="s">
        <v>12</v>
      </c>
      <c r="E88" s="390" t="s">
        <v>10</v>
      </c>
      <c r="F88" s="390" t="s">
        <v>113</v>
      </c>
      <c r="G88" s="390" t="s">
        <v>12</v>
      </c>
      <c r="H88" s="390" t="s">
        <v>10</v>
      </c>
      <c r="I88" s="390" t="s">
        <v>113</v>
      </c>
      <c r="J88" s="390" t="s">
        <v>12</v>
      </c>
      <c r="K88" s="736"/>
    </row>
    <row r="89" spans="1:11" ht="16.2" thickBot="1" x14ac:dyDescent="0.35">
      <c r="A89" s="737"/>
      <c r="B89" s="4" t="s">
        <v>13</v>
      </c>
      <c r="C89" s="4" t="s">
        <v>14</v>
      </c>
      <c r="D89" s="4" t="s">
        <v>9</v>
      </c>
      <c r="E89" s="4" t="s">
        <v>13</v>
      </c>
      <c r="F89" s="4" t="s">
        <v>14</v>
      </c>
      <c r="G89" s="4" t="s">
        <v>9</v>
      </c>
      <c r="H89" s="4" t="s">
        <v>13</v>
      </c>
      <c r="I89" s="4" t="s">
        <v>14</v>
      </c>
      <c r="J89" s="4" t="s">
        <v>9</v>
      </c>
      <c r="K89" s="737"/>
    </row>
    <row r="90" spans="1:11" ht="15.9" customHeight="1" x14ac:dyDescent="0.25">
      <c r="A90" s="8" t="s">
        <v>15</v>
      </c>
      <c r="B90" s="9"/>
      <c r="C90" s="9"/>
      <c r="D90" s="9"/>
      <c r="E90" s="9"/>
      <c r="F90" s="9"/>
      <c r="G90" s="9"/>
      <c r="H90" s="9"/>
      <c r="I90" s="9"/>
      <c r="J90" s="9"/>
      <c r="K90" s="396" t="s">
        <v>207</v>
      </c>
    </row>
    <row r="91" spans="1:11" ht="15.9" customHeight="1" x14ac:dyDescent="0.25">
      <c r="A91" s="8" t="s">
        <v>208</v>
      </c>
      <c r="B91" s="9">
        <v>180</v>
      </c>
      <c r="C91" s="9">
        <v>333</v>
      </c>
      <c r="D91" s="9">
        <f>SUM(B91:C91)</f>
        <v>513</v>
      </c>
      <c r="E91" s="9">
        <v>0</v>
      </c>
      <c r="F91" s="9">
        <v>0</v>
      </c>
      <c r="G91" s="9">
        <f>SUM(E91:F91)</f>
        <v>0</v>
      </c>
      <c r="H91" s="9">
        <f>SUM(B91,E91)</f>
        <v>180</v>
      </c>
      <c r="I91" s="9">
        <f>SUM(C91,F91)</f>
        <v>333</v>
      </c>
      <c r="J91" s="9">
        <f>SUM(H91:I91)</f>
        <v>513</v>
      </c>
      <c r="K91" s="396" t="s">
        <v>209</v>
      </c>
    </row>
    <row r="92" spans="1:11" ht="15.9" customHeight="1" x14ac:dyDescent="0.25">
      <c r="A92" s="8" t="s">
        <v>1132</v>
      </c>
      <c r="B92" s="9">
        <v>129</v>
      </c>
      <c r="C92" s="9">
        <v>262</v>
      </c>
      <c r="D92" s="9">
        <f t="shared" ref="D92:D106" si="12">SUM(B92:C92)</f>
        <v>391</v>
      </c>
      <c r="E92" s="9">
        <v>0</v>
      </c>
      <c r="F92" s="9">
        <v>0</v>
      </c>
      <c r="G92" s="9">
        <f t="shared" ref="G92:G106" si="13">SUM(E92:F92)</f>
        <v>0</v>
      </c>
      <c r="H92" s="9">
        <f t="shared" ref="H92:I106" si="14">SUM(B92,E92)</f>
        <v>129</v>
      </c>
      <c r="I92" s="9">
        <f t="shared" si="14"/>
        <v>262</v>
      </c>
      <c r="J92" s="9">
        <f t="shared" ref="J92:J106" si="15">SUM(H92:I92)</f>
        <v>391</v>
      </c>
      <c r="K92" s="396" t="s">
        <v>213</v>
      </c>
    </row>
    <row r="93" spans="1:11" ht="15.9" customHeight="1" x14ac:dyDescent="0.25">
      <c r="A93" s="8" t="s">
        <v>218</v>
      </c>
      <c r="B93" s="9">
        <v>314</v>
      </c>
      <c r="C93" s="9">
        <v>311</v>
      </c>
      <c r="D93" s="9">
        <f t="shared" si="12"/>
        <v>625</v>
      </c>
      <c r="E93" s="9">
        <v>0</v>
      </c>
      <c r="F93" s="9">
        <v>0</v>
      </c>
      <c r="G93" s="9">
        <f t="shared" si="13"/>
        <v>0</v>
      </c>
      <c r="H93" s="9">
        <f t="shared" si="14"/>
        <v>314</v>
      </c>
      <c r="I93" s="9">
        <f t="shared" si="14"/>
        <v>311</v>
      </c>
      <c r="J93" s="9">
        <f t="shared" si="15"/>
        <v>625</v>
      </c>
      <c r="K93" s="396" t="s">
        <v>219</v>
      </c>
    </row>
    <row r="94" spans="1:11" ht="15.9" customHeight="1" x14ac:dyDescent="0.25">
      <c r="A94" s="8" t="s">
        <v>222</v>
      </c>
      <c r="B94" s="9">
        <v>270</v>
      </c>
      <c r="C94" s="9">
        <v>261</v>
      </c>
      <c r="D94" s="9">
        <f t="shared" si="12"/>
        <v>531</v>
      </c>
      <c r="E94" s="9">
        <v>0</v>
      </c>
      <c r="F94" s="9">
        <v>0</v>
      </c>
      <c r="G94" s="9">
        <f t="shared" si="13"/>
        <v>0</v>
      </c>
      <c r="H94" s="9">
        <f t="shared" si="14"/>
        <v>270</v>
      </c>
      <c r="I94" s="9">
        <f t="shared" si="14"/>
        <v>261</v>
      </c>
      <c r="J94" s="9">
        <f t="shared" si="15"/>
        <v>531</v>
      </c>
      <c r="K94" s="396" t="s">
        <v>223</v>
      </c>
    </row>
    <row r="95" spans="1:11" ht="15.9" customHeight="1" x14ac:dyDescent="0.25">
      <c r="A95" s="8" t="s">
        <v>998</v>
      </c>
      <c r="B95" s="9">
        <v>76</v>
      </c>
      <c r="C95" s="9">
        <v>60</v>
      </c>
      <c r="D95" s="9">
        <f t="shared" si="12"/>
        <v>136</v>
      </c>
      <c r="E95" s="9">
        <v>0</v>
      </c>
      <c r="F95" s="9">
        <v>0</v>
      </c>
      <c r="G95" s="9">
        <f t="shared" si="13"/>
        <v>0</v>
      </c>
      <c r="H95" s="9">
        <f t="shared" si="14"/>
        <v>76</v>
      </c>
      <c r="I95" s="9">
        <f t="shared" si="14"/>
        <v>60</v>
      </c>
      <c r="J95" s="9">
        <f t="shared" si="15"/>
        <v>136</v>
      </c>
      <c r="K95" s="396" t="s">
        <v>1372</v>
      </c>
    </row>
    <row r="96" spans="1:11" ht="15.9" customHeight="1" x14ac:dyDescent="0.25">
      <c r="A96" s="8" t="s">
        <v>226</v>
      </c>
      <c r="B96" s="9">
        <v>347</v>
      </c>
      <c r="C96" s="9">
        <v>584</v>
      </c>
      <c r="D96" s="9">
        <f t="shared" si="12"/>
        <v>931</v>
      </c>
      <c r="E96" s="9">
        <v>0</v>
      </c>
      <c r="F96" s="9">
        <v>0</v>
      </c>
      <c r="G96" s="9">
        <f t="shared" si="13"/>
        <v>0</v>
      </c>
      <c r="H96" s="9">
        <f t="shared" si="14"/>
        <v>347</v>
      </c>
      <c r="I96" s="9">
        <f t="shared" si="14"/>
        <v>584</v>
      </c>
      <c r="J96" s="9">
        <f t="shared" si="15"/>
        <v>931</v>
      </c>
      <c r="K96" s="396" t="s">
        <v>267</v>
      </c>
    </row>
    <row r="97" spans="1:11" ht="18" customHeight="1" x14ac:dyDescent="0.25">
      <c r="A97" s="8" t="s">
        <v>470</v>
      </c>
      <c r="B97" s="9">
        <v>280</v>
      </c>
      <c r="C97" s="9">
        <v>301</v>
      </c>
      <c r="D97" s="9">
        <f t="shared" si="12"/>
        <v>581</v>
      </c>
      <c r="E97" s="9">
        <v>0</v>
      </c>
      <c r="F97" s="9">
        <v>0</v>
      </c>
      <c r="G97" s="9">
        <f t="shared" si="13"/>
        <v>0</v>
      </c>
      <c r="H97" s="9">
        <f t="shared" si="14"/>
        <v>280</v>
      </c>
      <c r="I97" s="9">
        <f t="shared" si="14"/>
        <v>301</v>
      </c>
      <c r="J97" s="9">
        <f t="shared" si="15"/>
        <v>581</v>
      </c>
      <c r="K97" s="396" t="s">
        <v>1549</v>
      </c>
    </row>
    <row r="98" spans="1:11" ht="15.9" customHeight="1" x14ac:dyDescent="0.25">
      <c r="A98" s="8" t="s">
        <v>230</v>
      </c>
      <c r="B98" s="9">
        <v>1128</v>
      </c>
      <c r="C98" s="9">
        <v>908</v>
      </c>
      <c r="D98" s="9">
        <f t="shared" si="12"/>
        <v>2036</v>
      </c>
      <c r="E98" s="9">
        <v>0</v>
      </c>
      <c r="F98" s="9">
        <v>0</v>
      </c>
      <c r="G98" s="9">
        <f t="shared" si="13"/>
        <v>0</v>
      </c>
      <c r="H98" s="9">
        <f t="shared" si="14"/>
        <v>1128</v>
      </c>
      <c r="I98" s="9">
        <f t="shared" si="14"/>
        <v>908</v>
      </c>
      <c r="J98" s="9">
        <f t="shared" si="15"/>
        <v>2036</v>
      </c>
      <c r="K98" s="396" t="s">
        <v>231</v>
      </c>
    </row>
    <row r="99" spans="1:11" ht="15.9" customHeight="1" x14ac:dyDescent="0.25">
      <c r="A99" s="8" t="s">
        <v>1550</v>
      </c>
      <c r="B99" s="9">
        <v>1147</v>
      </c>
      <c r="C99" s="9">
        <v>1547</v>
      </c>
      <c r="D99" s="9">
        <f t="shared" si="12"/>
        <v>2694</v>
      </c>
      <c r="E99" s="9">
        <v>0</v>
      </c>
      <c r="F99" s="9">
        <v>0</v>
      </c>
      <c r="G99" s="9">
        <f t="shared" si="13"/>
        <v>0</v>
      </c>
      <c r="H99" s="9">
        <f t="shared" si="14"/>
        <v>1147</v>
      </c>
      <c r="I99" s="9">
        <f t="shared" si="14"/>
        <v>1547</v>
      </c>
      <c r="J99" s="9">
        <f t="shared" si="15"/>
        <v>2694</v>
      </c>
      <c r="K99" s="176" t="s">
        <v>1551</v>
      </c>
    </row>
    <row r="100" spans="1:11" ht="15.9" customHeight="1" x14ac:dyDescent="0.25">
      <c r="A100" s="8" t="s">
        <v>474</v>
      </c>
      <c r="B100" s="9">
        <v>494</v>
      </c>
      <c r="C100" s="9">
        <v>490</v>
      </c>
      <c r="D100" s="9">
        <f t="shared" si="12"/>
        <v>984</v>
      </c>
      <c r="E100" s="9">
        <v>0</v>
      </c>
      <c r="F100" s="9">
        <v>0</v>
      </c>
      <c r="G100" s="9">
        <f t="shared" si="13"/>
        <v>0</v>
      </c>
      <c r="H100" s="9">
        <f t="shared" si="14"/>
        <v>494</v>
      </c>
      <c r="I100" s="9">
        <f t="shared" si="14"/>
        <v>490</v>
      </c>
      <c r="J100" s="9">
        <f t="shared" si="15"/>
        <v>984</v>
      </c>
      <c r="K100" s="176" t="s">
        <v>1374</v>
      </c>
    </row>
    <row r="101" spans="1:11" ht="15.9" customHeight="1" x14ac:dyDescent="0.25">
      <c r="A101" s="8" t="s">
        <v>1552</v>
      </c>
      <c r="B101" s="9">
        <v>732</v>
      </c>
      <c r="C101" s="9">
        <v>801</v>
      </c>
      <c r="D101" s="9">
        <f t="shared" si="12"/>
        <v>1533</v>
      </c>
      <c r="E101" s="9">
        <v>0</v>
      </c>
      <c r="F101" s="9">
        <v>0</v>
      </c>
      <c r="G101" s="9">
        <f t="shared" si="13"/>
        <v>0</v>
      </c>
      <c r="H101" s="9">
        <f t="shared" si="14"/>
        <v>732</v>
      </c>
      <c r="I101" s="9">
        <f t="shared" si="14"/>
        <v>801</v>
      </c>
      <c r="J101" s="9">
        <f t="shared" si="15"/>
        <v>1533</v>
      </c>
      <c r="K101" s="396" t="s">
        <v>1558</v>
      </c>
    </row>
    <row r="102" spans="1:11" ht="15.9" customHeight="1" x14ac:dyDescent="0.25">
      <c r="A102" s="8" t="s">
        <v>238</v>
      </c>
      <c r="B102" s="9">
        <v>442</v>
      </c>
      <c r="C102" s="9">
        <v>144</v>
      </c>
      <c r="D102" s="9">
        <f t="shared" si="12"/>
        <v>586</v>
      </c>
      <c r="E102" s="9">
        <v>0</v>
      </c>
      <c r="F102" s="9">
        <v>0</v>
      </c>
      <c r="G102" s="9">
        <f t="shared" si="13"/>
        <v>0</v>
      </c>
      <c r="H102" s="9">
        <f t="shared" si="14"/>
        <v>442</v>
      </c>
      <c r="I102" s="9">
        <f t="shared" si="14"/>
        <v>144</v>
      </c>
      <c r="J102" s="9">
        <f t="shared" si="15"/>
        <v>586</v>
      </c>
      <c r="K102" s="396" t="s">
        <v>476</v>
      </c>
    </row>
    <row r="103" spans="1:11" ht="15.9" customHeight="1" x14ac:dyDescent="0.25">
      <c r="A103" s="8" t="s">
        <v>1067</v>
      </c>
      <c r="B103" s="9">
        <v>478</v>
      </c>
      <c r="C103" s="9">
        <v>666</v>
      </c>
      <c r="D103" s="9">
        <f t="shared" si="12"/>
        <v>1144</v>
      </c>
      <c r="E103" s="9">
        <v>0</v>
      </c>
      <c r="F103" s="9">
        <v>0</v>
      </c>
      <c r="G103" s="9">
        <f t="shared" si="13"/>
        <v>0</v>
      </c>
      <c r="H103" s="9">
        <f t="shared" si="14"/>
        <v>478</v>
      </c>
      <c r="I103" s="9">
        <f t="shared" si="14"/>
        <v>666</v>
      </c>
      <c r="J103" s="9">
        <f t="shared" si="15"/>
        <v>1144</v>
      </c>
      <c r="K103" s="396" t="s">
        <v>243</v>
      </c>
    </row>
    <row r="104" spans="1:11" ht="15.9" customHeight="1" x14ac:dyDescent="0.25">
      <c r="A104" s="8" t="s">
        <v>1554</v>
      </c>
      <c r="B104" s="9">
        <v>5</v>
      </c>
      <c r="C104" s="9">
        <v>0</v>
      </c>
      <c r="D104" s="9">
        <f t="shared" si="12"/>
        <v>5</v>
      </c>
      <c r="E104" s="9">
        <v>0</v>
      </c>
      <c r="F104" s="9">
        <v>0</v>
      </c>
      <c r="G104" s="9">
        <f t="shared" si="13"/>
        <v>0</v>
      </c>
      <c r="H104" s="9">
        <f t="shared" si="14"/>
        <v>5</v>
      </c>
      <c r="I104" s="9">
        <f t="shared" si="14"/>
        <v>0</v>
      </c>
      <c r="J104" s="9">
        <f t="shared" si="15"/>
        <v>5</v>
      </c>
      <c r="K104" s="396" t="s">
        <v>1555</v>
      </c>
    </row>
    <row r="105" spans="1:11" ht="15.9" customHeight="1" x14ac:dyDescent="0.25">
      <c r="A105" s="8" t="s">
        <v>248</v>
      </c>
      <c r="B105" s="9">
        <v>412</v>
      </c>
      <c r="C105" s="9">
        <v>401</v>
      </c>
      <c r="D105" s="9">
        <f t="shared" si="12"/>
        <v>813</v>
      </c>
      <c r="E105" s="9">
        <v>0</v>
      </c>
      <c r="F105" s="9">
        <v>0</v>
      </c>
      <c r="G105" s="9">
        <f t="shared" si="13"/>
        <v>0</v>
      </c>
      <c r="H105" s="9">
        <f t="shared" si="14"/>
        <v>412</v>
      </c>
      <c r="I105" s="9">
        <f t="shared" si="14"/>
        <v>401</v>
      </c>
      <c r="J105" s="9">
        <f t="shared" si="15"/>
        <v>813</v>
      </c>
      <c r="K105" s="396" t="s">
        <v>249</v>
      </c>
    </row>
    <row r="106" spans="1:11" ht="15.9" customHeight="1" x14ac:dyDescent="0.25">
      <c r="A106" s="8" t="s">
        <v>1340</v>
      </c>
      <c r="B106" s="9">
        <v>135</v>
      </c>
      <c r="C106" s="9">
        <v>339</v>
      </c>
      <c r="D106" s="9">
        <f t="shared" si="12"/>
        <v>474</v>
      </c>
      <c r="E106" s="9">
        <v>0</v>
      </c>
      <c r="F106" s="9">
        <v>0</v>
      </c>
      <c r="G106" s="9">
        <f t="shared" si="13"/>
        <v>0</v>
      </c>
      <c r="H106" s="9">
        <f t="shared" si="14"/>
        <v>135</v>
      </c>
      <c r="I106" s="9">
        <f t="shared" si="14"/>
        <v>339</v>
      </c>
      <c r="J106" s="9">
        <f t="shared" si="15"/>
        <v>474</v>
      </c>
      <c r="K106" s="396" t="s">
        <v>253</v>
      </c>
    </row>
    <row r="107" spans="1:11" ht="15.9" customHeight="1" x14ac:dyDescent="0.25">
      <c r="A107" s="8" t="s">
        <v>90</v>
      </c>
      <c r="B107" s="9">
        <f>SUM(B91:B106)</f>
        <v>6569</v>
      </c>
      <c r="C107" s="9">
        <f t="shared" ref="C107:J107" si="16">SUM(C91:C106)</f>
        <v>7408</v>
      </c>
      <c r="D107" s="9">
        <f t="shared" si="16"/>
        <v>13977</v>
      </c>
      <c r="E107" s="9">
        <f t="shared" si="16"/>
        <v>0</v>
      </c>
      <c r="F107" s="9">
        <f t="shared" si="16"/>
        <v>0</v>
      </c>
      <c r="G107" s="9">
        <f t="shared" si="16"/>
        <v>0</v>
      </c>
      <c r="H107" s="9">
        <f t="shared" si="16"/>
        <v>6569</v>
      </c>
      <c r="I107" s="9">
        <f t="shared" si="16"/>
        <v>7408</v>
      </c>
      <c r="J107" s="9">
        <f t="shared" si="16"/>
        <v>13977</v>
      </c>
      <c r="K107" s="396" t="s">
        <v>323</v>
      </c>
    </row>
    <row r="108" spans="1:11" ht="15.9" customHeight="1" x14ac:dyDescent="0.25">
      <c r="A108" s="8" t="s">
        <v>92</v>
      </c>
      <c r="B108" s="9"/>
      <c r="C108" s="9"/>
      <c r="D108" s="9"/>
      <c r="E108" s="9"/>
      <c r="F108" s="9"/>
      <c r="G108" s="9"/>
      <c r="H108" s="9"/>
      <c r="I108" s="9"/>
      <c r="J108" s="9"/>
      <c r="K108" s="396" t="s">
        <v>93</v>
      </c>
    </row>
    <row r="109" spans="1:11" ht="15.9" customHeight="1" x14ac:dyDescent="0.25">
      <c r="A109" s="8" t="s">
        <v>218</v>
      </c>
      <c r="B109" s="9">
        <v>481</v>
      </c>
      <c r="C109" s="9">
        <v>90</v>
      </c>
      <c r="D109" s="9">
        <f>SUM(B109:C109)</f>
        <v>571</v>
      </c>
      <c r="E109" s="9">
        <v>0</v>
      </c>
      <c r="F109" s="9">
        <v>0</v>
      </c>
      <c r="G109" s="9">
        <f>SUM(E109:F109)</f>
        <v>0</v>
      </c>
      <c r="H109" s="9">
        <f>SUM(B109,E109)</f>
        <v>481</v>
      </c>
      <c r="I109" s="9">
        <f>SUM(C109,F109)</f>
        <v>90</v>
      </c>
      <c r="J109" s="9">
        <f>SUM(H109:I109)</f>
        <v>571</v>
      </c>
      <c r="K109" s="396" t="s">
        <v>219</v>
      </c>
    </row>
    <row r="110" spans="1:11" ht="15.9" customHeight="1" x14ac:dyDescent="0.25">
      <c r="A110" s="8" t="s">
        <v>226</v>
      </c>
      <c r="B110" s="9">
        <v>396</v>
      </c>
      <c r="C110" s="9">
        <v>265</v>
      </c>
      <c r="D110" s="9">
        <f t="shared" ref="D110:D118" si="17">SUM(B110:C110)</f>
        <v>661</v>
      </c>
      <c r="E110" s="9">
        <v>0</v>
      </c>
      <c r="F110" s="9">
        <v>0</v>
      </c>
      <c r="G110" s="9">
        <f t="shared" ref="G110:G118" si="18">SUM(E110:F110)</f>
        <v>0</v>
      </c>
      <c r="H110" s="9">
        <f t="shared" ref="H110:I118" si="19">SUM(B110,E110)</f>
        <v>396</v>
      </c>
      <c r="I110" s="9">
        <f t="shared" si="19"/>
        <v>265</v>
      </c>
      <c r="J110" s="9">
        <f t="shared" ref="J110:J118" si="20">SUM(H110:I110)</f>
        <v>661</v>
      </c>
      <c r="K110" s="396" t="s">
        <v>1563</v>
      </c>
    </row>
    <row r="111" spans="1:11" ht="15.9" customHeight="1" x14ac:dyDescent="0.25">
      <c r="A111" s="8" t="s">
        <v>470</v>
      </c>
      <c r="B111" s="9">
        <v>120</v>
      </c>
      <c r="C111" s="9">
        <v>44</v>
      </c>
      <c r="D111" s="9">
        <f t="shared" si="17"/>
        <v>164</v>
      </c>
      <c r="E111" s="9">
        <v>0</v>
      </c>
      <c r="F111" s="9">
        <v>0</v>
      </c>
      <c r="G111" s="9">
        <f t="shared" si="18"/>
        <v>0</v>
      </c>
      <c r="H111" s="9">
        <f t="shared" si="19"/>
        <v>120</v>
      </c>
      <c r="I111" s="9">
        <f t="shared" si="19"/>
        <v>44</v>
      </c>
      <c r="J111" s="9">
        <f t="shared" si="20"/>
        <v>164</v>
      </c>
      <c r="K111" s="396" t="s">
        <v>1549</v>
      </c>
    </row>
    <row r="112" spans="1:11" ht="15.9" customHeight="1" x14ac:dyDescent="0.25">
      <c r="A112" s="8" t="s">
        <v>1564</v>
      </c>
      <c r="B112" s="9">
        <v>497</v>
      </c>
      <c r="C112" s="9">
        <v>237</v>
      </c>
      <c r="D112" s="9">
        <f t="shared" si="17"/>
        <v>734</v>
      </c>
      <c r="E112" s="9">
        <v>0</v>
      </c>
      <c r="F112" s="9">
        <v>0</v>
      </c>
      <c r="G112" s="9">
        <f t="shared" si="18"/>
        <v>0</v>
      </c>
      <c r="H112" s="9">
        <f t="shared" si="19"/>
        <v>497</v>
      </c>
      <c r="I112" s="9">
        <f t="shared" si="19"/>
        <v>237</v>
      </c>
      <c r="J112" s="9">
        <f t="shared" si="20"/>
        <v>734</v>
      </c>
      <c r="K112" s="396" t="s">
        <v>231</v>
      </c>
    </row>
    <row r="113" spans="1:11" ht="15.9" customHeight="1" x14ac:dyDescent="0.25">
      <c r="A113" s="8" t="s">
        <v>1550</v>
      </c>
      <c r="B113" s="9">
        <v>148</v>
      </c>
      <c r="C113" s="9">
        <v>61</v>
      </c>
      <c r="D113" s="9">
        <f t="shared" si="17"/>
        <v>209</v>
      </c>
      <c r="E113" s="9">
        <v>0</v>
      </c>
      <c r="F113" s="9">
        <v>0</v>
      </c>
      <c r="G113" s="9">
        <f t="shared" si="18"/>
        <v>0</v>
      </c>
      <c r="H113" s="9">
        <f t="shared" si="19"/>
        <v>148</v>
      </c>
      <c r="I113" s="9">
        <f t="shared" si="19"/>
        <v>61</v>
      </c>
      <c r="J113" s="9">
        <f t="shared" si="20"/>
        <v>209</v>
      </c>
      <c r="K113" s="396" t="s">
        <v>320</v>
      </c>
    </row>
    <row r="114" spans="1:11" ht="15.9" customHeight="1" x14ac:dyDescent="0.25">
      <c r="A114" s="8" t="s">
        <v>474</v>
      </c>
      <c r="B114" s="9">
        <v>90</v>
      </c>
      <c r="C114" s="9">
        <v>66</v>
      </c>
      <c r="D114" s="9">
        <f t="shared" si="17"/>
        <v>156</v>
      </c>
      <c r="E114" s="9">
        <v>0</v>
      </c>
      <c r="F114" s="9">
        <v>0</v>
      </c>
      <c r="G114" s="9">
        <f t="shared" si="18"/>
        <v>0</v>
      </c>
      <c r="H114" s="9">
        <f t="shared" si="19"/>
        <v>90</v>
      </c>
      <c r="I114" s="9">
        <f t="shared" si="19"/>
        <v>66</v>
      </c>
      <c r="J114" s="9">
        <f t="shared" si="20"/>
        <v>156</v>
      </c>
      <c r="K114" s="176" t="s">
        <v>1374</v>
      </c>
    </row>
    <row r="115" spans="1:11" ht="15.9" customHeight="1" x14ac:dyDescent="0.25">
      <c r="A115" s="8" t="s">
        <v>1552</v>
      </c>
      <c r="B115" s="9">
        <v>112</v>
      </c>
      <c r="C115" s="9">
        <v>160</v>
      </c>
      <c r="D115" s="9">
        <f t="shared" si="17"/>
        <v>272</v>
      </c>
      <c r="E115" s="9">
        <v>0</v>
      </c>
      <c r="F115" s="9">
        <v>0</v>
      </c>
      <c r="G115" s="9">
        <f t="shared" si="18"/>
        <v>0</v>
      </c>
      <c r="H115" s="9">
        <f t="shared" si="19"/>
        <v>112</v>
      </c>
      <c r="I115" s="9">
        <f t="shared" si="19"/>
        <v>160</v>
      </c>
      <c r="J115" s="9">
        <f t="shared" si="20"/>
        <v>272</v>
      </c>
      <c r="K115" s="396" t="s">
        <v>1558</v>
      </c>
    </row>
    <row r="116" spans="1:11" ht="15.9" customHeight="1" x14ac:dyDescent="0.25">
      <c r="A116" s="8" t="s">
        <v>238</v>
      </c>
      <c r="B116" s="9">
        <v>173</v>
      </c>
      <c r="C116" s="9">
        <v>42</v>
      </c>
      <c r="D116" s="9">
        <f t="shared" si="17"/>
        <v>215</v>
      </c>
      <c r="E116" s="9">
        <v>0</v>
      </c>
      <c r="F116" s="9">
        <v>0</v>
      </c>
      <c r="G116" s="9">
        <f t="shared" si="18"/>
        <v>0</v>
      </c>
      <c r="H116" s="9">
        <f t="shared" si="19"/>
        <v>173</v>
      </c>
      <c r="I116" s="9">
        <f t="shared" si="19"/>
        <v>42</v>
      </c>
      <c r="J116" s="9">
        <f t="shared" si="20"/>
        <v>215</v>
      </c>
      <c r="K116" s="396" t="s">
        <v>476</v>
      </c>
    </row>
    <row r="117" spans="1:11" ht="15.9" customHeight="1" x14ac:dyDescent="0.25">
      <c r="A117" s="8" t="s">
        <v>248</v>
      </c>
      <c r="B117" s="9">
        <v>408</v>
      </c>
      <c r="C117" s="9">
        <v>206</v>
      </c>
      <c r="D117" s="9">
        <f t="shared" si="17"/>
        <v>614</v>
      </c>
      <c r="E117" s="9">
        <v>0</v>
      </c>
      <c r="F117" s="9">
        <v>0</v>
      </c>
      <c r="G117" s="9">
        <f t="shared" si="18"/>
        <v>0</v>
      </c>
      <c r="H117" s="9">
        <f t="shared" si="19"/>
        <v>408</v>
      </c>
      <c r="I117" s="9">
        <f t="shared" si="19"/>
        <v>206</v>
      </c>
      <c r="J117" s="9">
        <f t="shared" si="20"/>
        <v>614</v>
      </c>
      <c r="K117" s="396" t="s">
        <v>249</v>
      </c>
    </row>
    <row r="118" spans="1:11" ht="15.9" customHeight="1" x14ac:dyDescent="0.25">
      <c r="A118" s="8" t="s">
        <v>1340</v>
      </c>
      <c r="B118" s="9">
        <v>76</v>
      </c>
      <c r="C118" s="9">
        <v>87</v>
      </c>
      <c r="D118" s="9">
        <f t="shared" si="17"/>
        <v>163</v>
      </c>
      <c r="E118" s="9">
        <v>0</v>
      </c>
      <c r="F118" s="9">
        <v>0</v>
      </c>
      <c r="G118" s="9">
        <f t="shared" si="18"/>
        <v>0</v>
      </c>
      <c r="H118" s="9">
        <f t="shared" si="19"/>
        <v>76</v>
      </c>
      <c r="I118" s="9">
        <f t="shared" si="19"/>
        <v>87</v>
      </c>
      <c r="J118" s="9">
        <f t="shared" si="20"/>
        <v>163</v>
      </c>
      <c r="K118" s="396" t="s">
        <v>253</v>
      </c>
    </row>
    <row r="119" spans="1:11" ht="15.9" customHeight="1" thickBot="1" x14ac:dyDescent="0.3">
      <c r="A119" s="8" t="s">
        <v>127</v>
      </c>
      <c r="B119" s="9">
        <f>SUM(B109:B118)</f>
        <v>2501</v>
      </c>
      <c r="C119" s="9">
        <f t="shared" ref="C119:J119" si="21">SUM(C109:C118)</f>
        <v>1258</v>
      </c>
      <c r="D119" s="9">
        <f t="shared" si="21"/>
        <v>3759</v>
      </c>
      <c r="E119" s="9">
        <f t="shared" si="21"/>
        <v>0</v>
      </c>
      <c r="F119" s="9">
        <f t="shared" si="21"/>
        <v>0</v>
      </c>
      <c r="G119" s="9">
        <f t="shared" si="21"/>
        <v>0</v>
      </c>
      <c r="H119" s="9">
        <f t="shared" si="21"/>
        <v>2501</v>
      </c>
      <c r="I119" s="9">
        <f t="shared" si="21"/>
        <v>1258</v>
      </c>
      <c r="J119" s="9">
        <f t="shared" si="21"/>
        <v>3759</v>
      </c>
      <c r="K119" s="396" t="s">
        <v>325</v>
      </c>
    </row>
    <row r="120" spans="1:11" ht="15.9" customHeight="1" thickBot="1" x14ac:dyDescent="0.3">
      <c r="A120" s="23" t="s">
        <v>262</v>
      </c>
      <c r="B120" s="24">
        <f>SUM(B119,B107)</f>
        <v>9070</v>
      </c>
      <c r="C120" s="24">
        <f t="shared" ref="C120:J120" si="22">SUM(C119,C107)</f>
        <v>8666</v>
      </c>
      <c r="D120" s="24">
        <f t="shared" si="22"/>
        <v>17736</v>
      </c>
      <c r="E120" s="24">
        <f t="shared" si="22"/>
        <v>0</v>
      </c>
      <c r="F120" s="24">
        <f t="shared" si="22"/>
        <v>0</v>
      </c>
      <c r="G120" s="24">
        <f t="shared" si="22"/>
        <v>0</v>
      </c>
      <c r="H120" s="24">
        <f t="shared" si="22"/>
        <v>9070</v>
      </c>
      <c r="I120" s="24">
        <f t="shared" si="22"/>
        <v>8666</v>
      </c>
      <c r="J120" s="24">
        <f t="shared" si="22"/>
        <v>17736</v>
      </c>
      <c r="K120" s="397" t="s">
        <v>263</v>
      </c>
    </row>
    <row r="121" spans="1:11" ht="14.4" thickTop="1" x14ac:dyDescent="0.25"/>
    <row r="122" spans="1:11" s="550" customFormat="1" x14ac:dyDescent="0.25"/>
    <row r="123" spans="1:11" ht="22.5" customHeight="1" x14ac:dyDescent="0.25">
      <c r="A123" s="741" t="s">
        <v>1565</v>
      </c>
      <c r="B123" s="741"/>
      <c r="C123" s="741"/>
      <c r="D123" s="741"/>
      <c r="E123" s="741"/>
      <c r="F123" s="741"/>
      <c r="G123" s="741"/>
      <c r="H123" s="741"/>
      <c r="I123" s="741"/>
      <c r="J123" s="741"/>
      <c r="K123" s="741"/>
    </row>
    <row r="124" spans="1:11" ht="18.75" customHeight="1" x14ac:dyDescent="0.25">
      <c r="A124" s="800" t="s">
        <v>1566</v>
      </c>
      <c r="B124" s="800"/>
      <c r="C124" s="800"/>
      <c r="D124" s="800"/>
      <c r="E124" s="800"/>
      <c r="F124" s="800"/>
      <c r="G124" s="800"/>
      <c r="H124" s="800"/>
      <c r="I124" s="800"/>
      <c r="J124" s="800"/>
      <c r="K124" s="800"/>
    </row>
    <row r="125" spans="1:11" ht="23.25" customHeight="1" thickBot="1" x14ac:dyDescent="0.35">
      <c r="A125" s="357" t="s">
        <v>1567</v>
      </c>
      <c r="K125" s="195" t="s">
        <v>1568</v>
      </c>
    </row>
    <row r="126" spans="1:11" ht="16.2" thickTop="1" x14ac:dyDescent="0.3">
      <c r="A126" s="735" t="s">
        <v>205</v>
      </c>
      <c r="B126" s="746" t="s">
        <v>1</v>
      </c>
      <c r="C126" s="746"/>
      <c r="D126" s="746"/>
      <c r="E126" s="746" t="s">
        <v>2</v>
      </c>
      <c r="F126" s="746"/>
      <c r="G126" s="746"/>
      <c r="H126" s="746" t="s">
        <v>4</v>
      </c>
      <c r="I126" s="746"/>
      <c r="J126" s="746"/>
      <c r="K126" s="735" t="s">
        <v>206</v>
      </c>
    </row>
    <row r="127" spans="1:11" ht="15.6" x14ac:dyDescent="0.3">
      <c r="A127" s="736"/>
      <c r="B127" s="747" t="s">
        <v>6</v>
      </c>
      <c r="C127" s="747"/>
      <c r="D127" s="747"/>
      <c r="E127" s="747" t="s">
        <v>7</v>
      </c>
      <c r="F127" s="747"/>
      <c r="G127" s="747"/>
      <c r="H127" s="747" t="s">
        <v>9</v>
      </c>
      <c r="I127" s="747"/>
      <c r="J127" s="747"/>
      <c r="K127" s="736"/>
    </row>
    <row r="128" spans="1:11" ht="15.6" x14ac:dyDescent="0.3">
      <c r="A128" s="736"/>
      <c r="B128" s="390" t="s">
        <v>10</v>
      </c>
      <c r="C128" s="390" t="s">
        <v>113</v>
      </c>
      <c r="D128" s="390" t="s">
        <v>12</v>
      </c>
      <c r="E128" s="390" t="s">
        <v>10</v>
      </c>
      <c r="F128" s="390" t="s">
        <v>113</v>
      </c>
      <c r="G128" s="390" t="s">
        <v>12</v>
      </c>
      <c r="H128" s="390" t="s">
        <v>10</v>
      </c>
      <c r="I128" s="390" t="s">
        <v>113</v>
      </c>
      <c r="J128" s="390" t="s">
        <v>12</v>
      </c>
      <c r="K128" s="736"/>
    </row>
    <row r="129" spans="1:12" ht="16.2" thickBot="1" x14ac:dyDescent="0.35">
      <c r="A129" s="737"/>
      <c r="B129" s="4" t="s">
        <v>13</v>
      </c>
      <c r="C129" s="4" t="s">
        <v>14</v>
      </c>
      <c r="D129" s="4" t="s">
        <v>9</v>
      </c>
      <c r="E129" s="4" t="s">
        <v>13</v>
      </c>
      <c r="F129" s="4" t="s">
        <v>14</v>
      </c>
      <c r="G129" s="4" t="s">
        <v>9</v>
      </c>
      <c r="H129" s="4" t="s">
        <v>13</v>
      </c>
      <c r="I129" s="4" t="s">
        <v>14</v>
      </c>
      <c r="J129" s="4" t="s">
        <v>9</v>
      </c>
      <c r="K129" s="737"/>
    </row>
    <row r="130" spans="1:12" ht="21.75" customHeight="1" x14ac:dyDescent="0.3">
      <c r="A130" s="8" t="s">
        <v>15</v>
      </c>
      <c r="B130" s="390"/>
      <c r="C130" s="390"/>
      <c r="D130" s="390"/>
      <c r="E130" s="390"/>
      <c r="F130" s="390"/>
      <c r="G130" s="390"/>
      <c r="H130" s="390"/>
      <c r="I130" s="390"/>
      <c r="J130" s="390"/>
      <c r="K130" s="396" t="s">
        <v>207</v>
      </c>
    </row>
    <row r="131" spans="1:12" ht="24" customHeight="1" x14ac:dyDescent="0.25">
      <c r="A131" s="8" t="s">
        <v>208</v>
      </c>
      <c r="B131" s="9">
        <v>55</v>
      </c>
      <c r="C131" s="9">
        <v>29</v>
      </c>
      <c r="D131" s="9">
        <f>SUM(B131:C131)</f>
        <v>84</v>
      </c>
      <c r="E131" s="9">
        <v>0</v>
      </c>
      <c r="F131" s="9">
        <v>0</v>
      </c>
      <c r="G131" s="9">
        <f>SUM(E131:F131)</f>
        <v>0</v>
      </c>
      <c r="H131" s="9">
        <f>SUM(E131,B131)</f>
        <v>55</v>
      </c>
      <c r="I131" s="9">
        <f t="shared" ref="I131:J147" si="23">SUM(F131,C131)</f>
        <v>29</v>
      </c>
      <c r="J131" s="9">
        <f t="shared" si="23"/>
        <v>84</v>
      </c>
      <c r="K131" s="396" t="s">
        <v>209</v>
      </c>
      <c r="L131" s="409"/>
    </row>
    <row r="132" spans="1:12" ht="24" customHeight="1" x14ac:dyDescent="0.25">
      <c r="A132" s="8" t="s">
        <v>1132</v>
      </c>
      <c r="B132" s="9">
        <v>8</v>
      </c>
      <c r="C132" s="9">
        <v>10</v>
      </c>
      <c r="D132" s="9">
        <f t="shared" ref="D132:D147" si="24">SUM(B132:C132)</f>
        <v>18</v>
      </c>
      <c r="E132" s="9">
        <v>0</v>
      </c>
      <c r="F132" s="9">
        <v>0</v>
      </c>
      <c r="G132" s="9">
        <f t="shared" ref="G132:G146" si="25">SUM(E132:F132)</f>
        <v>0</v>
      </c>
      <c r="H132" s="9">
        <f t="shared" ref="H132:H139" si="26">SUM(E132,B132)</f>
        <v>8</v>
      </c>
      <c r="I132" s="9">
        <f t="shared" si="23"/>
        <v>10</v>
      </c>
      <c r="J132" s="9">
        <f t="shared" si="23"/>
        <v>18</v>
      </c>
      <c r="K132" s="396" t="s">
        <v>213</v>
      </c>
      <c r="L132" s="409"/>
    </row>
    <row r="133" spans="1:12" ht="24" customHeight="1" x14ac:dyDescent="0.25">
      <c r="A133" s="8" t="s">
        <v>218</v>
      </c>
      <c r="B133" s="9">
        <v>93</v>
      </c>
      <c r="C133" s="9">
        <v>14</v>
      </c>
      <c r="D133" s="9">
        <f t="shared" si="24"/>
        <v>107</v>
      </c>
      <c r="E133" s="9">
        <v>0</v>
      </c>
      <c r="F133" s="9">
        <v>0</v>
      </c>
      <c r="G133" s="9">
        <f t="shared" si="25"/>
        <v>0</v>
      </c>
      <c r="H133" s="9">
        <f t="shared" si="26"/>
        <v>93</v>
      </c>
      <c r="I133" s="9">
        <f t="shared" si="23"/>
        <v>14</v>
      </c>
      <c r="J133" s="9">
        <f t="shared" si="23"/>
        <v>107</v>
      </c>
      <c r="K133" s="396" t="s">
        <v>219</v>
      </c>
      <c r="L133" s="409"/>
    </row>
    <row r="134" spans="1:12" ht="24" customHeight="1" x14ac:dyDescent="0.25">
      <c r="A134" s="8" t="s">
        <v>222</v>
      </c>
      <c r="B134" s="9">
        <v>41</v>
      </c>
      <c r="C134" s="9">
        <v>4</v>
      </c>
      <c r="D134" s="9">
        <f t="shared" si="24"/>
        <v>45</v>
      </c>
      <c r="E134" s="9">
        <v>0</v>
      </c>
      <c r="F134" s="9">
        <v>0</v>
      </c>
      <c r="G134" s="9">
        <f t="shared" si="25"/>
        <v>0</v>
      </c>
      <c r="H134" s="9">
        <f t="shared" si="26"/>
        <v>41</v>
      </c>
      <c r="I134" s="9">
        <f t="shared" si="23"/>
        <v>4</v>
      </c>
      <c r="J134" s="9">
        <f t="shared" si="23"/>
        <v>45</v>
      </c>
      <c r="K134" s="396" t="s">
        <v>223</v>
      </c>
      <c r="L134" s="409"/>
    </row>
    <row r="135" spans="1:12" ht="24" customHeight="1" x14ac:dyDescent="0.25">
      <c r="A135" s="8" t="s">
        <v>998</v>
      </c>
      <c r="B135" s="9">
        <v>19</v>
      </c>
      <c r="C135" s="9">
        <v>8</v>
      </c>
      <c r="D135" s="9">
        <f t="shared" si="24"/>
        <v>27</v>
      </c>
      <c r="E135" s="9">
        <v>0</v>
      </c>
      <c r="F135" s="9">
        <v>0</v>
      </c>
      <c r="G135" s="9">
        <f t="shared" si="25"/>
        <v>0</v>
      </c>
      <c r="H135" s="9">
        <f t="shared" si="26"/>
        <v>19</v>
      </c>
      <c r="I135" s="9">
        <f t="shared" si="23"/>
        <v>8</v>
      </c>
      <c r="J135" s="9">
        <f t="shared" si="23"/>
        <v>27</v>
      </c>
      <c r="K135" s="396" t="s">
        <v>1372</v>
      </c>
      <c r="L135" s="409"/>
    </row>
    <row r="136" spans="1:12" ht="24" customHeight="1" x14ac:dyDescent="0.25">
      <c r="A136" s="8" t="s">
        <v>226</v>
      </c>
      <c r="B136" s="9">
        <v>80</v>
      </c>
      <c r="C136" s="9">
        <v>59</v>
      </c>
      <c r="D136" s="9">
        <f t="shared" si="24"/>
        <v>139</v>
      </c>
      <c r="E136" s="9">
        <v>0</v>
      </c>
      <c r="F136" s="9">
        <v>0</v>
      </c>
      <c r="G136" s="9">
        <f t="shared" si="25"/>
        <v>0</v>
      </c>
      <c r="H136" s="9">
        <f t="shared" si="26"/>
        <v>80</v>
      </c>
      <c r="I136" s="9">
        <f t="shared" si="23"/>
        <v>59</v>
      </c>
      <c r="J136" s="9">
        <f t="shared" si="23"/>
        <v>139</v>
      </c>
      <c r="K136" s="396" t="s">
        <v>267</v>
      </c>
      <c r="L136" s="409"/>
    </row>
    <row r="137" spans="1:12" ht="34.5" customHeight="1" x14ac:dyDescent="0.25">
      <c r="A137" s="8" t="s">
        <v>470</v>
      </c>
      <c r="B137" s="9">
        <v>25</v>
      </c>
      <c r="C137" s="9">
        <v>9</v>
      </c>
      <c r="D137" s="9">
        <f t="shared" si="24"/>
        <v>34</v>
      </c>
      <c r="E137" s="9">
        <v>0</v>
      </c>
      <c r="F137" s="9">
        <v>0</v>
      </c>
      <c r="G137" s="9">
        <f t="shared" si="25"/>
        <v>0</v>
      </c>
      <c r="H137" s="9">
        <f t="shared" si="26"/>
        <v>25</v>
      </c>
      <c r="I137" s="9">
        <f t="shared" si="23"/>
        <v>9</v>
      </c>
      <c r="J137" s="9">
        <f t="shared" si="23"/>
        <v>34</v>
      </c>
      <c r="K137" s="396" t="s">
        <v>1549</v>
      </c>
      <c r="L137" s="409"/>
    </row>
    <row r="138" spans="1:12" ht="24" customHeight="1" x14ac:dyDescent="0.25">
      <c r="A138" s="8" t="s">
        <v>1564</v>
      </c>
      <c r="B138" s="9">
        <v>71</v>
      </c>
      <c r="C138" s="9">
        <v>22</v>
      </c>
      <c r="D138" s="9">
        <f t="shared" si="24"/>
        <v>93</v>
      </c>
      <c r="E138" s="9">
        <v>0</v>
      </c>
      <c r="F138" s="9">
        <v>0</v>
      </c>
      <c r="G138" s="9">
        <f t="shared" si="25"/>
        <v>0</v>
      </c>
      <c r="H138" s="9">
        <f t="shared" si="26"/>
        <v>71</v>
      </c>
      <c r="I138" s="9">
        <f t="shared" si="23"/>
        <v>22</v>
      </c>
      <c r="J138" s="9">
        <f t="shared" si="23"/>
        <v>93</v>
      </c>
      <c r="K138" s="396" t="s">
        <v>231</v>
      </c>
      <c r="L138" s="409"/>
    </row>
    <row r="139" spans="1:12" ht="24" customHeight="1" x14ac:dyDescent="0.25">
      <c r="A139" s="8" t="s">
        <v>1550</v>
      </c>
      <c r="B139" s="9">
        <v>100</v>
      </c>
      <c r="C139" s="9">
        <v>35</v>
      </c>
      <c r="D139" s="9">
        <f t="shared" si="24"/>
        <v>135</v>
      </c>
      <c r="E139" s="9">
        <v>0</v>
      </c>
      <c r="F139" s="9">
        <v>0</v>
      </c>
      <c r="G139" s="9">
        <f t="shared" si="25"/>
        <v>0</v>
      </c>
      <c r="H139" s="9">
        <f t="shared" si="26"/>
        <v>100</v>
      </c>
      <c r="I139" s="9">
        <f t="shared" si="23"/>
        <v>35</v>
      </c>
      <c r="J139" s="9">
        <f t="shared" si="23"/>
        <v>135</v>
      </c>
      <c r="K139" s="176" t="s">
        <v>1551</v>
      </c>
      <c r="L139" s="409"/>
    </row>
    <row r="140" spans="1:12" ht="24" customHeight="1" x14ac:dyDescent="0.25">
      <c r="A140" s="8" t="s">
        <v>474</v>
      </c>
      <c r="B140" s="9">
        <v>24</v>
      </c>
      <c r="C140" s="9">
        <v>12</v>
      </c>
      <c r="D140" s="9">
        <f t="shared" si="24"/>
        <v>36</v>
      </c>
      <c r="E140" s="9">
        <v>0</v>
      </c>
      <c r="F140" s="9">
        <v>0</v>
      </c>
      <c r="G140" s="9">
        <f t="shared" si="25"/>
        <v>0</v>
      </c>
      <c r="H140" s="9">
        <f>SUM(E140,B140)</f>
        <v>24</v>
      </c>
      <c r="I140" s="9">
        <f t="shared" si="23"/>
        <v>12</v>
      </c>
      <c r="J140" s="9">
        <f t="shared" si="23"/>
        <v>36</v>
      </c>
      <c r="K140" s="176" t="s">
        <v>1374</v>
      </c>
      <c r="L140" s="409"/>
    </row>
    <row r="141" spans="1:12" ht="24" customHeight="1" x14ac:dyDescent="0.25">
      <c r="A141" s="8" t="s">
        <v>1552</v>
      </c>
      <c r="B141" s="9">
        <v>42</v>
      </c>
      <c r="C141" s="9">
        <v>14</v>
      </c>
      <c r="D141" s="9">
        <f t="shared" si="24"/>
        <v>56</v>
      </c>
      <c r="E141" s="9">
        <v>0</v>
      </c>
      <c r="F141" s="9">
        <v>0</v>
      </c>
      <c r="G141" s="9">
        <f t="shared" si="25"/>
        <v>0</v>
      </c>
      <c r="H141" s="9">
        <f>SUM(E141,B141)</f>
        <v>42</v>
      </c>
      <c r="I141" s="9">
        <f t="shared" si="23"/>
        <v>14</v>
      </c>
      <c r="J141" s="9">
        <f t="shared" si="23"/>
        <v>56</v>
      </c>
      <c r="K141" s="396" t="s">
        <v>1558</v>
      </c>
      <c r="L141" s="409"/>
    </row>
    <row r="142" spans="1:12" ht="24" customHeight="1" x14ac:dyDescent="0.25">
      <c r="A142" s="8" t="s">
        <v>238</v>
      </c>
      <c r="B142" s="9">
        <v>31</v>
      </c>
      <c r="C142" s="9">
        <v>4</v>
      </c>
      <c r="D142" s="9">
        <f t="shared" si="24"/>
        <v>35</v>
      </c>
      <c r="E142" s="9">
        <v>0</v>
      </c>
      <c r="F142" s="9">
        <v>0</v>
      </c>
      <c r="G142" s="9">
        <f t="shared" si="25"/>
        <v>0</v>
      </c>
      <c r="H142" s="9">
        <f t="shared" ref="H142:H147" si="27">SUM(E142,B142)</f>
        <v>31</v>
      </c>
      <c r="I142" s="9">
        <f t="shared" si="23"/>
        <v>4</v>
      </c>
      <c r="J142" s="9">
        <f t="shared" si="23"/>
        <v>35</v>
      </c>
      <c r="K142" s="396" t="s">
        <v>476</v>
      </c>
      <c r="L142" s="409"/>
    </row>
    <row r="143" spans="1:12" ht="24" customHeight="1" x14ac:dyDescent="0.25">
      <c r="A143" s="8" t="s">
        <v>1067</v>
      </c>
      <c r="B143" s="9">
        <v>53</v>
      </c>
      <c r="C143" s="9">
        <v>13</v>
      </c>
      <c r="D143" s="9">
        <f t="shared" si="24"/>
        <v>66</v>
      </c>
      <c r="E143" s="9">
        <v>0</v>
      </c>
      <c r="F143" s="9">
        <v>0</v>
      </c>
      <c r="G143" s="9">
        <f t="shared" si="25"/>
        <v>0</v>
      </c>
      <c r="H143" s="9">
        <f t="shared" si="27"/>
        <v>53</v>
      </c>
      <c r="I143" s="9">
        <f t="shared" si="23"/>
        <v>13</v>
      </c>
      <c r="J143" s="9">
        <f t="shared" si="23"/>
        <v>66</v>
      </c>
      <c r="K143" s="396" t="s">
        <v>243</v>
      </c>
      <c r="L143" s="409"/>
    </row>
    <row r="144" spans="1:12" ht="24" customHeight="1" x14ac:dyDescent="0.25">
      <c r="A144" s="8" t="s">
        <v>1554</v>
      </c>
      <c r="B144" s="9">
        <v>12</v>
      </c>
      <c r="C144" s="9">
        <v>0</v>
      </c>
      <c r="D144" s="9">
        <f t="shared" si="24"/>
        <v>12</v>
      </c>
      <c r="E144" s="9">
        <v>0</v>
      </c>
      <c r="F144" s="9">
        <v>0</v>
      </c>
      <c r="G144" s="9">
        <f t="shared" si="25"/>
        <v>0</v>
      </c>
      <c r="H144" s="9">
        <f t="shared" si="27"/>
        <v>12</v>
      </c>
      <c r="I144" s="9">
        <f t="shared" si="23"/>
        <v>0</v>
      </c>
      <c r="J144" s="9">
        <f t="shared" si="23"/>
        <v>12</v>
      </c>
      <c r="K144" s="396" t="s">
        <v>1555</v>
      </c>
      <c r="L144" s="409"/>
    </row>
    <row r="145" spans="1:12" ht="24" customHeight="1" x14ac:dyDescent="0.25">
      <c r="A145" s="8" t="s">
        <v>248</v>
      </c>
      <c r="B145" s="9">
        <v>25</v>
      </c>
      <c r="C145" s="9">
        <v>16</v>
      </c>
      <c r="D145" s="9">
        <f t="shared" si="24"/>
        <v>41</v>
      </c>
      <c r="E145" s="9">
        <v>0</v>
      </c>
      <c r="F145" s="9">
        <v>0</v>
      </c>
      <c r="G145" s="9">
        <f t="shared" si="25"/>
        <v>0</v>
      </c>
      <c r="H145" s="9">
        <f t="shared" si="27"/>
        <v>25</v>
      </c>
      <c r="I145" s="9">
        <f t="shared" si="23"/>
        <v>16</v>
      </c>
      <c r="J145" s="9">
        <f t="shared" si="23"/>
        <v>41</v>
      </c>
      <c r="K145" s="396" t="s">
        <v>249</v>
      </c>
      <c r="L145" s="409"/>
    </row>
    <row r="146" spans="1:12" ht="24" customHeight="1" x14ac:dyDescent="0.25">
      <c r="A146" s="8" t="s">
        <v>1340</v>
      </c>
      <c r="B146" s="9">
        <v>18</v>
      </c>
      <c r="C146" s="9">
        <v>2</v>
      </c>
      <c r="D146" s="9">
        <f t="shared" si="24"/>
        <v>20</v>
      </c>
      <c r="E146" s="9">
        <v>0</v>
      </c>
      <c r="F146" s="9">
        <v>0</v>
      </c>
      <c r="G146" s="9">
        <f t="shared" si="25"/>
        <v>0</v>
      </c>
      <c r="H146" s="9">
        <f t="shared" si="27"/>
        <v>18</v>
      </c>
      <c r="I146" s="9">
        <f t="shared" si="23"/>
        <v>2</v>
      </c>
      <c r="J146" s="9">
        <f t="shared" si="23"/>
        <v>20</v>
      </c>
      <c r="K146" s="396" t="s">
        <v>253</v>
      </c>
      <c r="L146" s="409"/>
    </row>
    <row r="147" spans="1:12" ht="24" customHeight="1" x14ac:dyDescent="0.25">
      <c r="A147" s="14" t="s">
        <v>296</v>
      </c>
      <c r="B147" s="388">
        <v>0</v>
      </c>
      <c r="C147" s="388">
        <v>1</v>
      </c>
      <c r="D147" s="21">
        <f t="shared" si="24"/>
        <v>1</v>
      </c>
      <c r="E147" s="388">
        <v>0</v>
      </c>
      <c r="F147" s="388">
        <v>0</v>
      </c>
      <c r="G147" s="388">
        <v>0</v>
      </c>
      <c r="H147" s="21">
        <f t="shared" si="27"/>
        <v>0</v>
      </c>
      <c r="I147" s="21">
        <f t="shared" si="23"/>
        <v>1</v>
      </c>
      <c r="J147" s="21">
        <f t="shared" si="23"/>
        <v>1</v>
      </c>
      <c r="K147" s="399" t="s">
        <v>1569</v>
      </c>
      <c r="L147" s="409"/>
    </row>
    <row r="148" spans="1:12" ht="24" customHeight="1" thickBot="1" x14ac:dyDescent="0.3">
      <c r="A148" s="42" t="s">
        <v>90</v>
      </c>
      <c r="B148" s="43">
        <f>SUM(B131:B147)</f>
        <v>697</v>
      </c>
      <c r="C148" s="43">
        <f t="shared" ref="C148:J148" si="28">SUM(C131:C147)</f>
        <v>252</v>
      </c>
      <c r="D148" s="43">
        <f t="shared" si="28"/>
        <v>949</v>
      </c>
      <c r="E148" s="43">
        <f t="shared" si="28"/>
        <v>0</v>
      </c>
      <c r="F148" s="43">
        <f t="shared" si="28"/>
        <v>0</v>
      </c>
      <c r="G148" s="43">
        <f t="shared" si="28"/>
        <v>0</v>
      </c>
      <c r="H148" s="43">
        <f t="shared" si="28"/>
        <v>697</v>
      </c>
      <c r="I148" s="43">
        <f t="shared" si="28"/>
        <v>252</v>
      </c>
      <c r="J148" s="43">
        <f t="shared" si="28"/>
        <v>949</v>
      </c>
      <c r="K148" s="44" t="s">
        <v>323</v>
      </c>
      <c r="L148" s="409"/>
    </row>
    <row r="149" spans="1:12" ht="24" customHeight="1" thickBot="1" x14ac:dyDescent="0.3">
      <c r="A149" s="23" t="s">
        <v>262</v>
      </c>
      <c r="B149" s="24">
        <f>SUM(B131:B147)</f>
        <v>697</v>
      </c>
      <c r="C149" s="24">
        <f t="shared" ref="C149:J149" si="29">SUM(C131:C147)</f>
        <v>252</v>
      </c>
      <c r="D149" s="24">
        <f t="shared" si="29"/>
        <v>949</v>
      </c>
      <c r="E149" s="24">
        <f t="shared" si="29"/>
        <v>0</v>
      </c>
      <c r="F149" s="24">
        <f t="shared" si="29"/>
        <v>0</v>
      </c>
      <c r="G149" s="24">
        <f t="shared" si="29"/>
        <v>0</v>
      </c>
      <c r="H149" s="24">
        <f t="shared" si="29"/>
        <v>697</v>
      </c>
      <c r="I149" s="24">
        <f t="shared" si="29"/>
        <v>252</v>
      </c>
      <c r="J149" s="24">
        <f t="shared" si="29"/>
        <v>949</v>
      </c>
      <c r="K149" s="397" t="s">
        <v>263</v>
      </c>
      <c r="L149" s="409"/>
    </row>
    <row r="150" spans="1:12" ht="14.4" thickTop="1" x14ac:dyDescent="0.25"/>
  </sheetData>
  <mergeCells count="38">
    <mergeCell ref="A1:K1"/>
    <mergeCell ref="A2:K2"/>
    <mergeCell ref="A4:A7"/>
    <mergeCell ref="B4:D4"/>
    <mergeCell ref="E4:G4"/>
    <mergeCell ref="H4:J4"/>
    <mergeCell ref="K4:K7"/>
    <mergeCell ref="B5:D5"/>
    <mergeCell ref="E5:G5"/>
    <mergeCell ref="H5:J5"/>
    <mergeCell ref="A83:K83"/>
    <mergeCell ref="A84:K84"/>
    <mergeCell ref="K47:K50"/>
    <mergeCell ref="B48:D48"/>
    <mergeCell ref="E48:G48"/>
    <mergeCell ref="H48:J48"/>
    <mergeCell ref="A47:A50"/>
    <mergeCell ref="B47:D47"/>
    <mergeCell ref="E47:G47"/>
    <mergeCell ref="H47:J47"/>
    <mergeCell ref="A86:A89"/>
    <mergeCell ref="B86:D86"/>
    <mergeCell ref="E86:G86"/>
    <mergeCell ref="H86:J86"/>
    <mergeCell ref="K86:K89"/>
    <mergeCell ref="B87:D87"/>
    <mergeCell ref="E87:G87"/>
    <mergeCell ref="H87:J87"/>
    <mergeCell ref="A123:K123"/>
    <mergeCell ref="A124:K124"/>
    <mergeCell ref="A126:A129"/>
    <mergeCell ref="B126:D126"/>
    <mergeCell ref="E126:G126"/>
    <mergeCell ref="H126:J126"/>
    <mergeCell ref="K126:K129"/>
    <mergeCell ref="B127:D127"/>
    <mergeCell ref="E127:G127"/>
    <mergeCell ref="H127:J127"/>
  </mergeCells>
  <printOptions horizontalCentered="1"/>
  <pageMargins left="0.39370078740157483" right="0.39370078740157483" top="0.78740157480314965" bottom="0.39370078740157483" header="0.78740157480314965" footer="0.39370078740157483"/>
  <pageSetup paperSize="9" scale="71" orientation="landscape" r:id="rId1"/>
  <rowBreaks count="2" manualBreakCount="2">
    <brk id="81" max="10" man="1"/>
    <brk id="122" max="10"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53"/>
  <sheetViews>
    <sheetView rightToLeft="1" view="pageBreakPreview" topLeftCell="A39" zoomScale="80" zoomScaleSheetLayoutView="80" workbookViewId="0">
      <selection activeCell="C64" sqref="C64"/>
    </sheetView>
  </sheetViews>
  <sheetFormatPr defaultColWidth="9" defaultRowHeight="13.8" x14ac:dyDescent="0.25"/>
  <cols>
    <col min="1" max="1" width="29.8984375" style="392" customWidth="1"/>
    <col min="2" max="2" width="7" style="392" customWidth="1"/>
    <col min="3" max="3" width="9.5" style="392" customWidth="1"/>
    <col min="4" max="4" width="6.09765625" style="392" customWidth="1"/>
    <col min="5" max="5" width="6.69921875" style="392" customWidth="1"/>
    <col min="6" max="6" width="8.69921875" style="392" customWidth="1"/>
    <col min="7" max="7" width="6.5" style="392" customWidth="1"/>
    <col min="8" max="8" width="6.69921875" style="392" customWidth="1"/>
    <col min="9" max="11" width="8.09765625" style="392" customWidth="1"/>
    <col min="12" max="12" width="9.3984375" style="392" customWidth="1"/>
    <col min="13" max="13" width="8.09765625" style="392" customWidth="1"/>
    <col min="14" max="14" width="44.5" style="392" customWidth="1"/>
    <col min="15" max="16384" width="9" style="392"/>
  </cols>
  <sheetData>
    <row r="1" spans="1:14" ht="27.75" customHeight="1" x14ac:dyDescent="0.25">
      <c r="A1" s="738" t="s">
        <v>1570</v>
      </c>
      <c r="B1" s="738"/>
      <c r="C1" s="738"/>
      <c r="D1" s="738"/>
      <c r="E1" s="738"/>
      <c r="F1" s="738"/>
      <c r="G1" s="738"/>
      <c r="H1" s="738"/>
      <c r="I1" s="738"/>
      <c r="J1" s="738"/>
      <c r="K1" s="738"/>
      <c r="L1" s="738"/>
      <c r="M1" s="738"/>
      <c r="N1" s="738"/>
    </row>
    <row r="2" spans="1:14" ht="27" customHeight="1" x14ac:dyDescent="0.25">
      <c r="A2" s="742" t="s">
        <v>1571</v>
      </c>
      <c r="B2" s="742"/>
      <c r="C2" s="742"/>
      <c r="D2" s="742"/>
      <c r="E2" s="742"/>
      <c r="F2" s="742"/>
      <c r="G2" s="742"/>
      <c r="H2" s="742"/>
      <c r="I2" s="742"/>
      <c r="J2" s="742"/>
      <c r="K2" s="742"/>
      <c r="L2" s="742"/>
      <c r="M2" s="742"/>
      <c r="N2" s="742"/>
    </row>
    <row r="3" spans="1:14" ht="21.75" customHeight="1" thickBot="1" x14ac:dyDescent="0.35">
      <c r="A3" s="357" t="s">
        <v>1572</v>
      </c>
      <c r="N3" s="365" t="s">
        <v>1573</v>
      </c>
    </row>
    <row r="4" spans="1:14" ht="20.25" customHeight="1" thickTop="1" x14ac:dyDescent="0.3">
      <c r="A4" s="735" t="s">
        <v>205</v>
      </c>
      <c r="B4" s="746" t="s">
        <v>129</v>
      </c>
      <c r="C4" s="746"/>
      <c r="D4" s="746"/>
      <c r="E4" s="746" t="s">
        <v>130</v>
      </c>
      <c r="F4" s="746"/>
      <c r="G4" s="746"/>
      <c r="H4" s="746" t="s">
        <v>131</v>
      </c>
      <c r="I4" s="746"/>
      <c r="J4" s="746"/>
      <c r="K4" s="746" t="s">
        <v>4</v>
      </c>
      <c r="L4" s="746"/>
      <c r="M4" s="746"/>
      <c r="N4" s="735" t="s">
        <v>206</v>
      </c>
    </row>
    <row r="5" spans="1:14" ht="20.25" customHeight="1" x14ac:dyDescent="0.3">
      <c r="A5" s="736"/>
      <c r="B5" s="747" t="s">
        <v>132</v>
      </c>
      <c r="C5" s="747"/>
      <c r="D5" s="747"/>
      <c r="E5" s="747" t="s">
        <v>133</v>
      </c>
      <c r="F5" s="747"/>
      <c r="G5" s="747"/>
      <c r="H5" s="747" t="s">
        <v>134</v>
      </c>
      <c r="I5" s="747"/>
      <c r="J5" s="747"/>
      <c r="K5" s="747" t="s">
        <v>9</v>
      </c>
      <c r="L5" s="747"/>
      <c r="M5" s="747"/>
      <c r="N5" s="736"/>
    </row>
    <row r="6" spans="1:14" ht="20.25" customHeight="1" x14ac:dyDescent="0.3">
      <c r="A6" s="736"/>
      <c r="B6" s="390" t="s">
        <v>10</v>
      </c>
      <c r="C6" s="390" t="s">
        <v>113</v>
      </c>
      <c r="D6" s="390" t="s">
        <v>12</v>
      </c>
      <c r="E6" s="390" t="s">
        <v>10</v>
      </c>
      <c r="F6" s="390" t="s">
        <v>113</v>
      </c>
      <c r="G6" s="390" t="s">
        <v>12</v>
      </c>
      <c r="H6" s="390" t="s">
        <v>10</v>
      </c>
      <c r="I6" s="390" t="s">
        <v>113</v>
      </c>
      <c r="J6" s="390" t="s">
        <v>12</v>
      </c>
      <c r="K6" s="390" t="s">
        <v>10</v>
      </c>
      <c r="L6" s="390" t="s">
        <v>113</v>
      </c>
      <c r="M6" s="390" t="s">
        <v>12</v>
      </c>
      <c r="N6" s="736"/>
    </row>
    <row r="7" spans="1:14" ht="20.25" customHeight="1" thickBot="1" x14ac:dyDescent="0.35">
      <c r="A7" s="737"/>
      <c r="B7" s="4" t="s">
        <v>13</v>
      </c>
      <c r="C7" s="4" t="s">
        <v>14</v>
      </c>
      <c r="D7" s="4" t="s">
        <v>9</v>
      </c>
      <c r="E7" s="4" t="s">
        <v>13</v>
      </c>
      <c r="F7" s="4" t="s">
        <v>14</v>
      </c>
      <c r="G7" s="4" t="s">
        <v>9</v>
      </c>
      <c r="H7" s="4" t="s">
        <v>13</v>
      </c>
      <c r="I7" s="4" t="s">
        <v>14</v>
      </c>
      <c r="J7" s="4" t="s">
        <v>9</v>
      </c>
      <c r="K7" s="4" t="s">
        <v>13</v>
      </c>
      <c r="L7" s="4" t="s">
        <v>14</v>
      </c>
      <c r="M7" s="4" t="s">
        <v>9</v>
      </c>
      <c r="N7" s="737"/>
    </row>
    <row r="8" spans="1:14" ht="20.100000000000001" customHeight="1" x14ac:dyDescent="0.25">
      <c r="A8" s="8" t="s">
        <v>15</v>
      </c>
      <c r="B8" s="9"/>
      <c r="C8" s="9"/>
      <c r="D8" s="9"/>
      <c r="E8" s="9"/>
      <c r="F8" s="9"/>
      <c r="G8" s="9"/>
      <c r="H8" s="9"/>
      <c r="I8" s="9"/>
      <c r="J8" s="9"/>
      <c r="K8" s="396"/>
      <c r="L8" s="8"/>
      <c r="M8" s="9"/>
      <c r="N8" s="396" t="s">
        <v>207</v>
      </c>
    </row>
    <row r="9" spans="1:14" ht="20.100000000000001" customHeight="1" x14ac:dyDescent="0.25">
      <c r="A9" s="8" t="s">
        <v>208</v>
      </c>
      <c r="B9" s="9">
        <v>1</v>
      </c>
      <c r="C9" s="9">
        <v>9</v>
      </c>
      <c r="D9" s="9">
        <f>SUM(B9:C9)</f>
        <v>10</v>
      </c>
      <c r="E9" s="9">
        <v>0</v>
      </c>
      <c r="F9" s="9">
        <v>0</v>
      </c>
      <c r="G9" s="9">
        <f>SUM(E9:F9)</f>
        <v>0</v>
      </c>
      <c r="H9" s="9">
        <v>0</v>
      </c>
      <c r="I9" s="9">
        <v>0</v>
      </c>
      <c r="J9" s="9">
        <f>SUM(H9:I9)</f>
        <v>0</v>
      </c>
      <c r="K9" s="9">
        <f>SUM(B9,E9,H9)</f>
        <v>1</v>
      </c>
      <c r="L9" s="9">
        <f t="shared" ref="L9:L24" si="0">SUM(C9,F9,I9)</f>
        <v>9</v>
      </c>
      <c r="M9" s="9">
        <f>SUM(K9:L9)</f>
        <v>10</v>
      </c>
      <c r="N9" s="396" t="s">
        <v>209</v>
      </c>
    </row>
    <row r="10" spans="1:14" ht="20.100000000000001" customHeight="1" x14ac:dyDescent="0.25">
      <c r="A10" s="8" t="s">
        <v>1132</v>
      </c>
      <c r="B10" s="9">
        <v>0</v>
      </c>
      <c r="C10" s="9">
        <v>1</v>
      </c>
      <c r="D10" s="9">
        <f t="shared" ref="D10:D24" si="1">SUM(B10:C10)</f>
        <v>1</v>
      </c>
      <c r="E10" s="9">
        <v>0</v>
      </c>
      <c r="F10" s="9">
        <v>2</v>
      </c>
      <c r="G10" s="9">
        <f t="shared" ref="G10:G24" si="2">SUM(E10:F10)</f>
        <v>2</v>
      </c>
      <c r="H10" s="9">
        <v>0</v>
      </c>
      <c r="I10" s="9">
        <v>0</v>
      </c>
      <c r="J10" s="9">
        <f t="shared" ref="J10:J24" si="3">SUM(H10:I10)</f>
        <v>0</v>
      </c>
      <c r="K10" s="9">
        <f t="shared" ref="K10:K24" si="4">SUM(B10,E10,H10)</f>
        <v>0</v>
      </c>
      <c r="L10" s="9">
        <f t="shared" si="0"/>
        <v>3</v>
      </c>
      <c r="M10" s="9">
        <f t="shared" ref="M10:M24" si="5">SUM(K10:L10)</f>
        <v>3</v>
      </c>
      <c r="N10" s="396" t="s">
        <v>213</v>
      </c>
    </row>
    <row r="11" spans="1:14" ht="20.100000000000001" customHeight="1" x14ac:dyDescent="0.25">
      <c r="A11" s="8" t="s">
        <v>218</v>
      </c>
      <c r="B11" s="9">
        <v>31</v>
      </c>
      <c r="C11" s="9">
        <v>46</v>
      </c>
      <c r="D11" s="9">
        <f t="shared" si="1"/>
        <v>77</v>
      </c>
      <c r="E11" s="9">
        <v>7</v>
      </c>
      <c r="F11" s="9">
        <v>7</v>
      </c>
      <c r="G11" s="9">
        <f t="shared" si="2"/>
        <v>14</v>
      </c>
      <c r="H11" s="9">
        <v>0</v>
      </c>
      <c r="I11" s="9">
        <v>0</v>
      </c>
      <c r="J11" s="9">
        <f t="shared" si="3"/>
        <v>0</v>
      </c>
      <c r="K11" s="9">
        <f t="shared" si="4"/>
        <v>38</v>
      </c>
      <c r="L11" s="9">
        <f t="shared" si="0"/>
        <v>53</v>
      </c>
      <c r="M11" s="9">
        <f t="shared" si="5"/>
        <v>91</v>
      </c>
      <c r="N11" s="396" t="s">
        <v>219</v>
      </c>
    </row>
    <row r="12" spans="1:14" ht="20.100000000000001" customHeight="1" x14ac:dyDescent="0.25">
      <c r="A12" s="8" t="s">
        <v>522</v>
      </c>
      <c r="B12" s="9">
        <v>36</v>
      </c>
      <c r="C12" s="9">
        <v>26</v>
      </c>
      <c r="D12" s="9">
        <f t="shared" si="1"/>
        <v>62</v>
      </c>
      <c r="E12" s="9">
        <v>0</v>
      </c>
      <c r="F12" s="9">
        <v>0</v>
      </c>
      <c r="G12" s="9">
        <f t="shared" si="2"/>
        <v>0</v>
      </c>
      <c r="H12" s="9">
        <v>7</v>
      </c>
      <c r="I12" s="9">
        <v>9</v>
      </c>
      <c r="J12" s="9">
        <f t="shared" si="3"/>
        <v>16</v>
      </c>
      <c r="K12" s="9">
        <f t="shared" si="4"/>
        <v>43</v>
      </c>
      <c r="L12" s="9">
        <f t="shared" si="0"/>
        <v>35</v>
      </c>
      <c r="M12" s="9">
        <f t="shared" si="5"/>
        <v>78</v>
      </c>
      <c r="N12" s="396" t="s">
        <v>223</v>
      </c>
    </row>
    <row r="13" spans="1:14" ht="20.100000000000001" customHeight="1" x14ac:dyDescent="0.25">
      <c r="A13" s="8" t="s">
        <v>998</v>
      </c>
      <c r="B13" s="9">
        <v>17</v>
      </c>
      <c r="C13" s="9">
        <v>7</v>
      </c>
      <c r="D13" s="9">
        <f t="shared" si="1"/>
        <v>24</v>
      </c>
      <c r="E13" s="9">
        <v>4</v>
      </c>
      <c r="F13" s="9">
        <v>4</v>
      </c>
      <c r="G13" s="9">
        <f t="shared" si="2"/>
        <v>8</v>
      </c>
      <c r="H13" s="9">
        <v>0</v>
      </c>
      <c r="I13" s="9">
        <v>0</v>
      </c>
      <c r="J13" s="9">
        <f t="shared" si="3"/>
        <v>0</v>
      </c>
      <c r="K13" s="9">
        <f t="shared" si="4"/>
        <v>21</v>
      </c>
      <c r="L13" s="9">
        <f t="shared" si="0"/>
        <v>11</v>
      </c>
      <c r="M13" s="9">
        <f t="shared" si="5"/>
        <v>32</v>
      </c>
      <c r="N13" s="396" t="s">
        <v>1372</v>
      </c>
    </row>
    <row r="14" spans="1:14" ht="20.100000000000001" customHeight="1" x14ac:dyDescent="0.25">
      <c r="A14" s="8" t="s">
        <v>226</v>
      </c>
      <c r="B14" s="9">
        <v>20</v>
      </c>
      <c r="C14" s="9">
        <v>25</v>
      </c>
      <c r="D14" s="9">
        <f t="shared" si="1"/>
        <v>45</v>
      </c>
      <c r="E14" s="9">
        <v>5</v>
      </c>
      <c r="F14" s="9">
        <v>2</v>
      </c>
      <c r="G14" s="9">
        <f t="shared" si="2"/>
        <v>7</v>
      </c>
      <c r="H14" s="9">
        <v>0</v>
      </c>
      <c r="I14" s="9">
        <v>0</v>
      </c>
      <c r="J14" s="9">
        <f t="shared" si="3"/>
        <v>0</v>
      </c>
      <c r="K14" s="9">
        <f t="shared" si="4"/>
        <v>25</v>
      </c>
      <c r="L14" s="9">
        <f t="shared" si="0"/>
        <v>27</v>
      </c>
      <c r="M14" s="9">
        <f t="shared" si="5"/>
        <v>52</v>
      </c>
      <c r="N14" s="396" t="s">
        <v>267</v>
      </c>
    </row>
    <row r="15" spans="1:14" ht="20.100000000000001" customHeight="1" x14ac:dyDescent="0.25">
      <c r="A15" s="32" t="s">
        <v>470</v>
      </c>
      <c r="B15" s="9">
        <v>13</v>
      </c>
      <c r="C15" s="9">
        <v>2</v>
      </c>
      <c r="D15" s="9">
        <f t="shared" si="1"/>
        <v>15</v>
      </c>
      <c r="E15" s="9">
        <v>5</v>
      </c>
      <c r="F15" s="9">
        <v>4</v>
      </c>
      <c r="G15" s="9">
        <f t="shared" si="2"/>
        <v>9</v>
      </c>
      <c r="H15" s="9">
        <v>28</v>
      </c>
      <c r="I15" s="9">
        <v>12</v>
      </c>
      <c r="J15" s="9">
        <f t="shared" si="3"/>
        <v>40</v>
      </c>
      <c r="K15" s="9">
        <f t="shared" si="4"/>
        <v>46</v>
      </c>
      <c r="L15" s="9">
        <f t="shared" si="0"/>
        <v>18</v>
      </c>
      <c r="M15" s="9">
        <f t="shared" si="5"/>
        <v>64</v>
      </c>
      <c r="N15" s="31" t="s">
        <v>1549</v>
      </c>
    </row>
    <row r="16" spans="1:14" ht="20.100000000000001" customHeight="1" x14ac:dyDescent="0.25">
      <c r="A16" s="8" t="s">
        <v>1564</v>
      </c>
      <c r="B16" s="9">
        <v>88</v>
      </c>
      <c r="C16" s="9">
        <v>39</v>
      </c>
      <c r="D16" s="9">
        <f t="shared" si="1"/>
        <v>127</v>
      </c>
      <c r="E16" s="9">
        <v>23</v>
      </c>
      <c r="F16" s="9">
        <v>16</v>
      </c>
      <c r="G16" s="9">
        <f t="shared" si="2"/>
        <v>39</v>
      </c>
      <c r="H16" s="9">
        <v>11</v>
      </c>
      <c r="I16" s="9">
        <v>4</v>
      </c>
      <c r="J16" s="9">
        <f t="shared" si="3"/>
        <v>15</v>
      </c>
      <c r="K16" s="9">
        <f t="shared" si="4"/>
        <v>122</v>
      </c>
      <c r="L16" s="9">
        <f t="shared" si="0"/>
        <v>59</v>
      </c>
      <c r="M16" s="9">
        <f t="shared" si="5"/>
        <v>181</v>
      </c>
      <c r="N16" s="396" t="s">
        <v>231</v>
      </c>
    </row>
    <row r="17" spans="1:14" ht="20.100000000000001" customHeight="1" x14ac:dyDescent="0.25">
      <c r="A17" s="8" t="s">
        <v>1550</v>
      </c>
      <c r="B17" s="9">
        <v>155</v>
      </c>
      <c r="C17" s="9">
        <v>104</v>
      </c>
      <c r="D17" s="9">
        <f t="shared" si="1"/>
        <v>259</v>
      </c>
      <c r="E17" s="9">
        <v>72</v>
      </c>
      <c r="F17" s="9">
        <v>42</v>
      </c>
      <c r="G17" s="9">
        <f t="shared" si="2"/>
        <v>114</v>
      </c>
      <c r="H17" s="9">
        <v>0</v>
      </c>
      <c r="I17" s="9">
        <v>0</v>
      </c>
      <c r="J17" s="9">
        <f t="shared" si="3"/>
        <v>0</v>
      </c>
      <c r="K17" s="9">
        <f t="shared" si="4"/>
        <v>227</v>
      </c>
      <c r="L17" s="9">
        <f t="shared" si="0"/>
        <v>146</v>
      </c>
      <c r="M17" s="9">
        <f t="shared" si="5"/>
        <v>373</v>
      </c>
      <c r="N17" s="176" t="s">
        <v>1551</v>
      </c>
    </row>
    <row r="18" spans="1:14" ht="20.100000000000001" customHeight="1" x14ac:dyDescent="0.25">
      <c r="A18" s="8" t="s">
        <v>474</v>
      </c>
      <c r="B18" s="9">
        <v>71</v>
      </c>
      <c r="C18" s="9">
        <v>48</v>
      </c>
      <c r="D18" s="9">
        <f t="shared" si="1"/>
        <v>119</v>
      </c>
      <c r="E18" s="9">
        <v>20</v>
      </c>
      <c r="F18" s="9">
        <v>7</v>
      </c>
      <c r="G18" s="9">
        <f t="shared" si="2"/>
        <v>27</v>
      </c>
      <c r="H18" s="9">
        <v>0</v>
      </c>
      <c r="I18" s="9">
        <v>0</v>
      </c>
      <c r="J18" s="9">
        <f t="shared" si="3"/>
        <v>0</v>
      </c>
      <c r="K18" s="9">
        <f t="shared" si="4"/>
        <v>91</v>
      </c>
      <c r="L18" s="9">
        <f t="shared" si="0"/>
        <v>55</v>
      </c>
      <c r="M18" s="9">
        <f t="shared" si="5"/>
        <v>146</v>
      </c>
      <c r="N18" s="176" t="s">
        <v>1374</v>
      </c>
    </row>
    <row r="19" spans="1:14" ht="20.100000000000001" customHeight="1" x14ac:dyDescent="0.25">
      <c r="A19" s="8" t="s">
        <v>1552</v>
      </c>
      <c r="B19" s="9">
        <v>182</v>
      </c>
      <c r="C19" s="9">
        <v>104</v>
      </c>
      <c r="D19" s="9">
        <f t="shared" si="1"/>
        <v>286</v>
      </c>
      <c r="E19" s="9">
        <v>20</v>
      </c>
      <c r="F19" s="9">
        <v>16</v>
      </c>
      <c r="G19" s="9">
        <f t="shared" si="2"/>
        <v>36</v>
      </c>
      <c r="H19" s="9">
        <v>0</v>
      </c>
      <c r="I19" s="9">
        <v>0</v>
      </c>
      <c r="J19" s="9">
        <f t="shared" si="3"/>
        <v>0</v>
      </c>
      <c r="K19" s="9">
        <f t="shared" si="4"/>
        <v>202</v>
      </c>
      <c r="L19" s="9">
        <f t="shared" si="0"/>
        <v>120</v>
      </c>
      <c r="M19" s="9">
        <f t="shared" si="5"/>
        <v>322</v>
      </c>
      <c r="N19" s="396" t="s">
        <v>1558</v>
      </c>
    </row>
    <row r="20" spans="1:14" ht="20.100000000000001" customHeight="1" x14ac:dyDescent="0.25">
      <c r="A20" s="8" t="s">
        <v>238</v>
      </c>
      <c r="B20" s="9">
        <v>6</v>
      </c>
      <c r="C20" s="9">
        <v>3</v>
      </c>
      <c r="D20" s="9">
        <f t="shared" si="1"/>
        <v>9</v>
      </c>
      <c r="E20" s="9">
        <v>3</v>
      </c>
      <c r="F20" s="9">
        <v>0</v>
      </c>
      <c r="G20" s="9">
        <f t="shared" si="2"/>
        <v>3</v>
      </c>
      <c r="H20" s="9">
        <v>3</v>
      </c>
      <c r="I20" s="9">
        <v>1</v>
      </c>
      <c r="J20" s="9">
        <f t="shared" si="3"/>
        <v>4</v>
      </c>
      <c r="K20" s="9">
        <f t="shared" si="4"/>
        <v>12</v>
      </c>
      <c r="L20" s="9">
        <f t="shared" si="0"/>
        <v>4</v>
      </c>
      <c r="M20" s="9">
        <f t="shared" si="5"/>
        <v>16</v>
      </c>
      <c r="N20" s="396" t="s">
        <v>476</v>
      </c>
    </row>
    <row r="21" spans="1:14" ht="20.100000000000001" customHeight="1" x14ac:dyDescent="0.25">
      <c r="A21" s="8" t="s">
        <v>242</v>
      </c>
      <c r="B21" s="9">
        <v>74</v>
      </c>
      <c r="C21" s="9">
        <v>74</v>
      </c>
      <c r="D21" s="9">
        <f t="shared" si="1"/>
        <v>148</v>
      </c>
      <c r="E21" s="9">
        <v>15</v>
      </c>
      <c r="F21" s="9">
        <v>18</v>
      </c>
      <c r="G21" s="9">
        <f t="shared" si="2"/>
        <v>33</v>
      </c>
      <c r="H21" s="9">
        <v>37</v>
      </c>
      <c r="I21" s="9">
        <v>23</v>
      </c>
      <c r="J21" s="9">
        <f t="shared" si="3"/>
        <v>60</v>
      </c>
      <c r="K21" s="9">
        <f t="shared" si="4"/>
        <v>126</v>
      </c>
      <c r="L21" s="9">
        <f t="shared" si="0"/>
        <v>115</v>
      </c>
      <c r="M21" s="9">
        <f t="shared" si="5"/>
        <v>241</v>
      </c>
      <c r="N21" s="396" t="s">
        <v>243</v>
      </c>
    </row>
    <row r="22" spans="1:14" ht="20.100000000000001" customHeight="1" x14ac:dyDescent="0.25">
      <c r="A22" s="8" t="s">
        <v>1554</v>
      </c>
      <c r="B22" s="9">
        <v>3</v>
      </c>
      <c r="C22" s="9">
        <v>0</v>
      </c>
      <c r="D22" s="9">
        <f t="shared" si="1"/>
        <v>3</v>
      </c>
      <c r="E22" s="9">
        <v>0</v>
      </c>
      <c r="F22" s="9">
        <v>0</v>
      </c>
      <c r="G22" s="9">
        <f t="shared" si="2"/>
        <v>0</v>
      </c>
      <c r="H22" s="9">
        <v>0</v>
      </c>
      <c r="I22" s="9">
        <v>0</v>
      </c>
      <c r="J22" s="9">
        <f t="shared" si="3"/>
        <v>0</v>
      </c>
      <c r="K22" s="9">
        <f t="shared" si="4"/>
        <v>3</v>
      </c>
      <c r="L22" s="9">
        <f t="shared" si="0"/>
        <v>0</v>
      </c>
      <c r="M22" s="9">
        <f t="shared" si="5"/>
        <v>3</v>
      </c>
      <c r="N22" s="396" t="s">
        <v>1555</v>
      </c>
    </row>
    <row r="23" spans="1:14" ht="20.100000000000001" customHeight="1" x14ac:dyDescent="0.25">
      <c r="A23" s="8" t="s">
        <v>248</v>
      </c>
      <c r="B23" s="9">
        <v>30</v>
      </c>
      <c r="C23" s="9">
        <v>16</v>
      </c>
      <c r="D23" s="9">
        <f t="shared" si="1"/>
        <v>46</v>
      </c>
      <c r="E23" s="9">
        <v>10</v>
      </c>
      <c r="F23" s="9">
        <v>3</v>
      </c>
      <c r="G23" s="9">
        <f t="shared" si="2"/>
        <v>13</v>
      </c>
      <c r="H23" s="9">
        <v>0</v>
      </c>
      <c r="I23" s="9">
        <v>0</v>
      </c>
      <c r="J23" s="9">
        <f t="shared" si="3"/>
        <v>0</v>
      </c>
      <c r="K23" s="9">
        <f t="shared" si="4"/>
        <v>40</v>
      </c>
      <c r="L23" s="9">
        <f t="shared" si="0"/>
        <v>19</v>
      </c>
      <c r="M23" s="9">
        <f t="shared" si="5"/>
        <v>59</v>
      </c>
      <c r="N23" s="396" t="s">
        <v>249</v>
      </c>
    </row>
    <row r="24" spans="1:14" ht="20.100000000000001" customHeight="1" thickBot="1" x14ac:dyDescent="0.3">
      <c r="A24" s="20" t="s">
        <v>1340</v>
      </c>
      <c r="B24" s="21">
        <v>2</v>
      </c>
      <c r="C24" s="21">
        <v>5</v>
      </c>
      <c r="D24" s="21">
        <f t="shared" si="1"/>
        <v>7</v>
      </c>
      <c r="E24" s="21">
        <v>2</v>
      </c>
      <c r="F24" s="21">
        <v>27</v>
      </c>
      <c r="G24" s="21">
        <f t="shared" si="2"/>
        <v>29</v>
      </c>
      <c r="H24" s="21">
        <v>0</v>
      </c>
      <c r="I24" s="21">
        <v>0</v>
      </c>
      <c r="J24" s="21">
        <f t="shared" si="3"/>
        <v>0</v>
      </c>
      <c r="K24" s="21">
        <f t="shared" si="4"/>
        <v>4</v>
      </c>
      <c r="L24" s="21">
        <f t="shared" si="0"/>
        <v>32</v>
      </c>
      <c r="M24" s="21">
        <f t="shared" si="5"/>
        <v>36</v>
      </c>
      <c r="N24" s="22" t="s">
        <v>253</v>
      </c>
    </row>
    <row r="25" spans="1:14" ht="27.75" customHeight="1" thickBot="1" x14ac:dyDescent="0.3">
      <c r="A25" s="23" t="s">
        <v>90</v>
      </c>
      <c r="B25" s="24">
        <f>SUM(B9:B24)</f>
        <v>729</v>
      </c>
      <c r="C25" s="24">
        <f t="shared" ref="C25:M25" si="6">SUM(C9:C24)</f>
        <v>509</v>
      </c>
      <c r="D25" s="24">
        <f t="shared" si="6"/>
        <v>1238</v>
      </c>
      <c r="E25" s="24">
        <f t="shared" si="6"/>
        <v>186</v>
      </c>
      <c r="F25" s="24">
        <f t="shared" si="6"/>
        <v>148</v>
      </c>
      <c r="G25" s="24">
        <f t="shared" si="6"/>
        <v>334</v>
      </c>
      <c r="H25" s="24">
        <f t="shared" si="6"/>
        <v>86</v>
      </c>
      <c r="I25" s="24">
        <f t="shared" si="6"/>
        <v>49</v>
      </c>
      <c r="J25" s="24">
        <f t="shared" si="6"/>
        <v>135</v>
      </c>
      <c r="K25" s="24">
        <f t="shared" si="6"/>
        <v>1001</v>
      </c>
      <c r="L25" s="24">
        <f t="shared" si="6"/>
        <v>706</v>
      </c>
      <c r="M25" s="24">
        <f t="shared" si="6"/>
        <v>1707</v>
      </c>
      <c r="N25" s="397" t="s">
        <v>323</v>
      </c>
    </row>
    <row r="26" spans="1:14" ht="25.5" customHeight="1" thickTop="1" x14ac:dyDescent="0.25"/>
    <row r="27" spans="1:14" ht="25.5" customHeight="1" x14ac:dyDescent="0.25"/>
    <row r="28" spans="1:14" ht="25.5" customHeight="1" x14ac:dyDescent="0.25"/>
    <row r="29" spans="1:14" ht="25.5" customHeight="1" x14ac:dyDescent="0.25"/>
    <row r="30" spans="1:14" ht="25.5" customHeight="1" x14ac:dyDescent="0.25"/>
    <row r="31" spans="1:14" ht="25.5" customHeight="1" x14ac:dyDescent="0.25"/>
    <row r="32" spans="1:14" ht="25.5" customHeight="1" x14ac:dyDescent="0.25"/>
    <row r="33" spans="1:14" s="659" customFormat="1" ht="25.5" customHeight="1" x14ac:dyDescent="0.25"/>
    <row r="34" spans="1:14" ht="25.5" customHeight="1" x14ac:dyDescent="0.25"/>
    <row r="35" spans="1:14" ht="25.5" customHeight="1" thickBot="1" x14ac:dyDescent="0.35">
      <c r="A35" s="357" t="s">
        <v>1574</v>
      </c>
      <c r="N35" s="365" t="s">
        <v>1575</v>
      </c>
    </row>
    <row r="36" spans="1:14" ht="20.100000000000001" customHeight="1" thickTop="1" x14ac:dyDescent="0.3">
      <c r="A36" s="735" t="s">
        <v>205</v>
      </c>
      <c r="B36" s="746" t="s">
        <v>129</v>
      </c>
      <c r="C36" s="746"/>
      <c r="D36" s="746"/>
      <c r="E36" s="746" t="s">
        <v>130</v>
      </c>
      <c r="F36" s="746"/>
      <c r="G36" s="746"/>
      <c r="H36" s="746" t="s">
        <v>131</v>
      </c>
      <c r="I36" s="746"/>
      <c r="J36" s="746"/>
      <c r="K36" s="746" t="s">
        <v>4</v>
      </c>
      <c r="L36" s="746"/>
      <c r="M36" s="746"/>
      <c r="N36" s="735" t="s">
        <v>206</v>
      </c>
    </row>
    <row r="37" spans="1:14" ht="20.100000000000001" customHeight="1" x14ac:dyDescent="0.3">
      <c r="A37" s="736"/>
      <c r="B37" s="747" t="s">
        <v>132</v>
      </c>
      <c r="C37" s="747"/>
      <c r="D37" s="747"/>
      <c r="E37" s="747" t="s">
        <v>133</v>
      </c>
      <c r="F37" s="747"/>
      <c r="G37" s="747"/>
      <c r="H37" s="747" t="s">
        <v>134</v>
      </c>
      <c r="I37" s="747"/>
      <c r="J37" s="747"/>
      <c r="K37" s="747" t="s">
        <v>9</v>
      </c>
      <c r="L37" s="747"/>
      <c r="M37" s="747"/>
      <c r="N37" s="736"/>
    </row>
    <row r="38" spans="1:14" ht="20.100000000000001" customHeight="1" x14ac:dyDescent="0.3">
      <c r="A38" s="736"/>
      <c r="B38" s="390" t="s">
        <v>10</v>
      </c>
      <c r="C38" s="390" t="s">
        <v>113</v>
      </c>
      <c r="D38" s="390" t="s">
        <v>12</v>
      </c>
      <c r="E38" s="390" t="s">
        <v>10</v>
      </c>
      <c r="F38" s="390" t="s">
        <v>113</v>
      </c>
      <c r="G38" s="390" t="s">
        <v>12</v>
      </c>
      <c r="H38" s="390" t="s">
        <v>10</v>
      </c>
      <c r="I38" s="390" t="s">
        <v>113</v>
      </c>
      <c r="J38" s="390" t="s">
        <v>12</v>
      </c>
      <c r="K38" s="390" t="s">
        <v>10</v>
      </c>
      <c r="L38" s="390" t="s">
        <v>113</v>
      </c>
      <c r="M38" s="390" t="s">
        <v>12</v>
      </c>
      <c r="N38" s="736"/>
    </row>
    <row r="39" spans="1:14" ht="20.100000000000001" customHeight="1" thickBot="1" x14ac:dyDescent="0.35">
      <c r="A39" s="737"/>
      <c r="B39" s="4" t="s">
        <v>13</v>
      </c>
      <c r="C39" s="4" t="s">
        <v>14</v>
      </c>
      <c r="D39" s="4" t="s">
        <v>9</v>
      </c>
      <c r="E39" s="4" t="s">
        <v>13</v>
      </c>
      <c r="F39" s="4" t="s">
        <v>14</v>
      </c>
      <c r="G39" s="4" t="s">
        <v>9</v>
      </c>
      <c r="H39" s="4" t="s">
        <v>13</v>
      </c>
      <c r="I39" s="4" t="s">
        <v>14</v>
      </c>
      <c r="J39" s="4" t="s">
        <v>9</v>
      </c>
      <c r="K39" s="4" t="s">
        <v>13</v>
      </c>
      <c r="L39" s="4" t="s">
        <v>14</v>
      </c>
      <c r="M39" s="4" t="s">
        <v>9</v>
      </c>
      <c r="N39" s="737"/>
    </row>
    <row r="40" spans="1:14" ht="20.100000000000001" customHeight="1" x14ac:dyDescent="0.25">
      <c r="A40" s="8" t="s">
        <v>92</v>
      </c>
      <c r="B40" s="9"/>
      <c r="C40" s="9"/>
      <c r="D40" s="9"/>
      <c r="E40" s="9"/>
      <c r="F40" s="9"/>
      <c r="G40" s="9"/>
      <c r="H40" s="9"/>
      <c r="I40" s="9"/>
      <c r="J40" s="9"/>
      <c r="K40" s="396"/>
      <c r="L40" s="8"/>
      <c r="M40" s="9"/>
      <c r="N40" s="396" t="s">
        <v>93</v>
      </c>
    </row>
    <row r="41" spans="1:14" ht="20.100000000000001" customHeight="1" x14ac:dyDescent="0.3">
      <c r="A41" s="8" t="s">
        <v>218</v>
      </c>
      <c r="B41" s="99">
        <v>111</v>
      </c>
      <c r="C41" s="99">
        <v>19</v>
      </c>
      <c r="D41" s="99">
        <f>SUM(B41:C41)</f>
        <v>130</v>
      </c>
      <c r="E41" s="99">
        <v>14</v>
      </c>
      <c r="F41" s="99">
        <v>0</v>
      </c>
      <c r="G41" s="99">
        <f>SUM(E41:F41)</f>
        <v>14</v>
      </c>
      <c r="H41" s="99">
        <v>19</v>
      </c>
      <c r="I41" s="99">
        <v>2</v>
      </c>
      <c r="J41" s="99">
        <f>SUM(H41:I41)</f>
        <v>21</v>
      </c>
      <c r="K41" s="99">
        <f>SUM(B41,E41,H41)</f>
        <v>144</v>
      </c>
      <c r="L41" s="99">
        <f>SUM(C41,F41,I41)</f>
        <v>21</v>
      </c>
      <c r="M41" s="99">
        <f>SUM(K41:L41)</f>
        <v>165</v>
      </c>
      <c r="N41" s="396" t="s">
        <v>219</v>
      </c>
    </row>
    <row r="42" spans="1:14" ht="20.100000000000001" customHeight="1" x14ac:dyDescent="0.3">
      <c r="A42" s="8" t="s">
        <v>226</v>
      </c>
      <c r="B42" s="99">
        <v>48</v>
      </c>
      <c r="C42" s="99">
        <v>29</v>
      </c>
      <c r="D42" s="99">
        <f t="shared" ref="D42:D50" si="7">SUM(B42:C42)</f>
        <v>77</v>
      </c>
      <c r="E42" s="99">
        <v>4</v>
      </c>
      <c r="F42" s="99">
        <v>0</v>
      </c>
      <c r="G42" s="99">
        <f t="shared" ref="G42:G51" si="8">SUM(E42:F42)</f>
        <v>4</v>
      </c>
      <c r="H42" s="99">
        <v>1</v>
      </c>
      <c r="I42" s="99">
        <v>1</v>
      </c>
      <c r="J42" s="99">
        <f t="shared" ref="J42:J50" si="9">SUM(H42:I42)</f>
        <v>2</v>
      </c>
      <c r="K42" s="99">
        <f t="shared" ref="K42:L50" si="10">SUM(B42,E42,H42)</f>
        <v>53</v>
      </c>
      <c r="L42" s="99">
        <f t="shared" si="10"/>
        <v>30</v>
      </c>
      <c r="M42" s="99">
        <f t="shared" ref="M42:M50" si="11">SUM(K42:L42)</f>
        <v>83</v>
      </c>
      <c r="N42" s="396" t="s">
        <v>1563</v>
      </c>
    </row>
    <row r="43" spans="1:14" ht="20.25" customHeight="1" x14ac:dyDescent="0.3">
      <c r="A43" s="32" t="s">
        <v>470</v>
      </c>
      <c r="B43" s="9">
        <v>3</v>
      </c>
      <c r="C43" s="9">
        <v>0</v>
      </c>
      <c r="D43" s="99">
        <f t="shared" si="7"/>
        <v>3</v>
      </c>
      <c r="E43" s="9">
        <v>0</v>
      </c>
      <c r="F43" s="9">
        <v>0</v>
      </c>
      <c r="G43" s="99">
        <f t="shared" si="8"/>
        <v>0</v>
      </c>
      <c r="H43" s="9">
        <v>20</v>
      </c>
      <c r="I43" s="9">
        <v>10</v>
      </c>
      <c r="J43" s="99">
        <f t="shared" si="9"/>
        <v>30</v>
      </c>
      <c r="K43" s="99">
        <f t="shared" si="10"/>
        <v>23</v>
      </c>
      <c r="L43" s="99">
        <f t="shared" si="10"/>
        <v>10</v>
      </c>
      <c r="M43" s="99">
        <f t="shared" si="11"/>
        <v>33</v>
      </c>
      <c r="N43" s="31" t="s">
        <v>1549</v>
      </c>
    </row>
    <row r="44" spans="1:14" ht="20.100000000000001" customHeight="1" x14ac:dyDescent="0.3">
      <c r="A44" s="8" t="s">
        <v>230</v>
      </c>
      <c r="B44" s="99">
        <v>52</v>
      </c>
      <c r="C44" s="99">
        <v>20</v>
      </c>
      <c r="D44" s="99">
        <f t="shared" si="7"/>
        <v>72</v>
      </c>
      <c r="E44" s="99">
        <v>2</v>
      </c>
      <c r="F44" s="99">
        <v>1</v>
      </c>
      <c r="G44" s="99">
        <f t="shared" si="8"/>
        <v>3</v>
      </c>
      <c r="H44" s="99">
        <v>5</v>
      </c>
      <c r="I44" s="99">
        <v>3</v>
      </c>
      <c r="J44" s="99">
        <f t="shared" si="9"/>
        <v>8</v>
      </c>
      <c r="K44" s="99">
        <f t="shared" si="10"/>
        <v>59</v>
      </c>
      <c r="L44" s="99">
        <f t="shared" si="10"/>
        <v>24</v>
      </c>
      <c r="M44" s="99">
        <f t="shared" si="11"/>
        <v>83</v>
      </c>
      <c r="N44" s="396" t="s">
        <v>231</v>
      </c>
    </row>
    <row r="45" spans="1:14" ht="20.100000000000001" customHeight="1" x14ac:dyDescent="0.3">
      <c r="A45" s="8" t="s">
        <v>1550</v>
      </c>
      <c r="B45" s="99">
        <v>27</v>
      </c>
      <c r="C45" s="99">
        <v>8</v>
      </c>
      <c r="D45" s="99">
        <f t="shared" si="7"/>
        <v>35</v>
      </c>
      <c r="E45" s="99">
        <v>1</v>
      </c>
      <c r="F45" s="99">
        <v>0</v>
      </c>
      <c r="G45" s="99">
        <f t="shared" si="8"/>
        <v>1</v>
      </c>
      <c r="H45" s="99">
        <v>0</v>
      </c>
      <c r="I45" s="99">
        <v>0</v>
      </c>
      <c r="J45" s="99">
        <f t="shared" si="9"/>
        <v>0</v>
      </c>
      <c r="K45" s="99">
        <f t="shared" si="10"/>
        <v>28</v>
      </c>
      <c r="L45" s="99">
        <f t="shared" si="10"/>
        <v>8</v>
      </c>
      <c r="M45" s="99">
        <f t="shared" si="11"/>
        <v>36</v>
      </c>
      <c r="N45" s="176" t="s">
        <v>1551</v>
      </c>
    </row>
    <row r="46" spans="1:14" ht="20.100000000000001" customHeight="1" x14ac:dyDescent="0.3">
      <c r="A46" s="8" t="s">
        <v>474</v>
      </c>
      <c r="B46" s="99">
        <v>4</v>
      </c>
      <c r="C46" s="99">
        <v>3</v>
      </c>
      <c r="D46" s="99">
        <f t="shared" si="7"/>
        <v>7</v>
      </c>
      <c r="E46" s="99">
        <v>0</v>
      </c>
      <c r="F46" s="99">
        <v>1</v>
      </c>
      <c r="G46" s="99">
        <f t="shared" si="8"/>
        <v>1</v>
      </c>
      <c r="H46" s="99">
        <v>0</v>
      </c>
      <c r="I46" s="99">
        <v>0</v>
      </c>
      <c r="J46" s="99">
        <f t="shared" si="9"/>
        <v>0</v>
      </c>
      <c r="K46" s="99">
        <f t="shared" si="10"/>
        <v>4</v>
      </c>
      <c r="L46" s="99">
        <f t="shared" si="10"/>
        <v>4</v>
      </c>
      <c r="M46" s="99">
        <f t="shared" si="11"/>
        <v>8</v>
      </c>
      <c r="N46" s="176" t="s">
        <v>1374</v>
      </c>
    </row>
    <row r="47" spans="1:14" ht="20.100000000000001" customHeight="1" x14ac:dyDescent="0.3">
      <c r="A47" s="8" t="s">
        <v>1552</v>
      </c>
      <c r="B47" s="99">
        <v>44</v>
      </c>
      <c r="C47" s="99">
        <v>32</v>
      </c>
      <c r="D47" s="99">
        <f t="shared" si="7"/>
        <v>76</v>
      </c>
      <c r="E47" s="99">
        <v>3</v>
      </c>
      <c r="F47" s="99">
        <v>0</v>
      </c>
      <c r="G47" s="99">
        <f t="shared" si="8"/>
        <v>3</v>
      </c>
      <c r="H47" s="99">
        <v>0</v>
      </c>
      <c r="I47" s="99">
        <v>0</v>
      </c>
      <c r="J47" s="99">
        <f t="shared" si="9"/>
        <v>0</v>
      </c>
      <c r="K47" s="99">
        <f t="shared" si="10"/>
        <v>47</v>
      </c>
      <c r="L47" s="99">
        <f t="shared" si="10"/>
        <v>32</v>
      </c>
      <c r="M47" s="99">
        <f t="shared" si="11"/>
        <v>79</v>
      </c>
      <c r="N47" s="396" t="s">
        <v>1558</v>
      </c>
    </row>
    <row r="48" spans="1:14" ht="20.100000000000001" customHeight="1" x14ac:dyDescent="0.3">
      <c r="A48" s="8" t="s">
        <v>238</v>
      </c>
      <c r="B48" s="99">
        <v>3</v>
      </c>
      <c r="C48" s="99">
        <v>3</v>
      </c>
      <c r="D48" s="99">
        <f t="shared" si="7"/>
        <v>6</v>
      </c>
      <c r="E48" s="99">
        <v>0</v>
      </c>
      <c r="F48" s="99">
        <v>0</v>
      </c>
      <c r="G48" s="99">
        <f t="shared" si="8"/>
        <v>0</v>
      </c>
      <c r="H48" s="99">
        <v>0</v>
      </c>
      <c r="I48" s="99">
        <v>0</v>
      </c>
      <c r="J48" s="99">
        <f t="shared" si="9"/>
        <v>0</v>
      </c>
      <c r="K48" s="99">
        <f t="shared" si="10"/>
        <v>3</v>
      </c>
      <c r="L48" s="99">
        <f t="shared" si="10"/>
        <v>3</v>
      </c>
      <c r="M48" s="99">
        <f t="shared" si="11"/>
        <v>6</v>
      </c>
      <c r="N48" s="396" t="s">
        <v>476</v>
      </c>
    </row>
    <row r="49" spans="1:14" ht="20.100000000000001" customHeight="1" x14ac:dyDescent="0.3">
      <c r="A49" s="8" t="s">
        <v>248</v>
      </c>
      <c r="B49" s="99">
        <v>43</v>
      </c>
      <c r="C49" s="99">
        <v>12</v>
      </c>
      <c r="D49" s="99">
        <f t="shared" si="7"/>
        <v>55</v>
      </c>
      <c r="E49" s="99">
        <v>7</v>
      </c>
      <c r="F49" s="99">
        <v>2</v>
      </c>
      <c r="G49" s="99">
        <f t="shared" si="8"/>
        <v>9</v>
      </c>
      <c r="H49" s="99">
        <v>0</v>
      </c>
      <c r="I49" s="99">
        <v>0</v>
      </c>
      <c r="J49" s="99">
        <f t="shared" si="9"/>
        <v>0</v>
      </c>
      <c r="K49" s="99">
        <f t="shared" si="10"/>
        <v>50</v>
      </c>
      <c r="L49" s="99">
        <f t="shared" si="10"/>
        <v>14</v>
      </c>
      <c r="M49" s="99">
        <f t="shared" si="11"/>
        <v>64</v>
      </c>
      <c r="N49" s="396" t="s">
        <v>249</v>
      </c>
    </row>
    <row r="50" spans="1:14" ht="20.100000000000001" customHeight="1" x14ac:dyDescent="0.3">
      <c r="A50" s="8" t="s">
        <v>1340</v>
      </c>
      <c r="B50" s="99">
        <v>4</v>
      </c>
      <c r="C50" s="99">
        <v>2</v>
      </c>
      <c r="D50" s="99">
        <f t="shared" si="7"/>
        <v>6</v>
      </c>
      <c r="E50" s="99">
        <v>0</v>
      </c>
      <c r="F50" s="99">
        <v>2</v>
      </c>
      <c r="G50" s="99">
        <f t="shared" si="8"/>
        <v>2</v>
      </c>
      <c r="H50" s="99">
        <v>0</v>
      </c>
      <c r="I50" s="99">
        <v>0</v>
      </c>
      <c r="J50" s="99">
        <f t="shared" si="9"/>
        <v>0</v>
      </c>
      <c r="K50" s="99">
        <f t="shared" si="10"/>
        <v>4</v>
      </c>
      <c r="L50" s="99">
        <f t="shared" si="10"/>
        <v>4</v>
      </c>
      <c r="M50" s="99">
        <f t="shared" si="11"/>
        <v>8</v>
      </c>
      <c r="N50" s="396" t="s">
        <v>253</v>
      </c>
    </row>
    <row r="51" spans="1:14" ht="20.100000000000001" customHeight="1" thickBot="1" x14ac:dyDescent="0.35">
      <c r="A51" s="8" t="s">
        <v>127</v>
      </c>
      <c r="B51" s="99">
        <f>SUM(B41:B50)</f>
        <v>339</v>
      </c>
      <c r="C51" s="99">
        <f t="shared" ref="C51:M51" si="12">SUM(C41:C50)</f>
        <v>128</v>
      </c>
      <c r="D51" s="99">
        <f t="shared" si="12"/>
        <v>467</v>
      </c>
      <c r="E51" s="99">
        <f>SUM(E41:E50)</f>
        <v>31</v>
      </c>
      <c r="F51" s="99">
        <f t="shared" si="12"/>
        <v>6</v>
      </c>
      <c r="G51" s="99">
        <f t="shared" si="8"/>
        <v>37</v>
      </c>
      <c r="H51" s="99">
        <f t="shared" si="12"/>
        <v>45</v>
      </c>
      <c r="I51" s="99">
        <f t="shared" si="12"/>
        <v>16</v>
      </c>
      <c r="J51" s="99">
        <f t="shared" si="12"/>
        <v>61</v>
      </c>
      <c r="K51" s="99">
        <f t="shared" si="12"/>
        <v>415</v>
      </c>
      <c r="L51" s="99">
        <f t="shared" si="12"/>
        <v>150</v>
      </c>
      <c r="M51" s="99">
        <f t="shared" si="12"/>
        <v>565</v>
      </c>
      <c r="N51" s="396" t="s">
        <v>325</v>
      </c>
    </row>
    <row r="52" spans="1:14" ht="26.25" customHeight="1" thickBot="1" x14ac:dyDescent="0.35">
      <c r="A52" s="23" t="s">
        <v>262</v>
      </c>
      <c r="B52" s="411">
        <f>SUM(B51,B25)</f>
        <v>1068</v>
      </c>
      <c r="C52" s="411">
        <f t="shared" ref="C52:M52" si="13">SUM(C51,C25)</f>
        <v>637</v>
      </c>
      <c r="D52" s="411">
        <f t="shared" si="13"/>
        <v>1705</v>
      </c>
      <c r="E52" s="411">
        <f t="shared" si="13"/>
        <v>217</v>
      </c>
      <c r="F52" s="411">
        <f t="shared" si="13"/>
        <v>154</v>
      </c>
      <c r="G52" s="411">
        <f t="shared" si="13"/>
        <v>371</v>
      </c>
      <c r="H52" s="411">
        <f t="shared" si="13"/>
        <v>131</v>
      </c>
      <c r="I52" s="411">
        <f t="shared" si="13"/>
        <v>65</v>
      </c>
      <c r="J52" s="411">
        <f t="shared" si="13"/>
        <v>196</v>
      </c>
      <c r="K52" s="411">
        <f t="shared" si="13"/>
        <v>1416</v>
      </c>
      <c r="L52" s="411">
        <f t="shared" si="13"/>
        <v>856</v>
      </c>
      <c r="M52" s="411">
        <f t="shared" si="13"/>
        <v>2272</v>
      </c>
      <c r="N52" s="397" t="s">
        <v>263</v>
      </c>
    </row>
    <row r="53" spans="1:14" ht="14.4" thickTop="1" x14ac:dyDescent="0.25"/>
  </sheetData>
  <mergeCells count="22">
    <mergeCell ref="A1:N1"/>
    <mergeCell ref="A2:N2"/>
    <mergeCell ref="A4:A7"/>
    <mergeCell ref="B4:D4"/>
    <mergeCell ref="E4:G4"/>
    <mergeCell ref="H4:J4"/>
    <mergeCell ref="K4:M4"/>
    <mergeCell ref="N4:N7"/>
    <mergeCell ref="B5:D5"/>
    <mergeCell ref="E5:G5"/>
    <mergeCell ref="H5:J5"/>
    <mergeCell ref="K5:M5"/>
    <mergeCell ref="A36:A39"/>
    <mergeCell ref="B36:D36"/>
    <mergeCell ref="E36:G36"/>
    <mergeCell ref="H36:J36"/>
    <mergeCell ref="K36:M36"/>
    <mergeCell ref="N36:N39"/>
    <mergeCell ref="B37:D37"/>
    <mergeCell ref="E37:G37"/>
    <mergeCell ref="H37:J37"/>
    <mergeCell ref="K37:M37"/>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124"/>
  <sheetViews>
    <sheetView rightToLeft="1" view="pageBreakPreview" topLeftCell="A114" zoomScale="90" zoomScaleSheetLayoutView="90" workbookViewId="0">
      <selection activeCell="C135" sqref="C135"/>
    </sheetView>
  </sheetViews>
  <sheetFormatPr defaultColWidth="9" defaultRowHeight="13.8" x14ac:dyDescent="0.25"/>
  <cols>
    <col min="1" max="1" width="28" style="392" customWidth="1"/>
    <col min="2" max="10" width="9" style="392"/>
    <col min="11" max="11" width="49.69921875" style="392" customWidth="1"/>
    <col min="12" max="12" width="15.3984375" style="392" customWidth="1"/>
    <col min="13" max="16384" width="9" style="392"/>
  </cols>
  <sheetData>
    <row r="1" spans="1:12" ht="23.25" customHeight="1" x14ac:dyDescent="0.25">
      <c r="A1" s="738" t="s">
        <v>1576</v>
      </c>
      <c r="B1" s="738"/>
      <c r="C1" s="738"/>
      <c r="D1" s="738"/>
      <c r="E1" s="738"/>
      <c r="F1" s="738"/>
      <c r="G1" s="738"/>
      <c r="H1" s="738"/>
      <c r="I1" s="738"/>
      <c r="J1" s="738"/>
      <c r="K1" s="738"/>
    </row>
    <row r="2" spans="1:12" s="66" customFormat="1" ht="24" customHeight="1" x14ac:dyDescent="0.25">
      <c r="A2" s="742" t="s">
        <v>1577</v>
      </c>
      <c r="B2" s="742"/>
      <c r="C2" s="742"/>
      <c r="D2" s="742"/>
      <c r="E2" s="742"/>
      <c r="F2" s="742"/>
      <c r="G2" s="742"/>
      <c r="H2" s="742"/>
      <c r="I2" s="742"/>
      <c r="J2" s="742"/>
      <c r="K2" s="742"/>
    </row>
    <row r="3" spans="1:12" ht="27.75" customHeight="1" thickBot="1" x14ac:dyDescent="0.35">
      <c r="A3" s="357" t="s">
        <v>1578</v>
      </c>
      <c r="K3" s="365" t="s">
        <v>1579</v>
      </c>
    </row>
    <row r="4" spans="1:12" ht="20.25" customHeight="1" thickTop="1" x14ac:dyDescent="0.3">
      <c r="A4" s="735" t="s">
        <v>205</v>
      </c>
      <c r="B4" s="746" t="s">
        <v>1</v>
      </c>
      <c r="C4" s="746"/>
      <c r="D4" s="746"/>
      <c r="E4" s="746" t="s">
        <v>2</v>
      </c>
      <c r="F4" s="746"/>
      <c r="G4" s="746"/>
      <c r="H4" s="746" t="s">
        <v>4</v>
      </c>
      <c r="I4" s="746"/>
      <c r="J4" s="746"/>
      <c r="K4" s="735" t="s">
        <v>206</v>
      </c>
    </row>
    <row r="5" spans="1:12" ht="20.25" customHeight="1" x14ac:dyDescent="0.3">
      <c r="A5" s="736"/>
      <c r="B5" s="747" t="s">
        <v>6</v>
      </c>
      <c r="C5" s="747"/>
      <c r="D5" s="747"/>
      <c r="E5" s="747" t="s">
        <v>7</v>
      </c>
      <c r="F5" s="747"/>
      <c r="G5" s="747"/>
      <c r="H5" s="747" t="s">
        <v>9</v>
      </c>
      <c r="I5" s="747"/>
      <c r="J5" s="747"/>
      <c r="K5" s="736"/>
    </row>
    <row r="6" spans="1:12" ht="20.25" customHeight="1" x14ac:dyDescent="0.3">
      <c r="A6" s="736"/>
      <c r="B6" s="390" t="s">
        <v>10</v>
      </c>
      <c r="C6" s="390" t="s">
        <v>113</v>
      </c>
      <c r="D6" s="390" t="s">
        <v>12</v>
      </c>
      <c r="E6" s="390" t="s">
        <v>10</v>
      </c>
      <c r="F6" s="390" t="s">
        <v>113</v>
      </c>
      <c r="G6" s="390" t="s">
        <v>12</v>
      </c>
      <c r="H6" s="390" t="s">
        <v>10</v>
      </c>
      <c r="I6" s="390" t="s">
        <v>113</v>
      </c>
      <c r="J6" s="390" t="s">
        <v>12</v>
      </c>
      <c r="K6" s="736"/>
    </row>
    <row r="7" spans="1:12" ht="20.25" customHeight="1" thickBot="1" x14ac:dyDescent="0.35">
      <c r="A7" s="737"/>
      <c r="B7" s="4" t="s">
        <v>13</v>
      </c>
      <c r="C7" s="4" t="s">
        <v>14</v>
      </c>
      <c r="D7" s="4" t="s">
        <v>9</v>
      </c>
      <c r="E7" s="4" t="s">
        <v>13</v>
      </c>
      <c r="F7" s="4" t="s">
        <v>14</v>
      </c>
      <c r="G7" s="4" t="s">
        <v>9</v>
      </c>
      <c r="H7" s="4" t="s">
        <v>13</v>
      </c>
      <c r="I7" s="4" t="s">
        <v>14</v>
      </c>
      <c r="J7" s="4" t="s">
        <v>9</v>
      </c>
      <c r="K7" s="737"/>
    </row>
    <row r="8" spans="1:12" ht="22.5" customHeight="1" x14ac:dyDescent="0.25">
      <c r="A8" s="8" t="s">
        <v>15</v>
      </c>
      <c r="B8" s="21"/>
      <c r="C8" s="21"/>
      <c r="D8" s="9"/>
      <c r="E8" s="9"/>
      <c r="F8" s="9"/>
      <c r="G8" s="9"/>
      <c r="H8" s="9"/>
      <c r="I8" s="9"/>
      <c r="J8" s="9"/>
      <c r="K8" s="396" t="s">
        <v>207</v>
      </c>
    </row>
    <row r="9" spans="1:12" ht="22.5" customHeight="1" x14ac:dyDescent="0.25">
      <c r="A9" s="8" t="s">
        <v>208</v>
      </c>
      <c r="B9" s="361">
        <v>186</v>
      </c>
      <c r="C9" s="361">
        <v>283</v>
      </c>
      <c r="D9" s="9">
        <f>SUM(B9:C9)</f>
        <v>469</v>
      </c>
      <c r="E9" s="9">
        <v>0</v>
      </c>
      <c r="F9" s="9">
        <v>0</v>
      </c>
      <c r="G9" s="9">
        <f>SUM(E9:F9)</f>
        <v>0</v>
      </c>
      <c r="H9" s="9">
        <f>SUM(B9,E9)</f>
        <v>186</v>
      </c>
      <c r="I9" s="9">
        <f>SUM(C9,F9)</f>
        <v>283</v>
      </c>
      <c r="J9" s="9">
        <f>SUM(H9:I9)</f>
        <v>469</v>
      </c>
      <c r="K9" s="396" t="s">
        <v>209</v>
      </c>
      <c r="L9" s="409"/>
    </row>
    <row r="10" spans="1:12" ht="22.5" customHeight="1" x14ac:dyDescent="0.25">
      <c r="A10" s="8" t="s">
        <v>1132</v>
      </c>
      <c r="B10" s="361">
        <v>141</v>
      </c>
      <c r="C10" s="361">
        <v>266</v>
      </c>
      <c r="D10" s="9">
        <f t="shared" ref="D10:D17" si="0">SUM(B10:C10)</f>
        <v>407</v>
      </c>
      <c r="E10" s="9">
        <v>0</v>
      </c>
      <c r="F10" s="9">
        <v>0</v>
      </c>
      <c r="G10" s="9">
        <f t="shared" ref="G10:G24" si="1">SUM(E10:F10)</f>
        <v>0</v>
      </c>
      <c r="H10" s="9">
        <f t="shared" ref="H10:I17" si="2">SUM(B10,E10)</f>
        <v>141</v>
      </c>
      <c r="I10" s="9">
        <f t="shared" si="2"/>
        <v>266</v>
      </c>
      <c r="J10" s="9">
        <f t="shared" ref="J10:J24" si="3">SUM(H10:I10)</f>
        <v>407</v>
      </c>
      <c r="K10" s="396" t="s">
        <v>213</v>
      </c>
      <c r="L10" s="409"/>
    </row>
    <row r="11" spans="1:12" ht="22.5" customHeight="1" x14ac:dyDescent="0.25">
      <c r="A11" s="8" t="s">
        <v>218</v>
      </c>
      <c r="B11" s="361">
        <v>294</v>
      </c>
      <c r="C11" s="361">
        <v>288</v>
      </c>
      <c r="D11" s="9">
        <f t="shared" si="0"/>
        <v>582</v>
      </c>
      <c r="E11" s="9">
        <v>0</v>
      </c>
      <c r="F11" s="9">
        <v>0</v>
      </c>
      <c r="G11" s="9">
        <f t="shared" si="1"/>
        <v>0</v>
      </c>
      <c r="H11" s="9">
        <f t="shared" si="2"/>
        <v>294</v>
      </c>
      <c r="I11" s="9">
        <f t="shared" si="2"/>
        <v>288</v>
      </c>
      <c r="J11" s="9">
        <f t="shared" si="3"/>
        <v>582</v>
      </c>
      <c r="K11" s="396" t="s">
        <v>219</v>
      </c>
      <c r="L11" s="409"/>
    </row>
    <row r="12" spans="1:12" ht="22.5" customHeight="1" x14ac:dyDescent="0.25">
      <c r="A12" s="8" t="s">
        <v>522</v>
      </c>
      <c r="B12" s="361">
        <v>272</v>
      </c>
      <c r="C12" s="361">
        <v>203</v>
      </c>
      <c r="D12" s="9">
        <f t="shared" si="0"/>
        <v>475</v>
      </c>
      <c r="E12" s="9">
        <v>0</v>
      </c>
      <c r="F12" s="9">
        <v>0</v>
      </c>
      <c r="G12" s="9">
        <f t="shared" si="1"/>
        <v>0</v>
      </c>
      <c r="H12" s="9">
        <f t="shared" si="2"/>
        <v>272</v>
      </c>
      <c r="I12" s="9">
        <f t="shared" si="2"/>
        <v>203</v>
      </c>
      <c r="J12" s="9">
        <f t="shared" si="3"/>
        <v>475</v>
      </c>
      <c r="K12" s="396" t="s">
        <v>223</v>
      </c>
      <c r="L12" s="409"/>
    </row>
    <row r="13" spans="1:12" ht="22.5" customHeight="1" x14ac:dyDescent="0.25">
      <c r="A13" s="8" t="s">
        <v>998</v>
      </c>
      <c r="B13" s="361">
        <v>77</v>
      </c>
      <c r="C13" s="361">
        <v>56</v>
      </c>
      <c r="D13" s="9">
        <f t="shared" si="0"/>
        <v>133</v>
      </c>
      <c r="E13" s="9">
        <v>0</v>
      </c>
      <c r="F13" s="9">
        <v>0</v>
      </c>
      <c r="G13" s="9">
        <f t="shared" si="1"/>
        <v>0</v>
      </c>
      <c r="H13" s="9">
        <f t="shared" si="2"/>
        <v>77</v>
      </c>
      <c r="I13" s="9">
        <f t="shared" si="2"/>
        <v>56</v>
      </c>
      <c r="J13" s="9">
        <f t="shared" si="3"/>
        <v>133</v>
      </c>
      <c r="K13" s="396" t="s">
        <v>1372</v>
      </c>
      <c r="L13" s="409"/>
    </row>
    <row r="14" spans="1:12" ht="22.5" customHeight="1" x14ac:dyDescent="0.25">
      <c r="A14" s="8" t="s">
        <v>226</v>
      </c>
      <c r="B14" s="361">
        <v>263</v>
      </c>
      <c r="C14" s="361">
        <v>434</v>
      </c>
      <c r="D14" s="9">
        <f t="shared" si="0"/>
        <v>697</v>
      </c>
      <c r="E14" s="9">
        <v>0</v>
      </c>
      <c r="F14" s="9">
        <v>0</v>
      </c>
      <c r="G14" s="9">
        <f t="shared" si="1"/>
        <v>0</v>
      </c>
      <c r="H14" s="9">
        <f t="shared" si="2"/>
        <v>263</v>
      </c>
      <c r="I14" s="9">
        <f t="shared" si="2"/>
        <v>434</v>
      </c>
      <c r="J14" s="9">
        <f t="shared" si="3"/>
        <v>697</v>
      </c>
      <c r="K14" s="396" t="s">
        <v>267</v>
      </c>
      <c r="L14" s="409"/>
    </row>
    <row r="15" spans="1:12" ht="22.5" customHeight="1" x14ac:dyDescent="0.25">
      <c r="A15" s="8" t="s">
        <v>470</v>
      </c>
      <c r="B15" s="361">
        <v>293</v>
      </c>
      <c r="C15" s="361">
        <v>268</v>
      </c>
      <c r="D15" s="9">
        <f t="shared" si="0"/>
        <v>561</v>
      </c>
      <c r="E15" s="9">
        <v>0</v>
      </c>
      <c r="F15" s="9">
        <v>0</v>
      </c>
      <c r="G15" s="9">
        <f t="shared" si="1"/>
        <v>0</v>
      </c>
      <c r="H15" s="9">
        <f t="shared" si="2"/>
        <v>293</v>
      </c>
      <c r="I15" s="9">
        <f t="shared" si="2"/>
        <v>268</v>
      </c>
      <c r="J15" s="9">
        <f t="shared" si="3"/>
        <v>561</v>
      </c>
      <c r="K15" s="396" t="s">
        <v>1549</v>
      </c>
      <c r="L15" s="409"/>
    </row>
    <row r="16" spans="1:12" ht="22.5" customHeight="1" x14ac:dyDescent="0.25">
      <c r="A16" s="8" t="s">
        <v>230</v>
      </c>
      <c r="B16" s="361">
        <v>1141</v>
      </c>
      <c r="C16" s="361">
        <v>750</v>
      </c>
      <c r="D16" s="9">
        <f t="shared" si="0"/>
        <v>1891</v>
      </c>
      <c r="E16" s="9">
        <v>0</v>
      </c>
      <c r="F16" s="9">
        <v>0</v>
      </c>
      <c r="G16" s="9">
        <f t="shared" si="1"/>
        <v>0</v>
      </c>
      <c r="H16" s="9">
        <f t="shared" si="2"/>
        <v>1141</v>
      </c>
      <c r="I16" s="9">
        <f t="shared" si="2"/>
        <v>750</v>
      </c>
      <c r="J16" s="9">
        <f t="shared" si="3"/>
        <v>1891</v>
      </c>
      <c r="K16" s="396" t="s">
        <v>231</v>
      </c>
      <c r="L16" s="409"/>
    </row>
    <row r="17" spans="1:12" ht="22.5" customHeight="1" x14ac:dyDescent="0.25">
      <c r="A17" s="8" t="s">
        <v>1550</v>
      </c>
      <c r="B17" s="361">
        <v>1146</v>
      </c>
      <c r="C17" s="361">
        <v>1580</v>
      </c>
      <c r="D17" s="9">
        <f t="shared" si="0"/>
        <v>2726</v>
      </c>
      <c r="E17" s="9">
        <v>0</v>
      </c>
      <c r="F17" s="9">
        <v>0</v>
      </c>
      <c r="G17" s="9">
        <f>SUM(E17:F17)</f>
        <v>0</v>
      </c>
      <c r="H17" s="9">
        <f t="shared" si="2"/>
        <v>1146</v>
      </c>
      <c r="I17" s="9">
        <f t="shared" si="2"/>
        <v>1580</v>
      </c>
      <c r="J17" s="9">
        <f t="shared" si="3"/>
        <v>2726</v>
      </c>
      <c r="K17" s="176" t="s">
        <v>1551</v>
      </c>
      <c r="L17" s="412"/>
    </row>
    <row r="18" spans="1:12" ht="22.5" customHeight="1" x14ac:dyDescent="0.25">
      <c r="A18" s="8" t="s">
        <v>474</v>
      </c>
      <c r="B18" s="361">
        <v>408</v>
      </c>
      <c r="C18" s="361">
        <v>435</v>
      </c>
      <c r="D18" s="9">
        <f>SUM(B18:C18)</f>
        <v>843</v>
      </c>
      <c r="E18" s="9">
        <v>0</v>
      </c>
      <c r="F18" s="9">
        <v>0</v>
      </c>
      <c r="G18" s="9">
        <f>SUM(E18:F18)</f>
        <v>0</v>
      </c>
      <c r="H18" s="9">
        <f>SUM(B18,E18)</f>
        <v>408</v>
      </c>
      <c r="I18" s="9">
        <f>SUM(C18,F18)</f>
        <v>435</v>
      </c>
      <c r="J18" s="9">
        <f t="shared" si="3"/>
        <v>843</v>
      </c>
      <c r="K18" s="176" t="s">
        <v>1374</v>
      </c>
      <c r="L18" s="412"/>
    </row>
    <row r="19" spans="1:12" ht="22.5" customHeight="1" x14ac:dyDescent="0.25">
      <c r="A19" s="8" t="s">
        <v>1552</v>
      </c>
      <c r="B19" s="361">
        <v>759</v>
      </c>
      <c r="C19" s="361">
        <v>788</v>
      </c>
      <c r="D19" s="9">
        <f>SUM(B19:C19)</f>
        <v>1547</v>
      </c>
      <c r="E19" s="9">
        <v>0</v>
      </c>
      <c r="F19" s="9">
        <v>0</v>
      </c>
      <c r="G19" s="9">
        <f t="shared" si="1"/>
        <v>0</v>
      </c>
      <c r="H19" s="9">
        <f>SUM(B19,E19)</f>
        <v>759</v>
      </c>
      <c r="I19" s="9">
        <f>SUM(C19,F19)</f>
        <v>788</v>
      </c>
      <c r="J19" s="9">
        <f t="shared" si="3"/>
        <v>1547</v>
      </c>
      <c r="K19" s="396" t="s">
        <v>1558</v>
      </c>
      <c r="L19" s="412"/>
    </row>
    <row r="20" spans="1:12" ht="22.5" customHeight="1" x14ac:dyDescent="0.25">
      <c r="A20" s="8" t="s">
        <v>238</v>
      </c>
      <c r="B20" s="361">
        <v>402</v>
      </c>
      <c r="C20" s="361">
        <v>112</v>
      </c>
      <c r="D20" s="9">
        <f t="shared" ref="D20:D24" si="4">SUM(B20:C20)</f>
        <v>514</v>
      </c>
      <c r="E20" s="9">
        <v>0</v>
      </c>
      <c r="F20" s="9">
        <v>0</v>
      </c>
      <c r="G20" s="9">
        <f t="shared" si="1"/>
        <v>0</v>
      </c>
      <c r="H20" s="9">
        <f t="shared" ref="H20:I24" si="5">SUM(B20,E20)</f>
        <v>402</v>
      </c>
      <c r="I20" s="9">
        <f t="shared" si="5"/>
        <v>112</v>
      </c>
      <c r="J20" s="9">
        <f t="shared" si="3"/>
        <v>514</v>
      </c>
      <c r="K20" s="396" t="s">
        <v>476</v>
      </c>
      <c r="L20" s="409"/>
    </row>
    <row r="21" spans="1:12" ht="22.5" customHeight="1" x14ac:dyDescent="0.25">
      <c r="A21" s="8" t="s">
        <v>242</v>
      </c>
      <c r="B21" s="361">
        <v>344</v>
      </c>
      <c r="C21" s="361">
        <v>571</v>
      </c>
      <c r="D21" s="9">
        <f t="shared" si="4"/>
        <v>915</v>
      </c>
      <c r="E21" s="9">
        <v>0</v>
      </c>
      <c r="F21" s="9">
        <v>0</v>
      </c>
      <c r="G21" s="9">
        <f t="shared" si="1"/>
        <v>0</v>
      </c>
      <c r="H21" s="9">
        <f t="shared" si="5"/>
        <v>344</v>
      </c>
      <c r="I21" s="9">
        <f t="shared" si="5"/>
        <v>571</v>
      </c>
      <c r="J21" s="9">
        <f t="shared" si="3"/>
        <v>915</v>
      </c>
      <c r="K21" s="396" t="s">
        <v>243</v>
      </c>
      <c r="L21" s="409"/>
    </row>
    <row r="22" spans="1:12" ht="22.5" customHeight="1" x14ac:dyDescent="0.25">
      <c r="A22" s="8" t="s">
        <v>1554</v>
      </c>
      <c r="B22" s="361">
        <v>55</v>
      </c>
      <c r="C22" s="361">
        <v>14</v>
      </c>
      <c r="D22" s="9">
        <f t="shared" si="4"/>
        <v>69</v>
      </c>
      <c r="E22" s="9">
        <v>0</v>
      </c>
      <c r="F22" s="9">
        <v>0</v>
      </c>
      <c r="G22" s="9">
        <f t="shared" si="1"/>
        <v>0</v>
      </c>
      <c r="H22" s="9">
        <f t="shared" si="5"/>
        <v>55</v>
      </c>
      <c r="I22" s="9">
        <f t="shared" si="5"/>
        <v>14</v>
      </c>
      <c r="J22" s="9">
        <f t="shared" si="3"/>
        <v>69</v>
      </c>
      <c r="K22" s="396" t="s">
        <v>1555</v>
      </c>
      <c r="L22" s="409"/>
    </row>
    <row r="23" spans="1:12" ht="22.5" customHeight="1" x14ac:dyDescent="0.25">
      <c r="A23" s="8" t="s">
        <v>248</v>
      </c>
      <c r="B23" s="361">
        <v>425</v>
      </c>
      <c r="C23" s="361">
        <v>457</v>
      </c>
      <c r="D23" s="9">
        <f t="shared" si="4"/>
        <v>882</v>
      </c>
      <c r="E23" s="9">
        <v>0</v>
      </c>
      <c r="F23" s="9">
        <v>0</v>
      </c>
      <c r="G23" s="9">
        <f t="shared" si="1"/>
        <v>0</v>
      </c>
      <c r="H23" s="9">
        <f t="shared" si="5"/>
        <v>425</v>
      </c>
      <c r="I23" s="9">
        <f t="shared" si="5"/>
        <v>457</v>
      </c>
      <c r="J23" s="9">
        <f t="shared" si="3"/>
        <v>882</v>
      </c>
      <c r="K23" s="396" t="s">
        <v>249</v>
      </c>
      <c r="L23" s="409"/>
    </row>
    <row r="24" spans="1:12" ht="22.5" customHeight="1" thickBot="1" x14ac:dyDescent="0.3">
      <c r="A24" s="20" t="s">
        <v>1340</v>
      </c>
      <c r="B24" s="413">
        <v>126</v>
      </c>
      <c r="C24" s="413">
        <v>309</v>
      </c>
      <c r="D24" s="21">
        <f t="shared" si="4"/>
        <v>435</v>
      </c>
      <c r="E24" s="21">
        <v>0</v>
      </c>
      <c r="F24" s="21">
        <v>0</v>
      </c>
      <c r="G24" s="21">
        <f t="shared" si="1"/>
        <v>0</v>
      </c>
      <c r="H24" s="21">
        <f t="shared" si="5"/>
        <v>126</v>
      </c>
      <c r="I24" s="21">
        <f t="shared" si="5"/>
        <v>309</v>
      </c>
      <c r="J24" s="21">
        <f t="shared" si="3"/>
        <v>435</v>
      </c>
      <c r="K24" s="22" t="s">
        <v>253</v>
      </c>
      <c r="L24" s="409"/>
    </row>
    <row r="25" spans="1:12" ht="22.5" customHeight="1" thickBot="1" x14ac:dyDescent="0.3">
      <c r="A25" s="23" t="s">
        <v>90</v>
      </c>
      <c r="B25" s="24">
        <f>SUM(B9:B24)</f>
        <v>6332</v>
      </c>
      <c r="C25" s="24">
        <f t="shared" ref="C25:J25" si="6">SUM(C9:C24)</f>
        <v>6814</v>
      </c>
      <c r="D25" s="24">
        <f t="shared" si="6"/>
        <v>13146</v>
      </c>
      <c r="E25" s="24">
        <f t="shared" si="6"/>
        <v>0</v>
      </c>
      <c r="F25" s="24">
        <f t="shared" si="6"/>
        <v>0</v>
      </c>
      <c r="G25" s="24">
        <f t="shared" si="6"/>
        <v>0</v>
      </c>
      <c r="H25" s="24">
        <f t="shared" si="6"/>
        <v>6332</v>
      </c>
      <c r="I25" s="24">
        <f t="shared" si="6"/>
        <v>6814</v>
      </c>
      <c r="J25" s="24">
        <f t="shared" si="6"/>
        <v>13146</v>
      </c>
      <c r="K25" s="397" t="s">
        <v>323</v>
      </c>
      <c r="L25" s="409"/>
    </row>
    <row r="26" spans="1:12" ht="43.5" customHeight="1" thickTop="1" x14ac:dyDescent="0.25">
      <c r="A26" s="802"/>
      <c r="B26" s="802"/>
      <c r="C26" s="802"/>
      <c r="D26" s="802"/>
      <c r="E26" s="802"/>
      <c r="F26" s="802"/>
      <c r="G26" s="802"/>
      <c r="H26" s="414"/>
      <c r="I26" s="414"/>
      <c r="J26" s="414"/>
    </row>
    <row r="39" spans="1:13" ht="27.75" customHeight="1" thickBot="1" x14ac:dyDescent="0.35">
      <c r="A39" s="357" t="s">
        <v>1580</v>
      </c>
      <c r="B39" s="357"/>
      <c r="C39" s="357"/>
      <c r="D39" s="357"/>
      <c r="E39" s="357"/>
      <c r="F39" s="357"/>
      <c r="G39" s="357"/>
      <c r="H39" s="357"/>
      <c r="I39" s="357"/>
      <c r="J39" s="357"/>
      <c r="K39" s="365" t="s">
        <v>1581</v>
      </c>
    </row>
    <row r="40" spans="1:13" ht="21.9" customHeight="1" thickTop="1" x14ac:dyDescent="0.3">
      <c r="A40" s="735" t="s">
        <v>205</v>
      </c>
      <c r="B40" s="746" t="s">
        <v>1</v>
      </c>
      <c r="C40" s="746"/>
      <c r="D40" s="746"/>
      <c r="E40" s="746" t="s">
        <v>2</v>
      </c>
      <c r="F40" s="746"/>
      <c r="G40" s="746"/>
      <c r="H40" s="746" t="s">
        <v>4</v>
      </c>
      <c r="I40" s="746"/>
      <c r="J40" s="746"/>
      <c r="K40" s="735" t="s">
        <v>206</v>
      </c>
    </row>
    <row r="41" spans="1:13" ht="21.9" customHeight="1" x14ac:dyDescent="0.3">
      <c r="A41" s="736"/>
      <c r="B41" s="747" t="s">
        <v>6</v>
      </c>
      <c r="C41" s="747"/>
      <c r="D41" s="747"/>
      <c r="E41" s="747" t="s">
        <v>7</v>
      </c>
      <c r="F41" s="747"/>
      <c r="G41" s="747"/>
      <c r="H41" s="747" t="s">
        <v>9</v>
      </c>
      <c r="I41" s="747"/>
      <c r="J41" s="747"/>
      <c r="K41" s="736"/>
    </row>
    <row r="42" spans="1:13" ht="21.9" customHeight="1" x14ac:dyDescent="0.3">
      <c r="A42" s="736"/>
      <c r="B42" s="390" t="s">
        <v>10</v>
      </c>
      <c r="C42" s="390" t="s">
        <v>113</v>
      </c>
      <c r="D42" s="390" t="s">
        <v>12</v>
      </c>
      <c r="E42" s="390" t="s">
        <v>10</v>
      </c>
      <c r="F42" s="390" t="s">
        <v>113</v>
      </c>
      <c r="G42" s="390" t="s">
        <v>12</v>
      </c>
      <c r="H42" s="390" t="s">
        <v>10</v>
      </c>
      <c r="I42" s="390" t="s">
        <v>113</v>
      </c>
      <c r="J42" s="390" t="s">
        <v>12</v>
      </c>
      <c r="K42" s="736"/>
    </row>
    <row r="43" spans="1:13" ht="21.9" customHeight="1" thickBot="1" x14ac:dyDescent="0.35">
      <c r="A43" s="737"/>
      <c r="B43" s="4" t="s">
        <v>13</v>
      </c>
      <c r="C43" s="4" t="s">
        <v>14</v>
      </c>
      <c r="D43" s="4" t="s">
        <v>9</v>
      </c>
      <c r="E43" s="4" t="s">
        <v>13</v>
      </c>
      <c r="F43" s="4" t="s">
        <v>14</v>
      </c>
      <c r="G43" s="4" t="s">
        <v>9</v>
      </c>
      <c r="H43" s="4" t="s">
        <v>13</v>
      </c>
      <c r="I43" s="4" t="s">
        <v>14</v>
      </c>
      <c r="J43" s="4" t="s">
        <v>9</v>
      </c>
      <c r="K43" s="737"/>
    </row>
    <row r="44" spans="1:13" ht="21.9" customHeight="1" x14ac:dyDescent="0.25">
      <c r="A44" s="8" t="s">
        <v>92</v>
      </c>
      <c r="B44" s="9"/>
      <c r="C44" s="9"/>
      <c r="D44" s="9"/>
      <c r="E44" s="9"/>
      <c r="F44" s="9"/>
      <c r="G44" s="9"/>
      <c r="H44" s="9"/>
      <c r="I44" s="9"/>
      <c r="J44" s="9"/>
      <c r="K44" s="396" t="s">
        <v>93</v>
      </c>
    </row>
    <row r="45" spans="1:13" ht="27.75" customHeight="1" x14ac:dyDescent="0.25">
      <c r="A45" s="8" t="s">
        <v>218</v>
      </c>
      <c r="B45" s="9">
        <v>422</v>
      </c>
      <c r="C45" s="9">
        <v>79</v>
      </c>
      <c r="D45" s="9">
        <f>SUM(B45:C45)</f>
        <v>501</v>
      </c>
      <c r="E45" s="9">
        <v>0</v>
      </c>
      <c r="F45" s="9">
        <v>0</v>
      </c>
      <c r="G45" s="9">
        <f>SUM(E45:F45)</f>
        <v>0</v>
      </c>
      <c r="H45" s="9">
        <f>SUM(B45,E45)</f>
        <v>422</v>
      </c>
      <c r="I45" s="9">
        <f t="shared" ref="I45:I55" si="7">SUM(C45,F45)</f>
        <v>79</v>
      </c>
      <c r="J45" s="9">
        <f>SUM(H45:I45)</f>
        <v>501</v>
      </c>
      <c r="K45" s="396" t="s">
        <v>219</v>
      </c>
      <c r="M45" s="409"/>
    </row>
    <row r="46" spans="1:13" ht="27.75" customHeight="1" x14ac:dyDescent="0.25">
      <c r="A46" s="8" t="s">
        <v>226</v>
      </c>
      <c r="B46" s="9">
        <v>378</v>
      </c>
      <c r="C46" s="9">
        <v>230</v>
      </c>
      <c r="D46" s="9">
        <f t="shared" ref="D46:D54" si="8">SUM(B46:C46)</f>
        <v>608</v>
      </c>
      <c r="E46" s="9">
        <v>0</v>
      </c>
      <c r="F46" s="9">
        <v>0</v>
      </c>
      <c r="G46" s="9">
        <f t="shared" ref="G46:G54" si="9">SUM(E46:F46)</f>
        <v>0</v>
      </c>
      <c r="H46" s="9">
        <f t="shared" ref="H46:H49" si="10">SUM(B46,E46)</f>
        <v>378</v>
      </c>
      <c r="I46" s="9">
        <f t="shared" si="7"/>
        <v>230</v>
      </c>
      <c r="J46" s="9">
        <f t="shared" ref="J46:J49" si="11">SUM(H46:I46)</f>
        <v>608</v>
      </c>
      <c r="K46" s="396" t="s">
        <v>1563</v>
      </c>
      <c r="M46" s="409"/>
    </row>
    <row r="47" spans="1:13" ht="27.75" customHeight="1" x14ac:dyDescent="0.25">
      <c r="A47" s="8" t="s">
        <v>470</v>
      </c>
      <c r="B47" s="9">
        <v>78</v>
      </c>
      <c r="C47" s="9">
        <v>29</v>
      </c>
      <c r="D47" s="9">
        <f t="shared" si="8"/>
        <v>107</v>
      </c>
      <c r="E47" s="9">
        <v>0</v>
      </c>
      <c r="F47" s="9">
        <v>0</v>
      </c>
      <c r="G47" s="9">
        <f t="shared" si="9"/>
        <v>0</v>
      </c>
      <c r="H47" s="9">
        <f t="shared" si="10"/>
        <v>78</v>
      </c>
      <c r="I47" s="9">
        <f t="shared" si="7"/>
        <v>29</v>
      </c>
      <c r="J47" s="9">
        <f t="shared" si="11"/>
        <v>107</v>
      </c>
      <c r="K47" s="396" t="s">
        <v>1549</v>
      </c>
      <c r="M47" s="409"/>
    </row>
    <row r="48" spans="1:13" ht="27.75" customHeight="1" x14ac:dyDescent="0.25">
      <c r="A48" s="8" t="s">
        <v>230</v>
      </c>
      <c r="B48" s="9">
        <v>498</v>
      </c>
      <c r="C48" s="9">
        <v>245</v>
      </c>
      <c r="D48" s="9">
        <f t="shared" si="8"/>
        <v>743</v>
      </c>
      <c r="E48" s="9">
        <v>0</v>
      </c>
      <c r="F48" s="9">
        <v>0</v>
      </c>
      <c r="G48" s="9">
        <f t="shared" si="9"/>
        <v>0</v>
      </c>
      <c r="H48" s="9">
        <f t="shared" si="10"/>
        <v>498</v>
      </c>
      <c r="I48" s="9">
        <f t="shared" si="7"/>
        <v>245</v>
      </c>
      <c r="J48" s="9">
        <f t="shared" si="11"/>
        <v>743</v>
      </c>
      <c r="K48" s="396" t="s">
        <v>231</v>
      </c>
      <c r="M48" s="409"/>
    </row>
    <row r="49" spans="1:13" ht="27.75" customHeight="1" x14ac:dyDescent="0.25">
      <c r="A49" s="8" t="s">
        <v>1550</v>
      </c>
      <c r="B49" s="9">
        <v>89</v>
      </c>
      <c r="C49" s="9">
        <v>31</v>
      </c>
      <c r="D49" s="9">
        <f t="shared" si="8"/>
        <v>120</v>
      </c>
      <c r="E49" s="9">
        <v>0</v>
      </c>
      <c r="F49" s="9">
        <v>0</v>
      </c>
      <c r="G49" s="9">
        <f t="shared" si="9"/>
        <v>0</v>
      </c>
      <c r="H49" s="9">
        <f t="shared" si="10"/>
        <v>89</v>
      </c>
      <c r="I49" s="9">
        <f t="shared" si="7"/>
        <v>31</v>
      </c>
      <c r="J49" s="9">
        <f t="shared" si="11"/>
        <v>120</v>
      </c>
      <c r="K49" s="176" t="s">
        <v>1551</v>
      </c>
      <c r="M49" s="409"/>
    </row>
    <row r="50" spans="1:13" ht="27.75" customHeight="1" x14ac:dyDescent="0.25">
      <c r="A50" s="8" t="s">
        <v>474</v>
      </c>
      <c r="B50" s="9">
        <v>33</v>
      </c>
      <c r="C50" s="9">
        <v>27</v>
      </c>
      <c r="D50" s="9">
        <f t="shared" si="8"/>
        <v>60</v>
      </c>
      <c r="E50" s="9">
        <v>0</v>
      </c>
      <c r="F50" s="9">
        <v>0</v>
      </c>
      <c r="G50" s="9">
        <f t="shared" si="9"/>
        <v>0</v>
      </c>
      <c r="H50" s="9">
        <f>SUM(B50,E50)</f>
        <v>33</v>
      </c>
      <c r="I50" s="9">
        <f t="shared" si="7"/>
        <v>27</v>
      </c>
      <c r="J50" s="9">
        <f>SUM(H50:I50)</f>
        <v>60</v>
      </c>
      <c r="K50" s="176" t="s">
        <v>1374</v>
      </c>
      <c r="M50" s="409"/>
    </row>
    <row r="51" spans="1:13" ht="27.75" customHeight="1" x14ac:dyDescent="0.25">
      <c r="A51" s="8" t="s">
        <v>1552</v>
      </c>
      <c r="B51" s="9">
        <v>159</v>
      </c>
      <c r="C51" s="9">
        <v>191</v>
      </c>
      <c r="D51" s="9">
        <f t="shared" si="8"/>
        <v>350</v>
      </c>
      <c r="E51" s="9">
        <v>0</v>
      </c>
      <c r="F51" s="9">
        <v>0</v>
      </c>
      <c r="G51" s="9">
        <f t="shared" si="9"/>
        <v>0</v>
      </c>
      <c r="H51" s="9">
        <f>SUM(B51,E51)</f>
        <v>159</v>
      </c>
      <c r="I51" s="9">
        <f t="shared" si="7"/>
        <v>191</v>
      </c>
      <c r="J51" s="9">
        <f>SUM(H51:I51)</f>
        <v>350</v>
      </c>
      <c r="K51" s="396" t="s">
        <v>1558</v>
      </c>
      <c r="M51" s="409"/>
    </row>
    <row r="52" spans="1:13" ht="27.75" customHeight="1" x14ac:dyDescent="0.25">
      <c r="A52" s="8" t="s">
        <v>238</v>
      </c>
      <c r="B52" s="9">
        <v>219</v>
      </c>
      <c r="C52" s="9">
        <v>32</v>
      </c>
      <c r="D52" s="9">
        <f t="shared" si="8"/>
        <v>251</v>
      </c>
      <c r="E52" s="9">
        <v>0</v>
      </c>
      <c r="F52" s="9">
        <v>0</v>
      </c>
      <c r="G52" s="9">
        <f t="shared" si="9"/>
        <v>0</v>
      </c>
      <c r="H52" s="9">
        <f t="shared" ref="H52:H55" si="12">SUM(B52,E52)</f>
        <v>219</v>
      </c>
      <c r="I52" s="9">
        <f t="shared" si="7"/>
        <v>32</v>
      </c>
      <c r="J52" s="9">
        <f t="shared" ref="J52:J55" si="13">SUM(H52:I52)</f>
        <v>251</v>
      </c>
      <c r="K52" s="396" t="s">
        <v>476</v>
      </c>
      <c r="M52" s="409"/>
    </row>
    <row r="53" spans="1:13" ht="27.75" customHeight="1" x14ac:dyDescent="0.25">
      <c r="A53" s="8" t="s">
        <v>248</v>
      </c>
      <c r="B53" s="9">
        <v>424</v>
      </c>
      <c r="C53" s="9">
        <v>155</v>
      </c>
      <c r="D53" s="9">
        <f t="shared" si="8"/>
        <v>579</v>
      </c>
      <c r="E53" s="9">
        <v>0</v>
      </c>
      <c r="F53" s="9">
        <v>0</v>
      </c>
      <c r="G53" s="9">
        <f t="shared" si="9"/>
        <v>0</v>
      </c>
      <c r="H53" s="9">
        <f t="shared" si="12"/>
        <v>424</v>
      </c>
      <c r="I53" s="9">
        <f t="shared" si="7"/>
        <v>155</v>
      </c>
      <c r="J53" s="9">
        <f t="shared" si="13"/>
        <v>579</v>
      </c>
      <c r="K53" s="396" t="s">
        <v>243</v>
      </c>
      <c r="M53" s="412"/>
    </row>
    <row r="54" spans="1:13" ht="27.75" customHeight="1" x14ac:dyDescent="0.25">
      <c r="A54" s="8" t="s">
        <v>1340</v>
      </c>
      <c r="B54" s="9">
        <v>76</v>
      </c>
      <c r="C54" s="9">
        <v>97</v>
      </c>
      <c r="D54" s="9">
        <f t="shared" si="8"/>
        <v>173</v>
      </c>
      <c r="E54" s="9">
        <v>0</v>
      </c>
      <c r="F54" s="9">
        <v>0</v>
      </c>
      <c r="G54" s="9">
        <f t="shared" si="9"/>
        <v>0</v>
      </c>
      <c r="H54" s="9">
        <f t="shared" si="12"/>
        <v>76</v>
      </c>
      <c r="I54" s="9">
        <f t="shared" si="7"/>
        <v>97</v>
      </c>
      <c r="J54" s="9">
        <f t="shared" si="13"/>
        <v>173</v>
      </c>
      <c r="K54" s="396" t="s">
        <v>253</v>
      </c>
      <c r="M54" s="412"/>
    </row>
    <row r="55" spans="1:13" ht="27.75" customHeight="1" thickBot="1" x14ac:dyDescent="0.3">
      <c r="A55" s="8" t="s">
        <v>127</v>
      </c>
      <c r="B55" s="21">
        <f>SUM(B45:B54)</f>
        <v>2376</v>
      </c>
      <c r="C55" s="21">
        <f t="shared" ref="C55:G55" si="14">SUM(C45:C54)</f>
        <v>1116</v>
      </c>
      <c r="D55" s="21">
        <f>SUM(B55:C55)</f>
        <v>3492</v>
      </c>
      <c r="E55" s="21">
        <f t="shared" si="14"/>
        <v>0</v>
      </c>
      <c r="F55" s="21">
        <f t="shared" si="14"/>
        <v>0</v>
      </c>
      <c r="G55" s="21">
        <f t="shared" si="14"/>
        <v>0</v>
      </c>
      <c r="H55" s="21">
        <f t="shared" si="12"/>
        <v>2376</v>
      </c>
      <c r="I55" s="21">
        <f t="shared" si="7"/>
        <v>1116</v>
      </c>
      <c r="J55" s="21">
        <f t="shared" si="13"/>
        <v>3492</v>
      </c>
      <c r="K55" s="396" t="s">
        <v>325</v>
      </c>
      <c r="M55" s="409"/>
    </row>
    <row r="56" spans="1:13" ht="24" customHeight="1" thickBot="1" x14ac:dyDescent="0.3">
      <c r="A56" s="23" t="s">
        <v>262</v>
      </c>
      <c r="B56" s="24">
        <f t="shared" ref="B56:J56" si="15">SUM(B55,B25)</f>
        <v>8708</v>
      </c>
      <c r="C56" s="24">
        <f t="shared" si="15"/>
        <v>7930</v>
      </c>
      <c r="D56" s="24">
        <f t="shared" si="15"/>
        <v>16638</v>
      </c>
      <c r="E56" s="24">
        <f t="shared" si="15"/>
        <v>0</v>
      </c>
      <c r="F56" s="24">
        <f t="shared" si="15"/>
        <v>0</v>
      </c>
      <c r="G56" s="24">
        <f t="shared" si="15"/>
        <v>0</v>
      </c>
      <c r="H56" s="24">
        <f t="shared" si="15"/>
        <v>8708</v>
      </c>
      <c r="I56" s="24">
        <f t="shared" si="15"/>
        <v>7930</v>
      </c>
      <c r="J56" s="24">
        <f t="shared" si="15"/>
        <v>16638</v>
      </c>
      <c r="K56" s="397" t="s">
        <v>263</v>
      </c>
      <c r="M56" s="409"/>
    </row>
    <row r="57" spans="1:13" ht="16.2" thickTop="1" x14ac:dyDescent="0.25">
      <c r="M57" s="409"/>
    </row>
    <row r="58" spans="1:13" ht="15.6" x14ac:dyDescent="0.25">
      <c r="M58" s="409"/>
    </row>
    <row r="59" spans="1:13" ht="15.6" x14ac:dyDescent="0.25">
      <c r="M59" s="409"/>
    </row>
    <row r="60" spans="1:13" ht="15.6" x14ac:dyDescent="0.25">
      <c r="M60" s="409"/>
    </row>
    <row r="61" spans="1:13" s="659" customFormat="1" ht="15.6" x14ac:dyDescent="0.25">
      <c r="M61" s="409"/>
    </row>
    <row r="62" spans="1:13" s="659" customFormat="1" ht="15.6" x14ac:dyDescent="0.25">
      <c r="M62" s="409"/>
    </row>
    <row r="63" spans="1:13" s="659" customFormat="1" ht="15.6" x14ac:dyDescent="0.25">
      <c r="M63" s="409"/>
    </row>
    <row r="64" spans="1:13" s="659" customFormat="1" ht="15.6" x14ac:dyDescent="0.25">
      <c r="M64" s="409"/>
    </row>
    <row r="67" spans="1:11" s="569" customFormat="1" x14ac:dyDescent="0.25"/>
    <row r="68" spans="1:11" s="569" customFormat="1" x14ac:dyDescent="0.25"/>
    <row r="69" spans="1:11" s="659" customFormat="1" x14ac:dyDescent="0.25"/>
    <row r="73" spans="1:11" ht="23.25" customHeight="1" x14ac:dyDescent="0.25">
      <c r="A73" s="738" t="s">
        <v>1582</v>
      </c>
      <c r="B73" s="738"/>
      <c r="C73" s="738"/>
      <c r="D73" s="738"/>
      <c r="E73" s="738"/>
      <c r="F73" s="738"/>
      <c r="G73" s="738"/>
      <c r="H73" s="738"/>
      <c r="I73" s="738"/>
      <c r="J73" s="738"/>
      <c r="K73" s="738"/>
    </row>
    <row r="74" spans="1:11" s="415" customFormat="1" ht="26.25" customHeight="1" x14ac:dyDescent="0.25">
      <c r="A74" s="801" t="s">
        <v>1583</v>
      </c>
      <c r="B74" s="801"/>
      <c r="C74" s="801"/>
      <c r="D74" s="801"/>
      <c r="E74" s="801"/>
      <c r="F74" s="801"/>
      <c r="G74" s="801"/>
      <c r="H74" s="801"/>
      <c r="I74" s="801"/>
      <c r="J74" s="801"/>
      <c r="K74" s="801"/>
    </row>
    <row r="75" spans="1:11" ht="16.2" thickBot="1" x14ac:dyDescent="0.35">
      <c r="A75" s="357" t="s">
        <v>1584</v>
      </c>
      <c r="K75" s="365" t="s">
        <v>1585</v>
      </c>
    </row>
    <row r="76" spans="1:11" ht="16.2" thickTop="1" x14ac:dyDescent="0.3">
      <c r="A76" s="735" t="s">
        <v>205</v>
      </c>
      <c r="B76" s="746" t="s">
        <v>1</v>
      </c>
      <c r="C76" s="746"/>
      <c r="D76" s="746"/>
      <c r="E76" s="746" t="s">
        <v>2</v>
      </c>
      <c r="F76" s="746"/>
      <c r="G76" s="746"/>
      <c r="H76" s="746" t="s">
        <v>4</v>
      </c>
      <c r="I76" s="746"/>
      <c r="J76" s="746"/>
      <c r="K76" s="735" t="s">
        <v>206</v>
      </c>
    </row>
    <row r="77" spans="1:11" ht="15.6" x14ac:dyDescent="0.3">
      <c r="A77" s="736"/>
      <c r="B77" s="747" t="s">
        <v>6</v>
      </c>
      <c r="C77" s="747"/>
      <c r="D77" s="747"/>
      <c r="E77" s="747" t="s">
        <v>7</v>
      </c>
      <c r="F77" s="747"/>
      <c r="G77" s="747"/>
      <c r="H77" s="747" t="s">
        <v>9</v>
      </c>
      <c r="I77" s="747"/>
      <c r="J77" s="747"/>
      <c r="K77" s="736"/>
    </row>
    <row r="78" spans="1:11" ht="15.6" x14ac:dyDescent="0.3">
      <c r="A78" s="736"/>
      <c r="B78" s="390" t="s">
        <v>10</v>
      </c>
      <c r="C78" s="390" t="s">
        <v>113</v>
      </c>
      <c r="D78" s="390" t="s">
        <v>12</v>
      </c>
      <c r="E78" s="390" t="s">
        <v>10</v>
      </c>
      <c r="F78" s="390" t="s">
        <v>113</v>
      </c>
      <c r="G78" s="390" t="s">
        <v>12</v>
      </c>
      <c r="H78" s="390" t="s">
        <v>10</v>
      </c>
      <c r="I78" s="390" t="s">
        <v>113</v>
      </c>
      <c r="J78" s="390" t="s">
        <v>12</v>
      </c>
      <c r="K78" s="736"/>
    </row>
    <row r="79" spans="1:11" ht="16.2" thickBot="1" x14ac:dyDescent="0.35">
      <c r="A79" s="737"/>
      <c r="B79" s="4" t="s">
        <v>13</v>
      </c>
      <c r="C79" s="4" t="s">
        <v>14</v>
      </c>
      <c r="D79" s="4" t="s">
        <v>9</v>
      </c>
      <c r="E79" s="4" t="s">
        <v>13</v>
      </c>
      <c r="F79" s="4" t="s">
        <v>14</v>
      </c>
      <c r="G79" s="4" t="s">
        <v>9</v>
      </c>
      <c r="H79" s="4" t="s">
        <v>13</v>
      </c>
      <c r="I79" s="4" t="s">
        <v>14</v>
      </c>
      <c r="J79" s="4" t="s">
        <v>9</v>
      </c>
      <c r="K79" s="737"/>
    </row>
    <row r="80" spans="1:11" ht="23.25" customHeight="1" x14ac:dyDescent="0.25">
      <c r="A80" s="8" t="s">
        <v>15</v>
      </c>
      <c r="B80" s="21"/>
      <c r="C80" s="21"/>
      <c r="D80" s="9"/>
      <c r="E80" s="9"/>
      <c r="F80" s="9"/>
      <c r="G80" s="9"/>
      <c r="H80" s="9"/>
      <c r="I80" s="9"/>
      <c r="J80" s="9"/>
      <c r="K80" s="396" t="s">
        <v>207</v>
      </c>
    </row>
    <row r="81" spans="1:11" ht="23.25" customHeight="1" x14ac:dyDescent="0.25">
      <c r="A81" s="8" t="s">
        <v>208</v>
      </c>
      <c r="B81" s="361">
        <v>186</v>
      </c>
      <c r="C81" s="361">
        <v>276</v>
      </c>
      <c r="D81" s="9">
        <f>SUM(B81:C81)</f>
        <v>462</v>
      </c>
      <c r="E81" s="9">
        <v>0</v>
      </c>
      <c r="F81" s="9">
        <v>0</v>
      </c>
      <c r="G81" s="9">
        <f>SUM(E81:F81)</f>
        <v>0</v>
      </c>
      <c r="H81" s="9">
        <f>SUM(B81,E81)</f>
        <v>186</v>
      </c>
      <c r="I81" s="9">
        <f>SUM(C81,F81)</f>
        <v>276</v>
      </c>
      <c r="J81" s="9">
        <f>SUM(H81:I81)</f>
        <v>462</v>
      </c>
      <c r="K81" s="396" t="s">
        <v>209</v>
      </c>
    </row>
    <row r="82" spans="1:11" ht="23.25" customHeight="1" x14ac:dyDescent="0.25">
      <c r="A82" s="8" t="s">
        <v>1132</v>
      </c>
      <c r="B82" s="361">
        <v>141</v>
      </c>
      <c r="C82" s="361">
        <v>265</v>
      </c>
      <c r="D82" s="9">
        <f t="shared" ref="D82:D89" si="16">SUM(B82:C82)</f>
        <v>406</v>
      </c>
      <c r="E82" s="9">
        <v>0</v>
      </c>
      <c r="F82" s="9">
        <v>0</v>
      </c>
      <c r="G82" s="9">
        <f t="shared" ref="G82:G88" si="17">SUM(E82:F82)</f>
        <v>0</v>
      </c>
      <c r="H82" s="9">
        <f t="shared" ref="H82:I96" si="18">SUM(B82,E82)</f>
        <v>141</v>
      </c>
      <c r="I82" s="9">
        <f t="shared" si="18"/>
        <v>265</v>
      </c>
      <c r="J82" s="9">
        <f t="shared" ref="J82:J96" si="19">SUM(H82:I82)</f>
        <v>406</v>
      </c>
      <c r="K82" s="396" t="s">
        <v>213</v>
      </c>
    </row>
    <row r="83" spans="1:11" ht="23.25" customHeight="1" x14ac:dyDescent="0.25">
      <c r="A83" s="8" t="s">
        <v>218</v>
      </c>
      <c r="B83" s="361">
        <v>267</v>
      </c>
      <c r="C83" s="361">
        <v>257</v>
      </c>
      <c r="D83" s="9">
        <f t="shared" si="16"/>
        <v>524</v>
      </c>
      <c r="E83" s="9">
        <v>0</v>
      </c>
      <c r="F83" s="9">
        <v>0</v>
      </c>
      <c r="G83" s="9">
        <f t="shared" si="17"/>
        <v>0</v>
      </c>
      <c r="H83" s="9">
        <f t="shared" si="18"/>
        <v>267</v>
      </c>
      <c r="I83" s="9">
        <f t="shared" si="18"/>
        <v>257</v>
      </c>
      <c r="J83" s="9">
        <f t="shared" si="19"/>
        <v>524</v>
      </c>
      <c r="K83" s="396" t="s">
        <v>219</v>
      </c>
    </row>
    <row r="84" spans="1:11" ht="23.25" customHeight="1" x14ac:dyDescent="0.25">
      <c r="A84" s="8" t="s">
        <v>522</v>
      </c>
      <c r="B84" s="361">
        <v>236</v>
      </c>
      <c r="C84" s="361">
        <v>177</v>
      </c>
      <c r="D84" s="9">
        <f t="shared" si="16"/>
        <v>413</v>
      </c>
      <c r="E84" s="9">
        <v>0</v>
      </c>
      <c r="F84" s="9">
        <v>0</v>
      </c>
      <c r="G84" s="9">
        <f t="shared" si="17"/>
        <v>0</v>
      </c>
      <c r="H84" s="9">
        <f t="shared" si="18"/>
        <v>236</v>
      </c>
      <c r="I84" s="9">
        <f t="shared" si="18"/>
        <v>177</v>
      </c>
      <c r="J84" s="9">
        <f t="shared" si="19"/>
        <v>413</v>
      </c>
      <c r="K84" s="396" t="s">
        <v>223</v>
      </c>
    </row>
    <row r="85" spans="1:11" ht="23.25" customHeight="1" x14ac:dyDescent="0.25">
      <c r="A85" s="8" t="s">
        <v>998</v>
      </c>
      <c r="B85" s="361">
        <v>66</v>
      </c>
      <c r="C85" s="361">
        <v>52</v>
      </c>
      <c r="D85" s="9">
        <f t="shared" si="16"/>
        <v>118</v>
      </c>
      <c r="E85" s="9">
        <v>0</v>
      </c>
      <c r="F85" s="9">
        <v>0</v>
      </c>
      <c r="G85" s="9">
        <f t="shared" si="17"/>
        <v>0</v>
      </c>
      <c r="H85" s="9">
        <f t="shared" si="18"/>
        <v>66</v>
      </c>
      <c r="I85" s="9">
        <f t="shared" si="18"/>
        <v>52</v>
      </c>
      <c r="J85" s="9">
        <f t="shared" si="19"/>
        <v>118</v>
      </c>
      <c r="K85" s="396" t="s">
        <v>1372</v>
      </c>
    </row>
    <row r="86" spans="1:11" ht="23.25" customHeight="1" x14ac:dyDescent="0.25">
      <c r="A86" s="8" t="s">
        <v>226</v>
      </c>
      <c r="B86" s="361">
        <v>255</v>
      </c>
      <c r="C86" s="361">
        <v>428</v>
      </c>
      <c r="D86" s="9">
        <f t="shared" si="16"/>
        <v>683</v>
      </c>
      <c r="E86" s="9">
        <v>0</v>
      </c>
      <c r="F86" s="9">
        <v>0</v>
      </c>
      <c r="G86" s="9">
        <f t="shared" si="17"/>
        <v>0</v>
      </c>
      <c r="H86" s="9">
        <f t="shared" si="18"/>
        <v>255</v>
      </c>
      <c r="I86" s="9">
        <f t="shared" si="18"/>
        <v>428</v>
      </c>
      <c r="J86" s="9">
        <f t="shared" si="19"/>
        <v>683</v>
      </c>
      <c r="K86" s="396" t="s">
        <v>267</v>
      </c>
    </row>
    <row r="87" spans="1:11" ht="23.25" customHeight="1" x14ac:dyDescent="0.25">
      <c r="A87" s="8" t="s">
        <v>470</v>
      </c>
      <c r="B87" s="361">
        <v>285</v>
      </c>
      <c r="C87" s="361">
        <v>267</v>
      </c>
      <c r="D87" s="9">
        <f t="shared" si="16"/>
        <v>552</v>
      </c>
      <c r="E87" s="9">
        <v>0</v>
      </c>
      <c r="F87" s="9">
        <v>0</v>
      </c>
      <c r="G87" s="9">
        <f t="shared" si="17"/>
        <v>0</v>
      </c>
      <c r="H87" s="9">
        <f t="shared" si="18"/>
        <v>285</v>
      </c>
      <c r="I87" s="9">
        <f t="shared" si="18"/>
        <v>267</v>
      </c>
      <c r="J87" s="9">
        <f t="shared" si="19"/>
        <v>552</v>
      </c>
      <c r="K87" s="396" t="s">
        <v>1549</v>
      </c>
    </row>
    <row r="88" spans="1:11" ht="23.25" customHeight="1" x14ac:dyDescent="0.25">
      <c r="A88" s="8" t="s">
        <v>230</v>
      </c>
      <c r="B88" s="361">
        <v>1092</v>
      </c>
      <c r="C88" s="361">
        <v>737</v>
      </c>
      <c r="D88" s="9">
        <f t="shared" si="16"/>
        <v>1829</v>
      </c>
      <c r="E88" s="9">
        <v>0</v>
      </c>
      <c r="F88" s="9">
        <v>0</v>
      </c>
      <c r="G88" s="9">
        <f t="shared" si="17"/>
        <v>0</v>
      </c>
      <c r="H88" s="9">
        <f t="shared" si="18"/>
        <v>1092</v>
      </c>
      <c r="I88" s="9">
        <f t="shared" si="18"/>
        <v>737</v>
      </c>
      <c r="J88" s="9">
        <f t="shared" si="19"/>
        <v>1829</v>
      </c>
      <c r="K88" s="396" t="s">
        <v>231</v>
      </c>
    </row>
    <row r="89" spans="1:11" ht="23.25" customHeight="1" x14ac:dyDescent="0.25">
      <c r="A89" s="8" t="s">
        <v>1550</v>
      </c>
      <c r="B89" s="361">
        <v>1056</v>
      </c>
      <c r="C89" s="361">
        <v>1526</v>
      </c>
      <c r="D89" s="9">
        <f t="shared" si="16"/>
        <v>2582</v>
      </c>
      <c r="E89" s="9">
        <v>0</v>
      </c>
      <c r="F89" s="9">
        <v>0</v>
      </c>
      <c r="G89" s="9">
        <f>SUM(E89:F89)</f>
        <v>0</v>
      </c>
      <c r="H89" s="9">
        <f t="shared" si="18"/>
        <v>1056</v>
      </c>
      <c r="I89" s="9">
        <f t="shared" si="18"/>
        <v>1526</v>
      </c>
      <c r="J89" s="9">
        <f t="shared" si="19"/>
        <v>2582</v>
      </c>
      <c r="K89" s="176" t="s">
        <v>1551</v>
      </c>
    </row>
    <row r="90" spans="1:11" ht="23.25" customHeight="1" x14ac:dyDescent="0.25">
      <c r="A90" s="8" t="s">
        <v>474</v>
      </c>
      <c r="B90" s="361">
        <v>391</v>
      </c>
      <c r="C90" s="361">
        <v>422</v>
      </c>
      <c r="D90" s="9">
        <f>SUM(B90:C90)</f>
        <v>813</v>
      </c>
      <c r="E90" s="9">
        <v>0</v>
      </c>
      <c r="F90" s="9">
        <v>0</v>
      </c>
      <c r="G90" s="9">
        <f>SUM(E90:F90)</f>
        <v>0</v>
      </c>
      <c r="H90" s="9">
        <f t="shared" si="18"/>
        <v>391</v>
      </c>
      <c r="I90" s="9">
        <f t="shared" si="18"/>
        <v>422</v>
      </c>
      <c r="J90" s="9">
        <f t="shared" si="19"/>
        <v>813</v>
      </c>
      <c r="K90" s="176" t="s">
        <v>1374</v>
      </c>
    </row>
    <row r="91" spans="1:11" ht="23.25" customHeight="1" x14ac:dyDescent="0.25">
      <c r="A91" s="8" t="s">
        <v>1552</v>
      </c>
      <c r="B91" s="361">
        <v>577</v>
      </c>
      <c r="C91" s="361">
        <v>684</v>
      </c>
      <c r="D91" s="9">
        <f>SUM(B91:C91)</f>
        <v>1261</v>
      </c>
      <c r="E91" s="9">
        <v>0</v>
      </c>
      <c r="F91" s="9">
        <v>0</v>
      </c>
      <c r="G91" s="9">
        <f t="shared" ref="G91:G96" si="20">SUM(E91:F91)</f>
        <v>0</v>
      </c>
      <c r="H91" s="9">
        <f t="shared" si="18"/>
        <v>577</v>
      </c>
      <c r="I91" s="9">
        <f t="shared" si="18"/>
        <v>684</v>
      </c>
      <c r="J91" s="9">
        <f t="shared" si="19"/>
        <v>1261</v>
      </c>
      <c r="K91" s="396" t="s">
        <v>1558</v>
      </c>
    </row>
    <row r="92" spans="1:11" ht="23.25" customHeight="1" x14ac:dyDescent="0.25">
      <c r="A92" s="8" t="s">
        <v>238</v>
      </c>
      <c r="B92" s="361">
        <v>400</v>
      </c>
      <c r="C92" s="361">
        <v>112</v>
      </c>
      <c r="D92" s="9">
        <f t="shared" ref="D92:D96" si="21">SUM(B92:C92)</f>
        <v>512</v>
      </c>
      <c r="E92" s="9">
        <v>0</v>
      </c>
      <c r="F92" s="9">
        <v>0</v>
      </c>
      <c r="G92" s="9">
        <f t="shared" si="20"/>
        <v>0</v>
      </c>
      <c r="H92" s="9">
        <f t="shared" si="18"/>
        <v>400</v>
      </c>
      <c r="I92" s="9">
        <f t="shared" si="18"/>
        <v>112</v>
      </c>
      <c r="J92" s="9">
        <f t="shared" si="19"/>
        <v>512</v>
      </c>
      <c r="K92" s="396" t="s">
        <v>476</v>
      </c>
    </row>
    <row r="93" spans="1:11" ht="23.25" customHeight="1" x14ac:dyDescent="0.25">
      <c r="A93" s="8" t="s">
        <v>242</v>
      </c>
      <c r="B93" s="361">
        <v>302</v>
      </c>
      <c r="C93" s="361">
        <v>525</v>
      </c>
      <c r="D93" s="9">
        <f t="shared" si="21"/>
        <v>827</v>
      </c>
      <c r="E93" s="9">
        <v>0</v>
      </c>
      <c r="F93" s="9">
        <v>0</v>
      </c>
      <c r="G93" s="9">
        <f t="shared" si="20"/>
        <v>0</v>
      </c>
      <c r="H93" s="9">
        <f t="shared" si="18"/>
        <v>302</v>
      </c>
      <c r="I93" s="9">
        <f t="shared" si="18"/>
        <v>525</v>
      </c>
      <c r="J93" s="9">
        <f t="shared" si="19"/>
        <v>827</v>
      </c>
      <c r="K93" s="396" t="s">
        <v>243</v>
      </c>
    </row>
    <row r="94" spans="1:11" ht="23.25" customHeight="1" x14ac:dyDescent="0.25">
      <c r="A94" s="8" t="s">
        <v>1554</v>
      </c>
      <c r="B94" s="361">
        <v>53</v>
      </c>
      <c r="C94" s="361">
        <v>14</v>
      </c>
      <c r="D94" s="9">
        <f t="shared" si="21"/>
        <v>67</v>
      </c>
      <c r="E94" s="9">
        <v>0</v>
      </c>
      <c r="F94" s="9">
        <v>0</v>
      </c>
      <c r="G94" s="9">
        <f t="shared" si="20"/>
        <v>0</v>
      </c>
      <c r="H94" s="9">
        <f t="shared" si="18"/>
        <v>53</v>
      </c>
      <c r="I94" s="9">
        <f t="shared" si="18"/>
        <v>14</v>
      </c>
      <c r="J94" s="9">
        <f t="shared" si="19"/>
        <v>67</v>
      </c>
      <c r="K94" s="396" t="s">
        <v>1555</v>
      </c>
    </row>
    <row r="95" spans="1:11" ht="23.25" customHeight="1" x14ac:dyDescent="0.25">
      <c r="A95" s="8" t="s">
        <v>248</v>
      </c>
      <c r="B95" s="361">
        <v>413</v>
      </c>
      <c r="C95" s="361">
        <v>445</v>
      </c>
      <c r="D95" s="9">
        <f t="shared" si="21"/>
        <v>858</v>
      </c>
      <c r="E95" s="9">
        <v>0</v>
      </c>
      <c r="F95" s="9">
        <v>0</v>
      </c>
      <c r="G95" s="9">
        <f t="shared" si="20"/>
        <v>0</v>
      </c>
      <c r="H95" s="9">
        <f t="shared" si="18"/>
        <v>413</v>
      </c>
      <c r="I95" s="9">
        <f t="shared" si="18"/>
        <v>445</v>
      </c>
      <c r="J95" s="9">
        <f t="shared" si="19"/>
        <v>858</v>
      </c>
      <c r="K95" s="396" t="s">
        <v>249</v>
      </c>
    </row>
    <row r="96" spans="1:11" ht="23.25" customHeight="1" thickBot="1" x14ac:dyDescent="0.3">
      <c r="A96" s="20" t="s">
        <v>1340</v>
      </c>
      <c r="B96" s="413">
        <v>125</v>
      </c>
      <c r="C96" s="413">
        <v>308</v>
      </c>
      <c r="D96" s="21">
        <f t="shared" si="21"/>
        <v>433</v>
      </c>
      <c r="E96" s="21">
        <v>0</v>
      </c>
      <c r="F96" s="21">
        <v>0</v>
      </c>
      <c r="G96" s="21">
        <f t="shared" si="20"/>
        <v>0</v>
      </c>
      <c r="H96" s="9">
        <f t="shared" si="18"/>
        <v>125</v>
      </c>
      <c r="I96" s="9">
        <f t="shared" si="18"/>
        <v>308</v>
      </c>
      <c r="J96" s="9">
        <f t="shared" si="19"/>
        <v>433</v>
      </c>
      <c r="K96" s="22" t="s">
        <v>253</v>
      </c>
    </row>
    <row r="97" spans="1:11" ht="23.25" customHeight="1" thickBot="1" x14ac:dyDescent="0.3">
      <c r="A97" s="23" t="s">
        <v>90</v>
      </c>
      <c r="B97" s="24">
        <f>SUM(B81:B96)</f>
        <v>5845</v>
      </c>
      <c r="C97" s="24">
        <f t="shared" ref="C97:J97" si="22">SUM(C81:C96)</f>
        <v>6495</v>
      </c>
      <c r="D97" s="24">
        <f t="shared" si="22"/>
        <v>12340</v>
      </c>
      <c r="E97" s="24">
        <f t="shared" si="22"/>
        <v>0</v>
      </c>
      <c r="F97" s="24">
        <f t="shared" si="22"/>
        <v>0</v>
      </c>
      <c r="G97" s="24">
        <f t="shared" si="22"/>
        <v>0</v>
      </c>
      <c r="H97" s="24">
        <f t="shared" si="22"/>
        <v>5845</v>
      </c>
      <c r="I97" s="24">
        <f t="shared" si="22"/>
        <v>6495</v>
      </c>
      <c r="J97" s="24">
        <f t="shared" si="22"/>
        <v>12340</v>
      </c>
      <c r="K97" s="397" t="s">
        <v>323</v>
      </c>
    </row>
    <row r="98" spans="1:11" ht="23.25" customHeight="1" thickTop="1" x14ac:dyDescent="0.25"/>
    <row r="99" spans="1:11" ht="25.5" customHeight="1" x14ac:dyDescent="0.25"/>
    <row r="100" spans="1:11" ht="25.5" customHeight="1" x14ac:dyDescent="0.25"/>
    <row r="101" spans="1:11" ht="25.5" customHeight="1" x14ac:dyDescent="0.25"/>
    <row r="102" spans="1:11" s="659" customFormat="1" ht="25.5" customHeight="1" x14ac:dyDescent="0.25"/>
    <row r="103" spans="1:11" ht="25.5" customHeight="1" x14ac:dyDescent="0.25"/>
    <row r="104" spans="1:11" ht="25.5" customHeight="1" x14ac:dyDescent="0.25"/>
    <row r="105" spans="1:11" ht="21.75" customHeight="1" x14ac:dyDescent="0.25"/>
    <row r="106" spans="1:11" ht="28.5" customHeight="1" thickBot="1" x14ac:dyDescent="0.35">
      <c r="A106" s="357" t="s">
        <v>1586</v>
      </c>
      <c r="B106" s="357"/>
      <c r="C106" s="357"/>
      <c r="D106" s="357"/>
      <c r="E106" s="357"/>
      <c r="F106" s="357"/>
      <c r="G106" s="357"/>
      <c r="H106" s="357"/>
      <c r="I106" s="357"/>
      <c r="J106" s="357"/>
      <c r="K106" s="365" t="s">
        <v>1587</v>
      </c>
    </row>
    <row r="107" spans="1:11" ht="20.100000000000001" customHeight="1" thickTop="1" x14ac:dyDescent="0.3">
      <c r="A107" s="735" t="s">
        <v>205</v>
      </c>
      <c r="B107" s="746" t="s">
        <v>1</v>
      </c>
      <c r="C107" s="746"/>
      <c r="D107" s="746"/>
      <c r="E107" s="746" t="s">
        <v>2</v>
      </c>
      <c r="F107" s="746"/>
      <c r="G107" s="746"/>
      <c r="H107" s="746" t="s">
        <v>4</v>
      </c>
      <c r="I107" s="746"/>
      <c r="J107" s="746"/>
      <c r="K107" s="735" t="s">
        <v>206</v>
      </c>
    </row>
    <row r="108" spans="1:11" ht="20.100000000000001" customHeight="1" x14ac:dyDescent="0.3">
      <c r="A108" s="736"/>
      <c r="B108" s="747" t="s">
        <v>6</v>
      </c>
      <c r="C108" s="747"/>
      <c r="D108" s="747"/>
      <c r="E108" s="747" t="s">
        <v>7</v>
      </c>
      <c r="F108" s="747"/>
      <c r="G108" s="747"/>
      <c r="H108" s="747" t="s">
        <v>9</v>
      </c>
      <c r="I108" s="747"/>
      <c r="J108" s="747"/>
      <c r="K108" s="736"/>
    </row>
    <row r="109" spans="1:11" ht="20.100000000000001" customHeight="1" x14ac:dyDescent="0.3">
      <c r="A109" s="736"/>
      <c r="B109" s="390" t="s">
        <v>10</v>
      </c>
      <c r="C109" s="390" t="s">
        <v>113</v>
      </c>
      <c r="D109" s="390" t="s">
        <v>12</v>
      </c>
      <c r="E109" s="390" t="s">
        <v>10</v>
      </c>
      <c r="F109" s="390" t="s">
        <v>113</v>
      </c>
      <c r="G109" s="390" t="s">
        <v>12</v>
      </c>
      <c r="H109" s="390" t="s">
        <v>10</v>
      </c>
      <c r="I109" s="390" t="s">
        <v>113</v>
      </c>
      <c r="J109" s="390" t="s">
        <v>12</v>
      </c>
      <c r="K109" s="736"/>
    </row>
    <row r="110" spans="1:11" ht="20.100000000000001" customHeight="1" thickBot="1" x14ac:dyDescent="0.35">
      <c r="A110" s="737"/>
      <c r="B110" s="4" t="s">
        <v>13</v>
      </c>
      <c r="C110" s="4" t="s">
        <v>14</v>
      </c>
      <c r="D110" s="4" t="s">
        <v>9</v>
      </c>
      <c r="E110" s="4" t="s">
        <v>13</v>
      </c>
      <c r="F110" s="4" t="s">
        <v>14</v>
      </c>
      <c r="G110" s="4" t="s">
        <v>9</v>
      </c>
      <c r="H110" s="4" t="s">
        <v>13</v>
      </c>
      <c r="I110" s="4" t="s">
        <v>14</v>
      </c>
      <c r="J110" s="4" t="s">
        <v>9</v>
      </c>
      <c r="K110" s="737"/>
    </row>
    <row r="111" spans="1:11" ht="23.25" customHeight="1" x14ac:dyDescent="0.25">
      <c r="A111" s="8" t="s">
        <v>92</v>
      </c>
      <c r="B111" s="9"/>
      <c r="C111" s="9"/>
      <c r="D111" s="9"/>
      <c r="E111" s="9"/>
      <c r="F111" s="9"/>
      <c r="G111" s="9"/>
      <c r="H111" s="9"/>
      <c r="I111" s="9"/>
      <c r="J111" s="9"/>
      <c r="K111" s="396" t="s">
        <v>93</v>
      </c>
    </row>
    <row r="112" spans="1:11" ht="23.25" customHeight="1" x14ac:dyDescent="0.25">
      <c r="A112" s="8" t="s">
        <v>218</v>
      </c>
      <c r="B112" s="9">
        <v>337</v>
      </c>
      <c r="C112" s="9">
        <v>64</v>
      </c>
      <c r="D112" s="9">
        <f>SUM(B112:C112)</f>
        <v>401</v>
      </c>
      <c r="E112" s="9">
        <v>0</v>
      </c>
      <c r="F112" s="9">
        <v>0</v>
      </c>
      <c r="G112" s="9">
        <f>SUM(E112:F112)</f>
        <v>0</v>
      </c>
      <c r="H112" s="9">
        <f>SUM(B112,E112)</f>
        <v>337</v>
      </c>
      <c r="I112" s="9">
        <f>SUM(C112,F112)</f>
        <v>64</v>
      </c>
      <c r="J112" s="9">
        <f>SUM(H112:I112)</f>
        <v>401</v>
      </c>
      <c r="K112" s="396" t="s">
        <v>219</v>
      </c>
    </row>
    <row r="113" spans="1:11" ht="23.25" customHeight="1" x14ac:dyDescent="0.25">
      <c r="A113" s="8" t="s">
        <v>226</v>
      </c>
      <c r="B113" s="9">
        <v>349</v>
      </c>
      <c r="C113" s="9">
        <v>208</v>
      </c>
      <c r="D113" s="9">
        <f t="shared" ref="D113:D116" si="23">SUM(B113:C113)</f>
        <v>557</v>
      </c>
      <c r="E113" s="9">
        <v>0</v>
      </c>
      <c r="F113" s="9">
        <v>0</v>
      </c>
      <c r="G113" s="9">
        <f t="shared" ref="G113:G116" si="24">SUM(E113:F113)</f>
        <v>0</v>
      </c>
      <c r="H113" s="9">
        <f t="shared" ref="H113:I121" si="25">SUM(B113,E113)</f>
        <v>349</v>
      </c>
      <c r="I113" s="9">
        <f t="shared" si="25"/>
        <v>208</v>
      </c>
      <c r="J113" s="9">
        <f t="shared" ref="J113:J121" si="26">SUM(H113:I113)</f>
        <v>557</v>
      </c>
      <c r="K113" s="396" t="s">
        <v>1563</v>
      </c>
    </row>
    <row r="114" spans="1:11" ht="23.25" customHeight="1" x14ac:dyDescent="0.25">
      <c r="A114" s="8" t="s">
        <v>470</v>
      </c>
      <c r="B114" s="9">
        <v>76</v>
      </c>
      <c r="C114" s="9">
        <v>29</v>
      </c>
      <c r="D114" s="9">
        <f t="shared" si="23"/>
        <v>105</v>
      </c>
      <c r="E114" s="9">
        <v>0</v>
      </c>
      <c r="F114" s="9">
        <v>0</v>
      </c>
      <c r="G114" s="9">
        <f t="shared" si="24"/>
        <v>0</v>
      </c>
      <c r="H114" s="9">
        <f t="shared" si="25"/>
        <v>76</v>
      </c>
      <c r="I114" s="9">
        <f t="shared" si="25"/>
        <v>29</v>
      </c>
      <c r="J114" s="9">
        <f t="shared" si="26"/>
        <v>105</v>
      </c>
      <c r="K114" s="396" t="s">
        <v>1549</v>
      </c>
    </row>
    <row r="115" spans="1:11" ht="23.25" customHeight="1" x14ac:dyDescent="0.25">
      <c r="A115" s="8" t="s">
        <v>230</v>
      </c>
      <c r="B115" s="9">
        <v>462</v>
      </c>
      <c r="C115" s="9">
        <v>237</v>
      </c>
      <c r="D115" s="9">
        <f t="shared" si="23"/>
        <v>699</v>
      </c>
      <c r="E115" s="9">
        <v>0</v>
      </c>
      <c r="F115" s="9">
        <v>0</v>
      </c>
      <c r="G115" s="9">
        <f t="shared" si="24"/>
        <v>0</v>
      </c>
      <c r="H115" s="9">
        <f t="shared" si="25"/>
        <v>462</v>
      </c>
      <c r="I115" s="9">
        <f t="shared" si="25"/>
        <v>237</v>
      </c>
      <c r="J115" s="9">
        <f t="shared" si="26"/>
        <v>699</v>
      </c>
      <c r="K115" s="396" t="s">
        <v>231</v>
      </c>
    </row>
    <row r="116" spans="1:11" ht="23.25" customHeight="1" x14ac:dyDescent="0.25">
      <c r="A116" s="8" t="s">
        <v>1550</v>
      </c>
      <c r="B116" s="9">
        <v>65</v>
      </c>
      <c r="C116" s="9">
        <v>27</v>
      </c>
      <c r="D116" s="9">
        <f t="shared" si="23"/>
        <v>92</v>
      </c>
      <c r="E116" s="9">
        <v>0</v>
      </c>
      <c r="F116" s="9">
        <v>0</v>
      </c>
      <c r="G116" s="9">
        <f t="shared" si="24"/>
        <v>0</v>
      </c>
      <c r="H116" s="9">
        <f t="shared" si="25"/>
        <v>65</v>
      </c>
      <c r="I116" s="9">
        <f t="shared" si="25"/>
        <v>27</v>
      </c>
      <c r="J116" s="9">
        <f t="shared" si="26"/>
        <v>92</v>
      </c>
      <c r="K116" s="176" t="s">
        <v>1551</v>
      </c>
    </row>
    <row r="117" spans="1:11" ht="23.25" customHeight="1" x14ac:dyDescent="0.25">
      <c r="A117" s="8" t="s">
        <v>474</v>
      </c>
      <c r="B117" s="9">
        <v>32</v>
      </c>
      <c r="C117" s="9">
        <v>27</v>
      </c>
      <c r="D117" s="9">
        <f>SUM(B117:C117)</f>
        <v>59</v>
      </c>
      <c r="E117" s="9">
        <v>0</v>
      </c>
      <c r="F117" s="9">
        <v>0</v>
      </c>
      <c r="G117" s="9">
        <f>SUM(E117:F117)</f>
        <v>0</v>
      </c>
      <c r="H117" s="9">
        <f t="shared" si="25"/>
        <v>32</v>
      </c>
      <c r="I117" s="9">
        <f t="shared" si="25"/>
        <v>27</v>
      </c>
      <c r="J117" s="9">
        <f t="shared" si="26"/>
        <v>59</v>
      </c>
      <c r="K117" s="176" t="s">
        <v>1374</v>
      </c>
    </row>
    <row r="118" spans="1:11" ht="23.25" customHeight="1" x14ac:dyDescent="0.25">
      <c r="A118" s="8" t="s">
        <v>1552</v>
      </c>
      <c r="B118" s="9">
        <v>115</v>
      </c>
      <c r="C118" s="9">
        <v>159</v>
      </c>
      <c r="D118" s="9">
        <f t="shared" ref="D118:D121" si="27">SUM(B118:C118)</f>
        <v>274</v>
      </c>
      <c r="E118" s="9">
        <v>0</v>
      </c>
      <c r="F118" s="9">
        <v>0</v>
      </c>
      <c r="G118" s="9">
        <f>SUM(E118:F118)</f>
        <v>0</v>
      </c>
      <c r="H118" s="9">
        <f t="shared" si="25"/>
        <v>115</v>
      </c>
      <c r="I118" s="9">
        <f t="shared" si="25"/>
        <v>159</v>
      </c>
      <c r="J118" s="9">
        <f t="shared" si="26"/>
        <v>274</v>
      </c>
      <c r="K118" s="396" t="s">
        <v>1558</v>
      </c>
    </row>
    <row r="119" spans="1:11" ht="23.25" customHeight="1" x14ac:dyDescent="0.25">
      <c r="A119" s="8" t="s">
        <v>238</v>
      </c>
      <c r="B119" s="9">
        <v>216</v>
      </c>
      <c r="C119" s="9">
        <v>30</v>
      </c>
      <c r="D119" s="9">
        <f t="shared" si="27"/>
        <v>246</v>
      </c>
      <c r="E119" s="9">
        <v>0</v>
      </c>
      <c r="F119" s="9">
        <v>0</v>
      </c>
      <c r="G119" s="9">
        <f t="shared" ref="G119:G121" si="28">SUM(E119:F119)</f>
        <v>0</v>
      </c>
      <c r="H119" s="9">
        <f t="shared" si="25"/>
        <v>216</v>
      </c>
      <c r="I119" s="9">
        <f t="shared" si="25"/>
        <v>30</v>
      </c>
      <c r="J119" s="9">
        <f t="shared" si="26"/>
        <v>246</v>
      </c>
      <c r="K119" s="396" t="s">
        <v>476</v>
      </c>
    </row>
    <row r="120" spans="1:11" ht="23.25" customHeight="1" x14ac:dyDescent="0.25">
      <c r="A120" s="8" t="s">
        <v>248</v>
      </c>
      <c r="B120" s="9">
        <v>405</v>
      </c>
      <c r="C120" s="9">
        <v>147</v>
      </c>
      <c r="D120" s="9">
        <f t="shared" si="27"/>
        <v>552</v>
      </c>
      <c r="E120" s="9">
        <v>0</v>
      </c>
      <c r="F120" s="9">
        <v>0</v>
      </c>
      <c r="G120" s="9">
        <f t="shared" si="28"/>
        <v>0</v>
      </c>
      <c r="H120" s="9">
        <f t="shared" si="25"/>
        <v>405</v>
      </c>
      <c r="I120" s="9">
        <f t="shared" si="25"/>
        <v>147</v>
      </c>
      <c r="J120" s="9">
        <f t="shared" si="26"/>
        <v>552</v>
      </c>
      <c r="K120" s="396" t="s">
        <v>249</v>
      </c>
    </row>
    <row r="121" spans="1:11" ht="23.25" customHeight="1" x14ac:dyDescent="0.25">
      <c r="A121" s="8" t="s">
        <v>1340</v>
      </c>
      <c r="B121" s="9">
        <v>74</v>
      </c>
      <c r="C121" s="9">
        <v>97</v>
      </c>
      <c r="D121" s="9">
        <f t="shared" si="27"/>
        <v>171</v>
      </c>
      <c r="E121" s="9">
        <v>0</v>
      </c>
      <c r="F121" s="9">
        <v>0</v>
      </c>
      <c r="G121" s="9">
        <f t="shared" si="28"/>
        <v>0</v>
      </c>
      <c r="H121" s="9">
        <f t="shared" si="25"/>
        <v>74</v>
      </c>
      <c r="I121" s="9">
        <f t="shared" si="25"/>
        <v>97</v>
      </c>
      <c r="J121" s="9">
        <f t="shared" si="26"/>
        <v>171</v>
      </c>
      <c r="K121" s="396" t="s">
        <v>253</v>
      </c>
    </row>
    <row r="122" spans="1:11" ht="23.25" customHeight="1" thickBot="1" x14ac:dyDescent="0.3">
      <c r="A122" s="8" t="s">
        <v>127</v>
      </c>
      <c r="B122" s="9">
        <f>SUM(B112:B121)</f>
        <v>2131</v>
      </c>
      <c r="C122" s="9">
        <f t="shared" ref="C122:J122" si="29">SUM(C112:C121)</f>
        <v>1025</v>
      </c>
      <c r="D122" s="9">
        <f t="shared" si="29"/>
        <v>3156</v>
      </c>
      <c r="E122" s="9">
        <f t="shared" si="29"/>
        <v>0</v>
      </c>
      <c r="F122" s="9">
        <f t="shared" si="29"/>
        <v>0</v>
      </c>
      <c r="G122" s="9">
        <f t="shared" si="29"/>
        <v>0</v>
      </c>
      <c r="H122" s="9">
        <f t="shared" si="29"/>
        <v>2131</v>
      </c>
      <c r="I122" s="9">
        <f t="shared" si="29"/>
        <v>1025</v>
      </c>
      <c r="J122" s="9">
        <f t="shared" si="29"/>
        <v>3156</v>
      </c>
      <c r="K122" s="396" t="s">
        <v>325</v>
      </c>
    </row>
    <row r="123" spans="1:11" ht="23.25" customHeight="1" thickBot="1" x14ac:dyDescent="0.3">
      <c r="A123" s="23" t="s">
        <v>262</v>
      </c>
      <c r="B123" s="24">
        <f>SUM(B122,B97)</f>
        <v>7976</v>
      </c>
      <c r="C123" s="24">
        <f t="shared" ref="C123:J123" si="30">SUM(C122,C97)</f>
        <v>7520</v>
      </c>
      <c r="D123" s="24">
        <f t="shared" si="30"/>
        <v>15496</v>
      </c>
      <c r="E123" s="24">
        <f t="shared" si="30"/>
        <v>0</v>
      </c>
      <c r="F123" s="24">
        <f t="shared" si="30"/>
        <v>0</v>
      </c>
      <c r="G123" s="24">
        <f t="shared" si="30"/>
        <v>0</v>
      </c>
      <c r="H123" s="24">
        <f t="shared" si="30"/>
        <v>7976</v>
      </c>
      <c r="I123" s="24">
        <f t="shared" si="30"/>
        <v>7520</v>
      </c>
      <c r="J123" s="24">
        <f t="shared" si="30"/>
        <v>15496</v>
      </c>
      <c r="K123" s="397" t="s">
        <v>263</v>
      </c>
    </row>
    <row r="124" spans="1:11" ht="14.4" thickTop="1" x14ac:dyDescent="0.25"/>
  </sheetData>
  <mergeCells count="37">
    <mergeCell ref="A26:G26"/>
    <mergeCell ref="A40:A43"/>
    <mergeCell ref="A1:K1"/>
    <mergeCell ref="A2:K2"/>
    <mergeCell ref="A4:A7"/>
    <mergeCell ref="B4:D4"/>
    <mergeCell ref="E4:G4"/>
    <mergeCell ref="H4:J4"/>
    <mergeCell ref="K4:K7"/>
    <mergeCell ref="B5:D5"/>
    <mergeCell ref="E5:G5"/>
    <mergeCell ref="H5:J5"/>
    <mergeCell ref="B40:D40"/>
    <mergeCell ref="E40:G40"/>
    <mergeCell ref="H40:J40"/>
    <mergeCell ref="A73:K73"/>
    <mergeCell ref="A74:K74"/>
    <mergeCell ref="K40:K43"/>
    <mergeCell ref="B41:D41"/>
    <mergeCell ref="E41:G41"/>
    <mergeCell ref="H41:J41"/>
    <mergeCell ref="A76:A79"/>
    <mergeCell ref="B76:D76"/>
    <mergeCell ref="E76:G76"/>
    <mergeCell ref="H76:J76"/>
    <mergeCell ref="K76:K79"/>
    <mergeCell ref="B77:D77"/>
    <mergeCell ref="E77:G77"/>
    <mergeCell ref="H77:J77"/>
    <mergeCell ref="A107:A110"/>
    <mergeCell ref="B107:D107"/>
    <mergeCell ref="E107:G107"/>
    <mergeCell ref="H107:J107"/>
    <mergeCell ref="K107:K110"/>
    <mergeCell ref="B108:D108"/>
    <mergeCell ref="E108:G108"/>
    <mergeCell ref="H108:J108"/>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99"/>
  <sheetViews>
    <sheetView rightToLeft="1" view="pageBreakPreview" topLeftCell="A87" zoomScale="80" zoomScaleSheetLayoutView="80" workbookViewId="0">
      <selection activeCell="D112" sqref="D112"/>
    </sheetView>
  </sheetViews>
  <sheetFormatPr defaultColWidth="9" defaultRowHeight="13.8" x14ac:dyDescent="0.25"/>
  <cols>
    <col min="1" max="1" width="22.19921875" style="182" customWidth="1"/>
    <col min="2" max="10" width="10.3984375" style="182" customWidth="1"/>
    <col min="11" max="11" width="29.5" style="182" customWidth="1"/>
    <col min="12" max="16384" width="9" style="182"/>
  </cols>
  <sheetData>
    <row r="1" spans="1:11" ht="23.25" customHeight="1" x14ac:dyDescent="0.25">
      <c r="A1" s="775" t="s">
        <v>1588</v>
      </c>
      <c r="B1" s="775"/>
      <c r="C1" s="775"/>
      <c r="D1" s="775"/>
      <c r="E1" s="775"/>
      <c r="F1" s="775"/>
      <c r="G1" s="775"/>
      <c r="H1" s="775"/>
      <c r="I1" s="775"/>
      <c r="J1" s="775"/>
      <c r="K1" s="775"/>
    </row>
    <row r="2" spans="1:11" ht="25.5" customHeight="1" x14ac:dyDescent="0.25">
      <c r="A2" s="776" t="s">
        <v>1589</v>
      </c>
      <c r="B2" s="776"/>
      <c r="C2" s="776"/>
      <c r="D2" s="776"/>
      <c r="E2" s="776"/>
      <c r="F2" s="776"/>
      <c r="G2" s="776"/>
      <c r="H2" s="776"/>
      <c r="I2" s="776"/>
      <c r="J2" s="776"/>
      <c r="K2" s="776"/>
    </row>
    <row r="3" spans="1:11" s="171" customFormat="1" ht="22.5" customHeight="1" thickBot="1" x14ac:dyDescent="0.35">
      <c r="A3" s="416" t="s">
        <v>1590</v>
      </c>
      <c r="B3" s="416"/>
      <c r="C3" s="416"/>
      <c r="D3" s="416"/>
      <c r="E3" s="416"/>
      <c r="F3" s="416"/>
      <c r="G3" s="416"/>
      <c r="H3" s="416"/>
      <c r="I3" s="416"/>
      <c r="J3" s="416"/>
      <c r="K3" s="417" t="s">
        <v>1591</v>
      </c>
    </row>
    <row r="4" spans="1:11" ht="16.2" thickTop="1" x14ac:dyDescent="0.3">
      <c r="A4" s="777" t="s">
        <v>205</v>
      </c>
      <c r="B4" s="788" t="s">
        <v>1</v>
      </c>
      <c r="C4" s="788"/>
      <c r="D4" s="788"/>
      <c r="E4" s="788" t="s">
        <v>2</v>
      </c>
      <c r="F4" s="788"/>
      <c r="G4" s="788"/>
      <c r="H4" s="788" t="s">
        <v>4</v>
      </c>
      <c r="I4" s="788"/>
      <c r="J4" s="788"/>
      <c r="K4" s="777" t="s">
        <v>206</v>
      </c>
    </row>
    <row r="5" spans="1:11" ht="15.6" x14ac:dyDescent="0.3">
      <c r="A5" s="778"/>
      <c r="B5" s="789" t="s">
        <v>6</v>
      </c>
      <c r="C5" s="789"/>
      <c r="D5" s="789"/>
      <c r="E5" s="789" t="s">
        <v>7</v>
      </c>
      <c r="F5" s="789"/>
      <c r="G5" s="789"/>
      <c r="H5" s="789" t="s">
        <v>9</v>
      </c>
      <c r="I5" s="789"/>
      <c r="J5" s="789"/>
      <c r="K5" s="778"/>
    </row>
    <row r="6" spans="1:11" ht="15.6" x14ac:dyDescent="0.3">
      <c r="A6" s="778"/>
      <c r="B6" s="395" t="s">
        <v>10</v>
      </c>
      <c r="C6" s="395" t="s">
        <v>113</v>
      </c>
      <c r="D6" s="395" t="s">
        <v>12</v>
      </c>
      <c r="E6" s="395" t="s">
        <v>10</v>
      </c>
      <c r="F6" s="395" t="s">
        <v>113</v>
      </c>
      <c r="G6" s="395" t="s">
        <v>12</v>
      </c>
      <c r="H6" s="395" t="s">
        <v>10</v>
      </c>
      <c r="I6" s="395" t="s">
        <v>113</v>
      </c>
      <c r="J6" s="395" t="s">
        <v>12</v>
      </c>
      <c r="K6" s="778"/>
    </row>
    <row r="7" spans="1:11" ht="18" customHeight="1" thickBot="1" x14ac:dyDescent="0.35">
      <c r="A7" s="779"/>
      <c r="B7" s="172" t="s">
        <v>13</v>
      </c>
      <c r="C7" s="172" t="s">
        <v>14</v>
      </c>
      <c r="D7" s="172" t="s">
        <v>9</v>
      </c>
      <c r="E7" s="172" t="s">
        <v>13</v>
      </c>
      <c r="F7" s="172" t="s">
        <v>14</v>
      </c>
      <c r="G7" s="172" t="s">
        <v>9</v>
      </c>
      <c r="H7" s="172" t="s">
        <v>13</v>
      </c>
      <c r="I7" s="172" t="s">
        <v>14</v>
      </c>
      <c r="J7" s="172" t="s">
        <v>9</v>
      </c>
      <c r="K7" s="779"/>
    </row>
    <row r="8" spans="1:11" ht="19.5" customHeight="1" x14ac:dyDescent="0.25">
      <c r="A8" s="173" t="s">
        <v>15</v>
      </c>
      <c r="B8" s="174"/>
      <c r="C8" s="174"/>
      <c r="D8" s="175"/>
      <c r="E8" s="175"/>
      <c r="F8" s="175"/>
      <c r="G8" s="175"/>
      <c r="H8" s="175"/>
      <c r="I8" s="175"/>
      <c r="J8" s="175"/>
      <c r="K8" s="176" t="s">
        <v>1461</v>
      </c>
    </row>
    <row r="9" spans="1:11" ht="19.5" customHeight="1" x14ac:dyDescent="0.25">
      <c r="A9" s="173" t="s">
        <v>208</v>
      </c>
      <c r="B9" s="418">
        <v>43</v>
      </c>
      <c r="C9" s="418">
        <v>78</v>
      </c>
      <c r="D9" s="175">
        <f>SUM(B9:C9)</f>
        <v>121</v>
      </c>
      <c r="E9" s="175">
        <v>0</v>
      </c>
      <c r="F9" s="175">
        <v>0</v>
      </c>
      <c r="G9" s="175">
        <v>0</v>
      </c>
      <c r="H9" s="175">
        <f>SUM(B9,E9)</f>
        <v>43</v>
      </c>
      <c r="I9" s="175">
        <f t="shared" ref="I9:J24" si="0">SUM(C9,F9)</f>
        <v>78</v>
      </c>
      <c r="J9" s="175">
        <f t="shared" si="0"/>
        <v>121</v>
      </c>
      <c r="K9" s="176" t="s">
        <v>209</v>
      </c>
    </row>
    <row r="10" spans="1:11" ht="19.5" customHeight="1" x14ac:dyDescent="0.25">
      <c r="A10" s="173" t="s">
        <v>1132</v>
      </c>
      <c r="B10" s="418">
        <v>21</v>
      </c>
      <c r="C10" s="418">
        <v>50</v>
      </c>
      <c r="D10" s="175">
        <f t="shared" ref="D10:D21" si="1">SUM(B10:C10)</f>
        <v>71</v>
      </c>
      <c r="E10" s="175">
        <v>0</v>
      </c>
      <c r="F10" s="175">
        <v>0</v>
      </c>
      <c r="G10" s="175">
        <v>0</v>
      </c>
      <c r="H10" s="175">
        <f t="shared" ref="H10:J30" si="2">SUM(B10,E10)</f>
        <v>21</v>
      </c>
      <c r="I10" s="175">
        <f t="shared" si="0"/>
        <v>50</v>
      </c>
      <c r="J10" s="175">
        <f t="shared" si="0"/>
        <v>71</v>
      </c>
      <c r="K10" s="176" t="s">
        <v>213</v>
      </c>
    </row>
    <row r="11" spans="1:11" ht="19.5" customHeight="1" x14ac:dyDescent="0.25">
      <c r="A11" s="173" t="s">
        <v>414</v>
      </c>
      <c r="B11" s="418">
        <v>26</v>
      </c>
      <c r="C11" s="418">
        <v>62</v>
      </c>
      <c r="D11" s="175">
        <f t="shared" si="1"/>
        <v>88</v>
      </c>
      <c r="E11" s="175">
        <v>0</v>
      </c>
      <c r="F11" s="175">
        <v>0</v>
      </c>
      <c r="G11" s="175">
        <v>0</v>
      </c>
      <c r="H11" s="175">
        <f t="shared" si="2"/>
        <v>26</v>
      </c>
      <c r="I11" s="175">
        <f t="shared" si="0"/>
        <v>62</v>
      </c>
      <c r="J11" s="175">
        <f t="shared" si="0"/>
        <v>88</v>
      </c>
      <c r="K11" s="176" t="s">
        <v>1592</v>
      </c>
    </row>
    <row r="12" spans="1:11" ht="19.5" customHeight="1" x14ac:dyDescent="0.25">
      <c r="A12" s="173" t="s">
        <v>534</v>
      </c>
      <c r="B12" s="418">
        <v>9</v>
      </c>
      <c r="C12" s="418">
        <v>29</v>
      </c>
      <c r="D12" s="175">
        <f t="shared" si="1"/>
        <v>38</v>
      </c>
      <c r="E12" s="175">
        <v>0</v>
      </c>
      <c r="F12" s="175">
        <v>0</v>
      </c>
      <c r="G12" s="175">
        <v>0</v>
      </c>
      <c r="H12" s="175">
        <f t="shared" si="2"/>
        <v>9</v>
      </c>
      <c r="I12" s="175">
        <f t="shared" si="0"/>
        <v>29</v>
      </c>
      <c r="J12" s="175">
        <f t="shared" si="0"/>
        <v>38</v>
      </c>
      <c r="K12" s="176" t="s">
        <v>217</v>
      </c>
    </row>
    <row r="13" spans="1:11" ht="19.5" customHeight="1" x14ac:dyDescent="0.25">
      <c r="A13" s="173" t="s">
        <v>265</v>
      </c>
      <c r="B13" s="418">
        <v>56</v>
      </c>
      <c r="C13" s="418">
        <v>69</v>
      </c>
      <c r="D13" s="175">
        <f t="shared" si="1"/>
        <v>125</v>
      </c>
      <c r="E13" s="175">
        <v>0</v>
      </c>
      <c r="F13" s="175">
        <v>0</v>
      </c>
      <c r="G13" s="175">
        <v>0</v>
      </c>
      <c r="H13" s="175">
        <f t="shared" si="2"/>
        <v>56</v>
      </c>
      <c r="I13" s="175">
        <f t="shared" si="0"/>
        <v>69</v>
      </c>
      <c r="J13" s="175">
        <f t="shared" si="0"/>
        <v>125</v>
      </c>
      <c r="K13" s="176" t="s">
        <v>219</v>
      </c>
    </row>
    <row r="14" spans="1:11" ht="19.5" customHeight="1" x14ac:dyDescent="0.25">
      <c r="A14" s="173" t="s">
        <v>522</v>
      </c>
      <c r="B14" s="418">
        <v>11</v>
      </c>
      <c r="C14" s="418">
        <v>23</v>
      </c>
      <c r="D14" s="175">
        <f t="shared" si="1"/>
        <v>34</v>
      </c>
      <c r="E14" s="175">
        <v>0</v>
      </c>
      <c r="F14" s="175">
        <v>0</v>
      </c>
      <c r="G14" s="175">
        <v>0</v>
      </c>
      <c r="H14" s="175">
        <f t="shared" si="2"/>
        <v>11</v>
      </c>
      <c r="I14" s="175">
        <f t="shared" si="0"/>
        <v>23</v>
      </c>
      <c r="J14" s="175">
        <f t="shared" si="0"/>
        <v>34</v>
      </c>
      <c r="K14" s="176" t="s">
        <v>223</v>
      </c>
    </row>
    <row r="15" spans="1:11" ht="19.5" customHeight="1" x14ac:dyDescent="0.25">
      <c r="A15" s="173" t="s">
        <v>226</v>
      </c>
      <c r="B15" s="418">
        <v>32</v>
      </c>
      <c r="C15" s="418">
        <v>146</v>
      </c>
      <c r="D15" s="175">
        <f t="shared" si="1"/>
        <v>178</v>
      </c>
      <c r="E15" s="175">
        <v>0</v>
      </c>
      <c r="F15" s="175">
        <v>0</v>
      </c>
      <c r="G15" s="175">
        <v>0</v>
      </c>
      <c r="H15" s="175">
        <f t="shared" si="2"/>
        <v>32</v>
      </c>
      <c r="I15" s="175">
        <f t="shared" si="0"/>
        <v>146</v>
      </c>
      <c r="J15" s="175">
        <f t="shared" si="0"/>
        <v>178</v>
      </c>
      <c r="K15" s="176" t="s">
        <v>257</v>
      </c>
    </row>
    <row r="16" spans="1:11" ht="19.5" customHeight="1" x14ac:dyDescent="0.25">
      <c r="A16" s="173" t="s">
        <v>230</v>
      </c>
      <c r="B16" s="418">
        <v>112</v>
      </c>
      <c r="C16" s="418">
        <v>96</v>
      </c>
      <c r="D16" s="175">
        <f t="shared" si="1"/>
        <v>208</v>
      </c>
      <c r="E16" s="175">
        <v>0</v>
      </c>
      <c r="F16" s="175">
        <v>0</v>
      </c>
      <c r="G16" s="175">
        <v>0</v>
      </c>
      <c r="H16" s="175">
        <f t="shared" si="2"/>
        <v>112</v>
      </c>
      <c r="I16" s="175">
        <f t="shared" si="0"/>
        <v>96</v>
      </c>
      <c r="J16" s="175">
        <f t="shared" si="0"/>
        <v>208</v>
      </c>
      <c r="K16" s="176" t="s">
        <v>231</v>
      </c>
    </row>
    <row r="17" spans="1:11" ht="19.5" customHeight="1" x14ac:dyDescent="0.25">
      <c r="A17" s="173" t="s">
        <v>319</v>
      </c>
      <c r="B17" s="418">
        <v>104</v>
      </c>
      <c r="C17" s="418">
        <v>352</v>
      </c>
      <c r="D17" s="175">
        <f t="shared" si="1"/>
        <v>456</v>
      </c>
      <c r="E17" s="175">
        <v>0</v>
      </c>
      <c r="F17" s="175">
        <v>0</v>
      </c>
      <c r="G17" s="175">
        <v>0</v>
      </c>
      <c r="H17" s="175">
        <f t="shared" si="2"/>
        <v>104</v>
      </c>
      <c r="I17" s="175">
        <f t="shared" si="0"/>
        <v>352</v>
      </c>
      <c r="J17" s="175">
        <f t="shared" si="0"/>
        <v>456</v>
      </c>
      <c r="K17" s="176" t="s">
        <v>320</v>
      </c>
    </row>
    <row r="18" spans="1:11" ht="19.5" customHeight="1" x14ac:dyDescent="0.25">
      <c r="A18" s="173" t="s">
        <v>321</v>
      </c>
      <c r="B18" s="418">
        <v>388</v>
      </c>
      <c r="C18" s="418">
        <v>662</v>
      </c>
      <c r="D18" s="175">
        <f t="shared" si="1"/>
        <v>1050</v>
      </c>
      <c r="E18" s="175">
        <v>0</v>
      </c>
      <c r="F18" s="175">
        <v>0</v>
      </c>
      <c r="G18" s="175">
        <v>0</v>
      </c>
      <c r="H18" s="175">
        <f t="shared" si="2"/>
        <v>388</v>
      </c>
      <c r="I18" s="175">
        <f t="shared" si="0"/>
        <v>662</v>
      </c>
      <c r="J18" s="175">
        <f t="shared" si="0"/>
        <v>1050</v>
      </c>
      <c r="K18" s="176" t="s">
        <v>1593</v>
      </c>
    </row>
    <row r="19" spans="1:11" ht="19.5" customHeight="1" x14ac:dyDescent="0.25">
      <c r="A19" s="173" t="s">
        <v>238</v>
      </c>
      <c r="B19" s="418">
        <v>71</v>
      </c>
      <c r="C19" s="418">
        <v>60</v>
      </c>
      <c r="D19" s="175">
        <f t="shared" si="1"/>
        <v>131</v>
      </c>
      <c r="E19" s="175">
        <v>0</v>
      </c>
      <c r="F19" s="175">
        <v>0</v>
      </c>
      <c r="G19" s="175">
        <v>0</v>
      </c>
      <c r="H19" s="175">
        <f t="shared" si="2"/>
        <v>71</v>
      </c>
      <c r="I19" s="175">
        <f t="shared" si="0"/>
        <v>60</v>
      </c>
      <c r="J19" s="175">
        <f t="shared" si="0"/>
        <v>131</v>
      </c>
      <c r="K19" s="176" t="s">
        <v>239</v>
      </c>
    </row>
    <row r="20" spans="1:11" ht="19.5" customHeight="1" x14ac:dyDescent="0.25">
      <c r="A20" s="173" t="s">
        <v>248</v>
      </c>
      <c r="B20" s="418">
        <v>69</v>
      </c>
      <c r="C20" s="418">
        <v>96</v>
      </c>
      <c r="D20" s="175">
        <f t="shared" si="1"/>
        <v>165</v>
      </c>
      <c r="E20" s="175">
        <v>0</v>
      </c>
      <c r="F20" s="175">
        <v>0</v>
      </c>
      <c r="G20" s="175">
        <v>0</v>
      </c>
      <c r="H20" s="175">
        <f t="shared" si="2"/>
        <v>69</v>
      </c>
      <c r="I20" s="175">
        <f t="shared" si="0"/>
        <v>96</v>
      </c>
      <c r="J20" s="175">
        <f t="shared" si="0"/>
        <v>165</v>
      </c>
      <c r="K20" s="176" t="s">
        <v>249</v>
      </c>
    </row>
    <row r="21" spans="1:11" ht="19.5" customHeight="1" x14ac:dyDescent="0.25">
      <c r="A21" s="173" t="s">
        <v>1594</v>
      </c>
      <c r="B21" s="418">
        <v>28</v>
      </c>
      <c r="C21" s="418">
        <v>23</v>
      </c>
      <c r="D21" s="175">
        <f t="shared" si="1"/>
        <v>51</v>
      </c>
      <c r="E21" s="175">
        <v>0</v>
      </c>
      <c r="F21" s="175">
        <v>0</v>
      </c>
      <c r="G21" s="175">
        <v>0</v>
      </c>
      <c r="H21" s="175">
        <f t="shared" si="2"/>
        <v>28</v>
      </c>
      <c r="I21" s="175">
        <f t="shared" si="0"/>
        <v>23</v>
      </c>
      <c r="J21" s="175">
        <f t="shared" si="0"/>
        <v>51</v>
      </c>
      <c r="K21" s="176" t="s">
        <v>251</v>
      </c>
    </row>
    <row r="22" spans="1:11" ht="19.5" customHeight="1" x14ac:dyDescent="0.25">
      <c r="A22" s="173" t="s">
        <v>90</v>
      </c>
      <c r="B22" s="187">
        <f>SUM(B9:B21)</f>
        <v>970</v>
      </c>
      <c r="C22" s="187">
        <f>SUM(C9:C21)</f>
        <v>1746</v>
      </c>
      <c r="D22" s="175">
        <f>SUM(B22:C22)</f>
        <v>2716</v>
      </c>
      <c r="E22" s="175">
        <f>SUM(E9:E21)</f>
        <v>0</v>
      </c>
      <c r="F22" s="175">
        <f>SUM(F9:F21)</f>
        <v>0</v>
      </c>
      <c r="G22" s="175">
        <f>SUM(G9:G21)</f>
        <v>0</v>
      </c>
      <c r="H22" s="175">
        <f t="shared" si="2"/>
        <v>970</v>
      </c>
      <c r="I22" s="175">
        <f t="shared" si="0"/>
        <v>1746</v>
      </c>
      <c r="J22" s="175">
        <f t="shared" si="0"/>
        <v>2716</v>
      </c>
      <c r="K22" s="176" t="s">
        <v>91</v>
      </c>
    </row>
    <row r="23" spans="1:11" ht="17.25" customHeight="1" x14ac:dyDescent="0.25">
      <c r="A23" s="173" t="s">
        <v>1087</v>
      </c>
      <c r="B23" s="175"/>
      <c r="C23" s="175"/>
      <c r="D23" s="175"/>
      <c r="E23" s="175"/>
      <c r="F23" s="175"/>
      <c r="G23" s="175"/>
      <c r="H23" s="175"/>
      <c r="I23" s="175"/>
      <c r="J23" s="175"/>
      <c r="K23" s="176" t="s">
        <v>93</v>
      </c>
    </row>
    <row r="24" spans="1:11" ht="19.5" customHeight="1" x14ac:dyDescent="0.25">
      <c r="A24" s="173" t="s">
        <v>265</v>
      </c>
      <c r="B24" s="174">
        <v>77</v>
      </c>
      <c r="C24" s="174">
        <v>16</v>
      </c>
      <c r="D24" s="175">
        <f t="shared" ref="D24:D29" si="3">SUM(B24:C24)</f>
        <v>93</v>
      </c>
      <c r="E24" s="175">
        <v>0</v>
      </c>
      <c r="F24" s="175">
        <v>0</v>
      </c>
      <c r="G24" s="175">
        <f>SUM(E24:F24)</f>
        <v>0</v>
      </c>
      <c r="H24" s="175">
        <f t="shared" si="2"/>
        <v>77</v>
      </c>
      <c r="I24" s="175">
        <f t="shared" si="0"/>
        <v>16</v>
      </c>
      <c r="J24" s="175">
        <f t="shared" si="0"/>
        <v>93</v>
      </c>
      <c r="K24" s="176" t="s">
        <v>219</v>
      </c>
    </row>
    <row r="25" spans="1:11" ht="19.5" customHeight="1" x14ac:dyDescent="0.25">
      <c r="A25" s="173" t="s">
        <v>226</v>
      </c>
      <c r="B25" s="418">
        <v>50</v>
      </c>
      <c r="C25" s="418">
        <v>22</v>
      </c>
      <c r="D25" s="175">
        <f t="shared" si="3"/>
        <v>72</v>
      </c>
      <c r="E25" s="175">
        <v>0</v>
      </c>
      <c r="F25" s="175">
        <v>0</v>
      </c>
      <c r="G25" s="175">
        <v>0</v>
      </c>
      <c r="H25" s="175">
        <f t="shared" si="2"/>
        <v>50</v>
      </c>
      <c r="I25" s="175">
        <f t="shared" si="2"/>
        <v>22</v>
      </c>
      <c r="J25" s="175">
        <f t="shared" si="2"/>
        <v>72</v>
      </c>
      <c r="K25" s="176" t="s">
        <v>257</v>
      </c>
    </row>
    <row r="26" spans="1:11" ht="19.5" customHeight="1" x14ac:dyDescent="0.25">
      <c r="A26" s="173" t="s">
        <v>230</v>
      </c>
      <c r="B26" s="418">
        <v>73</v>
      </c>
      <c r="C26" s="418">
        <v>29</v>
      </c>
      <c r="D26" s="175">
        <f t="shared" si="3"/>
        <v>102</v>
      </c>
      <c r="E26" s="175">
        <v>0</v>
      </c>
      <c r="F26" s="175">
        <v>0</v>
      </c>
      <c r="G26" s="175">
        <v>0</v>
      </c>
      <c r="H26" s="175">
        <f t="shared" si="2"/>
        <v>73</v>
      </c>
      <c r="I26" s="175">
        <f t="shared" si="2"/>
        <v>29</v>
      </c>
      <c r="J26" s="175">
        <f t="shared" si="2"/>
        <v>102</v>
      </c>
      <c r="K26" s="176" t="s">
        <v>231</v>
      </c>
    </row>
    <row r="27" spans="1:11" ht="19.5" customHeight="1" x14ac:dyDescent="0.25">
      <c r="A27" s="173" t="s">
        <v>1124</v>
      </c>
      <c r="B27" s="418">
        <v>77</v>
      </c>
      <c r="C27" s="418">
        <v>83</v>
      </c>
      <c r="D27" s="175">
        <f t="shared" si="3"/>
        <v>160</v>
      </c>
      <c r="E27" s="175">
        <v>0</v>
      </c>
      <c r="F27" s="175">
        <v>0</v>
      </c>
      <c r="G27" s="175">
        <v>0</v>
      </c>
      <c r="H27" s="175">
        <f t="shared" si="2"/>
        <v>77</v>
      </c>
      <c r="I27" s="175">
        <f t="shared" si="2"/>
        <v>83</v>
      </c>
      <c r="J27" s="175">
        <f t="shared" si="2"/>
        <v>160</v>
      </c>
      <c r="K27" s="176" t="s">
        <v>320</v>
      </c>
    </row>
    <row r="28" spans="1:11" ht="19.5" customHeight="1" x14ac:dyDescent="0.25">
      <c r="A28" s="173" t="s">
        <v>964</v>
      </c>
      <c r="B28" s="418">
        <v>126</v>
      </c>
      <c r="C28" s="418">
        <v>164</v>
      </c>
      <c r="D28" s="175">
        <f t="shared" si="3"/>
        <v>290</v>
      </c>
      <c r="E28" s="175">
        <v>0</v>
      </c>
      <c r="F28" s="175">
        <v>0</v>
      </c>
      <c r="G28" s="175">
        <v>0</v>
      </c>
      <c r="H28" s="175">
        <f t="shared" si="2"/>
        <v>126</v>
      </c>
      <c r="I28" s="175">
        <f t="shared" si="2"/>
        <v>164</v>
      </c>
      <c r="J28" s="175">
        <f t="shared" si="2"/>
        <v>290</v>
      </c>
      <c r="K28" s="176" t="s">
        <v>1593</v>
      </c>
    </row>
    <row r="29" spans="1:11" ht="19.5" customHeight="1" x14ac:dyDescent="0.25">
      <c r="A29" s="173" t="s">
        <v>248</v>
      </c>
      <c r="B29" s="187">
        <v>27</v>
      </c>
      <c r="C29" s="187">
        <v>16</v>
      </c>
      <c r="D29" s="175">
        <f t="shared" si="3"/>
        <v>43</v>
      </c>
      <c r="E29" s="175">
        <v>0</v>
      </c>
      <c r="F29" s="175">
        <v>0</v>
      </c>
      <c r="G29" s="175">
        <v>0</v>
      </c>
      <c r="H29" s="175">
        <f t="shared" si="2"/>
        <v>27</v>
      </c>
      <c r="I29" s="175">
        <f t="shared" si="2"/>
        <v>16</v>
      </c>
      <c r="J29" s="175">
        <f t="shared" si="2"/>
        <v>43</v>
      </c>
      <c r="K29" s="176" t="s">
        <v>249</v>
      </c>
    </row>
    <row r="30" spans="1:11" ht="19.5" customHeight="1" thickBot="1" x14ac:dyDescent="0.3">
      <c r="A30" s="173" t="s">
        <v>516</v>
      </c>
      <c r="B30" s="175">
        <f t="shared" ref="B30:G30" si="4">SUM(B24:B29)</f>
        <v>430</v>
      </c>
      <c r="C30" s="175">
        <f t="shared" si="4"/>
        <v>330</v>
      </c>
      <c r="D30" s="175">
        <f t="shared" si="4"/>
        <v>760</v>
      </c>
      <c r="E30" s="175">
        <f t="shared" si="4"/>
        <v>0</v>
      </c>
      <c r="F30" s="175">
        <f t="shared" si="4"/>
        <v>0</v>
      </c>
      <c r="G30" s="175">
        <f t="shared" si="4"/>
        <v>0</v>
      </c>
      <c r="H30" s="175">
        <f t="shared" si="2"/>
        <v>430</v>
      </c>
      <c r="I30" s="175">
        <f t="shared" si="2"/>
        <v>330</v>
      </c>
      <c r="J30" s="175">
        <f t="shared" si="2"/>
        <v>760</v>
      </c>
      <c r="K30" s="419" t="s">
        <v>572</v>
      </c>
    </row>
    <row r="31" spans="1:11" ht="19.5" customHeight="1" thickBot="1" x14ac:dyDescent="0.3">
      <c r="A31" s="188" t="s">
        <v>262</v>
      </c>
      <c r="B31" s="189">
        <f>SUM(B22,B30)</f>
        <v>1400</v>
      </c>
      <c r="C31" s="189">
        <f t="shared" ref="C31:J31" si="5">SUM(C22,C30)</f>
        <v>2076</v>
      </c>
      <c r="D31" s="189">
        <f t="shared" si="5"/>
        <v>3476</v>
      </c>
      <c r="E31" s="189">
        <f t="shared" si="5"/>
        <v>0</v>
      </c>
      <c r="F31" s="189">
        <f t="shared" si="5"/>
        <v>0</v>
      </c>
      <c r="G31" s="189">
        <f t="shared" si="5"/>
        <v>0</v>
      </c>
      <c r="H31" s="189">
        <f t="shared" si="5"/>
        <v>1400</v>
      </c>
      <c r="I31" s="189">
        <f t="shared" si="5"/>
        <v>2076</v>
      </c>
      <c r="J31" s="189">
        <f t="shared" si="5"/>
        <v>3476</v>
      </c>
      <c r="K31" s="190" t="s">
        <v>263</v>
      </c>
    </row>
    <row r="32" spans="1:11" ht="14.4" thickTop="1" x14ac:dyDescent="0.25"/>
    <row r="38" spans="1:11" ht="26.25" customHeight="1" x14ac:dyDescent="0.25">
      <c r="A38" s="775" t="s">
        <v>1595</v>
      </c>
      <c r="B38" s="775"/>
      <c r="C38" s="775"/>
      <c r="D38" s="775"/>
      <c r="E38" s="775"/>
      <c r="F38" s="775"/>
      <c r="G38" s="775"/>
      <c r="H38" s="775"/>
      <c r="I38" s="775"/>
      <c r="J38" s="775"/>
      <c r="K38" s="775"/>
    </row>
    <row r="39" spans="1:11" ht="26.25" customHeight="1" x14ac:dyDescent="0.25">
      <c r="A39" s="776" t="s">
        <v>1596</v>
      </c>
      <c r="B39" s="776"/>
      <c r="C39" s="776"/>
      <c r="D39" s="776"/>
      <c r="E39" s="776"/>
      <c r="F39" s="776"/>
      <c r="G39" s="776"/>
      <c r="H39" s="776"/>
      <c r="I39" s="776"/>
      <c r="J39" s="776"/>
      <c r="K39" s="776"/>
    </row>
    <row r="40" spans="1:11" s="171" customFormat="1" ht="18" customHeight="1" thickBot="1" x14ac:dyDescent="0.35">
      <c r="A40" s="416" t="s">
        <v>1597</v>
      </c>
      <c r="B40" s="416"/>
      <c r="C40" s="416"/>
      <c r="D40" s="416"/>
      <c r="E40" s="416"/>
      <c r="F40" s="416"/>
      <c r="G40" s="416"/>
      <c r="H40" s="416"/>
      <c r="I40" s="416"/>
      <c r="J40" s="416"/>
      <c r="K40" s="417" t="s">
        <v>1598</v>
      </c>
    </row>
    <row r="41" spans="1:11" ht="21" customHeight="1" thickTop="1" x14ac:dyDescent="0.3">
      <c r="A41" s="777" t="s">
        <v>205</v>
      </c>
      <c r="B41" s="788" t="s">
        <v>1</v>
      </c>
      <c r="C41" s="788"/>
      <c r="D41" s="788"/>
      <c r="E41" s="788" t="s">
        <v>2</v>
      </c>
      <c r="F41" s="788"/>
      <c r="G41" s="788"/>
      <c r="H41" s="788" t="s">
        <v>4</v>
      </c>
      <c r="I41" s="788"/>
      <c r="J41" s="788"/>
      <c r="K41" s="777" t="s">
        <v>206</v>
      </c>
    </row>
    <row r="42" spans="1:11" ht="15.6" x14ac:dyDescent="0.3">
      <c r="A42" s="778"/>
      <c r="B42" s="789" t="s">
        <v>6</v>
      </c>
      <c r="C42" s="789"/>
      <c r="D42" s="789"/>
      <c r="E42" s="789" t="s">
        <v>7</v>
      </c>
      <c r="F42" s="789"/>
      <c r="G42" s="789"/>
      <c r="H42" s="789" t="s">
        <v>9</v>
      </c>
      <c r="I42" s="789"/>
      <c r="J42" s="789"/>
      <c r="K42" s="778"/>
    </row>
    <row r="43" spans="1:11" ht="15.6" x14ac:dyDescent="0.3">
      <c r="A43" s="778"/>
      <c r="B43" s="395" t="s">
        <v>10</v>
      </c>
      <c r="C43" s="395" t="s">
        <v>113</v>
      </c>
      <c r="D43" s="395" t="s">
        <v>12</v>
      </c>
      <c r="E43" s="395" t="s">
        <v>10</v>
      </c>
      <c r="F43" s="395" t="s">
        <v>113</v>
      </c>
      <c r="G43" s="395" t="s">
        <v>12</v>
      </c>
      <c r="H43" s="395" t="s">
        <v>10</v>
      </c>
      <c r="I43" s="395" t="s">
        <v>113</v>
      </c>
      <c r="J43" s="395" t="s">
        <v>12</v>
      </c>
      <c r="K43" s="778"/>
    </row>
    <row r="44" spans="1:11" ht="16.2" thickBot="1" x14ac:dyDescent="0.35">
      <c r="A44" s="779"/>
      <c r="B44" s="172" t="s">
        <v>13</v>
      </c>
      <c r="C44" s="172" t="s">
        <v>14</v>
      </c>
      <c r="D44" s="172" t="s">
        <v>9</v>
      </c>
      <c r="E44" s="172" t="s">
        <v>13</v>
      </c>
      <c r="F44" s="172" t="s">
        <v>14</v>
      </c>
      <c r="G44" s="172" t="s">
        <v>9</v>
      </c>
      <c r="H44" s="172" t="s">
        <v>13</v>
      </c>
      <c r="I44" s="172" t="s">
        <v>14</v>
      </c>
      <c r="J44" s="172" t="s">
        <v>9</v>
      </c>
      <c r="K44" s="779"/>
    </row>
    <row r="45" spans="1:11" ht="19.5" customHeight="1" x14ac:dyDescent="0.25">
      <c r="A45" s="173" t="s">
        <v>15</v>
      </c>
      <c r="B45" s="174"/>
      <c r="C45" s="174"/>
      <c r="D45" s="175"/>
      <c r="E45" s="175"/>
      <c r="F45" s="175"/>
      <c r="G45" s="175"/>
      <c r="H45" s="175"/>
      <c r="I45" s="175"/>
      <c r="J45" s="175"/>
      <c r="K45" s="176" t="s">
        <v>1461</v>
      </c>
    </row>
    <row r="46" spans="1:11" ht="19.5" customHeight="1" x14ac:dyDescent="0.25">
      <c r="A46" s="173" t="s">
        <v>208</v>
      </c>
      <c r="B46" s="418">
        <v>138</v>
      </c>
      <c r="C46" s="418">
        <v>234</v>
      </c>
      <c r="D46" s="175">
        <f>SUM(B46:C46)</f>
        <v>372</v>
      </c>
      <c r="E46" s="175">
        <v>0</v>
      </c>
      <c r="F46" s="175">
        <v>0</v>
      </c>
      <c r="G46" s="175">
        <v>0</v>
      </c>
      <c r="H46" s="175">
        <f>SUM(B46,E46)</f>
        <v>138</v>
      </c>
      <c r="I46" s="175">
        <f t="shared" ref="I46:J58" si="6">SUM(C46,F46)</f>
        <v>234</v>
      </c>
      <c r="J46" s="175">
        <f t="shared" si="6"/>
        <v>372</v>
      </c>
      <c r="K46" s="176" t="s">
        <v>209</v>
      </c>
    </row>
    <row r="47" spans="1:11" ht="19.5" customHeight="1" x14ac:dyDescent="0.25">
      <c r="A47" s="173" t="s">
        <v>1132</v>
      </c>
      <c r="B47" s="418">
        <v>69</v>
      </c>
      <c r="C47" s="418">
        <v>133</v>
      </c>
      <c r="D47" s="175">
        <f t="shared" ref="D47:D66" si="7">SUM(B47:C47)</f>
        <v>202</v>
      </c>
      <c r="E47" s="175">
        <v>0</v>
      </c>
      <c r="F47" s="175">
        <v>0</v>
      </c>
      <c r="G47" s="175">
        <v>0</v>
      </c>
      <c r="H47" s="175">
        <f t="shared" ref="H47:H58" si="8">SUM(B47,E47)</f>
        <v>69</v>
      </c>
      <c r="I47" s="175">
        <f t="shared" si="6"/>
        <v>133</v>
      </c>
      <c r="J47" s="175">
        <f t="shared" si="6"/>
        <v>202</v>
      </c>
      <c r="K47" s="176" t="s">
        <v>213</v>
      </c>
    </row>
    <row r="48" spans="1:11" ht="19.5" customHeight="1" x14ac:dyDescent="0.25">
      <c r="A48" s="173" t="s">
        <v>414</v>
      </c>
      <c r="B48" s="418">
        <v>104</v>
      </c>
      <c r="C48" s="418">
        <v>182</v>
      </c>
      <c r="D48" s="175">
        <f t="shared" si="7"/>
        <v>286</v>
      </c>
      <c r="E48" s="175">
        <v>0</v>
      </c>
      <c r="F48" s="175">
        <v>0</v>
      </c>
      <c r="G48" s="175">
        <v>0</v>
      </c>
      <c r="H48" s="175">
        <f t="shared" si="8"/>
        <v>104</v>
      </c>
      <c r="I48" s="175">
        <f t="shared" si="6"/>
        <v>182</v>
      </c>
      <c r="J48" s="175">
        <f t="shared" si="6"/>
        <v>286</v>
      </c>
      <c r="K48" s="176" t="s">
        <v>1592</v>
      </c>
    </row>
    <row r="49" spans="1:11" ht="19.5" customHeight="1" x14ac:dyDescent="0.25">
      <c r="A49" s="173" t="s">
        <v>534</v>
      </c>
      <c r="B49" s="418">
        <v>31</v>
      </c>
      <c r="C49" s="418">
        <v>74</v>
      </c>
      <c r="D49" s="175">
        <f t="shared" si="7"/>
        <v>105</v>
      </c>
      <c r="E49" s="175">
        <v>0</v>
      </c>
      <c r="F49" s="175">
        <v>0</v>
      </c>
      <c r="G49" s="175">
        <v>0</v>
      </c>
      <c r="H49" s="175">
        <f t="shared" si="8"/>
        <v>31</v>
      </c>
      <c r="I49" s="175">
        <f t="shared" si="6"/>
        <v>74</v>
      </c>
      <c r="J49" s="175">
        <f t="shared" si="6"/>
        <v>105</v>
      </c>
      <c r="K49" s="176" t="s">
        <v>217</v>
      </c>
    </row>
    <row r="50" spans="1:11" ht="19.5" customHeight="1" x14ac:dyDescent="0.25">
      <c r="A50" s="173" t="s">
        <v>265</v>
      </c>
      <c r="B50" s="418">
        <v>202</v>
      </c>
      <c r="C50" s="418">
        <v>200</v>
      </c>
      <c r="D50" s="175">
        <f t="shared" si="7"/>
        <v>402</v>
      </c>
      <c r="E50" s="175">
        <v>0</v>
      </c>
      <c r="F50" s="175">
        <v>0</v>
      </c>
      <c r="G50" s="175">
        <v>0</v>
      </c>
      <c r="H50" s="175">
        <f t="shared" si="8"/>
        <v>202</v>
      </c>
      <c r="I50" s="175">
        <f t="shared" si="6"/>
        <v>200</v>
      </c>
      <c r="J50" s="175">
        <f t="shared" si="6"/>
        <v>402</v>
      </c>
      <c r="K50" s="176" t="s">
        <v>219</v>
      </c>
    </row>
    <row r="51" spans="1:11" ht="19.5" customHeight="1" x14ac:dyDescent="0.25">
      <c r="A51" s="173" t="s">
        <v>522</v>
      </c>
      <c r="B51" s="418">
        <v>45</v>
      </c>
      <c r="C51" s="418">
        <v>114</v>
      </c>
      <c r="D51" s="175">
        <f t="shared" si="7"/>
        <v>159</v>
      </c>
      <c r="E51" s="175">
        <v>0</v>
      </c>
      <c r="F51" s="175">
        <v>0</v>
      </c>
      <c r="G51" s="175">
        <v>0</v>
      </c>
      <c r="H51" s="175">
        <f t="shared" si="8"/>
        <v>45</v>
      </c>
      <c r="I51" s="175">
        <f t="shared" si="6"/>
        <v>114</v>
      </c>
      <c r="J51" s="175">
        <f t="shared" si="6"/>
        <v>159</v>
      </c>
      <c r="K51" s="176" t="s">
        <v>223</v>
      </c>
    </row>
    <row r="52" spans="1:11" ht="19.5" customHeight="1" x14ac:dyDescent="0.25">
      <c r="A52" s="173" t="s">
        <v>226</v>
      </c>
      <c r="B52" s="418">
        <v>90</v>
      </c>
      <c r="C52" s="418">
        <v>486</v>
      </c>
      <c r="D52" s="175">
        <f t="shared" si="7"/>
        <v>576</v>
      </c>
      <c r="E52" s="175">
        <v>0</v>
      </c>
      <c r="F52" s="175">
        <v>0</v>
      </c>
      <c r="G52" s="175">
        <v>0</v>
      </c>
      <c r="H52" s="175">
        <f t="shared" si="8"/>
        <v>90</v>
      </c>
      <c r="I52" s="175">
        <f t="shared" si="6"/>
        <v>486</v>
      </c>
      <c r="J52" s="175">
        <f t="shared" si="6"/>
        <v>576</v>
      </c>
      <c r="K52" s="176" t="s">
        <v>227</v>
      </c>
    </row>
    <row r="53" spans="1:11" ht="19.5" customHeight="1" x14ac:dyDescent="0.25">
      <c r="A53" s="173" t="s">
        <v>230</v>
      </c>
      <c r="B53" s="418">
        <v>385</v>
      </c>
      <c r="C53" s="418">
        <v>263</v>
      </c>
      <c r="D53" s="175">
        <f t="shared" si="7"/>
        <v>648</v>
      </c>
      <c r="E53" s="175">
        <v>0</v>
      </c>
      <c r="F53" s="175">
        <v>0</v>
      </c>
      <c r="G53" s="175">
        <v>0</v>
      </c>
      <c r="H53" s="175">
        <f t="shared" si="8"/>
        <v>385</v>
      </c>
      <c r="I53" s="175">
        <f t="shared" si="6"/>
        <v>263</v>
      </c>
      <c r="J53" s="175">
        <f t="shared" si="6"/>
        <v>648</v>
      </c>
      <c r="K53" s="176" t="s">
        <v>231</v>
      </c>
    </row>
    <row r="54" spans="1:11" ht="19.5" customHeight="1" x14ac:dyDescent="0.25">
      <c r="A54" s="173" t="s">
        <v>319</v>
      </c>
      <c r="B54" s="418">
        <v>346</v>
      </c>
      <c r="C54" s="418">
        <v>1308</v>
      </c>
      <c r="D54" s="175">
        <f t="shared" si="7"/>
        <v>1654</v>
      </c>
      <c r="E54" s="175">
        <v>0</v>
      </c>
      <c r="F54" s="175">
        <v>0</v>
      </c>
      <c r="G54" s="175">
        <v>0</v>
      </c>
      <c r="H54" s="175">
        <f t="shared" si="8"/>
        <v>346</v>
      </c>
      <c r="I54" s="175">
        <f t="shared" si="6"/>
        <v>1308</v>
      </c>
      <c r="J54" s="175">
        <f t="shared" si="6"/>
        <v>1654</v>
      </c>
      <c r="K54" s="176" t="s">
        <v>320</v>
      </c>
    </row>
    <row r="55" spans="1:11" ht="19.5" customHeight="1" x14ac:dyDescent="0.25">
      <c r="A55" s="173" t="s">
        <v>321</v>
      </c>
      <c r="B55" s="418">
        <v>1283</v>
      </c>
      <c r="C55" s="418">
        <v>1992</v>
      </c>
      <c r="D55" s="175">
        <f t="shared" si="7"/>
        <v>3275</v>
      </c>
      <c r="E55" s="175">
        <v>0</v>
      </c>
      <c r="F55" s="175">
        <v>0</v>
      </c>
      <c r="G55" s="175">
        <v>0</v>
      </c>
      <c r="H55" s="175">
        <f t="shared" si="8"/>
        <v>1283</v>
      </c>
      <c r="I55" s="175">
        <f t="shared" si="6"/>
        <v>1992</v>
      </c>
      <c r="J55" s="175">
        <f t="shared" si="6"/>
        <v>3275</v>
      </c>
      <c r="K55" s="176" t="s">
        <v>1593</v>
      </c>
    </row>
    <row r="56" spans="1:11" ht="19.5" customHeight="1" x14ac:dyDescent="0.25">
      <c r="A56" s="173" t="s">
        <v>238</v>
      </c>
      <c r="B56" s="418">
        <v>306</v>
      </c>
      <c r="C56" s="418">
        <v>185</v>
      </c>
      <c r="D56" s="175">
        <f t="shared" si="7"/>
        <v>491</v>
      </c>
      <c r="E56" s="175">
        <v>0</v>
      </c>
      <c r="F56" s="175">
        <v>0</v>
      </c>
      <c r="G56" s="175">
        <v>0</v>
      </c>
      <c r="H56" s="175">
        <f t="shared" si="8"/>
        <v>306</v>
      </c>
      <c r="I56" s="175">
        <f t="shared" si="6"/>
        <v>185</v>
      </c>
      <c r="J56" s="175">
        <f t="shared" si="6"/>
        <v>491</v>
      </c>
      <c r="K56" s="176" t="s">
        <v>239</v>
      </c>
    </row>
    <row r="57" spans="1:11" ht="19.5" customHeight="1" x14ac:dyDescent="0.25">
      <c r="A57" s="173" t="s">
        <v>248</v>
      </c>
      <c r="B57" s="418">
        <v>268</v>
      </c>
      <c r="C57" s="418">
        <v>373</v>
      </c>
      <c r="D57" s="175">
        <f t="shared" si="7"/>
        <v>641</v>
      </c>
      <c r="E57" s="175">
        <v>0</v>
      </c>
      <c r="F57" s="175">
        <v>0</v>
      </c>
      <c r="G57" s="175">
        <v>0</v>
      </c>
      <c r="H57" s="175">
        <f t="shared" si="8"/>
        <v>268</v>
      </c>
      <c r="I57" s="175">
        <f t="shared" si="6"/>
        <v>373</v>
      </c>
      <c r="J57" s="175">
        <f t="shared" si="6"/>
        <v>641</v>
      </c>
      <c r="K57" s="176" t="s">
        <v>249</v>
      </c>
    </row>
    <row r="58" spans="1:11" ht="19.5" customHeight="1" x14ac:dyDescent="0.25">
      <c r="A58" s="173" t="s">
        <v>1594</v>
      </c>
      <c r="B58" s="418">
        <v>96</v>
      </c>
      <c r="C58" s="418">
        <v>74</v>
      </c>
      <c r="D58" s="175">
        <f t="shared" si="7"/>
        <v>170</v>
      </c>
      <c r="E58" s="175">
        <v>0</v>
      </c>
      <c r="F58" s="175">
        <v>0</v>
      </c>
      <c r="G58" s="175">
        <v>0</v>
      </c>
      <c r="H58" s="175">
        <f t="shared" si="8"/>
        <v>96</v>
      </c>
      <c r="I58" s="175">
        <f t="shared" si="6"/>
        <v>74</v>
      </c>
      <c r="J58" s="175">
        <f t="shared" si="6"/>
        <v>170</v>
      </c>
      <c r="K58" s="176" t="s">
        <v>251</v>
      </c>
    </row>
    <row r="59" spans="1:11" ht="19.5" customHeight="1" x14ac:dyDescent="0.25">
      <c r="A59" s="173" t="s">
        <v>90</v>
      </c>
      <c r="B59" s="187">
        <f>SUM(B46:B58)</f>
        <v>3363</v>
      </c>
      <c r="C59" s="187">
        <f t="shared" ref="C59:J59" si="9">SUM(C46:C58)</f>
        <v>5618</v>
      </c>
      <c r="D59" s="175">
        <f t="shared" si="9"/>
        <v>8981</v>
      </c>
      <c r="E59" s="175">
        <f t="shared" si="9"/>
        <v>0</v>
      </c>
      <c r="F59" s="175">
        <f t="shared" si="9"/>
        <v>0</v>
      </c>
      <c r="G59" s="175">
        <f t="shared" si="9"/>
        <v>0</v>
      </c>
      <c r="H59" s="175">
        <f t="shared" si="9"/>
        <v>3363</v>
      </c>
      <c r="I59" s="175">
        <f t="shared" si="9"/>
        <v>5618</v>
      </c>
      <c r="J59" s="175">
        <f t="shared" si="9"/>
        <v>8981</v>
      </c>
      <c r="K59" s="176" t="s">
        <v>91</v>
      </c>
    </row>
    <row r="60" spans="1:11" ht="17.25" customHeight="1" x14ac:dyDescent="0.25">
      <c r="A60" s="173" t="s">
        <v>1087</v>
      </c>
      <c r="B60" s="175"/>
      <c r="C60" s="175"/>
      <c r="D60" s="175"/>
      <c r="E60" s="175"/>
      <c r="F60" s="175"/>
      <c r="G60" s="175"/>
      <c r="H60" s="175"/>
      <c r="I60" s="175"/>
      <c r="J60" s="175"/>
      <c r="K60" s="176" t="s">
        <v>93</v>
      </c>
    </row>
    <row r="61" spans="1:11" ht="19.5" customHeight="1" x14ac:dyDescent="0.25">
      <c r="A61" s="173" t="s">
        <v>265</v>
      </c>
      <c r="B61" s="174">
        <v>121</v>
      </c>
      <c r="C61" s="174">
        <v>24</v>
      </c>
      <c r="D61" s="175">
        <f t="shared" si="7"/>
        <v>145</v>
      </c>
      <c r="E61" s="175">
        <v>0</v>
      </c>
      <c r="F61" s="175">
        <v>0</v>
      </c>
      <c r="G61" s="175">
        <v>0</v>
      </c>
      <c r="H61" s="175">
        <f t="shared" ref="H61:J66" si="10">SUM(B61,E61)</f>
        <v>121</v>
      </c>
      <c r="I61" s="175">
        <f t="shared" si="10"/>
        <v>24</v>
      </c>
      <c r="J61" s="175">
        <f t="shared" si="10"/>
        <v>145</v>
      </c>
      <c r="K61" s="176" t="s">
        <v>219</v>
      </c>
    </row>
    <row r="62" spans="1:11" ht="19.5" customHeight="1" x14ac:dyDescent="0.25">
      <c r="A62" s="173" t="s">
        <v>226</v>
      </c>
      <c r="B62" s="418">
        <v>134</v>
      </c>
      <c r="C62" s="418">
        <v>60</v>
      </c>
      <c r="D62" s="175">
        <f t="shared" si="7"/>
        <v>194</v>
      </c>
      <c r="E62" s="175">
        <v>0</v>
      </c>
      <c r="F62" s="175">
        <v>0</v>
      </c>
      <c r="G62" s="175">
        <v>0</v>
      </c>
      <c r="H62" s="175">
        <f t="shared" si="10"/>
        <v>134</v>
      </c>
      <c r="I62" s="175">
        <f t="shared" si="10"/>
        <v>60</v>
      </c>
      <c r="J62" s="175">
        <f t="shared" si="10"/>
        <v>194</v>
      </c>
      <c r="K62" s="176" t="s">
        <v>257</v>
      </c>
    </row>
    <row r="63" spans="1:11" ht="19.5" customHeight="1" x14ac:dyDescent="0.25">
      <c r="A63" s="173" t="s">
        <v>230</v>
      </c>
      <c r="B63" s="418">
        <v>308</v>
      </c>
      <c r="C63" s="418">
        <v>89</v>
      </c>
      <c r="D63" s="175">
        <f t="shared" si="7"/>
        <v>397</v>
      </c>
      <c r="E63" s="175">
        <v>0</v>
      </c>
      <c r="F63" s="175">
        <v>0</v>
      </c>
      <c r="G63" s="175">
        <v>0</v>
      </c>
      <c r="H63" s="175">
        <f t="shared" si="10"/>
        <v>308</v>
      </c>
      <c r="I63" s="175">
        <f t="shared" si="10"/>
        <v>89</v>
      </c>
      <c r="J63" s="175">
        <f t="shared" si="10"/>
        <v>397</v>
      </c>
      <c r="K63" s="176" t="s">
        <v>231</v>
      </c>
    </row>
    <row r="64" spans="1:11" ht="19.5" customHeight="1" x14ac:dyDescent="0.25">
      <c r="A64" s="173" t="s">
        <v>319</v>
      </c>
      <c r="B64" s="418">
        <v>465</v>
      </c>
      <c r="C64" s="418">
        <v>452</v>
      </c>
      <c r="D64" s="175">
        <f t="shared" si="7"/>
        <v>917</v>
      </c>
      <c r="E64" s="175">
        <v>0</v>
      </c>
      <c r="F64" s="175">
        <v>0</v>
      </c>
      <c r="G64" s="175">
        <v>0</v>
      </c>
      <c r="H64" s="175">
        <f t="shared" si="10"/>
        <v>465</v>
      </c>
      <c r="I64" s="175">
        <f t="shared" si="10"/>
        <v>452</v>
      </c>
      <c r="J64" s="175">
        <f t="shared" si="10"/>
        <v>917</v>
      </c>
      <c r="K64" s="176" t="s">
        <v>1599</v>
      </c>
    </row>
    <row r="65" spans="1:11" ht="19.5" customHeight="1" x14ac:dyDescent="0.25">
      <c r="A65" s="173" t="s">
        <v>321</v>
      </c>
      <c r="B65" s="418">
        <v>735</v>
      </c>
      <c r="C65" s="418">
        <v>734</v>
      </c>
      <c r="D65" s="175">
        <f t="shared" si="7"/>
        <v>1469</v>
      </c>
      <c r="E65" s="175">
        <v>0</v>
      </c>
      <c r="F65" s="175">
        <v>0</v>
      </c>
      <c r="G65" s="175">
        <v>0</v>
      </c>
      <c r="H65" s="175">
        <f t="shared" si="10"/>
        <v>735</v>
      </c>
      <c r="I65" s="175">
        <f t="shared" si="10"/>
        <v>734</v>
      </c>
      <c r="J65" s="175">
        <f t="shared" si="10"/>
        <v>1469</v>
      </c>
      <c r="K65" s="176" t="s">
        <v>1593</v>
      </c>
    </row>
    <row r="66" spans="1:11" ht="19.5" customHeight="1" x14ac:dyDescent="0.25">
      <c r="A66" s="173" t="s">
        <v>248</v>
      </c>
      <c r="B66" s="187">
        <v>257</v>
      </c>
      <c r="C66" s="187">
        <v>71</v>
      </c>
      <c r="D66" s="175">
        <f t="shared" si="7"/>
        <v>328</v>
      </c>
      <c r="E66" s="175">
        <v>0</v>
      </c>
      <c r="F66" s="175">
        <v>0</v>
      </c>
      <c r="G66" s="175">
        <v>0</v>
      </c>
      <c r="H66" s="175">
        <f t="shared" si="10"/>
        <v>257</v>
      </c>
      <c r="I66" s="175">
        <f t="shared" si="10"/>
        <v>71</v>
      </c>
      <c r="J66" s="175">
        <f t="shared" si="10"/>
        <v>328</v>
      </c>
      <c r="K66" s="176" t="s">
        <v>249</v>
      </c>
    </row>
    <row r="67" spans="1:11" ht="19.5" customHeight="1" thickBot="1" x14ac:dyDescent="0.3">
      <c r="A67" s="173" t="s">
        <v>127</v>
      </c>
      <c r="B67" s="175">
        <f>SUM(B61:B66)</f>
        <v>2020</v>
      </c>
      <c r="C67" s="175">
        <f t="shared" ref="C67:J67" si="11">SUM(C61:C66)</f>
        <v>1430</v>
      </c>
      <c r="D67" s="175">
        <f t="shared" si="11"/>
        <v>3450</v>
      </c>
      <c r="E67" s="175">
        <f t="shared" si="11"/>
        <v>0</v>
      </c>
      <c r="F67" s="175">
        <f t="shared" si="11"/>
        <v>0</v>
      </c>
      <c r="G67" s="175">
        <f t="shared" si="11"/>
        <v>0</v>
      </c>
      <c r="H67" s="175">
        <f t="shared" si="11"/>
        <v>2020</v>
      </c>
      <c r="I67" s="175">
        <f t="shared" si="11"/>
        <v>1430</v>
      </c>
      <c r="J67" s="175">
        <f t="shared" si="11"/>
        <v>3450</v>
      </c>
      <c r="K67" s="176" t="s">
        <v>572</v>
      </c>
    </row>
    <row r="68" spans="1:11" ht="19.5" customHeight="1" thickBot="1" x14ac:dyDescent="0.3">
      <c r="A68" s="188" t="s">
        <v>262</v>
      </c>
      <c r="B68" s="189">
        <f>SUM(B59,B67)</f>
        <v>5383</v>
      </c>
      <c r="C68" s="189">
        <f t="shared" ref="C68:J68" si="12">SUM(C59,C67)</f>
        <v>7048</v>
      </c>
      <c r="D68" s="189">
        <f t="shared" si="12"/>
        <v>12431</v>
      </c>
      <c r="E68" s="189">
        <f t="shared" si="12"/>
        <v>0</v>
      </c>
      <c r="F68" s="189">
        <f t="shared" si="12"/>
        <v>0</v>
      </c>
      <c r="G68" s="189">
        <f t="shared" si="12"/>
        <v>0</v>
      </c>
      <c r="H68" s="189">
        <f t="shared" si="12"/>
        <v>5383</v>
      </c>
      <c r="I68" s="189">
        <f t="shared" si="12"/>
        <v>7048</v>
      </c>
      <c r="J68" s="189">
        <f t="shared" si="12"/>
        <v>12431</v>
      </c>
      <c r="K68" s="190" t="s">
        <v>263</v>
      </c>
    </row>
    <row r="69" spans="1:11" ht="14.4" thickTop="1" x14ac:dyDescent="0.25"/>
    <row r="75" spans="1:11" ht="24" customHeight="1" x14ac:dyDescent="0.25">
      <c r="A75" s="775" t="s">
        <v>1600</v>
      </c>
      <c r="B75" s="775"/>
      <c r="C75" s="775"/>
      <c r="D75" s="775"/>
      <c r="E75" s="775"/>
      <c r="F75" s="775"/>
      <c r="G75" s="775"/>
      <c r="H75" s="775"/>
      <c r="I75" s="775"/>
      <c r="J75" s="775"/>
      <c r="K75" s="775"/>
    </row>
    <row r="76" spans="1:11" ht="29.25" customHeight="1" x14ac:dyDescent="0.25">
      <c r="A76" s="776" t="s">
        <v>1601</v>
      </c>
      <c r="B76" s="776"/>
      <c r="C76" s="776"/>
      <c r="D76" s="776"/>
      <c r="E76" s="776"/>
      <c r="F76" s="776"/>
      <c r="G76" s="776"/>
      <c r="H76" s="776"/>
      <c r="I76" s="776"/>
      <c r="J76" s="776"/>
      <c r="K76" s="776"/>
    </row>
    <row r="77" spans="1:11" s="171" customFormat="1" ht="22.5" customHeight="1" thickBot="1" x14ac:dyDescent="0.35">
      <c r="A77" s="416" t="s">
        <v>1602</v>
      </c>
      <c r="B77" s="416"/>
      <c r="C77" s="416"/>
      <c r="D77" s="416"/>
      <c r="E77" s="416"/>
      <c r="F77" s="416"/>
      <c r="G77" s="416"/>
      <c r="H77" s="416"/>
      <c r="I77" s="416"/>
      <c r="J77" s="416"/>
      <c r="K77" s="417" t="s">
        <v>1603</v>
      </c>
    </row>
    <row r="78" spans="1:11" ht="19.5" customHeight="1" thickTop="1" x14ac:dyDescent="0.3">
      <c r="A78" s="777" t="s">
        <v>205</v>
      </c>
      <c r="B78" s="788" t="s">
        <v>1</v>
      </c>
      <c r="C78" s="788"/>
      <c r="D78" s="788"/>
      <c r="E78" s="788" t="s">
        <v>2</v>
      </c>
      <c r="F78" s="788"/>
      <c r="G78" s="788"/>
      <c r="H78" s="788" t="s">
        <v>4</v>
      </c>
      <c r="I78" s="788"/>
      <c r="J78" s="788"/>
      <c r="K78" s="777" t="s">
        <v>206</v>
      </c>
    </row>
    <row r="79" spans="1:11" ht="19.5" customHeight="1" x14ac:dyDescent="0.3">
      <c r="A79" s="778"/>
      <c r="B79" s="789" t="s">
        <v>6</v>
      </c>
      <c r="C79" s="789"/>
      <c r="D79" s="789"/>
      <c r="E79" s="789" t="s">
        <v>7</v>
      </c>
      <c r="F79" s="789"/>
      <c r="G79" s="789"/>
      <c r="H79" s="789" t="s">
        <v>9</v>
      </c>
      <c r="I79" s="789"/>
      <c r="J79" s="789"/>
      <c r="K79" s="778"/>
    </row>
    <row r="80" spans="1:11" ht="19.5" customHeight="1" x14ac:dyDescent="0.3">
      <c r="A80" s="778"/>
      <c r="B80" s="395" t="s">
        <v>10</v>
      </c>
      <c r="C80" s="395" t="s">
        <v>113</v>
      </c>
      <c r="D80" s="395" t="s">
        <v>12</v>
      </c>
      <c r="E80" s="395" t="s">
        <v>10</v>
      </c>
      <c r="F80" s="395" t="s">
        <v>113</v>
      </c>
      <c r="G80" s="395" t="s">
        <v>12</v>
      </c>
      <c r="H80" s="395" t="s">
        <v>10</v>
      </c>
      <c r="I80" s="395" t="s">
        <v>113</v>
      </c>
      <c r="J80" s="395" t="s">
        <v>12</v>
      </c>
      <c r="K80" s="778"/>
    </row>
    <row r="81" spans="1:11" ht="19.5" customHeight="1" thickBot="1" x14ac:dyDescent="0.35">
      <c r="A81" s="779"/>
      <c r="B81" s="172" t="s">
        <v>13</v>
      </c>
      <c r="C81" s="172" t="s">
        <v>14</v>
      </c>
      <c r="D81" s="172" t="s">
        <v>9</v>
      </c>
      <c r="E81" s="172" t="s">
        <v>13</v>
      </c>
      <c r="F81" s="172" t="s">
        <v>14</v>
      </c>
      <c r="G81" s="172" t="s">
        <v>9</v>
      </c>
      <c r="H81" s="172" t="s">
        <v>13</v>
      </c>
      <c r="I81" s="172" t="s">
        <v>14</v>
      </c>
      <c r="J81" s="172" t="s">
        <v>9</v>
      </c>
      <c r="K81" s="779"/>
    </row>
    <row r="82" spans="1:11" ht="21.75" customHeight="1" x14ac:dyDescent="0.25">
      <c r="A82" s="173" t="s">
        <v>15</v>
      </c>
      <c r="B82" s="174"/>
      <c r="C82" s="174"/>
      <c r="D82" s="175"/>
      <c r="E82" s="175"/>
      <c r="F82" s="175"/>
      <c r="G82" s="175"/>
      <c r="H82" s="175"/>
      <c r="I82" s="175"/>
      <c r="J82" s="175"/>
      <c r="K82" s="176" t="s">
        <v>1461</v>
      </c>
    </row>
    <row r="83" spans="1:11" ht="21.75" customHeight="1" x14ac:dyDescent="0.25">
      <c r="A83" s="173" t="s">
        <v>208</v>
      </c>
      <c r="B83" s="418">
        <v>30</v>
      </c>
      <c r="C83" s="418">
        <v>10</v>
      </c>
      <c r="D83" s="175">
        <f>SUM(B83:C83)</f>
        <v>40</v>
      </c>
      <c r="E83" s="175">
        <v>0</v>
      </c>
      <c r="F83" s="175">
        <v>0</v>
      </c>
      <c r="G83" s="175">
        <v>0</v>
      </c>
      <c r="H83" s="175">
        <f>SUM(E83,B83)</f>
        <v>30</v>
      </c>
      <c r="I83" s="175">
        <f t="shared" ref="I83:J96" si="13">SUM(F83,C83)</f>
        <v>10</v>
      </c>
      <c r="J83" s="175">
        <f t="shared" si="13"/>
        <v>40</v>
      </c>
      <c r="K83" s="176" t="s">
        <v>209</v>
      </c>
    </row>
    <row r="84" spans="1:11" ht="21.75" customHeight="1" x14ac:dyDescent="0.25">
      <c r="A84" s="173" t="s">
        <v>1132</v>
      </c>
      <c r="B84" s="418">
        <v>6</v>
      </c>
      <c r="C84" s="418">
        <v>4</v>
      </c>
      <c r="D84" s="175">
        <f t="shared" ref="D84:D96" si="14">SUM(B84:C84)</f>
        <v>10</v>
      </c>
      <c r="E84" s="175">
        <v>0</v>
      </c>
      <c r="F84" s="175">
        <v>0</v>
      </c>
      <c r="G84" s="175">
        <v>0</v>
      </c>
      <c r="H84" s="175">
        <f t="shared" ref="H84:H96" si="15">SUM(E84,B84)</f>
        <v>6</v>
      </c>
      <c r="I84" s="175">
        <f t="shared" si="13"/>
        <v>4</v>
      </c>
      <c r="J84" s="175">
        <f t="shared" si="13"/>
        <v>10</v>
      </c>
      <c r="K84" s="176" t="s">
        <v>213</v>
      </c>
    </row>
    <row r="85" spans="1:11" ht="21.75" customHeight="1" x14ac:dyDescent="0.25">
      <c r="A85" s="173" t="s">
        <v>414</v>
      </c>
      <c r="B85" s="418">
        <v>8</v>
      </c>
      <c r="C85" s="418">
        <v>9</v>
      </c>
      <c r="D85" s="175">
        <f t="shared" si="14"/>
        <v>17</v>
      </c>
      <c r="E85" s="175">
        <v>0</v>
      </c>
      <c r="F85" s="175">
        <v>0</v>
      </c>
      <c r="G85" s="175">
        <v>0</v>
      </c>
      <c r="H85" s="175">
        <f t="shared" si="15"/>
        <v>8</v>
      </c>
      <c r="I85" s="175">
        <f t="shared" si="13"/>
        <v>9</v>
      </c>
      <c r="J85" s="175">
        <f t="shared" si="13"/>
        <v>17</v>
      </c>
      <c r="K85" s="176" t="s">
        <v>1592</v>
      </c>
    </row>
    <row r="86" spans="1:11" ht="21.75" customHeight="1" x14ac:dyDescent="0.25">
      <c r="A86" s="173" t="s">
        <v>534</v>
      </c>
      <c r="B86" s="418">
        <v>16</v>
      </c>
      <c r="C86" s="418">
        <v>0</v>
      </c>
      <c r="D86" s="175">
        <f t="shared" si="14"/>
        <v>16</v>
      </c>
      <c r="E86" s="175">
        <v>0</v>
      </c>
      <c r="F86" s="175">
        <v>0</v>
      </c>
      <c r="G86" s="175">
        <v>0</v>
      </c>
      <c r="H86" s="175">
        <f t="shared" si="15"/>
        <v>16</v>
      </c>
      <c r="I86" s="175">
        <f t="shared" si="13"/>
        <v>0</v>
      </c>
      <c r="J86" s="175">
        <f t="shared" si="13"/>
        <v>16</v>
      </c>
      <c r="K86" s="176" t="s">
        <v>217</v>
      </c>
    </row>
    <row r="87" spans="1:11" ht="21.75" customHeight="1" x14ac:dyDescent="0.25">
      <c r="A87" s="173" t="s">
        <v>265</v>
      </c>
      <c r="B87" s="418">
        <v>67</v>
      </c>
      <c r="C87" s="418">
        <v>8</v>
      </c>
      <c r="D87" s="175">
        <f t="shared" si="14"/>
        <v>75</v>
      </c>
      <c r="E87" s="175">
        <v>0</v>
      </c>
      <c r="F87" s="175">
        <v>0</v>
      </c>
      <c r="G87" s="175">
        <v>0</v>
      </c>
      <c r="H87" s="175">
        <f t="shared" si="15"/>
        <v>67</v>
      </c>
      <c r="I87" s="175">
        <f t="shared" si="13"/>
        <v>8</v>
      </c>
      <c r="J87" s="175">
        <f t="shared" si="13"/>
        <v>75</v>
      </c>
      <c r="K87" s="176" t="s">
        <v>219</v>
      </c>
    </row>
    <row r="88" spans="1:11" ht="21.75" customHeight="1" x14ac:dyDescent="0.25">
      <c r="A88" s="173" t="s">
        <v>522</v>
      </c>
      <c r="B88" s="418">
        <v>20</v>
      </c>
      <c r="C88" s="418">
        <v>6</v>
      </c>
      <c r="D88" s="175">
        <f t="shared" si="14"/>
        <v>26</v>
      </c>
      <c r="E88" s="175">
        <v>0</v>
      </c>
      <c r="F88" s="175">
        <v>0</v>
      </c>
      <c r="G88" s="175">
        <v>0</v>
      </c>
      <c r="H88" s="175">
        <f t="shared" si="15"/>
        <v>20</v>
      </c>
      <c r="I88" s="175">
        <f t="shared" si="13"/>
        <v>6</v>
      </c>
      <c r="J88" s="175">
        <f t="shared" si="13"/>
        <v>26</v>
      </c>
      <c r="K88" s="176" t="s">
        <v>223</v>
      </c>
    </row>
    <row r="89" spans="1:11" ht="21.75" customHeight="1" x14ac:dyDescent="0.25">
      <c r="A89" s="173" t="s">
        <v>226</v>
      </c>
      <c r="B89" s="418">
        <v>41</v>
      </c>
      <c r="C89" s="418">
        <v>22</v>
      </c>
      <c r="D89" s="175">
        <f t="shared" si="14"/>
        <v>63</v>
      </c>
      <c r="E89" s="175">
        <v>0</v>
      </c>
      <c r="F89" s="175">
        <v>0</v>
      </c>
      <c r="G89" s="175">
        <v>0</v>
      </c>
      <c r="H89" s="175">
        <f t="shared" si="15"/>
        <v>41</v>
      </c>
      <c r="I89" s="175">
        <f t="shared" si="13"/>
        <v>22</v>
      </c>
      <c r="J89" s="175">
        <f t="shared" si="13"/>
        <v>63</v>
      </c>
      <c r="K89" s="176" t="s">
        <v>227</v>
      </c>
    </row>
    <row r="90" spans="1:11" ht="21.75" customHeight="1" x14ac:dyDescent="0.25">
      <c r="A90" s="173" t="s">
        <v>230</v>
      </c>
      <c r="B90" s="418">
        <v>28</v>
      </c>
      <c r="C90" s="418">
        <v>4</v>
      </c>
      <c r="D90" s="175">
        <f t="shared" si="14"/>
        <v>32</v>
      </c>
      <c r="E90" s="175">
        <v>0</v>
      </c>
      <c r="F90" s="175">
        <v>0</v>
      </c>
      <c r="G90" s="175">
        <v>0</v>
      </c>
      <c r="H90" s="175">
        <f t="shared" si="15"/>
        <v>28</v>
      </c>
      <c r="I90" s="175">
        <f t="shared" si="13"/>
        <v>4</v>
      </c>
      <c r="J90" s="175">
        <f t="shared" si="13"/>
        <v>32</v>
      </c>
      <c r="K90" s="176" t="s">
        <v>231</v>
      </c>
    </row>
    <row r="91" spans="1:11" ht="21.75" customHeight="1" x14ac:dyDescent="0.25">
      <c r="A91" s="173" t="s">
        <v>319</v>
      </c>
      <c r="B91" s="418">
        <v>83</v>
      </c>
      <c r="C91" s="418">
        <v>33</v>
      </c>
      <c r="D91" s="175">
        <f t="shared" si="14"/>
        <v>116</v>
      </c>
      <c r="E91" s="175">
        <v>0</v>
      </c>
      <c r="F91" s="175">
        <v>0</v>
      </c>
      <c r="G91" s="175">
        <v>0</v>
      </c>
      <c r="H91" s="175">
        <f t="shared" si="15"/>
        <v>83</v>
      </c>
      <c r="I91" s="175">
        <f t="shared" si="13"/>
        <v>33</v>
      </c>
      <c r="J91" s="175">
        <f t="shared" si="13"/>
        <v>116</v>
      </c>
      <c r="K91" s="176" t="s">
        <v>320</v>
      </c>
    </row>
    <row r="92" spans="1:11" ht="21.75" customHeight="1" x14ac:dyDescent="0.25">
      <c r="A92" s="173" t="s">
        <v>321</v>
      </c>
      <c r="B92" s="418">
        <v>78</v>
      </c>
      <c r="C92" s="418">
        <v>34</v>
      </c>
      <c r="D92" s="175">
        <f t="shared" si="14"/>
        <v>112</v>
      </c>
      <c r="E92" s="175">
        <v>0</v>
      </c>
      <c r="F92" s="175">
        <v>0</v>
      </c>
      <c r="G92" s="175">
        <v>0</v>
      </c>
      <c r="H92" s="175">
        <f t="shared" si="15"/>
        <v>78</v>
      </c>
      <c r="I92" s="175">
        <f t="shared" si="13"/>
        <v>34</v>
      </c>
      <c r="J92" s="175">
        <f t="shared" si="13"/>
        <v>112</v>
      </c>
      <c r="K92" s="176" t="s">
        <v>1593</v>
      </c>
    </row>
    <row r="93" spans="1:11" ht="21.75" customHeight="1" x14ac:dyDescent="0.25">
      <c r="A93" s="173" t="s">
        <v>238</v>
      </c>
      <c r="B93" s="418">
        <v>52</v>
      </c>
      <c r="C93" s="418">
        <v>6</v>
      </c>
      <c r="D93" s="175">
        <f t="shared" si="14"/>
        <v>58</v>
      </c>
      <c r="E93" s="175">
        <v>0</v>
      </c>
      <c r="F93" s="175">
        <v>0</v>
      </c>
      <c r="G93" s="175">
        <v>0</v>
      </c>
      <c r="H93" s="175">
        <f t="shared" si="15"/>
        <v>52</v>
      </c>
      <c r="I93" s="175">
        <f t="shared" si="13"/>
        <v>6</v>
      </c>
      <c r="J93" s="175">
        <f t="shared" si="13"/>
        <v>58</v>
      </c>
      <c r="K93" s="176" t="s">
        <v>239</v>
      </c>
    </row>
    <row r="94" spans="1:11" ht="21.75" customHeight="1" x14ac:dyDescent="0.25">
      <c r="A94" s="173" t="s">
        <v>248</v>
      </c>
      <c r="B94" s="418">
        <v>29</v>
      </c>
      <c r="C94" s="418">
        <v>3</v>
      </c>
      <c r="D94" s="175">
        <f t="shared" si="14"/>
        <v>32</v>
      </c>
      <c r="E94" s="175">
        <v>0</v>
      </c>
      <c r="F94" s="175">
        <v>0</v>
      </c>
      <c r="G94" s="175">
        <v>0</v>
      </c>
      <c r="H94" s="175">
        <f t="shared" si="15"/>
        <v>29</v>
      </c>
      <c r="I94" s="175">
        <f t="shared" si="13"/>
        <v>3</v>
      </c>
      <c r="J94" s="175">
        <f t="shared" si="13"/>
        <v>32</v>
      </c>
      <c r="K94" s="176" t="s">
        <v>249</v>
      </c>
    </row>
    <row r="95" spans="1:11" ht="21.75" customHeight="1" x14ac:dyDescent="0.25">
      <c r="A95" s="173" t="s">
        <v>1594</v>
      </c>
      <c r="B95" s="418">
        <v>15</v>
      </c>
      <c r="C95" s="418">
        <v>1</v>
      </c>
      <c r="D95" s="175">
        <f t="shared" si="14"/>
        <v>16</v>
      </c>
      <c r="E95" s="175">
        <v>0</v>
      </c>
      <c r="F95" s="175">
        <v>0</v>
      </c>
      <c r="G95" s="175">
        <v>0</v>
      </c>
      <c r="H95" s="175">
        <f t="shared" si="15"/>
        <v>15</v>
      </c>
      <c r="I95" s="175">
        <f t="shared" si="13"/>
        <v>1</v>
      </c>
      <c r="J95" s="175">
        <f t="shared" si="13"/>
        <v>16</v>
      </c>
      <c r="K95" s="176" t="s">
        <v>251</v>
      </c>
    </row>
    <row r="96" spans="1:11" ht="21.75" customHeight="1" x14ac:dyDescent="0.25">
      <c r="A96" s="173" t="s">
        <v>1092</v>
      </c>
      <c r="B96" s="418">
        <v>5</v>
      </c>
      <c r="C96" s="418">
        <v>0</v>
      </c>
      <c r="D96" s="175">
        <f t="shared" si="14"/>
        <v>5</v>
      </c>
      <c r="E96" s="175">
        <v>0</v>
      </c>
      <c r="F96" s="175">
        <v>0</v>
      </c>
      <c r="G96" s="175">
        <v>0</v>
      </c>
      <c r="H96" s="175">
        <f t="shared" si="15"/>
        <v>5</v>
      </c>
      <c r="I96" s="175">
        <f t="shared" si="13"/>
        <v>0</v>
      </c>
      <c r="J96" s="175">
        <f t="shared" si="13"/>
        <v>5</v>
      </c>
      <c r="K96" s="176" t="s">
        <v>1486</v>
      </c>
    </row>
    <row r="97" spans="1:11" ht="21.75" customHeight="1" thickBot="1" x14ac:dyDescent="0.3">
      <c r="A97" s="173" t="s">
        <v>90</v>
      </c>
      <c r="B97" s="187">
        <f>SUM(B83:B96)</f>
        <v>478</v>
      </c>
      <c r="C97" s="187">
        <f t="shared" ref="C97:J97" si="16">SUM(C83:C96)</f>
        <v>140</v>
      </c>
      <c r="D97" s="175">
        <f t="shared" si="16"/>
        <v>618</v>
      </c>
      <c r="E97" s="175">
        <f t="shared" si="16"/>
        <v>0</v>
      </c>
      <c r="F97" s="175">
        <f t="shared" si="16"/>
        <v>0</v>
      </c>
      <c r="G97" s="175">
        <f t="shared" si="16"/>
        <v>0</v>
      </c>
      <c r="H97" s="175">
        <f t="shared" si="16"/>
        <v>478</v>
      </c>
      <c r="I97" s="175">
        <f t="shared" si="16"/>
        <v>140</v>
      </c>
      <c r="J97" s="175">
        <f t="shared" si="16"/>
        <v>618</v>
      </c>
      <c r="K97" s="176" t="s">
        <v>91</v>
      </c>
    </row>
    <row r="98" spans="1:11" ht="21.75" customHeight="1" thickBot="1" x14ac:dyDescent="0.3">
      <c r="A98" s="188" t="s">
        <v>262</v>
      </c>
      <c r="B98" s="189">
        <f>SUM(B83:B96)</f>
        <v>478</v>
      </c>
      <c r="C98" s="189">
        <f t="shared" ref="C98:J98" si="17">SUM(C83:C96)</f>
        <v>140</v>
      </c>
      <c r="D98" s="189">
        <f t="shared" si="17"/>
        <v>618</v>
      </c>
      <c r="E98" s="189">
        <f t="shared" si="17"/>
        <v>0</v>
      </c>
      <c r="F98" s="189">
        <f t="shared" si="17"/>
        <v>0</v>
      </c>
      <c r="G98" s="189">
        <f t="shared" si="17"/>
        <v>0</v>
      </c>
      <c r="H98" s="189">
        <f t="shared" si="17"/>
        <v>478</v>
      </c>
      <c r="I98" s="189">
        <f t="shared" si="17"/>
        <v>140</v>
      </c>
      <c r="J98" s="189">
        <f t="shared" si="17"/>
        <v>618</v>
      </c>
      <c r="K98" s="190" t="s">
        <v>263</v>
      </c>
    </row>
    <row r="99" spans="1:11" ht="14.4" thickTop="1" x14ac:dyDescent="0.25"/>
  </sheetData>
  <mergeCells count="30">
    <mergeCell ref="A1:K1"/>
    <mergeCell ref="A2:K2"/>
    <mergeCell ref="A4:A7"/>
    <mergeCell ref="B4:D4"/>
    <mergeCell ref="E4:G4"/>
    <mergeCell ref="H4:J4"/>
    <mergeCell ref="K4:K7"/>
    <mergeCell ref="B5:D5"/>
    <mergeCell ref="E5:G5"/>
    <mergeCell ref="H5:J5"/>
    <mergeCell ref="A38:K38"/>
    <mergeCell ref="A39:K39"/>
    <mergeCell ref="A41:A44"/>
    <mergeCell ref="B41:D41"/>
    <mergeCell ref="E41:G41"/>
    <mergeCell ref="H41:J41"/>
    <mergeCell ref="K41:K44"/>
    <mergeCell ref="B42:D42"/>
    <mergeCell ref="E42:G42"/>
    <mergeCell ref="H42:J42"/>
    <mergeCell ref="A75:K75"/>
    <mergeCell ref="A76:K76"/>
    <mergeCell ref="A78:A81"/>
    <mergeCell ref="B78:D78"/>
    <mergeCell ref="E78:G78"/>
    <mergeCell ref="H78:J78"/>
    <mergeCell ref="K78:K81"/>
    <mergeCell ref="B79:D79"/>
    <mergeCell ref="E79:G79"/>
    <mergeCell ref="H79:J79"/>
  </mergeCells>
  <printOptions horizontalCentered="1"/>
  <pageMargins left="0.5" right="0.5" top="0.75" bottom="0.5" header="0.75" footer="0.5"/>
  <pageSetup paperSize="9" scale="8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32"/>
  <sheetViews>
    <sheetView rightToLeft="1" view="pageBreakPreview" topLeftCell="A19" zoomScale="80" zoomScaleSheetLayoutView="80" workbookViewId="0">
      <selection activeCell="Q8" sqref="Q8"/>
    </sheetView>
  </sheetViews>
  <sheetFormatPr defaultColWidth="9" defaultRowHeight="13.8" x14ac:dyDescent="0.25"/>
  <cols>
    <col min="1" max="1" width="22.19921875" style="182" customWidth="1"/>
    <col min="2" max="13" width="7.59765625" style="182" customWidth="1"/>
    <col min="14" max="14" width="35.3984375" style="182" customWidth="1"/>
    <col min="15" max="16384" width="9" style="182"/>
  </cols>
  <sheetData>
    <row r="1" spans="1:14" ht="26.25" customHeight="1" x14ac:dyDescent="0.25">
      <c r="A1" s="775" t="s">
        <v>1604</v>
      </c>
      <c r="B1" s="775"/>
      <c r="C1" s="775"/>
      <c r="D1" s="775"/>
      <c r="E1" s="775"/>
      <c r="F1" s="775"/>
      <c r="G1" s="775"/>
      <c r="H1" s="775"/>
      <c r="I1" s="775"/>
      <c r="J1" s="775"/>
      <c r="K1" s="775"/>
      <c r="L1" s="775"/>
      <c r="M1" s="775"/>
      <c r="N1" s="775"/>
    </row>
    <row r="2" spans="1:14" ht="41.25" customHeight="1" x14ac:dyDescent="0.3">
      <c r="A2" s="803" t="s">
        <v>1605</v>
      </c>
      <c r="B2" s="803"/>
      <c r="C2" s="803"/>
      <c r="D2" s="803"/>
      <c r="E2" s="803"/>
      <c r="F2" s="803"/>
      <c r="G2" s="803"/>
      <c r="H2" s="803"/>
      <c r="I2" s="803"/>
      <c r="J2" s="803"/>
      <c r="K2" s="803"/>
      <c r="L2" s="803"/>
      <c r="M2" s="803"/>
      <c r="N2" s="803"/>
    </row>
    <row r="3" spans="1:14" s="171" customFormat="1" ht="21.75" customHeight="1" thickBot="1" x14ac:dyDescent="0.35">
      <c r="A3" s="416" t="s">
        <v>1606</v>
      </c>
      <c r="N3" s="417" t="s">
        <v>1607</v>
      </c>
    </row>
    <row r="4" spans="1:14" ht="18.75" customHeight="1" thickTop="1" x14ac:dyDescent="0.3">
      <c r="A4" s="777" t="s">
        <v>205</v>
      </c>
      <c r="B4" s="788" t="s">
        <v>129</v>
      </c>
      <c r="C4" s="788"/>
      <c r="D4" s="788"/>
      <c r="E4" s="788" t="s">
        <v>130</v>
      </c>
      <c r="F4" s="788"/>
      <c r="G4" s="788"/>
      <c r="H4" s="788" t="s">
        <v>131</v>
      </c>
      <c r="I4" s="788"/>
      <c r="J4" s="788"/>
      <c r="K4" s="788" t="s">
        <v>4</v>
      </c>
      <c r="L4" s="788"/>
      <c r="M4" s="788"/>
      <c r="N4" s="777" t="s">
        <v>206</v>
      </c>
    </row>
    <row r="5" spans="1:14" ht="18.75" customHeight="1" x14ac:dyDescent="0.3">
      <c r="A5" s="778"/>
      <c r="B5" s="789" t="s">
        <v>132</v>
      </c>
      <c r="C5" s="789"/>
      <c r="D5" s="789"/>
      <c r="E5" s="789" t="s">
        <v>133</v>
      </c>
      <c r="F5" s="789"/>
      <c r="G5" s="789"/>
      <c r="H5" s="789" t="s">
        <v>134</v>
      </c>
      <c r="I5" s="789"/>
      <c r="J5" s="789"/>
      <c r="K5" s="789" t="s">
        <v>9</v>
      </c>
      <c r="L5" s="789"/>
      <c r="M5" s="789"/>
      <c r="N5" s="778"/>
    </row>
    <row r="6" spans="1:14" ht="18.75" customHeight="1" x14ac:dyDescent="0.3">
      <c r="A6" s="778"/>
      <c r="B6" s="395" t="s">
        <v>10</v>
      </c>
      <c r="C6" s="395" t="s">
        <v>113</v>
      </c>
      <c r="D6" s="395" t="s">
        <v>12</v>
      </c>
      <c r="E6" s="395" t="s">
        <v>10</v>
      </c>
      <c r="F6" s="395" t="s">
        <v>113</v>
      </c>
      <c r="G6" s="395" t="s">
        <v>12</v>
      </c>
      <c r="H6" s="395" t="s">
        <v>10</v>
      </c>
      <c r="I6" s="395" t="s">
        <v>113</v>
      </c>
      <c r="J6" s="395" t="s">
        <v>12</v>
      </c>
      <c r="K6" s="395" t="s">
        <v>10</v>
      </c>
      <c r="L6" s="395" t="s">
        <v>113</v>
      </c>
      <c r="M6" s="395" t="s">
        <v>12</v>
      </c>
      <c r="N6" s="778"/>
    </row>
    <row r="7" spans="1:14" ht="18.75" customHeight="1" thickBot="1" x14ac:dyDescent="0.35">
      <c r="A7" s="779"/>
      <c r="B7" s="172" t="s">
        <v>13</v>
      </c>
      <c r="C7" s="172" t="s">
        <v>14</v>
      </c>
      <c r="D7" s="172" t="s">
        <v>9</v>
      </c>
      <c r="E7" s="172" t="s">
        <v>13</v>
      </c>
      <c r="F7" s="172" t="s">
        <v>14</v>
      </c>
      <c r="G7" s="172" t="s">
        <v>9</v>
      </c>
      <c r="H7" s="172" t="s">
        <v>13</v>
      </c>
      <c r="I7" s="172" t="s">
        <v>14</v>
      </c>
      <c r="J7" s="172" t="s">
        <v>9</v>
      </c>
      <c r="K7" s="172" t="s">
        <v>13</v>
      </c>
      <c r="L7" s="172" t="s">
        <v>14</v>
      </c>
      <c r="M7" s="172" t="s">
        <v>9</v>
      </c>
      <c r="N7" s="779"/>
    </row>
    <row r="8" spans="1:14" ht="18.75" customHeight="1" x14ac:dyDescent="0.25">
      <c r="A8" s="173" t="s">
        <v>15</v>
      </c>
      <c r="B8" s="174"/>
      <c r="C8" s="174"/>
      <c r="D8" s="175"/>
      <c r="E8" s="175"/>
      <c r="F8" s="175"/>
      <c r="G8" s="175"/>
      <c r="H8" s="175"/>
      <c r="I8" s="175"/>
      <c r="J8" s="175"/>
      <c r="K8" s="175"/>
      <c r="L8" s="175"/>
      <c r="M8" s="175"/>
      <c r="N8" s="176" t="s">
        <v>1461</v>
      </c>
    </row>
    <row r="9" spans="1:14" ht="18.75" customHeight="1" x14ac:dyDescent="0.25">
      <c r="A9" s="173" t="s">
        <v>437</v>
      </c>
      <c r="B9" s="418">
        <v>15</v>
      </c>
      <c r="C9" s="418">
        <v>17</v>
      </c>
      <c r="D9" s="175">
        <f>SUM(B9:C9)</f>
        <v>32</v>
      </c>
      <c r="E9" s="418">
        <v>1</v>
      </c>
      <c r="F9" s="418">
        <v>1</v>
      </c>
      <c r="G9" s="418">
        <f>SUM(E9:F9)</f>
        <v>2</v>
      </c>
      <c r="H9" s="418">
        <v>0</v>
      </c>
      <c r="I9" s="418">
        <v>0</v>
      </c>
      <c r="J9" s="418">
        <f>SUM(H9:I9)</f>
        <v>0</v>
      </c>
      <c r="K9" s="175">
        <f t="shared" ref="K9:M29" si="0">SUM(B9,E9,H9)</f>
        <v>16</v>
      </c>
      <c r="L9" s="175">
        <f t="shared" si="0"/>
        <v>18</v>
      </c>
      <c r="M9" s="175">
        <f t="shared" si="0"/>
        <v>34</v>
      </c>
      <c r="N9" s="176" t="s">
        <v>209</v>
      </c>
    </row>
    <row r="10" spans="1:14" ht="18.75" customHeight="1" x14ac:dyDescent="0.25">
      <c r="A10" s="173" t="s">
        <v>1132</v>
      </c>
      <c r="B10" s="418">
        <v>1</v>
      </c>
      <c r="C10" s="418">
        <v>0</v>
      </c>
      <c r="D10" s="175">
        <f t="shared" ref="D10:D29" si="1">SUM(B10:C10)</f>
        <v>1</v>
      </c>
      <c r="E10" s="418">
        <v>1</v>
      </c>
      <c r="F10" s="418">
        <v>0</v>
      </c>
      <c r="G10" s="418">
        <f t="shared" ref="G10:G29" si="2">SUM(E10:F10)</f>
        <v>1</v>
      </c>
      <c r="H10" s="418">
        <v>0</v>
      </c>
      <c r="I10" s="418">
        <v>0</v>
      </c>
      <c r="J10" s="418">
        <f t="shared" ref="J10:J22" si="3">SUM(H10:I10)</f>
        <v>0</v>
      </c>
      <c r="K10" s="175">
        <f t="shared" si="0"/>
        <v>2</v>
      </c>
      <c r="L10" s="175">
        <f t="shared" si="0"/>
        <v>0</v>
      </c>
      <c r="M10" s="175">
        <f t="shared" si="0"/>
        <v>2</v>
      </c>
      <c r="N10" s="176" t="s">
        <v>213</v>
      </c>
    </row>
    <row r="11" spans="1:14" ht="18.75" customHeight="1" x14ac:dyDescent="0.25">
      <c r="A11" s="173" t="s">
        <v>414</v>
      </c>
      <c r="B11" s="418">
        <v>7</v>
      </c>
      <c r="C11" s="418">
        <v>4</v>
      </c>
      <c r="D11" s="175">
        <f t="shared" si="1"/>
        <v>11</v>
      </c>
      <c r="E11" s="418">
        <v>1</v>
      </c>
      <c r="F11" s="418">
        <v>0</v>
      </c>
      <c r="G11" s="418">
        <f t="shared" si="2"/>
        <v>1</v>
      </c>
      <c r="H11" s="418">
        <v>0</v>
      </c>
      <c r="I11" s="418">
        <v>0</v>
      </c>
      <c r="J11" s="418">
        <f t="shared" si="3"/>
        <v>0</v>
      </c>
      <c r="K11" s="175">
        <f t="shared" si="0"/>
        <v>8</v>
      </c>
      <c r="L11" s="175">
        <f t="shared" si="0"/>
        <v>4</v>
      </c>
      <c r="M11" s="175">
        <f t="shared" si="0"/>
        <v>12</v>
      </c>
      <c r="N11" s="176" t="s">
        <v>1592</v>
      </c>
    </row>
    <row r="12" spans="1:14" ht="18.75" customHeight="1" x14ac:dyDescent="0.25">
      <c r="A12" s="173" t="s">
        <v>534</v>
      </c>
      <c r="B12" s="418">
        <v>0</v>
      </c>
      <c r="C12" s="418">
        <v>0</v>
      </c>
      <c r="D12" s="175">
        <f t="shared" si="1"/>
        <v>0</v>
      </c>
      <c r="E12" s="418">
        <v>0</v>
      </c>
      <c r="F12" s="418">
        <v>0</v>
      </c>
      <c r="G12" s="418">
        <f t="shared" si="2"/>
        <v>0</v>
      </c>
      <c r="H12" s="418">
        <v>2</v>
      </c>
      <c r="I12" s="418">
        <v>2</v>
      </c>
      <c r="J12" s="418">
        <f t="shared" si="3"/>
        <v>4</v>
      </c>
      <c r="K12" s="175">
        <f t="shared" si="0"/>
        <v>2</v>
      </c>
      <c r="L12" s="175">
        <f t="shared" si="0"/>
        <v>2</v>
      </c>
      <c r="M12" s="175">
        <f t="shared" si="0"/>
        <v>4</v>
      </c>
      <c r="N12" s="176" t="s">
        <v>217</v>
      </c>
    </row>
    <row r="13" spans="1:14" ht="18.75" customHeight="1" x14ac:dyDescent="0.25">
      <c r="A13" s="173" t="s">
        <v>265</v>
      </c>
      <c r="B13" s="418">
        <v>20</v>
      </c>
      <c r="C13" s="418">
        <v>17</v>
      </c>
      <c r="D13" s="175">
        <f t="shared" si="1"/>
        <v>37</v>
      </c>
      <c r="E13" s="418">
        <v>5</v>
      </c>
      <c r="F13" s="418">
        <v>3</v>
      </c>
      <c r="G13" s="418">
        <f t="shared" si="2"/>
        <v>8</v>
      </c>
      <c r="H13" s="418">
        <v>0</v>
      </c>
      <c r="I13" s="418">
        <v>0</v>
      </c>
      <c r="J13" s="418">
        <f t="shared" si="3"/>
        <v>0</v>
      </c>
      <c r="K13" s="175">
        <f t="shared" si="0"/>
        <v>25</v>
      </c>
      <c r="L13" s="175">
        <f t="shared" si="0"/>
        <v>20</v>
      </c>
      <c r="M13" s="175">
        <f t="shared" si="0"/>
        <v>45</v>
      </c>
      <c r="N13" s="176" t="s">
        <v>219</v>
      </c>
    </row>
    <row r="14" spans="1:14" ht="18.75" customHeight="1" x14ac:dyDescent="0.25">
      <c r="A14" s="173" t="s">
        <v>522</v>
      </c>
      <c r="B14" s="418">
        <v>8</v>
      </c>
      <c r="C14" s="418">
        <v>8</v>
      </c>
      <c r="D14" s="175">
        <f t="shared" si="1"/>
        <v>16</v>
      </c>
      <c r="E14" s="418">
        <v>1</v>
      </c>
      <c r="F14" s="418">
        <v>0</v>
      </c>
      <c r="G14" s="418">
        <f t="shared" si="2"/>
        <v>1</v>
      </c>
      <c r="H14" s="418">
        <v>2</v>
      </c>
      <c r="I14" s="418">
        <v>4</v>
      </c>
      <c r="J14" s="418">
        <f t="shared" si="3"/>
        <v>6</v>
      </c>
      <c r="K14" s="175">
        <f t="shared" si="0"/>
        <v>11</v>
      </c>
      <c r="L14" s="175">
        <f t="shared" si="0"/>
        <v>12</v>
      </c>
      <c r="M14" s="175">
        <f t="shared" si="0"/>
        <v>23</v>
      </c>
      <c r="N14" s="176" t="s">
        <v>223</v>
      </c>
    </row>
    <row r="15" spans="1:14" ht="18.75" customHeight="1" x14ac:dyDescent="0.25">
      <c r="A15" s="173" t="s">
        <v>311</v>
      </c>
      <c r="B15" s="418">
        <v>15</v>
      </c>
      <c r="C15" s="418">
        <v>22</v>
      </c>
      <c r="D15" s="175">
        <f t="shared" si="1"/>
        <v>37</v>
      </c>
      <c r="E15" s="418">
        <v>3</v>
      </c>
      <c r="F15" s="418">
        <v>6</v>
      </c>
      <c r="G15" s="418">
        <f t="shared" si="2"/>
        <v>9</v>
      </c>
      <c r="H15" s="418">
        <v>2</v>
      </c>
      <c r="I15" s="418">
        <v>13</v>
      </c>
      <c r="J15" s="418">
        <f t="shared" si="3"/>
        <v>15</v>
      </c>
      <c r="K15" s="175">
        <f t="shared" si="0"/>
        <v>20</v>
      </c>
      <c r="L15" s="175">
        <f t="shared" si="0"/>
        <v>41</v>
      </c>
      <c r="M15" s="175">
        <f t="shared" si="0"/>
        <v>61</v>
      </c>
      <c r="N15" s="176" t="s">
        <v>257</v>
      </c>
    </row>
    <row r="16" spans="1:14" ht="18.75" customHeight="1" x14ac:dyDescent="0.25">
      <c r="A16" s="173" t="s">
        <v>230</v>
      </c>
      <c r="B16" s="418">
        <v>12</v>
      </c>
      <c r="C16" s="418">
        <v>10</v>
      </c>
      <c r="D16" s="175">
        <f t="shared" si="1"/>
        <v>22</v>
      </c>
      <c r="E16" s="418">
        <v>3</v>
      </c>
      <c r="F16" s="418">
        <v>1</v>
      </c>
      <c r="G16" s="418">
        <f t="shared" si="2"/>
        <v>4</v>
      </c>
      <c r="H16" s="418">
        <v>0</v>
      </c>
      <c r="I16" s="418">
        <v>0</v>
      </c>
      <c r="J16" s="418">
        <f t="shared" si="3"/>
        <v>0</v>
      </c>
      <c r="K16" s="175">
        <f t="shared" si="0"/>
        <v>15</v>
      </c>
      <c r="L16" s="175">
        <f t="shared" si="0"/>
        <v>11</v>
      </c>
      <c r="M16" s="175">
        <f t="shared" si="0"/>
        <v>26</v>
      </c>
      <c r="N16" s="176" t="s">
        <v>231</v>
      </c>
    </row>
    <row r="17" spans="1:14" ht="18.75" customHeight="1" x14ac:dyDescent="0.25">
      <c r="A17" s="173" t="s">
        <v>319</v>
      </c>
      <c r="B17" s="418">
        <v>23</v>
      </c>
      <c r="C17" s="418">
        <v>50</v>
      </c>
      <c r="D17" s="175">
        <f t="shared" si="1"/>
        <v>73</v>
      </c>
      <c r="E17" s="418">
        <v>19</v>
      </c>
      <c r="F17" s="418">
        <v>17</v>
      </c>
      <c r="G17" s="418">
        <f t="shared" si="2"/>
        <v>36</v>
      </c>
      <c r="H17" s="418">
        <v>5</v>
      </c>
      <c r="I17" s="418">
        <v>8</v>
      </c>
      <c r="J17" s="418">
        <f t="shared" si="3"/>
        <v>13</v>
      </c>
      <c r="K17" s="175">
        <f t="shared" si="0"/>
        <v>47</v>
      </c>
      <c r="L17" s="175">
        <f t="shared" si="0"/>
        <v>75</v>
      </c>
      <c r="M17" s="175">
        <f t="shared" si="0"/>
        <v>122</v>
      </c>
      <c r="N17" s="176" t="s">
        <v>320</v>
      </c>
    </row>
    <row r="18" spans="1:14" ht="18.75" customHeight="1" x14ac:dyDescent="0.25">
      <c r="A18" s="173" t="s">
        <v>321</v>
      </c>
      <c r="B18" s="418">
        <v>47</v>
      </c>
      <c r="C18" s="418">
        <v>29</v>
      </c>
      <c r="D18" s="175">
        <f t="shared" si="1"/>
        <v>76</v>
      </c>
      <c r="E18" s="418">
        <v>14</v>
      </c>
      <c r="F18" s="418">
        <v>18</v>
      </c>
      <c r="G18" s="418">
        <f t="shared" si="2"/>
        <v>32</v>
      </c>
      <c r="H18" s="418">
        <v>6</v>
      </c>
      <c r="I18" s="418">
        <v>7</v>
      </c>
      <c r="J18" s="418">
        <f t="shared" si="3"/>
        <v>13</v>
      </c>
      <c r="K18" s="175">
        <f t="shared" si="0"/>
        <v>67</v>
      </c>
      <c r="L18" s="175">
        <f t="shared" si="0"/>
        <v>54</v>
      </c>
      <c r="M18" s="175">
        <f t="shared" si="0"/>
        <v>121</v>
      </c>
      <c r="N18" s="176" t="s">
        <v>1593</v>
      </c>
    </row>
    <row r="19" spans="1:14" ht="18.75" customHeight="1" x14ac:dyDescent="0.25">
      <c r="A19" s="173" t="s">
        <v>238</v>
      </c>
      <c r="B19" s="418">
        <v>1</v>
      </c>
      <c r="C19" s="418">
        <v>1</v>
      </c>
      <c r="D19" s="175">
        <f t="shared" si="1"/>
        <v>2</v>
      </c>
      <c r="E19" s="418">
        <v>3</v>
      </c>
      <c r="F19" s="418">
        <v>0</v>
      </c>
      <c r="G19" s="418">
        <f t="shared" si="2"/>
        <v>3</v>
      </c>
      <c r="H19" s="418">
        <v>6</v>
      </c>
      <c r="I19" s="418">
        <v>0</v>
      </c>
      <c r="J19" s="418">
        <f t="shared" si="3"/>
        <v>6</v>
      </c>
      <c r="K19" s="175">
        <f t="shared" si="0"/>
        <v>10</v>
      </c>
      <c r="L19" s="175">
        <f t="shared" si="0"/>
        <v>1</v>
      </c>
      <c r="M19" s="175">
        <f t="shared" si="0"/>
        <v>11</v>
      </c>
      <c r="N19" s="176" t="s">
        <v>239</v>
      </c>
    </row>
    <row r="20" spans="1:14" ht="18.75" customHeight="1" x14ac:dyDescent="0.25">
      <c r="A20" s="173" t="s">
        <v>248</v>
      </c>
      <c r="B20" s="418">
        <v>34</v>
      </c>
      <c r="C20" s="418">
        <v>19</v>
      </c>
      <c r="D20" s="175">
        <f t="shared" si="1"/>
        <v>53</v>
      </c>
      <c r="E20" s="418">
        <v>14</v>
      </c>
      <c r="F20" s="418">
        <v>11</v>
      </c>
      <c r="G20" s="418">
        <f t="shared" si="2"/>
        <v>25</v>
      </c>
      <c r="H20" s="418">
        <v>0</v>
      </c>
      <c r="I20" s="418">
        <v>1</v>
      </c>
      <c r="J20" s="418">
        <f t="shared" si="3"/>
        <v>1</v>
      </c>
      <c r="K20" s="175">
        <f t="shared" si="0"/>
        <v>48</v>
      </c>
      <c r="L20" s="175">
        <f t="shared" si="0"/>
        <v>31</v>
      </c>
      <c r="M20" s="175">
        <f t="shared" si="0"/>
        <v>79</v>
      </c>
      <c r="N20" s="176" t="s">
        <v>249</v>
      </c>
    </row>
    <row r="21" spans="1:14" ht="18.75" customHeight="1" x14ac:dyDescent="0.25">
      <c r="A21" s="173" t="s">
        <v>1594</v>
      </c>
      <c r="B21" s="418">
        <v>13</v>
      </c>
      <c r="C21" s="418">
        <v>4</v>
      </c>
      <c r="D21" s="175">
        <f t="shared" si="1"/>
        <v>17</v>
      </c>
      <c r="E21" s="418">
        <v>12</v>
      </c>
      <c r="F21" s="418">
        <v>3</v>
      </c>
      <c r="G21" s="418">
        <f t="shared" si="2"/>
        <v>15</v>
      </c>
      <c r="H21" s="418">
        <v>18</v>
      </c>
      <c r="I21" s="418">
        <v>21</v>
      </c>
      <c r="J21" s="418">
        <f t="shared" si="3"/>
        <v>39</v>
      </c>
      <c r="K21" s="175">
        <f t="shared" si="0"/>
        <v>43</v>
      </c>
      <c r="L21" s="175">
        <f t="shared" si="0"/>
        <v>28</v>
      </c>
      <c r="M21" s="175">
        <f t="shared" si="0"/>
        <v>71</v>
      </c>
      <c r="N21" s="176" t="s">
        <v>251</v>
      </c>
    </row>
    <row r="22" spans="1:14" ht="18.75" customHeight="1" x14ac:dyDescent="0.25">
      <c r="A22" s="173" t="s">
        <v>90</v>
      </c>
      <c r="B22" s="187">
        <f>SUM(B9:B21)</f>
        <v>196</v>
      </c>
      <c r="C22" s="187">
        <f>SUM(C9:C21)</f>
        <v>181</v>
      </c>
      <c r="D22" s="175">
        <f t="shared" si="1"/>
        <v>377</v>
      </c>
      <c r="E22" s="175">
        <f>SUM(E9:E21)</f>
        <v>77</v>
      </c>
      <c r="F22" s="175">
        <f>SUM(F9:F21)</f>
        <v>60</v>
      </c>
      <c r="G22" s="418">
        <f t="shared" si="2"/>
        <v>137</v>
      </c>
      <c r="H22" s="418">
        <f>SUM(H9:H21)</f>
        <v>41</v>
      </c>
      <c r="I22" s="418">
        <f>SUM(I9:I21)</f>
        <v>56</v>
      </c>
      <c r="J22" s="418">
        <f t="shared" si="3"/>
        <v>97</v>
      </c>
      <c r="K22" s="175">
        <f t="shared" si="0"/>
        <v>314</v>
      </c>
      <c r="L22" s="175">
        <f t="shared" si="0"/>
        <v>297</v>
      </c>
      <c r="M22" s="175">
        <f t="shared" si="0"/>
        <v>611</v>
      </c>
      <c r="N22" s="176" t="s">
        <v>91</v>
      </c>
    </row>
    <row r="23" spans="1:14" ht="18.75" customHeight="1" x14ac:dyDescent="0.25">
      <c r="A23" s="173" t="s">
        <v>1087</v>
      </c>
      <c r="B23" s="175"/>
      <c r="C23" s="175"/>
      <c r="D23" s="175"/>
      <c r="E23" s="175"/>
      <c r="F23" s="175"/>
      <c r="G23" s="418"/>
      <c r="H23" s="175"/>
      <c r="I23" s="175"/>
      <c r="J23" s="418"/>
      <c r="K23" s="175"/>
      <c r="L23" s="175"/>
      <c r="M23" s="175"/>
      <c r="N23" s="176" t="s">
        <v>93</v>
      </c>
    </row>
    <row r="24" spans="1:14" ht="18.75" customHeight="1" x14ac:dyDescent="0.25">
      <c r="A24" s="173" t="s">
        <v>265</v>
      </c>
      <c r="B24" s="418">
        <v>2</v>
      </c>
      <c r="C24" s="418">
        <v>2</v>
      </c>
      <c r="D24" s="418">
        <f>SUM(B24:C24)</f>
        <v>4</v>
      </c>
      <c r="E24" s="418">
        <v>1</v>
      </c>
      <c r="F24" s="418">
        <v>1</v>
      </c>
      <c r="G24" s="418">
        <f>SUM(E24:F24)</f>
        <v>2</v>
      </c>
      <c r="H24" s="418">
        <v>0</v>
      </c>
      <c r="I24" s="418">
        <v>0</v>
      </c>
      <c r="J24" s="418">
        <f>SUM(H24:I24)</f>
        <v>0</v>
      </c>
      <c r="K24" s="418">
        <f>SUM(B24,E24)</f>
        <v>3</v>
      </c>
      <c r="L24" s="418">
        <f t="shared" ref="L24:M24" si="4">SUM(C24,F24)</f>
        <v>3</v>
      </c>
      <c r="M24" s="418">
        <f t="shared" si="4"/>
        <v>6</v>
      </c>
      <c r="N24" s="176" t="s">
        <v>219</v>
      </c>
    </row>
    <row r="25" spans="1:14" ht="18.75" customHeight="1" x14ac:dyDescent="0.25">
      <c r="A25" s="173" t="s">
        <v>226</v>
      </c>
      <c r="B25" s="175">
        <v>14</v>
      </c>
      <c r="C25" s="175">
        <v>2</v>
      </c>
      <c r="D25" s="175">
        <f t="shared" si="1"/>
        <v>16</v>
      </c>
      <c r="E25" s="175">
        <v>1</v>
      </c>
      <c r="F25" s="175">
        <v>0</v>
      </c>
      <c r="G25" s="418">
        <f t="shared" si="2"/>
        <v>1</v>
      </c>
      <c r="H25" s="418">
        <v>2</v>
      </c>
      <c r="I25" s="418">
        <v>1</v>
      </c>
      <c r="J25" s="418">
        <f t="shared" ref="J25:J29" si="5">SUM(H25:I25)</f>
        <v>3</v>
      </c>
      <c r="K25" s="175">
        <f t="shared" si="0"/>
        <v>17</v>
      </c>
      <c r="L25" s="175">
        <f t="shared" si="0"/>
        <v>3</v>
      </c>
      <c r="M25" s="175">
        <f t="shared" si="0"/>
        <v>20</v>
      </c>
      <c r="N25" s="176" t="s">
        <v>257</v>
      </c>
    </row>
    <row r="26" spans="1:14" ht="18.75" customHeight="1" x14ac:dyDescent="0.25">
      <c r="A26" s="173" t="s">
        <v>230</v>
      </c>
      <c r="B26" s="175">
        <v>19</v>
      </c>
      <c r="C26" s="175">
        <v>2</v>
      </c>
      <c r="D26" s="175">
        <f t="shared" si="1"/>
        <v>21</v>
      </c>
      <c r="E26" s="175">
        <v>2</v>
      </c>
      <c r="F26" s="175">
        <v>0</v>
      </c>
      <c r="G26" s="418">
        <f t="shared" si="2"/>
        <v>2</v>
      </c>
      <c r="H26" s="418">
        <v>0</v>
      </c>
      <c r="I26" s="418">
        <v>0</v>
      </c>
      <c r="J26" s="418">
        <f t="shared" si="5"/>
        <v>0</v>
      </c>
      <c r="K26" s="175">
        <f t="shared" si="0"/>
        <v>21</v>
      </c>
      <c r="L26" s="175">
        <f t="shared" si="0"/>
        <v>2</v>
      </c>
      <c r="M26" s="175">
        <f t="shared" si="0"/>
        <v>23</v>
      </c>
      <c r="N26" s="176" t="s">
        <v>231</v>
      </c>
    </row>
    <row r="27" spans="1:14" ht="18.75" customHeight="1" x14ac:dyDescent="0.25">
      <c r="A27" s="173" t="s">
        <v>319</v>
      </c>
      <c r="B27" s="175">
        <v>84</v>
      </c>
      <c r="C27" s="175">
        <v>59</v>
      </c>
      <c r="D27" s="175">
        <f t="shared" si="1"/>
        <v>143</v>
      </c>
      <c r="E27" s="175">
        <v>0</v>
      </c>
      <c r="F27" s="175">
        <v>0</v>
      </c>
      <c r="G27" s="418">
        <f t="shared" si="2"/>
        <v>0</v>
      </c>
      <c r="H27" s="418">
        <v>8</v>
      </c>
      <c r="I27" s="418">
        <v>4</v>
      </c>
      <c r="J27" s="418">
        <f t="shared" si="5"/>
        <v>12</v>
      </c>
      <c r="K27" s="175">
        <f t="shared" si="0"/>
        <v>92</v>
      </c>
      <c r="L27" s="175">
        <f t="shared" si="0"/>
        <v>63</v>
      </c>
      <c r="M27" s="175">
        <f t="shared" si="0"/>
        <v>155</v>
      </c>
      <c r="N27" s="176" t="s">
        <v>320</v>
      </c>
    </row>
    <row r="28" spans="1:14" ht="18.75" customHeight="1" x14ac:dyDescent="0.25">
      <c r="A28" s="173" t="s">
        <v>321</v>
      </c>
      <c r="B28" s="175">
        <v>48</v>
      </c>
      <c r="C28" s="175">
        <v>23</v>
      </c>
      <c r="D28" s="175">
        <f t="shared" si="1"/>
        <v>71</v>
      </c>
      <c r="E28" s="175">
        <v>2</v>
      </c>
      <c r="F28" s="175">
        <v>2</v>
      </c>
      <c r="G28" s="418">
        <f t="shared" si="2"/>
        <v>4</v>
      </c>
      <c r="H28" s="418">
        <v>0</v>
      </c>
      <c r="I28" s="418">
        <v>0</v>
      </c>
      <c r="J28" s="418">
        <f t="shared" si="5"/>
        <v>0</v>
      </c>
      <c r="K28" s="175">
        <f t="shared" si="0"/>
        <v>50</v>
      </c>
      <c r="L28" s="175">
        <f t="shared" si="0"/>
        <v>25</v>
      </c>
      <c r="M28" s="175">
        <f t="shared" si="0"/>
        <v>75</v>
      </c>
      <c r="N28" s="176" t="s">
        <v>1593</v>
      </c>
    </row>
    <row r="29" spans="1:14" ht="18.75" customHeight="1" x14ac:dyDescent="0.25">
      <c r="A29" s="173" t="s">
        <v>248</v>
      </c>
      <c r="B29" s="175">
        <v>50</v>
      </c>
      <c r="C29" s="175">
        <v>15</v>
      </c>
      <c r="D29" s="175">
        <f t="shared" si="1"/>
        <v>65</v>
      </c>
      <c r="E29" s="175">
        <v>1</v>
      </c>
      <c r="F29" s="175">
        <v>0</v>
      </c>
      <c r="G29" s="418">
        <f t="shared" si="2"/>
        <v>1</v>
      </c>
      <c r="H29" s="418">
        <v>0</v>
      </c>
      <c r="I29" s="418">
        <v>0</v>
      </c>
      <c r="J29" s="418">
        <f t="shared" si="5"/>
        <v>0</v>
      </c>
      <c r="K29" s="175">
        <f t="shared" si="0"/>
        <v>51</v>
      </c>
      <c r="L29" s="175">
        <f t="shared" si="0"/>
        <v>15</v>
      </c>
      <c r="M29" s="175">
        <f t="shared" si="0"/>
        <v>66</v>
      </c>
      <c r="N29" s="176" t="s">
        <v>249</v>
      </c>
    </row>
    <row r="30" spans="1:14" ht="18.75" customHeight="1" thickBot="1" x14ac:dyDescent="0.3">
      <c r="A30" s="173" t="s">
        <v>516</v>
      </c>
      <c r="B30" s="175">
        <f>SUM(B24:B29)</f>
        <v>217</v>
      </c>
      <c r="C30" s="175">
        <f t="shared" ref="C30:I30" si="6">SUM(C24:C29)</f>
        <v>103</v>
      </c>
      <c r="D30" s="175">
        <f t="shared" si="6"/>
        <v>320</v>
      </c>
      <c r="E30" s="175">
        <f t="shared" si="6"/>
        <v>7</v>
      </c>
      <c r="F30" s="175">
        <f t="shared" si="6"/>
        <v>3</v>
      </c>
      <c r="G30" s="175">
        <f t="shared" si="6"/>
        <v>10</v>
      </c>
      <c r="H30" s="175">
        <f t="shared" si="6"/>
        <v>10</v>
      </c>
      <c r="I30" s="175">
        <f t="shared" si="6"/>
        <v>5</v>
      </c>
      <c r="J30" s="418">
        <f>SUM(J24:J29)</f>
        <v>15</v>
      </c>
      <c r="K30" s="175">
        <f>SUM(K24:K29)</f>
        <v>234</v>
      </c>
      <c r="L30" s="175">
        <f t="shared" ref="L30:M30" si="7">SUM(L24:L29)</f>
        <v>111</v>
      </c>
      <c r="M30" s="175">
        <f t="shared" si="7"/>
        <v>345</v>
      </c>
      <c r="N30" s="176" t="s">
        <v>1608</v>
      </c>
    </row>
    <row r="31" spans="1:14" ht="18.75" customHeight="1" thickBot="1" x14ac:dyDescent="0.3">
      <c r="A31" s="188" t="s">
        <v>262</v>
      </c>
      <c r="B31" s="189">
        <f>SUM(B22,B30)</f>
        <v>413</v>
      </c>
      <c r="C31" s="189">
        <f t="shared" ref="C31:M31" si="8">SUM(C22,C30)</f>
        <v>284</v>
      </c>
      <c r="D31" s="189">
        <f t="shared" si="8"/>
        <v>697</v>
      </c>
      <c r="E31" s="189">
        <f t="shared" si="8"/>
        <v>84</v>
      </c>
      <c r="F31" s="189">
        <f t="shared" si="8"/>
        <v>63</v>
      </c>
      <c r="G31" s="189">
        <f t="shared" si="8"/>
        <v>147</v>
      </c>
      <c r="H31" s="189">
        <f t="shared" si="8"/>
        <v>51</v>
      </c>
      <c r="I31" s="189">
        <f t="shared" si="8"/>
        <v>61</v>
      </c>
      <c r="J31" s="189">
        <f t="shared" si="8"/>
        <v>112</v>
      </c>
      <c r="K31" s="189">
        <f t="shared" si="8"/>
        <v>548</v>
      </c>
      <c r="L31" s="189">
        <f t="shared" si="8"/>
        <v>408</v>
      </c>
      <c r="M31" s="189">
        <f t="shared" si="8"/>
        <v>956</v>
      </c>
      <c r="N31" s="190" t="s">
        <v>263</v>
      </c>
    </row>
    <row r="32" spans="1:14" ht="14.4" thickTop="1" x14ac:dyDescent="0.25"/>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25" right="0.25" top="1" bottom="0.5" header="1" footer="0.5"/>
  <pageSetup paperSize="9" scale="80"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69"/>
  <sheetViews>
    <sheetView rightToLeft="1" view="pageBreakPreview" topLeftCell="A49" zoomScale="85" zoomScaleSheetLayoutView="85" workbookViewId="0">
      <selection activeCell="G72" sqref="G72"/>
    </sheetView>
  </sheetViews>
  <sheetFormatPr defaultColWidth="9" defaultRowHeight="13.8" x14ac:dyDescent="0.25"/>
  <cols>
    <col min="1" max="1" width="22" style="182" customWidth="1"/>
    <col min="2" max="2" width="8.3984375" style="182" customWidth="1"/>
    <col min="3" max="3" width="9.59765625" style="182" customWidth="1"/>
    <col min="4" max="4" width="10.19921875" style="182" customWidth="1"/>
    <col min="5" max="5" width="8.59765625" style="182" customWidth="1"/>
    <col min="6" max="6" width="9.5" style="182" customWidth="1"/>
    <col min="7" max="7" width="9.19921875" style="182" customWidth="1"/>
    <col min="8" max="10" width="10.19921875" style="182" customWidth="1"/>
    <col min="11" max="11" width="32.8984375" style="182" customWidth="1"/>
    <col min="12" max="16384" width="9" style="182"/>
  </cols>
  <sheetData>
    <row r="1" spans="1:11" ht="26.25" customHeight="1" x14ac:dyDescent="0.25">
      <c r="A1" s="775" t="s">
        <v>1609</v>
      </c>
      <c r="B1" s="775"/>
      <c r="C1" s="775"/>
      <c r="D1" s="775"/>
      <c r="E1" s="775"/>
      <c r="F1" s="775"/>
      <c r="G1" s="775"/>
      <c r="H1" s="775"/>
      <c r="I1" s="775"/>
      <c r="J1" s="775"/>
      <c r="K1" s="775"/>
    </row>
    <row r="2" spans="1:11" ht="39" customHeight="1" x14ac:dyDescent="0.3">
      <c r="A2" s="803" t="s">
        <v>1610</v>
      </c>
      <c r="B2" s="803"/>
      <c r="C2" s="803"/>
      <c r="D2" s="803"/>
      <c r="E2" s="803"/>
      <c r="F2" s="803"/>
      <c r="G2" s="803"/>
      <c r="H2" s="803"/>
      <c r="I2" s="803"/>
      <c r="J2" s="803"/>
      <c r="K2" s="803"/>
    </row>
    <row r="3" spans="1:11" s="420" customFormat="1" ht="18" thickBot="1" x14ac:dyDescent="0.35">
      <c r="A3" s="416" t="s">
        <v>1611</v>
      </c>
      <c r="K3" s="420" t="s">
        <v>1612</v>
      </c>
    </row>
    <row r="4" spans="1:11" ht="16.2" thickTop="1" x14ac:dyDescent="0.3">
      <c r="A4" s="777" t="s">
        <v>205</v>
      </c>
      <c r="B4" s="788" t="s">
        <v>1</v>
      </c>
      <c r="C4" s="788"/>
      <c r="D4" s="788"/>
      <c r="E4" s="788" t="s">
        <v>2</v>
      </c>
      <c r="F4" s="788"/>
      <c r="G4" s="788"/>
      <c r="H4" s="788" t="s">
        <v>4</v>
      </c>
      <c r="I4" s="788"/>
      <c r="J4" s="788"/>
      <c r="K4" s="777" t="s">
        <v>206</v>
      </c>
    </row>
    <row r="5" spans="1:11" ht="15.6" x14ac:dyDescent="0.3">
      <c r="A5" s="778"/>
      <c r="B5" s="789" t="s">
        <v>6</v>
      </c>
      <c r="C5" s="789"/>
      <c r="D5" s="789"/>
      <c r="E5" s="789" t="s">
        <v>7</v>
      </c>
      <c r="F5" s="789"/>
      <c r="G5" s="789"/>
      <c r="H5" s="789" t="s">
        <v>9</v>
      </c>
      <c r="I5" s="789"/>
      <c r="J5" s="789"/>
      <c r="K5" s="778"/>
    </row>
    <row r="6" spans="1:11" ht="15.6" x14ac:dyDescent="0.3">
      <c r="A6" s="778"/>
      <c r="B6" s="395" t="s">
        <v>10</v>
      </c>
      <c r="C6" s="395" t="s">
        <v>113</v>
      </c>
      <c r="D6" s="395" t="s">
        <v>12</v>
      </c>
      <c r="E6" s="395" t="s">
        <v>10</v>
      </c>
      <c r="F6" s="395" t="s">
        <v>113</v>
      </c>
      <c r="G6" s="395" t="s">
        <v>12</v>
      </c>
      <c r="H6" s="395" t="s">
        <v>10</v>
      </c>
      <c r="I6" s="395" t="s">
        <v>113</v>
      </c>
      <c r="J6" s="395" t="s">
        <v>12</v>
      </c>
      <c r="K6" s="778"/>
    </row>
    <row r="7" spans="1:11" ht="16.2" thickBot="1" x14ac:dyDescent="0.35">
      <c r="A7" s="779"/>
      <c r="B7" s="172" t="s">
        <v>13</v>
      </c>
      <c r="C7" s="172" t="s">
        <v>14</v>
      </c>
      <c r="D7" s="172" t="s">
        <v>9</v>
      </c>
      <c r="E7" s="172" t="s">
        <v>13</v>
      </c>
      <c r="F7" s="172" t="s">
        <v>14</v>
      </c>
      <c r="G7" s="172" t="s">
        <v>9</v>
      </c>
      <c r="H7" s="172" t="s">
        <v>13</v>
      </c>
      <c r="I7" s="172" t="s">
        <v>14</v>
      </c>
      <c r="J7" s="172" t="s">
        <v>9</v>
      </c>
      <c r="K7" s="779"/>
    </row>
    <row r="8" spans="1:11" ht="20.25" customHeight="1" x14ac:dyDescent="0.25">
      <c r="A8" s="173" t="s">
        <v>15</v>
      </c>
      <c r="B8" s="175"/>
      <c r="C8" s="175"/>
      <c r="D8" s="175"/>
      <c r="E8" s="175"/>
      <c r="F8" s="175"/>
      <c r="G8" s="175"/>
      <c r="H8" s="175"/>
      <c r="I8" s="175"/>
      <c r="J8" s="175"/>
      <c r="K8" s="176" t="s">
        <v>1461</v>
      </c>
    </row>
    <row r="9" spans="1:11" ht="20.25" customHeight="1" x14ac:dyDescent="0.25">
      <c r="A9" s="173" t="s">
        <v>437</v>
      </c>
      <c r="B9" s="175">
        <v>125</v>
      </c>
      <c r="C9" s="175">
        <v>178</v>
      </c>
      <c r="D9" s="175">
        <f>SUM(B9:C9)</f>
        <v>303</v>
      </c>
      <c r="E9" s="175">
        <v>0</v>
      </c>
      <c r="F9" s="175">
        <v>0</v>
      </c>
      <c r="G9" s="175">
        <f>SUM(E9:F9)</f>
        <v>0</v>
      </c>
      <c r="H9" s="175">
        <f t="shared" ref="H9:J24" si="0">SUM(B9,E9)</f>
        <v>125</v>
      </c>
      <c r="I9" s="175">
        <f t="shared" si="0"/>
        <v>178</v>
      </c>
      <c r="J9" s="175">
        <f t="shared" si="0"/>
        <v>303</v>
      </c>
      <c r="K9" s="176" t="s">
        <v>209</v>
      </c>
    </row>
    <row r="10" spans="1:11" ht="20.25" customHeight="1" x14ac:dyDescent="0.25">
      <c r="A10" s="173" t="s">
        <v>1132</v>
      </c>
      <c r="B10" s="175">
        <v>62</v>
      </c>
      <c r="C10" s="175">
        <v>115</v>
      </c>
      <c r="D10" s="175">
        <f t="shared" ref="D10:D21" si="1">SUM(B10:C10)</f>
        <v>177</v>
      </c>
      <c r="E10" s="175">
        <v>0</v>
      </c>
      <c r="F10" s="175">
        <v>0</v>
      </c>
      <c r="G10" s="175">
        <f t="shared" ref="G10:G21" si="2">SUM(E10:F10)</f>
        <v>0</v>
      </c>
      <c r="H10" s="175">
        <f t="shared" si="0"/>
        <v>62</v>
      </c>
      <c r="I10" s="175">
        <f t="shared" si="0"/>
        <v>115</v>
      </c>
      <c r="J10" s="175">
        <f t="shared" si="0"/>
        <v>177</v>
      </c>
      <c r="K10" s="176" t="s">
        <v>213</v>
      </c>
    </row>
    <row r="11" spans="1:11" ht="20.25" customHeight="1" x14ac:dyDescent="0.25">
      <c r="A11" s="173" t="s">
        <v>414</v>
      </c>
      <c r="B11" s="175">
        <v>100</v>
      </c>
      <c r="C11" s="175">
        <v>161</v>
      </c>
      <c r="D11" s="175">
        <f t="shared" si="1"/>
        <v>261</v>
      </c>
      <c r="E11" s="175">
        <v>0</v>
      </c>
      <c r="F11" s="175">
        <v>0</v>
      </c>
      <c r="G11" s="175">
        <f t="shared" si="2"/>
        <v>0</v>
      </c>
      <c r="H11" s="175">
        <f t="shared" si="0"/>
        <v>100</v>
      </c>
      <c r="I11" s="175">
        <f t="shared" si="0"/>
        <v>161</v>
      </c>
      <c r="J11" s="175">
        <f t="shared" si="0"/>
        <v>261</v>
      </c>
      <c r="K11" s="176" t="s">
        <v>1592</v>
      </c>
    </row>
    <row r="12" spans="1:11" ht="20.25" customHeight="1" x14ac:dyDescent="0.25">
      <c r="A12" s="173" t="s">
        <v>534</v>
      </c>
      <c r="B12" s="175">
        <v>37</v>
      </c>
      <c r="C12" s="175">
        <v>65</v>
      </c>
      <c r="D12" s="175">
        <f t="shared" si="1"/>
        <v>102</v>
      </c>
      <c r="E12" s="175">
        <v>0</v>
      </c>
      <c r="F12" s="175">
        <v>0</v>
      </c>
      <c r="G12" s="175">
        <f t="shared" si="2"/>
        <v>0</v>
      </c>
      <c r="H12" s="175">
        <f t="shared" si="0"/>
        <v>37</v>
      </c>
      <c r="I12" s="175">
        <f t="shared" si="0"/>
        <v>65</v>
      </c>
      <c r="J12" s="175">
        <f t="shared" si="0"/>
        <v>102</v>
      </c>
      <c r="K12" s="176" t="s">
        <v>217</v>
      </c>
    </row>
    <row r="13" spans="1:11" ht="20.25" customHeight="1" x14ac:dyDescent="0.25">
      <c r="A13" s="173" t="s">
        <v>265</v>
      </c>
      <c r="B13" s="175">
        <v>184</v>
      </c>
      <c r="C13" s="175">
        <v>175</v>
      </c>
      <c r="D13" s="175">
        <f t="shared" si="1"/>
        <v>359</v>
      </c>
      <c r="E13" s="175">
        <v>0</v>
      </c>
      <c r="F13" s="175">
        <v>0</v>
      </c>
      <c r="G13" s="175">
        <f t="shared" si="2"/>
        <v>0</v>
      </c>
      <c r="H13" s="175">
        <f t="shared" si="0"/>
        <v>184</v>
      </c>
      <c r="I13" s="175">
        <f t="shared" si="0"/>
        <v>175</v>
      </c>
      <c r="J13" s="175">
        <f t="shared" si="0"/>
        <v>359</v>
      </c>
      <c r="K13" s="176" t="s">
        <v>219</v>
      </c>
    </row>
    <row r="14" spans="1:11" ht="20.25" customHeight="1" x14ac:dyDescent="0.25">
      <c r="A14" s="173" t="s">
        <v>522</v>
      </c>
      <c r="B14" s="175">
        <v>56</v>
      </c>
      <c r="C14" s="175">
        <v>107</v>
      </c>
      <c r="D14" s="175">
        <f t="shared" si="1"/>
        <v>163</v>
      </c>
      <c r="E14" s="175">
        <v>0</v>
      </c>
      <c r="F14" s="175">
        <v>0</v>
      </c>
      <c r="G14" s="175">
        <f t="shared" si="2"/>
        <v>0</v>
      </c>
      <c r="H14" s="175">
        <f t="shared" si="0"/>
        <v>56</v>
      </c>
      <c r="I14" s="175">
        <f t="shared" si="0"/>
        <v>107</v>
      </c>
      <c r="J14" s="175">
        <f t="shared" si="0"/>
        <v>163</v>
      </c>
      <c r="K14" s="176" t="s">
        <v>223</v>
      </c>
    </row>
    <row r="15" spans="1:11" ht="20.25" customHeight="1" x14ac:dyDescent="0.25">
      <c r="A15" s="173" t="s">
        <v>311</v>
      </c>
      <c r="B15" s="175">
        <v>69</v>
      </c>
      <c r="C15" s="175">
        <v>408</v>
      </c>
      <c r="D15" s="175">
        <f t="shared" si="1"/>
        <v>477</v>
      </c>
      <c r="E15" s="175">
        <v>0</v>
      </c>
      <c r="F15" s="175">
        <v>0</v>
      </c>
      <c r="G15" s="175">
        <f t="shared" si="2"/>
        <v>0</v>
      </c>
      <c r="H15" s="175">
        <f t="shared" si="0"/>
        <v>69</v>
      </c>
      <c r="I15" s="175">
        <f t="shared" si="0"/>
        <v>408</v>
      </c>
      <c r="J15" s="175">
        <f t="shared" si="0"/>
        <v>477</v>
      </c>
      <c r="K15" s="176" t="s">
        <v>257</v>
      </c>
    </row>
    <row r="16" spans="1:11" ht="20.25" customHeight="1" x14ac:dyDescent="0.25">
      <c r="A16" s="173" t="s">
        <v>230</v>
      </c>
      <c r="B16" s="175">
        <v>356</v>
      </c>
      <c r="C16" s="175">
        <v>222</v>
      </c>
      <c r="D16" s="175">
        <f t="shared" si="1"/>
        <v>578</v>
      </c>
      <c r="E16" s="175">
        <v>0</v>
      </c>
      <c r="F16" s="175">
        <v>0</v>
      </c>
      <c r="G16" s="175">
        <f t="shared" si="2"/>
        <v>0</v>
      </c>
      <c r="H16" s="175">
        <f t="shared" si="0"/>
        <v>356</v>
      </c>
      <c r="I16" s="175">
        <f t="shared" si="0"/>
        <v>222</v>
      </c>
      <c r="J16" s="175">
        <f t="shared" si="0"/>
        <v>578</v>
      </c>
      <c r="K16" s="176" t="s">
        <v>231</v>
      </c>
    </row>
    <row r="17" spans="1:11" ht="20.25" customHeight="1" x14ac:dyDescent="0.25">
      <c r="A17" s="173" t="s">
        <v>319</v>
      </c>
      <c r="B17" s="175">
        <v>307</v>
      </c>
      <c r="C17" s="175">
        <v>1274</v>
      </c>
      <c r="D17" s="175">
        <f t="shared" si="1"/>
        <v>1581</v>
      </c>
      <c r="E17" s="175">
        <v>0</v>
      </c>
      <c r="F17" s="175">
        <v>0</v>
      </c>
      <c r="G17" s="175">
        <f t="shared" si="2"/>
        <v>0</v>
      </c>
      <c r="H17" s="175">
        <f t="shared" si="0"/>
        <v>307</v>
      </c>
      <c r="I17" s="175">
        <f t="shared" si="0"/>
        <v>1274</v>
      </c>
      <c r="J17" s="175">
        <f t="shared" si="0"/>
        <v>1581</v>
      </c>
      <c r="K17" s="176" t="s">
        <v>320</v>
      </c>
    </row>
    <row r="18" spans="1:11" ht="20.25" customHeight="1" x14ac:dyDescent="0.25">
      <c r="A18" s="173" t="s">
        <v>321</v>
      </c>
      <c r="B18" s="175">
        <v>1060</v>
      </c>
      <c r="C18" s="175">
        <v>1648</v>
      </c>
      <c r="D18" s="175">
        <f t="shared" si="1"/>
        <v>2708</v>
      </c>
      <c r="E18" s="175">
        <v>0</v>
      </c>
      <c r="F18" s="175">
        <v>0</v>
      </c>
      <c r="G18" s="175">
        <f t="shared" si="2"/>
        <v>0</v>
      </c>
      <c r="H18" s="175">
        <f t="shared" si="0"/>
        <v>1060</v>
      </c>
      <c r="I18" s="175">
        <f t="shared" si="0"/>
        <v>1648</v>
      </c>
      <c r="J18" s="175">
        <f t="shared" si="0"/>
        <v>2708</v>
      </c>
      <c r="K18" s="176" t="s">
        <v>1593</v>
      </c>
    </row>
    <row r="19" spans="1:11" ht="20.25" customHeight="1" x14ac:dyDescent="0.25">
      <c r="A19" s="173" t="s">
        <v>238</v>
      </c>
      <c r="B19" s="175">
        <v>279</v>
      </c>
      <c r="C19" s="175">
        <v>150</v>
      </c>
      <c r="D19" s="175">
        <f t="shared" si="1"/>
        <v>429</v>
      </c>
      <c r="E19" s="175">
        <v>0</v>
      </c>
      <c r="F19" s="175">
        <v>0</v>
      </c>
      <c r="G19" s="175">
        <f t="shared" si="2"/>
        <v>0</v>
      </c>
      <c r="H19" s="175">
        <f t="shared" si="0"/>
        <v>279</v>
      </c>
      <c r="I19" s="175">
        <f t="shared" si="0"/>
        <v>150</v>
      </c>
      <c r="J19" s="175">
        <f t="shared" si="0"/>
        <v>429</v>
      </c>
      <c r="K19" s="176" t="s">
        <v>239</v>
      </c>
    </row>
    <row r="20" spans="1:11" ht="20.25" customHeight="1" x14ac:dyDescent="0.25">
      <c r="A20" s="173" t="s">
        <v>248</v>
      </c>
      <c r="B20" s="175">
        <v>264</v>
      </c>
      <c r="C20" s="175">
        <v>276</v>
      </c>
      <c r="D20" s="175">
        <f t="shared" si="1"/>
        <v>540</v>
      </c>
      <c r="E20" s="175">
        <v>0</v>
      </c>
      <c r="F20" s="175">
        <v>0</v>
      </c>
      <c r="G20" s="175">
        <f t="shared" si="2"/>
        <v>0</v>
      </c>
      <c r="H20" s="175">
        <f t="shared" si="0"/>
        <v>264</v>
      </c>
      <c r="I20" s="175">
        <f t="shared" si="0"/>
        <v>276</v>
      </c>
      <c r="J20" s="175">
        <f t="shared" si="0"/>
        <v>540</v>
      </c>
      <c r="K20" s="176" t="s">
        <v>249</v>
      </c>
    </row>
    <row r="21" spans="1:11" ht="20.25" customHeight="1" x14ac:dyDescent="0.25">
      <c r="A21" s="173" t="s">
        <v>1594</v>
      </c>
      <c r="B21" s="175">
        <v>85</v>
      </c>
      <c r="C21" s="175">
        <v>63</v>
      </c>
      <c r="D21" s="175">
        <f t="shared" si="1"/>
        <v>148</v>
      </c>
      <c r="E21" s="175">
        <v>0</v>
      </c>
      <c r="F21" s="175">
        <v>0</v>
      </c>
      <c r="G21" s="175">
        <f t="shared" si="2"/>
        <v>0</v>
      </c>
      <c r="H21" s="175">
        <f t="shared" si="0"/>
        <v>85</v>
      </c>
      <c r="I21" s="175">
        <f t="shared" si="0"/>
        <v>63</v>
      </c>
      <c r="J21" s="175">
        <f t="shared" si="0"/>
        <v>148</v>
      </c>
      <c r="K21" s="176" t="s">
        <v>251</v>
      </c>
    </row>
    <row r="22" spans="1:11" ht="20.25" customHeight="1" x14ac:dyDescent="0.25">
      <c r="A22" s="173" t="s">
        <v>90</v>
      </c>
      <c r="B22" s="175">
        <f>SUM(B9:B21)</f>
        <v>2984</v>
      </c>
      <c r="C22" s="175">
        <f t="shared" ref="C22:J22" si="3">SUM(C9:C21)</f>
        <v>4842</v>
      </c>
      <c r="D22" s="175">
        <f t="shared" si="3"/>
        <v>7826</v>
      </c>
      <c r="E22" s="175">
        <f t="shared" si="3"/>
        <v>0</v>
      </c>
      <c r="F22" s="175">
        <f t="shared" si="3"/>
        <v>0</v>
      </c>
      <c r="G22" s="175">
        <f t="shared" si="3"/>
        <v>0</v>
      </c>
      <c r="H22" s="175">
        <f t="shared" si="3"/>
        <v>2984</v>
      </c>
      <c r="I22" s="175">
        <f t="shared" si="3"/>
        <v>4842</v>
      </c>
      <c r="J22" s="175">
        <f t="shared" si="3"/>
        <v>7826</v>
      </c>
      <c r="K22" s="176" t="s">
        <v>91</v>
      </c>
    </row>
    <row r="23" spans="1:11" ht="20.25" customHeight="1" x14ac:dyDescent="0.25">
      <c r="A23" s="173" t="s">
        <v>1087</v>
      </c>
      <c r="B23" s="175"/>
      <c r="C23" s="175"/>
      <c r="D23" s="175"/>
      <c r="E23" s="175"/>
      <c r="F23" s="175"/>
      <c r="G23" s="175"/>
      <c r="H23" s="175"/>
      <c r="I23" s="175"/>
      <c r="J23" s="175"/>
      <c r="K23" s="176" t="s">
        <v>93</v>
      </c>
    </row>
    <row r="24" spans="1:11" ht="20.25" customHeight="1" x14ac:dyDescent="0.25">
      <c r="A24" s="173" t="s">
        <v>522</v>
      </c>
      <c r="B24" s="175">
        <v>40</v>
      </c>
      <c r="C24" s="175">
        <v>9</v>
      </c>
      <c r="D24" s="175">
        <f>SUM(B24:C24)</f>
        <v>49</v>
      </c>
      <c r="E24" s="175">
        <v>0</v>
      </c>
      <c r="F24" s="175">
        <v>0</v>
      </c>
      <c r="G24" s="175">
        <v>0</v>
      </c>
      <c r="H24" s="175">
        <f t="shared" ref="H24:J30" si="4">SUM(B24,E24)</f>
        <v>40</v>
      </c>
      <c r="I24" s="175">
        <f t="shared" si="0"/>
        <v>9</v>
      </c>
      <c r="J24" s="175">
        <f t="shared" si="0"/>
        <v>49</v>
      </c>
      <c r="K24" s="176" t="s">
        <v>223</v>
      </c>
    </row>
    <row r="25" spans="1:11" ht="20.25" customHeight="1" x14ac:dyDescent="0.25">
      <c r="A25" s="173" t="s">
        <v>311</v>
      </c>
      <c r="B25" s="175">
        <v>88</v>
      </c>
      <c r="C25" s="175">
        <v>38</v>
      </c>
      <c r="D25" s="175">
        <f t="shared" ref="D25:D29" si="5">SUM(B25:C25)</f>
        <v>126</v>
      </c>
      <c r="E25" s="175">
        <v>0</v>
      </c>
      <c r="F25" s="175">
        <v>0</v>
      </c>
      <c r="G25" s="175">
        <v>0</v>
      </c>
      <c r="H25" s="175">
        <f t="shared" si="4"/>
        <v>88</v>
      </c>
      <c r="I25" s="175">
        <f t="shared" si="4"/>
        <v>38</v>
      </c>
      <c r="J25" s="175">
        <f t="shared" si="4"/>
        <v>126</v>
      </c>
      <c r="K25" s="176" t="s">
        <v>257</v>
      </c>
    </row>
    <row r="26" spans="1:11" ht="20.25" customHeight="1" x14ac:dyDescent="0.25">
      <c r="A26" s="173" t="s">
        <v>230</v>
      </c>
      <c r="B26" s="175">
        <v>287</v>
      </c>
      <c r="C26" s="175">
        <v>229</v>
      </c>
      <c r="D26" s="175">
        <f t="shared" si="5"/>
        <v>516</v>
      </c>
      <c r="E26" s="175">
        <v>0</v>
      </c>
      <c r="F26" s="175">
        <v>0</v>
      </c>
      <c r="G26" s="175">
        <v>0</v>
      </c>
      <c r="H26" s="175">
        <f t="shared" si="4"/>
        <v>287</v>
      </c>
      <c r="I26" s="175">
        <f t="shared" si="4"/>
        <v>229</v>
      </c>
      <c r="J26" s="175">
        <f t="shared" si="4"/>
        <v>516</v>
      </c>
      <c r="K26" s="176" t="s">
        <v>231</v>
      </c>
    </row>
    <row r="27" spans="1:11" ht="20.25" customHeight="1" x14ac:dyDescent="0.25">
      <c r="A27" s="173" t="s">
        <v>319</v>
      </c>
      <c r="B27" s="175">
        <v>472</v>
      </c>
      <c r="C27" s="175">
        <v>473</v>
      </c>
      <c r="D27" s="175">
        <f t="shared" si="5"/>
        <v>945</v>
      </c>
      <c r="E27" s="175">
        <v>0</v>
      </c>
      <c r="F27" s="175">
        <v>0</v>
      </c>
      <c r="G27" s="175">
        <v>0</v>
      </c>
      <c r="H27" s="175">
        <f t="shared" si="4"/>
        <v>472</v>
      </c>
      <c r="I27" s="175">
        <f t="shared" si="4"/>
        <v>473</v>
      </c>
      <c r="J27" s="175">
        <f t="shared" si="4"/>
        <v>945</v>
      </c>
      <c r="K27" s="176" t="s">
        <v>320</v>
      </c>
    </row>
    <row r="28" spans="1:11" ht="20.25" customHeight="1" x14ac:dyDescent="0.25">
      <c r="A28" s="173" t="s">
        <v>321</v>
      </c>
      <c r="B28" s="175">
        <v>698</v>
      </c>
      <c r="C28" s="175">
        <v>697</v>
      </c>
      <c r="D28" s="175">
        <f t="shared" si="5"/>
        <v>1395</v>
      </c>
      <c r="E28" s="175">
        <v>0</v>
      </c>
      <c r="F28" s="175">
        <v>0</v>
      </c>
      <c r="G28" s="175">
        <v>0</v>
      </c>
      <c r="H28" s="175">
        <f t="shared" si="4"/>
        <v>698</v>
      </c>
      <c r="I28" s="175">
        <f t="shared" si="4"/>
        <v>697</v>
      </c>
      <c r="J28" s="175">
        <f t="shared" si="4"/>
        <v>1395</v>
      </c>
      <c r="K28" s="176" t="s">
        <v>1593</v>
      </c>
    </row>
    <row r="29" spans="1:11" ht="20.25" customHeight="1" x14ac:dyDescent="0.25">
      <c r="A29" s="173" t="s">
        <v>248</v>
      </c>
      <c r="B29" s="175">
        <v>266</v>
      </c>
      <c r="C29" s="175">
        <v>53</v>
      </c>
      <c r="D29" s="175">
        <f t="shared" si="5"/>
        <v>319</v>
      </c>
      <c r="E29" s="175">
        <v>0</v>
      </c>
      <c r="F29" s="175">
        <v>0</v>
      </c>
      <c r="G29" s="175">
        <v>0</v>
      </c>
      <c r="H29" s="175">
        <f t="shared" si="4"/>
        <v>266</v>
      </c>
      <c r="I29" s="175">
        <f t="shared" si="4"/>
        <v>53</v>
      </c>
      <c r="J29" s="175">
        <f t="shared" si="4"/>
        <v>319</v>
      </c>
      <c r="K29" s="176" t="s">
        <v>249</v>
      </c>
    </row>
    <row r="30" spans="1:11" ht="20.25" customHeight="1" thickBot="1" x14ac:dyDescent="0.3">
      <c r="A30" s="173" t="s">
        <v>516</v>
      </c>
      <c r="B30" s="175">
        <f t="shared" ref="B30:G30" si="6">SUM(B24:B29)</f>
        <v>1851</v>
      </c>
      <c r="C30" s="175">
        <f t="shared" si="6"/>
        <v>1499</v>
      </c>
      <c r="D30" s="175">
        <f>SUM(B30:C30)</f>
        <v>3350</v>
      </c>
      <c r="E30" s="175">
        <f t="shared" si="6"/>
        <v>0</v>
      </c>
      <c r="F30" s="175">
        <f t="shared" si="6"/>
        <v>0</v>
      </c>
      <c r="G30" s="175">
        <f t="shared" si="6"/>
        <v>0</v>
      </c>
      <c r="H30" s="175">
        <f t="shared" si="4"/>
        <v>1851</v>
      </c>
      <c r="I30" s="175">
        <f t="shared" si="4"/>
        <v>1499</v>
      </c>
      <c r="J30" s="175">
        <f t="shared" si="4"/>
        <v>3350</v>
      </c>
      <c r="K30" s="176" t="s">
        <v>1608</v>
      </c>
    </row>
    <row r="31" spans="1:11" ht="20.25" customHeight="1" thickBot="1" x14ac:dyDescent="0.3">
      <c r="A31" s="188" t="s">
        <v>262</v>
      </c>
      <c r="B31" s="189">
        <f>SUM(B22,B30)</f>
        <v>4835</v>
      </c>
      <c r="C31" s="189">
        <f t="shared" ref="C31:J31" si="7">SUM(C22,C30)</f>
        <v>6341</v>
      </c>
      <c r="D31" s="189">
        <f t="shared" si="7"/>
        <v>11176</v>
      </c>
      <c r="E31" s="189">
        <f t="shared" si="7"/>
        <v>0</v>
      </c>
      <c r="F31" s="189">
        <f t="shared" si="7"/>
        <v>0</v>
      </c>
      <c r="G31" s="189">
        <f t="shared" si="7"/>
        <v>0</v>
      </c>
      <c r="H31" s="189">
        <f t="shared" si="7"/>
        <v>4835</v>
      </c>
      <c r="I31" s="189">
        <f t="shared" si="7"/>
        <v>6341</v>
      </c>
      <c r="J31" s="189">
        <f t="shared" si="7"/>
        <v>11176</v>
      </c>
      <c r="K31" s="190" t="s">
        <v>263</v>
      </c>
    </row>
    <row r="32" spans="1:11" ht="15" customHeight="1" thickTop="1" x14ac:dyDescent="0.25"/>
    <row r="33" spans="1:11" ht="15" customHeight="1" x14ac:dyDescent="0.25"/>
    <row r="34" spans="1:11" ht="15" customHeight="1" x14ac:dyDescent="0.25"/>
    <row r="35" spans="1:11" ht="15" customHeight="1" x14ac:dyDescent="0.25"/>
    <row r="36" spans="1:11" ht="15" customHeight="1" x14ac:dyDescent="0.25"/>
    <row r="37" spans="1:11" ht="15" customHeight="1" x14ac:dyDescent="0.25"/>
    <row r="38" spans="1:11" ht="25.5" customHeight="1" x14ac:dyDescent="0.25">
      <c r="A38" s="775" t="s">
        <v>1613</v>
      </c>
      <c r="B38" s="775"/>
      <c r="C38" s="775"/>
      <c r="D38" s="775"/>
      <c r="E38" s="775"/>
      <c r="F38" s="775"/>
      <c r="G38" s="775"/>
      <c r="H38" s="775"/>
      <c r="I38" s="775"/>
      <c r="J38" s="775"/>
      <c r="K38" s="775"/>
    </row>
    <row r="39" spans="1:11" ht="36.75" customHeight="1" x14ac:dyDescent="0.3">
      <c r="A39" s="803" t="s">
        <v>1614</v>
      </c>
      <c r="B39" s="803"/>
      <c r="C39" s="803"/>
      <c r="D39" s="803"/>
      <c r="E39" s="803"/>
      <c r="F39" s="803"/>
      <c r="G39" s="803"/>
      <c r="H39" s="803"/>
      <c r="I39" s="803"/>
      <c r="J39" s="803"/>
      <c r="K39" s="803"/>
    </row>
    <row r="40" spans="1:11" s="171" customFormat="1" ht="18" thickBot="1" x14ac:dyDescent="0.35">
      <c r="A40" s="416" t="s">
        <v>1615</v>
      </c>
      <c r="K40" s="417" t="s">
        <v>1616</v>
      </c>
    </row>
    <row r="41" spans="1:11" ht="16.2" thickTop="1" x14ac:dyDescent="0.3">
      <c r="A41" s="777" t="s">
        <v>205</v>
      </c>
      <c r="B41" s="788" t="s">
        <v>1</v>
      </c>
      <c r="C41" s="788"/>
      <c r="D41" s="788"/>
      <c r="E41" s="788" t="s">
        <v>2</v>
      </c>
      <c r="F41" s="788"/>
      <c r="G41" s="788"/>
      <c r="H41" s="788" t="s">
        <v>4</v>
      </c>
      <c r="I41" s="788"/>
      <c r="J41" s="788"/>
      <c r="K41" s="777" t="s">
        <v>206</v>
      </c>
    </row>
    <row r="42" spans="1:11" ht="15.6" x14ac:dyDescent="0.3">
      <c r="A42" s="778"/>
      <c r="B42" s="789" t="s">
        <v>6</v>
      </c>
      <c r="C42" s="789"/>
      <c r="D42" s="789"/>
      <c r="E42" s="789" t="s">
        <v>7</v>
      </c>
      <c r="F42" s="789"/>
      <c r="G42" s="789"/>
      <c r="H42" s="789" t="s">
        <v>9</v>
      </c>
      <c r="I42" s="789"/>
      <c r="J42" s="789"/>
      <c r="K42" s="778"/>
    </row>
    <row r="43" spans="1:11" ht="15.6" x14ac:dyDescent="0.3">
      <c r="A43" s="778"/>
      <c r="B43" s="395" t="s">
        <v>10</v>
      </c>
      <c r="C43" s="395" t="s">
        <v>113</v>
      </c>
      <c r="D43" s="395" t="s">
        <v>12</v>
      </c>
      <c r="E43" s="395" t="s">
        <v>10</v>
      </c>
      <c r="F43" s="395" t="s">
        <v>113</v>
      </c>
      <c r="G43" s="395" t="s">
        <v>12</v>
      </c>
      <c r="H43" s="395" t="s">
        <v>10</v>
      </c>
      <c r="I43" s="395" t="s">
        <v>113</v>
      </c>
      <c r="J43" s="395" t="s">
        <v>12</v>
      </c>
      <c r="K43" s="778"/>
    </row>
    <row r="44" spans="1:11" ht="16.2" thickBot="1" x14ac:dyDescent="0.35">
      <c r="A44" s="779"/>
      <c r="B44" s="172" t="s">
        <v>13</v>
      </c>
      <c r="C44" s="172" t="s">
        <v>14</v>
      </c>
      <c r="D44" s="172" t="s">
        <v>9</v>
      </c>
      <c r="E44" s="172" t="s">
        <v>13</v>
      </c>
      <c r="F44" s="172" t="s">
        <v>14</v>
      </c>
      <c r="G44" s="172" t="s">
        <v>9</v>
      </c>
      <c r="H44" s="172" t="s">
        <v>13</v>
      </c>
      <c r="I44" s="172" t="s">
        <v>14</v>
      </c>
      <c r="J44" s="172" t="s">
        <v>9</v>
      </c>
      <c r="K44" s="779"/>
    </row>
    <row r="45" spans="1:11" ht="19.5" customHeight="1" x14ac:dyDescent="0.25">
      <c r="A45" s="173" t="s">
        <v>15</v>
      </c>
      <c r="B45" s="175"/>
      <c r="C45" s="175"/>
      <c r="D45" s="175"/>
      <c r="E45" s="175"/>
      <c r="F45" s="175"/>
      <c r="G45" s="175"/>
      <c r="H45" s="175"/>
      <c r="I45" s="175"/>
      <c r="J45" s="175"/>
      <c r="K45" s="176" t="s">
        <v>1461</v>
      </c>
    </row>
    <row r="46" spans="1:11" ht="19.5" customHeight="1" x14ac:dyDescent="0.25">
      <c r="A46" s="173" t="s">
        <v>437</v>
      </c>
      <c r="B46" s="175">
        <v>111</v>
      </c>
      <c r="C46" s="175">
        <v>161</v>
      </c>
      <c r="D46" s="175">
        <f>SUM(B46:C46)</f>
        <v>272</v>
      </c>
      <c r="E46" s="175">
        <v>0</v>
      </c>
      <c r="F46" s="175">
        <v>0</v>
      </c>
      <c r="G46" s="175">
        <v>0</v>
      </c>
      <c r="H46" s="175">
        <f>SUM(B46,E46)</f>
        <v>111</v>
      </c>
      <c r="I46" s="175">
        <f t="shared" ref="I46:J58" si="8">SUM(C46,F46)</f>
        <v>161</v>
      </c>
      <c r="J46" s="175">
        <f t="shared" si="8"/>
        <v>272</v>
      </c>
      <c r="K46" s="176" t="s">
        <v>209</v>
      </c>
    </row>
    <row r="47" spans="1:11" ht="19.5" customHeight="1" x14ac:dyDescent="0.25">
      <c r="A47" s="173" t="s">
        <v>1132</v>
      </c>
      <c r="B47" s="175">
        <v>61</v>
      </c>
      <c r="C47" s="175">
        <v>115</v>
      </c>
      <c r="D47" s="175">
        <f t="shared" ref="D47:D58" si="9">SUM(B47:C47)</f>
        <v>176</v>
      </c>
      <c r="E47" s="175">
        <v>0</v>
      </c>
      <c r="F47" s="175">
        <v>0</v>
      </c>
      <c r="G47" s="175">
        <v>0</v>
      </c>
      <c r="H47" s="175">
        <f t="shared" ref="H47:H58" si="10">SUM(B47,E47)</f>
        <v>61</v>
      </c>
      <c r="I47" s="175">
        <f t="shared" si="8"/>
        <v>115</v>
      </c>
      <c r="J47" s="175">
        <f t="shared" si="8"/>
        <v>176</v>
      </c>
      <c r="K47" s="176" t="s">
        <v>213</v>
      </c>
    </row>
    <row r="48" spans="1:11" ht="19.5" customHeight="1" x14ac:dyDescent="0.25">
      <c r="A48" s="173" t="s">
        <v>414</v>
      </c>
      <c r="B48" s="175">
        <v>95</v>
      </c>
      <c r="C48" s="175">
        <v>157</v>
      </c>
      <c r="D48" s="175">
        <f t="shared" si="9"/>
        <v>252</v>
      </c>
      <c r="E48" s="175">
        <v>0</v>
      </c>
      <c r="F48" s="175">
        <v>0</v>
      </c>
      <c r="G48" s="175">
        <v>0</v>
      </c>
      <c r="H48" s="175">
        <f t="shared" si="10"/>
        <v>95</v>
      </c>
      <c r="I48" s="175">
        <f t="shared" si="8"/>
        <v>157</v>
      </c>
      <c r="J48" s="175">
        <f t="shared" si="8"/>
        <v>252</v>
      </c>
      <c r="K48" s="176" t="s">
        <v>1592</v>
      </c>
    </row>
    <row r="49" spans="1:11" ht="19.5" customHeight="1" x14ac:dyDescent="0.25">
      <c r="A49" s="173" t="s">
        <v>534</v>
      </c>
      <c r="B49" s="175">
        <v>37</v>
      </c>
      <c r="C49" s="175">
        <v>65</v>
      </c>
      <c r="D49" s="175">
        <f t="shared" si="9"/>
        <v>102</v>
      </c>
      <c r="E49" s="175">
        <v>0</v>
      </c>
      <c r="F49" s="175">
        <v>0</v>
      </c>
      <c r="G49" s="175">
        <v>0</v>
      </c>
      <c r="H49" s="175">
        <f t="shared" si="10"/>
        <v>37</v>
      </c>
      <c r="I49" s="175">
        <f t="shared" si="8"/>
        <v>65</v>
      </c>
      <c r="J49" s="175">
        <f t="shared" si="8"/>
        <v>102</v>
      </c>
      <c r="K49" s="176" t="s">
        <v>217</v>
      </c>
    </row>
    <row r="50" spans="1:11" ht="19.5" customHeight="1" x14ac:dyDescent="0.25">
      <c r="A50" s="173" t="s">
        <v>265</v>
      </c>
      <c r="B50" s="175">
        <v>161</v>
      </c>
      <c r="C50" s="175">
        <v>161</v>
      </c>
      <c r="D50" s="175">
        <f t="shared" si="9"/>
        <v>322</v>
      </c>
      <c r="E50" s="175">
        <v>0</v>
      </c>
      <c r="F50" s="175">
        <v>0</v>
      </c>
      <c r="G50" s="175">
        <v>0</v>
      </c>
      <c r="H50" s="175">
        <f t="shared" si="10"/>
        <v>161</v>
      </c>
      <c r="I50" s="175">
        <f t="shared" si="8"/>
        <v>161</v>
      </c>
      <c r="J50" s="175">
        <f t="shared" si="8"/>
        <v>322</v>
      </c>
      <c r="K50" s="176" t="s">
        <v>219</v>
      </c>
    </row>
    <row r="51" spans="1:11" ht="19.5" customHeight="1" x14ac:dyDescent="0.25">
      <c r="A51" s="173" t="s">
        <v>522</v>
      </c>
      <c r="B51" s="175">
        <v>53</v>
      </c>
      <c r="C51" s="175">
        <v>106</v>
      </c>
      <c r="D51" s="175">
        <f t="shared" si="9"/>
        <v>159</v>
      </c>
      <c r="E51" s="175">
        <v>0</v>
      </c>
      <c r="F51" s="175">
        <v>0</v>
      </c>
      <c r="G51" s="175">
        <v>0</v>
      </c>
      <c r="H51" s="175">
        <f t="shared" si="10"/>
        <v>53</v>
      </c>
      <c r="I51" s="175">
        <f t="shared" si="8"/>
        <v>106</v>
      </c>
      <c r="J51" s="175">
        <f t="shared" si="8"/>
        <v>159</v>
      </c>
      <c r="K51" s="176" t="s">
        <v>223</v>
      </c>
    </row>
    <row r="52" spans="1:11" ht="19.5" customHeight="1" x14ac:dyDescent="0.25">
      <c r="A52" s="173" t="s">
        <v>311</v>
      </c>
      <c r="B52" s="175">
        <v>58</v>
      </c>
      <c r="C52" s="175">
        <v>392</v>
      </c>
      <c r="D52" s="175">
        <f t="shared" si="9"/>
        <v>450</v>
      </c>
      <c r="E52" s="175">
        <v>0</v>
      </c>
      <c r="F52" s="175">
        <v>0</v>
      </c>
      <c r="G52" s="175">
        <v>0</v>
      </c>
      <c r="H52" s="175">
        <f t="shared" si="10"/>
        <v>58</v>
      </c>
      <c r="I52" s="175">
        <f t="shared" si="8"/>
        <v>392</v>
      </c>
      <c r="J52" s="175">
        <f t="shared" si="8"/>
        <v>450</v>
      </c>
      <c r="K52" s="176" t="s">
        <v>257</v>
      </c>
    </row>
    <row r="53" spans="1:11" ht="19.5" customHeight="1" x14ac:dyDescent="0.25">
      <c r="A53" s="173" t="s">
        <v>230</v>
      </c>
      <c r="B53" s="175">
        <v>356</v>
      </c>
      <c r="C53" s="175">
        <v>222</v>
      </c>
      <c r="D53" s="175">
        <f t="shared" si="9"/>
        <v>578</v>
      </c>
      <c r="E53" s="175">
        <v>0</v>
      </c>
      <c r="F53" s="175">
        <v>0</v>
      </c>
      <c r="G53" s="175">
        <v>0</v>
      </c>
      <c r="H53" s="175">
        <f t="shared" si="10"/>
        <v>356</v>
      </c>
      <c r="I53" s="175">
        <f t="shared" si="8"/>
        <v>222</v>
      </c>
      <c r="J53" s="175">
        <f t="shared" si="8"/>
        <v>578</v>
      </c>
      <c r="K53" s="176" t="s">
        <v>231</v>
      </c>
    </row>
    <row r="54" spans="1:11" ht="19.5" customHeight="1" x14ac:dyDescent="0.25">
      <c r="A54" s="173" t="s">
        <v>319</v>
      </c>
      <c r="B54" s="175">
        <v>289</v>
      </c>
      <c r="C54" s="175">
        <v>1239</v>
      </c>
      <c r="D54" s="175">
        <f t="shared" si="9"/>
        <v>1528</v>
      </c>
      <c r="E54" s="175">
        <v>0</v>
      </c>
      <c r="F54" s="175">
        <v>0</v>
      </c>
      <c r="G54" s="175">
        <v>0</v>
      </c>
      <c r="H54" s="175">
        <f t="shared" si="10"/>
        <v>289</v>
      </c>
      <c r="I54" s="175">
        <f t="shared" si="8"/>
        <v>1239</v>
      </c>
      <c r="J54" s="175">
        <f t="shared" si="8"/>
        <v>1528</v>
      </c>
      <c r="K54" s="176" t="s">
        <v>320</v>
      </c>
    </row>
    <row r="55" spans="1:11" ht="19.5" customHeight="1" x14ac:dyDescent="0.25">
      <c r="A55" s="173" t="s">
        <v>321</v>
      </c>
      <c r="B55" s="175">
        <v>1026</v>
      </c>
      <c r="C55" s="175">
        <v>1633</v>
      </c>
      <c r="D55" s="175">
        <f t="shared" si="9"/>
        <v>2659</v>
      </c>
      <c r="E55" s="175">
        <v>0</v>
      </c>
      <c r="F55" s="175">
        <v>0</v>
      </c>
      <c r="G55" s="175">
        <v>0</v>
      </c>
      <c r="H55" s="175">
        <f t="shared" si="10"/>
        <v>1026</v>
      </c>
      <c r="I55" s="175">
        <f t="shared" si="8"/>
        <v>1633</v>
      </c>
      <c r="J55" s="175">
        <f t="shared" si="8"/>
        <v>2659</v>
      </c>
      <c r="K55" s="176" t="s">
        <v>1593</v>
      </c>
    </row>
    <row r="56" spans="1:11" ht="19.5" customHeight="1" x14ac:dyDescent="0.25">
      <c r="A56" s="173" t="s">
        <v>238</v>
      </c>
      <c r="B56" s="175">
        <v>279</v>
      </c>
      <c r="C56" s="175">
        <v>150</v>
      </c>
      <c r="D56" s="175">
        <f t="shared" si="9"/>
        <v>429</v>
      </c>
      <c r="E56" s="175">
        <v>0</v>
      </c>
      <c r="F56" s="175">
        <v>0</v>
      </c>
      <c r="G56" s="175">
        <v>0</v>
      </c>
      <c r="H56" s="175">
        <f t="shared" si="10"/>
        <v>279</v>
      </c>
      <c r="I56" s="175">
        <f t="shared" si="8"/>
        <v>150</v>
      </c>
      <c r="J56" s="175">
        <f t="shared" si="8"/>
        <v>429</v>
      </c>
      <c r="K56" s="176" t="s">
        <v>307</v>
      </c>
    </row>
    <row r="57" spans="1:11" ht="19.5" customHeight="1" x14ac:dyDescent="0.25">
      <c r="A57" s="173" t="s">
        <v>248</v>
      </c>
      <c r="B57" s="175">
        <v>230</v>
      </c>
      <c r="C57" s="175">
        <v>257</v>
      </c>
      <c r="D57" s="175">
        <f t="shared" si="9"/>
        <v>487</v>
      </c>
      <c r="E57" s="175">
        <v>0</v>
      </c>
      <c r="F57" s="175">
        <v>0</v>
      </c>
      <c r="G57" s="175">
        <v>0</v>
      </c>
      <c r="H57" s="175">
        <f t="shared" si="10"/>
        <v>230</v>
      </c>
      <c r="I57" s="175">
        <f t="shared" si="8"/>
        <v>257</v>
      </c>
      <c r="J57" s="175">
        <f t="shared" si="8"/>
        <v>487</v>
      </c>
      <c r="K57" s="176" t="s">
        <v>249</v>
      </c>
    </row>
    <row r="58" spans="1:11" ht="19.5" customHeight="1" x14ac:dyDescent="0.25">
      <c r="A58" s="173" t="s">
        <v>1594</v>
      </c>
      <c r="B58" s="175">
        <v>73</v>
      </c>
      <c r="C58" s="175">
        <v>59</v>
      </c>
      <c r="D58" s="175">
        <f t="shared" si="9"/>
        <v>132</v>
      </c>
      <c r="E58" s="175">
        <v>0</v>
      </c>
      <c r="F58" s="175">
        <v>0</v>
      </c>
      <c r="G58" s="175">
        <v>0</v>
      </c>
      <c r="H58" s="175">
        <f t="shared" si="10"/>
        <v>73</v>
      </c>
      <c r="I58" s="175">
        <f t="shared" si="8"/>
        <v>59</v>
      </c>
      <c r="J58" s="175">
        <f t="shared" si="8"/>
        <v>132</v>
      </c>
      <c r="K58" s="176" t="s">
        <v>251</v>
      </c>
    </row>
    <row r="59" spans="1:11" ht="19.5" customHeight="1" x14ac:dyDescent="0.25">
      <c r="A59" s="173" t="s">
        <v>90</v>
      </c>
      <c r="B59" s="175">
        <f>SUM(B46:B58)</f>
        <v>2829</v>
      </c>
      <c r="C59" s="175">
        <f t="shared" ref="C59:J59" si="11">SUM(C46:C58)</f>
        <v>4717</v>
      </c>
      <c r="D59" s="175">
        <f t="shared" si="11"/>
        <v>7546</v>
      </c>
      <c r="E59" s="175">
        <f t="shared" si="11"/>
        <v>0</v>
      </c>
      <c r="F59" s="175">
        <f t="shared" si="11"/>
        <v>0</v>
      </c>
      <c r="G59" s="175">
        <f t="shared" si="11"/>
        <v>0</v>
      </c>
      <c r="H59" s="175">
        <f t="shared" si="11"/>
        <v>2829</v>
      </c>
      <c r="I59" s="175">
        <f t="shared" si="11"/>
        <v>4717</v>
      </c>
      <c r="J59" s="175">
        <f t="shared" si="11"/>
        <v>7546</v>
      </c>
      <c r="K59" s="176" t="s">
        <v>91</v>
      </c>
    </row>
    <row r="60" spans="1:11" ht="19.5" customHeight="1" x14ac:dyDescent="0.25">
      <c r="A60" s="173" t="s">
        <v>92</v>
      </c>
      <c r="B60" s="175"/>
      <c r="C60" s="175"/>
      <c r="D60" s="175"/>
      <c r="E60" s="175"/>
      <c r="F60" s="175"/>
      <c r="G60" s="175"/>
      <c r="H60" s="175"/>
      <c r="I60" s="175"/>
      <c r="J60" s="175"/>
      <c r="K60" s="176" t="s">
        <v>93</v>
      </c>
    </row>
    <row r="61" spans="1:11" ht="19.5" customHeight="1" x14ac:dyDescent="0.25">
      <c r="A61" s="173" t="s">
        <v>265</v>
      </c>
      <c r="B61" s="175">
        <v>38</v>
      </c>
      <c r="C61" s="175">
        <v>7</v>
      </c>
      <c r="D61" s="175">
        <f t="shared" ref="D61:D66" si="12">SUM(B61:C61)</f>
        <v>45</v>
      </c>
      <c r="E61" s="175">
        <v>0</v>
      </c>
      <c r="F61" s="175">
        <v>0</v>
      </c>
      <c r="G61" s="175">
        <f>SUM(E61:F61)</f>
        <v>0</v>
      </c>
      <c r="H61" s="175">
        <f t="shared" ref="H61:J66" si="13">SUM(B61,E61)</f>
        <v>38</v>
      </c>
      <c r="I61" s="175">
        <f t="shared" si="13"/>
        <v>7</v>
      </c>
      <c r="J61" s="175">
        <f t="shared" si="13"/>
        <v>45</v>
      </c>
      <c r="K61" s="176" t="s">
        <v>219</v>
      </c>
    </row>
    <row r="62" spans="1:11" ht="19.5" customHeight="1" x14ac:dyDescent="0.25">
      <c r="A62" s="173" t="s">
        <v>226</v>
      </c>
      <c r="B62" s="175">
        <v>77</v>
      </c>
      <c r="C62" s="175">
        <v>36</v>
      </c>
      <c r="D62" s="175">
        <f t="shared" si="12"/>
        <v>113</v>
      </c>
      <c r="E62" s="175">
        <v>0</v>
      </c>
      <c r="F62" s="175">
        <v>0</v>
      </c>
      <c r="G62" s="175">
        <v>0</v>
      </c>
      <c r="H62" s="175">
        <f t="shared" si="13"/>
        <v>77</v>
      </c>
      <c r="I62" s="175">
        <f t="shared" si="13"/>
        <v>36</v>
      </c>
      <c r="J62" s="175">
        <f t="shared" si="13"/>
        <v>113</v>
      </c>
      <c r="K62" s="176" t="s">
        <v>257</v>
      </c>
    </row>
    <row r="63" spans="1:11" ht="19.5" customHeight="1" x14ac:dyDescent="0.25">
      <c r="A63" s="173" t="s">
        <v>230</v>
      </c>
      <c r="B63" s="175">
        <v>287</v>
      </c>
      <c r="C63" s="175">
        <v>229</v>
      </c>
      <c r="D63" s="175">
        <f t="shared" si="12"/>
        <v>516</v>
      </c>
      <c r="E63" s="175">
        <v>0</v>
      </c>
      <c r="F63" s="175">
        <v>0</v>
      </c>
      <c r="G63" s="175">
        <v>0</v>
      </c>
      <c r="H63" s="175">
        <f t="shared" si="13"/>
        <v>287</v>
      </c>
      <c r="I63" s="175">
        <f t="shared" si="13"/>
        <v>229</v>
      </c>
      <c r="J63" s="175">
        <f t="shared" si="13"/>
        <v>516</v>
      </c>
      <c r="K63" s="176" t="s">
        <v>231</v>
      </c>
    </row>
    <row r="64" spans="1:11" ht="19.5" customHeight="1" x14ac:dyDescent="0.25">
      <c r="A64" s="173" t="s">
        <v>319</v>
      </c>
      <c r="B64" s="175">
        <v>390</v>
      </c>
      <c r="C64" s="175">
        <v>420</v>
      </c>
      <c r="D64" s="175">
        <f t="shared" si="12"/>
        <v>810</v>
      </c>
      <c r="E64" s="175">
        <v>0</v>
      </c>
      <c r="F64" s="175">
        <v>0</v>
      </c>
      <c r="G64" s="175">
        <v>0</v>
      </c>
      <c r="H64" s="175">
        <f t="shared" si="13"/>
        <v>390</v>
      </c>
      <c r="I64" s="175">
        <f t="shared" si="13"/>
        <v>420</v>
      </c>
      <c r="J64" s="175">
        <f t="shared" si="13"/>
        <v>810</v>
      </c>
      <c r="K64" s="176" t="s">
        <v>320</v>
      </c>
    </row>
    <row r="65" spans="1:11" ht="19.5" customHeight="1" x14ac:dyDescent="0.25">
      <c r="A65" s="173" t="s">
        <v>321</v>
      </c>
      <c r="B65" s="175">
        <v>650</v>
      </c>
      <c r="C65" s="175">
        <v>674</v>
      </c>
      <c r="D65" s="175">
        <f t="shared" si="12"/>
        <v>1324</v>
      </c>
      <c r="E65" s="175">
        <v>0</v>
      </c>
      <c r="F65" s="175">
        <v>0</v>
      </c>
      <c r="G65" s="175">
        <v>0</v>
      </c>
      <c r="H65" s="175">
        <f t="shared" si="13"/>
        <v>650</v>
      </c>
      <c r="I65" s="175">
        <f t="shared" si="13"/>
        <v>674</v>
      </c>
      <c r="J65" s="175">
        <f t="shared" si="13"/>
        <v>1324</v>
      </c>
      <c r="K65" s="176" t="s">
        <v>1593</v>
      </c>
    </row>
    <row r="66" spans="1:11" ht="19.5" customHeight="1" x14ac:dyDescent="0.25">
      <c r="A66" s="173" t="s">
        <v>248</v>
      </c>
      <c r="B66" s="175">
        <v>216</v>
      </c>
      <c r="C66" s="175">
        <v>38</v>
      </c>
      <c r="D66" s="175">
        <f t="shared" si="12"/>
        <v>254</v>
      </c>
      <c r="E66" s="175">
        <v>0</v>
      </c>
      <c r="F66" s="175">
        <v>0</v>
      </c>
      <c r="G66" s="175">
        <v>0</v>
      </c>
      <c r="H66" s="175">
        <f t="shared" si="13"/>
        <v>216</v>
      </c>
      <c r="I66" s="175">
        <f t="shared" si="13"/>
        <v>38</v>
      </c>
      <c r="J66" s="175">
        <f t="shared" si="13"/>
        <v>254</v>
      </c>
      <c r="K66" s="176" t="s">
        <v>249</v>
      </c>
    </row>
    <row r="67" spans="1:11" ht="19.5" customHeight="1" thickBot="1" x14ac:dyDescent="0.3">
      <c r="A67" s="173" t="s">
        <v>516</v>
      </c>
      <c r="B67" s="175">
        <f>SUM(B61:B66)</f>
        <v>1658</v>
      </c>
      <c r="C67" s="175">
        <f t="shared" ref="C67:J67" si="14">SUM(C61:C66)</f>
        <v>1404</v>
      </c>
      <c r="D67" s="175">
        <f t="shared" si="14"/>
        <v>3062</v>
      </c>
      <c r="E67" s="175">
        <f t="shared" si="14"/>
        <v>0</v>
      </c>
      <c r="F67" s="175">
        <f t="shared" si="14"/>
        <v>0</v>
      </c>
      <c r="G67" s="175">
        <f t="shared" si="14"/>
        <v>0</v>
      </c>
      <c r="H67" s="175">
        <f t="shared" si="14"/>
        <v>1658</v>
      </c>
      <c r="I67" s="175">
        <f t="shared" si="14"/>
        <v>1404</v>
      </c>
      <c r="J67" s="175">
        <f t="shared" si="14"/>
        <v>3062</v>
      </c>
      <c r="K67" s="176" t="s">
        <v>1608</v>
      </c>
    </row>
    <row r="68" spans="1:11" ht="16.2" thickBot="1" x14ac:dyDescent="0.3">
      <c r="A68" s="188" t="s">
        <v>262</v>
      </c>
      <c r="B68" s="189">
        <f>SUM(B67,B59)</f>
        <v>4487</v>
      </c>
      <c r="C68" s="189">
        <f t="shared" ref="C68:J68" si="15">SUM(C67,C59)</f>
        <v>6121</v>
      </c>
      <c r="D68" s="189">
        <f t="shared" si="15"/>
        <v>10608</v>
      </c>
      <c r="E68" s="189">
        <f t="shared" si="15"/>
        <v>0</v>
      </c>
      <c r="F68" s="189">
        <f t="shared" si="15"/>
        <v>0</v>
      </c>
      <c r="G68" s="189">
        <f t="shared" si="15"/>
        <v>0</v>
      </c>
      <c r="H68" s="189">
        <f t="shared" si="15"/>
        <v>4487</v>
      </c>
      <c r="I68" s="189">
        <f t="shared" si="15"/>
        <v>6121</v>
      </c>
      <c r="J68" s="189">
        <f t="shared" si="15"/>
        <v>10608</v>
      </c>
      <c r="K68" s="190" t="s">
        <v>263</v>
      </c>
    </row>
    <row r="69" spans="1:11" ht="14.4" thickTop="1" x14ac:dyDescent="0.25"/>
  </sheetData>
  <mergeCells count="20">
    <mergeCell ref="A1:K1"/>
    <mergeCell ref="A2:K2"/>
    <mergeCell ref="A4:A7"/>
    <mergeCell ref="B4:D4"/>
    <mergeCell ref="E4:G4"/>
    <mergeCell ref="H4:J4"/>
    <mergeCell ref="K4:K7"/>
    <mergeCell ref="B5:D5"/>
    <mergeCell ref="E5:G5"/>
    <mergeCell ref="H5:J5"/>
    <mergeCell ref="A38:K38"/>
    <mergeCell ref="A39:K39"/>
    <mergeCell ref="A41:A44"/>
    <mergeCell ref="B41:D41"/>
    <mergeCell ref="E41:G41"/>
    <mergeCell ref="H41:J41"/>
    <mergeCell ref="K41:K44"/>
    <mergeCell ref="B42:D42"/>
    <mergeCell ref="E42:G42"/>
    <mergeCell ref="H42:J42"/>
  </mergeCells>
  <printOptions horizontalCentered="1"/>
  <pageMargins left="0.51181102362204722" right="0.51181102362204722" top="0.59055118110236227" bottom="0.39370078740157483" header="0.98425196850393704" footer="0.51181102362204722"/>
  <pageSetup paperSize="9" scale="80"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110"/>
  <sheetViews>
    <sheetView rightToLeft="1" view="pageBreakPreview" topLeftCell="A90" zoomScale="80" zoomScaleSheetLayoutView="80" workbookViewId="0">
      <selection activeCell="A112" sqref="A112"/>
    </sheetView>
  </sheetViews>
  <sheetFormatPr defaultColWidth="9" defaultRowHeight="13.8" x14ac:dyDescent="0.25"/>
  <cols>
    <col min="1" max="1" width="25.59765625" style="182" customWidth="1"/>
    <col min="2" max="10" width="9.59765625" style="182" customWidth="1"/>
    <col min="11" max="11" width="36" style="182" customWidth="1"/>
    <col min="12" max="16384" width="9" style="182"/>
  </cols>
  <sheetData>
    <row r="1" spans="1:11" ht="25.5" customHeight="1" x14ac:dyDescent="0.25">
      <c r="A1" s="775" t="s">
        <v>1617</v>
      </c>
      <c r="B1" s="775"/>
      <c r="C1" s="775"/>
      <c r="D1" s="775"/>
      <c r="E1" s="775"/>
      <c r="F1" s="775"/>
      <c r="G1" s="775"/>
      <c r="H1" s="775"/>
      <c r="I1" s="775"/>
      <c r="J1" s="775"/>
      <c r="K1" s="775"/>
    </row>
    <row r="2" spans="1:11" ht="25.5" customHeight="1" x14ac:dyDescent="0.25">
      <c r="A2" s="776" t="s">
        <v>1618</v>
      </c>
      <c r="B2" s="776"/>
      <c r="C2" s="776"/>
      <c r="D2" s="776"/>
      <c r="E2" s="776"/>
      <c r="F2" s="776"/>
      <c r="G2" s="776"/>
      <c r="H2" s="776"/>
      <c r="I2" s="776"/>
      <c r="J2" s="776"/>
      <c r="K2" s="776"/>
    </row>
    <row r="3" spans="1:11" s="171" customFormat="1" ht="18" thickBot="1" x14ac:dyDescent="0.35">
      <c r="A3" s="416" t="s">
        <v>1619</v>
      </c>
      <c r="K3" s="417" t="s">
        <v>1620</v>
      </c>
    </row>
    <row r="4" spans="1:11" ht="16.2" thickTop="1" x14ac:dyDescent="0.3">
      <c r="A4" s="777" t="s">
        <v>205</v>
      </c>
      <c r="B4" s="788" t="s">
        <v>1</v>
      </c>
      <c r="C4" s="788"/>
      <c r="D4" s="788"/>
      <c r="E4" s="788" t="s">
        <v>2</v>
      </c>
      <c r="F4" s="788"/>
      <c r="G4" s="788"/>
      <c r="H4" s="788" t="s">
        <v>4</v>
      </c>
      <c r="I4" s="788"/>
      <c r="J4" s="788"/>
      <c r="K4" s="777" t="s">
        <v>206</v>
      </c>
    </row>
    <row r="5" spans="1:11" ht="15.6" x14ac:dyDescent="0.3">
      <c r="A5" s="778"/>
      <c r="B5" s="789" t="s">
        <v>6</v>
      </c>
      <c r="C5" s="789"/>
      <c r="D5" s="789"/>
      <c r="E5" s="789" t="s">
        <v>7</v>
      </c>
      <c r="F5" s="789"/>
      <c r="G5" s="789"/>
      <c r="H5" s="789" t="s">
        <v>9</v>
      </c>
      <c r="I5" s="789"/>
      <c r="J5" s="789"/>
      <c r="K5" s="778"/>
    </row>
    <row r="6" spans="1:11" ht="15.6" x14ac:dyDescent="0.3">
      <c r="A6" s="778"/>
      <c r="B6" s="395" t="s">
        <v>10</v>
      </c>
      <c r="C6" s="395" t="s">
        <v>113</v>
      </c>
      <c r="D6" s="395" t="s">
        <v>12</v>
      </c>
      <c r="E6" s="395" t="s">
        <v>10</v>
      </c>
      <c r="F6" s="395" t="s">
        <v>113</v>
      </c>
      <c r="G6" s="395" t="s">
        <v>12</v>
      </c>
      <c r="H6" s="395" t="s">
        <v>10</v>
      </c>
      <c r="I6" s="395" t="s">
        <v>113</v>
      </c>
      <c r="J6" s="395" t="s">
        <v>12</v>
      </c>
      <c r="K6" s="778"/>
    </row>
    <row r="7" spans="1:11" ht="16.2" thickBot="1" x14ac:dyDescent="0.35">
      <c r="A7" s="779"/>
      <c r="B7" s="172" t="s">
        <v>13</v>
      </c>
      <c r="C7" s="172" t="s">
        <v>14</v>
      </c>
      <c r="D7" s="172" t="s">
        <v>9</v>
      </c>
      <c r="E7" s="172" t="s">
        <v>13</v>
      </c>
      <c r="F7" s="172" t="s">
        <v>14</v>
      </c>
      <c r="G7" s="172" t="s">
        <v>9</v>
      </c>
      <c r="H7" s="172" t="s">
        <v>13</v>
      </c>
      <c r="I7" s="172" t="s">
        <v>14</v>
      </c>
      <c r="J7" s="172" t="s">
        <v>9</v>
      </c>
      <c r="K7" s="779"/>
    </row>
    <row r="8" spans="1:11" ht="18" customHeight="1" x14ac:dyDescent="0.25">
      <c r="A8" s="173" t="s">
        <v>15</v>
      </c>
      <c r="B8" s="175"/>
      <c r="C8" s="175"/>
      <c r="D8" s="175"/>
      <c r="E8" s="175"/>
      <c r="F8" s="175"/>
      <c r="G8" s="175"/>
      <c r="H8" s="175"/>
      <c r="I8" s="175"/>
      <c r="J8" s="175"/>
      <c r="K8" s="176" t="s">
        <v>207</v>
      </c>
    </row>
    <row r="9" spans="1:11" ht="18" customHeight="1" x14ac:dyDescent="0.25">
      <c r="A9" s="173" t="s">
        <v>208</v>
      </c>
      <c r="B9" s="175">
        <v>37</v>
      </c>
      <c r="C9" s="175">
        <v>84</v>
      </c>
      <c r="D9" s="175">
        <f>SUM(B9:C9)</f>
        <v>121</v>
      </c>
      <c r="E9" s="175">
        <v>0</v>
      </c>
      <c r="F9" s="175">
        <v>0</v>
      </c>
      <c r="G9" s="175">
        <v>0</v>
      </c>
      <c r="H9" s="175">
        <f>SUM(E9,B9)</f>
        <v>37</v>
      </c>
      <c r="I9" s="175">
        <f t="shared" ref="I9:J23" si="0">SUM(F9,C9)</f>
        <v>84</v>
      </c>
      <c r="J9" s="175">
        <f t="shared" si="0"/>
        <v>121</v>
      </c>
      <c r="K9" s="176" t="s">
        <v>209</v>
      </c>
    </row>
    <row r="10" spans="1:11" ht="18" customHeight="1" x14ac:dyDescent="0.25">
      <c r="A10" s="173" t="s">
        <v>1132</v>
      </c>
      <c r="B10" s="175">
        <v>34</v>
      </c>
      <c r="C10" s="175">
        <v>74</v>
      </c>
      <c r="D10" s="175">
        <f t="shared" ref="D10:D23" si="1">SUM(B10:C10)</f>
        <v>108</v>
      </c>
      <c r="E10" s="175">
        <v>0</v>
      </c>
      <c r="F10" s="175">
        <v>0</v>
      </c>
      <c r="G10" s="175">
        <v>0</v>
      </c>
      <c r="H10" s="175">
        <f t="shared" ref="H10:H23" si="2">SUM(E10,B10)</f>
        <v>34</v>
      </c>
      <c r="I10" s="175">
        <f t="shared" si="0"/>
        <v>74</v>
      </c>
      <c r="J10" s="175">
        <f t="shared" si="0"/>
        <v>108</v>
      </c>
      <c r="K10" s="176" t="s">
        <v>213</v>
      </c>
    </row>
    <row r="11" spans="1:11" ht="18" customHeight="1" x14ac:dyDescent="0.25">
      <c r="A11" s="173" t="s">
        <v>414</v>
      </c>
      <c r="B11" s="175">
        <v>19</v>
      </c>
      <c r="C11" s="175">
        <v>57</v>
      </c>
      <c r="D11" s="175">
        <f t="shared" si="1"/>
        <v>76</v>
      </c>
      <c r="E11" s="175">
        <v>0</v>
      </c>
      <c r="F11" s="175">
        <v>0</v>
      </c>
      <c r="G11" s="175">
        <v>0</v>
      </c>
      <c r="H11" s="175">
        <f t="shared" si="2"/>
        <v>19</v>
      </c>
      <c r="I11" s="175">
        <f t="shared" si="0"/>
        <v>57</v>
      </c>
      <c r="J11" s="175">
        <f t="shared" si="0"/>
        <v>76</v>
      </c>
      <c r="K11" s="176" t="s">
        <v>1592</v>
      </c>
    </row>
    <row r="12" spans="1:11" ht="18" customHeight="1" x14ac:dyDescent="0.25">
      <c r="A12" s="173" t="s">
        <v>216</v>
      </c>
      <c r="B12" s="175">
        <v>16</v>
      </c>
      <c r="C12" s="175">
        <v>69</v>
      </c>
      <c r="D12" s="175">
        <f t="shared" si="1"/>
        <v>85</v>
      </c>
      <c r="E12" s="175">
        <v>0</v>
      </c>
      <c r="F12" s="175">
        <v>0</v>
      </c>
      <c r="G12" s="175">
        <v>0</v>
      </c>
      <c r="H12" s="175">
        <f t="shared" si="2"/>
        <v>16</v>
      </c>
      <c r="I12" s="175">
        <f t="shared" si="0"/>
        <v>69</v>
      </c>
      <c r="J12" s="175">
        <f t="shared" si="0"/>
        <v>85</v>
      </c>
      <c r="K12" s="176" t="s">
        <v>217</v>
      </c>
    </row>
    <row r="13" spans="1:11" ht="18" customHeight="1" x14ac:dyDescent="0.25">
      <c r="A13" s="173" t="s">
        <v>218</v>
      </c>
      <c r="B13" s="175">
        <v>83</v>
      </c>
      <c r="C13" s="175">
        <v>81</v>
      </c>
      <c r="D13" s="175">
        <f t="shared" si="1"/>
        <v>164</v>
      </c>
      <c r="E13" s="175">
        <v>0</v>
      </c>
      <c r="F13" s="175">
        <v>0</v>
      </c>
      <c r="G13" s="175">
        <v>0</v>
      </c>
      <c r="H13" s="175">
        <f t="shared" si="2"/>
        <v>83</v>
      </c>
      <c r="I13" s="175">
        <f t="shared" si="0"/>
        <v>81</v>
      </c>
      <c r="J13" s="175">
        <f t="shared" si="0"/>
        <v>164</v>
      </c>
      <c r="K13" s="176" t="s">
        <v>219</v>
      </c>
    </row>
    <row r="14" spans="1:11" ht="18" customHeight="1" x14ac:dyDescent="0.25">
      <c r="A14" s="173" t="s">
        <v>222</v>
      </c>
      <c r="B14" s="175">
        <v>59</v>
      </c>
      <c r="C14" s="175">
        <v>98</v>
      </c>
      <c r="D14" s="175">
        <f t="shared" si="1"/>
        <v>157</v>
      </c>
      <c r="E14" s="175">
        <v>0</v>
      </c>
      <c r="F14" s="175">
        <v>0</v>
      </c>
      <c r="G14" s="175">
        <v>0</v>
      </c>
      <c r="H14" s="175">
        <f t="shared" si="2"/>
        <v>59</v>
      </c>
      <c r="I14" s="175">
        <f t="shared" si="0"/>
        <v>98</v>
      </c>
      <c r="J14" s="175">
        <f t="shared" si="0"/>
        <v>157</v>
      </c>
      <c r="K14" s="176" t="s">
        <v>223</v>
      </c>
    </row>
    <row r="15" spans="1:11" ht="18" customHeight="1" x14ac:dyDescent="0.25">
      <c r="A15" s="173" t="s">
        <v>224</v>
      </c>
      <c r="B15" s="175">
        <v>37</v>
      </c>
      <c r="C15" s="175">
        <v>44</v>
      </c>
      <c r="D15" s="175">
        <f t="shared" si="1"/>
        <v>81</v>
      </c>
      <c r="E15" s="175">
        <v>0</v>
      </c>
      <c r="F15" s="175">
        <v>0</v>
      </c>
      <c r="G15" s="175">
        <v>0</v>
      </c>
      <c r="H15" s="175">
        <f t="shared" si="2"/>
        <v>37</v>
      </c>
      <c r="I15" s="175">
        <f t="shared" si="0"/>
        <v>44</v>
      </c>
      <c r="J15" s="175">
        <f t="shared" si="0"/>
        <v>81</v>
      </c>
      <c r="K15" s="176" t="s">
        <v>1336</v>
      </c>
    </row>
    <row r="16" spans="1:11" ht="18" customHeight="1" x14ac:dyDescent="0.25">
      <c r="A16" s="173" t="s">
        <v>226</v>
      </c>
      <c r="B16" s="175">
        <v>125</v>
      </c>
      <c r="C16" s="175">
        <v>257</v>
      </c>
      <c r="D16" s="175">
        <f t="shared" si="1"/>
        <v>382</v>
      </c>
      <c r="E16" s="175">
        <v>0</v>
      </c>
      <c r="F16" s="175">
        <v>0</v>
      </c>
      <c r="G16" s="175">
        <v>0</v>
      </c>
      <c r="H16" s="175">
        <f t="shared" si="2"/>
        <v>125</v>
      </c>
      <c r="I16" s="175">
        <f t="shared" si="0"/>
        <v>257</v>
      </c>
      <c r="J16" s="175">
        <f t="shared" si="0"/>
        <v>382</v>
      </c>
      <c r="K16" s="176" t="s">
        <v>257</v>
      </c>
    </row>
    <row r="17" spans="1:11" ht="18" customHeight="1" x14ac:dyDescent="0.25">
      <c r="A17" s="173" t="s">
        <v>316</v>
      </c>
      <c r="B17" s="175">
        <v>199</v>
      </c>
      <c r="C17" s="175">
        <v>180</v>
      </c>
      <c r="D17" s="175">
        <f t="shared" si="1"/>
        <v>379</v>
      </c>
      <c r="E17" s="175">
        <v>0</v>
      </c>
      <c r="F17" s="175">
        <v>0</v>
      </c>
      <c r="G17" s="175">
        <v>0</v>
      </c>
      <c r="H17" s="175">
        <f t="shared" si="2"/>
        <v>199</v>
      </c>
      <c r="I17" s="175">
        <f t="shared" si="0"/>
        <v>180</v>
      </c>
      <c r="J17" s="175">
        <f t="shared" si="0"/>
        <v>379</v>
      </c>
      <c r="K17" s="176" t="s">
        <v>231</v>
      </c>
    </row>
    <row r="18" spans="1:11" ht="18" customHeight="1" x14ac:dyDescent="0.25">
      <c r="A18" s="173" t="s">
        <v>472</v>
      </c>
      <c r="B18" s="175">
        <v>117</v>
      </c>
      <c r="C18" s="175">
        <v>270</v>
      </c>
      <c r="D18" s="175">
        <f t="shared" si="1"/>
        <v>387</v>
      </c>
      <c r="E18" s="175">
        <v>0</v>
      </c>
      <c r="F18" s="175">
        <v>0</v>
      </c>
      <c r="G18" s="175">
        <v>0</v>
      </c>
      <c r="H18" s="175">
        <f t="shared" si="2"/>
        <v>117</v>
      </c>
      <c r="I18" s="175">
        <f t="shared" si="0"/>
        <v>270</v>
      </c>
      <c r="J18" s="175">
        <f t="shared" si="0"/>
        <v>387</v>
      </c>
      <c r="K18" s="176" t="s">
        <v>1551</v>
      </c>
    </row>
    <row r="19" spans="1:11" ht="18" customHeight="1" x14ac:dyDescent="0.25">
      <c r="A19" s="173" t="s">
        <v>474</v>
      </c>
      <c r="B19" s="175">
        <v>93</v>
      </c>
      <c r="C19" s="175">
        <v>148</v>
      </c>
      <c r="D19" s="175">
        <f t="shared" si="1"/>
        <v>241</v>
      </c>
      <c r="E19" s="175">
        <v>0</v>
      </c>
      <c r="F19" s="175">
        <v>0</v>
      </c>
      <c r="G19" s="175">
        <v>0</v>
      </c>
      <c r="H19" s="175">
        <f t="shared" si="2"/>
        <v>93</v>
      </c>
      <c r="I19" s="175">
        <f t="shared" si="0"/>
        <v>148</v>
      </c>
      <c r="J19" s="175">
        <f t="shared" si="0"/>
        <v>241</v>
      </c>
      <c r="K19" s="176" t="s">
        <v>1374</v>
      </c>
    </row>
    <row r="20" spans="1:11" ht="18" customHeight="1" x14ac:dyDescent="0.25">
      <c r="A20" s="173" t="s">
        <v>964</v>
      </c>
      <c r="B20" s="175">
        <v>118</v>
      </c>
      <c r="C20" s="175">
        <v>260</v>
      </c>
      <c r="D20" s="175">
        <f t="shared" si="1"/>
        <v>378</v>
      </c>
      <c r="E20" s="175">
        <v>0</v>
      </c>
      <c r="F20" s="175">
        <v>0</v>
      </c>
      <c r="G20" s="175">
        <v>0</v>
      </c>
      <c r="H20" s="175">
        <f t="shared" si="2"/>
        <v>118</v>
      </c>
      <c r="I20" s="175">
        <f t="shared" si="0"/>
        <v>260</v>
      </c>
      <c r="J20" s="175">
        <f t="shared" si="0"/>
        <v>378</v>
      </c>
      <c r="K20" s="176" t="s">
        <v>1593</v>
      </c>
    </row>
    <row r="21" spans="1:11" ht="18" customHeight="1" x14ac:dyDescent="0.25">
      <c r="A21" s="173" t="s">
        <v>238</v>
      </c>
      <c r="B21" s="175">
        <v>52</v>
      </c>
      <c r="C21" s="175">
        <v>20</v>
      </c>
      <c r="D21" s="175">
        <f t="shared" si="1"/>
        <v>72</v>
      </c>
      <c r="E21" s="175">
        <v>0</v>
      </c>
      <c r="F21" s="175">
        <v>0</v>
      </c>
      <c r="G21" s="175">
        <v>0</v>
      </c>
      <c r="H21" s="175">
        <f t="shared" si="2"/>
        <v>52</v>
      </c>
      <c r="I21" s="175">
        <f t="shared" si="0"/>
        <v>20</v>
      </c>
      <c r="J21" s="175">
        <f t="shared" si="0"/>
        <v>72</v>
      </c>
      <c r="K21" s="176" t="s">
        <v>1621</v>
      </c>
    </row>
    <row r="22" spans="1:11" ht="18" customHeight="1" x14ac:dyDescent="0.25">
      <c r="A22" s="173" t="s">
        <v>242</v>
      </c>
      <c r="B22" s="175">
        <v>65</v>
      </c>
      <c r="C22" s="175">
        <v>134</v>
      </c>
      <c r="D22" s="175">
        <f t="shared" si="1"/>
        <v>199</v>
      </c>
      <c r="E22" s="175">
        <v>0</v>
      </c>
      <c r="F22" s="175">
        <v>0</v>
      </c>
      <c r="G22" s="175">
        <v>0</v>
      </c>
      <c r="H22" s="175">
        <f t="shared" si="2"/>
        <v>65</v>
      </c>
      <c r="I22" s="175">
        <f t="shared" si="0"/>
        <v>134</v>
      </c>
      <c r="J22" s="175">
        <f t="shared" si="0"/>
        <v>199</v>
      </c>
      <c r="K22" s="176" t="s">
        <v>243</v>
      </c>
    </row>
    <row r="23" spans="1:11" ht="18" customHeight="1" x14ac:dyDescent="0.25">
      <c r="A23" s="173" t="s">
        <v>248</v>
      </c>
      <c r="B23" s="175">
        <v>81</v>
      </c>
      <c r="C23" s="175">
        <v>94</v>
      </c>
      <c r="D23" s="175">
        <f t="shared" si="1"/>
        <v>175</v>
      </c>
      <c r="E23" s="175">
        <v>0</v>
      </c>
      <c r="F23" s="175">
        <v>0</v>
      </c>
      <c r="G23" s="175">
        <v>0</v>
      </c>
      <c r="H23" s="175">
        <f t="shared" si="2"/>
        <v>81</v>
      </c>
      <c r="I23" s="175">
        <f t="shared" si="0"/>
        <v>94</v>
      </c>
      <c r="J23" s="175">
        <f t="shared" si="0"/>
        <v>175</v>
      </c>
      <c r="K23" s="176" t="s">
        <v>249</v>
      </c>
    </row>
    <row r="24" spans="1:11" ht="18" customHeight="1" x14ac:dyDescent="0.25">
      <c r="A24" s="173" t="s">
        <v>90</v>
      </c>
      <c r="B24" s="175">
        <f>SUM(B9:B23)</f>
        <v>1135</v>
      </c>
      <c r="C24" s="175">
        <f t="shared" ref="C24:J24" si="3">SUM(C9:C23)</f>
        <v>1870</v>
      </c>
      <c r="D24" s="175">
        <f t="shared" si="3"/>
        <v>3005</v>
      </c>
      <c r="E24" s="175">
        <f t="shared" si="3"/>
        <v>0</v>
      </c>
      <c r="F24" s="175">
        <f t="shared" si="3"/>
        <v>0</v>
      </c>
      <c r="G24" s="175">
        <f t="shared" si="3"/>
        <v>0</v>
      </c>
      <c r="H24" s="175">
        <f t="shared" si="3"/>
        <v>1135</v>
      </c>
      <c r="I24" s="175">
        <f t="shared" si="3"/>
        <v>1870</v>
      </c>
      <c r="J24" s="175">
        <f t="shared" si="3"/>
        <v>3005</v>
      </c>
      <c r="K24" s="176" t="s">
        <v>91</v>
      </c>
    </row>
    <row r="25" spans="1:11" ht="18" customHeight="1" x14ac:dyDescent="0.25">
      <c r="A25" s="173" t="s">
        <v>92</v>
      </c>
      <c r="B25" s="175"/>
      <c r="C25" s="175"/>
      <c r="D25" s="175"/>
      <c r="E25" s="175"/>
      <c r="F25" s="175"/>
      <c r="G25" s="175"/>
      <c r="H25" s="175"/>
      <c r="I25" s="175"/>
      <c r="J25" s="175"/>
      <c r="K25" s="176" t="s">
        <v>93</v>
      </c>
    </row>
    <row r="26" spans="1:11" ht="18" customHeight="1" x14ac:dyDescent="0.25">
      <c r="A26" s="173" t="s">
        <v>222</v>
      </c>
      <c r="B26" s="175">
        <v>27</v>
      </c>
      <c r="C26" s="175">
        <v>2</v>
      </c>
      <c r="D26" s="175">
        <f t="shared" ref="D26:D31" si="4">SUM(B26:C26)</f>
        <v>29</v>
      </c>
      <c r="E26" s="175">
        <v>0</v>
      </c>
      <c r="F26" s="175">
        <v>0</v>
      </c>
      <c r="G26" s="175">
        <f>SUM(E26:F26)</f>
        <v>0</v>
      </c>
      <c r="H26" s="175">
        <f>SUM(B26,E26)</f>
        <v>27</v>
      </c>
      <c r="I26" s="175">
        <f t="shared" ref="I26:J31" si="5">SUM(C26,F26)</f>
        <v>2</v>
      </c>
      <c r="J26" s="175">
        <f t="shared" si="5"/>
        <v>29</v>
      </c>
      <c r="K26" s="176" t="s">
        <v>223</v>
      </c>
    </row>
    <row r="27" spans="1:11" ht="18" customHeight="1" x14ac:dyDescent="0.25">
      <c r="A27" s="173" t="s">
        <v>226</v>
      </c>
      <c r="B27" s="175">
        <v>27</v>
      </c>
      <c r="C27" s="175">
        <v>30</v>
      </c>
      <c r="D27" s="175">
        <f t="shared" si="4"/>
        <v>57</v>
      </c>
      <c r="E27" s="175">
        <v>0</v>
      </c>
      <c r="F27" s="175">
        <v>0</v>
      </c>
      <c r="G27" s="175">
        <v>0</v>
      </c>
      <c r="H27" s="175">
        <f t="shared" ref="H27:H31" si="6">SUM(B27,E27)</f>
        <v>27</v>
      </c>
      <c r="I27" s="175">
        <f t="shared" si="5"/>
        <v>30</v>
      </c>
      <c r="J27" s="175">
        <f t="shared" si="5"/>
        <v>57</v>
      </c>
      <c r="K27" s="176" t="s">
        <v>257</v>
      </c>
    </row>
    <row r="28" spans="1:11" ht="18" customHeight="1" x14ac:dyDescent="0.25">
      <c r="A28" s="173" t="s">
        <v>316</v>
      </c>
      <c r="B28" s="175">
        <v>55</v>
      </c>
      <c r="C28" s="175">
        <v>20</v>
      </c>
      <c r="D28" s="175">
        <f t="shared" si="4"/>
        <v>75</v>
      </c>
      <c r="E28" s="175">
        <v>0</v>
      </c>
      <c r="F28" s="175">
        <v>0</v>
      </c>
      <c r="G28" s="175">
        <v>0</v>
      </c>
      <c r="H28" s="175">
        <f t="shared" si="6"/>
        <v>55</v>
      </c>
      <c r="I28" s="175">
        <f t="shared" si="5"/>
        <v>20</v>
      </c>
      <c r="J28" s="175">
        <f t="shared" si="5"/>
        <v>75</v>
      </c>
      <c r="K28" s="176" t="s">
        <v>231</v>
      </c>
    </row>
    <row r="29" spans="1:11" ht="18" customHeight="1" x14ac:dyDescent="0.25">
      <c r="A29" s="173" t="s">
        <v>472</v>
      </c>
      <c r="B29" s="175">
        <v>84</v>
      </c>
      <c r="C29" s="175">
        <v>88</v>
      </c>
      <c r="D29" s="175">
        <f t="shared" si="4"/>
        <v>172</v>
      </c>
      <c r="E29" s="175">
        <v>0</v>
      </c>
      <c r="F29" s="175">
        <v>0</v>
      </c>
      <c r="G29" s="175">
        <v>0</v>
      </c>
      <c r="H29" s="175">
        <f t="shared" si="6"/>
        <v>84</v>
      </c>
      <c r="I29" s="175">
        <f t="shared" si="5"/>
        <v>88</v>
      </c>
      <c r="J29" s="175">
        <f t="shared" si="5"/>
        <v>172</v>
      </c>
      <c r="K29" s="176" t="s">
        <v>1551</v>
      </c>
    </row>
    <row r="30" spans="1:11" ht="18" customHeight="1" x14ac:dyDescent="0.25">
      <c r="A30" s="173" t="s">
        <v>964</v>
      </c>
      <c r="B30" s="175">
        <v>15</v>
      </c>
      <c r="C30" s="175">
        <v>13</v>
      </c>
      <c r="D30" s="175">
        <f t="shared" si="4"/>
        <v>28</v>
      </c>
      <c r="E30" s="175">
        <v>0</v>
      </c>
      <c r="F30" s="175">
        <v>0</v>
      </c>
      <c r="G30" s="175">
        <v>0</v>
      </c>
      <c r="H30" s="175">
        <f t="shared" si="6"/>
        <v>15</v>
      </c>
      <c r="I30" s="175">
        <f t="shared" si="5"/>
        <v>13</v>
      </c>
      <c r="J30" s="175">
        <f t="shared" si="5"/>
        <v>28</v>
      </c>
      <c r="K30" s="176" t="s">
        <v>1593</v>
      </c>
    </row>
    <row r="31" spans="1:11" ht="18" customHeight="1" x14ac:dyDescent="0.25">
      <c r="A31" s="173" t="s">
        <v>248</v>
      </c>
      <c r="B31" s="175">
        <v>79</v>
      </c>
      <c r="C31" s="175">
        <v>30</v>
      </c>
      <c r="D31" s="175">
        <f t="shared" si="4"/>
        <v>109</v>
      </c>
      <c r="E31" s="175">
        <v>0</v>
      </c>
      <c r="F31" s="175">
        <v>0</v>
      </c>
      <c r="G31" s="175">
        <v>0</v>
      </c>
      <c r="H31" s="175">
        <f t="shared" si="6"/>
        <v>79</v>
      </c>
      <c r="I31" s="175">
        <f t="shared" si="5"/>
        <v>30</v>
      </c>
      <c r="J31" s="175">
        <f t="shared" si="5"/>
        <v>109</v>
      </c>
      <c r="K31" s="176" t="s">
        <v>249</v>
      </c>
    </row>
    <row r="32" spans="1:11" ht="18" customHeight="1" thickBot="1" x14ac:dyDescent="0.3">
      <c r="A32" s="173" t="s">
        <v>127</v>
      </c>
      <c r="B32" s="175">
        <f>SUM(B26:B31)</f>
        <v>287</v>
      </c>
      <c r="C32" s="175">
        <f t="shared" ref="C32:J32" si="7">SUM(C26:C31)</f>
        <v>183</v>
      </c>
      <c r="D32" s="175">
        <f t="shared" si="7"/>
        <v>470</v>
      </c>
      <c r="E32" s="175">
        <f t="shared" si="7"/>
        <v>0</v>
      </c>
      <c r="F32" s="175">
        <f t="shared" si="7"/>
        <v>0</v>
      </c>
      <c r="G32" s="175">
        <f t="shared" si="7"/>
        <v>0</v>
      </c>
      <c r="H32" s="175">
        <f t="shared" si="7"/>
        <v>287</v>
      </c>
      <c r="I32" s="175">
        <f t="shared" si="7"/>
        <v>183</v>
      </c>
      <c r="J32" s="175">
        <f t="shared" si="7"/>
        <v>470</v>
      </c>
      <c r="K32" s="176" t="s">
        <v>1608</v>
      </c>
    </row>
    <row r="33" spans="1:11" ht="18" customHeight="1" thickBot="1" x14ac:dyDescent="0.3">
      <c r="A33" s="188" t="s">
        <v>262</v>
      </c>
      <c r="B33" s="189">
        <f>SUM(B32,B24)</f>
        <v>1422</v>
      </c>
      <c r="C33" s="189">
        <f t="shared" ref="C33:J33" si="8">SUM(C32,C24)</f>
        <v>2053</v>
      </c>
      <c r="D33" s="189">
        <f t="shared" si="8"/>
        <v>3475</v>
      </c>
      <c r="E33" s="189">
        <f t="shared" si="8"/>
        <v>0</v>
      </c>
      <c r="F33" s="189">
        <f t="shared" si="8"/>
        <v>0</v>
      </c>
      <c r="G33" s="189">
        <f t="shared" si="8"/>
        <v>0</v>
      </c>
      <c r="H33" s="189">
        <f t="shared" si="8"/>
        <v>1422</v>
      </c>
      <c r="I33" s="189">
        <f t="shared" si="8"/>
        <v>2053</v>
      </c>
      <c r="J33" s="189">
        <f t="shared" si="8"/>
        <v>3475</v>
      </c>
      <c r="K33" s="190" t="s">
        <v>263</v>
      </c>
    </row>
    <row r="34" spans="1:11" ht="14.4" thickTop="1" x14ac:dyDescent="0.25"/>
    <row r="41" spans="1:11" ht="25.5" customHeight="1" x14ac:dyDescent="0.25">
      <c r="A41" s="775" t="s">
        <v>1622</v>
      </c>
      <c r="B41" s="775"/>
      <c r="C41" s="775"/>
      <c r="D41" s="775"/>
      <c r="E41" s="775"/>
      <c r="F41" s="775"/>
      <c r="G41" s="775"/>
      <c r="H41" s="775"/>
      <c r="I41" s="775"/>
      <c r="J41" s="775"/>
      <c r="K41" s="775"/>
    </row>
    <row r="42" spans="1:11" ht="24.75" customHeight="1" x14ac:dyDescent="0.25">
      <c r="A42" s="776" t="s">
        <v>1623</v>
      </c>
      <c r="B42" s="776"/>
      <c r="C42" s="776"/>
      <c r="D42" s="776"/>
      <c r="E42" s="776"/>
      <c r="F42" s="776"/>
      <c r="G42" s="776"/>
      <c r="H42" s="776"/>
      <c r="I42" s="776"/>
      <c r="J42" s="776"/>
      <c r="K42" s="776"/>
    </row>
    <row r="43" spans="1:11" s="171" customFormat="1" ht="18" thickBot="1" x14ac:dyDescent="0.35">
      <c r="A43" s="416" t="s">
        <v>1624</v>
      </c>
      <c r="K43" s="417" t="s">
        <v>1625</v>
      </c>
    </row>
    <row r="44" spans="1:11" ht="16.2" thickTop="1" x14ac:dyDescent="0.3">
      <c r="A44" s="777" t="s">
        <v>205</v>
      </c>
      <c r="B44" s="788" t="s">
        <v>1</v>
      </c>
      <c r="C44" s="788"/>
      <c r="D44" s="788"/>
      <c r="E44" s="788" t="s">
        <v>2</v>
      </c>
      <c r="F44" s="788"/>
      <c r="G44" s="788"/>
      <c r="H44" s="788" t="s">
        <v>4</v>
      </c>
      <c r="I44" s="788"/>
      <c r="J44" s="788"/>
      <c r="K44" s="777" t="s">
        <v>206</v>
      </c>
    </row>
    <row r="45" spans="1:11" ht="15.6" x14ac:dyDescent="0.3">
      <c r="A45" s="778"/>
      <c r="B45" s="789" t="s">
        <v>6</v>
      </c>
      <c r="C45" s="789"/>
      <c r="D45" s="789"/>
      <c r="E45" s="789" t="s">
        <v>7</v>
      </c>
      <c r="F45" s="789"/>
      <c r="G45" s="789"/>
      <c r="H45" s="789" t="s">
        <v>9</v>
      </c>
      <c r="I45" s="789"/>
      <c r="J45" s="789"/>
      <c r="K45" s="778"/>
    </row>
    <row r="46" spans="1:11" ht="15.6" x14ac:dyDescent="0.3">
      <c r="A46" s="778"/>
      <c r="B46" s="395" t="s">
        <v>10</v>
      </c>
      <c r="C46" s="395" t="s">
        <v>113</v>
      </c>
      <c r="D46" s="395" t="s">
        <v>12</v>
      </c>
      <c r="E46" s="395" t="s">
        <v>10</v>
      </c>
      <c r="F46" s="395" t="s">
        <v>113</v>
      </c>
      <c r="G46" s="395" t="s">
        <v>12</v>
      </c>
      <c r="H46" s="395" t="s">
        <v>10</v>
      </c>
      <c r="I46" s="395" t="s">
        <v>113</v>
      </c>
      <c r="J46" s="395" t="s">
        <v>12</v>
      </c>
      <c r="K46" s="778"/>
    </row>
    <row r="47" spans="1:11" ht="16.2" thickBot="1" x14ac:dyDescent="0.35">
      <c r="A47" s="779"/>
      <c r="B47" s="172" t="s">
        <v>13</v>
      </c>
      <c r="C47" s="172" t="s">
        <v>14</v>
      </c>
      <c r="D47" s="172" t="s">
        <v>9</v>
      </c>
      <c r="E47" s="172" t="s">
        <v>13</v>
      </c>
      <c r="F47" s="172" t="s">
        <v>14</v>
      </c>
      <c r="G47" s="172" t="s">
        <v>9</v>
      </c>
      <c r="H47" s="172" t="s">
        <v>13</v>
      </c>
      <c r="I47" s="172" t="s">
        <v>14</v>
      </c>
      <c r="J47" s="172" t="s">
        <v>9</v>
      </c>
      <c r="K47" s="779"/>
    </row>
    <row r="48" spans="1:11" ht="15.75" customHeight="1" x14ac:dyDescent="0.25">
      <c r="A48" s="173" t="s">
        <v>15</v>
      </c>
      <c r="B48" s="175"/>
      <c r="C48" s="175"/>
      <c r="D48" s="175"/>
      <c r="E48" s="175"/>
      <c r="F48" s="175"/>
      <c r="G48" s="175"/>
      <c r="H48" s="175"/>
      <c r="I48" s="175"/>
      <c r="J48" s="175"/>
      <c r="K48" s="176" t="s">
        <v>207</v>
      </c>
    </row>
    <row r="49" spans="1:11" ht="18.75" customHeight="1" x14ac:dyDescent="0.25">
      <c r="A49" s="173" t="s">
        <v>208</v>
      </c>
      <c r="B49" s="175">
        <v>129</v>
      </c>
      <c r="C49" s="175">
        <v>232</v>
      </c>
      <c r="D49" s="175">
        <f>SUM(B49:C49)</f>
        <v>361</v>
      </c>
      <c r="E49" s="175">
        <v>0</v>
      </c>
      <c r="F49" s="175">
        <v>0</v>
      </c>
      <c r="G49" s="175">
        <v>0</v>
      </c>
      <c r="H49" s="175">
        <f>SUM(E49,B49)</f>
        <v>129</v>
      </c>
      <c r="I49" s="175">
        <f t="shared" ref="I49:J63" si="9">SUM(F49,C49)</f>
        <v>232</v>
      </c>
      <c r="J49" s="175">
        <f t="shared" si="9"/>
        <v>361</v>
      </c>
      <c r="K49" s="176" t="s">
        <v>209</v>
      </c>
    </row>
    <row r="50" spans="1:11" ht="18.75" customHeight="1" x14ac:dyDescent="0.25">
      <c r="A50" s="173" t="s">
        <v>1132</v>
      </c>
      <c r="B50" s="175">
        <v>92</v>
      </c>
      <c r="C50" s="175">
        <v>211</v>
      </c>
      <c r="D50" s="175">
        <f t="shared" ref="D50:D63" si="10">SUM(B50:C50)</f>
        <v>303</v>
      </c>
      <c r="E50" s="175">
        <v>0</v>
      </c>
      <c r="F50" s="175">
        <v>0</v>
      </c>
      <c r="G50" s="175">
        <v>0</v>
      </c>
      <c r="H50" s="175">
        <f t="shared" ref="H50:H63" si="11">SUM(E50,B50)</f>
        <v>92</v>
      </c>
      <c r="I50" s="175">
        <f t="shared" si="9"/>
        <v>211</v>
      </c>
      <c r="J50" s="175">
        <f t="shared" si="9"/>
        <v>303</v>
      </c>
      <c r="K50" s="176" t="s">
        <v>213</v>
      </c>
    </row>
    <row r="51" spans="1:11" ht="18.75" customHeight="1" x14ac:dyDescent="0.25">
      <c r="A51" s="173" t="s">
        <v>414</v>
      </c>
      <c r="B51" s="175">
        <v>69</v>
      </c>
      <c r="C51" s="175">
        <v>160</v>
      </c>
      <c r="D51" s="175">
        <f t="shared" si="10"/>
        <v>229</v>
      </c>
      <c r="E51" s="175">
        <v>0</v>
      </c>
      <c r="F51" s="175">
        <v>0</v>
      </c>
      <c r="G51" s="175">
        <v>0</v>
      </c>
      <c r="H51" s="175">
        <f t="shared" si="11"/>
        <v>69</v>
      </c>
      <c r="I51" s="175">
        <f t="shared" si="9"/>
        <v>160</v>
      </c>
      <c r="J51" s="175">
        <f t="shared" si="9"/>
        <v>229</v>
      </c>
      <c r="K51" s="176" t="s">
        <v>1592</v>
      </c>
    </row>
    <row r="52" spans="1:11" ht="18.75" customHeight="1" x14ac:dyDescent="0.25">
      <c r="A52" s="173" t="s">
        <v>216</v>
      </c>
      <c r="B52" s="175">
        <v>43</v>
      </c>
      <c r="C52" s="175">
        <v>155</v>
      </c>
      <c r="D52" s="175">
        <f t="shared" si="10"/>
        <v>198</v>
      </c>
      <c r="E52" s="175">
        <v>0</v>
      </c>
      <c r="F52" s="175">
        <v>0</v>
      </c>
      <c r="G52" s="175">
        <v>0</v>
      </c>
      <c r="H52" s="175">
        <f t="shared" si="11"/>
        <v>43</v>
      </c>
      <c r="I52" s="175">
        <f t="shared" si="9"/>
        <v>155</v>
      </c>
      <c r="J52" s="175">
        <f t="shared" si="9"/>
        <v>198</v>
      </c>
      <c r="K52" s="176" t="s">
        <v>217</v>
      </c>
    </row>
    <row r="53" spans="1:11" ht="18.75" customHeight="1" x14ac:dyDescent="0.25">
      <c r="A53" s="173" t="s">
        <v>218</v>
      </c>
      <c r="B53" s="175">
        <v>246</v>
      </c>
      <c r="C53" s="175">
        <v>296</v>
      </c>
      <c r="D53" s="175">
        <f t="shared" si="10"/>
        <v>542</v>
      </c>
      <c r="E53" s="175">
        <v>0</v>
      </c>
      <c r="F53" s="175">
        <v>0</v>
      </c>
      <c r="G53" s="175">
        <v>0</v>
      </c>
      <c r="H53" s="175">
        <f t="shared" si="11"/>
        <v>246</v>
      </c>
      <c r="I53" s="175">
        <f t="shared" si="9"/>
        <v>296</v>
      </c>
      <c r="J53" s="175">
        <f t="shared" si="9"/>
        <v>542</v>
      </c>
      <c r="K53" s="176" t="s">
        <v>219</v>
      </c>
    </row>
    <row r="54" spans="1:11" ht="18.75" customHeight="1" x14ac:dyDescent="0.25">
      <c r="A54" s="173" t="s">
        <v>222</v>
      </c>
      <c r="B54" s="175">
        <v>450</v>
      </c>
      <c r="C54" s="175">
        <v>474</v>
      </c>
      <c r="D54" s="175">
        <f t="shared" si="10"/>
        <v>924</v>
      </c>
      <c r="E54" s="175">
        <v>0</v>
      </c>
      <c r="F54" s="175">
        <v>0</v>
      </c>
      <c r="G54" s="175">
        <v>0</v>
      </c>
      <c r="H54" s="175">
        <f t="shared" si="11"/>
        <v>450</v>
      </c>
      <c r="I54" s="175">
        <f t="shared" si="9"/>
        <v>474</v>
      </c>
      <c r="J54" s="175">
        <f t="shared" si="9"/>
        <v>924</v>
      </c>
      <c r="K54" s="176" t="s">
        <v>223</v>
      </c>
    </row>
    <row r="55" spans="1:11" ht="18.75" customHeight="1" x14ac:dyDescent="0.25">
      <c r="A55" s="173" t="s">
        <v>224</v>
      </c>
      <c r="B55" s="175">
        <v>127</v>
      </c>
      <c r="C55" s="175">
        <v>127</v>
      </c>
      <c r="D55" s="175">
        <f t="shared" si="10"/>
        <v>254</v>
      </c>
      <c r="E55" s="175">
        <v>0</v>
      </c>
      <c r="F55" s="175">
        <v>0</v>
      </c>
      <c r="G55" s="175">
        <v>0</v>
      </c>
      <c r="H55" s="175">
        <f t="shared" si="11"/>
        <v>127</v>
      </c>
      <c r="I55" s="175">
        <f t="shared" si="9"/>
        <v>127</v>
      </c>
      <c r="J55" s="175">
        <f t="shared" si="9"/>
        <v>254</v>
      </c>
      <c r="K55" s="176" t="s">
        <v>1336</v>
      </c>
    </row>
    <row r="56" spans="1:11" ht="18.75" customHeight="1" x14ac:dyDescent="0.25">
      <c r="A56" s="173" t="s">
        <v>226</v>
      </c>
      <c r="B56" s="175">
        <v>391</v>
      </c>
      <c r="C56" s="175">
        <v>729</v>
      </c>
      <c r="D56" s="175">
        <f t="shared" si="10"/>
        <v>1120</v>
      </c>
      <c r="E56" s="175">
        <v>0</v>
      </c>
      <c r="F56" s="175">
        <v>0</v>
      </c>
      <c r="G56" s="175">
        <v>0</v>
      </c>
      <c r="H56" s="175">
        <f t="shared" si="11"/>
        <v>391</v>
      </c>
      <c r="I56" s="175">
        <f t="shared" si="9"/>
        <v>729</v>
      </c>
      <c r="J56" s="175">
        <f t="shared" si="9"/>
        <v>1120</v>
      </c>
      <c r="K56" s="176" t="s">
        <v>257</v>
      </c>
    </row>
    <row r="57" spans="1:11" ht="18.75" customHeight="1" x14ac:dyDescent="0.25">
      <c r="A57" s="173" t="s">
        <v>316</v>
      </c>
      <c r="B57" s="175">
        <v>733</v>
      </c>
      <c r="C57" s="175">
        <v>448</v>
      </c>
      <c r="D57" s="175">
        <f t="shared" si="10"/>
        <v>1181</v>
      </c>
      <c r="E57" s="175">
        <v>0</v>
      </c>
      <c r="F57" s="175">
        <v>0</v>
      </c>
      <c r="G57" s="175">
        <v>0</v>
      </c>
      <c r="H57" s="175">
        <f t="shared" si="11"/>
        <v>733</v>
      </c>
      <c r="I57" s="175">
        <f t="shared" si="9"/>
        <v>448</v>
      </c>
      <c r="J57" s="175">
        <f t="shared" si="9"/>
        <v>1181</v>
      </c>
      <c r="K57" s="176" t="s">
        <v>231</v>
      </c>
    </row>
    <row r="58" spans="1:11" ht="18.75" customHeight="1" x14ac:dyDescent="0.25">
      <c r="A58" s="173" t="s">
        <v>472</v>
      </c>
      <c r="B58" s="175">
        <v>681</v>
      </c>
      <c r="C58" s="175">
        <v>1164</v>
      </c>
      <c r="D58" s="175">
        <f t="shared" si="10"/>
        <v>1845</v>
      </c>
      <c r="E58" s="175">
        <v>0</v>
      </c>
      <c r="F58" s="175">
        <v>0</v>
      </c>
      <c r="G58" s="175">
        <v>0</v>
      </c>
      <c r="H58" s="175">
        <f t="shared" si="11"/>
        <v>681</v>
      </c>
      <c r="I58" s="175">
        <f t="shared" si="9"/>
        <v>1164</v>
      </c>
      <c r="J58" s="175">
        <f t="shared" si="9"/>
        <v>1845</v>
      </c>
      <c r="K58" s="176" t="s">
        <v>1551</v>
      </c>
    </row>
    <row r="59" spans="1:11" ht="18.75" customHeight="1" x14ac:dyDescent="0.25">
      <c r="A59" s="173" t="s">
        <v>474</v>
      </c>
      <c r="B59" s="175">
        <v>297</v>
      </c>
      <c r="C59" s="175">
        <v>374</v>
      </c>
      <c r="D59" s="175">
        <f t="shared" si="10"/>
        <v>671</v>
      </c>
      <c r="E59" s="175">
        <v>0</v>
      </c>
      <c r="F59" s="175">
        <v>0</v>
      </c>
      <c r="G59" s="175">
        <v>0</v>
      </c>
      <c r="H59" s="175">
        <f t="shared" si="11"/>
        <v>297</v>
      </c>
      <c r="I59" s="175">
        <f t="shared" si="9"/>
        <v>374</v>
      </c>
      <c r="J59" s="175">
        <f t="shared" si="9"/>
        <v>671</v>
      </c>
      <c r="K59" s="176" t="s">
        <v>1374</v>
      </c>
    </row>
    <row r="60" spans="1:11" ht="18.75" customHeight="1" x14ac:dyDescent="0.25">
      <c r="A60" s="173" t="s">
        <v>964</v>
      </c>
      <c r="B60" s="175">
        <v>679</v>
      </c>
      <c r="C60" s="175">
        <v>993</v>
      </c>
      <c r="D60" s="175">
        <f t="shared" si="10"/>
        <v>1672</v>
      </c>
      <c r="E60" s="175">
        <v>0</v>
      </c>
      <c r="F60" s="175">
        <v>0</v>
      </c>
      <c r="G60" s="175">
        <v>0</v>
      </c>
      <c r="H60" s="175">
        <f t="shared" si="11"/>
        <v>679</v>
      </c>
      <c r="I60" s="175">
        <f t="shared" si="9"/>
        <v>993</v>
      </c>
      <c r="J60" s="175">
        <f t="shared" si="9"/>
        <v>1672</v>
      </c>
      <c r="K60" s="176" t="s">
        <v>1593</v>
      </c>
    </row>
    <row r="61" spans="1:11" ht="18.75" customHeight="1" x14ac:dyDescent="0.25">
      <c r="A61" s="173" t="s">
        <v>238</v>
      </c>
      <c r="B61" s="175">
        <v>296</v>
      </c>
      <c r="C61" s="175">
        <v>131</v>
      </c>
      <c r="D61" s="175">
        <f t="shared" si="10"/>
        <v>427</v>
      </c>
      <c r="E61" s="175">
        <v>0</v>
      </c>
      <c r="F61" s="175">
        <v>0</v>
      </c>
      <c r="G61" s="175">
        <v>0</v>
      </c>
      <c r="H61" s="175">
        <f t="shared" si="11"/>
        <v>296</v>
      </c>
      <c r="I61" s="175">
        <f t="shared" si="9"/>
        <v>131</v>
      </c>
      <c r="J61" s="175">
        <f t="shared" si="9"/>
        <v>427</v>
      </c>
      <c r="K61" s="176" t="s">
        <v>307</v>
      </c>
    </row>
    <row r="62" spans="1:11" ht="18.75" customHeight="1" x14ac:dyDescent="0.25">
      <c r="A62" s="173" t="s">
        <v>242</v>
      </c>
      <c r="B62" s="175">
        <v>324</v>
      </c>
      <c r="C62" s="175">
        <v>411</v>
      </c>
      <c r="D62" s="175">
        <f t="shared" si="10"/>
        <v>735</v>
      </c>
      <c r="E62" s="175">
        <v>0</v>
      </c>
      <c r="F62" s="175">
        <v>0</v>
      </c>
      <c r="G62" s="175">
        <v>0</v>
      </c>
      <c r="H62" s="175">
        <f t="shared" si="11"/>
        <v>324</v>
      </c>
      <c r="I62" s="175">
        <f t="shared" si="9"/>
        <v>411</v>
      </c>
      <c r="J62" s="175">
        <f t="shared" si="9"/>
        <v>735</v>
      </c>
      <c r="K62" s="176" t="s">
        <v>243</v>
      </c>
    </row>
    <row r="63" spans="1:11" ht="18.75" customHeight="1" x14ac:dyDescent="0.25">
      <c r="A63" s="173" t="s">
        <v>248</v>
      </c>
      <c r="B63" s="175">
        <v>356</v>
      </c>
      <c r="C63" s="175">
        <v>270</v>
      </c>
      <c r="D63" s="175">
        <f t="shared" si="10"/>
        <v>626</v>
      </c>
      <c r="E63" s="175">
        <v>0</v>
      </c>
      <c r="F63" s="175">
        <v>0</v>
      </c>
      <c r="G63" s="175">
        <v>0</v>
      </c>
      <c r="H63" s="175">
        <f t="shared" si="11"/>
        <v>356</v>
      </c>
      <c r="I63" s="175">
        <f t="shared" si="9"/>
        <v>270</v>
      </c>
      <c r="J63" s="175">
        <f t="shared" si="9"/>
        <v>626</v>
      </c>
      <c r="K63" s="176" t="s">
        <v>249</v>
      </c>
    </row>
    <row r="64" spans="1:11" ht="18.75" customHeight="1" x14ac:dyDescent="0.25">
      <c r="A64" s="173" t="s">
        <v>90</v>
      </c>
      <c r="B64" s="175">
        <f>SUM(B49:B63)</f>
        <v>4913</v>
      </c>
      <c r="C64" s="175">
        <f t="shared" ref="C64:J64" si="12">SUM(C49:C63)</f>
        <v>6175</v>
      </c>
      <c r="D64" s="175">
        <f t="shared" si="12"/>
        <v>11088</v>
      </c>
      <c r="E64" s="175">
        <f t="shared" si="12"/>
        <v>0</v>
      </c>
      <c r="F64" s="175">
        <f t="shared" si="12"/>
        <v>0</v>
      </c>
      <c r="G64" s="175">
        <f t="shared" si="12"/>
        <v>0</v>
      </c>
      <c r="H64" s="175">
        <f t="shared" si="12"/>
        <v>4913</v>
      </c>
      <c r="I64" s="175">
        <f t="shared" si="12"/>
        <v>6175</v>
      </c>
      <c r="J64" s="175">
        <f t="shared" si="12"/>
        <v>11088</v>
      </c>
      <c r="K64" s="176" t="s">
        <v>91</v>
      </c>
    </row>
    <row r="65" spans="1:11" ht="15.75" customHeight="1" x14ac:dyDescent="0.25">
      <c r="A65" s="173" t="s">
        <v>92</v>
      </c>
      <c r="B65" s="175"/>
      <c r="C65" s="175"/>
      <c r="D65" s="175"/>
      <c r="E65" s="175"/>
      <c r="F65" s="175"/>
      <c r="G65" s="175"/>
      <c r="H65" s="175"/>
      <c r="I65" s="175"/>
      <c r="J65" s="175"/>
      <c r="K65" s="176" t="s">
        <v>93</v>
      </c>
    </row>
    <row r="66" spans="1:11" ht="15.75" customHeight="1" x14ac:dyDescent="0.25">
      <c r="A66" s="173" t="s">
        <v>222</v>
      </c>
      <c r="B66" s="175">
        <v>27</v>
      </c>
      <c r="C66" s="175">
        <v>2</v>
      </c>
      <c r="D66" s="175">
        <f>SUM(B66:C66)</f>
        <v>29</v>
      </c>
      <c r="E66" s="175">
        <v>0</v>
      </c>
      <c r="F66" s="175">
        <v>0</v>
      </c>
      <c r="G66" s="175">
        <v>0</v>
      </c>
      <c r="H66" s="175">
        <v>27</v>
      </c>
      <c r="I66" s="175">
        <v>2</v>
      </c>
      <c r="J66" s="175">
        <v>29</v>
      </c>
      <c r="K66" s="176" t="s">
        <v>223</v>
      </c>
    </row>
    <row r="67" spans="1:11" ht="18.75" customHeight="1" x14ac:dyDescent="0.25">
      <c r="A67" s="173" t="s">
        <v>226</v>
      </c>
      <c r="B67" s="175">
        <v>238</v>
      </c>
      <c r="C67" s="175">
        <v>207</v>
      </c>
      <c r="D67" s="175">
        <f t="shared" ref="D67:D71" si="13">SUM(B67:C67)</f>
        <v>445</v>
      </c>
      <c r="E67" s="175">
        <v>0</v>
      </c>
      <c r="F67" s="175">
        <v>0</v>
      </c>
      <c r="G67" s="175">
        <v>0</v>
      </c>
      <c r="H67" s="175">
        <f t="shared" ref="H67:J71" si="14">SUM(E67,B67)</f>
        <v>238</v>
      </c>
      <c r="I67" s="175">
        <f t="shared" si="14"/>
        <v>207</v>
      </c>
      <c r="J67" s="175">
        <f t="shared" si="14"/>
        <v>445</v>
      </c>
      <c r="K67" s="176" t="s">
        <v>267</v>
      </c>
    </row>
    <row r="68" spans="1:11" ht="18.75" customHeight="1" x14ac:dyDescent="0.25">
      <c r="A68" s="173" t="s">
        <v>316</v>
      </c>
      <c r="B68" s="175">
        <v>365</v>
      </c>
      <c r="C68" s="175">
        <v>144</v>
      </c>
      <c r="D68" s="175">
        <f t="shared" si="13"/>
        <v>509</v>
      </c>
      <c r="E68" s="175">
        <v>0</v>
      </c>
      <c r="F68" s="175">
        <v>0</v>
      </c>
      <c r="G68" s="175">
        <v>0</v>
      </c>
      <c r="H68" s="175">
        <f t="shared" si="14"/>
        <v>365</v>
      </c>
      <c r="I68" s="175">
        <f t="shared" si="14"/>
        <v>144</v>
      </c>
      <c r="J68" s="175">
        <f t="shared" si="14"/>
        <v>509</v>
      </c>
      <c r="K68" s="176" t="s">
        <v>231</v>
      </c>
    </row>
    <row r="69" spans="1:11" ht="18.75" customHeight="1" x14ac:dyDescent="0.25">
      <c r="A69" s="173" t="s">
        <v>472</v>
      </c>
      <c r="B69" s="175">
        <v>339</v>
      </c>
      <c r="C69" s="175">
        <v>307</v>
      </c>
      <c r="D69" s="175">
        <f t="shared" si="13"/>
        <v>646</v>
      </c>
      <c r="E69" s="175">
        <v>0</v>
      </c>
      <c r="F69" s="175">
        <v>0</v>
      </c>
      <c r="G69" s="175">
        <v>0</v>
      </c>
      <c r="H69" s="175">
        <f t="shared" si="14"/>
        <v>339</v>
      </c>
      <c r="I69" s="175">
        <f t="shared" si="14"/>
        <v>307</v>
      </c>
      <c r="J69" s="175">
        <f t="shared" si="14"/>
        <v>646</v>
      </c>
      <c r="K69" s="176" t="s">
        <v>1551</v>
      </c>
    </row>
    <row r="70" spans="1:11" ht="18.75" customHeight="1" x14ac:dyDescent="0.25">
      <c r="A70" s="173" t="s">
        <v>964</v>
      </c>
      <c r="B70" s="175">
        <v>59</v>
      </c>
      <c r="C70" s="175">
        <v>93</v>
      </c>
      <c r="D70" s="175">
        <f t="shared" si="13"/>
        <v>152</v>
      </c>
      <c r="E70" s="175">
        <v>0</v>
      </c>
      <c r="F70" s="175">
        <v>0</v>
      </c>
      <c r="G70" s="175">
        <v>0</v>
      </c>
      <c r="H70" s="175">
        <f t="shared" si="14"/>
        <v>59</v>
      </c>
      <c r="I70" s="175">
        <f t="shared" si="14"/>
        <v>93</v>
      </c>
      <c r="J70" s="175">
        <f t="shared" si="14"/>
        <v>152</v>
      </c>
      <c r="K70" s="176" t="s">
        <v>1593</v>
      </c>
    </row>
    <row r="71" spans="1:11" ht="18.75" customHeight="1" x14ac:dyDescent="0.25">
      <c r="A71" s="173" t="s">
        <v>248</v>
      </c>
      <c r="B71" s="175">
        <v>373</v>
      </c>
      <c r="C71" s="175">
        <v>114</v>
      </c>
      <c r="D71" s="175">
        <f t="shared" si="13"/>
        <v>487</v>
      </c>
      <c r="E71" s="175">
        <v>0</v>
      </c>
      <c r="F71" s="175">
        <v>0</v>
      </c>
      <c r="G71" s="175">
        <v>0</v>
      </c>
      <c r="H71" s="175">
        <f t="shared" si="14"/>
        <v>373</v>
      </c>
      <c r="I71" s="175">
        <f t="shared" si="14"/>
        <v>114</v>
      </c>
      <c r="J71" s="175">
        <f t="shared" si="14"/>
        <v>487</v>
      </c>
      <c r="K71" s="176" t="s">
        <v>249</v>
      </c>
    </row>
    <row r="72" spans="1:11" ht="18.75" customHeight="1" thickBot="1" x14ac:dyDescent="0.3">
      <c r="A72" s="173" t="s">
        <v>127</v>
      </c>
      <c r="B72" s="175">
        <f>SUM(B66:B71)</f>
        <v>1401</v>
      </c>
      <c r="C72" s="175">
        <f t="shared" ref="C72:J72" si="15">SUM(C66:C71)</f>
        <v>867</v>
      </c>
      <c r="D72" s="175">
        <f t="shared" si="15"/>
        <v>2268</v>
      </c>
      <c r="E72" s="175">
        <f t="shared" si="15"/>
        <v>0</v>
      </c>
      <c r="F72" s="175">
        <f t="shared" si="15"/>
        <v>0</v>
      </c>
      <c r="G72" s="175">
        <f t="shared" si="15"/>
        <v>0</v>
      </c>
      <c r="H72" s="175">
        <f t="shared" si="15"/>
        <v>1401</v>
      </c>
      <c r="I72" s="175">
        <f t="shared" si="15"/>
        <v>867</v>
      </c>
      <c r="J72" s="175">
        <f t="shared" si="15"/>
        <v>2268</v>
      </c>
      <c r="K72" s="176" t="s">
        <v>1608</v>
      </c>
    </row>
    <row r="73" spans="1:11" ht="19.5" customHeight="1" thickBot="1" x14ac:dyDescent="0.3">
      <c r="A73" s="188" t="s">
        <v>262</v>
      </c>
      <c r="B73" s="189">
        <f>SUM(B72,B64)</f>
        <v>6314</v>
      </c>
      <c r="C73" s="189">
        <f t="shared" ref="C73:J73" si="16">SUM(C72,C64)</f>
        <v>7042</v>
      </c>
      <c r="D73" s="189">
        <f t="shared" si="16"/>
        <v>13356</v>
      </c>
      <c r="E73" s="189">
        <f t="shared" si="16"/>
        <v>0</v>
      </c>
      <c r="F73" s="189">
        <f t="shared" si="16"/>
        <v>0</v>
      </c>
      <c r="G73" s="189">
        <f t="shared" si="16"/>
        <v>0</v>
      </c>
      <c r="H73" s="189">
        <f t="shared" si="16"/>
        <v>6314</v>
      </c>
      <c r="I73" s="189">
        <f t="shared" si="16"/>
        <v>7042</v>
      </c>
      <c r="J73" s="189">
        <f t="shared" si="16"/>
        <v>13356</v>
      </c>
      <c r="K73" s="190" t="s">
        <v>263</v>
      </c>
    </row>
    <row r="74" spans="1:11" ht="19.5" customHeight="1" thickTop="1" x14ac:dyDescent="0.25">
      <c r="A74" s="384"/>
      <c r="B74" s="393"/>
      <c r="C74" s="393"/>
      <c r="D74" s="393"/>
      <c r="E74" s="393"/>
      <c r="F74" s="393"/>
      <c r="G74" s="393"/>
      <c r="H74" s="393"/>
      <c r="I74" s="393"/>
      <c r="J74" s="393"/>
      <c r="K74" s="421"/>
    </row>
    <row r="75" spans="1:11" ht="19.5" customHeight="1" x14ac:dyDescent="0.25">
      <c r="A75" s="384"/>
      <c r="B75" s="663"/>
      <c r="C75" s="663"/>
      <c r="D75" s="663"/>
      <c r="E75" s="663"/>
      <c r="F75" s="663"/>
      <c r="G75" s="663"/>
      <c r="H75" s="663"/>
      <c r="I75" s="663"/>
      <c r="J75" s="663"/>
      <c r="K75" s="421"/>
    </row>
    <row r="76" spans="1:11" ht="19.5" customHeight="1" x14ac:dyDescent="0.25">
      <c r="A76" s="384"/>
      <c r="B76" s="663"/>
      <c r="C76" s="663"/>
      <c r="D76" s="663"/>
      <c r="E76" s="663"/>
      <c r="F76" s="663"/>
      <c r="G76" s="663"/>
      <c r="H76" s="663"/>
      <c r="I76" s="663"/>
      <c r="J76" s="663"/>
      <c r="K76" s="421"/>
    </row>
    <row r="77" spans="1:11" ht="19.5" customHeight="1" x14ac:dyDescent="0.25">
      <c r="A77" s="384"/>
      <c r="B77" s="393"/>
      <c r="C77" s="393"/>
      <c r="D77" s="393"/>
      <c r="E77" s="393"/>
      <c r="F77" s="393"/>
      <c r="G77" s="393"/>
      <c r="H77" s="393"/>
      <c r="I77" s="393"/>
      <c r="J77" s="393"/>
      <c r="K77" s="421"/>
    </row>
    <row r="78" spans="1:11" ht="9" customHeight="1" x14ac:dyDescent="0.25">
      <c r="A78" s="384"/>
      <c r="B78" s="393"/>
      <c r="C78" s="393"/>
      <c r="D78" s="393"/>
      <c r="E78" s="393"/>
      <c r="F78" s="393"/>
      <c r="G78" s="393"/>
      <c r="H78" s="393"/>
      <c r="I78" s="393"/>
      <c r="J78" s="393"/>
      <c r="K78" s="421"/>
    </row>
    <row r="79" spans="1:11" ht="16.5" customHeight="1" x14ac:dyDescent="0.25">
      <c r="A79" s="384"/>
      <c r="B79" s="571"/>
      <c r="C79" s="571"/>
      <c r="D79" s="571"/>
      <c r="E79" s="571"/>
      <c r="F79" s="571"/>
      <c r="G79" s="571"/>
      <c r="H79" s="571"/>
      <c r="I79" s="571"/>
      <c r="J79" s="571"/>
      <c r="K79" s="421"/>
    </row>
    <row r="80" spans="1:11" ht="9" customHeight="1" x14ac:dyDescent="0.25">
      <c r="A80" s="384"/>
      <c r="B80" s="571"/>
      <c r="C80" s="571"/>
      <c r="D80" s="571"/>
      <c r="E80" s="571"/>
      <c r="F80" s="571"/>
      <c r="G80" s="571"/>
      <c r="H80" s="571"/>
      <c r="I80" s="571"/>
      <c r="J80" s="571"/>
      <c r="K80" s="421"/>
    </row>
    <row r="81" spans="1:11" ht="24.75" customHeight="1" x14ac:dyDescent="0.25">
      <c r="A81" s="775" t="s">
        <v>1626</v>
      </c>
      <c r="B81" s="775"/>
      <c r="C81" s="775"/>
      <c r="D81" s="775"/>
      <c r="E81" s="775"/>
      <c r="F81" s="775"/>
      <c r="G81" s="775"/>
      <c r="H81" s="775"/>
      <c r="I81" s="775"/>
      <c r="J81" s="775"/>
      <c r="K81" s="775"/>
    </row>
    <row r="82" spans="1:11" ht="30" customHeight="1" x14ac:dyDescent="0.25">
      <c r="A82" s="776" t="s">
        <v>1627</v>
      </c>
      <c r="B82" s="776"/>
      <c r="C82" s="776"/>
      <c r="D82" s="776"/>
      <c r="E82" s="776"/>
      <c r="F82" s="776"/>
      <c r="G82" s="776"/>
      <c r="H82" s="776"/>
      <c r="I82" s="776"/>
      <c r="J82" s="776"/>
      <c r="K82" s="776"/>
    </row>
    <row r="83" spans="1:11" s="171" customFormat="1" ht="22.5" customHeight="1" thickBot="1" x14ac:dyDescent="0.35">
      <c r="A83" s="416" t="s">
        <v>1628</v>
      </c>
      <c r="K83" s="417" t="s">
        <v>1629</v>
      </c>
    </row>
    <row r="84" spans="1:11" ht="16.2" thickTop="1" x14ac:dyDescent="0.3">
      <c r="A84" s="777" t="s">
        <v>205</v>
      </c>
      <c r="B84" s="788" t="s">
        <v>1</v>
      </c>
      <c r="C84" s="788"/>
      <c r="D84" s="788"/>
      <c r="E84" s="788" t="s">
        <v>2</v>
      </c>
      <c r="F84" s="788"/>
      <c r="G84" s="788"/>
      <c r="H84" s="788" t="s">
        <v>4</v>
      </c>
      <c r="I84" s="788"/>
      <c r="J84" s="788"/>
      <c r="K84" s="777" t="s">
        <v>206</v>
      </c>
    </row>
    <row r="85" spans="1:11" ht="15.6" x14ac:dyDescent="0.3">
      <c r="A85" s="778"/>
      <c r="B85" s="789" t="s">
        <v>6</v>
      </c>
      <c r="C85" s="789"/>
      <c r="D85" s="789"/>
      <c r="E85" s="789" t="s">
        <v>7</v>
      </c>
      <c r="F85" s="789"/>
      <c r="G85" s="789"/>
      <c r="H85" s="789" t="s">
        <v>9</v>
      </c>
      <c r="I85" s="789"/>
      <c r="J85" s="789"/>
      <c r="K85" s="778"/>
    </row>
    <row r="86" spans="1:11" ht="15.6" x14ac:dyDescent="0.3">
      <c r="A86" s="778"/>
      <c r="B86" s="395" t="s">
        <v>10</v>
      </c>
      <c r="C86" s="395" t="s">
        <v>113</v>
      </c>
      <c r="D86" s="395" t="s">
        <v>12</v>
      </c>
      <c r="E86" s="395" t="s">
        <v>10</v>
      </c>
      <c r="F86" s="395" t="s">
        <v>113</v>
      </c>
      <c r="G86" s="395" t="s">
        <v>12</v>
      </c>
      <c r="H86" s="395" t="s">
        <v>10</v>
      </c>
      <c r="I86" s="395" t="s">
        <v>113</v>
      </c>
      <c r="J86" s="395" t="s">
        <v>12</v>
      </c>
      <c r="K86" s="778"/>
    </row>
    <row r="87" spans="1:11" ht="16.2" thickBot="1" x14ac:dyDescent="0.35">
      <c r="A87" s="779"/>
      <c r="B87" s="172" t="s">
        <v>13</v>
      </c>
      <c r="C87" s="172" t="s">
        <v>14</v>
      </c>
      <c r="D87" s="172" t="s">
        <v>9</v>
      </c>
      <c r="E87" s="172" t="s">
        <v>13</v>
      </c>
      <c r="F87" s="172" t="s">
        <v>14</v>
      </c>
      <c r="G87" s="172" t="s">
        <v>9</v>
      </c>
      <c r="H87" s="172" t="s">
        <v>13</v>
      </c>
      <c r="I87" s="172" t="s">
        <v>14</v>
      </c>
      <c r="J87" s="172" t="s">
        <v>9</v>
      </c>
      <c r="K87" s="779"/>
    </row>
    <row r="88" spans="1:11" ht="21" customHeight="1" x14ac:dyDescent="0.25">
      <c r="A88" s="173" t="s">
        <v>15</v>
      </c>
      <c r="B88" s="175"/>
      <c r="C88" s="175"/>
      <c r="D88" s="175"/>
      <c r="E88" s="175"/>
      <c r="F88" s="175"/>
      <c r="G88" s="175"/>
      <c r="H88" s="175"/>
      <c r="I88" s="175"/>
      <c r="J88" s="175"/>
      <c r="K88" s="176" t="s">
        <v>207</v>
      </c>
    </row>
    <row r="89" spans="1:11" ht="21" customHeight="1" x14ac:dyDescent="0.25">
      <c r="A89" s="173" t="s">
        <v>208</v>
      </c>
      <c r="B89" s="175">
        <v>30</v>
      </c>
      <c r="C89" s="175">
        <v>13</v>
      </c>
      <c r="D89" s="175">
        <f>SUM(B89:C89)</f>
        <v>43</v>
      </c>
      <c r="E89" s="175">
        <v>0</v>
      </c>
      <c r="F89" s="175">
        <v>0</v>
      </c>
      <c r="G89" s="175">
        <f>SUM(E89:F89)</f>
        <v>0</v>
      </c>
      <c r="H89" s="175">
        <f t="shared" ref="H89:J106" si="17">SUM(E89,B89)</f>
        <v>30</v>
      </c>
      <c r="I89" s="175">
        <f t="shared" si="17"/>
        <v>13</v>
      </c>
      <c r="J89" s="175">
        <f t="shared" si="17"/>
        <v>43</v>
      </c>
      <c r="K89" s="176" t="s">
        <v>209</v>
      </c>
    </row>
    <row r="90" spans="1:11" ht="21" customHeight="1" x14ac:dyDescent="0.25">
      <c r="A90" s="173" t="s">
        <v>1132</v>
      </c>
      <c r="B90" s="175">
        <v>15</v>
      </c>
      <c r="C90" s="175">
        <v>3</v>
      </c>
      <c r="D90" s="175">
        <f t="shared" ref="D90:D107" si="18">SUM(B90:C90)</f>
        <v>18</v>
      </c>
      <c r="E90" s="175">
        <v>0</v>
      </c>
      <c r="F90" s="175">
        <v>0</v>
      </c>
      <c r="G90" s="175">
        <f t="shared" ref="G90:G107" si="19">SUM(E90:F90)</f>
        <v>0</v>
      </c>
      <c r="H90" s="175">
        <f t="shared" si="17"/>
        <v>15</v>
      </c>
      <c r="I90" s="175">
        <f t="shared" si="17"/>
        <v>3</v>
      </c>
      <c r="J90" s="175">
        <f t="shared" si="17"/>
        <v>18</v>
      </c>
      <c r="K90" s="176" t="s">
        <v>213</v>
      </c>
    </row>
    <row r="91" spans="1:11" ht="21" customHeight="1" x14ac:dyDescent="0.25">
      <c r="A91" s="173" t="s">
        <v>414</v>
      </c>
      <c r="B91" s="175">
        <v>4</v>
      </c>
      <c r="C91" s="175">
        <v>6</v>
      </c>
      <c r="D91" s="175">
        <f t="shared" si="18"/>
        <v>10</v>
      </c>
      <c r="E91" s="175">
        <v>0</v>
      </c>
      <c r="F91" s="175">
        <v>0</v>
      </c>
      <c r="G91" s="175">
        <f t="shared" si="19"/>
        <v>0</v>
      </c>
      <c r="H91" s="175">
        <f t="shared" si="17"/>
        <v>4</v>
      </c>
      <c r="I91" s="175">
        <f t="shared" si="17"/>
        <v>6</v>
      </c>
      <c r="J91" s="175">
        <f t="shared" si="17"/>
        <v>10</v>
      </c>
      <c r="K91" s="176" t="s">
        <v>1592</v>
      </c>
    </row>
    <row r="92" spans="1:11" ht="21" customHeight="1" x14ac:dyDescent="0.25">
      <c r="A92" s="173" t="s">
        <v>216</v>
      </c>
      <c r="B92" s="175">
        <v>13</v>
      </c>
      <c r="C92" s="175">
        <v>1</v>
      </c>
      <c r="D92" s="175">
        <f t="shared" si="18"/>
        <v>14</v>
      </c>
      <c r="E92" s="175">
        <v>0</v>
      </c>
      <c r="F92" s="175">
        <v>0</v>
      </c>
      <c r="G92" s="175">
        <f t="shared" si="19"/>
        <v>0</v>
      </c>
      <c r="H92" s="175">
        <f t="shared" si="17"/>
        <v>13</v>
      </c>
      <c r="I92" s="175">
        <f t="shared" si="17"/>
        <v>1</v>
      </c>
      <c r="J92" s="175">
        <f t="shared" si="17"/>
        <v>14</v>
      </c>
      <c r="K92" s="176" t="s">
        <v>217</v>
      </c>
    </row>
    <row r="93" spans="1:11" ht="21" customHeight="1" x14ac:dyDescent="0.25">
      <c r="A93" s="173" t="s">
        <v>218</v>
      </c>
      <c r="B93" s="175">
        <v>71</v>
      </c>
      <c r="C93" s="175">
        <v>12</v>
      </c>
      <c r="D93" s="175">
        <f t="shared" si="18"/>
        <v>83</v>
      </c>
      <c r="E93" s="175">
        <v>0</v>
      </c>
      <c r="F93" s="175">
        <v>0</v>
      </c>
      <c r="G93" s="175">
        <f t="shared" si="19"/>
        <v>0</v>
      </c>
      <c r="H93" s="175">
        <f t="shared" si="17"/>
        <v>71</v>
      </c>
      <c r="I93" s="175">
        <f t="shared" si="17"/>
        <v>12</v>
      </c>
      <c r="J93" s="175">
        <f t="shared" si="17"/>
        <v>83</v>
      </c>
      <c r="K93" s="176" t="s">
        <v>219</v>
      </c>
    </row>
    <row r="94" spans="1:11" ht="21" customHeight="1" x14ac:dyDescent="0.25">
      <c r="A94" s="173" t="s">
        <v>222</v>
      </c>
      <c r="B94" s="175">
        <v>78</v>
      </c>
      <c r="C94" s="175">
        <v>8</v>
      </c>
      <c r="D94" s="175">
        <f t="shared" si="18"/>
        <v>86</v>
      </c>
      <c r="E94" s="175">
        <v>0</v>
      </c>
      <c r="F94" s="175">
        <v>0</v>
      </c>
      <c r="G94" s="175">
        <f t="shared" si="19"/>
        <v>0</v>
      </c>
      <c r="H94" s="175">
        <f t="shared" si="17"/>
        <v>78</v>
      </c>
      <c r="I94" s="175">
        <f t="shared" si="17"/>
        <v>8</v>
      </c>
      <c r="J94" s="175">
        <f t="shared" si="17"/>
        <v>86</v>
      </c>
      <c r="K94" s="176" t="s">
        <v>223</v>
      </c>
    </row>
    <row r="95" spans="1:11" ht="21" customHeight="1" x14ac:dyDescent="0.25">
      <c r="A95" s="173" t="s">
        <v>224</v>
      </c>
      <c r="B95" s="175">
        <v>17</v>
      </c>
      <c r="C95" s="175">
        <v>8</v>
      </c>
      <c r="D95" s="175">
        <f t="shared" si="18"/>
        <v>25</v>
      </c>
      <c r="E95" s="175">
        <v>0</v>
      </c>
      <c r="F95" s="175">
        <v>0</v>
      </c>
      <c r="G95" s="175">
        <f t="shared" si="19"/>
        <v>0</v>
      </c>
      <c r="H95" s="175">
        <f t="shared" si="17"/>
        <v>17</v>
      </c>
      <c r="I95" s="175">
        <f t="shared" si="17"/>
        <v>8</v>
      </c>
      <c r="J95" s="175">
        <f t="shared" si="17"/>
        <v>25</v>
      </c>
      <c r="K95" s="176" t="s">
        <v>1336</v>
      </c>
    </row>
    <row r="96" spans="1:11" ht="21" customHeight="1" x14ac:dyDescent="0.25">
      <c r="A96" s="173" t="s">
        <v>226</v>
      </c>
      <c r="B96" s="175">
        <v>54</v>
      </c>
      <c r="C96" s="175">
        <v>35</v>
      </c>
      <c r="D96" s="175">
        <f t="shared" si="18"/>
        <v>89</v>
      </c>
      <c r="E96" s="175">
        <v>0</v>
      </c>
      <c r="F96" s="175">
        <v>0</v>
      </c>
      <c r="G96" s="175">
        <f t="shared" si="19"/>
        <v>0</v>
      </c>
      <c r="H96" s="175">
        <f t="shared" si="17"/>
        <v>54</v>
      </c>
      <c r="I96" s="175">
        <f t="shared" si="17"/>
        <v>35</v>
      </c>
      <c r="J96" s="175">
        <f t="shared" si="17"/>
        <v>89</v>
      </c>
      <c r="K96" s="176" t="s">
        <v>257</v>
      </c>
    </row>
    <row r="97" spans="1:11" ht="21" customHeight="1" x14ac:dyDescent="0.25">
      <c r="A97" s="173" t="s">
        <v>316</v>
      </c>
      <c r="B97" s="175">
        <v>46</v>
      </c>
      <c r="C97" s="175">
        <v>2</v>
      </c>
      <c r="D97" s="175">
        <f t="shared" si="18"/>
        <v>48</v>
      </c>
      <c r="E97" s="175">
        <v>0</v>
      </c>
      <c r="F97" s="175">
        <v>0</v>
      </c>
      <c r="G97" s="175">
        <f t="shared" si="19"/>
        <v>0</v>
      </c>
      <c r="H97" s="175">
        <f t="shared" si="17"/>
        <v>46</v>
      </c>
      <c r="I97" s="175">
        <f t="shared" si="17"/>
        <v>2</v>
      </c>
      <c r="J97" s="175">
        <f t="shared" si="17"/>
        <v>48</v>
      </c>
      <c r="K97" s="176" t="s">
        <v>231</v>
      </c>
    </row>
    <row r="98" spans="1:11" ht="21" customHeight="1" x14ac:dyDescent="0.25">
      <c r="A98" s="173" t="s">
        <v>472</v>
      </c>
      <c r="B98" s="175">
        <v>64</v>
      </c>
      <c r="C98" s="175">
        <v>19</v>
      </c>
      <c r="D98" s="175">
        <f t="shared" si="18"/>
        <v>83</v>
      </c>
      <c r="E98" s="175">
        <v>0</v>
      </c>
      <c r="F98" s="175">
        <v>0</v>
      </c>
      <c r="G98" s="175">
        <f t="shared" si="19"/>
        <v>0</v>
      </c>
      <c r="H98" s="175">
        <f t="shared" si="17"/>
        <v>64</v>
      </c>
      <c r="I98" s="175">
        <f t="shared" si="17"/>
        <v>19</v>
      </c>
      <c r="J98" s="175">
        <f t="shared" si="17"/>
        <v>83</v>
      </c>
      <c r="K98" s="176" t="s">
        <v>1551</v>
      </c>
    </row>
    <row r="99" spans="1:11" ht="21" customHeight="1" x14ac:dyDescent="0.25">
      <c r="A99" s="173" t="s">
        <v>474</v>
      </c>
      <c r="B99" s="175">
        <v>16</v>
      </c>
      <c r="C99" s="175">
        <v>8</v>
      </c>
      <c r="D99" s="175">
        <f t="shared" si="18"/>
        <v>24</v>
      </c>
      <c r="E99" s="175">
        <v>0</v>
      </c>
      <c r="F99" s="175">
        <v>0</v>
      </c>
      <c r="G99" s="175">
        <f t="shared" si="19"/>
        <v>0</v>
      </c>
      <c r="H99" s="175">
        <f t="shared" si="17"/>
        <v>16</v>
      </c>
      <c r="I99" s="175">
        <f t="shared" si="17"/>
        <v>8</v>
      </c>
      <c r="J99" s="175">
        <f t="shared" si="17"/>
        <v>24</v>
      </c>
      <c r="K99" s="176" t="s">
        <v>1374</v>
      </c>
    </row>
    <row r="100" spans="1:11" ht="21" customHeight="1" x14ac:dyDescent="0.25">
      <c r="A100" s="173" t="s">
        <v>964</v>
      </c>
      <c r="B100" s="175">
        <v>30</v>
      </c>
      <c r="C100" s="175">
        <v>13</v>
      </c>
      <c r="D100" s="175">
        <f t="shared" si="18"/>
        <v>43</v>
      </c>
      <c r="E100" s="175">
        <v>0</v>
      </c>
      <c r="F100" s="175">
        <v>0</v>
      </c>
      <c r="G100" s="175">
        <f t="shared" si="19"/>
        <v>0</v>
      </c>
      <c r="H100" s="175">
        <f t="shared" si="17"/>
        <v>30</v>
      </c>
      <c r="I100" s="175">
        <f t="shared" si="17"/>
        <v>13</v>
      </c>
      <c r="J100" s="175">
        <f t="shared" si="17"/>
        <v>43</v>
      </c>
      <c r="K100" s="176" t="s">
        <v>1593</v>
      </c>
    </row>
    <row r="101" spans="1:11" ht="21" customHeight="1" x14ac:dyDescent="0.25">
      <c r="A101" s="173" t="s">
        <v>238</v>
      </c>
      <c r="B101" s="175">
        <v>21</v>
      </c>
      <c r="C101" s="175">
        <v>5</v>
      </c>
      <c r="D101" s="175">
        <f t="shared" si="18"/>
        <v>26</v>
      </c>
      <c r="E101" s="175">
        <v>0</v>
      </c>
      <c r="F101" s="175">
        <v>0</v>
      </c>
      <c r="G101" s="175">
        <f t="shared" si="19"/>
        <v>0</v>
      </c>
      <c r="H101" s="175">
        <f t="shared" si="17"/>
        <v>21</v>
      </c>
      <c r="I101" s="175">
        <f t="shared" si="17"/>
        <v>5</v>
      </c>
      <c r="J101" s="175">
        <f t="shared" si="17"/>
        <v>26</v>
      </c>
      <c r="K101" s="176" t="s">
        <v>307</v>
      </c>
    </row>
    <row r="102" spans="1:11" ht="21" customHeight="1" x14ac:dyDescent="0.25">
      <c r="A102" s="173" t="s">
        <v>242</v>
      </c>
      <c r="B102" s="175">
        <v>9</v>
      </c>
      <c r="C102" s="175">
        <v>3</v>
      </c>
      <c r="D102" s="175">
        <f t="shared" si="18"/>
        <v>12</v>
      </c>
      <c r="E102" s="175">
        <v>0</v>
      </c>
      <c r="F102" s="175">
        <v>0</v>
      </c>
      <c r="G102" s="175">
        <f t="shared" si="19"/>
        <v>0</v>
      </c>
      <c r="H102" s="175">
        <f t="shared" si="17"/>
        <v>9</v>
      </c>
      <c r="I102" s="175">
        <f t="shared" si="17"/>
        <v>3</v>
      </c>
      <c r="J102" s="175">
        <f t="shared" si="17"/>
        <v>12</v>
      </c>
      <c r="K102" s="176" t="s">
        <v>243</v>
      </c>
    </row>
    <row r="103" spans="1:11" ht="21" customHeight="1" x14ac:dyDescent="0.25">
      <c r="A103" s="173" t="s">
        <v>248</v>
      </c>
      <c r="B103" s="175">
        <v>14</v>
      </c>
      <c r="C103" s="175">
        <v>5</v>
      </c>
      <c r="D103" s="175">
        <f t="shared" si="18"/>
        <v>19</v>
      </c>
      <c r="E103" s="175">
        <v>0</v>
      </c>
      <c r="F103" s="175">
        <v>0</v>
      </c>
      <c r="G103" s="175">
        <f t="shared" si="19"/>
        <v>0</v>
      </c>
      <c r="H103" s="175">
        <f t="shared" si="17"/>
        <v>14</v>
      </c>
      <c r="I103" s="175">
        <f t="shared" si="17"/>
        <v>5</v>
      </c>
      <c r="J103" s="175">
        <f t="shared" si="17"/>
        <v>19</v>
      </c>
      <c r="K103" s="176" t="s">
        <v>249</v>
      </c>
    </row>
    <row r="104" spans="1:11" ht="29.25" customHeight="1" x14ac:dyDescent="0.25">
      <c r="A104" s="173" t="s">
        <v>1630</v>
      </c>
      <c r="B104" s="175">
        <v>3</v>
      </c>
      <c r="C104" s="175">
        <v>1</v>
      </c>
      <c r="D104" s="175">
        <f t="shared" si="18"/>
        <v>4</v>
      </c>
      <c r="E104" s="175">
        <v>0</v>
      </c>
      <c r="F104" s="175">
        <v>0</v>
      </c>
      <c r="G104" s="175">
        <f t="shared" si="19"/>
        <v>0</v>
      </c>
      <c r="H104" s="175">
        <f t="shared" si="17"/>
        <v>3</v>
      </c>
      <c r="I104" s="175">
        <f t="shared" si="17"/>
        <v>1</v>
      </c>
      <c r="J104" s="175">
        <f t="shared" si="17"/>
        <v>4</v>
      </c>
      <c r="K104" s="180" t="s">
        <v>1631</v>
      </c>
    </row>
    <row r="105" spans="1:11" ht="21" customHeight="1" x14ac:dyDescent="0.25">
      <c r="A105" s="173" t="s">
        <v>399</v>
      </c>
      <c r="B105" s="175">
        <v>1</v>
      </c>
      <c r="C105" s="175">
        <v>1</v>
      </c>
      <c r="D105" s="175">
        <f t="shared" si="18"/>
        <v>2</v>
      </c>
      <c r="E105" s="175">
        <v>0</v>
      </c>
      <c r="F105" s="175">
        <v>0</v>
      </c>
      <c r="G105" s="175">
        <f>SUM(E105:F105)</f>
        <v>0</v>
      </c>
      <c r="H105" s="175">
        <f t="shared" si="17"/>
        <v>1</v>
      </c>
      <c r="I105" s="175">
        <f>SUM(F105,C105)</f>
        <v>1</v>
      </c>
      <c r="J105" s="175">
        <f>SUM(G105,D105)</f>
        <v>2</v>
      </c>
      <c r="K105" s="176" t="s">
        <v>1014</v>
      </c>
    </row>
    <row r="106" spans="1:11" ht="21" customHeight="1" x14ac:dyDescent="0.25">
      <c r="A106" s="173" t="s">
        <v>296</v>
      </c>
      <c r="B106" s="175">
        <v>5</v>
      </c>
      <c r="C106" s="175">
        <v>0</v>
      </c>
      <c r="D106" s="175">
        <f t="shared" si="18"/>
        <v>5</v>
      </c>
      <c r="E106" s="175">
        <v>0</v>
      </c>
      <c r="F106" s="175">
        <v>0</v>
      </c>
      <c r="G106" s="175">
        <f>SUM(E106:F106)</f>
        <v>0</v>
      </c>
      <c r="H106" s="175">
        <f t="shared" si="17"/>
        <v>5</v>
      </c>
      <c r="I106" s="175">
        <f>SUM(F106,C106)</f>
        <v>0</v>
      </c>
      <c r="J106" s="175">
        <f>SUM(G106,D106)</f>
        <v>5</v>
      </c>
      <c r="K106" s="176" t="s">
        <v>1632</v>
      </c>
    </row>
    <row r="107" spans="1:11" ht="21" customHeight="1" x14ac:dyDescent="0.25">
      <c r="A107" s="173" t="s">
        <v>302</v>
      </c>
      <c r="B107" s="175">
        <v>16</v>
      </c>
      <c r="C107" s="175">
        <v>3</v>
      </c>
      <c r="D107" s="175">
        <f t="shared" si="18"/>
        <v>19</v>
      </c>
      <c r="E107" s="175">
        <v>0</v>
      </c>
      <c r="F107" s="175">
        <v>0</v>
      </c>
      <c r="G107" s="175">
        <f t="shared" si="19"/>
        <v>0</v>
      </c>
      <c r="H107" s="175">
        <f>SUM(E107,B107)</f>
        <v>16</v>
      </c>
      <c r="I107" s="175">
        <f t="shared" ref="I107:J107" si="20">SUM(F107,C107)</f>
        <v>3</v>
      </c>
      <c r="J107" s="175">
        <f t="shared" si="20"/>
        <v>19</v>
      </c>
      <c r="K107" s="176" t="s">
        <v>1093</v>
      </c>
    </row>
    <row r="108" spans="1:11" ht="21" customHeight="1" thickBot="1" x14ac:dyDescent="0.3">
      <c r="A108" s="173" t="s">
        <v>90</v>
      </c>
      <c r="B108" s="422">
        <f>SUM(B89:B107)</f>
        <v>507</v>
      </c>
      <c r="C108" s="422">
        <f t="shared" ref="C108:J108" si="21">SUM(C89:C107)</f>
        <v>146</v>
      </c>
      <c r="D108" s="422">
        <f t="shared" si="21"/>
        <v>653</v>
      </c>
      <c r="E108" s="422">
        <f t="shared" si="21"/>
        <v>0</v>
      </c>
      <c r="F108" s="422">
        <f t="shared" si="21"/>
        <v>0</v>
      </c>
      <c r="G108" s="422">
        <f t="shared" si="21"/>
        <v>0</v>
      </c>
      <c r="H108" s="422">
        <f t="shared" si="21"/>
        <v>507</v>
      </c>
      <c r="I108" s="422">
        <f t="shared" si="21"/>
        <v>146</v>
      </c>
      <c r="J108" s="422">
        <f t="shared" si="21"/>
        <v>653</v>
      </c>
      <c r="K108" s="176" t="s">
        <v>91</v>
      </c>
    </row>
    <row r="109" spans="1:11" ht="21" customHeight="1" thickBot="1" x14ac:dyDescent="0.3">
      <c r="A109" s="188" t="s">
        <v>262</v>
      </c>
      <c r="B109" s="189">
        <f t="shared" ref="B109:J109" si="22">SUM(B89:B107)</f>
        <v>507</v>
      </c>
      <c r="C109" s="189">
        <f t="shared" si="22"/>
        <v>146</v>
      </c>
      <c r="D109" s="189">
        <f t="shared" si="22"/>
        <v>653</v>
      </c>
      <c r="E109" s="189">
        <f t="shared" si="22"/>
        <v>0</v>
      </c>
      <c r="F109" s="189">
        <f t="shared" si="22"/>
        <v>0</v>
      </c>
      <c r="G109" s="189">
        <f t="shared" si="22"/>
        <v>0</v>
      </c>
      <c r="H109" s="189">
        <f t="shared" si="22"/>
        <v>507</v>
      </c>
      <c r="I109" s="189">
        <f t="shared" si="22"/>
        <v>146</v>
      </c>
      <c r="J109" s="189">
        <f t="shared" si="22"/>
        <v>653</v>
      </c>
      <c r="K109" s="190" t="s">
        <v>263</v>
      </c>
    </row>
    <row r="110" spans="1:11" ht="14.4" thickTop="1" x14ac:dyDescent="0.25"/>
  </sheetData>
  <mergeCells count="30">
    <mergeCell ref="A1:K1"/>
    <mergeCell ref="A2:K2"/>
    <mergeCell ref="A4:A7"/>
    <mergeCell ref="B4:D4"/>
    <mergeCell ref="E4:G4"/>
    <mergeCell ref="H4:J4"/>
    <mergeCell ref="K4:K7"/>
    <mergeCell ref="B5:D5"/>
    <mergeCell ref="E5:G5"/>
    <mergeCell ref="H5:J5"/>
    <mergeCell ref="A41:K41"/>
    <mergeCell ref="A42:K42"/>
    <mergeCell ref="A44:A47"/>
    <mergeCell ref="B44:D44"/>
    <mergeCell ref="E44:G44"/>
    <mergeCell ref="H44:J44"/>
    <mergeCell ref="K44:K47"/>
    <mergeCell ref="B45:D45"/>
    <mergeCell ref="E45:G45"/>
    <mergeCell ref="H45:J45"/>
    <mergeCell ref="A81:K81"/>
    <mergeCell ref="A82:K82"/>
    <mergeCell ref="A84:A87"/>
    <mergeCell ref="B84:D84"/>
    <mergeCell ref="E84:G84"/>
    <mergeCell ref="H84:J84"/>
    <mergeCell ref="K84:K87"/>
    <mergeCell ref="B85:D85"/>
    <mergeCell ref="E85:G85"/>
    <mergeCell ref="H85:J85"/>
  </mergeCells>
  <printOptions horizontalCentered="1"/>
  <pageMargins left="0.51181102362204722" right="0.51181102362204722" top="0.59055118110236227" bottom="0.51181102362204722" header="0.59055118110236227" footer="0.51181102362204722"/>
  <pageSetup paperSize="9" scale="8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I88"/>
  <sheetViews>
    <sheetView rightToLeft="1" view="pageBreakPreview" topLeftCell="A74" zoomScale="85" zoomScaleSheetLayoutView="85" workbookViewId="0">
      <selection activeCell="F96" sqref="F96"/>
    </sheetView>
  </sheetViews>
  <sheetFormatPr defaultColWidth="9" defaultRowHeight="13.8" x14ac:dyDescent="0.25"/>
  <cols>
    <col min="1" max="1" width="26" style="66" customWidth="1"/>
    <col min="2" max="2" width="6.8984375" style="66" customWidth="1"/>
    <col min="3" max="3" width="8.19921875" style="66" customWidth="1"/>
    <col min="4" max="4" width="7.09765625" style="66" customWidth="1"/>
    <col min="5" max="5" width="7.19921875" style="66" customWidth="1"/>
    <col min="6" max="6" width="8.09765625" style="66" customWidth="1"/>
    <col min="7" max="8" width="7.19921875" style="66" customWidth="1"/>
    <col min="9" max="9" width="8.09765625" style="66" customWidth="1"/>
    <col min="10" max="10" width="7.19921875" style="66" customWidth="1"/>
    <col min="11" max="13" width="8.19921875" style="66" customWidth="1"/>
    <col min="14" max="14" width="41.8984375" style="66" customWidth="1"/>
    <col min="15" max="23" width="7.19921875" style="66" customWidth="1"/>
    <col min="24" max="16384" width="9" style="66"/>
  </cols>
  <sheetData>
    <row r="1" spans="1:35" ht="27.75" customHeight="1" x14ac:dyDescent="0.25">
      <c r="A1" s="738" t="s">
        <v>702</v>
      </c>
      <c r="B1" s="738"/>
      <c r="C1" s="738"/>
      <c r="D1" s="738"/>
      <c r="E1" s="738"/>
      <c r="F1" s="738"/>
      <c r="G1" s="738"/>
      <c r="H1" s="738"/>
      <c r="I1" s="738"/>
      <c r="J1" s="738"/>
      <c r="K1" s="738"/>
      <c r="L1" s="738"/>
      <c r="M1" s="738"/>
      <c r="N1" s="738"/>
    </row>
    <row r="2" spans="1:35" ht="35.25" customHeight="1" x14ac:dyDescent="0.25">
      <c r="A2" s="742" t="s">
        <v>2040</v>
      </c>
      <c r="B2" s="742"/>
      <c r="C2" s="742"/>
      <c r="D2" s="742"/>
      <c r="E2" s="742"/>
      <c r="F2" s="742"/>
      <c r="G2" s="742"/>
      <c r="H2" s="742"/>
      <c r="I2" s="742"/>
      <c r="J2" s="742"/>
      <c r="K2" s="742"/>
      <c r="L2" s="742"/>
      <c r="M2" s="742"/>
      <c r="N2" s="742"/>
    </row>
    <row r="3" spans="1:35" ht="18.75" customHeight="1" thickBot="1" x14ac:dyDescent="0.3">
      <c r="A3" s="5" t="s">
        <v>796</v>
      </c>
      <c r="N3" s="71" t="s">
        <v>797</v>
      </c>
    </row>
    <row r="4" spans="1:35" s="617" customFormat="1" ht="18.75" customHeight="1" thickTop="1" x14ac:dyDescent="0.25">
      <c r="A4" s="735" t="s">
        <v>205</v>
      </c>
      <c r="B4" s="735" t="s">
        <v>129</v>
      </c>
      <c r="C4" s="735"/>
      <c r="D4" s="735"/>
      <c r="E4" s="735" t="s">
        <v>130</v>
      </c>
      <c r="F4" s="735"/>
      <c r="G4" s="735"/>
      <c r="H4" s="735" t="s">
        <v>131</v>
      </c>
      <c r="I4" s="735"/>
      <c r="J4" s="735"/>
      <c r="K4" s="735" t="s">
        <v>4</v>
      </c>
      <c r="L4" s="735"/>
      <c r="M4" s="735"/>
      <c r="N4" s="735" t="s">
        <v>206</v>
      </c>
    </row>
    <row r="5" spans="1:35" s="617" customFormat="1" ht="20.25" customHeight="1" x14ac:dyDescent="0.25">
      <c r="A5" s="736"/>
      <c r="B5" s="736" t="s">
        <v>132</v>
      </c>
      <c r="C5" s="736"/>
      <c r="D5" s="736"/>
      <c r="E5" s="736" t="s">
        <v>133</v>
      </c>
      <c r="F5" s="736"/>
      <c r="G5" s="736"/>
      <c r="H5" s="736" t="s">
        <v>134</v>
      </c>
      <c r="I5" s="736"/>
      <c r="J5" s="736"/>
      <c r="K5" s="736" t="s">
        <v>9</v>
      </c>
      <c r="L5" s="736"/>
      <c r="M5" s="736"/>
      <c r="N5" s="736"/>
    </row>
    <row r="6" spans="1:35" s="617" customFormat="1" ht="15.75" customHeight="1" x14ac:dyDescent="0.25">
      <c r="A6" s="736"/>
      <c r="B6" s="581" t="s">
        <v>10</v>
      </c>
      <c r="C6" s="581" t="s">
        <v>113</v>
      </c>
      <c r="D6" s="581" t="s">
        <v>12</v>
      </c>
      <c r="E6" s="581" t="s">
        <v>10</v>
      </c>
      <c r="F6" s="581" t="s">
        <v>113</v>
      </c>
      <c r="G6" s="581" t="s">
        <v>12</v>
      </c>
      <c r="H6" s="581" t="s">
        <v>10</v>
      </c>
      <c r="I6" s="581" t="s">
        <v>113</v>
      </c>
      <c r="J6" s="581" t="s">
        <v>12</v>
      </c>
      <c r="K6" s="581" t="s">
        <v>10</v>
      </c>
      <c r="L6" s="581" t="s">
        <v>113</v>
      </c>
      <c r="M6" s="581" t="s">
        <v>12</v>
      </c>
      <c r="N6" s="736"/>
    </row>
    <row r="7" spans="1:35" s="617" customFormat="1" ht="20.25" customHeight="1" thickBot="1" x14ac:dyDescent="0.3">
      <c r="A7" s="737"/>
      <c r="B7" s="582" t="s">
        <v>13</v>
      </c>
      <c r="C7" s="582" t="s">
        <v>14</v>
      </c>
      <c r="D7" s="582" t="s">
        <v>9</v>
      </c>
      <c r="E7" s="582" t="s">
        <v>13</v>
      </c>
      <c r="F7" s="582" t="s">
        <v>14</v>
      </c>
      <c r="G7" s="582" t="s">
        <v>9</v>
      </c>
      <c r="H7" s="582" t="s">
        <v>13</v>
      </c>
      <c r="I7" s="582" t="s">
        <v>14</v>
      </c>
      <c r="J7" s="582" t="s">
        <v>9</v>
      </c>
      <c r="K7" s="582" t="s">
        <v>13</v>
      </c>
      <c r="L7" s="582"/>
      <c r="M7" s="582" t="s">
        <v>9</v>
      </c>
      <c r="N7" s="737"/>
    </row>
    <row r="8" spans="1:35" ht="15.75" customHeight="1" x14ac:dyDescent="0.25">
      <c r="A8" s="5" t="s">
        <v>15</v>
      </c>
      <c r="B8" s="596"/>
      <c r="C8" s="596"/>
      <c r="D8" s="596"/>
      <c r="E8" s="596"/>
      <c r="F8" s="596"/>
      <c r="G8" s="596"/>
      <c r="H8" s="596"/>
      <c r="I8" s="596"/>
      <c r="J8" s="596"/>
      <c r="K8" s="7"/>
      <c r="L8" s="5"/>
      <c r="M8" s="596"/>
      <c r="N8" s="7" t="s">
        <v>207</v>
      </c>
    </row>
    <row r="9" spans="1:35" ht="18.75" customHeight="1" x14ac:dyDescent="0.25">
      <c r="A9" s="533" t="s">
        <v>208</v>
      </c>
      <c r="B9" s="9">
        <v>36</v>
      </c>
      <c r="C9" s="9">
        <v>20</v>
      </c>
      <c r="D9" s="9">
        <f>SUM(B9:C9)</f>
        <v>56</v>
      </c>
      <c r="E9" s="9">
        <v>2</v>
      </c>
      <c r="F9" s="9">
        <v>5</v>
      </c>
      <c r="G9" s="9">
        <f>SUM(E9:F9)</f>
        <v>7</v>
      </c>
      <c r="H9" s="9">
        <v>1</v>
      </c>
      <c r="I9" s="9">
        <v>0</v>
      </c>
      <c r="J9" s="9">
        <f>SUM(H9:I9)</f>
        <v>1</v>
      </c>
      <c r="K9" s="9">
        <f>H9+E9+B9</f>
        <v>39</v>
      </c>
      <c r="L9" s="9">
        <f>I9+F9+C9</f>
        <v>25</v>
      </c>
      <c r="M9" s="9">
        <f>SUM(K9:L9)</f>
        <v>64</v>
      </c>
      <c r="N9" s="593" t="s">
        <v>209</v>
      </c>
      <c r="AG9" s="66">
        <f t="shared" ref="AG9:AI10" si="0">SUM(U9,K9)</f>
        <v>39</v>
      </c>
      <c r="AH9" s="66">
        <f t="shared" si="0"/>
        <v>25</v>
      </c>
      <c r="AI9" s="66">
        <f t="shared" si="0"/>
        <v>64</v>
      </c>
    </row>
    <row r="10" spans="1:35" ht="18.75" customHeight="1" x14ac:dyDescent="0.25">
      <c r="A10" s="533" t="s">
        <v>210</v>
      </c>
      <c r="B10" s="9">
        <v>14</v>
      </c>
      <c r="C10" s="9">
        <v>13</v>
      </c>
      <c r="D10" s="9">
        <f t="shared" ref="D10:D30" si="1">SUM(B10:C10)</f>
        <v>27</v>
      </c>
      <c r="E10" s="9">
        <v>0</v>
      </c>
      <c r="F10" s="9">
        <v>2</v>
      </c>
      <c r="G10" s="9">
        <f t="shared" ref="G10:G30" si="2">SUM(E10:F10)</f>
        <v>2</v>
      </c>
      <c r="H10" s="9">
        <v>0</v>
      </c>
      <c r="I10" s="9">
        <v>0</v>
      </c>
      <c r="J10" s="9">
        <f t="shared" ref="J10:J30" si="3">SUM(H10:I10)</f>
        <v>0</v>
      </c>
      <c r="K10" s="9">
        <f t="shared" ref="K10:K30" si="4">H10+E10+B10</f>
        <v>14</v>
      </c>
      <c r="L10" s="9">
        <f t="shared" ref="L10:L30" si="5">I10+F10+C10</f>
        <v>15</v>
      </c>
      <c r="M10" s="9">
        <f t="shared" ref="M10:M30" si="6">SUM(K10:L10)</f>
        <v>29</v>
      </c>
      <c r="N10" s="593" t="s">
        <v>211</v>
      </c>
      <c r="AG10" s="66">
        <f t="shared" si="0"/>
        <v>14</v>
      </c>
      <c r="AH10" s="66">
        <f t="shared" si="0"/>
        <v>15</v>
      </c>
      <c r="AI10" s="66">
        <f t="shared" si="0"/>
        <v>29</v>
      </c>
    </row>
    <row r="11" spans="1:35" ht="18.75" customHeight="1" x14ac:dyDescent="0.25">
      <c r="A11" s="533" t="s">
        <v>304</v>
      </c>
      <c r="B11" s="9">
        <v>11</v>
      </c>
      <c r="C11" s="9">
        <v>6</v>
      </c>
      <c r="D11" s="9">
        <f t="shared" si="1"/>
        <v>17</v>
      </c>
      <c r="E11" s="9">
        <v>2</v>
      </c>
      <c r="F11" s="9">
        <v>5</v>
      </c>
      <c r="G11" s="9">
        <f t="shared" si="2"/>
        <v>7</v>
      </c>
      <c r="H11" s="9">
        <v>0</v>
      </c>
      <c r="I11" s="9">
        <v>0</v>
      </c>
      <c r="J11" s="9">
        <f t="shared" si="3"/>
        <v>0</v>
      </c>
      <c r="K11" s="9">
        <f t="shared" si="4"/>
        <v>13</v>
      </c>
      <c r="L11" s="9">
        <f t="shared" si="5"/>
        <v>11</v>
      </c>
      <c r="M11" s="9">
        <f t="shared" si="6"/>
        <v>24</v>
      </c>
      <c r="N11" s="593" t="s">
        <v>213</v>
      </c>
      <c r="AG11" s="66" t="e">
        <f>SUM(U11,#REF!)</f>
        <v>#REF!</v>
      </c>
      <c r="AH11" s="66" t="e">
        <f>SUM(V11,#REF!)</f>
        <v>#REF!</v>
      </c>
      <c r="AI11" s="66" t="e">
        <f>SUM(W11,#REF!)</f>
        <v>#REF!</v>
      </c>
    </row>
    <row r="12" spans="1:35" ht="18.75" customHeight="1" x14ac:dyDescent="0.25">
      <c r="A12" s="533" t="s">
        <v>214</v>
      </c>
      <c r="B12" s="9">
        <v>14</v>
      </c>
      <c r="C12" s="9">
        <v>19</v>
      </c>
      <c r="D12" s="9">
        <f t="shared" si="1"/>
        <v>33</v>
      </c>
      <c r="E12" s="9">
        <v>3</v>
      </c>
      <c r="F12" s="9">
        <v>12</v>
      </c>
      <c r="G12" s="9">
        <f t="shared" si="2"/>
        <v>15</v>
      </c>
      <c r="H12" s="9">
        <v>0</v>
      </c>
      <c r="I12" s="9">
        <v>0</v>
      </c>
      <c r="J12" s="9">
        <f t="shared" si="3"/>
        <v>0</v>
      </c>
      <c r="K12" s="9">
        <f t="shared" si="4"/>
        <v>17</v>
      </c>
      <c r="L12" s="9">
        <f t="shared" si="5"/>
        <v>31</v>
      </c>
      <c r="M12" s="9">
        <f t="shared" si="6"/>
        <v>48</v>
      </c>
      <c r="N12" s="593" t="s">
        <v>215</v>
      </c>
      <c r="AG12" s="66">
        <f t="shared" ref="AG12:AI21" si="7">SUM(U12,K11)</f>
        <v>13</v>
      </c>
      <c r="AH12" s="66">
        <f t="shared" si="7"/>
        <v>11</v>
      </c>
      <c r="AI12" s="66">
        <f t="shared" si="7"/>
        <v>24</v>
      </c>
    </row>
    <row r="13" spans="1:35" ht="18.75" customHeight="1" x14ac:dyDescent="0.25">
      <c r="A13" s="533" t="s">
        <v>216</v>
      </c>
      <c r="B13" s="9">
        <v>10</v>
      </c>
      <c r="C13" s="9">
        <v>37</v>
      </c>
      <c r="D13" s="9">
        <f t="shared" si="1"/>
        <v>47</v>
      </c>
      <c r="E13" s="9">
        <v>2</v>
      </c>
      <c r="F13" s="9">
        <v>7</v>
      </c>
      <c r="G13" s="9">
        <f t="shared" si="2"/>
        <v>9</v>
      </c>
      <c r="H13" s="9">
        <v>9</v>
      </c>
      <c r="I13" s="9">
        <v>13</v>
      </c>
      <c r="J13" s="9">
        <f t="shared" si="3"/>
        <v>22</v>
      </c>
      <c r="K13" s="9">
        <f t="shared" si="4"/>
        <v>21</v>
      </c>
      <c r="L13" s="9">
        <f t="shared" si="5"/>
        <v>57</v>
      </c>
      <c r="M13" s="9">
        <f t="shared" si="6"/>
        <v>78</v>
      </c>
      <c r="N13" s="593" t="s">
        <v>217</v>
      </c>
      <c r="AG13" s="66">
        <f t="shared" si="7"/>
        <v>17</v>
      </c>
      <c r="AH13" s="66">
        <f t="shared" si="7"/>
        <v>31</v>
      </c>
      <c r="AI13" s="66">
        <f t="shared" si="7"/>
        <v>48</v>
      </c>
    </row>
    <row r="14" spans="1:35" ht="18.75" customHeight="1" x14ac:dyDescent="0.25">
      <c r="A14" s="533" t="s">
        <v>218</v>
      </c>
      <c r="B14" s="9">
        <v>294</v>
      </c>
      <c r="C14" s="9">
        <v>170</v>
      </c>
      <c r="D14" s="9">
        <f t="shared" si="1"/>
        <v>464</v>
      </c>
      <c r="E14" s="9">
        <v>97</v>
      </c>
      <c r="F14" s="9">
        <v>52</v>
      </c>
      <c r="G14" s="9">
        <f t="shared" si="2"/>
        <v>149</v>
      </c>
      <c r="H14" s="9">
        <v>54</v>
      </c>
      <c r="I14" s="9">
        <v>45</v>
      </c>
      <c r="J14" s="9">
        <f t="shared" si="3"/>
        <v>99</v>
      </c>
      <c r="K14" s="9">
        <f t="shared" si="4"/>
        <v>445</v>
      </c>
      <c r="L14" s="9">
        <f t="shared" si="5"/>
        <v>267</v>
      </c>
      <c r="M14" s="9">
        <f t="shared" si="6"/>
        <v>712</v>
      </c>
      <c r="N14" s="593" t="s">
        <v>219</v>
      </c>
      <c r="AG14" s="66">
        <f t="shared" si="7"/>
        <v>21</v>
      </c>
      <c r="AH14" s="66">
        <f t="shared" si="7"/>
        <v>57</v>
      </c>
      <c r="AI14" s="66">
        <f t="shared" si="7"/>
        <v>78</v>
      </c>
    </row>
    <row r="15" spans="1:35" ht="18.75" customHeight="1" x14ac:dyDescent="0.25">
      <c r="A15" s="5" t="s">
        <v>220</v>
      </c>
      <c r="B15" s="9">
        <v>39</v>
      </c>
      <c r="C15" s="9">
        <v>24</v>
      </c>
      <c r="D15" s="9">
        <f t="shared" si="1"/>
        <v>63</v>
      </c>
      <c r="E15" s="9">
        <v>1</v>
      </c>
      <c r="F15" s="9">
        <v>2</v>
      </c>
      <c r="G15" s="9">
        <f t="shared" si="2"/>
        <v>3</v>
      </c>
      <c r="H15" s="9">
        <v>0</v>
      </c>
      <c r="I15" s="9">
        <v>0</v>
      </c>
      <c r="J15" s="9">
        <f t="shared" si="3"/>
        <v>0</v>
      </c>
      <c r="K15" s="9">
        <f t="shared" si="4"/>
        <v>40</v>
      </c>
      <c r="L15" s="9">
        <f t="shared" si="5"/>
        <v>26</v>
      </c>
      <c r="M15" s="9">
        <f t="shared" si="6"/>
        <v>66</v>
      </c>
      <c r="N15" s="7" t="s">
        <v>305</v>
      </c>
      <c r="AG15" s="66">
        <f t="shared" si="7"/>
        <v>445</v>
      </c>
      <c r="AH15" s="66">
        <f t="shared" si="7"/>
        <v>267</v>
      </c>
      <c r="AI15" s="66">
        <f t="shared" si="7"/>
        <v>712</v>
      </c>
    </row>
    <row r="16" spans="1:35" ht="22.5" customHeight="1" x14ac:dyDescent="0.25">
      <c r="A16" s="533" t="s">
        <v>708</v>
      </c>
      <c r="B16" s="9">
        <v>757</v>
      </c>
      <c r="C16" s="9">
        <v>499</v>
      </c>
      <c r="D16" s="9">
        <f t="shared" si="1"/>
        <v>1256</v>
      </c>
      <c r="E16" s="9">
        <v>55</v>
      </c>
      <c r="F16" s="9">
        <v>51</v>
      </c>
      <c r="G16" s="9">
        <f t="shared" si="2"/>
        <v>106</v>
      </c>
      <c r="H16" s="9">
        <v>0</v>
      </c>
      <c r="I16" s="9">
        <v>0</v>
      </c>
      <c r="J16" s="9">
        <f t="shared" si="3"/>
        <v>0</v>
      </c>
      <c r="K16" s="9">
        <f t="shared" si="4"/>
        <v>812</v>
      </c>
      <c r="L16" s="9">
        <f t="shared" si="5"/>
        <v>550</v>
      </c>
      <c r="M16" s="9">
        <f t="shared" si="6"/>
        <v>1362</v>
      </c>
      <c r="N16" s="599" t="s">
        <v>709</v>
      </c>
      <c r="AG16" s="66">
        <f t="shared" si="7"/>
        <v>40</v>
      </c>
      <c r="AH16" s="66">
        <f t="shared" si="7"/>
        <v>26</v>
      </c>
      <c r="AI16" s="66">
        <f t="shared" si="7"/>
        <v>66</v>
      </c>
    </row>
    <row r="17" spans="1:35" ht="18.75" customHeight="1" x14ac:dyDescent="0.25">
      <c r="A17" s="533" t="s">
        <v>224</v>
      </c>
      <c r="B17" s="9">
        <v>51</v>
      </c>
      <c r="C17" s="9">
        <v>37</v>
      </c>
      <c r="D17" s="9">
        <f t="shared" si="1"/>
        <v>88</v>
      </c>
      <c r="E17" s="9">
        <v>5</v>
      </c>
      <c r="F17" s="9">
        <v>3</v>
      </c>
      <c r="G17" s="9">
        <f t="shared" si="2"/>
        <v>8</v>
      </c>
      <c r="H17" s="9">
        <v>0</v>
      </c>
      <c r="I17" s="9">
        <v>0</v>
      </c>
      <c r="J17" s="9">
        <f t="shared" si="3"/>
        <v>0</v>
      </c>
      <c r="K17" s="9">
        <f t="shared" si="4"/>
        <v>56</v>
      </c>
      <c r="L17" s="9">
        <f t="shared" si="5"/>
        <v>40</v>
      </c>
      <c r="M17" s="9">
        <f t="shared" si="6"/>
        <v>96</v>
      </c>
      <c r="N17" s="593" t="s">
        <v>225</v>
      </c>
      <c r="AG17" s="66">
        <f>SUM(U17,L16)</f>
        <v>550</v>
      </c>
      <c r="AH17" s="66">
        <f>SUM(V17,M16)</f>
        <v>1362</v>
      </c>
      <c r="AI17" s="66">
        <f>SUM(W17,N16)</f>
        <v>0</v>
      </c>
    </row>
    <row r="18" spans="1:35" ht="18.75" customHeight="1" x14ac:dyDescent="0.25">
      <c r="A18" s="533" t="s">
        <v>226</v>
      </c>
      <c r="B18" s="9">
        <v>211</v>
      </c>
      <c r="C18" s="9">
        <v>193</v>
      </c>
      <c r="D18" s="9">
        <f t="shared" si="1"/>
        <v>404</v>
      </c>
      <c r="E18" s="9">
        <v>45</v>
      </c>
      <c r="F18" s="9">
        <v>87</v>
      </c>
      <c r="G18" s="9">
        <f t="shared" si="2"/>
        <v>132</v>
      </c>
      <c r="H18" s="9">
        <v>2</v>
      </c>
      <c r="I18" s="9">
        <v>13</v>
      </c>
      <c r="J18" s="9">
        <f t="shared" si="3"/>
        <v>15</v>
      </c>
      <c r="K18" s="9">
        <f t="shared" si="4"/>
        <v>258</v>
      </c>
      <c r="L18" s="9">
        <f t="shared" si="5"/>
        <v>293</v>
      </c>
      <c r="M18" s="9">
        <f t="shared" si="6"/>
        <v>551</v>
      </c>
      <c r="N18" s="593" t="s">
        <v>257</v>
      </c>
      <c r="AG18" s="66">
        <f t="shared" si="7"/>
        <v>56</v>
      </c>
      <c r="AH18" s="66">
        <f t="shared" si="7"/>
        <v>40</v>
      </c>
      <c r="AI18" s="66">
        <f t="shared" si="7"/>
        <v>96</v>
      </c>
    </row>
    <row r="19" spans="1:35" ht="18.75" customHeight="1" x14ac:dyDescent="0.25">
      <c r="A19" s="5" t="s">
        <v>228</v>
      </c>
      <c r="B19" s="9">
        <v>0</v>
      </c>
      <c r="C19" s="9">
        <v>134</v>
      </c>
      <c r="D19" s="9">
        <f t="shared" si="1"/>
        <v>134</v>
      </c>
      <c r="E19" s="9">
        <v>0</v>
      </c>
      <c r="F19" s="9">
        <v>27</v>
      </c>
      <c r="G19" s="9">
        <f t="shared" si="2"/>
        <v>27</v>
      </c>
      <c r="H19" s="9">
        <v>0</v>
      </c>
      <c r="I19" s="9">
        <v>40</v>
      </c>
      <c r="J19" s="9">
        <f t="shared" si="3"/>
        <v>40</v>
      </c>
      <c r="K19" s="9">
        <f t="shared" si="4"/>
        <v>0</v>
      </c>
      <c r="L19" s="9">
        <f t="shared" si="5"/>
        <v>201</v>
      </c>
      <c r="M19" s="9">
        <f t="shared" si="6"/>
        <v>201</v>
      </c>
      <c r="N19" s="7" t="s">
        <v>306</v>
      </c>
      <c r="AG19" s="66">
        <f t="shared" si="7"/>
        <v>258</v>
      </c>
      <c r="AH19" s="66">
        <f t="shared" si="7"/>
        <v>293</v>
      </c>
      <c r="AI19" s="66">
        <f t="shared" si="7"/>
        <v>551</v>
      </c>
    </row>
    <row r="20" spans="1:35" ht="18.75" customHeight="1" x14ac:dyDescent="0.25">
      <c r="A20" s="533" t="s">
        <v>230</v>
      </c>
      <c r="B20" s="9">
        <v>257</v>
      </c>
      <c r="C20" s="9">
        <v>142</v>
      </c>
      <c r="D20" s="9">
        <f t="shared" si="1"/>
        <v>399</v>
      </c>
      <c r="E20" s="9">
        <v>66</v>
      </c>
      <c r="F20" s="9">
        <v>41</v>
      </c>
      <c r="G20" s="9">
        <f t="shared" si="2"/>
        <v>107</v>
      </c>
      <c r="H20" s="9">
        <v>0</v>
      </c>
      <c r="I20" s="9">
        <v>0</v>
      </c>
      <c r="J20" s="9">
        <f t="shared" si="3"/>
        <v>0</v>
      </c>
      <c r="K20" s="9">
        <f t="shared" si="4"/>
        <v>323</v>
      </c>
      <c r="L20" s="9">
        <f t="shared" si="5"/>
        <v>183</v>
      </c>
      <c r="M20" s="9">
        <f t="shared" si="6"/>
        <v>506</v>
      </c>
      <c r="N20" s="593" t="s">
        <v>231</v>
      </c>
      <c r="AG20" s="66">
        <f t="shared" si="7"/>
        <v>0</v>
      </c>
      <c r="AH20" s="66">
        <f t="shared" si="7"/>
        <v>201</v>
      </c>
      <c r="AI20" s="66">
        <f t="shared" si="7"/>
        <v>201</v>
      </c>
    </row>
    <row r="21" spans="1:35" ht="33.75" customHeight="1" x14ac:dyDescent="0.25">
      <c r="A21" s="533" t="s">
        <v>232</v>
      </c>
      <c r="B21" s="9">
        <v>112</v>
      </c>
      <c r="C21" s="9">
        <v>94</v>
      </c>
      <c r="D21" s="9">
        <f t="shared" si="1"/>
        <v>206</v>
      </c>
      <c r="E21" s="9">
        <v>32</v>
      </c>
      <c r="F21" s="9">
        <v>31</v>
      </c>
      <c r="G21" s="9">
        <f t="shared" si="2"/>
        <v>63</v>
      </c>
      <c r="H21" s="9">
        <v>3</v>
      </c>
      <c r="I21" s="9">
        <v>4</v>
      </c>
      <c r="J21" s="9">
        <f t="shared" si="3"/>
        <v>7</v>
      </c>
      <c r="K21" s="9">
        <f t="shared" si="4"/>
        <v>147</v>
      </c>
      <c r="L21" s="9">
        <f t="shared" si="5"/>
        <v>129</v>
      </c>
      <c r="M21" s="9">
        <f t="shared" si="6"/>
        <v>276</v>
      </c>
      <c r="N21" s="599" t="s">
        <v>233</v>
      </c>
      <c r="AG21" s="66">
        <f t="shared" si="7"/>
        <v>323</v>
      </c>
      <c r="AH21" s="66">
        <f t="shared" si="7"/>
        <v>183</v>
      </c>
      <c r="AI21" s="66">
        <f t="shared" si="7"/>
        <v>506</v>
      </c>
    </row>
    <row r="22" spans="1:35" ht="24.75" customHeight="1" x14ac:dyDescent="0.25">
      <c r="A22" s="533" t="s">
        <v>234</v>
      </c>
      <c r="B22" s="9">
        <v>286</v>
      </c>
      <c r="C22" s="9">
        <v>172</v>
      </c>
      <c r="D22" s="9">
        <f t="shared" si="1"/>
        <v>458</v>
      </c>
      <c r="E22" s="9">
        <v>61</v>
      </c>
      <c r="F22" s="9">
        <v>20</v>
      </c>
      <c r="G22" s="9">
        <f t="shared" si="2"/>
        <v>81</v>
      </c>
      <c r="H22" s="9">
        <v>75</v>
      </c>
      <c r="I22" s="9">
        <v>29</v>
      </c>
      <c r="J22" s="9">
        <f t="shared" si="3"/>
        <v>104</v>
      </c>
      <c r="K22" s="9">
        <f t="shared" si="4"/>
        <v>422</v>
      </c>
      <c r="L22" s="9">
        <f t="shared" si="5"/>
        <v>221</v>
      </c>
      <c r="M22" s="9">
        <f t="shared" si="6"/>
        <v>643</v>
      </c>
      <c r="N22" s="593" t="s">
        <v>235</v>
      </c>
      <c r="AG22" s="66" t="e">
        <f>SUM(U22,#REF!)</f>
        <v>#REF!</v>
      </c>
      <c r="AH22" s="66" t="e">
        <f>SUM(V22,#REF!)</f>
        <v>#REF!</v>
      </c>
      <c r="AI22" s="66" t="e">
        <f>SUM(W22,#REF!)</f>
        <v>#REF!</v>
      </c>
    </row>
    <row r="23" spans="1:35" ht="17.25" customHeight="1" x14ac:dyDescent="0.25">
      <c r="A23" s="533" t="s">
        <v>236</v>
      </c>
      <c r="B23" s="9">
        <v>0</v>
      </c>
      <c r="C23" s="9">
        <v>430</v>
      </c>
      <c r="D23" s="9">
        <f t="shared" si="1"/>
        <v>430</v>
      </c>
      <c r="E23" s="9">
        <v>0</v>
      </c>
      <c r="F23" s="9">
        <v>156</v>
      </c>
      <c r="G23" s="9">
        <f t="shared" si="2"/>
        <v>156</v>
      </c>
      <c r="H23" s="9">
        <v>0</v>
      </c>
      <c r="I23" s="9">
        <v>22</v>
      </c>
      <c r="J23" s="9">
        <f t="shared" si="3"/>
        <v>22</v>
      </c>
      <c r="K23" s="9">
        <f t="shared" si="4"/>
        <v>0</v>
      </c>
      <c r="L23" s="9">
        <f t="shared" si="5"/>
        <v>608</v>
      </c>
      <c r="M23" s="9">
        <f t="shared" si="6"/>
        <v>608</v>
      </c>
      <c r="N23" s="593" t="s">
        <v>237</v>
      </c>
      <c r="AG23" s="66">
        <f t="shared" ref="AG23:AI27" si="8">SUM(U23,K22)</f>
        <v>422</v>
      </c>
      <c r="AH23" s="66">
        <f t="shared" si="8"/>
        <v>221</v>
      </c>
      <c r="AI23" s="66">
        <f t="shared" si="8"/>
        <v>643</v>
      </c>
    </row>
    <row r="24" spans="1:35" ht="17.25" customHeight="1" x14ac:dyDescent="0.25">
      <c r="A24" s="533" t="s">
        <v>238</v>
      </c>
      <c r="B24" s="9">
        <v>40</v>
      </c>
      <c r="C24" s="9">
        <v>10</v>
      </c>
      <c r="D24" s="9">
        <f t="shared" si="1"/>
        <v>50</v>
      </c>
      <c r="E24" s="9">
        <v>38</v>
      </c>
      <c r="F24" s="9">
        <v>11</v>
      </c>
      <c r="G24" s="9">
        <f t="shared" si="2"/>
        <v>49</v>
      </c>
      <c r="H24" s="9">
        <v>0</v>
      </c>
      <c r="I24" s="9">
        <v>0</v>
      </c>
      <c r="J24" s="9">
        <f t="shared" si="3"/>
        <v>0</v>
      </c>
      <c r="K24" s="9">
        <f t="shared" si="4"/>
        <v>78</v>
      </c>
      <c r="L24" s="9">
        <f t="shared" si="5"/>
        <v>21</v>
      </c>
      <c r="M24" s="9">
        <f t="shared" si="6"/>
        <v>99</v>
      </c>
      <c r="N24" s="593" t="s">
        <v>307</v>
      </c>
      <c r="AG24" s="66">
        <f t="shared" si="8"/>
        <v>0</v>
      </c>
      <c r="AH24" s="66">
        <f t="shared" si="8"/>
        <v>608</v>
      </c>
      <c r="AI24" s="66">
        <f t="shared" si="8"/>
        <v>608</v>
      </c>
    </row>
    <row r="25" spans="1:35" ht="17.25" customHeight="1" x14ac:dyDescent="0.25">
      <c r="A25" s="533" t="s">
        <v>240</v>
      </c>
      <c r="B25" s="9">
        <v>0</v>
      </c>
      <c r="C25" s="9">
        <v>19</v>
      </c>
      <c r="D25" s="9">
        <f t="shared" si="1"/>
        <v>19</v>
      </c>
      <c r="E25" s="9">
        <v>0</v>
      </c>
      <c r="F25" s="9">
        <v>16</v>
      </c>
      <c r="G25" s="9">
        <f t="shared" si="2"/>
        <v>16</v>
      </c>
      <c r="H25" s="9">
        <v>0</v>
      </c>
      <c r="I25" s="9">
        <v>0</v>
      </c>
      <c r="J25" s="9">
        <f t="shared" si="3"/>
        <v>0</v>
      </c>
      <c r="K25" s="9">
        <f t="shared" si="4"/>
        <v>0</v>
      </c>
      <c r="L25" s="9">
        <f t="shared" si="5"/>
        <v>35</v>
      </c>
      <c r="M25" s="9">
        <f t="shared" si="6"/>
        <v>35</v>
      </c>
      <c r="N25" s="593" t="s">
        <v>241</v>
      </c>
      <c r="AG25" s="66">
        <f t="shared" si="8"/>
        <v>78</v>
      </c>
      <c r="AH25" s="66">
        <f t="shared" si="8"/>
        <v>21</v>
      </c>
      <c r="AI25" s="66">
        <f t="shared" si="8"/>
        <v>99</v>
      </c>
    </row>
    <row r="26" spans="1:35" ht="17.25" customHeight="1" x14ac:dyDescent="0.25">
      <c r="A26" s="533" t="s">
        <v>242</v>
      </c>
      <c r="B26" s="9">
        <v>383</v>
      </c>
      <c r="C26" s="9">
        <v>347</v>
      </c>
      <c r="D26" s="9">
        <f t="shared" si="1"/>
        <v>730</v>
      </c>
      <c r="E26" s="9">
        <v>46</v>
      </c>
      <c r="F26" s="9">
        <v>40</v>
      </c>
      <c r="G26" s="9">
        <f t="shared" si="2"/>
        <v>86</v>
      </c>
      <c r="H26" s="9">
        <v>0</v>
      </c>
      <c r="I26" s="9">
        <v>0</v>
      </c>
      <c r="J26" s="9">
        <f t="shared" si="3"/>
        <v>0</v>
      </c>
      <c r="K26" s="9">
        <f t="shared" si="4"/>
        <v>429</v>
      </c>
      <c r="L26" s="9">
        <f t="shared" si="5"/>
        <v>387</v>
      </c>
      <c r="M26" s="9">
        <f t="shared" si="6"/>
        <v>816</v>
      </c>
      <c r="N26" s="593" t="s">
        <v>243</v>
      </c>
      <c r="AG26" s="66">
        <f t="shared" si="8"/>
        <v>0</v>
      </c>
      <c r="AH26" s="66">
        <f t="shared" si="8"/>
        <v>35</v>
      </c>
      <c r="AI26" s="66">
        <f t="shared" si="8"/>
        <v>35</v>
      </c>
    </row>
    <row r="27" spans="1:35" ht="17.25" customHeight="1" x14ac:dyDescent="0.25">
      <c r="A27" s="533" t="s">
        <v>244</v>
      </c>
      <c r="B27" s="9">
        <v>376</v>
      </c>
      <c r="C27" s="9">
        <v>376</v>
      </c>
      <c r="D27" s="9">
        <f t="shared" si="1"/>
        <v>752</v>
      </c>
      <c r="E27" s="9">
        <v>23</v>
      </c>
      <c r="F27" s="9">
        <v>27</v>
      </c>
      <c r="G27" s="9">
        <f t="shared" si="2"/>
        <v>50</v>
      </c>
      <c r="H27" s="9">
        <v>8</v>
      </c>
      <c r="I27" s="9">
        <v>15</v>
      </c>
      <c r="J27" s="9">
        <f t="shared" si="3"/>
        <v>23</v>
      </c>
      <c r="K27" s="9">
        <f t="shared" si="4"/>
        <v>407</v>
      </c>
      <c r="L27" s="9">
        <f t="shared" si="5"/>
        <v>418</v>
      </c>
      <c r="M27" s="9">
        <f t="shared" si="6"/>
        <v>825</v>
      </c>
      <c r="N27" s="593" t="s">
        <v>245</v>
      </c>
      <c r="AG27" s="66">
        <f t="shared" si="8"/>
        <v>429</v>
      </c>
      <c r="AH27" s="66">
        <f t="shared" si="8"/>
        <v>387</v>
      </c>
      <c r="AI27" s="66">
        <f t="shared" si="8"/>
        <v>816</v>
      </c>
    </row>
    <row r="28" spans="1:35" ht="17.25" customHeight="1" x14ac:dyDescent="0.25">
      <c r="A28" s="533" t="s">
        <v>246</v>
      </c>
      <c r="B28" s="9">
        <v>128</v>
      </c>
      <c r="C28" s="9">
        <v>7</v>
      </c>
      <c r="D28" s="9">
        <f t="shared" si="1"/>
        <v>135</v>
      </c>
      <c r="E28" s="9">
        <v>13</v>
      </c>
      <c r="F28" s="9">
        <v>5</v>
      </c>
      <c r="G28" s="9">
        <f t="shared" si="2"/>
        <v>18</v>
      </c>
      <c r="H28" s="9">
        <v>0</v>
      </c>
      <c r="I28" s="9">
        <v>0</v>
      </c>
      <c r="J28" s="9">
        <f t="shared" si="3"/>
        <v>0</v>
      </c>
      <c r="K28" s="9">
        <f t="shared" si="4"/>
        <v>141</v>
      </c>
      <c r="L28" s="9">
        <f t="shared" si="5"/>
        <v>12</v>
      </c>
      <c r="M28" s="9">
        <f t="shared" si="6"/>
        <v>153</v>
      </c>
      <c r="N28" s="593" t="s">
        <v>247</v>
      </c>
      <c r="AG28" s="66">
        <f t="shared" ref="AG28:AI29" si="9">SUM(U28,K29)</f>
        <v>22</v>
      </c>
      <c r="AH28" s="66">
        <f t="shared" si="9"/>
        <v>23</v>
      </c>
      <c r="AI28" s="66">
        <f t="shared" si="9"/>
        <v>45</v>
      </c>
    </row>
    <row r="29" spans="1:35" ht="17.25" customHeight="1" x14ac:dyDescent="0.25">
      <c r="A29" s="5" t="s">
        <v>248</v>
      </c>
      <c r="B29" s="9">
        <v>15</v>
      </c>
      <c r="C29" s="9">
        <v>18</v>
      </c>
      <c r="D29" s="9">
        <f t="shared" si="1"/>
        <v>33</v>
      </c>
      <c r="E29" s="9">
        <v>7</v>
      </c>
      <c r="F29" s="9">
        <v>5</v>
      </c>
      <c r="G29" s="9">
        <f t="shared" si="2"/>
        <v>12</v>
      </c>
      <c r="H29" s="9">
        <v>0</v>
      </c>
      <c r="I29" s="9">
        <v>0</v>
      </c>
      <c r="J29" s="9">
        <f t="shared" si="3"/>
        <v>0</v>
      </c>
      <c r="K29" s="9">
        <f t="shared" si="4"/>
        <v>22</v>
      </c>
      <c r="L29" s="9">
        <f t="shared" si="5"/>
        <v>23</v>
      </c>
      <c r="M29" s="9">
        <f t="shared" si="6"/>
        <v>45</v>
      </c>
      <c r="N29" s="7" t="s">
        <v>249</v>
      </c>
      <c r="AG29" s="66">
        <f t="shared" si="9"/>
        <v>124</v>
      </c>
      <c r="AH29" s="66">
        <f t="shared" si="9"/>
        <v>62</v>
      </c>
      <c r="AI29" s="66">
        <f t="shared" si="9"/>
        <v>186</v>
      </c>
    </row>
    <row r="30" spans="1:35" ht="17.25" customHeight="1" thickBot="1" x14ac:dyDescent="0.3">
      <c r="A30" s="11" t="s">
        <v>250</v>
      </c>
      <c r="B30" s="12">
        <v>116</v>
      </c>
      <c r="C30" s="12">
        <v>54</v>
      </c>
      <c r="D30" s="12">
        <f t="shared" si="1"/>
        <v>170</v>
      </c>
      <c r="E30" s="12">
        <v>8</v>
      </c>
      <c r="F30" s="12">
        <v>8</v>
      </c>
      <c r="G30" s="12">
        <f t="shared" si="2"/>
        <v>16</v>
      </c>
      <c r="H30" s="12">
        <v>0</v>
      </c>
      <c r="I30" s="12">
        <v>0</v>
      </c>
      <c r="J30" s="12">
        <f t="shared" si="3"/>
        <v>0</v>
      </c>
      <c r="K30" s="12">
        <f t="shared" si="4"/>
        <v>124</v>
      </c>
      <c r="L30" s="12">
        <f t="shared" si="5"/>
        <v>62</v>
      </c>
      <c r="M30" s="12">
        <f t="shared" si="6"/>
        <v>186</v>
      </c>
      <c r="N30" s="13" t="s">
        <v>251</v>
      </c>
      <c r="AG30" s="66">
        <f>SUM(U30,K42)</f>
        <v>227</v>
      </c>
      <c r="AH30" s="66">
        <f>SUM(V30,L42)</f>
        <v>144</v>
      </c>
      <c r="AI30" s="66">
        <f>SUM(W30,M42)</f>
        <v>371</v>
      </c>
    </row>
    <row r="31" spans="1:35" ht="20.25" customHeight="1" thickTop="1" x14ac:dyDescent="0.25">
      <c r="A31" s="5"/>
      <c r="B31" s="596"/>
      <c r="C31" s="596"/>
      <c r="D31" s="596"/>
      <c r="E31" s="596"/>
      <c r="F31" s="596"/>
      <c r="G31" s="596"/>
      <c r="H31" s="596"/>
      <c r="I31" s="596"/>
      <c r="J31" s="596"/>
      <c r="K31" s="596"/>
      <c r="L31" s="596"/>
      <c r="M31" s="596"/>
      <c r="N31" s="7"/>
    </row>
    <row r="32" spans="1:35" s="660" customFormat="1" ht="20.25" customHeight="1" x14ac:dyDescent="0.25">
      <c r="A32" s="5"/>
      <c r="B32" s="666"/>
      <c r="C32" s="666"/>
      <c r="D32" s="666"/>
      <c r="E32" s="666"/>
      <c r="F32" s="666"/>
      <c r="G32" s="666"/>
      <c r="H32" s="666"/>
      <c r="I32" s="666"/>
      <c r="J32" s="666"/>
      <c r="K32" s="666"/>
      <c r="L32" s="666"/>
      <c r="M32" s="666"/>
      <c r="N32" s="7"/>
    </row>
    <row r="33" spans="1:35" s="660" customFormat="1" ht="20.25" customHeight="1" x14ac:dyDescent="0.25">
      <c r="A33" s="5"/>
      <c r="B33" s="666"/>
      <c r="C33" s="666"/>
      <c r="D33" s="666"/>
      <c r="E33" s="666"/>
      <c r="F33" s="666"/>
      <c r="G33" s="666"/>
      <c r="H33" s="666"/>
      <c r="I33" s="666"/>
      <c r="J33" s="666"/>
      <c r="K33" s="666"/>
      <c r="L33" s="666"/>
      <c r="M33" s="666"/>
      <c r="N33" s="7"/>
    </row>
    <row r="34" spans="1:35" ht="20.25" customHeight="1" x14ac:dyDescent="0.25">
      <c r="A34" s="5"/>
      <c r="B34" s="596"/>
      <c r="C34" s="596"/>
      <c r="D34" s="596"/>
      <c r="E34" s="596"/>
      <c r="F34" s="596"/>
      <c r="G34" s="596"/>
      <c r="H34" s="596"/>
      <c r="I34" s="596"/>
      <c r="J34" s="596"/>
      <c r="K34" s="596"/>
      <c r="L34" s="596"/>
      <c r="M34" s="596"/>
      <c r="N34" s="7"/>
    </row>
    <row r="35" spans="1:35" s="660" customFormat="1" ht="20.25" customHeight="1" x14ac:dyDescent="0.25">
      <c r="A35" s="5"/>
      <c r="B35" s="666"/>
      <c r="C35" s="666"/>
      <c r="D35" s="666"/>
      <c r="E35" s="666"/>
      <c r="F35" s="666"/>
      <c r="G35" s="666"/>
      <c r="H35" s="666"/>
      <c r="I35" s="666"/>
      <c r="J35" s="666"/>
      <c r="K35" s="666"/>
      <c r="L35" s="666"/>
      <c r="M35" s="666"/>
      <c r="N35" s="7"/>
    </row>
    <row r="36" spans="1:35" ht="20.25" customHeight="1" x14ac:dyDescent="0.25">
      <c r="A36" s="5"/>
      <c r="B36" s="596"/>
      <c r="C36" s="596"/>
      <c r="D36" s="596"/>
      <c r="E36" s="596"/>
      <c r="F36" s="596"/>
      <c r="G36" s="596"/>
      <c r="H36" s="596"/>
      <c r="I36" s="596"/>
      <c r="J36" s="596"/>
      <c r="K36" s="596"/>
      <c r="L36" s="596"/>
      <c r="M36" s="596"/>
      <c r="N36" s="7"/>
    </row>
    <row r="37" spans="1:35" ht="24.75" customHeight="1" thickBot="1" x14ac:dyDescent="0.3">
      <c r="A37" s="5" t="s">
        <v>798</v>
      </c>
      <c r="N37" s="562" t="s">
        <v>799</v>
      </c>
    </row>
    <row r="38" spans="1:35" s="617" customFormat="1" ht="23.25" customHeight="1" thickTop="1" x14ac:dyDescent="0.25">
      <c r="A38" s="735" t="s">
        <v>205</v>
      </c>
      <c r="B38" s="735" t="s">
        <v>129</v>
      </c>
      <c r="C38" s="735"/>
      <c r="D38" s="735"/>
      <c r="E38" s="735" t="s">
        <v>130</v>
      </c>
      <c r="F38" s="735"/>
      <c r="G38" s="735"/>
      <c r="H38" s="735" t="s">
        <v>131</v>
      </c>
      <c r="I38" s="735"/>
      <c r="J38" s="735"/>
      <c r="K38" s="735" t="s">
        <v>4</v>
      </c>
      <c r="L38" s="735"/>
      <c r="M38" s="735"/>
      <c r="N38" s="735" t="s">
        <v>206</v>
      </c>
      <c r="AG38" s="617" t="e">
        <f>SUM(U38,#REF!)</f>
        <v>#REF!</v>
      </c>
      <c r="AH38" s="617" t="e">
        <f>SUM(V38,#REF!)</f>
        <v>#REF!</v>
      </c>
      <c r="AI38" s="617" t="e">
        <f>SUM(W38,#REF!)</f>
        <v>#REF!</v>
      </c>
    </row>
    <row r="39" spans="1:35" s="617" customFormat="1" ht="23.25" customHeight="1" x14ac:dyDescent="0.25">
      <c r="A39" s="736"/>
      <c r="B39" s="736" t="s">
        <v>132</v>
      </c>
      <c r="C39" s="736"/>
      <c r="D39" s="736"/>
      <c r="E39" s="736" t="s">
        <v>133</v>
      </c>
      <c r="F39" s="736"/>
      <c r="G39" s="736"/>
      <c r="H39" s="736" t="s">
        <v>134</v>
      </c>
      <c r="I39" s="736"/>
      <c r="J39" s="736"/>
      <c r="K39" s="736" t="s">
        <v>9</v>
      </c>
      <c r="L39" s="736"/>
      <c r="M39" s="736"/>
      <c r="N39" s="736"/>
    </row>
    <row r="40" spans="1:35" s="617" customFormat="1" ht="20.25" customHeight="1" x14ac:dyDescent="0.25">
      <c r="A40" s="736"/>
      <c r="B40" s="581" t="s">
        <v>10</v>
      </c>
      <c r="C40" s="581" t="s">
        <v>113</v>
      </c>
      <c r="D40" s="581" t="s">
        <v>12</v>
      </c>
      <c r="E40" s="581" t="s">
        <v>10</v>
      </c>
      <c r="F40" s="581" t="s">
        <v>113</v>
      </c>
      <c r="G40" s="581" t="s">
        <v>12</v>
      </c>
      <c r="H40" s="581" t="s">
        <v>10</v>
      </c>
      <c r="I40" s="581" t="s">
        <v>113</v>
      </c>
      <c r="J40" s="581" t="s">
        <v>12</v>
      </c>
      <c r="K40" s="581" t="s">
        <v>10</v>
      </c>
      <c r="L40" s="581" t="s">
        <v>113</v>
      </c>
      <c r="M40" s="581" t="s">
        <v>12</v>
      </c>
      <c r="N40" s="736"/>
    </row>
    <row r="41" spans="1:35" s="617" customFormat="1" ht="20.25" customHeight="1" thickBot="1" x14ac:dyDescent="0.3">
      <c r="A41" s="737"/>
      <c r="B41" s="582" t="s">
        <v>13</v>
      </c>
      <c r="C41" s="582" t="s">
        <v>14</v>
      </c>
      <c r="D41" s="582" t="s">
        <v>9</v>
      </c>
      <c r="E41" s="582" t="s">
        <v>13</v>
      </c>
      <c r="F41" s="582" t="s">
        <v>14</v>
      </c>
      <c r="G41" s="582" t="s">
        <v>9</v>
      </c>
      <c r="H41" s="582" t="s">
        <v>13</v>
      </c>
      <c r="I41" s="582" t="s">
        <v>14</v>
      </c>
      <c r="J41" s="582" t="s">
        <v>9</v>
      </c>
      <c r="K41" s="582" t="s">
        <v>13</v>
      </c>
      <c r="L41" s="582" t="s">
        <v>14</v>
      </c>
      <c r="M41" s="582" t="s">
        <v>9</v>
      </c>
      <c r="N41" s="737"/>
      <c r="AG41" s="617">
        <f>SUM(U41,K53)</f>
        <v>0</v>
      </c>
      <c r="AH41" s="617">
        <f>SUM(V41,L53)</f>
        <v>25</v>
      </c>
      <c r="AI41" s="617">
        <f>SUM(W41,M53)</f>
        <v>25</v>
      </c>
    </row>
    <row r="42" spans="1:35" ht="17.25" customHeight="1" x14ac:dyDescent="0.25">
      <c r="A42" s="533" t="s">
        <v>252</v>
      </c>
      <c r="B42" s="9">
        <v>195</v>
      </c>
      <c r="C42" s="9">
        <v>131</v>
      </c>
      <c r="D42" s="9">
        <f>SUM(B42:C42)</f>
        <v>326</v>
      </c>
      <c r="E42" s="9">
        <v>19</v>
      </c>
      <c r="F42" s="9">
        <v>9</v>
      </c>
      <c r="G42" s="9">
        <f>SUM(E42:F42)</f>
        <v>28</v>
      </c>
      <c r="H42" s="9">
        <v>13</v>
      </c>
      <c r="I42" s="9">
        <v>4</v>
      </c>
      <c r="J42" s="9">
        <f>SUM(H42:I42)</f>
        <v>17</v>
      </c>
      <c r="K42" s="9">
        <f t="shared" ref="K42:L44" si="10">H42+E42+B42</f>
        <v>227</v>
      </c>
      <c r="L42" s="9">
        <f t="shared" si="10"/>
        <v>144</v>
      </c>
      <c r="M42" s="9">
        <f>SUM(K42:L42)</f>
        <v>371</v>
      </c>
      <c r="N42" s="593" t="s">
        <v>253</v>
      </c>
      <c r="AG42" s="66">
        <f>SUM(U42,K43)</f>
        <v>394</v>
      </c>
      <c r="AH42" s="66">
        <f>SUM(V42,L43)</f>
        <v>312</v>
      </c>
      <c r="AI42" s="66">
        <f>SUM(W42,M43)</f>
        <v>706</v>
      </c>
    </row>
    <row r="43" spans="1:35" ht="17.25" customHeight="1" x14ac:dyDescent="0.25">
      <c r="A43" s="533" t="s">
        <v>254</v>
      </c>
      <c r="B43" s="9">
        <v>313</v>
      </c>
      <c r="C43" s="9">
        <v>227</v>
      </c>
      <c r="D43" s="9">
        <f>SUM(B43:C43)</f>
        <v>540</v>
      </c>
      <c r="E43" s="9">
        <v>55</v>
      </c>
      <c r="F43" s="9">
        <v>46</v>
      </c>
      <c r="G43" s="9">
        <f>SUM(E43:F43)</f>
        <v>101</v>
      </c>
      <c r="H43" s="9">
        <v>26</v>
      </c>
      <c r="I43" s="9">
        <v>39</v>
      </c>
      <c r="J43" s="9">
        <f>SUM(H43:I43)</f>
        <v>65</v>
      </c>
      <c r="K43" s="9">
        <f t="shared" si="10"/>
        <v>394</v>
      </c>
      <c r="L43" s="9">
        <f t="shared" si="10"/>
        <v>312</v>
      </c>
      <c r="M43" s="9">
        <f>SUM(K43:L43)</f>
        <v>706</v>
      </c>
      <c r="N43" s="593" t="s">
        <v>255</v>
      </c>
    </row>
    <row r="44" spans="1:35" ht="17.25" customHeight="1" x14ac:dyDescent="0.25">
      <c r="A44" s="533" t="s">
        <v>90</v>
      </c>
      <c r="B44" s="9">
        <f>SUM(B9:B43)</f>
        <v>3658</v>
      </c>
      <c r="C44" s="9">
        <f>SUM(C9:C43)</f>
        <v>3179</v>
      </c>
      <c r="D44" s="9">
        <f>SUM(B44:C44)</f>
        <v>6837</v>
      </c>
      <c r="E44" s="9">
        <f>SUM(E9:E43)</f>
        <v>580</v>
      </c>
      <c r="F44" s="9">
        <f>SUM(F9:F43)</f>
        <v>668</v>
      </c>
      <c r="G44" s="9">
        <f>SUM(E44:F44)</f>
        <v>1248</v>
      </c>
      <c r="H44" s="9">
        <f>SUM(H9:H43)</f>
        <v>191</v>
      </c>
      <c r="I44" s="9">
        <f>SUM(I9:I43)</f>
        <v>224</v>
      </c>
      <c r="J44" s="9">
        <f>SUM(H44:I44)</f>
        <v>415</v>
      </c>
      <c r="K44" s="9">
        <f t="shared" si="10"/>
        <v>4429</v>
      </c>
      <c r="L44" s="9">
        <f t="shared" si="10"/>
        <v>4071</v>
      </c>
      <c r="M44" s="9">
        <f>SUM(K44:L44)</f>
        <v>8500</v>
      </c>
      <c r="N44" s="593" t="s">
        <v>91</v>
      </c>
    </row>
    <row r="45" spans="1:35" ht="20.25" customHeight="1" x14ac:dyDescent="0.25">
      <c r="A45" s="17" t="s">
        <v>92</v>
      </c>
      <c r="B45" s="18"/>
      <c r="C45" s="18"/>
      <c r="D45" s="18"/>
      <c r="E45" s="18"/>
      <c r="F45" s="18"/>
      <c r="G45" s="18"/>
      <c r="H45" s="18"/>
      <c r="I45" s="18"/>
      <c r="J45" s="18"/>
      <c r="K45" s="18"/>
      <c r="L45" s="18"/>
      <c r="M45" s="18"/>
      <c r="N45" s="19" t="s">
        <v>93</v>
      </c>
    </row>
    <row r="46" spans="1:35" ht="20.25" customHeight="1" x14ac:dyDescent="0.25">
      <c r="A46" s="533" t="s">
        <v>216</v>
      </c>
      <c r="B46" s="9">
        <v>75</v>
      </c>
      <c r="C46" s="9">
        <v>9</v>
      </c>
      <c r="D46" s="9">
        <v>84</v>
      </c>
      <c r="E46" s="9">
        <v>1</v>
      </c>
      <c r="F46" s="9">
        <v>0</v>
      </c>
      <c r="G46" s="9">
        <f>SUM(E46:F46)</f>
        <v>1</v>
      </c>
      <c r="H46" s="9">
        <v>2</v>
      </c>
      <c r="I46" s="9">
        <v>0</v>
      </c>
      <c r="J46" s="9">
        <f>SUM(H46:I46)</f>
        <v>2</v>
      </c>
      <c r="K46" s="9">
        <f>H46+E46+B46</f>
        <v>78</v>
      </c>
      <c r="L46" s="9">
        <f t="shared" ref="L46:L60" si="11">SUM(I46,F46,C46)</f>
        <v>9</v>
      </c>
      <c r="M46" s="9">
        <f>SUM(K46:L46)</f>
        <v>87</v>
      </c>
      <c r="N46" s="593" t="s">
        <v>217</v>
      </c>
      <c r="AG46" s="66">
        <f>SUM(U46,K46)</f>
        <v>78</v>
      </c>
      <c r="AH46" s="66">
        <f>SUM(V46,L46)</f>
        <v>9</v>
      </c>
      <c r="AI46" s="66">
        <f>SUM(W46,M46)</f>
        <v>87</v>
      </c>
    </row>
    <row r="47" spans="1:35" ht="20.25" customHeight="1" x14ac:dyDescent="0.25">
      <c r="A47" s="533" t="s">
        <v>220</v>
      </c>
      <c r="B47" s="9">
        <v>57</v>
      </c>
      <c r="C47" s="9">
        <v>44</v>
      </c>
      <c r="D47" s="9">
        <v>101</v>
      </c>
      <c r="E47" s="9">
        <v>8</v>
      </c>
      <c r="F47" s="9">
        <v>3</v>
      </c>
      <c r="G47" s="9">
        <f t="shared" ref="G47:G60" si="12">SUM(E47:F47)</f>
        <v>11</v>
      </c>
      <c r="H47" s="9">
        <v>8</v>
      </c>
      <c r="I47" s="9">
        <v>9</v>
      </c>
      <c r="J47" s="9">
        <f t="shared" ref="J47:J60" si="13">SUM(H47:I47)</f>
        <v>17</v>
      </c>
      <c r="K47" s="9">
        <f t="shared" ref="K47:K60" si="14">H47+E47+B47</f>
        <v>73</v>
      </c>
      <c r="L47" s="9">
        <f t="shared" si="11"/>
        <v>56</v>
      </c>
      <c r="M47" s="9">
        <f t="shared" ref="M47:M60" si="15">SUM(K47:L47)</f>
        <v>129</v>
      </c>
      <c r="N47" s="593" t="s">
        <v>305</v>
      </c>
    </row>
    <row r="48" spans="1:35" ht="20.25" customHeight="1" x14ac:dyDescent="0.25">
      <c r="A48" s="533" t="s">
        <v>226</v>
      </c>
      <c r="B48" s="9">
        <v>249</v>
      </c>
      <c r="C48" s="9">
        <v>207</v>
      </c>
      <c r="D48" s="9">
        <v>456</v>
      </c>
      <c r="E48" s="9">
        <v>7</v>
      </c>
      <c r="F48" s="9">
        <v>7</v>
      </c>
      <c r="G48" s="9">
        <f t="shared" si="12"/>
        <v>14</v>
      </c>
      <c r="H48" s="9">
        <v>4</v>
      </c>
      <c r="I48" s="9">
        <v>7</v>
      </c>
      <c r="J48" s="9">
        <f t="shared" si="13"/>
        <v>11</v>
      </c>
      <c r="K48" s="9">
        <f t="shared" si="14"/>
        <v>260</v>
      </c>
      <c r="L48" s="9">
        <f t="shared" si="11"/>
        <v>221</v>
      </c>
      <c r="M48" s="9">
        <f t="shared" si="15"/>
        <v>481</v>
      </c>
      <c r="N48" s="593" t="s">
        <v>267</v>
      </c>
      <c r="AG48" s="66">
        <f t="shared" ref="AG48:AI52" si="16">SUM(U48,K49)</f>
        <v>0</v>
      </c>
      <c r="AH48" s="66">
        <f t="shared" si="16"/>
        <v>26</v>
      </c>
      <c r="AI48" s="66">
        <f t="shared" si="16"/>
        <v>26</v>
      </c>
    </row>
    <row r="49" spans="1:35" ht="20.25" customHeight="1" x14ac:dyDescent="0.25">
      <c r="A49" s="533" t="s">
        <v>228</v>
      </c>
      <c r="B49" s="9"/>
      <c r="C49" s="9">
        <v>15</v>
      </c>
      <c r="D49" s="9">
        <v>15</v>
      </c>
      <c r="E49" s="9"/>
      <c r="F49" s="9">
        <v>3</v>
      </c>
      <c r="G49" s="9">
        <f t="shared" si="12"/>
        <v>3</v>
      </c>
      <c r="H49" s="9">
        <v>0</v>
      </c>
      <c r="I49" s="9">
        <v>8</v>
      </c>
      <c r="J49" s="9">
        <f t="shared" si="13"/>
        <v>8</v>
      </c>
      <c r="K49" s="9">
        <f t="shared" si="14"/>
        <v>0</v>
      </c>
      <c r="L49" s="9">
        <f t="shared" si="11"/>
        <v>26</v>
      </c>
      <c r="M49" s="9">
        <f t="shared" si="15"/>
        <v>26</v>
      </c>
      <c r="N49" s="593" t="s">
        <v>268</v>
      </c>
      <c r="AG49" s="66">
        <f>SUM(U49,K50)</f>
        <v>209</v>
      </c>
      <c r="AH49" s="66">
        <f>SUM(V49,L50)</f>
        <v>114</v>
      </c>
      <c r="AI49" s="66">
        <f>SUM(W49,M50)</f>
        <v>323</v>
      </c>
    </row>
    <row r="50" spans="1:35" ht="20.25" customHeight="1" x14ac:dyDescent="0.25">
      <c r="A50" s="533" t="s">
        <v>230</v>
      </c>
      <c r="B50" s="9">
        <v>191</v>
      </c>
      <c r="C50" s="9">
        <v>101</v>
      </c>
      <c r="D50" s="9">
        <v>292</v>
      </c>
      <c r="E50" s="9">
        <v>18</v>
      </c>
      <c r="F50" s="9">
        <v>13</v>
      </c>
      <c r="G50" s="9">
        <f t="shared" si="12"/>
        <v>31</v>
      </c>
      <c r="H50" s="9">
        <v>0</v>
      </c>
      <c r="I50" s="9">
        <v>0</v>
      </c>
      <c r="J50" s="9">
        <f t="shared" si="13"/>
        <v>0</v>
      </c>
      <c r="K50" s="9">
        <f t="shared" si="14"/>
        <v>209</v>
      </c>
      <c r="L50" s="9">
        <f t="shared" si="11"/>
        <v>114</v>
      </c>
      <c r="M50" s="9">
        <f t="shared" si="15"/>
        <v>323</v>
      </c>
      <c r="N50" s="593" t="s">
        <v>231</v>
      </c>
      <c r="AG50" s="66">
        <f t="shared" si="16"/>
        <v>170</v>
      </c>
      <c r="AH50" s="66">
        <f t="shared" si="16"/>
        <v>91</v>
      </c>
      <c r="AI50" s="66">
        <f t="shared" si="16"/>
        <v>261</v>
      </c>
    </row>
    <row r="51" spans="1:35" ht="23.25" customHeight="1" x14ac:dyDescent="0.25">
      <c r="A51" s="533" t="s">
        <v>232</v>
      </c>
      <c r="B51" s="9">
        <v>163</v>
      </c>
      <c r="C51" s="9">
        <v>83</v>
      </c>
      <c r="D51" s="9">
        <v>246</v>
      </c>
      <c r="E51" s="9">
        <v>7</v>
      </c>
      <c r="F51" s="9">
        <v>4</v>
      </c>
      <c r="G51" s="9">
        <f t="shared" si="12"/>
        <v>11</v>
      </c>
      <c r="H51" s="9">
        <v>0</v>
      </c>
      <c r="I51" s="9">
        <v>4</v>
      </c>
      <c r="J51" s="9">
        <f t="shared" si="13"/>
        <v>4</v>
      </c>
      <c r="K51" s="9">
        <f t="shared" si="14"/>
        <v>170</v>
      </c>
      <c r="L51" s="9">
        <f t="shared" si="11"/>
        <v>91</v>
      </c>
      <c r="M51" s="9">
        <f t="shared" si="15"/>
        <v>261</v>
      </c>
      <c r="N51" s="599" t="s">
        <v>309</v>
      </c>
      <c r="AG51" s="66">
        <f t="shared" si="16"/>
        <v>264</v>
      </c>
      <c r="AH51" s="66">
        <f t="shared" si="16"/>
        <v>217</v>
      </c>
      <c r="AI51" s="66">
        <f t="shared" si="16"/>
        <v>481</v>
      </c>
    </row>
    <row r="52" spans="1:35" ht="21" customHeight="1" x14ac:dyDescent="0.25">
      <c r="A52" s="533" t="s">
        <v>234</v>
      </c>
      <c r="B52" s="9">
        <v>251</v>
      </c>
      <c r="C52" s="9">
        <v>204</v>
      </c>
      <c r="D52" s="9">
        <v>455</v>
      </c>
      <c r="E52" s="9">
        <v>2</v>
      </c>
      <c r="F52" s="9">
        <v>3</v>
      </c>
      <c r="G52" s="9">
        <f t="shared" si="12"/>
        <v>5</v>
      </c>
      <c r="H52" s="9">
        <v>11</v>
      </c>
      <c r="I52" s="9">
        <v>10</v>
      </c>
      <c r="J52" s="9">
        <f t="shared" si="13"/>
        <v>21</v>
      </c>
      <c r="K52" s="9">
        <f t="shared" si="14"/>
        <v>264</v>
      </c>
      <c r="L52" s="9">
        <f t="shared" si="11"/>
        <v>217</v>
      </c>
      <c r="M52" s="9">
        <f t="shared" si="15"/>
        <v>481</v>
      </c>
      <c r="N52" s="593" t="s">
        <v>235</v>
      </c>
      <c r="AG52" s="66">
        <f t="shared" si="16"/>
        <v>0</v>
      </c>
      <c r="AH52" s="66">
        <f t="shared" si="16"/>
        <v>25</v>
      </c>
      <c r="AI52" s="66">
        <f t="shared" si="16"/>
        <v>25</v>
      </c>
    </row>
    <row r="53" spans="1:35" ht="21" customHeight="1" x14ac:dyDescent="0.25">
      <c r="A53" s="533" t="s">
        <v>236</v>
      </c>
      <c r="B53" s="9">
        <v>0</v>
      </c>
      <c r="C53" s="9">
        <v>19</v>
      </c>
      <c r="D53" s="9">
        <v>19</v>
      </c>
      <c r="E53" s="9">
        <v>0</v>
      </c>
      <c r="F53" s="9">
        <v>6</v>
      </c>
      <c r="G53" s="9">
        <f t="shared" si="12"/>
        <v>6</v>
      </c>
      <c r="H53" s="9">
        <v>0</v>
      </c>
      <c r="I53" s="9">
        <v>0</v>
      </c>
      <c r="J53" s="9">
        <f t="shared" si="13"/>
        <v>0</v>
      </c>
      <c r="K53" s="9">
        <f t="shared" si="14"/>
        <v>0</v>
      </c>
      <c r="L53" s="9">
        <f t="shared" si="11"/>
        <v>25</v>
      </c>
      <c r="M53" s="9">
        <f t="shared" si="15"/>
        <v>25</v>
      </c>
      <c r="N53" s="593" t="s">
        <v>269</v>
      </c>
      <c r="AG53" s="66">
        <f>SUM(U53,K55)</f>
        <v>91</v>
      </c>
      <c r="AH53" s="66">
        <f>SUM(V53,L55)</f>
        <v>55</v>
      </c>
      <c r="AI53" s="66">
        <f>SUM(W53,M55)</f>
        <v>146</v>
      </c>
    </row>
    <row r="54" spans="1:35" ht="21" customHeight="1" x14ac:dyDescent="0.25">
      <c r="A54" s="533" t="s">
        <v>242</v>
      </c>
      <c r="B54" s="9">
        <v>64</v>
      </c>
      <c r="C54" s="9">
        <v>49</v>
      </c>
      <c r="D54" s="9">
        <v>113</v>
      </c>
      <c r="E54" s="9">
        <v>5</v>
      </c>
      <c r="F54" s="9">
        <v>1</v>
      </c>
      <c r="G54" s="9">
        <f t="shared" si="12"/>
        <v>6</v>
      </c>
      <c r="H54" s="9">
        <v>0</v>
      </c>
      <c r="I54" s="9">
        <v>0</v>
      </c>
      <c r="J54" s="9">
        <f t="shared" si="13"/>
        <v>0</v>
      </c>
      <c r="K54" s="9">
        <f t="shared" si="14"/>
        <v>69</v>
      </c>
      <c r="L54" s="9">
        <f t="shared" si="11"/>
        <v>50</v>
      </c>
      <c r="M54" s="9">
        <f t="shared" si="15"/>
        <v>119</v>
      </c>
      <c r="N54" s="593" t="s">
        <v>243</v>
      </c>
    </row>
    <row r="55" spans="1:35" ht="21" customHeight="1" x14ac:dyDescent="0.25">
      <c r="A55" s="533" t="s">
        <v>244</v>
      </c>
      <c r="B55" s="9">
        <v>89</v>
      </c>
      <c r="C55" s="9">
        <v>54</v>
      </c>
      <c r="D55" s="9">
        <v>143</v>
      </c>
      <c r="E55" s="9">
        <v>2</v>
      </c>
      <c r="F55" s="9">
        <v>1</v>
      </c>
      <c r="G55" s="9">
        <f t="shared" si="12"/>
        <v>3</v>
      </c>
      <c r="H55" s="9">
        <v>0</v>
      </c>
      <c r="I55" s="9">
        <v>0</v>
      </c>
      <c r="J55" s="9">
        <f t="shared" si="13"/>
        <v>0</v>
      </c>
      <c r="K55" s="9">
        <f t="shared" si="14"/>
        <v>91</v>
      </c>
      <c r="L55" s="9">
        <f t="shared" si="11"/>
        <v>55</v>
      </c>
      <c r="M55" s="9">
        <f t="shared" si="15"/>
        <v>146</v>
      </c>
      <c r="N55" s="593" t="s">
        <v>245</v>
      </c>
      <c r="AG55" s="66" t="e">
        <f>SUM(U55,#REF!)</f>
        <v>#REF!</v>
      </c>
      <c r="AH55" s="66" t="e">
        <f>SUM(V55,#REF!)</f>
        <v>#REF!</v>
      </c>
      <c r="AI55" s="66" t="e">
        <f>SUM(W55,#REF!)</f>
        <v>#REF!</v>
      </c>
    </row>
    <row r="56" spans="1:35" ht="21" customHeight="1" x14ac:dyDescent="0.25">
      <c r="A56" s="533" t="s">
        <v>250</v>
      </c>
      <c r="B56" s="9">
        <v>121</v>
      </c>
      <c r="C56" s="9">
        <v>23</v>
      </c>
      <c r="D56" s="9">
        <v>144</v>
      </c>
      <c r="E56" s="9">
        <v>11</v>
      </c>
      <c r="F56" s="9">
        <v>1</v>
      </c>
      <c r="G56" s="9">
        <f t="shared" si="12"/>
        <v>12</v>
      </c>
      <c r="H56" s="9">
        <v>10</v>
      </c>
      <c r="I56" s="9">
        <v>2</v>
      </c>
      <c r="J56" s="9">
        <f t="shared" si="13"/>
        <v>12</v>
      </c>
      <c r="K56" s="9">
        <f t="shared" si="14"/>
        <v>142</v>
      </c>
      <c r="L56" s="9">
        <f t="shared" si="11"/>
        <v>26</v>
      </c>
      <c r="M56" s="9">
        <f t="shared" si="15"/>
        <v>168</v>
      </c>
      <c r="N56" s="593" t="s">
        <v>251</v>
      </c>
      <c r="AG56" s="66">
        <f t="shared" ref="AG56:AI57" si="17">SUM(U56,K57)</f>
        <v>43</v>
      </c>
      <c r="AH56" s="66">
        <f t="shared" si="17"/>
        <v>50</v>
      </c>
      <c r="AI56" s="66">
        <f t="shared" si="17"/>
        <v>93</v>
      </c>
    </row>
    <row r="57" spans="1:35" ht="21" customHeight="1" x14ac:dyDescent="0.25">
      <c r="A57" s="5" t="s">
        <v>252</v>
      </c>
      <c r="B57" s="596">
        <v>43</v>
      </c>
      <c r="C57" s="9">
        <v>50</v>
      </c>
      <c r="D57" s="9">
        <v>93</v>
      </c>
      <c r="E57" s="9">
        <v>0</v>
      </c>
      <c r="F57" s="9">
        <v>0</v>
      </c>
      <c r="G57" s="9">
        <f t="shared" si="12"/>
        <v>0</v>
      </c>
      <c r="H57" s="9">
        <v>0</v>
      </c>
      <c r="I57" s="9">
        <v>0</v>
      </c>
      <c r="J57" s="9">
        <f t="shared" si="13"/>
        <v>0</v>
      </c>
      <c r="K57" s="9">
        <f t="shared" si="14"/>
        <v>43</v>
      </c>
      <c r="L57" s="9">
        <f t="shared" si="11"/>
        <v>50</v>
      </c>
      <c r="M57" s="9">
        <f t="shared" si="15"/>
        <v>93</v>
      </c>
      <c r="N57" s="7" t="s">
        <v>253</v>
      </c>
      <c r="AG57" s="66">
        <f t="shared" si="17"/>
        <v>24</v>
      </c>
      <c r="AH57" s="66">
        <f t="shared" si="17"/>
        <v>15</v>
      </c>
      <c r="AI57" s="66">
        <f t="shared" si="17"/>
        <v>39</v>
      </c>
    </row>
    <row r="58" spans="1:35" ht="21" customHeight="1" x14ac:dyDescent="0.25">
      <c r="A58" s="533" t="s">
        <v>254</v>
      </c>
      <c r="B58" s="9">
        <v>19</v>
      </c>
      <c r="C58" s="9">
        <v>11</v>
      </c>
      <c r="D58" s="9">
        <v>30</v>
      </c>
      <c r="E58" s="9">
        <v>5</v>
      </c>
      <c r="F58" s="9">
        <v>4</v>
      </c>
      <c r="G58" s="9">
        <f t="shared" si="12"/>
        <v>9</v>
      </c>
      <c r="H58" s="9">
        <v>0</v>
      </c>
      <c r="I58" s="9">
        <v>0</v>
      </c>
      <c r="J58" s="9">
        <f t="shared" si="13"/>
        <v>0</v>
      </c>
      <c r="K58" s="9">
        <f t="shared" si="14"/>
        <v>24</v>
      </c>
      <c r="L58" s="9">
        <f t="shared" si="11"/>
        <v>15</v>
      </c>
      <c r="M58" s="9">
        <f t="shared" si="15"/>
        <v>39</v>
      </c>
      <c r="N58" s="593" t="s">
        <v>255</v>
      </c>
    </row>
    <row r="59" spans="1:35" ht="21" customHeight="1" thickBot="1" x14ac:dyDescent="0.3">
      <c r="A59" s="533" t="s">
        <v>127</v>
      </c>
      <c r="B59" s="9">
        <f>SUM(B46:B58)</f>
        <v>1322</v>
      </c>
      <c r="C59" s="9">
        <f t="shared" ref="C59:I59" si="18">SUM(C46:C58)</f>
        <v>869</v>
      </c>
      <c r="D59" s="9">
        <f t="shared" si="18"/>
        <v>2191</v>
      </c>
      <c r="E59" s="9">
        <f t="shared" si="18"/>
        <v>66</v>
      </c>
      <c r="F59" s="9">
        <f t="shared" si="18"/>
        <v>46</v>
      </c>
      <c r="G59" s="9">
        <f t="shared" si="12"/>
        <v>112</v>
      </c>
      <c r="H59" s="9">
        <f t="shared" si="18"/>
        <v>35</v>
      </c>
      <c r="I59" s="9">
        <f t="shared" si="18"/>
        <v>40</v>
      </c>
      <c r="J59" s="9">
        <f t="shared" si="13"/>
        <v>75</v>
      </c>
      <c r="K59" s="9">
        <f t="shared" si="14"/>
        <v>1423</v>
      </c>
      <c r="L59" s="9">
        <f t="shared" si="11"/>
        <v>955</v>
      </c>
      <c r="M59" s="9">
        <f t="shared" si="15"/>
        <v>2378</v>
      </c>
      <c r="N59" s="593" t="s">
        <v>261</v>
      </c>
    </row>
    <row r="60" spans="1:35" ht="21" customHeight="1" thickBot="1" x14ac:dyDescent="0.3">
      <c r="A60" s="23" t="s">
        <v>262</v>
      </c>
      <c r="B60" s="24">
        <f>SUM(B59,B44)</f>
        <v>4980</v>
      </c>
      <c r="C60" s="24">
        <f>SUM(C59,C44)</f>
        <v>4048</v>
      </c>
      <c r="D60" s="24">
        <f>SUM(D59,D44)</f>
        <v>9028</v>
      </c>
      <c r="E60" s="24">
        <f>SUM(E59,E44)</f>
        <v>646</v>
      </c>
      <c r="F60" s="24">
        <f>SUM(F59,F44)</f>
        <v>714</v>
      </c>
      <c r="G60" s="24">
        <f t="shared" si="12"/>
        <v>1360</v>
      </c>
      <c r="H60" s="24">
        <f>SUM(H59,H44)</f>
        <v>226</v>
      </c>
      <c r="I60" s="24">
        <f>SUM(I59,I44)</f>
        <v>264</v>
      </c>
      <c r="J60" s="24">
        <f t="shared" si="13"/>
        <v>490</v>
      </c>
      <c r="K60" s="24">
        <f t="shared" si="14"/>
        <v>5852</v>
      </c>
      <c r="L60" s="24">
        <f t="shared" si="11"/>
        <v>5026</v>
      </c>
      <c r="M60" s="24">
        <f t="shared" si="15"/>
        <v>10878</v>
      </c>
      <c r="N60" s="594" t="s">
        <v>263</v>
      </c>
    </row>
    <row r="61" spans="1:35" ht="19.5" customHeight="1" thickTop="1" x14ac:dyDescent="0.25"/>
    <row r="62" spans="1:35" ht="19.5" customHeight="1" x14ac:dyDescent="0.25"/>
    <row r="63" spans="1:35" ht="19.5" customHeight="1" x14ac:dyDescent="0.25"/>
    <row r="64" spans="1:35" s="660" customFormat="1" ht="19.5" customHeight="1" x14ac:dyDescent="0.25"/>
    <row r="65" spans="1:14" s="660" customFormat="1" ht="19.5" customHeight="1" x14ac:dyDescent="0.25"/>
    <row r="66" spans="1:14" ht="19.5" customHeight="1" x14ac:dyDescent="0.25"/>
    <row r="67" spans="1:14" ht="19.5" customHeight="1" x14ac:dyDescent="0.25"/>
    <row r="68" spans="1:14" ht="19.5" customHeight="1" x14ac:dyDescent="0.25"/>
    <row r="69" spans="1:14" ht="19.5" customHeight="1" x14ac:dyDescent="0.25"/>
    <row r="70" spans="1:14" s="660" customFormat="1" ht="19.5" customHeight="1" x14ac:dyDescent="0.25"/>
    <row r="71" spans="1:14" ht="19.5" customHeight="1" x14ac:dyDescent="0.25"/>
    <row r="72" spans="1:14" ht="26.25" customHeight="1" x14ac:dyDescent="0.25">
      <c r="A72" s="738" t="s">
        <v>703</v>
      </c>
      <c r="B72" s="738"/>
      <c r="C72" s="738"/>
      <c r="D72" s="738"/>
      <c r="E72" s="738"/>
      <c r="F72" s="738"/>
      <c r="G72" s="738"/>
      <c r="H72" s="738"/>
      <c r="I72" s="738"/>
      <c r="J72" s="738"/>
      <c r="K72" s="738"/>
      <c r="L72" s="738"/>
      <c r="M72" s="738"/>
      <c r="N72" s="738"/>
    </row>
    <row r="73" spans="1:14" ht="41.25" customHeight="1" x14ac:dyDescent="0.25">
      <c r="A73" s="742" t="s">
        <v>710</v>
      </c>
      <c r="B73" s="742"/>
      <c r="C73" s="742"/>
      <c r="D73" s="742"/>
      <c r="E73" s="742"/>
      <c r="F73" s="742"/>
      <c r="G73" s="742"/>
      <c r="H73" s="742"/>
      <c r="I73" s="742"/>
      <c r="J73" s="742"/>
      <c r="K73" s="742"/>
      <c r="L73" s="742"/>
      <c r="M73" s="742"/>
      <c r="N73" s="742"/>
    </row>
    <row r="74" spans="1:14" ht="22.5" customHeight="1" thickBot="1" x14ac:dyDescent="0.3">
      <c r="A74" s="5" t="s">
        <v>800</v>
      </c>
      <c r="N74" s="71" t="s">
        <v>801</v>
      </c>
    </row>
    <row r="75" spans="1:14" ht="21" customHeight="1" thickTop="1" x14ac:dyDescent="0.25">
      <c r="A75" s="735" t="s">
        <v>205</v>
      </c>
      <c r="B75" s="735" t="s">
        <v>129</v>
      </c>
      <c r="C75" s="735"/>
      <c r="D75" s="735"/>
      <c r="E75" s="735" t="s">
        <v>130</v>
      </c>
      <c r="F75" s="735"/>
      <c r="G75" s="735"/>
      <c r="H75" s="735" t="s">
        <v>131</v>
      </c>
      <c r="I75" s="735"/>
      <c r="J75" s="735"/>
      <c r="K75" s="735" t="s">
        <v>4</v>
      </c>
      <c r="L75" s="735"/>
      <c r="M75" s="735"/>
      <c r="N75" s="735" t="s">
        <v>206</v>
      </c>
    </row>
    <row r="76" spans="1:14" ht="21" customHeight="1" x14ac:dyDescent="0.25">
      <c r="A76" s="736"/>
      <c r="B76" s="736" t="s">
        <v>132</v>
      </c>
      <c r="C76" s="736"/>
      <c r="D76" s="736"/>
      <c r="E76" s="736" t="s">
        <v>133</v>
      </c>
      <c r="F76" s="736"/>
      <c r="G76" s="736"/>
      <c r="H76" s="736" t="s">
        <v>134</v>
      </c>
      <c r="I76" s="736"/>
      <c r="J76" s="736"/>
      <c r="K76" s="736" t="s">
        <v>9</v>
      </c>
      <c r="L76" s="736"/>
      <c r="M76" s="736"/>
      <c r="N76" s="736"/>
    </row>
    <row r="77" spans="1:14" ht="21" customHeight="1" x14ac:dyDescent="0.25">
      <c r="A77" s="736"/>
      <c r="B77" s="581" t="s">
        <v>10</v>
      </c>
      <c r="C77" s="581" t="s">
        <v>113</v>
      </c>
      <c r="D77" s="581" t="s">
        <v>12</v>
      </c>
      <c r="E77" s="581" t="s">
        <v>10</v>
      </c>
      <c r="F77" s="581" t="s">
        <v>113</v>
      </c>
      <c r="G77" s="581" t="s">
        <v>12</v>
      </c>
      <c r="H77" s="581" t="s">
        <v>10</v>
      </c>
      <c r="I77" s="581" t="s">
        <v>113</v>
      </c>
      <c r="J77" s="581" t="s">
        <v>12</v>
      </c>
      <c r="K77" s="581" t="s">
        <v>10</v>
      </c>
      <c r="L77" s="581" t="s">
        <v>113</v>
      </c>
      <c r="M77" s="581" t="s">
        <v>12</v>
      </c>
      <c r="N77" s="736"/>
    </row>
    <row r="78" spans="1:14" ht="21" customHeight="1" thickBot="1" x14ac:dyDescent="0.3">
      <c r="A78" s="737"/>
      <c r="B78" s="582" t="s">
        <v>13</v>
      </c>
      <c r="C78" s="582" t="s">
        <v>14</v>
      </c>
      <c r="D78" s="582" t="s">
        <v>9</v>
      </c>
      <c r="E78" s="582" t="s">
        <v>13</v>
      </c>
      <c r="F78" s="582" t="s">
        <v>14</v>
      </c>
      <c r="G78" s="582" t="s">
        <v>9</v>
      </c>
      <c r="H78" s="582" t="s">
        <v>13</v>
      </c>
      <c r="I78" s="582" t="s">
        <v>14</v>
      </c>
      <c r="J78" s="582" t="s">
        <v>9</v>
      </c>
      <c r="K78" s="582" t="s">
        <v>13</v>
      </c>
      <c r="L78" s="582" t="s">
        <v>14</v>
      </c>
      <c r="M78" s="582" t="s">
        <v>9</v>
      </c>
      <c r="N78" s="737"/>
    </row>
    <row r="79" spans="1:14" ht="21" customHeight="1" x14ac:dyDescent="0.25">
      <c r="A79" s="5" t="s">
        <v>15</v>
      </c>
      <c r="B79" s="596"/>
      <c r="C79" s="596"/>
      <c r="D79" s="596"/>
      <c r="E79" s="596"/>
      <c r="F79" s="596"/>
      <c r="G79" s="596"/>
      <c r="H79" s="596"/>
      <c r="I79" s="596"/>
      <c r="J79" s="596"/>
      <c r="K79" s="7"/>
      <c r="L79" s="5"/>
      <c r="M79" s="596"/>
      <c r="N79" s="7" t="s">
        <v>16</v>
      </c>
    </row>
    <row r="80" spans="1:14" ht="21" customHeight="1" x14ac:dyDescent="0.25">
      <c r="A80" s="533" t="s">
        <v>214</v>
      </c>
      <c r="B80" s="9">
        <v>0</v>
      </c>
      <c r="C80" s="9">
        <v>0</v>
      </c>
      <c r="D80" s="9">
        <f>SUM(B80:C80)</f>
        <v>0</v>
      </c>
      <c r="E80" s="9">
        <v>0</v>
      </c>
      <c r="F80" s="9">
        <v>1</v>
      </c>
      <c r="G80" s="9">
        <f>SUM(E80:F80)</f>
        <v>1</v>
      </c>
      <c r="H80" s="9">
        <v>0</v>
      </c>
      <c r="I80" s="9">
        <v>0</v>
      </c>
      <c r="J80" s="9">
        <f>SUM(H80:I80)</f>
        <v>0</v>
      </c>
      <c r="K80" s="9">
        <f>H80+E80+B80</f>
        <v>0</v>
      </c>
      <c r="L80" s="9">
        <f>I80+F80+C80</f>
        <v>1</v>
      </c>
      <c r="M80" s="9">
        <f>SUM(K80:L80)</f>
        <v>1</v>
      </c>
      <c r="N80" s="593" t="s">
        <v>215</v>
      </c>
    </row>
    <row r="81" spans="1:14" ht="21" customHeight="1" x14ac:dyDescent="0.25">
      <c r="A81" s="533" t="s">
        <v>230</v>
      </c>
      <c r="B81" s="9">
        <v>0</v>
      </c>
      <c r="C81" s="9">
        <v>1</v>
      </c>
      <c r="D81" s="9">
        <f t="shared" ref="D81:D87" si="19">SUM(B81:C81)</f>
        <v>1</v>
      </c>
      <c r="E81" s="9">
        <v>0</v>
      </c>
      <c r="F81" s="9">
        <v>0</v>
      </c>
      <c r="G81" s="9">
        <f t="shared" ref="G81:G87" si="20">SUM(E81:F81)</f>
        <v>0</v>
      </c>
      <c r="H81" s="9">
        <v>0</v>
      </c>
      <c r="I81" s="9">
        <v>0</v>
      </c>
      <c r="J81" s="9">
        <f t="shared" ref="J81:J87" si="21">SUM(H81:I81)</f>
        <v>0</v>
      </c>
      <c r="K81" s="9">
        <f t="shared" ref="K81:K87" si="22">H81+E81+B81</f>
        <v>0</v>
      </c>
      <c r="L81" s="9">
        <f t="shared" ref="L81:L87" si="23">I81+F81+C81</f>
        <v>1</v>
      </c>
      <c r="M81" s="9">
        <f t="shared" ref="M81:M87" si="24">SUM(K81:L81)</f>
        <v>1</v>
      </c>
      <c r="N81" s="593" t="s">
        <v>231</v>
      </c>
    </row>
    <row r="82" spans="1:14" ht="21" customHeight="1" x14ac:dyDescent="0.25">
      <c r="A82" s="533" t="s">
        <v>252</v>
      </c>
      <c r="B82" s="9">
        <v>0</v>
      </c>
      <c r="C82" s="9">
        <v>1</v>
      </c>
      <c r="D82" s="9">
        <f t="shared" si="19"/>
        <v>1</v>
      </c>
      <c r="E82" s="9">
        <v>0</v>
      </c>
      <c r="F82" s="9">
        <v>0</v>
      </c>
      <c r="G82" s="9">
        <f t="shared" si="20"/>
        <v>0</v>
      </c>
      <c r="H82" s="9">
        <v>0</v>
      </c>
      <c r="I82" s="9">
        <v>0</v>
      </c>
      <c r="J82" s="9">
        <f t="shared" si="21"/>
        <v>0</v>
      </c>
      <c r="K82" s="9">
        <f t="shared" si="22"/>
        <v>0</v>
      </c>
      <c r="L82" s="9">
        <f t="shared" si="23"/>
        <v>1</v>
      </c>
      <c r="M82" s="9">
        <f t="shared" si="24"/>
        <v>1</v>
      </c>
      <c r="N82" s="593" t="s">
        <v>253</v>
      </c>
    </row>
    <row r="83" spans="1:14" ht="19.5" customHeight="1" x14ac:dyDescent="0.25">
      <c r="A83" s="533" t="s">
        <v>90</v>
      </c>
      <c r="B83" s="9">
        <f>SUM(B80:B82)</f>
        <v>0</v>
      </c>
      <c r="C83" s="9">
        <f t="shared" ref="C83:I83" si="25">SUM(C80:C82)</f>
        <v>2</v>
      </c>
      <c r="D83" s="9">
        <f t="shared" si="19"/>
        <v>2</v>
      </c>
      <c r="E83" s="9">
        <f t="shared" si="25"/>
        <v>0</v>
      </c>
      <c r="F83" s="9">
        <f t="shared" si="25"/>
        <v>1</v>
      </c>
      <c r="G83" s="9">
        <f t="shared" si="20"/>
        <v>1</v>
      </c>
      <c r="H83" s="9">
        <f t="shared" si="25"/>
        <v>0</v>
      </c>
      <c r="I83" s="9">
        <f t="shared" si="25"/>
        <v>0</v>
      </c>
      <c r="J83" s="9">
        <f t="shared" si="21"/>
        <v>0</v>
      </c>
      <c r="K83" s="9">
        <f t="shared" si="22"/>
        <v>0</v>
      </c>
      <c r="L83" s="9">
        <f t="shared" si="23"/>
        <v>3</v>
      </c>
      <c r="M83" s="9">
        <f t="shared" si="24"/>
        <v>3</v>
      </c>
      <c r="N83" s="593" t="s">
        <v>91</v>
      </c>
    </row>
    <row r="84" spans="1:14" ht="19.5" customHeight="1" x14ac:dyDescent="0.25">
      <c r="A84" s="533" t="s">
        <v>92</v>
      </c>
      <c r="B84" s="9"/>
      <c r="C84" s="9"/>
      <c r="D84" s="9"/>
      <c r="E84" s="9"/>
      <c r="F84" s="9"/>
      <c r="G84" s="9"/>
      <c r="H84" s="9"/>
      <c r="I84" s="9"/>
      <c r="J84" s="9"/>
      <c r="K84" s="9"/>
      <c r="L84" s="9"/>
      <c r="M84" s="9"/>
      <c r="N84" s="593" t="s">
        <v>93</v>
      </c>
    </row>
    <row r="85" spans="1:14" ht="23.25" customHeight="1" x14ac:dyDescent="0.25">
      <c r="A85" s="533" t="s">
        <v>234</v>
      </c>
      <c r="B85" s="9">
        <v>2</v>
      </c>
      <c r="C85" s="9">
        <v>0</v>
      </c>
      <c r="D85" s="9">
        <f t="shared" si="19"/>
        <v>2</v>
      </c>
      <c r="E85" s="9">
        <v>0</v>
      </c>
      <c r="F85" s="9">
        <v>0</v>
      </c>
      <c r="G85" s="9">
        <f t="shared" si="20"/>
        <v>0</v>
      </c>
      <c r="H85" s="9">
        <v>0</v>
      </c>
      <c r="I85" s="9">
        <v>0</v>
      </c>
      <c r="J85" s="9">
        <f t="shared" si="21"/>
        <v>0</v>
      </c>
      <c r="K85" s="9">
        <f t="shared" si="22"/>
        <v>2</v>
      </c>
      <c r="L85" s="9">
        <f t="shared" si="23"/>
        <v>0</v>
      </c>
      <c r="M85" s="9">
        <f t="shared" si="24"/>
        <v>2</v>
      </c>
      <c r="N85" s="439" t="s">
        <v>2041</v>
      </c>
    </row>
    <row r="86" spans="1:14" ht="26.25" customHeight="1" thickBot="1" x14ac:dyDescent="0.3">
      <c r="A86" s="533" t="s">
        <v>127</v>
      </c>
      <c r="B86" s="581">
        <f>SUM(B85)</f>
        <v>2</v>
      </c>
      <c r="C86" s="581">
        <f t="shared" ref="C86:I86" si="26">SUM(C85)</f>
        <v>0</v>
      </c>
      <c r="D86" s="9">
        <f t="shared" si="19"/>
        <v>2</v>
      </c>
      <c r="E86" s="581">
        <f t="shared" si="26"/>
        <v>0</v>
      </c>
      <c r="F86" s="581">
        <f t="shared" si="26"/>
        <v>0</v>
      </c>
      <c r="G86" s="9">
        <f t="shared" si="20"/>
        <v>0</v>
      </c>
      <c r="H86" s="581">
        <f t="shared" si="26"/>
        <v>0</v>
      </c>
      <c r="I86" s="581">
        <f t="shared" si="26"/>
        <v>0</v>
      </c>
      <c r="J86" s="9">
        <f t="shared" si="21"/>
        <v>0</v>
      </c>
      <c r="K86" s="9">
        <f t="shared" si="22"/>
        <v>2</v>
      </c>
      <c r="L86" s="9">
        <f t="shared" si="23"/>
        <v>0</v>
      </c>
      <c r="M86" s="9">
        <f t="shared" si="24"/>
        <v>2</v>
      </c>
      <c r="N86" s="592" t="s">
        <v>261</v>
      </c>
    </row>
    <row r="87" spans="1:14" ht="25.5" customHeight="1" thickBot="1" x14ac:dyDescent="0.3">
      <c r="A87" s="23" t="s">
        <v>262</v>
      </c>
      <c r="B87" s="24">
        <f>SUM(B86,B83)</f>
        <v>2</v>
      </c>
      <c r="C87" s="24">
        <f t="shared" ref="C87:I87" si="27">SUM(C86,C83)</f>
        <v>2</v>
      </c>
      <c r="D87" s="24">
        <f t="shared" si="19"/>
        <v>4</v>
      </c>
      <c r="E87" s="24">
        <f t="shared" si="27"/>
        <v>0</v>
      </c>
      <c r="F87" s="24">
        <f t="shared" si="27"/>
        <v>1</v>
      </c>
      <c r="G87" s="24">
        <f t="shared" si="20"/>
        <v>1</v>
      </c>
      <c r="H87" s="24">
        <f t="shared" si="27"/>
        <v>0</v>
      </c>
      <c r="I87" s="24">
        <f t="shared" si="27"/>
        <v>0</v>
      </c>
      <c r="J87" s="24">
        <f t="shared" si="21"/>
        <v>0</v>
      </c>
      <c r="K87" s="24">
        <f t="shared" si="22"/>
        <v>2</v>
      </c>
      <c r="L87" s="24">
        <f t="shared" si="23"/>
        <v>3</v>
      </c>
      <c r="M87" s="24">
        <f t="shared" si="24"/>
        <v>5</v>
      </c>
      <c r="N87" s="594" t="s">
        <v>263</v>
      </c>
    </row>
    <row r="88" spans="1:14" ht="14.4" thickTop="1" x14ac:dyDescent="0.25"/>
  </sheetData>
  <mergeCells count="34">
    <mergeCell ref="A73:N73"/>
    <mergeCell ref="A75:A78"/>
    <mergeCell ref="B75:D75"/>
    <mergeCell ref="E75:G75"/>
    <mergeCell ref="H75:J75"/>
    <mergeCell ref="K75:M75"/>
    <mergeCell ref="N75:N78"/>
    <mergeCell ref="B76:D76"/>
    <mergeCell ref="E76:G76"/>
    <mergeCell ref="H76:J76"/>
    <mergeCell ref="K76:M76"/>
    <mergeCell ref="A72:N72"/>
    <mergeCell ref="H5:J5"/>
    <mergeCell ref="K5:M5"/>
    <mergeCell ref="A38:A41"/>
    <mergeCell ref="B38:D38"/>
    <mergeCell ref="E38:G38"/>
    <mergeCell ref="H38:J38"/>
    <mergeCell ref="K38:M38"/>
    <mergeCell ref="N38:N41"/>
    <mergeCell ref="B39:D39"/>
    <mergeCell ref="E39:G39"/>
    <mergeCell ref="H39:J39"/>
    <mergeCell ref="K39:M39"/>
    <mergeCell ref="A1:N1"/>
    <mergeCell ref="A2:N2"/>
    <mergeCell ref="A4:A7"/>
    <mergeCell ref="B4:D4"/>
    <mergeCell ref="E4:G4"/>
    <mergeCell ref="H4:J4"/>
    <mergeCell ref="K4:M4"/>
    <mergeCell ref="N4:N7"/>
    <mergeCell ref="B5:D5"/>
    <mergeCell ref="E5:G5"/>
  </mergeCells>
  <printOptions horizontalCentered="1"/>
  <pageMargins left="1" right="1" top="1" bottom="1" header="1" footer="1"/>
  <pageSetup paperSize="9" scale="70" firstPageNumber="30"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33"/>
  <sheetViews>
    <sheetView rightToLeft="1" view="pageBreakPreview" topLeftCell="A16" zoomScale="90" zoomScaleSheetLayoutView="90" workbookViewId="0">
      <selection activeCell="I25" sqref="I25"/>
    </sheetView>
  </sheetViews>
  <sheetFormatPr defaultColWidth="9" defaultRowHeight="13.8" x14ac:dyDescent="0.25"/>
  <cols>
    <col min="1" max="1" width="21.8984375" style="182" customWidth="1"/>
    <col min="2" max="2" width="6.69921875" style="182" customWidth="1"/>
    <col min="3" max="3" width="10.5" style="182" customWidth="1"/>
    <col min="4" max="4" width="8.59765625" style="182" customWidth="1"/>
    <col min="5" max="5" width="6.5" style="182" customWidth="1"/>
    <col min="6" max="10" width="7.5" style="182" customWidth="1"/>
    <col min="11" max="11" width="6.5" style="182" customWidth="1"/>
    <col min="12" max="12" width="9" style="182" customWidth="1"/>
    <col min="13" max="13" width="7.5" style="182" customWidth="1"/>
    <col min="14" max="14" width="32.8984375" style="182" customWidth="1"/>
    <col min="15" max="15" width="16.09765625" style="182" customWidth="1"/>
    <col min="16" max="16384" width="9" style="182"/>
  </cols>
  <sheetData>
    <row r="1" spans="1:14" ht="28.5" customHeight="1" x14ac:dyDescent="0.25">
      <c r="A1" s="775" t="s">
        <v>1633</v>
      </c>
      <c r="B1" s="775"/>
      <c r="C1" s="775"/>
      <c r="D1" s="775"/>
      <c r="E1" s="775"/>
      <c r="F1" s="775"/>
      <c r="G1" s="775"/>
      <c r="H1" s="775"/>
      <c r="I1" s="775"/>
      <c r="J1" s="775"/>
      <c r="K1" s="775"/>
      <c r="L1" s="775"/>
      <c r="M1" s="775"/>
      <c r="N1" s="775"/>
    </row>
    <row r="2" spans="1:14" ht="40.5" customHeight="1" x14ac:dyDescent="0.3">
      <c r="A2" s="803" t="s">
        <v>1634</v>
      </c>
      <c r="B2" s="803"/>
      <c r="C2" s="803"/>
      <c r="D2" s="803"/>
      <c r="E2" s="803"/>
      <c r="F2" s="803"/>
      <c r="G2" s="803"/>
      <c r="H2" s="803"/>
      <c r="I2" s="803"/>
      <c r="J2" s="803"/>
      <c r="K2" s="803"/>
      <c r="L2" s="803"/>
      <c r="M2" s="803"/>
      <c r="N2" s="803"/>
    </row>
    <row r="3" spans="1:14" ht="16.2" thickBot="1" x14ac:dyDescent="0.3">
      <c r="A3" s="423" t="s">
        <v>1635</v>
      </c>
      <c r="N3" s="424" t="s">
        <v>1636</v>
      </c>
    </row>
    <row r="4" spans="1:14" ht="16.2" thickTop="1" x14ac:dyDescent="0.3">
      <c r="A4" s="777" t="s">
        <v>205</v>
      </c>
      <c r="B4" s="788" t="s">
        <v>129</v>
      </c>
      <c r="C4" s="788"/>
      <c r="D4" s="788"/>
      <c r="E4" s="788" t="s">
        <v>130</v>
      </c>
      <c r="F4" s="788"/>
      <c r="G4" s="788"/>
      <c r="H4" s="788" t="s">
        <v>131</v>
      </c>
      <c r="I4" s="788"/>
      <c r="J4" s="788"/>
      <c r="K4" s="788" t="s">
        <v>4</v>
      </c>
      <c r="L4" s="788"/>
      <c r="M4" s="788"/>
      <c r="N4" s="777" t="s">
        <v>206</v>
      </c>
    </row>
    <row r="5" spans="1:14" ht="15.6" x14ac:dyDescent="0.3">
      <c r="A5" s="778"/>
      <c r="B5" s="789" t="s">
        <v>132</v>
      </c>
      <c r="C5" s="789"/>
      <c r="D5" s="789"/>
      <c r="E5" s="789" t="s">
        <v>133</v>
      </c>
      <c r="F5" s="789"/>
      <c r="G5" s="789"/>
      <c r="H5" s="789" t="s">
        <v>134</v>
      </c>
      <c r="I5" s="789"/>
      <c r="J5" s="789"/>
      <c r="K5" s="789" t="s">
        <v>9</v>
      </c>
      <c r="L5" s="789"/>
      <c r="M5" s="789"/>
      <c r="N5" s="778"/>
    </row>
    <row r="6" spans="1:14" ht="15.6" x14ac:dyDescent="0.3">
      <c r="A6" s="778"/>
      <c r="B6" s="395" t="s">
        <v>10</v>
      </c>
      <c r="C6" s="395" t="s">
        <v>113</v>
      </c>
      <c r="D6" s="395" t="s">
        <v>12</v>
      </c>
      <c r="E6" s="395" t="s">
        <v>10</v>
      </c>
      <c r="F6" s="395" t="s">
        <v>113</v>
      </c>
      <c r="G6" s="395" t="s">
        <v>12</v>
      </c>
      <c r="H6" s="395" t="s">
        <v>10</v>
      </c>
      <c r="I6" s="395" t="s">
        <v>113</v>
      </c>
      <c r="J6" s="395" t="s">
        <v>12</v>
      </c>
      <c r="K6" s="395" t="s">
        <v>10</v>
      </c>
      <c r="L6" s="395" t="s">
        <v>113</v>
      </c>
      <c r="M6" s="395" t="s">
        <v>12</v>
      </c>
      <c r="N6" s="778"/>
    </row>
    <row r="7" spans="1:14" ht="21" customHeight="1" thickBot="1" x14ac:dyDescent="0.35">
      <c r="A7" s="779"/>
      <c r="B7" s="172" t="s">
        <v>13</v>
      </c>
      <c r="C7" s="172" t="s">
        <v>14</v>
      </c>
      <c r="D7" s="172" t="s">
        <v>9</v>
      </c>
      <c r="E7" s="172" t="s">
        <v>13</v>
      </c>
      <c r="F7" s="172" t="s">
        <v>14</v>
      </c>
      <c r="G7" s="172" t="s">
        <v>9</v>
      </c>
      <c r="H7" s="172" t="s">
        <v>13</v>
      </c>
      <c r="I7" s="172" t="s">
        <v>14</v>
      </c>
      <c r="J7" s="172" t="s">
        <v>9</v>
      </c>
      <c r="K7" s="172" t="s">
        <v>13</v>
      </c>
      <c r="L7" s="172" t="s">
        <v>14</v>
      </c>
      <c r="M7" s="172" t="s">
        <v>9</v>
      </c>
      <c r="N7" s="779"/>
    </row>
    <row r="8" spans="1:14" ht="17.25" customHeight="1" x14ac:dyDescent="0.25">
      <c r="A8" s="173" t="s">
        <v>15</v>
      </c>
      <c r="B8" s="175"/>
      <c r="C8" s="175"/>
      <c r="D8" s="175"/>
      <c r="E8" s="175"/>
      <c r="F8" s="175"/>
      <c r="G8" s="175"/>
      <c r="H8" s="175"/>
      <c r="I8" s="175"/>
      <c r="J8" s="175"/>
      <c r="K8" s="176"/>
      <c r="L8" s="173"/>
      <c r="M8" s="175"/>
      <c r="N8" s="176" t="s">
        <v>207</v>
      </c>
    </row>
    <row r="9" spans="1:14" ht="17.25" customHeight="1" x14ac:dyDescent="0.25">
      <c r="A9" s="173" t="s">
        <v>208</v>
      </c>
      <c r="B9" s="175">
        <v>7</v>
      </c>
      <c r="C9" s="175">
        <v>4</v>
      </c>
      <c r="D9" s="175">
        <f>SUM(B9:C9)</f>
        <v>11</v>
      </c>
      <c r="E9" s="175">
        <v>0</v>
      </c>
      <c r="F9" s="175">
        <v>0</v>
      </c>
      <c r="G9" s="175">
        <f>SUM(E9:F9)</f>
        <v>0</v>
      </c>
      <c r="H9" s="175">
        <v>0</v>
      </c>
      <c r="I9" s="175">
        <v>0</v>
      </c>
      <c r="J9" s="175">
        <f>SUM(H9:I9)</f>
        <v>0</v>
      </c>
      <c r="K9" s="175">
        <f>SUM(B9,E9,H9)</f>
        <v>7</v>
      </c>
      <c r="L9" s="175">
        <f>SUM(C9,F9,I9)</f>
        <v>4</v>
      </c>
      <c r="M9" s="175">
        <f>SUM(K9:L9)</f>
        <v>11</v>
      </c>
      <c r="N9" s="176" t="s">
        <v>209</v>
      </c>
    </row>
    <row r="10" spans="1:14" ht="17.25" customHeight="1" x14ac:dyDescent="0.25">
      <c r="A10" s="173" t="s">
        <v>1132</v>
      </c>
      <c r="B10" s="175">
        <v>1</v>
      </c>
      <c r="C10" s="175">
        <v>4</v>
      </c>
      <c r="D10" s="175">
        <f t="shared" ref="D10:D23" si="0">SUM(B10:C10)</f>
        <v>5</v>
      </c>
      <c r="E10" s="175">
        <v>1</v>
      </c>
      <c r="F10" s="175">
        <v>0</v>
      </c>
      <c r="G10" s="175">
        <f t="shared" ref="G10:G23" si="1">SUM(E10:F10)</f>
        <v>1</v>
      </c>
      <c r="H10" s="175">
        <v>0</v>
      </c>
      <c r="I10" s="175">
        <v>0</v>
      </c>
      <c r="J10" s="175">
        <f t="shared" ref="J10:J23" si="2">SUM(H10:I10)</f>
        <v>0</v>
      </c>
      <c r="K10" s="175">
        <f t="shared" ref="K10:L23" si="3">SUM(B10,E10,H10)</f>
        <v>2</v>
      </c>
      <c r="L10" s="175">
        <f t="shared" si="3"/>
        <v>4</v>
      </c>
      <c r="M10" s="175">
        <f t="shared" ref="M10:M23" si="4">SUM(K10:L10)</f>
        <v>6</v>
      </c>
      <c r="N10" s="176" t="s">
        <v>213</v>
      </c>
    </row>
    <row r="11" spans="1:14" ht="17.25" customHeight="1" x14ac:dyDescent="0.25">
      <c r="A11" s="173" t="s">
        <v>414</v>
      </c>
      <c r="B11" s="175">
        <v>1</v>
      </c>
      <c r="C11" s="175">
        <v>4</v>
      </c>
      <c r="D11" s="175">
        <f t="shared" si="0"/>
        <v>5</v>
      </c>
      <c r="E11" s="175">
        <v>0</v>
      </c>
      <c r="F11" s="175">
        <v>1</v>
      </c>
      <c r="G11" s="175">
        <f t="shared" si="1"/>
        <v>1</v>
      </c>
      <c r="H11" s="175">
        <v>0</v>
      </c>
      <c r="I11" s="175">
        <v>0</v>
      </c>
      <c r="J11" s="175">
        <f t="shared" si="2"/>
        <v>0</v>
      </c>
      <c r="K11" s="175">
        <f t="shared" si="3"/>
        <v>1</v>
      </c>
      <c r="L11" s="175">
        <f t="shared" si="3"/>
        <v>5</v>
      </c>
      <c r="M11" s="175">
        <f t="shared" si="4"/>
        <v>6</v>
      </c>
      <c r="N11" s="176" t="s">
        <v>1592</v>
      </c>
    </row>
    <row r="12" spans="1:14" ht="17.25" customHeight="1" x14ac:dyDescent="0.25">
      <c r="A12" s="173" t="s">
        <v>216</v>
      </c>
      <c r="B12" s="175">
        <v>2</v>
      </c>
      <c r="C12" s="175">
        <v>1</v>
      </c>
      <c r="D12" s="175">
        <f t="shared" si="0"/>
        <v>3</v>
      </c>
      <c r="E12" s="175">
        <v>0</v>
      </c>
      <c r="F12" s="175">
        <v>0</v>
      </c>
      <c r="G12" s="175">
        <f t="shared" si="1"/>
        <v>0</v>
      </c>
      <c r="H12" s="175">
        <v>0</v>
      </c>
      <c r="I12" s="175">
        <v>5</v>
      </c>
      <c r="J12" s="175">
        <f t="shared" si="2"/>
        <v>5</v>
      </c>
      <c r="K12" s="175">
        <f t="shared" si="3"/>
        <v>2</v>
      </c>
      <c r="L12" s="175">
        <f t="shared" si="3"/>
        <v>6</v>
      </c>
      <c r="M12" s="175">
        <f t="shared" si="4"/>
        <v>8</v>
      </c>
      <c r="N12" s="176" t="s">
        <v>217</v>
      </c>
    </row>
    <row r="13" spans="1:14" ht="17.25" customHeight="1" x14ac:dyDescent="0.25">
      <c r="A13" s="173" t="s">
        <v>218</v>
      </c>
      <c r="B13" s="175">
        <v>9</v>
      </c>
      <c r="C13" s="175">
        <v>7</v>
      </c>
      <c r="D13" s="175">
        <f t="shared" si="0"/>
        <v>16</v>
      </c>
      <c r="E13" s="175">
        <v>7</v>
      </c>
      <c r="F13" s="175">
        <v>4</v>
      </c>
      <c r="G13" s="175">
        <f t="shared" si="1"/>
        <v>11</v>
      </c>
      <c r="H13" s="175">
        <v>0</v>
      </c>
      <c r="I13" s="175">
        <v>0</v>
      </c>
      <c r="J13" s="175">
        <f t="shared" si="2"/>
        <v>0</v>
      </c>
      <c r="K13" s="175">
        <f t="shared" si="3"/>
        <v>16</v>
      </c>
      <c r="L13" s="175">
        <f t="shared" si="3"/>
        <v>11</v>
      </c>
      <c r="M13" s="175">
        <f t="shared" si="4"/>
        <v>27</v>
      </c>
      <c r="N13" s="176" t="s">
        <v>219</v>
      </c>
    </row>
    <row r="14" spans="1:14" ht="17.25" customHeight="1" x14ac:dyDescent="0.25">
      <c r="A14" s="173" t="s">
        <v>222</v>
      </c>
      <c r="B14" s="175">
        <v>69</v>
      </c>
      <c r="C14" s="175">
        <v>28</v>
      </c>
      <c r="D14" s="175">
        <f t="shared" si="0"/>
        <v>97</v>
      </c>
      <c r="E14" s="175">
        <v>37</v>
      </c>
      <c r="F14" s="175">
        <v>30</v>
      </c>
      <c r="G14" s="175">
        <f t="shared" si="1"/>
        <v>67</v>
      </c>
      <c r="H14" s="175">
        <v>0</v>
      </c>
      <c r="I14" s="175">
        <v>0</v>
      </c>
      <c r="J14" s="175">
        <f t="shared" si="2"/>
        <v>0</v>
      </c>
      <c r="K14" s="175">
        <f t="shared" si="3"/>
        <v>106</v>
      </c>
      <c r="L14" s="175">
        <f t="shared" si="3"/>
        <v>58</v>
      </c>
      <c r="M14" s="175">
        <f t="shared" si="4"/>
        <v>164</v>
      </c>
      <c r="N14" s="176" t="s">
        <v>223</v>
      </c>
    </row>
    <row r="15" spans="1:14" ht="17.25" customHeight="1" x14ac:dyDescent="0.25">
      <c r="A15" s="173" t="s">
        <v>224</v>
      </c>
      <c r="B15" s="175">
        <v>7</v>
      </c>
      <c r="C15" s="175">
        <v>10</v>
      </c>
      <c r="D15" s="175">
        <f t="shared" si="0"/>
        <v>17</v>
      </c>
      <c r="E15" s="175">
        <v>2</v>
      </c>
      <c r="F15" s="175">
        <v>0</v>
      </c>
      <c r="G15" s="175">
        <f t="shared" si="1"/>
        <v>2</v>
      </c>
      <c r="H15" s="175">
        <v>0</v>
      </c>
      <c r="I15" s="175">
        <v>0</v>
      </c>
      <c r="J15" s="175">
        <f t="shared" si="2"/>
        <v>0</v>
      </c>
      <c r="K15" s="175">
        <f t="shared" si="3"/>
        <v>9</v>
      </c>
      <c r="L15" s="175">
        <f t="shared" si="3"/>
        <v>10</v>
      </c>
      <c r="M15" s="175">
        <f t="shared" si="4"/>
        <v>19</v>
      </c>
      <c r="N15" s="176" t="s">
        <v>1336</v>
      </c>
    </row>
    <row r="16" spans="1:14" ht="17.25" customHeight="1" x14ac:dyDescent="0.25">
      <c r="A16" s="173" t="s">
        <v>226</v>
      </c>
      <c r="B16" s="175">
        <v>114</v>
      </c>
      <c r="C16" s="175">
        <v>92</v>
      </c>
      <c r="D16" s="175">
        <f t="shared" si="0"/>
        <v>206</v>
      </c>
      <c r="E16" s="175">
        <v>7</v>
      </c>
      <c r="F16" s="175">
        <v>4</v>
      </c>
      <c r="G16" s="175">
        <f t="shared" si="1"/>
        <v>11</v>
      </c>
      <c r="H16" s="175">
        <v>0</v>
      </c>
      <c r="I16" s="175">
        <v>0</v>
      </c>
      <c r="J16" s="175">
        <f t="shared" si="2"/>
        <v>0</v>
      </c>
      <c r="K16" s="175">
        <f t="shared" si="3"/>
        <v>121</v>
      </c>
      <c r="L16" s="175">
        <f t="shared" si="3"/>
        <v>96</v>
      </c>
      <c r="M16" s="175">
        <f t="shared" si="4"/>
        <v>217</v>
      </c>
      <c r="N16" s="176" t="s">
        <v>257</v>
      </c>
    </row>
    <row r="17" spans="1:14" ht="17.25" customHeight="1" x14ac:dyDescent="0.25">
      <c r="A17" s="173" t="s">
        <v>316</v>
      </c>
      <c r="B17" s="175">
        <v>81</v>
      </c>
      <c r="C17" s="175">
        <v>16</v>
      </c>
      <c r="D17" s="175">
        <f t="shared" si="0"/>
        <v>97</v>
      </c>
      <c r="E17" s="175">
        <v>0</v>
      </c>
      <c r="F17" s="175">
        <v>0</v>
      </c>
      <c r="G17" s="175">
        <f t="shared" si="1"/>
        <v>0</v>
      </c>
      <c r="H17" s="175">
        <v>0</v>
      </c>
      <c r="I17" s="175">
        <v>0</v>
      </c>
      <c r="J17" s="175">
        <f t="shared" si="2"/>
        <v>0</v>
      </c>
      <c r="K17" s="175">
        <f t="shared" si="3"/>
        <v>81</v>
      </c>
      <c r="L17" s="175">
        <f t="shared" si="3"/>
        <v>16</v>
      </c>
      <c r="M17" s="175">
        <f t="shared" si="4"/>
        <v>97</v>
      </c>
      <c r="N17" s="176" t="s">
        <v>231</v>
      </c>
    </row>
    <row r="18" spans="1:14" ht="17.25" customHeight="1" x14ac:dyDescent="0.25">
      <c r="A18" s="173" t="s">
        <v>472</v>
      </c>
      <c r="B18" s="175">
        <v>105</v>
      </c>
      <c r="C18" s="175">
        <v>97</v>
      </c>
      <c r="D18" s="175">
        <f t="shared" si="0"/>
        <v>202</v>
      </c>
      <c r="E18" s="175">
        <v>19</v>
      </c>
      <c r="F18" s="175">
        <v>16</v>
      </c>
      <c r="G18" s="175">
        <f t="shared" si="1"/>
        <v>35</v>
      </c>
      <c r="H18" s="175">
        <v>0</v>
      </c>
      <c r="I18" s="175">
        <v>0</v>
      </c>
      <c r="J18" s="175">
        <f t="shared" si="2"/>
        <v>0</v>
      </c>
      <c r="K18" s="175">
        <f t="shared" si="3"/>
        <v>124</v>
      </c>
      <c r="L18" s="175">
        <f t="shared" si="3"/>
        <v>113</v>
      </c>
      <c r="M18" s="175">
        <f t="shared" si="4"/>
        <v>237</v>
      </c>
      <c r="N18" s="176" t="s">
        <v>1551</v>
      </c>
    </row>
    <row r="19" spans="1:14" ht="17.25" customHeight="1" x14ac:dyDescent="0.25">
      <c r="A19" s="173" t="s">
        <v>474</v>
      </c>
      <c r="B19" s="175">
        <v>27</v>
      </c>
      <c r="C19" s="175">
        <v>14</v>
      </c>
      <c r="D19" s="175">
        <f t="shared" si="0"/>
        <v>41</v>
      </c>
      <c r="E19" s="175">
        <v>3</v>
      </c>
      <c r="F19" s="175">
        <v>3</v>
      </c>
      <c r="G19" s="175">
        <f t="shared" si="1"/>
        <v>6</v>
      </c>
      <c r="H19" s="175">
        <v>0</v>
      </c>
      <c r="I19" s="175">
        <v>0</v>
      </c>
      <c r="J19" s="175">
        <f t="shared" si="2"/>
        <v>0</v>
      </c>
      <c r="K19" s="175">
        <f t="shared" si="3"/>
        <v>30</v>
      </c>
      <c r="L19" s="175">
        <f t="shared" si="3"/>
        <v>17</v>
      </c>
      <c r="M19" s="175">
        <f t="shared" si="4"/>
        <v>47</v>
      </c>
      <c r="N19" s="176" t="s">
        <v>1374</v>
      </c>
    </row>
    <row r="20" spans="1:14" ht="17.25" customHeight="1" x14ac:dyDescent="0.25">
      <c r="A20" s="173" t="s">
        <v>964</v>
      </c>
      <c r="B20" s="175">
        <v>80</v>
      </c>
      <c r="C20" s="175">
        <v>97</v>
      </c>
      <c r="D20" s="175">
        <f t="shared" si="0"/>
        <v>177</v>
      </c>
      <c r="E20" s="175">
        <v>69</v>
      </c>
      <c r="F20" s="175">
        <v>106</v>
      </c>
      <c r="G20" s="175">
        <f t="shared" si="1"/>
        <v>175</v>
      </c>
      <c r="H20" s="175">
        <v>0</v>
      </c>
      <c r="I20" s="175">
        <v>0</v>
      </c>
      <c r="J20" s="175">
        <f t="shared" si="2"/>
        <v>0</v>
      </c>
      <c r="K20" s="175">
        <f t="shared" si="3"/>
        <v>149</v>
      </c>
      <c r="L20" s="175">
        <f t="shared" si="3"/>
        <v>203</v>
      </c>
      <c r="M20" s="175">
        <f t="shared" si="4"/>
        <v>352</v>
      </c>
      <c r="N20" s="176" t="s">
        <v>1593</v>
      </c>
    </row>
    <row r="21" spans="1:14" ht="17.25" customHeight="1" x14ac:dyDescent="0.25">
      <c r="A21" s="173" t="s">
        <v>238</v>
      </c>
      <c r="B21" s="175">
        <v>10</v>
      </c>
      <c r="C21" s="175">
        <v>6</v>
      </c>
      <c r="D21" s="175">
        <f t="shared" si="0"/>
        <v>16</v>
      </c>
      <c r="E21" s="175">
        <v>3</v>
      </c>
      <c r="F21" s="175">
        <v>11</v>
      </c>
      <c r="G21" s="175">
        <f t="shared" si="1"/>
        <v>14</v>
      </c>
      <c r="H21" s="175">
        <v>0</v>
      </c>
      <c r="I21" s="175">
        <v>0</v>
      </c>
      <c r="J21" s="175">
        <f t="shared" si="2"/>
        <v>0</v>
      </c>
      <c r="K21" s="175">
        <f t="shared" si="3"/>
        <v>13</v>
      </c>
      <c r="L21" s="175">
        <f t="shared" si="3"/>
        <v>17</v>
      </c>
      <c r="M21" s="175">
        <f t="shared" si="4"/>
        <v>30</v>
      </c>
      <c r="N21" s="176" t="s">
        <v>239</v>
      </c>
    </row>
    <row r="22" spans="1:14" ht="17.25" customHeight="1" x14ac:dyDescent="0.25">
      <c r="A22" s="173" t="s">
        <v>242</v>
      </c>
      <c r="B22" s="175">
        <v>21</v>
      </c>
      <c r="C22" s="175">
        <v>17</v>
      </c>
      <c r="D22" s="175">
        <f t="shared" si="0"/>
        <v>38</v>
      </c>
      <c r="E22" s="175">
        <v>1</v>
      </c>
      <c r="F22" s="175">
        <v>5</v>
      </c>
      <c r="G22" s="175">
        <f t="shared" si="1"/>
        <v>6</v>
      </c>
      <c r="H22" s="175">
        <v>0</v>
      </c>
      <c r="I22" s="175">
        <v>0</v>
      </c>
      <c r="J22" s="175">
        <f t="shared" si="2"/>
        <v>0</v>
      </c>
      <c r="K22" s="175">
        <f t="shared" si="3"/>
        <v>22</v>
      </c>
      <c r="L22" s="175">
        <f t="shared" si="3"/>
        <v>22</v>
      </c>
      <c r="M22" s="175">
        <f t="shared" si="4"/>
        <v>44</v>
      </c>
      <c r="N22" s="176" t="s">
        <v>243</v>
      </c>
    </row>
    <row r="23" spans="1:14" ht="17.25" customHeight="1" x14ac:dyDescent="0.25">
      <c r="A23" s="173" t="s">
        <v>248</v>
      </c>
      <c r="B23" s="175">
        <v>27</v>
      </c>
      <c r="C23" s="175">
        <v>9</v>
      </c>
      <c r="D23" s="175">
        <f t="shared" si="0"/>
        <v>36</v>
      </c>
      <c r="E23" s="175">
        <v>5</v>
      </c>
      <c r="F23" s="175">
        <v>1</v>
      </c>
      <c r="G23" s="175">
        <f t="shared" si="1"/>
        <v>6</v>
      </c>
      <c r="H23" s="175">
        <v>0</v>
      </c>
      <c r="I23" s="175">
        <v>0</v>
      </c>
      <c r="J23" s="175">
        <f t="shared" si="2"/>
        <v>0</v>
      </c>
      <c r="K23" s="175">
        <f t="shared" si="3"/>
        <v>32</v>
      </c>
      <c r="L23" s="175">
        <f t="shared" si="3"/>
        <v>10</v>
      </c>
      <c r="M23" s="175">
        <f t="shared" si="4"/>
        <v>42</v>
      </c>
      <c r="N23" s="176" t="s">
        <v>249</v>
      </c>
    </row>
    <row r="24" spans="1:14" ht="17.25" customHeight="1" x14ac:dyDescent="0.25">
      <c r="A24" s="173" t="s">
        <v>90</v>
      </c>
      <c r="B24" s="175">
        <f>SUM(B9:B23)</f>
        <v>561</v>
      </c>
      <c r="C24" s="175">
        <f t="shared" ref="C24:J24" si="5">SUM(C9:C23)</f>
        <v>406</v>
      </c>
      <c r="D24" s="175">
        <f t="shared" si="5"/>
        <v>967</v>
      </c>
      <c r="E24" s="175">
        <f t="shared" si="5"/>
        <v>154</v>
      </c>
      <c r="F24" s="175">
        <f t="shared" si="5"/>
        <v>181</v>
      </c>
      <c r="G24" s="175">
        <f t="shared" si="5"/>
        <v>335</v>
      </c>
      <c r="H24" s="175">
        <f>SUM(H9:H23)</f>
        <v>0</v>
      </c>
      <c r="I24" s="175">
        <v>5</v>
      </c>
      <c r="J24" s="175">
        <f t="shared" si="5"/>
        <v>5</v>
      </c>
      <c r="K24" s="175">
        <f>SUM(K9:K23)</f>
        <v>715</v>
      </c>
      <c r="L24" s="175">
        <f t="shared" ref="L24:M24" si="6">SUM(L9:L23)</f>
        <v>592</v>
      </c>
      <c r="M24" s="175">
        <f t="shared" si="6"/>
        <v>1307</v>
      </c>
      <c r="N24" s="176" t="s">
        <v>91</v>
      </c>
    </row>
    <row r="25" spans="1:14" ht="17.25" customHeight="1" x14ac:dyDescent="0.25">
      <c r="A25" s="173" t="s">
        <v>92</v>
      </c>
      <c r="B25" s="175"/>
      <c r="C25" s="175"/>
      <c r="D25" s="175"/>
      <c r="E25" s="175"/>
      <c r="F25" s="175"/>
      <c r="G25" s="175"/>
      <c r="H25" s="175">
        <f>SUM(H10:H24)</f>
        <v>0</v>
      </c>
      <c r="I25" s="175"/>
      <c r="J25" s="175"/>
      <c r="K25" s="175"/>
      <c r="L25" s="175"/>
      <c r="M25" s="175"/>
      <c r="N25" s="176" t="s">
        <v>93</v>
      </c>
    </row>
    <row r="26" spans="1:14" ht="17.25" customHeight="1" x14ac:dyDescent="0.25">
      <c r="A26" s="173" t="s">
        <v>226</v>
      </c>
      <c r="B26" s="175">
        <v>81</v>
      </c>
      <c r="C26" s="175">
        <v>52</v>
      </c>
      <c r="D26" s="175">
        <f>SUM(B26:C26)</f>
        <v>133</v>
      </c>
      <c r="E26" s="175">
        <v>5</v>
      </c>
      <c r="F26" s="175">
        <v>4</v>
      </c>
      <c r="G26" s="175">
        <f>SUM(E26:F26)</f>
        <v>9</v>
      </c>
      <c r="H26" s="175">
        <v>0</v>
      </c>
      <c r="I26" s="175">
        <v>0</v>
      </c>
      <c r="J26" s="175">
        <f>SUM(H26:I26)</f>
        <v>0</v>
      </c>
      <c r="K26" s="175">
        <f t="shared" ref="K26:M30" si="7">SUM(B26,E26,H26)</f>
        <v>86</v>
      </c>
      <c r="L26" s="175">
        <f t="shared" si="7"/>
        <v>56</v>
      </c>
      <c r="M26" s="175">
        <f t="shared" si="7"/>
        <v>142</v>
      </c>
      <c r="N26" s="176" t="s">
        <v>257</v>
      </c>
    </row>
    <row r="27" spans="1:14" ht="17.25" customHeight="1" x14ac:dyDescent="0.25">
      <c r="A27" s="173" t="s">
        <v>316</v>
      </c>
      <c r="B27" s="175">
        <v>130</v>
      </c>
      <c r="C27" s="175">
        <v>35</v>
      </c>
      <c r="D27" s="175">
        <f t="shared" ref="D27:D30" si="8">SUM(B27:C27)</f>
        <v>165</v>
      </c>
      <c r="E27" s="175">
        <v>0</v>
      </c>
      <c r="F27" s="175">
        <v>0</v>
      </c>
      <c r="G27" s="175">
        <f t="shared" ref="G27:G31" si="9">SUM(E27:F27)</f>
        <v>0</v>
      </c>
      <c r="H27" s="175">
        <v>0</v>
      </c>
      <c r="I27" s="175">
        <v>0</v>
      </c>
      <c r="J27" s="175">
        <f t="shared" ref="J27:J30" si="10">SUM(H27:I27)</f>
        <v>0</v>
      </c>
      <c r="K27" s="175">
        <f t="shared" si="7"/>
        <v>130</v>
      </c>
      <c r="L27" s="175">
        <f t="shared" si="7"/>
        <v>35</v>
      </c>
      <c r="M27" s="175">
        <f t="shared" si="7"/>
        <v>165</v>
      </c>
      <c r="N27" s="176" t="s">
        <v>231</v>
      </c>
    </row>
    <row r="28" spans="1:14" ht="17.25" customHeight="1" x14ac:dyDescent="0.25">
      <c r="A28" s="173" t="s">
        <v>472</v>
      </c>
      <c r="B28" s="175">
        <v>73</v>
      </c>
      <c r="C28" s="175">
        <v>46</v>
      </c>
      <c r="D28" s="175">
        <f t="shared" si="8"/>
        <v>119</v>
      </c>
      <c r="E28" s="175">
        <v>3</v>
      </c>
      <c r="F28" s="175">
        <v>1</v>
      </c>
      <c r="G28" s="175">
        <f t="shared" si="9"/>
        <v>4</v>
      </c>
      <c r="H28" s="175">
        <v>0</v>
      </c>
      <c r="I28" s="175">
        <v>0</v>
      </c>
      <c r="J28" s="175">
        <f t="shared" si="10"/>
        <v>0</v>
      </c>
      <c r="K28" s="175">
        <f t="shared" si="7"/>
        <v>76</v>
      </c>
      <c r="L28" s="175">
        <f t="shared" si="7"/>
        <v>47</v>
      </c>
      <c r="M28" s="175">
        <f t="shared" si="7"/>
        <v>123</v>
      </c>
      <c r="N28" s="176" t="s">
        <v>1551</v>
      </c>
    </row>
    <row r="29" spans="1:14" ht="17.25" customHeight="1" x14ac:dyDescent="0.25">
      <c r="A29" s="173" t="s">
        <v>964</v>
      </c>
      <c r="B29" s="175">
        <v>29</v>
      </c>
      <c r="C29" s="175">
        <v>33</v>
      </c>
      <c r="D29" s="175">
        <f t="shared" si="8"/>
        <v>62</v>
      </c>
      <c r="E29" s="175">
        <v>0</v>
      </c>
      <c r="F29" s="175">
        <v>0</v>
      </c>
      <c r="G29" s="175">
        <f t="shared" si="9"/>
        <v>0</v>
      </c>
      <c r="H29" s="175">
        <v>0</v>
      </c>
      <c r="I29" s="175">
        <v>0</v>
      </c>
      <c r="J29" s="175">
        <f t="shared" si="10"/>
        <v>0</v>
      </c>
      <c r="K29" s="175">
        <f t="shared" si="7"/>
        <v>29</v>
      </c>
      <c r="L29" s="175">
        <f t="shared" si="7"/>
        <v>33</v>
      </c>
      <c r="M29" s="175">
        <f t="shared" si="7"/>
        <v>62</v>
      </c>
      <c r="N29" s="176" t="s">
        <v>1593</v>
      </c>
    </row>
    <row r="30" spans="1:14" ht="17.25" customHeight="1" x14ac:dyDescent="0.25">
      <c r="A30" s="173" t="s">
        <v>248</v>
      </c>
      <c r="B30" s="175">
        <v>52</v>
      </c>
      <c r="C30" s="175">
        <v>6</v>
      </c>
      <c r="D30" s="175">
        <f t="shared" si="8"/>
        <v>58</v>
      </c>
      <c r="E30" s="175">
        <v>0</v>
      </c>
      <c r="F30" s="175">
        <v>0</v>
      </c>
      <c r="G30" s="175">
        <f t="shared" si="9"/>
        <v>0</v>
      </c>
      <c r="H30" s="175">
        <v>0</v>
      </c>
      <c r="I30" s="175">
        <v>0</v>
      </c>
      <c r="J30" s="175">
        <f t="shared" si="10"/>
        <v>0</v>
      </c>
      <c r="K30" s="175">
        <f t="shared" si="7"/>
        <v>52</v>
      </c>
      <c r="L30" s="175">
        <f t="shared" si="7"/>
        <v>6</v>
      </c>
      <c r="M30" s="175">
        <f t="shared" si="7"/>
        <v>58</v>
      </c>
      <c r="N30" s="176" t="s">
        <v>249</v>
      </c>
    </row>
    <row r="31" spans="1:14" ht="17.25" customHeight="1" thickBot="1" x14ac:dyDescent="0.3">
      <c r="A31" s="173" t="s">
        <v>127</v>
      </c>
      <c r="B31" s="175">
        <f>SUM(B26:B30)</f>
        <v>365</v>
      </c>
      <c r="C31" s="175">
        <f t="shared" ref="C31:M31" si="11">SUM(C26:C30)</f>
        <v>172</v>
      </c>
      <c r="D31" s="175">
        <f t="shared" si="11"/>
        <v>537</v>
      </c>
      <c r="E31" s="175">
        <f t="shared" si="11"/>
        <v>8</v>
      </c>
      <c r="F31" s="175">
        <f t="shared" si="11"/>
        <v>5</v>
      </c>
      <c r="G31" s="175">
        <f t="shared" si="9"/>
        <v>13</v>
      </c>
      <c r="H31" s="175">
        <f>SUM(H26:H30)</f>
        <v>0</v>
      </c>
      <c r="I31" s="175">
        <f t="shared" ref="I31:J31" si="12">SUM(I26:I30)</f>
        <v>0</v>
      </c>
      <c r="J31" s="175">
        <f t="shared" si="12"/>
        <v>0</v>
      </c>
      <c r="K31" s="175">
        <f t="shared" si="11"/>
        <v>373</v>
      </c>
      <c r="L31" s="175">
        <f t="shared" si="11"/>
        <v>177</v>
      </c>
      <c r="M31" s="175">
        <f t="shared" si="11"/>
        <v>550</v>
      </c>
      <c r="N31" s="176" t="s">
        <v>1608</v>
      </c>
    </row>
    <row r="32" spans="1:14" ht="17.25" customHeight="1" thickBot="1" x14ac:dyDescent="0.3">
      <c r="A32" s="188" t="s">
        <v>384</v>
      </c>
      <c r="B32" s="189">
        <f>SUM(B31,B24)</f>
        <v>926</v>
      </c>
      <c r="C32" s="189">
        <f t="shared" ref="C32:M32" si="13">SUM(C31,C24)</f>
        <v>578</v>
      </c>
      <c r="D32" s="189">
        <f t="shared" si="13"/>
        <v>1504</v>
      </c>
      <c r="E32" s="189">
        <f t="shared" si="13"/>
        <v>162</v>
      </c>
      <c r="F32" s="189">
        <f t="shared" si="13"/>
        <v>186</v>
      </c>
      <c r="G32" s="189">
        <f t="shared" si="13"/>
        <v>348</v>
      </c>
      <c r="H32" s="189">
        <f t="shared" si="13"/>
        <v>0</v>
      </c>
      <c r="I32" s="189">
        <f t="shared" si="13"/>
        <v>5</v>
      </c>
      <c r="J32" s="189">
        <f t="shared" si="13"/>
        <v>5</v>
      </c>
      <c r="K32" s="189">
        <f t="shared" si="13"/>
        <v>1088</v>
      </c>
      <c r="L32" s="189">
        <f t="shared" si="13"/>
        <v>769</v>
      </c>
      <c r="M32" s="189">
        <f t="shared" si="13"/>
        <v>1857</v>
      </c>
      <c r="N32" s="190" t="s">
        <v>263</v>
      </c>
    </row>
    <row r="33" ht="14.4" thickTop="1" x14ac:dyDescent="0.25"/>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5" right="0.5" top="1" bottom="0.5" header="1" footer="0.5"/>
  <pageSetup paperSize="9" scale="80"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69"/>
  <sheetViews>
    <sheetView rightToLeft="1" view="pageBreakPreview" topLeftCell="A49" zoomScale="80" zoomScaleSheetLayoutView="80" workbookViewId="0">
      <selection activeCell="E77" sqref="E77"/>
    </sheetView>
  </sheetViews>
  <sheetFormatPr defaultColWidth="9" defaultRowHeight="13.8" x14ac:dyDescent="0.25"/>
  <cols>
    <col min="1" max="1" width="23.69921875" style="400" customWidth="1"/>
    <col min="2" max="10" width="9.8984375" style="400" customWidth="1"/>
    <col min="11" max="11" width="34.19921875" style="400" customWidth="1"/>
    <col min="12" max="16384" width="9" style="400"/>
  </cols>
  <sheetData>
    <row r="1" spans="1:11" ht="26.25" customHeight="1" x14ac:dyDescent="0.25">
      <c r="A1" s="787" t="s">
        <v>1637</v>
      </c>
      <c r="B1" s="787"/>
      <c r="C1" s="787"/>
      <c r="D1" s="787"/>
      <c r="E1" s="787"/>
      <c r="F1" s="787"/>
      <c r="G1" s="787"/>
      <c r="H1" s="787"/>
      <c r="I1" s="787"/>
      <c r="J1" s="787"/>
      <c r="K1" s="787"/>
    </row>
    <row r="2" spans="1:11" ht="40.5" customHeight="1" x14ac:dyDescent="0.25">
      <c r="A2" s="776" t="s">
        <v>1638</v>
      </c>
      <c r="B2" s="776"/>
      <c r="C2" s="776"/>
      <c r="D2" s="776"/>
      <c r="E2" s="776"/>
      <c r="F2" s="776"/>
      <c r="G2" s="776"/>
      <c r="H2" s="776"/>
      <c r="I2" s="776"/>
      <c r="J2" s="776"/>
      <c r="K2" s="776"/>
    </row>
    <row r="3" spans="1:11" s="184" customFormat="1" ht="22.5" customHeight="1" thickBot="1" x14ac:dyDescent="0.3">
      <c r="A3" s="416" t="s">
        <v>1639</v>
      </c>
      <c r="K3" s="425" t="s">
        <v>1640</v>
      </c>
    </row>
    <row r="4" spans="1:11" ht="16.2" thickTop="1" x14ac:dyDescent="0.25">
      <c r="A4" s="777" t="s">
        <v>205</v>
      </c>
      <c r="B4" s="777" t="s">
        <v>1</v>
      </c>
      <c r="C4" s="777"/>
      <c r="D4" s="777"/>
      <c r="E4" s="777" t="s">
        <v>2</v>
      </c>
      <c r="F4" s="777"/>
      <c r="G4" s="777"/>
      <c r="H4" s="777" t="s">
        <v>4</v>
      </c>
      <c r="I4" s="777"/>
      <c r="J4" s="777"/>
      <c r="K4" s="777" t="s">
        <v>206</v>
      </c>
    </row>
    <row r="5" spans="1:11" ht="15.6" x14ac:dyDescent="0.25">
      <c r="A5" s="778"/>
      <c r="B5" s="778" t="s">
        <v>6</v>
      </c>
      <c r="C5" s="778"/>
      <c r="D5" s="778"/>
      <c r="E5" s="778" t="s">
        <v>7</v>
      </c>
      <c r="F5" s="778"/>
      <c r="G5" s="778"/>
      <c r="H5" s="778" t="s">
        <v>9</v>
      </c>
      <c r="I5" s="778"/>
      <c r="J5" s="778"/>
      <c r="K5" s="778"/>
    </row>
    <row r="6" spans="1:11" ht="15.6" x14ac:dyDescent="0.25">
      <c r="A6" s="778"/>
      <c r="B6" s="393" t="s">
        <v>10</v>
      </c>
      <c r="C6" s="393" t="s">
        <v>113</v>
      </c>
      <c r="D6" s="393" t="s">
        <v>12</v>
      </c>
      <c r="E6" s="393" t="s">
        <v>10</v>
      </c>
      <c r="F6" s="393" t="s">
        <v>113</v>
      </c>
      <c r="G6" s="393" t="s">
        <v>12</v>
      </c>
      <c r="H6" s="393" t="s">
        <v>10</v>
      </c>
      <c r="I6" s="393" t="s">
        <v>113</v>
      </c>
      <c r="J6" s="393" t="s">
        <v>12</v>
      </c>
      <c r="K6" s="778"/>
    </row>
    <row r="7" spans="1:11" ht="16.2" thickBot="1" x14ac:dyDescent="0.3">
      <c r="A7" s="779"/>
      <c r="B7" s="394" t="s">
        <v>13</v>
      </c>
      <c r="C7" s="394" t="s">
        <v>14</v>
      </c>
      <c r="D7" s="394" t="s">
        <v>9</v>
      </c>
      <c r="E7" s="394" t="s">
        <v>13</v>
      </c>
      <c r="F7" s="394" t="s">
        <v>14</v>
      </c>
      <c r="G7" s="394" t="s">
        <v>9</v>
      </c>
      <c r="H7" s="394" t="s">
        <v>13</v>
      </c>
      <c r="I7" s="394" t="s">
        <v>14</v>
      </c>
      <c r="J7" s="394" t="s">
        <v>9</v>
      </c>
      <c r="K7" s="779"/>
    </row>
    <row r="8" spans="1:11" ht="18" customHeight="1" x14ac:dyDescent="0.25">
      <c r="A8" s="173" t="s">
        <v>15</v>
      </c>
      <c r="B8" s="175"/>
      <c r="C8" s="175"/>
      <c r="D8" s="175"/>
      <c r="E8" s="175"/>
      <c r="F8" s="175"/>
      <c r="G8" s="175"/>
      <c r="H8" s="175"/>
      <c r="I8" s="175"/>
      <c r="J8" s="175"/>
      <c r="K8" s="176" t="s">
        <v>207</v>
      </c>
    </row>
    <row r="9" spans="1:11" ht="18" customHeight="1" x14ac:dyDescent="0.25">
      <c r="A9" s="173" t="s">
        <v>208</v>
      </c>
      <c r="B9" s="175">
        <v>110</v>
      </c>
      <c r="C9" s="175">
        <v>183</v>
      </c>
      <c r="D9" s="175">
        <f>SUM(B9:C9)</f>
        <v>293</v>
      </c>
      <c r="E9" s="175">
        <v>0</v>
      </c>
      <c r="F9" s="175">
        <v>0</v>
      </c>
      <c r="G9" s="175">
        <v>0</v>
      </c>
      <c r="H9" s="175">
        <f>SUM(E9,B9)</f>
        <v>110</v>
      </c>
      <c r="I9" s="175">
        <f t="shared" ref="I9:J23" si="0">SUM(F9,C9)</f>
        <v>183</v>
      </c>
      <c r="J9" s="175">
        <f t="shared" si="0"/>
        <v>293</v>
      </c>
      <c r="K9" s="176" t="s">
        <v>209</v>
      </c>
    </row>
    <row r="10" spans="1:11" ht="18" customHeight="1" x14ac:dyDescent="0.25">
      <c r="A10" s="173" t="s">
        <v>1132</v>
      </c>
      <c r="B10" s="175">
        <v>93</v>
      </c>
      <c r="C10" s="175">
        <v>195</v>
      </c>
      <c r="D10" s="175">
        <f t="shared" ref="D10:D23" si="1">SUM(B10:C10)</f>
        <v>288</v>
      </c>
      <c r="E10" s="175">
        <v>0</v>
      </c>
      <c r="F10" s="175">
        <v>0</v>
      </c>
      <c r="G10" s="175">
        <v>0</v>
      </c>
      <c r="H10" s="175">
        <f t="shared" ref="H10:H23" si="2">SUM(E10,B10)</f>
        <v>93</v>
      </c>
      <c r="I10" s="175">
        <f t="shared" si="0"/>
        <v>195</v>
      </c>
      <c r="J10" s="175">
        <f t="shared" si="0"/>
        <v>288</v>
      </c>
      <c r="K10" s="176" t="s">
        <v>213</v>
      </c>
    </row>
    <row r="11" spans="1:11" ht="18" customHeight="1" x14ac:dyDescent="0.25">
      <c r="A11" s="173" t="s">
        <v>414</v>
      </c>
      <c r="B11" s="175">
        <v>59</v>
      </c>
      <c r="C11" s="175">
        <v>109</v>
      </c>
      <c r="D11" s="175">
        <f t="shared" si="1"/>
        <v>168</v>
      </c>
      <c r="E11" s="175">
        <v>0</v>
      </c>
      <c r="F11" s="175">
        <v>0</v>
      </c>
      <c r="G11" s="175">
        <v>0</v>
      </c>
      <c r="H11" s="175">
        <f t="shared" si="2"/>
        <v>59</v>
      </c>
      <c r="I11" s="175">
        <f t="shared" si="0"/>
        <v>109</v>
      </c>
      <c r="J11" s="175">
        <f t="shared" si="0"/>
        <v>168</v>
      </c>
      <c r="K11" s="176" t="s">
        <v>1592</v>
      </c>
    </row>
    <row r="12" spans="1:11" ht="18" customHeight="1" x14ac:dyDescent="0.25">
      <c r="A12" s="173" t="s">
        <v>216</v>
      </c>
      <c r="B12" s="175">
        <v>43</v>
      </c>
      <c r="C12" s="175">
        <v>117</v>
      </c>
      <c r="D12" s="175">
        <f t="shared" si="1"/>
        <v>160</v>
      </c>
      <c r="E12" s="175">
        <v>0</v>
      </c>
      <c r="F12" s="175">
        <v>0</v>
      </c>
      <c r="G12" s="175">
        <v>0</v>
      </c>
      <c r="H12" s="175">
        <f t="shared" si="2"/>
        <v>43</v>
      </c>
      <c r="I12" s="175">
        <f t="shared" si="0"/>
        <v>117</v>
      </c>
      <c r="J12" s="175">
        <f t="shared" si="0"/>
        <v>160</v>
      </c>
      <c r="K12" s="176" t="s">
        <v>217</v>
      </c>
    </row>
    <row r="13" spans="1:11" ht="18" customHeight="1" x14ac:dyDescent="0.25">
      <c r="A13" s="173" t="s">
        <v>218</v>
      </c>
      <c r="B13" s="175">
        <v>212</v>
      </c>
      <c r="C13" s="175">
        <v>271</v>
      </c>
      <c r="D13" s="175">
        <f t="shared" si="1"/>
        <v>483</v>
      </c>
      <c r="E13" s="175">
        <v>0</v>
      </c>
      <c r="F13" s="175">
        <v>0</v>
      </c>
      <c r="G13" s="175">
        <v>0</v>
      </c>
      <c r="H13" s="175">
        <f t="shared" si="2"/>
        <v>212</v>
      </c>
      <c r="I13" s="175">
        <f t="shared" si="0"/>
        <v>271</v>
      </c>
      <c r="J13" s="175">
        <f t="shared" si="0"/>
        <v>483</v>
      </c>
      <c r="K13" s="176" t="s">
        <v>219</v>
      </c>
    </row>
    <row r="14" spans="1:11" ht="18" customHeight="1" x14ac:dyDescent="0.25">
      <c r="A14" s="173" t="s">
        <v>222</v>
      </c>
      <c r="B14" s="175">
        <v>387</v>
      </c>
      <c r="C14" s="175">
        <v>399</v>
      </c>
      <c r="D14" s="175">
        <f t="shared" si="1"/>
        <v>786</v>
      </c>
      <c r="E14" s="175">
        <v>0</v>
      </c>
      <c r="F14" s="175">
        <v>0</v>
      </c>
      <c r="G14" s="175">
        <v>0</v>
      </c>
      <c r="H14" s="175">
        <f t="shared" si="2"/>
        <v>387</v>
      </c>
      <c r="I14" s="175">
        <f t="shared" si="0"/>
        <v>399</v>
      </c>
      <c r="J14" s="175">
        <f t="shared" si="0"/>
        <v>786</v>
      </c>
      <c r="K14" s="176" t="s">
        <v>223</v>
      </c>
    </row>
    <row r="15" spans="1:11" ht="18" customHeight="1" x14ac:dyDescent="0.25">
      <c r="A15" s="173" t="s">
        <v>224</v>
      </c>
      <c r="B15" s="175">
        <v>103</v>
      </c>
      <c r="C15" s="175">
        <v>111</v>
      </c>
      <c r="D15" s="175">
        <f t="shared" si="1"/>
        <v>214</v>
      </c>
      <c r="E15" s="175">
        <v>0</v>
      </c>
      <c r="F15" s="175">
        <v>0</v>
      </c>
      <c r="G15" s="175">
        <v>0</v>
      </c>
      <c r="H15" s="175">
        <f t="shared" si="2"/>
        <v>103</v>
      </c>
      <c r="I15" s="175">
        <f t="shared" si="0"/>
        <v>111</v>
      </c>
      <c r="J15" s="175">
        <f t="shared" si="0"/>
        <v>214</v>
      </c>
      <c r="K15" s="176" t="s">
        <v>1336</v>
      </c>
    </row>
    <row r="16" spans="1:11" ht="18" customHeight="1" x14ac:dyDescent="0.25">
      <c r="A16" s="173" t="s">
        <v>226</v>
      </c>
      <c r="B16" s="175">
        <v>311</v>
      </c>
      <c r="C16" s="175">
        <v>580</v>
      </c>
      <c r="D16" s="175">
        <f t="shared" si="1"/>
        <v>891</v>
      </c>
      <c r="E16" s="175">
        <v>0</v>
      </c>
      <c r="F16" s="175">
        <v>0</v>
      </c>
      <c r="G16" s="175">
        <v>0</v>
      </c>
      <c r="H16" s="175">
        <f t="shared" si="2"/>
        <v>311</v>
      </c>
      <c r="I16" s="175">
        <f t="shared" si="0"/>
        <v>580</v>
      </c>
      <c r="J16" s="175">
        <f t="shared" si="0"/>
        <v>891</v>
      </c>
      <c r="K16" s="176" t="s">
        <v>257</v>
      </c>
    </row>
    <row r="17" spans="1:11" ht="18" customHeight="1" x14ac:dyDescent="0.25">
      <c r="A17" s="173" t="s">
        <v>316</v>
      </c>
      <c r="B17" s="175">
        <v>746</v>
      </c>
      <c r="C17" s="175">
        <v>384</v>
      </c>
      <c r="D17" s="175">
        <f t="shared" si="1"/>
        <v>1130</v>
      </c>
      <c r="E17" s="175">
        <v>0</v>
      </c>
      <c r="F17" s="175">
        <v>0</v>
      </c>
      <c r="G17" s="175">
        <v>0</v>
      </c>
      <c r="H17" s="175">
        <f t="shared" si="2"/>
        <v>746</v>
      </c>
      <c r="I17" s="175">
        <f t="shared" si="0"/>
        <v>384</v>
      </c>
      <c r="J17" s="175">
        <f t="shared" si="0"/>
        <v>1130</v>
      </c>
      <c r="K17" s="176" t="s">
        <v>231</v>
      </c>
    </row>
    <row r="18" spans="1:11" ht="18" customHeight="1" x14ac:dyDescent="0.25">
      <c r="A18" s="173" t="s">
        <v>472</v>
      </c>
      <c r="B18" s="175">
        <v>706</v>
      </c>
      <c r="C18" s="175">
        <v>1222</v>
      </c>
      <c r="D18" s="175">
        <f t="shared" si="1"/>
        <v>1928</v>
      </c>
      <c r="E18" s="175">
        <v>0</v>
      </c>
      <c r="F18" s="175">
        <v>0</v>
      </c>
      <c r="G18" s="175">
        <v>0</v>
      </c>
      <c r="H18" s="175">
        <f t="shared" si="2"/>
        <v>706</v>
      </c>
      <c r="I18" s="175">
        <f t="shared" si="0"/>
        <v>1222</v>
      </c>
      <c r="J18" s="175">
        <f t="shared" si="0"/>
        <v>1928</v>
      </c>
      <c r="K18" s="176" t="s">
        <v>1551</v>
      </c>
    </row>
    <row r="19" spans="1:11" ht="18" customHeight="1" x14ac:dyDescent="0.25">
      <c r="A19" s="173" t="s">
        <v>474</v>
      </c>
      <c r="B19" s="175">
        <v>284</v>
      </c>
      <c r="C19" s="175">
        <v>310</v>
      </c>
      <c r="D19" s="175">
        <f t="shared" si="1"/>
        <v>594</v>
      </c>
      <c r="E19" s="175">
        <v>0</v>
      </c>
      <c r="F19" s="175">
        <v>0</v>
      </c>
      <c r="G19" s="175">
        <v>0</v>
      </c>
      <c r="H19" s="175">
        <f t="shared" si="2"/>
        <v>284</v>
      </c>
      <c r="I19" s="175">
        <f t="shared" si="0"/>
        <v>310</v>
      </c>
      <c r="J19" s="175">
        <f t="shared" si="0"/>
        <v>594</v>
      </c>
      <c r="K19" s="176" t="s">
        <v>1374</v>
      </c>
    </row>
    <row r="20" spans="1:11" ht="18" customHeight="1" x14ac:dyDescent="0.25">
      <c r="A20" s="173" t="s">
        <v>964</v>
      </c>
      <c r="B20" s="175">
        <v>607</v>
      </c>
      <c r="C20" s="175">
        <v>842</v>
      </c>
      <c r="D20" s="175">
        <f t="shared" si="1"/>
        <v>1449</v>
      </c>
      <c r="E20" s="175">
        <v>0</v>
      </c>
      <c r="F20" s="175">
        <v>0</v>
      </c>
      <c r="G20" s="175">
        <v>0</v>
      </c>
      <c r="H20" s="175">
        <f t="shared" si="2"/>
        <v>607</v>
      </c>
      <c r="I20" s="175">
        <f t="shared" si="0"/>
        <v>842</v>
      </c>
      <c r="J20" s="175">
        <f t="shared" si="0"/>
        <v>1449</v>
      </c>
      <c r="K20" s="176" t="s">
        <v>1593</v>
      </c>
    </row>
    <row r="21" spans="1:11" ht="18" customHeight="1" x14ac:dyDescent="0.25">
      <c r="A21" s="173" t="s">
        <v>238</v>
      </c>
      <c r="B21" s="175">
        <v>298</v>
      </c>
      <c r="C21" s="175">
        <v>125</v>
      </c>
      <c r="D21" s="175">
        <f t="shared" si="1"/>
        <v>423</v>
      </c>
      <c r="E21" s="175">
        <v>0</v>
      </c>
      <c r="F21" s="175">
        <v>0</v>
      </c>
      <c r="G21" s="175">
        <v>0</v>
      </c>
      <c r="H21" s="175">
        <f t="shared" si="2"/>
        <v>298</v>
      </c>
      <c r="I21" s="175">
        <f t="shared" si="0"/>
        <v>125</v>
      </c>
      <c r="J21" s="175">
        <f t="shared" si="0"/>
        <v>423</v>
      </c>
      <c r="K21" s="176" t="s">
        <v>239</v>
      </c>
    </row>
    <row r="22" spans="1:11" ht="18" customHeight="1" x14ac:dyDescent="0.25">
      <c r="A22" s="173" t="s">
        <v>242</v>
      </c>
      <c r="B22" s="175">
        <v>267</v>
      </c>
      <c r="C22" s="175">
        <v>312</v>
      </c>
      <c r="D22" s="175">
        <f t="shared" si="1"/>
        <v>579</v>
      </c>
      <c r="E22" s="175">
        <v>0</v>
      </c>
      <c r="F22" s="175">
        <v>0</v>
      </c>
      <c r="G22" s="175">
        <v>0</v>
      </c>
      <c r="H22" s="175">
        <f t="shared" si="2"/>
        <v>267</v>
      </c>
      <c r="I22" s="175">
        <f t="shared" si="0"/>
        <v>312</v>
      </c>
      <c r="J22" s="175">
        <f t="shared" si="0"/>
        <v>579</v>
      </c>
      <c r="K22" s="176" t="s">
        <v>243</v>
      </c>
    </row>
    <row r="23" spans="1:11" ht="18" customHeight="1" x14ac:dyDescent="0.25">
      <c r="A23" s="173" t="s">
        <v>248</v>
      </c>
      <c r="B23" s="175">
        <v>306</v>
      </c>
      <c r="C23" s="175">
        <v>229</v>
      </c>
      <c r="D23" s="175">
        <f t="shared" si="1"/>
        <v>535</v>
      </c>
      <c r="E23" s="175">
        <v>0</v>
      </c>
      <c r="F23" s="175">
        <v>0</v>
      </c>
      <c r="G23" s="175">
        <v>0</v>
      </c>
      <c r="H23" s="175">
        <f t="shared" si="2"/>
        <v>306</v>
      </c>
      <c r="I23" s="175">
        <f t="shared" si="0"/>
        <v>229</v>
      </c>
      <c r="J23" s="175">
        <f t="shared" si="0"/>
        <v>535</v>
      </c>
      <c r="K23" s="176" t="s">
        <v>249</v>
      </c>
    </row>
    <row r="24" spans="1:11" ht="18" customHeight="1" x14ac:dyDescent="0.25">
      <c r="A24" s="173" t="s">
        <v>90</v>
      </c>
      <c r="B24" s="175">
        <f>SUM(B9:B23)</f>
        <v>4532</v>
      </c>
      <c r="C24" s="175">
        <f t="shared" ref="C24:J24" si="3">SUM(C9:C23)</f>
        <v>5389</v>
      </c>
      <c r="D24" s="175">
        <f t="shared" si="3"/>
        <v>9921</v>
      </c>
      <c r="E24" s="175">
        <f t="shared" si="3"/>
        <v>0</v>
      </c>
      <c r="F24" s="175">
        <f t="shared" si="3"/>
        <v>0</v>
      </c>
      <c r="G24" s="175">
        <f t="shared" si="3"/>
        <v>0</v>
      </c>
      <c r="H24" s="175">
        <f t="shared" si="3"/>
        <v>4532</v>
      </c>
      <c r="I24" s="175">
        <f t="shared" si="3"/>
        <v>5389</v>
      </c>
      <c r="J24" s="175">
        <f t="shared" si="3"/>
        <v>9921</v>
      </c>
      <c r="K24" s="176" t="s">
        <v>91</v>
      </c>
    </row>
    <row r="25" spans="1:11" ht="18" customHeight="1" x14ac:dyDescent="0.25">
      <c r="A25" s="173" t="s">
        <v>92</v>
      </c>
      <c r="B25" s="175"/>
      <c r="C25" s="175"/>
      <c r="D25" s="175"/>
      <c r="E25" s="175"/>
      <c r="F25" s="175"/>
      <c r="G25" s="175"/>
      <c r="H25" s="175"/>
      <c r="I25" s="175"/>
      <c r="J25" s="175"/>
      <c r="K25" s="176" t="s">
        <v>93</v>
      </c>
    </row>
    <row r="26" spans="1:11" ht="18" customHeight="1" x14ac:dyDescent="0.25">
      <c r="A26" s="173" t="s">
        <v>226</v>
      </c>
      <c r="B26" s="175">
        <v>243</v>
      </c>
      <c r="C26" s="175">
        <v>204</v>
      </c>
      <c r="D26" s="175">
        <f>SUM(B26:C26)</f>
        <v>447</v>
      </c>
      <c r="E26" s="175">
        <v>0</v>
      </c>
      <c r="F26" s="175">
        <v>0</v>
      </c>
      <c r="G26" s="175">
        <v>0</v>
      </c>
      <c r="H26" s="175">
        <f>SUM(B26,E26)</f>
        <v>243</v>
      </c>
      <c r="I26" s="175">
        <f t="shared" ref="I26:J30" si="4">SUM(C26,F26)</f>
        <v>204</v>
      </c>
      <c r="J26" s="175">
        <f t="shared" si="4"/>
        <v>447</v>
      </c>
      <c r="K26" s="176" t="s">
        <v>257</v>
      </c>
    </row>
    <row r="27" spans="1:11" ht="18" customHeight="1" x14ac:dyDescent="0.25">
      <c r="A27" s="173" t="s">
        <v>316</v>
      </c>
      <c r="B27" s="175">
        <v>388</v>
      </c>
      <c r="C27" s="175">
        <v>135</v>
      </c>
      <c r="D27" s="175">
        <f t="shared" ref="D27:D30" si="5">SUM(B27:C27)</f>
        <v>523</v>
      </c>
      <c r="E27" s="175">
        <v>0</v>
      </c>
      <c r="F27" s="175">
        <v>0</v>
      </c>
      <c r="G27" s="175">
        <v>0</v>
      </c>
      <c r="H27" s="175">
        <f>SUM(B27,E27)</f>
        <v>388</v>
      </c>
      <c r="I27" s="175">
        <f t="shared" si="4"/>
        <v>135</v>
      </c>
      <c r="J27" s="175">
        <f t="shared" si="4"/>
        <v>523</v>
      </c>
      <c r="K27" s="176" t="s">
        <v>231</v>
      </c>
    </row>
    <row r="28" spans="1:11" ht="18" customHeight="1" x14ac:dyDescent="0.25">
      <c r="A28" s="173" t="s">
        <v>472</v>
      </c>
      <c r="B28" s="175">
        <v>277</v>
      </c>
      <c r="C28" s="175">
        <v>244</v>
      </c>
      <c r="D28" s="175">
        <f t="shared" si="5"/>
        <v>521</v>
      </c>
      <c r="E28" s="175">
        <v>0</v>
      </c>
      <c r="F28" s="175">
        <v>0</v>
      </c>
      <c r="G28" s="175">
        <v>0</v>
      </c>
      <c r="H28" s="175">
        <f>SUM(B28,E28)</f>
        <v>277</v>
      </c>
      <c r="I28" s="175">
        <f t="shared" si="4"/>
        <v>244</v>
      </c>
      <c r="J28" s="175">
        <f t="shared" si="4"/>
        <v>521</v>
      </c>
      <c r="K28" s="176" t="s">
        <v>1551</v>
      </c>
    </row>
    <row r="29" spans="1:11" ht="18" customHeight="1" x14ac:dyDescent="0.25">
      <c r="A29" s="173" t="s">
        <v>964</v>
      </c>
      <c r="B29" s="175">
        <v>62</v>
      </c>
      <c r="C29" s="175">
        <v>95</v>
      </c>
      <c r="D29" s="175">
        <f t="shared" si="5"/>
        <v>157</v>
      </c>
      <c r="E29" s="175">
        <v>0</v>
      </c>
      <c r="F29" s="175">
        <v>0</v>
      </c>
      <c r="G29" s="175">
        <v>0</v>
      </c>
      <c r="H29" s="175">
        <f>SUM(B29,E29)</f>
        <v>62</v>
      </c>
      <c r="I29" s="175">
        <f t="shared" si="4"/>
        <v>95</v>
      </c>
      <c r="J29" s="175">
        <f t="shared" si="4"/>
        <v>157</v>
      </c>
      <c r="K29" s="176" t="s">
        <v>1593</v>
      </c>
    </row>
    <row r="30" spans="1:11" ht="18" customHeight="1" x14ac:dyDescent="0.25">
      <c r="A30" s="173" t="s">
        <v>248</v>
      </c>
      <c r="B30" s="175">
        <v>365</v>
      </c>
      <c r="C30" s="175">
        <v>105</v>
      </c>
      <c r="D30" s="175">
        <f t="shared" si="5"/>
        <v>470</v>
      </c>
      <c r="E30" s="175">
        <v>0</v>
      </c>
      <c r="F30" s="175">
        <v>0</v>
      </c>
      <c r="G30" s="175">
        <v>0</v>
      </c>
      <c r="H30" s="175">
        <f>SUM(B30,E30)</f>
        <v>365</v>
      </c>
      <c r="I30" s="175">
        <f t="shared" si="4"/>
        <v>105</v>
      </c>
      <c r="J30" s="175">
        <f t="shared" si="4"/>
        <v>470</v>
      </c>
      <c r="K30" s="176" t="s">
        <v>249</v>
      </c>
    </row>
    <row r="31" spans="1:11" ht="18" customHeight="1" thickBot="1" x14ac:dyDescent="0.3">
      <c r="A31" s="173" t="s">
        <v>127</v>
      </c>
      <c r="B31" s="175">
        <f>SUM(B26:B30)</f>
        <v>1335</v>
      </c>
      <c r="C31" s="175">
        <f t="shared" ref="C31:J31" si="6">SUM(C26:C30)</f>
        <v>783</v>
      </c>
      <c r="D31" s="175">
        <f t="shared" si="6"/>
        <v>2118</v>
      </c>
      <c r="E31" s="175">
        <f t="shared" si="6"/>
        <v>0</v>
      </c>
      <c r="F31" s="175">
        <f t="shared" si="6"/>
        <v>0</v>
      </c>
      <c r="G31" s="175">
        <f t="shared" si="6"/>
        <v>0</v>
      </c>
      <c r="H31" s="175">
        <f t="shared" si="6"/>
        <v>1335</v>
      </c>
      <c r="I31" s="175">
        <f t="shared" si="6"/>
        <v>783</v>
      </c>
      <c r="J31" s="175">
        <f t="shared" si="6"/>
        <v>2118</v>
      </c>
      <c r="K31" s="176" t="s">
        <v>1608</v>
      </c>
    </row>
    <row r="32" spans="1:11" ht="18" customHeight="1" thickBot="1" x14ac:dyDescent="0.3">
      <c r="A32" s="188" t="s">
        <v>384</v>
      </c>
      <c r="B32" s="189">
        <f>SUM(B31,B24)</f>
        <v>5867</v>
      </c>
      <c r="C32" s="189">
        <f t="shared" ref="C32:J32" si="7">SUM(C31,C24)</f>
        <v>6172</v>
      </c>
      <c r="D32" s="189">
        <f t="shared" si="7"/>
        <v>12039</v>
      </c>
      <c r="E32" s="189">
        <f t="shared" si="7"/>
        <v>0</v>
      </c>
      <c r="F32" s="189">
        <f t="shared" si="7"/>
        <v>0</v>
      </c>
      <c r="G32" s="189">
        <f t="shared" si="7"/>
        <v>0</v>
      </c>
      <c r="H32" s="189">
        <f t="shared" si="7"/>
        <v>5867</v>
      </c>
      <c r="I32" s="189">
        <f t="shared" si="7"/>
        <v>6172</v>
      </c>
      <c r="J32" s="189">
        <f t="shared" si="7"/>
        <v>12039</v>
      </c>
      <c r="K32" s="190" t="s">
        <v>263</v>
      </c>
    </row>
    <row r="33" spans="1:11" ht="14.4" thickTop="1" x14ac:dyDescent="0.25"/>
    <row r="34" spans="1:11" s="665" customFormat="1" x14ac:dyDescent="0.25"/>
    <row r="36" spans="1:11" s="408" customFormat="1" x14ac:dyDescent="0.25"/>
    <row r="37" spans="1:11" ht="26.25" customHeight="1" x14ac:dyDescent="0.25">
      <c r="A37" s="787" t="s">
        <v>1641</v>
      </c>
      <c r="B37" s="787"/>
      <c r="C37" s="787"/>
      <c r="D37" s="787"/>
      <c r="E37" s="787"/>
      <c r="F37" s="787"/>
      <c r="G37" s="787"/>
      <c r="H37" s="787"/>
      <c r="I37" s="787"/>
      <c r="J37" s="787"/>
      <c r="K37" s="787"/>
    </row>
    <row r="38" spans="1:11" ht="39" customHeight="1" x14ac:dyDescent="0.25">
      <c r="A38" s="776" t="s">
        <v>1642</v>
      </c>
      <c r="B38" s="776"/>
      <c r="C38" s="776"/>
      <c r="D38" s="776"/>
      <c r="E38" s="776"/>
      <c r="F38" s="776"/>
      <c r="G38" s="776"/>
      <c r="H38" s="776"/>
      <c r="I38" s="776"/>
      <c r="J38" s="776"/>
      <c r="K38" s="776"/>
    </row>
    <row r="39" spans="1:11" s="184" customFormat="1" ht="18" thickBot="1" x14ac:dyDescent="0.3">
      <c r="A39" s="416" t="s">
        <v>1643</v>
      </c>
      <c r="K39" s="425" t="s">
        <v>1644</v>
      </c>
    </row>
    <row r="40" spans="1:11" ht="16.2" thickTop="1" x14ac:dyDescent="0.25">
      <c r="A40" s="777" t="s">
        <v>205</v>
      </c>
      <c r="B40" s="777" t="s">
        <v>1</v>
      </c>
      <c r="C40" s="777"/>
      <c r="D40" s="777"/>
      <c r="E40" s="777" t="s">
        <v>2</v>
      </c>
      <c r="F40" s="777"/>
      <c r="G40" s="777"/>
      <c r="H40" s="777" t="s">
        <v>4</v>
      </c>
      <c r="I40" s="777"/>
      <c r="J40" s="777"/>
      <c r="K40" s="777" t="s">
        <v>206</v>
      </c>
    </row>
    <row r="41" spans="1:11" ht="15.6" x14ac:dyDescent="0.25">
      <c r="A41" s="778"/>
      <c r="B41" s="778" t="s">
        <v>6</v>
      </c>
      <c r="C41" s="778"/>
      <c r="D41" s="778"/>
      <c r="E41" s="778" t="s">
        <v>7</v>
      </c>
      <c r="F41" s="778"/>
      <c r="G41" s="778"/>
      <c r="H41" s="778" t="s">
        <v>9</v>
      </c>
      <c r="I41" s="778"/>
      <c r="J41" s="778"/>
      <c r="K41" s="778"/>
    </row>
    <row r="42" spans="1:11" ht="15.75" customHeight="1" x14ac:dyDescent="0.25">
      <c r="A42" s="778"/>
      <c r="B42" s="393" t="s">
        <v>10</v>
      </c>
      <c r="C42" s="393" t="s">
        <v>113</v>
      </c>
      <c r="D42" s="393" t="s">
        <v>12</v>
      </c>
      <c r="E42" s="393" t="s">
        <v>10</v>
      </c>
      <c r="F42" s="393" t="s">
        <v>113</v>
      </c>
      <c r="G42" s="393" t="s">
        <v>12</v>
      </c>
      <c r="H42" s="393" t="s">
        <v>10</v>
      </c>
      <c r="I42" s="393" t="s">
        <v>113</v>
      </c>
      <c r="J42" s="393" t="s">
        <v>12</v>
      </c>
      <c r="K42" s="778"/>
    </row>
    <row r="43" spans="1:11" ht="16.5" customHeight="1" thickBot="1" x14ac:dyDescent="0.3">
      <c r="A43" s="779"/>
      <c r="B43" s="394" t="s">
        <v>13</v>
      </c>
      <c r="C43" s="394" t="s">
        <v>14</v>
      </c>
      <c r="D43" s="394" t="s">
        <v>9</v>
      </c>
      <c r="E43" s="394" t="s">
        <v>13</v>
      </c>
      <c r="F43" s="394" t="s">
        <v>14</v>
      </c>
      <c r="G43" s="394" t="s">
        <v>9</v>
      </c>
      <c r="H43" s="394" t="s">
        <v>13</v>
      </c>
      <c r="I43" s="394" t="s">
        <v>14</v>
      </c>
      <c r="J43" s="394" t="s">
        <v>9</v>
      </c>
      <c r="K43" s="779"/>
    </row>
    <row r="44" spans="1:11" ht="17.100000000000001" customHeight="1" x14ac:dyDescent="0.25">
      <c r="A44" s="173" t="s">
        <v>15</v>
      </c>
      <c r="B44" s="175"/>
      <c r="C44" s="175"/>
      <c r="D44" s="175"/>
      <c r="E44" s="175"/>
      <c r="F44" s="175"/>
      <c r="G44" s="175"/>
      <c r="H44" s="175"/>
      <c r="I44" s="175"/>
      <c r="J44" s="175"/>
      <c r="K44" s="176" t="s">
        <v>207</v>
      </c>
    </row>
    <row r="45" spans="1:11" ht="17.100000000000001" customHeight="1" x14ac:dyDescent="0.25">
      <c r="A45" s="173" t="s">
        <v>208</v>
      </c>
      <c r="B45" s="175">
        <v>104</v>
      </c>
      <c r="C45" s="175">
        <v>179</v>
      </c>
      <c r="D45" s="175">
        <f>SUM(B45:C45)</f>
        <v>283</v>
      </c>
      <c r="E45" s="175">
        <v>0</v>
      </c>
      <c r="F45" s="175">
        <v>0</v>
      </c>
      <c r="G45" s="175">
        <v>0</v>
      </c>
      <c r="H45" s="175">
        <f>SUM(E45,B45)</f>
        <v>104</v>
      </c>
      <c r="I45" s="175">
        <f t="shared" ref="I45:J59" si="8">SUM(F45,C45)</f>
        <v>179</v>
      </c>
      <c r="J45" s="175">
        <f t="shared" si="8"/>
        <v>283</v>
      </c>
      <c r="K45" s="176" t="s">
        <v>209</v>
      </c>
    </row>
    <row r="46" spans="1:11" ht="17.100000000000001" customHeight="1" x14ac:dyDescent="0.25">
      <c r="A46" s="173" t="s">
        <v>1132</v>
      </c>
      <c r="B46" s="175">
        <v>92</v>
      </c>
      <c r="C46" s="175">
        <v>193</v>
      </c>
      <c r="D46" s="175">
        <f t="shared" ref="D46:D59" si="9">SUM(B46:C46)</f>
        <v>285</v>
      </c>
      <c r="E46" s="175">
        <v>0</v>
      </c>
      <c r="F46" s="175">
        <v>0</v>
      </c>
      <c r="G46" s="175">
        <v>0</v>
      </c>
      <c r="H46" s="175">
        <f t="shared" ref="H46:H59" si="10">SUM(E46,B46)</f>
        <v>92</v>
      </c>
      <c r="I46" s="175">
        <f t="shared" si="8"/>
        <v>193</v>
      </c>
      <c r="J46" s="175">
        <f t="shared" si="8"/>
        <v>285</v>
      </c>
      <c r="K46" s="176" t="s">
        <v>213</v>
      </c>
    </row>
    <row r="47" spans="1:11" ht="17.100000000000001" customHeight="1" x14ac:dyDescent="0.25">
      <c r="A47" s="173" t="s">
        <v>414</v>
      </c>
      <c r="B47" s="175">
        <v>58</v>
      </c>
      <c r="C47" s="175">
        <v>105</v>
      </c>
      <c r="D47" s="175">
        <f t="shared" si="9"/>
        <v>163</v>
      </c>
      <c r="E47" s="175">
        <v>0</v>
      </c>
      <c r="F47" s="175">
        <v>0</v>
      </c>
      <c r="G47" s="175">
        <v>0</v>
      </c>
      <c r="H47" s="175">
        <f t="shared" si="10"/>
        <v>58</v>
      </c>
      <c r="I47" s="175">
        <f t="shared" si="8"/>
        <v>105</v>
      </c>
      <c r="J47" s="175">
        <f t="shared" si="8"/>
        <v>163</v>
      </c>
      <c r="K47" s="176" t="s">
        <v>1592</v>
      </c>
    </row>
    <row r="48" spans="1:11" ht="17.100000000000001" customHeight="1" x14ac:dyDescent="0.25">
      <c r="A48" s="173" t="s">
        <v>216</v>
      </c>
      <c r="B48" s="175">
        <v>43</v>
      </c>
      <c r="C48" s="175">
        <v>117</v>
      </c>
      <c r="D48" s="175">
        <f t="shared" si="9"/>
        <v>160</v>
      </c>
      <c r="E48" s="175">
        <v>0</v>
      </c>
      <c r="F48" s="175">
        <v>0</v>
      </c>
      <c r="G48" s="175">
        <v>0</v>
      </c>
      <c r="H48" s="175">
        <f t="shared" si="10"/>
        <v>43</v>
      </c>
      <c r="I48" s="175">
        <f t="shared" si="8"/>
        <v>117</v>
      </c>
      <c r="J48" s="175">
        <f t="shared" si="8"/>
        <v>160</v>
      </c>
      <c r="K48" s="176" t="s">
        <v>217</v>
      </c>
    </row>
    <row r="49" spans="1:11" ht="17.100000000000001" customHeight="1" x14ac:dyDescent="0.25">
      <c r="A49" s="173" t="s">
        <v>218</v>
      </c>
      <c r="B49" s="175">
        <v>204</v>
      </c>
      <c r="C49" s="175">
        <v>265</v>
      </c>
      <c r="D49" s="175">
        <f t="shared" si="9"/>
        <v>469</v>
      </c>
      <c r="E49" s="175">
        <v>0</v>
      </c>
      <c r="F49" s="175">
        <v>0</v>
      </c>
      <c r="G49" s="175">
        <v>0</v>
      </c>
      <c r="H49" s="175">
        <f t="shared" si="10"/>
        <v>204</v>
      </c>
      <c r="I49" s="175">
        <f t="shared" si="8"/>
        <v>265</v>
      </c>
      <c r="J49" s="175">
        <f t="shared" si="8"/>
        <v>469</v>
      </c>
      <c r="K49" s="176" t="s">
        <v>219</v>
      </c>
    </row>
    <row r="50" spans="1:11" ht="17.100000000000001" customHeight="1" x14ac:dyDescent="0.25">
      <c r="A50" s="173" t="s">
        <v>222</v>
      </c>
      <c r="B50" s="175">
        <v>332</v>
      </c>
      <c r="C50" s="175">
        <v>375</v>
      </c>
      <c r="D50" s="175">
        <f t="shared" si="9"/>
        <v>707</v>
      </c>
      <c r="E50" s="175">
        <v>0</v>
      </c>
      <c r="F50" s="175">
        <v>0</v>
      </c>
      <c r="G50" s="175">
        <v>0</v>
      </c>
      <c r="H50" s="175">
        <f t="shared" si="10"/>
        <v>332</v>
      </c>
      <c r="I50" s="175">
        <f t="shared" si="8"/>
        <v>375</v>
      </c>
      <c r="J50" s="175">
        <f t="shared" si="8"/>
        <v>707</v>
      </c>
      <c r="K50" s="176" t="s">
        <v>223</v>
      </c>
    </row>
    <row r="51" spans="1:11" ht="17.100000000000001" customHeight="1" x14ac:dyDescent="0.25">
      <c r="A51" s="173" t="s">
        <v>224</v>
      </c>
      <c r="B51" s="175">
        <v>98</v>
      </c>
      <c r="C51" s="175">
        <v>105</v>
      </c>
      <c r="D51" s="175">
        <f t="shared" si="9"/>
        <v>203</v>
      </c>
      <c r="E51" s="175">
        <v>0</v>
      </c>
      <c r="F51" s="175">
        <v>0</v>
      </c>
      <c r="G51" s="175">
        <v>0</v>
      </c>
      <c r="H51" s="175">
        <f t="shared" si="10"/>
        <v>98</v>
      </c>
      <c r="I51" s="175">
        <f t="shared" si="8"/>
        <v>105</v>
      </c>
      <c r="J51" s="175">
        <f t="shared" si="8"/>
        <v>203</v>
      </c>
      <c r="K51" s="176" t="s">
        <v>1336</v>
      </c>
    </row>
    <row r="52" spans="1:11" ht="17.100000000000001" customHeight="1" x14ac:dyDescent="0.25">
      <c r="A52" s="173" t="s">
        <v>226</v>
      </c>
      <c r="B52" s="175">
        <v>214</v>
      </c>
      <c r="C52" s="175">
        <v>499</v>
      </c>
      <c r="D52" s="175">
        <f t="shared" si="9"/>
        <v>713</v>
      </c>
      <c r="E52" s="175">
        <v>0</v>
      </c>
      <c r="F52" s="175">
        <v>0</v>
      </c>
      <c r="G52" s="175">
        <v>0</v>
      </c>
      <c r="H52" s="175">
        <f t="shared" si="10"/>
        <v>214</v>
      </c>
      <c r="I52" s="175">
        <f t="shared" si="8"/>
        <v>499</v>
      </c>
      <c r="J52" s="175">
        <f t="shared" si="8"/>
        <v>713</v>
      </c>
      <c r="K52" s="176" t="s">
        <v>257</v>
      </c>
    </row>
    <row r="53" spans="1:11" ht="17.100000000000001" customHeight="1" x14ac:dyDescent="0.25">
      <c r="A53" s="173" t="s">
        <v>316</v>
      </c>
      <c r="B53" s="175">
        <v>665</v>
      </c>
      <c r="C53" s="175">
        <v>368</v>
      </c>
      <c r="D53" s="175">
        <f t="shared" si="9"/>
        <v>1033</v>
      </c>
      <c r="E53" s="175">
        <v>0</v>
      </c>
      <c r="F53" s="175">
        <v>0</v>
      </c>
      <c r="G53" s="175">
        <v>0</v>
      </c>
      <c r="H53" s="175">
        <f t="shared" si="10"/>
        <v>665</v>
      </c>
      <c r="I53" s="175">
        <f t="shared" si="8"/>
        <v>368</v>
      </c>
      <c r="J53" s="175">
        <f t="shared" si="8"/>
        <v>1033</v>
      </c>
      <c r="K53" s="176" t="s">
        <v>231</v>
      </c>
    </row>
    <row r="54" spans="1:11" ht="17.100000000000001" customHeight="1" x14ac:dyDescent="0.25">
      <c r="A54" s="173" t="s">
        <v>472</v>
      </c>
      <c r="B54" s="175">
        <v>630</v>
      </c>
      <c r="C54" s="175">
        <v>1137</v>
      </c>
      <c r="D54" s="175">
        <f t="shared" si="9"/>
        <v>1767</v>
      </c>
      <c r="E54" s="175">
        <v>0</v>
      </c>
      <c r="F54" s="175">
        <v>0</v>
      </c>
      <c r="G54" s="175">
        <v>0</v>
      </c>
      <c r="H54" s="175">
        <f t="shared" si="10"/>
        <v>630</v>
      </c>
      <c r="I54" s="175">
        <f t="shared" si="8"/>
        <v>1137</v>
      </c>
      <c r="J54" s="175">
        <f t="shared" si="8"/>
        <v>1767</v>
      </c>
      <c r="K54" s="176" t="s">
        <v>1551</v>
      </c>
    </row>
    <row r="55" spans="1:11" ht="17.100000000000001" customHeight="1" x14ac:dyDescent="0.25">
      <c r="A55" s="173" t="s">
        <v>474</v>
      </c>
      <c r="B55" s="175">
        <v>260</v>
      </c>
      <c r="C55" s="175">
        <v>298</v>
      </c>
      <c r="D55" s="175">
        <f t="shared" si="9"/>
        <v>558</v>
      </c>
      <c r="E55" s="175">
        <v>0</v>
      </c>
      <c r="F55" s="175">
        <v>0</v>
      </c>
      <c r="G55" s="175">
        <v>0</v>
      </c>
      <c r="H55" s="175">
        <f t="shared" si="10"/>
        <v>260</v>
      </c>
      <c r="I55" s="175">
        <f t="shared" si="8"/>
        <v>298</v>
      </c>
      <c r="J55" s="175">
        <f t="shared" si="8"/>
        <v>558</v>
      </c>
      <c r="K55" s="176" t="s">
        <v>1374</v>
      </c>
    </row>
    <row r="56" spans="1:11" ht="17.100000000000001" customHeight="1" x14ac:dyDescent="0.25">
      <c r="A56" s="173" t="s">
        <v>964</v>
      </c>
      <c r="B56" s="175">
        <v>534</v>
      </c>
      <c r="C56" s="175">
        <v>751</v>
      </c>
      <c r="D56" s="175">
        <f t="shared" si="9"/>
        <v>1285</v>
      </c>
      <c r="E56" s="175">
        <v>0</v>
      </c>
      <c r="F56" s="175">
        <v>0</v>
      </c>
      <c r="G56" s="175">
        <v>0</v>
      </c>
      <c r="H56" s="175">
        <f t="shared" si="10"/>
        <v>534</v>
      </c>
      <c r="I56" s="175">
        <f t="shared" si="8"/>
        <v>751</v>
      </c>
      <c r="J56" s="175">
        <f t="shared" si="8"/>
        <v>1285</v>
      </c>
      <c r="K56" s="176" t="s">
        <v>1593</v>
      </c>
    </row>
    <row r="57" spans="1:11" ht="17.100000000000001" customHeight="1" x14ac:dyDescent="0.25">
      <c r="A57" s="173" t="s">
        <v>238</v>
      </c>
      <c r="B57" s="175">
        <v>291</v>
      </c>
      <c r="C57" s="175">
        <v>120</v>
      </c>
      <c r="D57" s="175">
        <f t="shared" si="9"/>
        <v>411</v>
      </c>
      <c r="E57" s="175">
        <v>0</v>
      </c>
      <c r="F57" s="175">
        <v>0</v>
      </c>
      <c r="G57" s="175">
        <v>0</v>
      </c>
      <c r="H57" s="175">
        <f t="shared" si="10"/>
        <v>291</v>
      </c>
      <c r="I57" s="175">
        <f t="shared" si="8"/>
        <v>120</v>
      </c>
      <c r="J57" s="175">
        <f t="shared" si="8"/>
        <v>411</v>
      </c>
      <c r="K57" s="176" t="s">
        <v>239</v>
      </c>
    </row>
    <row r="58" spans="1:11" ht="17.100000000000001" customHeight="1" x14ac:dyDescent="0.25">
      <c r="A58" s="173" t="s">
        <v>242</v>
      </c>
      <c r="B58" s="175">
        <v>248</v>
      </c>
      <c r="C58" s="175">
        <v>295</v>
      </c>
      <c r="D58" s="175">
        <f t="shared" si="9"/>
        <v>543</v>
      </c>
      <c r="E58" s="175">
        <v>0</v>
      </c>
      <c r="F58" s="175">
        <v>0</v>
      </c>
      <c r="G58" s="175">
        <v>0</v>
      </c>
      <c r="H58" s="175">
        <f t="shared" si="10"/>
        <v>248</v>
      </c>
      <c r="I58" s="175">
        <f t="shared" si="8"/>
        <v>295</v>
      </c>
      <c r="J58" s="175">
        <f t="shared" si="8"/>
        <v>543</v>
      </c>
      <c r="K58" s="176" t="s">
        <v>243</v>
      </c>
    </row>
    <row r="59" spans="1:11" ht="17.100000000000001" customHeight="1" x14ac:dyDescent="0.25">
      <c r="A59" s="173" t="s">
        <v>248</v>
      </c>
      <c r="B59" s="175">
        <v>286</v>
      </c>
      <c r="C59" s="175">
        <v>221</v>
      </c>
      <c r="D59" s="175">
        <f t="shared" si="9"/>
        <v>507</v>
      </c>
      <c r="E59" s="175">
        <v>0</v>
      </c>
      <c r="F59" s="175">
        <v>0</v>
      </c>
      <c r="G59" s="175">
        <v>0</v>
      </c>
      <c r="H59" s="175">
        <f t="shared" si="10"/>
        <v>286</v>
      </c>
      <c r="I59" s="175">
        <f t="shared" si="8"/>
        <v>221</v>
      </c>
      <c r="J59" s="175">
        <f t="shared" si="8"/>
        <v>507</v>
      </c>
      <c r="K59" s="176" t="s">
        <v>249</v>
      </c>
    </row>
    <row r="60" spans="1:11" ht="17.100000000000001" customHeight="1" x14ac:dyDescent="0.25">
      <c r="A60" s="173" t="s">
        <v>90</v>
      </c>
      <c r="B60" s="175">
        <f>SUM(B45:B59)</f>
        <v>4059</v>
      </c>
      <c r="C60" s="175">
        <f t="shared" ref="C60:J60" si="11">SUM(C45:C59)</f>
        <v>5028</v>
      </c>
      <c r="D60" s="175">
        <f t="shared" si="11"/>
        <v>9087</v>
      </c>
      <c r="E60" s="175">
        <f t="shared" si="11"/>
        <v>0</v>
      </c>
      <c r="F60" s="175">
        <f t="shared" si="11"/>
        <v>0</v>
      </c>
      <c r="G60" s="175">
        <f t="shared" si="11"/>
        <v>0</v>
      </c>
      <c r="H60" s="175">
        <f t="shared" si="11"/>
        <v>4059</v>
      </c>
      <c r="I60" s="175">
        <f t="shared" si="11"/>
        <v>5028</v>
      </c>
      <c r="J60" s="175">
        <f t="shared" si="11"/>
        <v>9087</v>
      </c>
      <c r="K60" s="176" t="s">
        <v>91</v>
      </c>
    </row>
    <row r="61" spans="1:11" ht="17.100000000000001" customHeight="1" x14ac:dyDescent="0.25">
      <c r="A61" s="173" t="s">
        <v>92</v>
      </c>
      <c r="B61" s="175"/>
      <c r="C61" s="175"/>
      <c r="D61" s="175"/>
      <c r="E61" s="175"/>
      <c r="F61" s="175"/>
      <c r="G61" s="175"/>
      <c r="H61" s="175"/>
      <c r="I61" s="175"/>
      <c r="J61" s="175"/>
      <c r="K61" s="176" t="s">
        <v>93</v>
      </c>
    </row>
    <row r="62" spans="1:11" ht="17.100000000000001" customHeight="1" x14ac:dyDescent="0.25">
      <c r="A62" s="173" t="s">
        <v>226</v>
      </c>
      <c r="B62" s="175">
        <v>185</v>
      </c>
      <c r="C62" s="175">
        <v>161</v>
      </c>
      <c r="D62" s="175">
        <f>SUM(B62:C62)</f>
        <v>346</v>
      </c>
      <c r="E62" s="175">
        <v>0</v>
      </c>
      <c r="F62" s="175">
        <v>0</v>
      </c>
      <c r="G62" s="175">
        <v>0</v>
      </c>
      <c r="H62" s="175">
        <f>SUM(E62,B62)</f>
        <v>185</v>
      </c>
      <c r="I62" s="175">
        <f t="shared" ref="I62:J66" si="12">SUM(F62,C62)</f>
        <v>161</v>
      </c>
      <c r="J62" s="175">
        <f t="shared" si="12"/>
        <v>346</v>
      </c>
      <c r="K62" s="176" t="s">
        <v>257</v>
      </c>
    </row>
    <row r="63" spans="1:11" ht="17.100000000000001" customHeight="1" x14ac:dyDescent="0.25">
      <c r="A63" s="173" t="s">
        <v>316</v>
      </c>
      <c r="B63" s="175">
        <v>258</v>
      </c>
      <c r="C63" s="175">
        <v>100</v>
      </c>
      <c r="D63" s="175">
        <f t="shared" ref="D63:D66" si="13">SUM(B63:C63)</f>
        <v>358</v>
      </c>
      <c r="E63" s="175">
        <v>0</v>
      </c>
      <c r="F63" s="175">
        <v>0</v>
      </c>
      <c r="G63" s="175">
        <v>0</v>
      </c>
      <c r="H63" s="175">
        <f>SUM(E63,B63)</f>
        <v>258</v>
      </c>
      <c r="I63" s="175">
        <f t="shared" si="12"/>
        <v>100</v>
      </c>
      <c r="J63" s="175">
        <f t="shared" si="12"/>
        <v>358</v>
      </c>
      <c r="K63" s="176" t="s">
        <v>231</v>
      </c>
    </row>
    <row r="64" spans="1:11" ht="17.100000000000001" customHeight="1" x14ac:dyDescent="0.25">
      <c r="A64" s="173" t="s">
        <v>472</v>
      </c>
      <c r="B64" s="175">
        <v>234</v>
      </c>
      <c r="C64" s="175">
        <v>209</v>
      </c>
      <c r="D64" s="175">
        <f t="shared" si="13"/>
        <v>443</v>
      </c>
      <c r="E64" s="175">
        <v>0</v>
      </c>
      <c r="F64" s="175">
        <v>0</v>
      </c>
      <c r="G64" s="175">
        <v>0</v>
      </c>
      <c r="H64" s="175">
        <f>SUM(E64,B64)</f>
        <v>234</v>
      </c>
      <c r="I64" s="175">
        <f t="shared" si="12"/>
        <v>209</v>
      </c>
      <c r="J64" s="175">
        <f t="shared" si="12"/>
        <v>443</v>
      </c>
      <c r="K64" s="176" t="s">
        <v>1551</v>
      </c>
    </row>
    <row r="65" spans="1:11" ht="17.100000000000001" customHeight="1" x14ac:dyDescent="0.25">
      <c r="A65" s="173" t="s">
        <v>964</v>
      </c>
      <c r="B65" s="175">
        <v>33</v>
      </c>
      <c r="C65" s="175">
        <v>62</v>
      </c>
      <c r="D65" s="175">
        <f t="shared" si="13"/>
        <v>95</v>
      </c>
      <c r="E65" s="175">
        <v>0</v>
      </c>
      <c r="F65" s="175">
        <v>0</v>
      </c>
      <c r="G65" s="175">
        <v>0</v>
      </c>
      <c r="H65" s="175">
        <f>SUM(E65,B65)</f>
        <v>33</v>
      </c>
      <c r="I65" s="175">
        <f t="shared" si="12"/>
        <v>62</v>
      </c>
      <c r="J65" s="175">
        <f t="shared" si="12"/>
        <v>95</v>
      </c>
      <c r="K65" s="176" t="s">
        <v>1593</v>
      </c>
    </row>
    <row r="66" spans="1:11" ht="17.100000000000001" customHeight="1" x14ac:dyDescent="0.25">
      <c r="A66" s="173" t="s">
        <v>248</v>
      </c>
      <c r="B66" s="175">
        <v>330</v>
      </c>
      <c r="C66" s="175">
        <v>100</v>
      </c>
      <c r="D66" s="175">
        <f t="shared" si="13"/>
        <v>430</v>
      </c>
      <c r="E66" s="175">
        <v>0</v>
      </c>
      <c r="F66" s="175">
        <v>0</v>
      </c>
      <c r="G66" s="175">
        <v>0</v>
      </c>
      <c r="H66" s="175">
        <f>SUM(E66,B66)</f>
        <v>330</v>
      </c>
      <c r="I66" s="175">
        <f t="shared" si="12"/>
        <v>100</v>
      </c>
      <c r="J66" s="175">
        <f t="shared" si="12"/>
        <v>430</v>
      </c>
      <c r="K66" s="176" t="s">
        <v>249</v>
      </c>
    </row>
    <row r="67" spans="1:11" ht="17.100000000000001" customHeight="1" thickBot="1" x14ac:dyDescent="0.3">
      <c r="A67" s="173" t="s">
        <v>127</v>
      </c>
      <c r="B67" s="175">
        <f>SUM(B62:B66)</f>
        <v>1040</v>
      </c>
      <c r="C67" s="175">
        <f t="shared" ref="C67:J67" si="14">SUM(C62:C66)</f>
        <v>632</v>
      </c>
      <c r="D67" s="175">
        <f t="shared" si="14"/>
        <v>1672</v>
      </c>
      <c r="E67" s="175">
        <f t="shared" si="14"/>
        <v>0</v>
      </c>
      <c r="F67" s="175">
        <f t="shared" si="14"/>
        <v>0</v>
      </c>
      <c r="G67" s="175">
        <f t="shared" si="14"/>
        <v>0</v>
      </c>
      <c r="H67" s="175">
        <f t="shared" si="14"/>
        <v>1040</v>
      </c>
      <c r="I67" s="175">
        <f t="shared" si="14"/>
        <v>632</v>
      </c>
      <c r="J67" s="175">
        <f t="shared" si="14"/>
        <v>1672</v>
      </c>
      <c r="K67" s="176" t="s">
        <v>261</v>
      </c>
    </row>
    <row r="68" spans="1:11" ht="20.25" customHeight="1" thickBot="1" x14ac:dyDescent="0.3">
      <c r="A68" s="188" t="s">
        <v>384</v>
      </c>
      <c r="B68" s="189">
        <f>SUM(B67,B60)</f>
        <v>5099</v>
      </c>
      <c r="C68" s="189">
        <f t="shared" ref="C68:J68" si="15">SUM(C67,C60)</f>
        <v>5660</v>
      </c>
      <c r="D68" s="189">
        <f t="shared" si="15"/>
        <v>10759</v>
      </c>
      <c r="E68" s="189">
        <f t="shared" si="15"/>
        <v>0</v>
      </c>
      <c r="F68" s="189">
        <f t="shared" si="15"/>
        <v>0</v>
      </c>
      <c r="G68" s="189">
        <f t="shared" si="15"/>
        <v>0</v>
      </c>
      <c r="H68" s="189">
        <f t="shared" si="15"/>
        <v>5099</v>
      </c>
      <c r="I68" s="189">
        <f t="shared" si="15"/>
        <v>5660</v>
      </c>
      <c r="J68" s="189">
        <f t="shared" si="15"/>
        <v>10759</v>
      </c>
      <c r="K68" s="190" t="s">
        <v>263</v>
      </c>
    </row>
    <row r="69" spans="1:11" ht="14.4" thickTop="1" x14ac:dyDescent="0.25"/>
  </sheetData>
  <mergeCells count="20">
    <mergeCell ref="A1:K1"/>
    <mergeCell ref="A2:K2"/>
    <mergeCell ref="A4:A7"/>
    <mergeCell ref="B4:D4"/>
    <mergeCell ref="E4:G4"/>
    <mergeCell ref="H4:J4"/>
    <mergeCell ref="K4:K7"/>
    <mergeCell ref="B5:D5"/>
    <mergeCell ref="E5:G5"/>
    <mergeCell ref="H5:J5"/>
    <mergeCell ref="A37:K37"/>
    <mergeCell ref="A38:K38"/>
    <mergeCell ref="A40:A43"/>
    <mergeCell ref="B40:D40"/>
    <mergeCell ref="E40:G40"/>
    <mergeCell ref="H40:J40"/>
    <mergeCell ref="K40:K43"/>
    <mergeCell ref="B41:D41"/>
    <mergeCell ref="E41:G41"/>
    <mergeCell ref="H41:J41"/>
  </mergeCells>
  <printOptions horizontalCentered="1"/>
  <pageMargins left="0.5" right="0.5" top="1" bottom="0.5" header="1" footer="0.5"/>
  <pageSetup paperSize="9" scale="80"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3:K79"/>
  <sheetViews>
    <sheetView rightToLeft="1" view="pageBreakPreview" topLeftCell="A63" zoomScale="85" zoomScaleSheetLayoutView="85" workbookViewId="0">
      <selection activeCell="A84" sqref="A84"/>
    </sheetView>
  </sheetViews>
  <sheetFormatPr defaultColWidth="9" defaultRowHeight="13.8" x14ac:dyDescent="0.25"/>
  <cols>
    <col min="1" max="1" width="29.59765625" style="392" customWidth="1"/>
    <col min="2" max="2" width="8.19921875" style="392" customWidth="1"/>
    <col min="3" max="3" width="9.5" style="392" customWidth="1"/>
    <col min="4" max="4" width="8.8984375" style="392" customWidth="1"/>
    <col min="5" max="7" width="9.5" style="392" customWidth="1"/>
    <col min="8" max="8" width="8.69921875" style="392" customWidth="1"/>
    <col min="9" max="9" width="9.5" style="392" customWidth="1"/>
    <col min="10" max="10" width="8.3984375" style="392" customWidth="1"/>
    <col min="11" max="11" width="42.19921875" style="392" customWidth="1"/>
    <col min="12" max="16384" width="9" style="392"/>
  </cols>
  <sheetData>
    <row r="3" spans="1:11" ht="29.25" customHeight="1" x14ac:dyDescent="0.25">
      <c r="A3" s="738" t="s">
        <v>1645</v>
      </c>
      <c r="B3" s="738"/>
      <c r="C3" s="738"/>
      <c r="D3" s="738"/>
      <c r="E3" s="738"/>
      <c r="F3" s="738"/>
      <c r="G3" s="738"/>
      <c r="H3" s="738"/>
      <c r="I3" s="738"/>
      <c r="J3" s="738"/>
      <c r="K3" s="738"/>
    </row>
    <row r="4" spans="1:11" ht="39.75" customHeight="1" x14ac:dyDescent="0.25">
      <c r="A4" s="742" t="s">
        <v>1646</v>
      </c>
      <c r="B4" s="742"/>
      <c r="C4" s="742"/>
      <c r="D4" s="742"/>
      <c r="E4" s="742"/>
      <c r="F4" s="742"/>
      <c r="G4" s="742"/>
      <c r="H4" s="742"/>
      <c r="I4" s="742"/>
      <c r="J4" s="742"/>
      <c r="K4" s="742"/>
    </row>
    <row r="5" spans="1:11" ht="18.75" customHeight="1" thickBot="1" x14ac:dyDescent="0.3">
      <c r="A5" s="342" t="s">
        <v>1647</v>
      </c>
      <c r="K5" s="426" t="s">
        <v>1648</v>
      </c>
    </row>
    <row r="6" spans="1:11" ht="16.2" thickTop="1" x14ac:dyDescent="0.3">
      <c r="A6" s="735" t="s">
        <v>205</v>
      </c>
      <c r="B6" s="746" t="s">
        <v>1</v>
      </c>
      <c r="C6" s="746"/>
      <c r="D6" s="746"/>
      <c r="E6" s="746" t="s">
        <v>2</v>
      </c>
      <c r="F6" s="746"/>
      <c r="G6" s="746"/>
      <c r="H6" s="746" t="s">
        <v>4</v>
      </c>
      <c r="I6" s="746"/>
      <c r="J6" s="746"/>
      <c r="K6" s="735" t="s">
        <v>206</v>
      </c>
    </row>
    <row r="7" spans="1:11" ht="15.6" x14ac:dyDescent="0.3">
      <c r="A7" s="736"/>
      <c r="B7" s="747" t="s">
        <v>6</v>
      </c>
      <c r="C7" s="747"/>
      <c r="D7" s="747"/>
      <c r="E7" s="747" t="s">
        <v>7</v>
      </c>
      <c r="F7" s="747"/>
      <c r="G7" s="747"/>
      <c r="H7" s="747" t="s">
        <v>9</v>
      </c>
      <c r="I7" s="747"/>
      <c r="J7" s="747"/>
      <c r="K7" s="736"/>
    </row>
    <row r="8" spans="1:11" ht="15.6" x14ac:dyDescent="0.3">
      <c r="A8" s="736"/>
      <c r="B8" s="390" t="s">
        <v>10</v>
      </c>
      <c r="C8" s="390" t="s">
        <v>113</v>
      </c>
      <c r="D8" s="390" t="s">
        <v>12</v>
      </c>
      <c r="E8" s="390" t="s">
        <v>10</v>
      </c>
      <c r="F8" s="390" t="s">
        <v>113</v>
      </c>
      <c r="G8" s="390" t="s">
        <v>12</v>
      </c>
      <c r="H8" s="390" t="s">
        <v>10</v>
      </c>
      <c r="I8" s="390" t="s">
        <v>113</v>
      </c>
      <c r="J8" s="390" t="s">
        <v>12</v>
      </c>
      <c r="K8" s="736"/>
    </row>
    <row r="9" spans="1:11" ht="16.2" thickBot="1" x14ac:dyDescent="0.35">
      <c r="A9" s="737"/>
      <c r="B9" s="4" t="s">
        <v>13</v>
      </c>
      <c r="C9" s="4" t="s">
        <v>14</v>
      </c>
      <c r="D9" s="4" t="s">
        <v>9</v>
      </c>
      <c r="E9" s="4" t="s">
        <v>13</v>
      </c>
      <c r="F9" s="4" t="s">
        <v>14</v>
      </c>
      <c r="G9" s="4" t="s">
        <v>9</v>
      </c>
      <c r="H9" s="4" t="s">
        <v>13</v>
      </c>
      <c r="I9" s="4" t="s">
        <v>14</v>
      </c>
      <c r="J9" s="4" t="s">
        <v>9</v>
      </c>
      <c r="K9" s="737"/>
    </row>
    <row r="10" spans="1:11" ht="24" customHeight="1" x14ac:dyDescent="0.25">
      <c r="A10" s="8" t="s">
        <v>15</v>
      </c>
      <c r="B10" s="9"/>
      <c r="C10" s="9"/>
      <c r="D10" s="9"/>
      <c r="E10" s="9"/>
      <c r="F10" s="9"/>
      <c r="G10" s="9"/>
      <c r="H10" s="9"/>
      <c r="I10" s="9"/>
      <c r="J10" s="9"/>
      <c r="K10" s="396" t="s">
        <v>207</v>
      </c>
    </row>
    <row r="11" spans="1:11" ht="24" customHeight="1" x14ac:dyDescent="0.25">
      <c r="A11" s="8" t="s">
        <v>218</v>
      </c>
      <c r="B11" s="9">
        <v>26</v>
      </c>
      <c r="C11" s="9">
        <v>22</v>
      </c>
      <c r="D11" s="9">
        <f>SUM(B11:C11)</f>
        <v>48</v>
      </c>
      <c r="E11" s="9">
        <v>0</v>
      </c>
      <c r="F11" s="9">
        <v>0</v>
      </c>
      <c r="G11" s="9">
        <f>SUM(E11:F11)</f>
        <v>0</v>
      </c>
      <c r="H11" s="9">
        <f t="shared" ref="H11:I13" si="0">SUM(B11,E11)</f>
        <v>26</v>
      </c>
      <c r="I11" s="9">
        <f t="shared" si="0"/>
        <v>22</v>
      </c>
      <c r="J11" s="9">
        <f>SUM(H11:I11)</f>
        <v>48</v>
      </c>
      <c r="K11" s="396" t="s">
        <v>219</v>
      </c>
    </row>
    <row r="12" spans="1:11" ht="24" customHeight="1" x14ac:dyDescent="0.25">
      <c r="A12" s="8" t="s">
        <v>1649</v>
      </c>
      <c r="B12" s="9">
        <v>50</v>
      </c>
      <c r="C12" s="9">
        <v>63</v>
      </c>
      <c r="D12" s="9">
        <f t="shared" ref="D12:D15" si="1">SUM(B12:C12)</f>
        <v>113</v>
      </c>
      <c r="E12" s="9">
        <v>0</v>
      </c>
      <c r="F12" s="9">
        <v>0</v>
      </c>
      <c r="G12" s="9">
        <v>0</v>
      </c>
      <c r="H12" s="9">
        <f t="shared" si="0"/>
        <v>50</v>
      </c>
      <c r="I12" s="9">
        <f t="shared" si="0"/>
        <v>63</v>
      </c>
      <c r="J12" s="9">
        <f>SUM(H12:I12)</f>
        <v>113</v>
      </c>
      <c r="K12" s="396" t="s">
        <v>1650</v>
      </c>
    </row>
    <row r="13" spans="1:11" ht="24" customHeight="1" x14ac:dyDescent="0.25">
      <c r="A13" s="8" t="s">
        <v>90</v>
      </c>
      <c r="B13" s="9">
        <f>SUM(B11:B12)</f>
        <v>76</v>
      </c>
      <c r="C13" s="9">
        <f>SUM(C11:C12)</f>
        <v>85</v>
      </c>
      <c r="D13" s="9">
        <f t="shared" si="1"/>
        <v>161</v>
      </c>
      <c r="E13" s="9">
        <f t="shared" ref="E13:G13" si="2">SUM(E11:E12)</f>
        <v>0</v>
      </c>
      <c r="F13" s="9">
        <f t="shared" si="2"/>
        <v>0</v>
      </c>
      <c r="G13" s="9">
        <f t="shared" si="2"/>
        <v>0</v>
      </c>
      <c r="H13" s="9">
        <f t="shared" si="0"/>
        <v>76</v>
      </c>
      <c r="I13" s="9">
        <f t="shared" si="0"/>
        <v>85</v>
      </c>
      <c r="J13" s="9">
        <f>SUM(H13:I13)</f>
        <v>161</v>
      </c>
      <c r="K13" s="396" t="s">
        <v>323</v>
      </c>
    </row>
    <row r="14" spans="1:11" ht="24" customHeight="1" x14ac:dyDescent="0.25">
      <c r="A14" s="8" t="s">
        <v>92</v>
      </c>
      <c r="B14" s="9"/>
      <c r="C14" s="9"/>
      <c r="D14" s="9"/>
      <c r="E14" s="9"/>
      <c r="F14" s="9"/>
      <c r="G14" s="9"/>
      <c r="H14" s="9"/>
      <c r="I14" s="9"/>
      <c r="J14" s="9"/>
      <c r="K14" s="396" t="s">
        <v>1651</v>
      </c>
    </row>
    <row r="15" spans="1:11" ht="24" customHeight="1" x14ac:dyDescent="0.25">
      <c r="A15" s="8" t="s">
        <v>1649</v>
      </c>
      <c r="B15" s="9">
        <v>13</v>
      </c>
      <c r="C15" s="9">
        <v>4</v>
      </c>
      <c r="D15" s="9">
        <f t="shared" si="1"/>
        <v>17</v>
      </c>
      <c r="E15" s="9">
        <v>0</v>
      </c>
      <c r="F15" s="9">
        <v>0</v>
      </c>
      <c r="G15" s="9">
        <v>0</v>
      </c>
      <c r="H15" s="9">
        <f>SUM(B15,E15)</f>
        <v>13</v>
      </c>
      <c r="I15" s="9">
        <f>SUM(C15,F15)</f>
        <v>4</v>
      </c>
      <c r="J15" s="9">
        <f>SUM(D15,G15)</f>
        <v>17</v>
      </c>
      <c r="K15" s="396" t="s">
        <v>1650</v>
      </c>
    </row>
    <row r="16" spans="1:11" ht="24" customHeight="1" thickBot="1" x14ac:dyDescent="0.3">
      <c r="A16" s="8" t="s">
        <v>1652</v>
      </c>
      <c r="B16" s="9">
        <f>SUM(B15)</f>
        <v>13</v>
      </c>
      <c r="C16" s="9">
        <f t="shared" ref="C16:J16" si="3">SUM(C15)</f>
        <v>4</v>
      </c>
      <c r="D16" s="9">
        <f t="shared" si="3"/>
        <v>17</v>
      </c>
      <c r="E16" s="9">
        <f t="shared" si="3"/>
        <v>0</v>
      </c>
      <c r="F16" s="9">
        <f t="shared" si="3"/>
        <v>0</v>
      </c>
      <c r="G16" s="9">
        <f t="shared" si="3"/>
        <v>0</v>
      </c>
      <c r="H16" s="9">
        <f t="shared" si="3"/>
        <v>13</v>
      </c>
      <c r="I16" s="9">
        <f t="shared" si="3"/>
        <v>4</v>
      </c>
      <c r="J16" s="9">
        <f t="shared" si="3"/>
        <v>17</v>
      </c>
      <c r="K16" s="396" t="s">
        <v>325</v>
      </c>
    </row>
    <row r="17" spans="1:11" ht="24" customHeight="1" thickBot="1" x14ac:dyDescent="0.3">
      <c r="A17" s="23" t="s">
        <v>384</v>
      </c>
      <c r="B17" s="24">
        <f t="shared" ref="B17:J17" si="4">SUM(B16,B13)</f>
        <v>89</v>
      </c>
      <c r="C17" s="24">
        <f t="shared" si="4"/>
        <v>89</v>
      </c>
      <c r="D17" s="24">
        <f t="shared" si="4"/>
        <v>178</v>
      </c>
      <c r="E17" s="24">
        <f t="shared" si="4"/>
        <v>0</v>
      </c>
      <c r="F17" s="24">
        <f t="shared" si="4"/>
        <v>0</v>
      </c>
      <c r="G17" s="24">
        <f t="shared" si="4"/>
        <v>0</v>
      </c>
      <c r="H17" s="24">
        <f t="shared" si="4"/>
        <v>89</v>
      </c>
      <c r="I17" s="24">
        <f t="shared" si="4"/>
        <v>89</v>
      </c>
      <c r="J17" s="24">
        <f t="shared" si="4"/>
        <v>178</v>
      </c>
      <c r="K17" s="397" t="s">
        <v>263</v>
      </c>
    </row>
    <row r="18" spans="1:11" ht="14.4" thickTop="1" x14ac:dyDescent="0.25"/>
    <row r="19" spans="1:11" ht="42.75" customHeight="1" x14ac:dyDescent="0.25"/>
    <row r="20" spans="1:11" ht="42.75" customHeight="1" x14ac:dyDescent="0.25"/>
    <row r="21" spans="1:11" ht="42.75" customHeight="1" x14ac:dyDescent="0.25"/>
    <row r="22" spans="1:11" ht="42.75" customHeight="1" x14ac:dyDescent="0.25"/>
    <row r="23" spans="1:11" s="659" customFormat="1" ht="42.75" customHeight="1" x14ac:dyDescent="0.25"/>
    <row r="24" spans="1:11" ht="42.75" customHeight="1" x14ac:dyDescent="0.25"/>
    <row r="25" spans="1:11" ht="18" customHeight="1" x14ac:dyDescent="0.25"/>
    <row r="26" spans="1:11" ht="18" customHeight="1" x14ac:dyDescent="0.25"/>
    <row r="27" spans="1:11" ht="18" customHeight="1" x14ac:dyDescent="0.25"/>
    <row r="28" spans="1:11" ht="18" customHeight="1" x14ac:dyDescent="0.25"/>
    <row r="29" spans="1:11" ht="18" customHeight="1" x14ac:dyDescent="0.25"/>
    <row r="30" spans="1:11" ht="18" customHeight="1" x14ac:dyDescent="0.25"/>
    <row r="31" spans="1:11" ht="30" customHeight="1" x14ac:dyDescent="0.25">
      <c r="A31" s="738" t="s">
        <v>1653</v>
      </c>
      <c r="B31" s="738"/>
      <c r="C31" s="738"/>
      <c r="D31" s="738"/>
      <c r="E31" s="738"/>
      <c r="F31" s="738"/>
      <c r="G31" s="738"/>
      <c r="H31" s="738"/>
      <c r="I31" s="738"/>
      <c r="J31" s="738"/>
      <c r="K31" s="738"/>
    </row>
    <row r="32" spans="1:11" ht="39" customHeight="1" x14ac:dyDescent="0.25">
      <c r="A32" s="742" t="s">
        <v>1654</v>
      </c>
      <c r="B32" s="742"/>
      <c r="C32" s="742"/>
      <c r="D32" s="742"/>
      <c r="E32" s="742"/>
      <c r="F32" s="742"/>
      <c r="G32" s="742"/>
      <c r="H32" s="742"/>
      <c r="I32" s="742"/>
      <c r="J32" s="742"/>
      <c r="K32" s="742"/>
    </row>
    <row r="33" spans="1:11" ht="24.75" customHeight="1" thickBot="1" x14ac:dyDescent="0.3">
      <c r="A33" s="357" t="s">
        <v>1655</v>
      </c>
      <c r="K33" s="426" t="s">
        <v>1656</v>
      </c>
    </row>
    <row r="34" spans="1:11" ht="24.75" customHeight="1" thickTop="1" x14ac:dyDescent="0.3">
      <c r="A34" s="735" t="s">
        <v>205</v>
      </c>
      <c r="B34" s="746" t="s">
        <v>1</v>
      </c>
      <c r="C34" s="746"/>
      <c r="D34" s="746"/>
      <c r="E34" s="746" t="s">
        <v>2</v>
      </c>
      <c r="F34" s="746"/>
      <c r="G34" s="746"/>
      <c r="H34" s="746" t="s">
        <v>4</v>
      </c>
      <c r="I34" s="746"/>
      <c r="J34" s="746"/>
      <c r="K34" s="735" t="s">
        <v>206</v>
      </c>
    </row>
    <row r="35" spans="1:11" ht="24.75" customHeight="1" x14ac:dyDescent="0.3">
      <c r="A35" s="736"/>
      <c r="B35" s="747" t="s">
        <v>6</v>
      </c>
      <c r="C35" s="747"/>
      <c r="D35" s="747"/>
      <c r="E35" s="747" t="s">
        <v>7</v>
      </c>
      <c r="F35" s="747"/>
      <c r="G35" s="747"/>
      <c r="H35" s="747" t="s">
        <v>9</v>
      </c>
      <c r="I35" s="747"/>
      <c r="J35" s="747"/>
      <c r="K35" s="736"/>
    </row>
    <row r="36" spans="1:11" ht="24.75" customHeight="1" x14ac:dyDescent="0.3">
      <c r="A36" s="736"/>
      <c r="B36" s="390" t="s">
        <v>10</v>
      </c>
      <c r="C36" s="390" t="s">
        <v>113</v>
      </c>
      <c r="D36" s="390" t="s">
        <v>12</v>
      </c>
      <c r="E36" s="390" t="s">
        <v>10</v>
      </c>
      <c r="F36" s="390" t="s">
        <v>113</v>
      </c>
      <c r="G36" s="390" t="s">
        <v>12</v>
      </c>
      <c r="H36" s="390" t="s">
        <v>10</v>
      </c>
      <c r="I36" s="390" t="s">
        <v>113</v>
      </c>
      <c r="J36" s="390" t="s">
        <v>12</v>
      </c>
      <c r="K36" s="736"/>
    </row>
    <row r="37" spans="1:11" ht="24.75" customHeight="1" thickBot="1" x14ac:dyDescent="0.35">
      <c r="A37" s="737"/>
      <c r="B37" s="4" t="s">
        <v>13</v>
      </c>
      <c r="C37" s="4" t="s">
        <v>14</v>
      </c>
      <c r="D37" s="4" t="s">
        <v>9</v>
      </c>
      <c r="E37" s="4" t="s">
        <v>13</v>
      </c>
      <c r="F37" s="4" t="s">
        <v>14</v>
      </c>
      <c r="G37" s="4" t="s">
        <v>9</v>
      </c>
      <c r="H37" s="4" t="s">
        <v>13</v>
      </c>
      <c r="I37" s="4" t="s">
        <v>14</v>
      </c>
      <c r="J37" s="4" t="s">
        <v>9</v>
      </c>
      <c r="K37" s="737"/>
    </row>
    <row r="38" spans="1:11" ht="24.75" customHeight="1" x14ac:dyDescent="0.25">
      <c r="A38" s="8" t="s">
        <v>15</v>
      </c>
      <c r="B38" s="9"/>
      <c r="C38" s="9"/>
      <c r="D38" s="9"/>
      <c r="E38" s="9"/>
      <c r="F38" s="9"/>
      <c r="G38" s="9"/>
      <c r="H38" s="9"/>
      <c r="I38" s="9"/>
      <c r="J38" s="9"/>
      <c r="K38" s="396" t="s">
        <v>207</v>
      </c>
    </row>
    <row r="39" spans="1:11" ht="24.75" customHeight="1" x14ac:dyDescent="0.25">
      <c r="A39" s="8" t="s">
        <v>218</v>
      </c>
      <c r="B39" s="9">
        <v>39</v>
      </c>
      <c r="C39" s="9">
        <v>52</v>
      </c>
      <c r="D39" s="9">
        <f>SUM(B39:C39)</f>
        <v>91</v>
      </c>
      <c r="E39" s="9">
        <v>0</v>
      </c>
      <c r="F39" s="9">
        <v>0</v>
      </c>
      <c r="G39" s="9">
        <f>SUM(E39:F39)</f>
        <v>0</v>
      </c>
      <c r="H39" s="9">
        <f>SUM(B39,E39)</f>
        <v>39</v>
      </c>
      <c r="I39" s="9">
        <f>SUM(C39,F39)</f>
        <v>52</v>
      </c>
      <c r="J39" s="9">
        <f>SUM(H39:I39)</f>
        <v>91</v>
      </c>
      <c r="K39" s="396" t="s">
        <v>219</v>
      </c>
    </row>
    <row r="40" spans="1:11" ht="24.75" customHeight="1" x14ac:dyDescent="0.25">
      <c r="A40" s="8" t="s">
        <v>1649</v>
      </c>
      <c r="B40" s="9">
        <v>139</v>
      </c>
      <c r="C40" s="9">
        <v>144</v>
      </c>
      <c r="D40" s="9">
        <f t="shared" ref="D40:D41" si="5">SUM(B40:C40)</f>
        <v>283</v>
      </c>
      <c r="E40" s="9">
        <v>0</v>
      </c>
      <c r="F40" s="9">
        <v>0</v>
      </c>
      <c r="G40" s="9">
        <v>0</v>
      </c>
      <c r="H40" s="9">
        <f>SUM(B40,E40)</f>
        <v>139</v>
      </c>
      <c r="I40" s="9">
        <f>SUM(C40,F40)</f>
        <v>144</v>
      </c>
      <c r="J40" s="9">
        <f>SUM(H40:I40)</f>
        <v>283</v>
      </c>
      <c r="K40" s="396" t="s">
        <v>1650</v>
      </c>
    </row>
    <row r="41" spans="1:11" ht="24.75" customHeight="1" x14ac:dyDescent="0.25">
      <c r="A41" s="8" t="s">
        <v>90</v>
      </c>
      <c r="B41" s="9">
        <f>SUM(B39:B40)</f>
        <v>178</v>
      </c>
      <c r="C41" s="9">
        <f>SUM(C39:C40)</f>
        <v>196</v>
      </c>
      <c r="D41" s="9">
        <f t="shared" si="5"/>
        <v>374</v>
      </c>
      <c r="E41" s="9">
        <f t="shared" ref="E41:J41" si="6">SUM(E39:E40)</f>
        <v>0</v>
      </c>
      <c r="F41" s="9">
        <f t="shared" si="6"/>
        <v>0</v>
      </c>
      <c r="G41" s="9">
        <f t="shared" si="6"/>
        <v>0</v>
      </c>
      <c r="H41" s="9">
        <f t="shared" si="6"/>
        <v>178</v>
      </c>
      <c r="I41" s="9">
        <f t="shared" si="6"/>
        <v>196</v>
      </c>
      <c r="J41" s="9">
        <f t="shared" si="6"/>
        <v>374</v>
      </c>
      <c r="K41" s="396" t="s">
        <v>323</v>
      </c>
    </row>
    <row r="42" spans="1:11" ht="24.75" customHeight="1" x14ac:dyDescent="0.25">
      <c r="A42" s="8" t="s">
        <v>92</v>
      </c>
      <c r="B42" s="9"/>
      <c r="C42" s="9"/>
      <c r="D42" s="9"/>
      <c r="E42" s="9"/>
      <c r="F42" s="9"/>
      <c r="G42" s="9"/>
      <c r="H42" s="9"/>
      <c r="I42" s="9"/>
      <c r="J42" s="9"/>
      <c r="K42" s="396" t="s">
        <v>1651</v>
      </c>
    </row>
    <row r="43" spans="1:11" ht="24.75" customHeight="1" x14ac:dyDescent="0.25">
      <c r="A43" s="8" t="s">
        <v>1649</v>
      </c>
      <c r="B43" s="9">
        <v>62</v>
      </c>
      <c r="C43" s="9">
        <v>21</v>
      </c>
      <c r="D43" s="9">
        <f>SUM(B43:C43)</f>
        <v>83</v>
      </c>
      <c r="E43" s="9">
        <v>0</v>
      </c>
      <c r="F43" s="9">
        <v>0</v>
      </c>
      <c r="G43" s="9">
        <v>0</v>
      </c>
      <c r="H43" s="9">
        <f>SUM(B43,E43)</f>
        <v>62</v>
      </c>
      <c r="I43" s="9">
        <f>SUM(C43,F43)</f>
        <v>21</v>
      </c>
      <c r="J43" s="9">
        <f>SUM(D43,G43)</f>
        <v>83</v>
      </c>
      <c r="K43" s="396" t="s">
        <v>1650</v>
      </c>
    </row>
    <row r="44" spans="1:11" ht="24.75" customHeight="1" thickBot="1" x14ac:dyDescent="0.3">
      <c r="A44" s="8" t="s">
        <v>1652</v>
      </c>
      <c r="B44" s="9">
        <f>SUM(B43)</f>
        <v>62</v>
      </c>
      <c r="C44" s="9">
        <f t="shared" ref="C44:J44" si="7">SUM(C43)</f>
        <v>21</v>
      </c>
      <c r="D44" s="9">
        <f t="shared" si="7"/>
        <v>83</v>
      </c>
      <c r="E44" s="9">
        <f t="shared" si="7"/>
        <v>0</v>
      </c>
      <c r="F44" s="9">
        <f t="shared" si="7"/>
        <v>0</v>
      </c>
      <c r="G44" s="9">
        <f t="shared" si="7"/>
        <v>0</v>
      </c>
      <c r="H44" s="9">
        <f t="shared" si="7"/>
        <v>62</v>
      </c>
      <c r="I44" s="9">
        <f t="shared" si="7"/>
        <v>21</v>
      </c>
      <c r="J44" s="9">
        <f t="shared" si="7"/>
        <v>83</v>
      </c>
      <c r="K44" s="396" t="s">
        <v>325</v>
      </c>
    </row>
    <row r="45" spans="1:11" ht="24.75" customHeight="1" thickBot="1" x14ac:dyDescent="0.3">
      <c r="A45" s="23" t="s">
        <v>384</v>
      </c>
      <c r="B45" s="24">
        <f t="shared" ref="B45:J45" si="8">SUM(B44,B41)</f>
        <v>240</v>
      </c>
      <c r="C45" s="24">
        <f t="shared" si="8"/>
        <v>217</v>
      </c>
      <c r="D45" s="24">
        <f t="shared" si="8"/>
        <v>457</v>
      </c>
      <c r="E45" s="24">
        <f t="shared" si="8"/>
        <v>0</v>
      </c>
      <c r="F45" s="24">
        <f t="shared" si="8"/>
        <v>0</v>
      </c>
      <c r="G45" s="24">
        <f t="shared" si="8"/>
        <v>0</v>
      </c>
      <c r="H45" s="24">
        <f t="shared" si="8"/>
        <v>240</v>
      </c>
      <c r="I45" s="24">
        <f t="shared" si="8"/>
        <v>217</v>
      </c>
      <c r="J45" s="24">
        <f t="shared" si="8"/>
        <v>457</v>
      </c>
      <c r="K45" s="397" t="s">
        <v>263</v>
      </c>
    </row>
    <row r="46" spans="1:11" ht="22.5" customHeight="1" thickTop="1" x14ac:dyDescent="0.25"/>
    <row r="47" spans="1:11" ht="26.25" customHeight="1" x14ac:dyDescent="0.25"/>
    <row r="48" spans="1:11" ht="26.25" customHeight="1" x14ac:dyDescent="0.25"/>
    <row r="49" spans="1:11" ht="26.25" customHeight="1" x14ac:dyDescent="0.25"/>
    <row r="50" spans="1:11" ht="26.25" customHeight="1" x14ac:dyDescent="0.25"/>
    <row r="51" spans="1:11" ht="26.25" customHeight="1" x14ac:dyDescent="0.25"/>
    <row r="52" spans="1:11" ht="26.25" customHeight="1" x14ac:dyDescent="0.25"/>
    <row r="53" spans="1:11" ht="26.25" customHeight="1" x14ac:dyDescent="0.25"/>
    <row r="54" spans="1:11" ht="26.25" customHeight="1" x14ac:dyDescent="0.25"/>
    <row r="55" spans="1:11" s="569" customFormat="1" ht="26.25" customHeight="1" x14ac:dyDescent="0.25"/>
    <row r="56" spans="1:11" ht="26.25" customHeight="1" x14ac:dyDescent="0.25"/>
    <row r="57" spans="1:11" s="659" customFormat="1" ht="26.25" customHeight="1" x14ac:dyDescent="0.25"/>
    <row r="58" spans="1:11" s="659" customFormat="1" ht="26.25" customHeight="1" x14ac:dyDescent="0.25"/>
    <row r="59" spans="1:11" s="659" customFormat="1" ht="26.25" customHeight="1" x14ac:dyDescent="0.25"/>
    <row r="61" spans="1:11" ht="30.75" customHeight="1" x14ac:dyDescent="0.25">
      <c r="A61" s="738" t="s">
        <v>1657</v>
      </c>
      <c r="B61" s="738"/>
      <c r="C61" s="738"/>
      <c r="D61" s="738"/>
      <c r="E61" s="738"/>
      <c r="F61" s="738"/>
      <c r="G61" s="738"/>
      <c r="H61" s="738"/>
      <c r="I61" s="738"/>
      <c r="J61" s="738"/>
      <c r="K61" s="738"/>
    </row>
    <row r="62" spans="1:11" ht="39" customHeight="1" x14ac:dyDescent="0.25">
      <c r="A62" s="742" t="s">
        <v>1658</v>
      </c>
      <c r="B62" s="742"/>
      <c r="C62" s="742"/>
      <c r="D62" s="742"/>
      <c r="E62" s="742"/>
      <c r="F62" s="742"/>
      <c r="G62" s="742"/>
      <c r="H62" s="742"/>
      <c r="I62" s="742"/>
      <c r="J62" s="742"/>
      <c r="K62" s="742"/>
    </row>
    <row r="63" spans="1:11" ht="24.75" customHeight="1" thickBot="1" x14ac:dyDescent="0.3">
      <c r="A63" s="357" t="s">
        <v>1659</v>
      </c>
      <c r="K63" s="426" t="s">
        <v>1660</v>
      </c>
    </row>
    <row r="64" spans="1:11" ht="23.25" customHeight="1" thickTop="1" x14ac:dyDescent="0.3">
      <c r="A64" s="735" t="s">
        <v>205</v>
      </c>
      <c r="B64" s="746" t="s">
        <v>1</v>
      </c>
      <c r="C64" s="746"/>
      <c r="D64" s="746"/>
      <c r="E64" s="746" t="s">
        <v>2</v>
      </c>
      <c r="F64" s="746"/>
      <c r="G64" s="746"/>
      <c r="H64" s="746" t="s">
        <v>4</v>
      </c>
      <c r="I64" s="746"/>
      <c r="J64" s="746"/>
      <c r="K64" s="735" t="s">
        <v>206</v>
      </c>
    </row>
    <row r="65" spans="1:11" ht="23.25" customHeight="1" x14ac:dyDescent="0.3">
      <c r="A65" s="736"/>
      <c r="B65" s="747" t="s">
        <v>6</v>
      </c>
      <c r="C65" s="747"/>
      <c r="D65" s="747"/>
      <c r="E65" s="747" t="s">
        <v>7</v>
      </c>
      <c r="F65" s="747"/>
      <c r="G65" s="747"/>
      <c r="H65" s="747" t="s">
        <v>9</v>
      </c>
      <c r="I65" s="747"/>
      <c r="J65" s="747"/>
      <c r="K65" s="736"/>
    </row>
    <row r="66" spans="1:11" ht="23.25" customHeight="1" x14ac:dyDescent="0.3">
      <c r="A66" s="736"/>
      <c r="B66" s="390" t="s">
        <v>10</v>
      </c>
      <c r="C66" s="390" t="s">
        <v>113</v>
      </c>
      <c r="D66" s="390" t="s">
        <v>12</v>
      </c>
      <c r="E66" s="390" t="s">
        <v>10</v>
      </c>
      <c r="F66" s="390" t="s">
        <v>113</v>
      </c>
      <c r="G66" s="390" t="s">
        <v>12</v>
      </c>
      <c r="H66" s="390" t="s">
        <v>10</v>
      </c>
      <c r="I66" s="390" t="s">
        <v>113</v>
      </c>
      <c r="J66" s="390" t="s">
        <v>12</v>
      </c>
      <c r="K66" s="736"/>
    </row>
    <row r="67" spans="1:11" ht="23.25" customHeight="1" thickBot="1" x14ac:dyDescent="0.35">
      <c r="A67" s="737"/>
      <c r="B67" s="4" t="s">
        <v>13</v>
      </c>
      <c r="C67" s="4" t="s">
        <v>14</v>
      </c>
      <c r="D67" s="4" t="s">
        <v>9</v>
      </c>
      <c r="E67" s="4" t="s">
        <v>13</v>
      </c>
      <c r="F67" s="4" t="s">
        <v>14</v>
      </c>
      <c r="G67" s="4" t="s">
        <v>9</v>
      </c>
      <c r="H67" s="4" t="s">
        <v>13</v>
      </c>
      <c r="I67" s="4" t="s">
        <v>14</v>
      </c>
      <c r="J67" s="4" t="s">
        <v>9</v>
      </c>
      <c r="K67" s="737"/>
    </row>
    <row r="68" spans="1:11" ht="28.5" customHeight="1" x14ac:dyDescent="0.25">
      <c r="A68" s="8" t="s">
        <v>15</v>
      </c>
      <c r="B68" s="9"/>
      <c r="C68" s="9"/>
      <c r="D68" s="9"/>
      <c r="E68" s="9"/>
      <c r="F68" s="9"/>
      <c r="G68" s="9"/>
      <c r="H68" s="9"/>
      <c r="I68" s="9"/>
      <c r="J68" s="9"/>
      <c r="K68" s="396" t="s">
        <v>207</v>
      </c>
    </row>
    <row r="69" spans="1:11" ht="28.5" customHeight="1" x14ac:dyDescent="0.25">
      <c r="A69" s="8" t="s">
        <v>218</v>
      </c>
      <c r="B69" s="9">
        <v>15</v>
      </c>
      <c r="C69" s="9">
        <v>12</v>
      </c>
      <c r="D69" s="9">
        <f>SUM(B69:C69)</f>
        <v>27</v>
      </c>
      <c r="E69" s="9">
        <v>0</v>
      </c>
      <c r="F69" s="9">
        <v>0</v>
      </c>
      <c r="G69" s="9">
        <f>SUM(E69:F69)</f>
        <v>0</v>
      </c>
      <c r="H69" s="9">
        <f>SUM(B69,E69)</f>
        <v>15</v>
      </c>
      <c r="I69" s="9">
        <f>SUM(C69,F69)</f>
        <v>12</v>
      </c>
      <c r="J69" s="9">
        <f>SUM(H69:I69)</f>
        <v>27</v>
      </c>
      <c r="K69" s="396" t="s">
        <v>219</v>
      </c>
    </row>
    <row r="70" spans="1:11" ht="28.5" customHeight="1" x14ac:dyDescent="0.25">
      <c r="A70" s="8" t="s">
        <v>1649</v>
      </c>
      <c r="B70" s="9">
        <v>34</v>
      </c>
      <c r="C70" s="9">
        <v>22</v>
      </c>
      <c r="D70" s="9">
        <f t="shared" ref="D70:D71" si="9">SUM(B70:C70)</f>
        <v>56</v>
      </c>
      <c r="E70" s="9">
        <v>0</v>
      </c>
      <c r="F70" s="9">
        <v>0</v>
      </c>
      <c r="G70" s="9">
        <v>0</v>
      </c>
      <c r="H70" s="9">
        <f>SUM(E70,B70)</f>
        <v>34</v>
      </c>
      <c r="I70" s="9">
        <f>SUM(F70,C70)</f>
        <v>22</v>
      </c>
      <c r="J70" s="9">
        <f>SUM(H70:I70)</f>
        <v>56</v>
      </c>
      <c r="K70" s="396" t="s">
        <v>1650</v>
      </c>
    </row>
    <row r="71" spans="1:11" ht="28.5" customHeight="1" thickBot="1" x14ac:dyDescent="0.3">
      <c r="A71" s="8" t="s">
        <v>1092</v>
      </c>
      <c r="B71" s="9">
        <v>28</v>
      </c>
      <c r="C71" s="9">
        <v>36</v>
      </c>
      <c r="D71" s="9">
        <f t="shared" si="9"/>
        <v>64</v>
      </c>
      <c r="E71" s="9">
        <v>0</v>
      </c>
      <c r="F71" s="9">
        <v>0</v>
      </c>
      <c r="G71" s="9">
        <v>0</v>
      </c>
      <c r="H71" s="9">
        <f>SUM(E71,B71)</f>
        <v>28</v>
      </c>
      <c r="I71" s="9">
        <f>SUM(F71,C71)</f>
        <v>36</v>
      </c>
      <c r="J71" s="9">
        <f>SUM(H71:I71)</f>
        <v>64</v>
      </c>
      <c r="K71" s="396" t="s">
        <v>502</v>
      </c>
    </row>
    <row r="72" spans="1:11" ht="28.5" customHeight="1" thickBot="1" x14ac:dyDescent="0.3">
      <c r="A72" s="23" t="s">
        <v>384</v>
      </c>
      <c r="B72" s="24">
        <f>SUM(B69:B71)</f>
        <v>77</v>
      </c>
      <c r="C72" s="24">
        <f t="shared" ref="C72:J72" si="10">SUM(C69:C71)</f>
        <v>70</v>
      </c>
      <c r="D72" s="24">
        <f t="shared" si="10"/>
        <v>147</v>
      </c>
      <c r="E72" s="24">
        <f t="shared" si="10"/>
        <v>0</v>
      </c>
      <c r="F72" s="24">
        <f t="shared" si="10"/>
        <v>0</v>
      </c>
      <c r="G72" s="24">
        <f t="shared" si="10"/>
        <v>0</v>
      </c>
      <c r="H72" s="24">
        <f t="shared" si="10"/>
        <v>77</v>
      </c>
      <c r="I72" s="24">
        <f t="shared" si="10"/>
        <v>70</v>
      </c>
      <c r="J72" s="24">
        <f t="shared" si="10"/>
        <v>147</v>
      </c>
      <c r="K72" s="397" t="s">
        <v>263</v>
      </c>
    </row>
    <row r="73" spans="1:11" ht="14.4" thickTop="1" x14ac:dyDescent="0.25"/>
    <row r="78" spans="1:11" ht="21" customHeight="1" x14ac:dyDescent="0.25"/>
    <row r="79" spans="1:11" ht="21" customHeight="1" x14ac:dyDescent="0.25"/>
  </sheetData>
  <mergeCells count="30">
    <mergeCell ref="A3:K3"/>
    <mergeCell ref="A4:K4"/>
    <mergeCell ref="A6:A9"/>
    <mergeCell ref="B6:D6"/>
    <mergeCell ref="E6:G6"/>
    <mergeCell ref="H6:J6"/>
    <mergeCell ref="K6:K9"/>
    <mergeCell ref="B7:D7"/>
    <mergeCell ref="E7:G7"/>
    <mergeCell ref="H7:J7"/>
    <mergeCell ref="A31:K31"/>
    <mergeCell ref="A32:K32"/>
    <mergeCell ref="A34:A37"/>
    <mergeCell ref="B34:D34"/>
    <mergeCell ref="E34:G34"/>
    <mergeCell ref="H34:J34"/>
    <mergeCell ref="K34:K37"/>
    <mergeCell ref="B35:D35"/>
    <mergeCell ref="E35:G35"/>
    <mergeCell ref="H35:J35"/>
    <mergeCell ref="A61:K61"/>
    <mergeCell ref="A62:K62"/>
    <mergeCell ref="A64:A67"/>
    <mergeCell ref="B64:D64"/>
    <mergeCell ref="E64:G64"/>
    <mergeCell ref="H64:J64"/>
    <mergeCell ref="K64:K67"/>
    <mergeCell ref="B65:D65"/>
    <mergeCell ref="E65:G65"/>
    <mergeCell ref="H65:J65"/>
  </mergeCells>
  <printOptions horizontalCentered="1"/>
  <pageMargins left="0.39370078740157483" right="0.39370078740157483" top="0.78740157480314965" bottom="0.39370078740157483" header="0.78740157480314965" footer="0.39370078740157483"/>
  <pageSetup paperSize="9" scale="7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3:N18"/>
  <sheetViews>
    <sheetView rightToLeft="1" view="pageBreakPreview" topLeftCell="A7" zoomScale="85" zoomScaleSheetLayoutView="85" workbookViewId="0">
      <selection activeCell="A12" sqref="A12"/>
    </sheetView>
  </sheetViews>
  <sheetFormatPr defaultColWidth="9" defaultRowHeight="13.8" x14ac:dyDescent="0.25"/>
  <cols>
    <col min="1" max="1" width="21" style="392" customWidth="1"/>
    <col min="2" max="13" width="9.19921875" style="392" customWidth="1"/>
    <col min="14" max="14" width="24.59765625" style="392" customWidth="1"/>
    <col min="15" max="16384" width="9" style="392"/>
  </cols>
  <sheetData>
    <row r="3" spans="1:14" ht="39" customHeight="1" x14ac:dyDescent="0.25">
      <c r="A3" s="738" t="s">
        <v>1661</v>
      </c>
      <c r="B3" s="738"/>
      <c r="C3" s="738"/>
      <c r="D3" s="738"/>
      <c r="E3" s="738"/>
      <c r="F3" s="738"/>
      <c r="G3" s="738"/>
      <c r="H3" s="738"/>
      <c r="I3" s="738"/>
      <c r="J3" s="738"/>
      <c r="K3" s="738"/>
      <c r="L3" s="738"/>
      <c r="M3" s="738"/>
      <c r="N3" s="738"/>
    </row>
    <row r="4" spans="1:14" ht="44.25" customHeight="1" x14ac:dyDescent="0.25">
      <c r="A4" s="742" t="s">
        <v>1662</v>
      </c>
      <c r="B4" s="742"/>
      <c r="C4" s="742"/>
      <c r="D4" s="742"/>
      <c r="E4" s="742"/>
      <c r="F4" s="742"/>
      <c r="G4" s="742"/>
      <c r="H4" s="742"/>
      <c r="I4" s="742"/>
      <c r="J4" s="742"/>
      <c r="K4" s="742"/>
      <c r="L4" s="742"/>
      <c r="M4" s="742"/>
      <c r="N4" s="742"/>
    </row>
    <row r="5" spans="1:14" ht="16.2" thickBot="1" x14ac:dyDescent="0.3">
      <c r="A5" s="357" t="s">
        <v>1663</v>
      </c>
      <c r="N5" s="426" t="s">
        <v>1664</v>
      </c>
    </row>
    <row r="6" spans="1:14" ht="19.5" customHeight="1" thickTop="1" x14ac:dyDescent="0.3">
      <c r="A6" s="735" t="s">
        <v>205</v>
      </c>
      <c r="B6" s="746" t="s">
        <v>129</v>
      </c>
      <c r="C6" s="746"/>
      <c r="D6" s="746"/>
      <c r="E6" s="746" t="s">
        <v>130</v>
      </c>
      <c r="F6" s="746"/>
      <c r="G6" s="746"/>
      <c r="H6" s="746" t="s">
        <v>131</v>
      </c>
      <c r="I6" s="746"/>
      <c r="J6" s="746"/>
      <c r="K6" s="746" t="s">
        <v>4</v>
      </c>
      <c r="L6" s="746"/>
      <c r="M6" s="746"/>
      <c r="N6" s="735" t="s">
        <v>206</v>
      </c>
    </row>
    <row r="7" spans="1:14" ht="19.5" customHeight="1" x14ac:dyDescent="0.3">
      <c r="A7" s="736"/>
      <c r="B7" s="747" t="s">
        <v>132</v>
      </c>
      <c r="C7" s="747"/>
      <c r="D7" s="747"/>
      <c r="E7" s="747" t="s">
        <v>133</v>
      </c>
      <c r="F7" s="747"/>
      <c r="G7" s="747"/>
      <c r="H7" s="747" t="s">
        <v>134</v>
      </c>
      <c r="I7" s="747"/>
      <c r="J7" s="747"/>
      <c r="K7" s="747" t="s">
        <v>9</v>
      </c>
      <c r="L7" s="747"/>
      <c r="M7" s="747"/>
      <c r="N7" s="736"/>
    </row>
    <row r="8" spans="1:14" ht="19.5" customHeight="1" x14ac:dyDescent="0.3">
      <c r="A8" s="736"/>
      <c r="B8" s="390" t="s">
        <v>10</v>
      </c>
      <c r="C8" s="390" t="s">
        <v>113</v>
      </c>
      <c r="D8" s="390" t="s">
        <v>12</v>
      </c>
      <c r="E8" s="390" t="s">
        <v>10</v>
      </c>
      <c r="F8" s="390" t="s">
        <v>113</v>
      </c>
      <c r="G8" s="390" t="s">
        <v>12</v>
      </c>
      <c r="H8" s="390" t="s">
        <v>10</v>
      </c>
      <c r="I8" s="390" t="s">
        <v>113</v>
      </c>
      <c r="J8" s="390" t="s">
        <v>12</v>
      </c>
      <c r="K8" s="390" t="s">
        <v>10</v>
      </c>
      <c r="L8" s="390" t="s">
        <v>113</v>
      </c>
      <c r="M8" s="390" t="s">
        <v>12</v>
      </c>
      <c r="N8" s="736"/>
    </row>
    <row r="9" spans="1:14" ht="19.5" customHeight="1" thickBot="1" x14ac:dyDescent="0.35">
      <c r="A9" s="737"/>
      <c r="B9" s="4" t="s">
        <v>13</v>
      </c>
      <c r="C9" s="4" t="s">
        <v>14</v>
      </c>
      <c r="D9" s="4" t="s">
        <v>9</v>
      </c>
      <c r="E9" s="4" t="s">
        <v>13</v>
      </c>
      <c r="F9" s="4" t="s">
        <v>14</v>
      </c>
      <c r="G9" s="4" t="s">
        <v>9</v>
      </c>
      <c r="H9" s="4" t="s">
        <v>13</v>
      </c>
      <c r="I9" s="4" t="s">
        <v>14</v>
      </c>
      <c r="J9" s="4" t="s">
        <v>9</v>
      </c>
      <c r="K9" s="4" t="s">
        <v>13</v>
      </c>
      <c r="L9" s="4" t="s">
        <v>14</v>
      </c>
      <c r="M9" s="4" t="s">
        <v>9</v>
      </c>
      <c r="N9" s="737"/>
    </row>
    <row r="10" spans="1:14" ht="21.75" customHeight="1" x14ac:dyDescent="0.25">
      <c r="A10" s="8" t="s">
        <v>15</v>
      </c>
      <c r="B10" s="9"/>
      <c r="C10" s="9"/>
      <c r="D10" s="9"/>
      <c r="E10" s="9"/>
      <c r="F10" s="9"/>
      <c r="G10" s="9"/>
      <c r="H10" s="9"/>
      <c r="I10" s="9"/>
      <c r="J10" s="9"/>
      <c r="K10" s="396"/>
      <c r="L10" s="8"/>
      <c r="M10" s="9"/>
      <c r="N10" s="396" t="s">
        <v>207</v>
      </c>
    </row>
    <row r="11" spans="1:14" ht="21.75" customHeight="1" x14ac:dyDescent="0.25">
      <c r="A11" s="8" t="s">
        <v>218</v>
      </c>
      <c r="B11" s="9">
        <v>5</v>
      </c>
      <c r="C11" s="9">
        <v>1</v>
      </c>
      <c r="D11" s="9">
        <f>SUM(B11:C11)</f>
        <v>6</v>
      </c>
      <c r="E11" s="9">
        <v>0</v>
      </c>
      <c r="F11" s="9">
        <v>2</v>
      </c>
      <c r="G11" s="9">
        <f>SUM(E11:F11)</f>
        <v>2</v>
      </c>
      <c r="H11" s="9">
        <v>6</v>
      </c>
      <c r="I11" s="9">
        <v>8</v>
      </c>
      <c r="J11" s="9">
        <f>SUM(H11:I11)</f>
        <v>14</v>
      </c>
      <c r="K11" s="9">
        <f>SUM(B11,E11,H11)</f>
        <v>11</v>
      </c>
      <c r="L11" s="9">
        <f t="shared" ref="L11:M11" si="0">SUM(C11,F11,I11)</f>
        <v>11</v>
      </c>
      <c r="M11" s="9">
        <f t="shared" si="0"/>
        <v>22</v>
      </c>
      <c r="N11" s="396" t="s">
        <v>219</v>
      </c>
    </row>
    <row r="12" spans="1:14" ht="21.75" customHeight="1" x14ac:dyDescent="0.25">
      <c r="A12" s="8" t="s">
        <v>1649</v>
      </c>
      <c r="B12" s="9">
        <v>34</v>
      </c>
      <c r="C12" s="9">
        <v>28</v>
      </c>
      <c r="D12" s="9">
        <f t="shared" ref="D12:D15" si="1">SUM(B12:C12)</f>
        <v>62</v>
      </c>
      <c r="E12" s="9">
        <v>2</v>
      </c>
      <c r="F12" s="9">
        <v>0</v>
      </c>
      <c r="G12" s="9">
        <f t="shared" ref="G12" si="2">SUM(E12:F12)</f>
        <v>2</v>
      </c>
      <c r="H12" s="9">
        <v>0</v>
      </c>
      <c r="I12" s="9">
        <v>0</v>
      </c>
      <c r="J12" s="9">
        <f>SUM(H12:I12)</f>
        <v>0</v>
      </c>
      <c r="K12" s="9">
        <f>SUM(B12,E12)</f>
        <v>36</v>
      </c>
      <c r="L12" s="9">
        <f>SUM(C12,F12)</f>
        <v>28</v>
      </c>
      <c r="M12" s="9">
        <f>SUM(K12:L12)</f>
        <v>64</v>
      </c>
      <c r="N12" s="396" t="s">
        <v>1650</v>
      </c>
    </row>
    <row r="13" spans="1:14" ht="21.75" customHeight="1" x14ac:dyDescent="0.25">
      <c r="A13" s="8" t="s">
        <v>90</v>
      </c>
      <c r="B13" s="9">
        <f>SUM(B11:B12)</f>
        <v>39</v>
      </c>
      <c r="C13" s="9">
        <f t="shared" ref="C13:M13" si="3">SUM(C11:C12)</f>
        <v>29</v>
      </c>
      <c r="D13" s="9">
        <f t="shared" si="3"/>
        <v>68</v>
      </c>
      <c r="E13" s="9">
        <f t="shared" si="3"/>
        <v>2</v>
      </c>
      <c r="F13" s="9">
        <f t="shared" si="3"/>
        <v>2</v>
      </c>
      <c r="G13" s="9">
        <f t="shared" si="3"/>
        <v>4</v>
      </c>
      <c r="H13" s="9">
        <f t="shared" si="3"/>
        <v>6</v>
      </c>
      <c r="I13" s="9">
        <f t="shared" si="3"/>
        <v>8</v>
      </c>
      <c r="J13" s="9">
        <f t="shared" si="3"/>
        <v>14</v>
      </c>
      <c r="K13" s="9">
        <f t="shared" si="3"/>
        <v>47</v>
      </c>
      <c r="L13" s="9">
        <f t="shared" si="3"/>
        <v>39</v>
      </c>
      <c r="M13" s="9">
        <f t="shared" si="3"/>
        <v>86</v>
      </c>
      <c r="N13" s="396" t="s">
        <v>323</v>
      </c>
    </row>
    <row r="14" spans="1:14" ht="21.75" customHeight="1" x14ac:dyDescent="0.25">
      <c r="A14" s="8" t="s">
        <v>92</v>
      </c>
      <c r="B14" s="9"/>
      <c r="C14" s="9"/>
      <c r="D14" s="9"/>
      <c r="E14" s="9"/>
      <c r="F14" s="9"/>
      <c r="G14" s="9"/>
      <c r="H14" s="9"/>
      <c r="I14" s="9"/>
      <c r="J14" s="9"/>
      <c r="K14" s="9"/>
      <c r="L14" s="9"/>
      <c r="M14" s="9"/>
      <c r="N14" s="396" t="s">
        <v>1651</v>
      </c>
    </row>
    <row r="15" spans="1:14" ht="21.75" customHeight="1" x14ac:dyDescent="0.25">
      <c r="A15" s="8" t="s">
        <v>1649</v>
      </c>
      <c r="B15" s="9">
        <v>52</v>
      </c>
      <c r="C15" s="9">
        <v>8</v>
      </c>
      <c r="D15" s="9">
        <f t="shared" si="1"/>
        <v>60</v>
      </c>
      <c r="E15" s="9">
        <v>0</v>
      </c>
      <c r="F15" s="9">
        <v>0</v>
      </c>
      <c r="G15" s="9">
        <f>SUM(E15:F15)</f>
        <v>0</v>
      </c>
      <c r="H15" s="9">
        <v>0</v>
      </c>
      <c r="I15" s="9">
        <v>0</v>
      </c>
      <c r="J15" s="9">
        <f>SUM(H15:I15)</f>
        <v>0</v>
      </c>
      <c r="K15" s="9">
        <f>SUM(B15,E15,H15)</f>
        <v>52</v>
      </c>
      <c r="L15" s="9">
        <f>SUM(C15,F15,I15)</f>
        <v>8</v>
      </c>
      <c r="M15" s="9">
        <f>SUM(K15:L15)</f>
        <v>60</v>
      </c>
      <c r="N15" s="396" t="s">
        <v>1650</v>
      </c>
    </row>
    <row r="16" spans="1:14" ht="21.75" customHeight="1" thickBot="1" x14ac:dyDescent="0.3">
      <c r="A16" s="62" t="s">
        <v>127</v>
      </c>
      <c r="B16" s="388">
        <f>SUM(B15)</f>
        <v>52</v>
      </c>
      <c r="C16" s="388">
        <f t="shared" ref="C16:M16" si="4">SUM(C15)</f>
        <v>8</v>
      </c>
      <c r="D16" s="388">
        <f t="shared" si="4"/>
        <v>60</v>
      </c>
      <c r="E16" s="388">
        <f t="shared" si="4"/>
        <v>0</v>
      </c>
      <c r="F16" s="388">
        <f t="shared" si="4"/>
        <v>0</v>
      </c>
      <c r="G16" s="388">
        <f t="shared" si="4"/>
        <v>0</v>
      </c>
      <c r="H16" s="388">
        <f t="shared" si="4"/>
        <v>0</v>
      </c>
      <c r="I16" s="388">
        <f t="shared" si="4"/>
        <v>0</v>
      </c>
      <c r="J16" s="388">
        <f t="shared" si="4"/>
        <v>0</v>
      </c>
      <c r="K16" s="388">
        <f t="shared" si="4"/>
        <v>52</v>
      </c>
      <c r="L16" s="388">
        <f t="shared" si="4"/>
        <v>8</v>
      </c>
      <c r="M16" s="388">
        <f t="shared" si="4"/>
        <v>60</v>
      </c>
      <c r="N16" s="396" t="s">
        <v>325</v>
      </c>
    </row>
    <row r="17" spans="1:14" ht="21.75" customHeight="1" thickBot="1" x14ac:dyDescent="0.3">
      <c r="A17" s="23" t="s">
        <v>384</v>
      </c>
      <c r="B17" s="24">
        <f>SUM(B16,B13)</f>
        <v>91</v>
      </c>
      <c r="C17" s="24">
        <f t="shared" ref="C17:M17" si="5">SUM(C16,C13)</f>
        <v>37</v>
      </c>
      <c r="D17" s="24">
        <f t="shared" si="5"/>
        <v>128</v>
      </c>
      <c r="E17" s="24">
        <f t="shared" si="5"/>
        <v>2</v>
      </c>
      <c r="F17" s="24">
        <f t="shared" si="5"/>
        <v>2</v>
      </c>
      <c r="G17" s="24">
        <f t="shared" si="5"/>
        <v>4</v>
      </c>
      <c r="H17" s="24">
        <f t="shared" si="5"/>
        <v>6</v>
      </c>
      <c r="I17" s="24">
        <f t="shared" si="5"/>
        <v>8</v>
      </c>
      <c r="J17" s="24">
        <f t="shared" si="5"/>
        <v>14</v>
      </c>
      <c r="K17" s="24">
        <f t="shared" si="5"/>
        <v>99</v>
      </c>
      <c r="L17" s="24">
        <f t="shared" si="5"/>
        <v>47</v>
      </c>
      <c r="M17" s="24">
        <f t="shared" si="5"/>
        <v>146</v>
      </c>
      <c r="N17" s="397" t="s">
        <v>263</v>
      </c>
    </row>
    <row r="18" spans="1:14" ht="14.4" thickTop="1" x14ac:dyDescent="0.25"/>
  </sheetData>
  <mergeCells count="12">
    <mergeCell ref="H7:J7"/>
    <mergeCell ref="K7:M7"/>
    <mergeCell ref="A3:N3"/>
    <mergeCell ref="A4:N4"/>
    <mergeCell ref="A6:A9"/>
    <mergeCell ref="B6:D6"/>
    <mergeCell ref="E6:G6"/>
    <mergeCell ref="H6:J6"/>
    <mergeCell ref="K6:M6"/>
    <mergeCell ref="N6:N9"/>
    <mergeCell ref="B7:D7"/>
    <mergeCell ref="E7:G7"/>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32"/>
  <sheetViews>
    <sheetView rightToLeft="1" view="pageBreakPreview" topLeftCell="A17" zoomScale="80" zoomScaleSheetLayoutView="80" workbookViewId="0">
      <selection activeCell="G38" sqref="G38"/>
    </sheetView>
  </sheetViews>
  <sheetFormatPr defaultColWidth="9" defaultRowHeight="13.8" x14ac:dyDescent="0.25"/>
  <cols>
    <col min="1" max="1" width="21" style="392" customWidth="1"/>
    <col min="2" max="2" width="8.59765625" style="392" customWidth="1"/>
    <col min="3" max="3" width="10" style="392" customWidth="1"/>
    <col min="4" max="5" width="8.3984375" style="392" customWidth="1"/>
    <col min="6" max="10" width="10" style="392" customWidth="1"/>
    <col min="11" max="11" width="36.69921875" style="392" customWidth="1"/>
    <col min="12" max="16384" width="9" style="392"/>
  </cols>
  <sheetData>
    <row r="1" spans="1:11" ht="25.5" customHeight="1" x14ac:dyDescent="0.25">
      <c r="A1" s="738" t="s">
        <v>1665</v>
      </c>
      <c r="B1" s="738"/>
      <c r="C1" s="738"/>
      <c r="D1" s="738"/>
      <c r="E1" s="738"/>
      <c r="F1" s="738"/>
      <c r="G1" s="738"/>
      <c r="H1" s="738"/>
      <c r="I1" s="738"/>
      <c r="J1" s="738"/>
      <c r="K1" s="738"/>
    </row>
    <row r="2" spans="1:11" ht="41.25" customHeight="1" x14ac:dyDescent="0.25">
      <c r="A2" s="742" t="s">
        <v>1666</v>
      </c>
      <c r="B2" s="742"/>
      <c r="C2" s="742"/>
      <c r="D2" s="742"/>
      <c r="E2" s="742"/>
      <c r="F2" s="742"/>
      <c r="G2" s="742"/>
      <c r="H2" s="742"/>
      <c r="I2" s="742"/>
      <c r="J2" s="742"/>
      <c r="K2" s="742"/>
    </row>
    <row r="3" spans="1:11" ht="28.5" customHeight="1" thickBot="1" x14ac:dyDescent="0.3">
      <c r="A3" s="357" t="s">
        <v>1667</v>
      </c>
      <c r="K3" s="427" t="s">
        <v>1668</v>
      </c>
    </row>
    <row r="4" spans="1:11" ht="23.25" customHeight="1" thickTop="1" x14ac:dyDescent="0.3">
      <c r="A4" s="735" t="s">
        <v>205</v>
      </c>
      <c r="B4" s="746" t="s">
        <v>1</v>
      </c>
      <c r="C4" s="746"/>
      <c r="D4" s="746"/>
      <c r="E4" s="746" t="s">
        <v>2</v>
      </c>
      <c r="F4" s="746"/>
      <c r="G4" s="746"/>
      <c r="H4" s="746" t="s">
        <v>4</v>
      </c>
      <c r="I4" s="746"/>
      <c r="J4" s="746"/>
      <c r="K4" s="735" t="s">
        <v>206</v>
      </c>
    </row>
    <row r="5" spans="1:11" ht="23.25" customHeight="1" x14ac:dyDescent="0.3">
      <c r="A5" s="736"/>
      <c r="B5" s="747" t="s">
        <v>6</v>
      </c>
      <c r="C5" s="747"/>
      <c r="D5" s="747"/>
      <c r="E5" s="747" t="s">
        <v>7</v>
      </c>
      <c r="F5" s="747"/>
      <c r="G5" s="747"/>
      <c r="H5" s="747" t="s">
        <v>9</v>
      </c>
      <c r="I5" s="747"/>
      <c r="J5" s="747"/>
      <c r="K5" s="736"/>
    </row>
    <row r="6" spans="1:11" ht="23.25" customHeight="1" x14ac:dyDescent="0.3">
      <c r="A6" s="736"/>
      <c r="B6" s="390" t="s">
        <v>574</v>
      </c>
      <c r="C6" s="390" t="s">
        <v>113</v>
      </c>
      <c r="D6" s="390" t="s">
        <v>12</v>
      </c>
      <c r="E6" s="390" t="s">
        <v>574</v>
      </c>
      <c r="F6" s="390" t="s">
        <v>113</v>
      </c>
      <c r="G6" s="390" t="s">
        <v>12</v>
      </c>
      <c r="H6" s="390" t="s">
        <v>574</v>
      </c>
      <c r="I6" s="390" t="s">
        <v>113</v>
      </c>
      <c r="J6" s="390" t="s">
        <v>12</v>
      </c>
      <c r="K6" s="736"/>
    </row>
    <row r="7" spans="1:11" ht="23.25" customHeight="1" thickBot="1" x14ac:dyDescent="0.35">
      <c r="A7" s="737"/>
      <c r="B7" s="4" t="s">
        <v>13</v>
      </c>
      <c r="C7" s="4" t="s">
        <v>14</v>
      </c>
      <c r="D7" s="4" t="s">
        <v>9</v>
      </c>
      <c r="E7" s="4" t="s">
        <v>13</v>
      </c>
      <c r="F7" s="4" t="s">
        <v>14</v>
      </c>
      <c r="G7" s="4" t="s">
        <v>9</v>
      </c>
      <c r="H7" s="4" t="s">
        <v>13</v>
      </c>
      <c r="I7" s="4" t="s">
        <v>14</v>
      </c>
      <c r="J7" s="4" t="s">
        <v>9</v>
      </c>
      <c r="K7" s="737"/>
    </row>
    <row r="8" spans="1:11" ht="23.25" customHeight="1" x14ac:dyDescent="0.25">
      <c r="A8" s="8" t="s">
        <v>15</v>
      </c>
      <c r="B8" s="22"/>
      <c r="C8" s="22"/>
      <c r="D8" s="22"/>
      <c r="E8" s="22"/>
      <c r="F8" s="22"/>
      <c r="G8" s="22"/>
      <c r="H8" s="22"/>
      <c r="I8" s="22"/>
      <c r="J8" s="22"/>
      <c r="K8" s="396" t="s">
        <v>207</v>
      </c>
    </row>
    <row r="9" spans="1:11" ht="23.25" customHeight="1" x14ac:dyDescent="0.25">
      <c r="A9" s="8" t="s">
        <v>218</v>
      </c>
      <c r="B9" s="9">
        <v>14</v>
      </c>
      <c r="C9" s="9">
        <v>30</v>
      </c>
      <c r="D9" s="9">
        <f>SUM(B9:C9)</f>
        <v>44</v>
      </c>
      <c r="E9" s="9">
        <v>0</v>
      </c>
      <c r="F9" s="9">
        <v>0</v>
      </c>
      <c r="G9" s="9">
        <f>SUM(E9:F9)</f>
        <v>0</v>
      </c>
      <c r="H9" s="9">
        <f>SUM(B9,E9)</f>
        <v>14</v>
      </c>
      <c r="I9" s="9">
        <f>SUM(C9,F9)</f>
        <v>30</v>
      </c>
      <c r="J9" s="9">
        <f>SUM(H9:I9)</f>
        <v>44</v>
      </c>
      <c r="K9" s="396" t="s">
        <v>219</v>
      </c>
    </row>
    <row r="10" spans="1:11" ht="23.25" customHeight="1" x14ac:dyDescent="0.25">
      <c r="A10" s="8" t="s">
        <v>1649</v>
      </c>
      <c r="B10" s="9">
        <v>106</v>
      </c>
      <c r="C10" s="9">
        <v>108</v>
      </c>
      <c r="D10" s="9">
        <f>SUM(B10:C10)</f>
        <v>214</v>
      </c>
      <c r="E10" s="9">
        <v>0</v>
      </c>
      <c r="F10" s="9">
        <v>0</v>
      </c>
      <c r="G10" s="9">
        <f>SUM(E10:F10)</f>
        <v>0</v>
      </c>
      <c r="H10" s="9">
        <f>SUM(E10,B10)</f>
        <v>106</v>
      </c>
      <c r="I10" s="9">
        <f>SUM(F10,C10)</f>
        <v>108</v>
      </c>
      <c r="J10" s="9">
        <f>SUM(H10:I10)</f>
        <v>214</v>
      </c>
      <c r="K10" s="396" t="s">
        <v>1650</v>
      </c>
    </row>
    <row r="11" spans="1:11" ht="23.25" customHeight="1" x14ac:dyDescent="0.25">
      <c r="A11" s="8" t="s">
        <v>90</v>
      </c>
      <c r="B11" s="18">
        <f>SUM(B9:B10)</f>
        <v>120</v>
      </c>
      <c r="C11" s="18">
        <f t="shared" ref="C11:J11" si="0">SUM(C9:C10)</f>
        <v>138</v>
      </c>
      <c r="D11" s="18">
        <f t="shared" si="0"/>
        <v>258</v>
      </c>
      <c r="E11" s="18">
        <f t="shared" si="0"/>
        <v>0</v>
      </c>
      <c r="F11" s="18">
        <f t="shared" si="0"/>
        <v>0</v>
      </c>
      <c r="G11" s="18">
        <f t="shared" si="0"/>
        <v>0</v>
      </c>
      <c r="H11" s="18">
        <f t="shared" si="0"/>
        <v>120</v>
      </c>
      <c r="I11" s="18">
        <f t="shared" si="0"/>
        <v>138</v>
      </c>
      <c r="J11" s="18">
        <f t="shared" si="0"/>
        <v>258</v>
      </c>
      <c r="K11" s="396" t="s">
        <v>323</v>
      </c>
    </row>
    <row r="12" spans="1:11" ht="23.25" customHeight="1" x14ac:dyDescent="0.25">
      <c r="A12" s="8" t="s">
        <v>92</v>
      </c>
      <c r="B12" s="18"/>
      <c r="C12" s="396"/>
      <c r="D12" s="396"/>
      <c r="E12" s="396"/>
      <c r="F12" s="396"/>
      <c r="G12" s="396"/>
      <c r="H12" s="396"/>
      <c r="I12" s="396"/>
      <c r="J12" s="396"/>
      <c r="K12" s="396" t="s">
        <v>1651</v>
      </c>
    </row>
    <row r="13" spans="1:11" ht="23.25" customHeight="1" x14ac:dyDescent="0.25">
      <c r="A13" s="8" t="s">
        <v>1649</v>
      </c>
      <c r="B13" s="18">
        <v>59</v>
      </c>
      <c r="C13" s="9">
        <v>23</v>
      </c>
      <c r="D13" s="9">
        <f>SUM(B13:C13)</f>
        <v>82</v>
      </c>
      <c r="E13" s="9">
        <v>0</v>
      </c>
      <c r="F13" s="9">
        <v>0</v>
      </c>
      <c r="G13" s="9">
        <f>SUM(E13:F13)</f>
        <v>0</v>
      </c>
      <c r="H13" s="9">
        <f>SUM(B13,E13)</f>
        <v>59</v>
      </c>
      <c r="I13" s="9">
        <f>SUM(C13,F13)</f>
        <v>23</v>
      </c>
      <c r="J13" s="9">
        <f>SUM(H13:I13)</f>
        <v>82</v>
      </c>
      <c r="K13" s="396" t="s">
        <v>1650</v>
      </c>
    </row>
    <row r="14" spans="1:11" ht="23.25" customHeight="1" thickBot="1" x14ac:dyDescent="0.3">
      <c r="A14" s="8" t="s">
        <v>1652</v>
      </c>
      <c r="B14" s="18">
        <f t="shared" ref="B14:J14" si="1">SUM(B12:B13)</f>
        <v>59</v>
      </c>
      <c r="C14" s="18">
        <f t="shared" si="1"/>
        <v>23</v>
      </c>
      <c r="D14" s="18">
        <f t="shared" si="1"/>
        <v>82</v>
      </c>
      <c r="E14" s="18">
        <f t="shared" si="1"/>
        <v>0</v>
      </c>
      <c r="F14" s="18">
        <f t="shared" si="1"/>
        <v>0</v>
      </c>
      <c r="G14" s="18">
        <f t="shared" si="1"/>
        <v>0</v>
      </c>
      <c r="H14" s="18">
        <f t="shared" si="1"/>
        <v>59</v>
      </c>
      <c r="I14" s="18">
        <f t="shared" si="1"/>
        <v>23</v>
      </c>
      <c r="J14" s="18">
        <f t="shared" si="1"/>
        <v>82</v>
      </c>
      <c r="K14" s="396" t="s">
        <v>325</v>
      </c>
    </row>
    <row r="15" spans="1:11" ht="23.25" customHeight="1" thickBot="1" x14ac:dyDescent="0.3">
      <c r="A15" s="23" t="s">
        <v>384</v>
      </c>
      <c r="B15" s="24">
        <f t="shared" ref="B15:J15" si="2">SUM(B14,B11)</f>
        <v>179</v>
      </c>
      <c r="C15" s="24">
        <f t="shared" si="2"/>
        <v>161</v>
      </c>
      <c r="D15" s="24">
        <f t="shared" si="2"/>
        <v>340</v>
      </c>
      <c r="E15" s="24">
        <f t="shared" si="2"/>
        <v>0</v>
      </c>
      <c r="F15" s="24">
        <f t="shared" si="2"/>
        <v>0</v>
      </c>
      <c r="G15" s="24">
        <f t="shared" si="2"/>
        <v>0</v>
      </c>
      <c r="H15" s="24">
        <f t="shared" si="2"/>
        <v>179</v>
      </c>
      <c r="I15" s="24">
        <f t="shared" si="2"/>
        <v>161</v>
      </c>
      <c r="J15" s="24">
        <f t="shared" si="2"/>
        <v>340</v>
      </c>
      <c r="K15" s="397" t="s">
        <v>263</v>
      </c>
    </row>
    <row r="16" spans="1:11" ht="17.25" customHeight="1" thickTop="1" x14ac:dyDescent="0.25"/>
    <row r="17" spans="1:11" ht="27.75" customHeight="1" x14ac:dyDescent="0.25">
      <c r="A17" s="738" t="s">
        <v>1669</v>
      </c>
      <c r="B17" s="738"/>
      <c r="C17" s="738"/>
      <c r="D17" s="738"/>
      <c r="E17" s="738"/>
      <c r="F17" s="738"/>
      <c r="G17" s="738"/>
      <c r="H17" s="738"/>
      <c r="I17" s="738"/>
      <c r="J17" s="738"/>
      <c r="K17" s="738"/>
    </row>
    <row r="18" spans="1:11" ht="39" customHeight="1" x14ac:dyDescent="0.25">
      <c r="A18" s="742" t="s">
        <v>1670</v>
      </c>
      <c r="B18" s="742"/>
      <c r="C18" s="742"/>
      <c r="D18" s="742"/>
      <c r="E18" s="742"/>
      <c r="F18" s="742"/>
      <c r="G18" s="742"/>
      <c r="H18" s="742"/>
      <c r="I18" s="742"/>
      <c r="J18" s="742"/>
      <c r="K18" s="742"/>
    </row>
    <row r="19" spans="1:11" ht="27" customHeight="1" thickBot="1" x14ac:dyDescent="0.3">
      <c r="A19" s="357" t="s">
        <v>1671</v>
      </c>
      <c r="K19" s="427" t="s">
        <v>1672</v>
      </c>
    </row>
    <row r="20" spans="1:11" ht="23.25" customHeight="1" thickTop="1" x14ac:dyDescent="0.3">
      <c r="A20" s="735" t="s">
        <v>205</v>
      </c>
      <c r="B20" s="746" t="s">
        <v>1</v>
      </c>
      <c r="C20" s="746"/>
      <c r="D20" s="746"/>
      <c r="E20" s="746" t="s">
        <v>2</v>
      </c>
      <c r="F20" s="746"/>
      <c r="G20" s="746"/>
      <c r="H20" s="746" t="s">
        <v>4</v>
      </c>
      <c r="I20" s="746"/>
      <c r="J20" s="746"/>
      <c r="K20" s="735" t="s">
        <v>206</v>
      </c>
    </row>
    <row r="21" spans="1:11" ht="23.25" customHeight="1" x14ac:dyDescent="0.3">
      <c r="A21" s="736"/>
      <c r="B21" s="747" t="s">
        <v>6</v>
      </c>
      <c r="C21" s="747"/>
      <c r="D21" s="747"/>
      <c r="E21" s="747" t="s">
        <v>7</v>
      </c>
      <c r="F21" s="747"/>
      <c r="G21" s="747"/>
      <c r="H21" s="747" t="s">
        <v>9</v>
      </c>
      <c r="I21" s="747"/>
      <c r="J21" s="747"/>
      <c r="K21" s="736"/>
    </row>
    <row r="22" spans="1:11" ht="23.25" customHeight="1" x14ac:dyDescent="0.3">
      <c r="A22" s="736"/>
      <c r="B22" s="390" t="s">
        <v>574</v>
      </c>
      <c r="C22" s="390" t="s">
        <v>113</v>
      </c>
      <c r="D22" s="390" t="s">
        <v>12</v>
      </c>
      <c r="E22" s="390" t="s">
        <v>574</v>
      </c>
      <c r="F22" s="390" t="s">
        <v>113</v>
      </c>
      <c r="G22" s="390" t="s">
        <v>12</v>
      </c>
      <c r="H22" s="390" t="s">
        <v>574</v>
      </c>
      <c r="I22" s="390" t="s">
        <v>113</v>
      </c>
      <c r="J22" s="390" t="s">
        <v>12</v>
      </c>
      <c r="K22" s="736"/>
    </row>
    <row r="23" spans="1:11" ht="23.25" customHeight="1" thickBot="1" x14ac:dyDescent="0.35">
      <c r="A23" s="737"/>
      <c r="B23" s="4" t="s">
        <v>13</v>
      </c>
      <c r="C23" s="4" t="s">
        <v>14</v>
      </c>
      <c r="D23" s="4" t="s">
        <v>9</v>
      </c>
      <c r="E23" s="4" t="s">
        <v>13</v>
      </c>
      <c r="F23" s="4" t="s">
        <v>14</v>
      </c>
      <c r="G23" s="4" t="s">
        <v>9</v>
      </c>
      <c r="H23" s="4" t="s">
        <v>13</v>
      </c>
      <c r="I23" s="4" t="s">
        <v>14</v>
      </c>
      <c r="J23" s="4" t="s">
        <v>9</v>
      </c>
      <c r="K23" s="737"/>
    </row>
    <row r="24" spans="1:11" ht="23.25" customHeight="1" x14ac:dyDescent="0.25">
      <c r="A24" s="8" t="s">
        <v>15</v>
      </c>
      <c r="B24" s="396"/>
      <c r="C24" s="396"/>
      <c r="D24" s="396"/>
      <c r="E24" s="396"/>
      <c r="F24" s="396"/>
      <c r="G24" s="396"/>
      <c r="H24" s="396"/>
      <c r="I24" s="396"/>
      <c r="J24" s="396"/>
      <c r="K24" s="396" t="s">
        <v>207</v>
      </c>
    </row>
    <row r="25" spans="1:11" ht="23.25" customHeight="1" x14ac:dyDescent="0.25">
      <c r="A25" s="8" t="s">
        <v>218</v>
      </c>
      <c r="B25" s="9">
        <v>13</v>
      </c>
      <c r="C25" s="9">
        <v>30</v>
      </c>
      <c r="D25" s="9">
        <f>SUM(B25:C25)</f>
        <v>43</v>
      </c>
      <c r="E25" s="9">
        <v>0</v>
      </c>
      <c r="F25" s="9">
        <v>0</v>
      </c>
      <c r="G25" s="9">
        <f>SUM(E25:F25)</f>
        <v>0</v>
      </c>
      <c r="H25" s="9">
        <f>SUM(B25,E25)</f>
        <v>13</v>
      </c>
      <c r="I25" s="9">
        <f>SUM(C25,F25)</f>
        <v>30</v>
      </c>
      <c r="J25" s="9">
        <f>SUM(H25:I25)</f>
        <v>43</v>
      </c>
      <c r="K25" s="396" t="s">
        <v>219</v>
      </c>
    </row>
    <row r="26" spans="1:11" ht="23.25" customHeight="1" x14ac:dyDescent="0.25">
      <c r="A26" s="8" t="s">
        <v>1649</v>
      </c>
      <c r="B26" s="9">
        <v>85</v>
      </c>
      <c r="C26" s="9">
        <v>96</v>
      </c>
      <c r="D26" s="9">
        <f>SUM(B26:C26)</f>
        <v>181</v>
      </c>
      <c r="E26" s="9">
        <v>0</v>
      </c>
      <c r="F26" s="9">
        <v>0</v>
      </c>
      <c r="G26" s="9">
        <f>SUM(E26:F26)</f>
        <v>0</v>
      </c>
      <c r="H26" s="9">
        <f>SUM(E26,B26)</f>
        <v>85</v>
      </c>
      <c r="I26" s="9">
        <f>SUM(F26,C26)</f>
        <v>96</v>
      </c>
      <c r="J26" s="9">
        <f>SUM(H26:I26)</f>
        <v>181</v>
      </c>
      <c r="K26" s="396" t="s">
        <v>1650</v>
      </c>
    </row>
    <row r="27" spans="1:11" ht="23.25" customHeight="1" x14ac:dyDescent="0.25">
      <c r="A27" s="8" t="s">
        <v>90</v>
      </c>
      <c r="B27" s="9">
        <f>SUM(B25:B26)</f>
        <v>98</v>
      </c>
      <c r="C27" s="9">
        <f t="shared" ref="C27:J27" si="3">SUM(C25:C26)</f>
        <v>126</v>
      </c>
      <c r="D27" s="9">
        <f t="shared" si="3"/>
        <v>224</v>
      </c>
      <c r="E27" s="9">
        <f t="shared" si="3"/>
        <v>0</v>
      </c>
      <c r="F27" s="9">
        <f t="shared" si="3"/>
        <v>0</v>
      </c>
      <c r="G27" s="9">
        <f t="shared" si="3"/>
        <v>0</v>
      </c>
      <c r="H27" s="9">
        <f t="shared" si="3"/>
        <v>98</v>
      </c>
      <c r="I27" s="9">
        <f t="shared" si="3"/>
        <v>126</v>
      </c>
      <c r="J27" s="9">
        <f t="shared" si="3"/>
        <v>224</v>
      </c>
      <c r="K27" s="396" t="s">
        <v>323</v>
      </c>
    </row>
    <row r="28" spans="1:11" ht="23.25" customHeight="1" x14ac:dyDescent="0.25">
      <c r="A28" s="8" t="s">
        <v>92</v>
      </c>
      <c r="B28" s="9"/>
      <c r="C28" s="9"/>
      <c r="D28" s="9"/>
      <c r="E28" s="9"/>
      <c r="F28" s="9"/>
      <c r="G28" s="9"/>
      <c r="H28" s="9"/>
      <c r="I28" s="9"/>
      <c r="J28" s="9"/>
      <c r="K28" s="396" t="s">
        <v>1651</v>
      </c>
    </row>
    <row r="29" spans="1:11" ht="23.25" customHeight="1" x14ac:dyDescent="0.25">
      <c r="A29" s="8" t="s">
        <v>1649</v>
      </c>
      <c r="B29" s="9">
        <v>36</v>
      </c>
      <c r="C29" s="9">
        <v>18</v>
      </c>
      <c r="D29" s="9">
        <f>SUM(B29:C29)</f>
        <v>54</v>
      </c>
      <c r="E29" s="9">
        <v>0</v>
      </c>
      <c r="F29" s="9">
        <v>0</v>
      </c>
      <c r="G29" s="9">
        <f>SUM(E29:F29)</f>
        <v>0</v>
      </c>
      <c r="H29" s="9">
        <f>SUM(B29,E29)</f>
        <v>36</v>
      </c>
      <c r="I29" s="9">
        <f>SUM(C29,F29)</f>
        <v>18</v>
      </c>
      <c r="J29" s="9">
        <f>SUM(H29:I29)</f>
        <v>54</v>
      </c>
      <c r="K29" s="396" t="s">
        <v>1650</v>
      </c>
    </row>
    <row r="30" spans="1:11" ht="23.25" customHeight="1" thickBot="1" x14ac:dyDescent="0.3">
      <c r="A30" s="8" t="s">
        <v>1652</v>
      </c>
      <c r="B30" s="388">
        <f>SUM(B29)</f>
        <v>36</v>
      </c>
      <c r="C30" s="388">
        <f t="shared" ref="C30:J30" si="4">SUM(C29)</f>
        <v>18</v>
      </c>
      <c r="D30" s="388">
        <f t="shared" si="4"/>
        <v>54</v>
      </c>
      <c r="E30" s="388">
        <f t="shared" si="4"/>
        <v>0</v>
      </c>
      <c r="F30" s="388">
        <f t="shared" si="4"/>
        <v>0</v>
      </c>
      <c r="G30" s="388">
        <f t="shared" si="4"/>
        <v>0</v>
      </c>
      <c r="H30" s="388">
        <f t="shared" si="4"/>
        <v>36</v>
      </c>
      <c r="I30" s="388">
        <f t="shared" si="4"/>
        <v>18</v>
      </c>
      <c r="J30" s="388">
        <f t="shared" si="4"/>
        <v>54</v>
      </c>
      <c r="K30" s="396" t="s">
        <v>325</v>
      </c>
    </row>
    <row r="31" spans="1:11" ht="23.25" customHeight="1" thickBot="1" x14ac:dyDescent="0.3">
      <c r="A31" s="23" t="s">
        <v>384</v>
      </c>
      <c r="B31" s="24">
        <f>SUM(B30,B27)</f>
        <v>134</v>
      </c>
      <c r="C31" s="24">
        <f t="shared" ref="C31:J31" si="5">SUM(C30,C27)</f>
        <v>144</v>
      </c>
      <c r="D31" s="24">
        <f t="shared" si="5"/>
        <v>278</v>
      </c>
      <c r="E31" s="24">
        <f t="shared" si="5"/>
        <v>0</v>
      </c>
      <c r="F31" s="24">
        <f t="shared" si="5"/>
        <v>0</v>
      </c>
      <c r="G31" s="24">
        <f t="shared" si="5"/>
        <v>0</v>
      </c>
      <c r="H31" s="24">
        <f t="shared" si="5"/>
        <v>134</v>
      </c>
      <c r="I31" s="24">
        <f t="shared" si="5"/>
        <v>144</v>
      </c>
      <c r="J31" s="24">
        <f t="shared" si="5"/>
        <v>278</v>
      </c>
      <c r="K31" s="397" t="s">
        <v>263</v>
      </c>
    </row>
    <row r="32" spans="1:11" ht="14.4" thickTop="1" x14ac:dyDescent="0.25"/>
  </sheetData>
  <mergeCells count="20">
    <mergeCell ref="A1:K1"/>
    <mergeCell ref="A2:K2"/>
    <mergeCell ref="A4:A7"/>
    <mergeCell ref="B4:D4"/>
    <mergeCell ref="E4:G4"/>
    <mergeCell ref="H4:J4"/>
    <mergeCell ref="K4:K7"/>
    <mergeCell ref="B5:D5"/>
    <mergeCell ref="E5:G5"/>
    <mergeCell ref="H5:J5"/>
    <mergeCell ref="A17:K17"/>
    <mergeCell ref="A18:K18"/>
    <mergeCell ref="A20:A23"/>
    <mergeCell ref="B20:D20"/>
    <mergeCell ref="E20:G20"/>
    <mergeCell ref="H20:J20"/>
    <mergeCell ref="K20:K23"/>
    <mergeCell ref="B21:D21"/>
    <mergeCell ref="E21:G21"/>
    <mergeCell ref="H21:J21"/>
  </mergeCells>
  <printOptions horizontalCentered="1"/>
  <pageMargins left="0.39370078740157483" right="0.39370078740157483" top="0.59055118110236227" bottom="0.39370078740157483" header="0.59055118110236227" footer="0.39370078740157483"/>
  <pageSetup paperSize="9" scale="7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52"/>
  <sheetViews>
    <sheetView rightToLeft="1" view="pageBreakPreview" topLeftCell="A39" zoomScale="80" zoomScaleNormal="80" zoomScaleSheetLayoutView="80" workbookViewId="0">
      <selection activeCell="K63" sqref="K63"/>
    </sheetView>
  </sheetViews>
  <sheetFormatPr defaultColWidth="9" defaultRowHeight="13.8" x14ac:dyDescent="0.25"/>
  <cols>
    <col min="1" max="1" width="24.69921875" style="66" customWidth="1"/>
    <col min="2" max="10" width="9.8984375" style="66" customWidth="1"/>
    <col min="11" max="11" width="25.19921875" style="66" customWidth="1"/>
    <col min="12" max="176" width="0" style="66" hidden="1" customWidth="1"/>
    <col min="177" max="177" width="2.5" style="66" customWidth="1"/>
    <col min="178" max="16384" width="9" style="66"/>
  </cols>
  <sheetData>
    <row r="1" spans="1:11" ht="30.75" customHeight="1" x14ac:dyDescent="0.25">
      <c r="A1" s="738" t="s">
        <v>1673</v>
      </c>
      <c r="B1" s="738"/>
      <c r="C1" s="738"/>
      <c r="D1" s="738"/>
      <c r="E1" s="738"/>
      <c r="F1" s="738"/>
      <c r="G1" s="738"/>
      <c r="H1" s="738"/>
      <c r="I1" s="738"/>
      <c r="J1" s="738"/>
      <c r="K1" s="738"/>
    </row>
    <row r="2" spans="1:11" ht="37.5" customHeight="1" x14ac:dyDescent="0.25">
      <c r="A2" s="742" t="s">
        <v>1674</v>
      </c>
      <c r="B2" s="742"/>
      <c r="C2" s="742"/>
      <c r="D2" s="742"/>
      <c r="E2" s="742"/>
      <c r="F2" s="742"/>
      <c r="G2" s="742"/>
      <c r="H2" s="742"/>
      <c r="I2" s="742"/>
      <c r="J2" s="742"/>
      <c r="K2" s="742"/>
    </row>
    <row r="3" spans="1:11" ht="24.75" customHeight="1" thickBot="1" x14ac:dyDescent="0.3">
      <c r="A3" s="342" t="s">
        <v>1675</v>
      </c>
      <c r="K3" s="426" t="s">
        <v>1676</v>
      </c>
    </row>
    <row r="4" spans="1:11" ht="24" customHeight="1" thickTop="1" x14ac:dyDescent="0.25">
      <c r="A4" s="735" t="s">
        <v>205</v>
      </c>
      <c r="B4" s="735" t="s">
        <v>1</v>
      </c>
      <c r="C4" s="735"/>
      <c r="D4" s="735"/>
      <c r="E4" s="735" t="s">
        <v>2</v>
      </c>
      <c r="F4" s="735"/>
      <c r="G4" s="735"/>
      <c r="H4" s="735" t="s">
        <v>4</v>
      </c>
      <c r="I4" s="735"/>
      <c r="J4" s="735"/>
      <c r="K4" s="735" t="s">
        <v>206</v>
      </c>
    </row>
    <row r="5" spans="1:11" ht="24" customHeight="1" x14ac:dyDescent="0.25">
      <c r="A5" s="736"/>
      <c r="B5" s="736" t="s">
        <v>6</v>
      </c>
      <c r="C5" s="736"/>
      <c r="D5" s="736"/>
      <c r="E5" s="736" t="s">
        <v>7</v>
      </c>
      <c r="F5" s="736"/>
      <c r="G5" s="736"/>
      <c r="H5" s="736" t="s">
        <v>9</v>
      </c>
      <c r="I5" s="736"/>
      <c r="J5" s="736"/>
      <c r="K5" s="736"/>
    </row>
    <row r="6" spans="1:11" ht="24" customHeight="1" x14ac:dyDescent="0.25">
      <c r="A6" s="736"/>
      <c r="B6" s="567" t="s">
        <v>10</v>
      </c>
      <c r="C6" s="567" t="s">
        <v>11</v>
      </c>
      <c r="D6" s="567" t="s">
        <v>12</v>
      </c>
      <c r="E6" s="567" t="s">
        <v>10</v>
      </c>
      <c r="F6" s="567" t="s">
        <v>11</v>
      </c>
      <c r="G6" s="567" t="s">
        <v>12</v>
      </c>
      <c r="H6" s="567" t="s">
        <v>10</v>
      </c>
      <c r="I6" s="567" t="s">
        <v>11</v>
      </c>
      <c r="J6" s="567" t="s">
        <v>12</v>
      </c>
      <c r="K6" s="736"/>
    </row>
    <row r="7" spans="1:11" ht="24" customHeight="1" thickBot="1" x14ac:dyDescent="0.3">
      <c r="A7" s="737"/>
      <c r="B7" s="568" t="s">
        <v>13</v>
      </c>
      <c r="C7" s="568" t="s">
        <v>14</v>
      </c>
      <c r="D7" s="568" t="s">
        <v>9</v>
      </c>
      <c r="E7" s="568" t="s">
        <v>13</v>
      </c>
      <c r="F7" s="568" t="s">
        <v>14</v>
      </c>
      <c r="G7" s="568" t="s">
        <v>9</v>
      </c>
      <c r="H7" s="568" t="s">
        <v>13</v>
      </c>
      <c r="I7" s="568" t="s">
        <v>14</v>
      </c>
      <c r="J7" s="568" t="s">
        <v>9</v>
      </c>
      <c r="K7" s="737"/>
    </row>
    <row r="8" spans="1:11" ht="24" customHeight="1" x14ac:dyDescent="0.25">
      <c r="A8" s="533" t="s">
        <v>15</v>
      </c>
      <c r="B8" s="572"/>
      <c r="C8" s="572"/>
      <c r="D8" s="572"/>
      <c r="E8" s="572"/>
      <c r="F8" s="572"/>
      <c r="G8" s="572"/>
      <c r="H8" s="572"/>
      <c r="I8" s="572"/>
      <c r="J8" s="572"/>
      <c r="K8" s="572" t="s">
        <v>16</v>
      </c>
    </row>
    <row r="9" spans="1:11" ht="24" customHeight="1" x14ac:dyDescent="0.25">
      <c r="A9" s="533" t="s">
        <v>208</v>
      </c>
      <c r="B9" s="9">
        <v>49</v>
      </c>
      <c r="C9" s="9">
        <v>83</v>
      </c>
      <c r="D9" s="9">
        <f>SUM(B9:C9)</f>
        <v>132</v>
      </c>
      <c r="E9" s="9">
        <v>0</v>
      </c>
      <c r="F9" s="9">
        <v>0</v>
      </c>
      <c r="G9" s="9">
        <f>SUM(E9:F9)</f>
        <v>0</v>
      </c>
      <c r="H9" s="9">
        <f>SUM(B9,E9)</f>
        <v>49</v>
      </c>
      <c r="I9" s="9">
        <f>SUM(C9,F9)</f>
        <v>83</v>
      </c>
      <c r="J9" s="9">
        <f>SUM(H9:I9)</f>
        <v>132</v>
      </c>
      <c r="K9" s="572" t="s">
        <v>209</v>
      </c>
    </row>
    <row r="10" spans="1:11" ht="24" customHeight="1" x14ac:dyDescent="0.25">
      <c r="A10" s="533" t="s">
        <v>212</v>
      </c>
      <c r="B10" s="9">
        <v>36</v>
      </c>
      <c r="C10" s="9">
        <v>67</v>
      </c>
      <c r="D10" s="9">
        <f>SUM(B10:C10)</f>
        <v>103</v>
      </c>
      <c r="E10" s="9">
        <v>0</v>
      </c>
      <c r="F10" s="9">
        <v>0</v>
      </c>
      <c r="G10" s="9">
        <v>0</v>
      </c>
      <c r="H10" s="9">
        <f>SUM(B10,E10)</f>
        <v>36</v>
      </c>
      <c r="I10" s="9">
        <f>SUM(C10,F10)</f>
        <v>67</v>
      </c>
      <c r="J10" s="9">
        <f>SUM(H10:I10)</f>
        <v>103</v>
      </c>
      <c r="K10" s="572" t="s">
        <v>213</v>
      </c>
    </row>
    <row r="11" spans="1:11" ht="24" customHeight="1" thickBot="1" x14ac:dyDescent="0.3">
      <c r="A11" s="533" t="s">
        <v>90</v>
      </c>
      <c r="B11" s="567">
        <f>SUM(B9:B10)</f>
        <v>85</v>
      </c>
      <c r="C11" s="567">
        <f t="shared" ref="C11:J11" si="0">SUM(C9:C10)</f>
        <v>150</v>
      </c>
      <c r="D11" s="567">
        <f t="shared" si="0"/>
        <v>235</v>
      </c>
      <c r="E11" s="567">
        <f t="shared" si="0"/>
        <v>0</v>
      </c>
      <c r="F11" s="567">
        <f t="shared" si="0"/>
        <v>0</v>
      </c>
      <c r="G11" s="567">
        <f t="shared" si="0"/>
        <v>0</v>
      </c>
      <c r="H11" s="567">
        <f t="shared" si="0"/>
        <v>85</v>
      </c>
      <c r="I11" s="567">
        <f t="shared" si="0"/>
        <v>150</v>
      </c>
      <c r="J11" s="567">
        <f t="shared" si="0"/>
        <v>235</v>
      </c>
      <c r="K11" s="572" t="s">
        <v>323</v>
      </c>
    </row>
    <row r="12" spans="1:11" ht="24" customHeight="1" thickBot="1" x14ac:dyDescent="0.3">
      <c r="A12" s="23" t="s">
        <v>384</v>
      </c>
      <c r="B12" s="24">
        <f>SUM(B11)</f>
        <v>85</v>
      </c>
      <c r="C12" s="24">
        <f t="shared" ref="C12:J12" si="1">SUM(C11)</f>
        <v>150</v>
      </c>
      <c r="D12" s="24">
        <f t="shared" si="1"/>
        <v>235</v>
      </c>
      <c r="E12" s="24">
        <f t="shared" si="1"/>
        <v>0</v>
      </c>
      <c r="F12" s="24">
        <f t="shared" si="1"/>
        <v>0</v>
      </c>
      <c r="G12" s="24">
        <f t="shared" si="1"/>
        <v>0</v>
      </c>
      <c r="H12" s="24">
        <f t="shared" si="1"/>
        <v>85</v>
      </c>
      <c r="I12" s="24">
        <f t="shared" si="1"/>
        <v>150</v>
      </c>
      <c r="J12" s="24">
        <f t="shared" si="1"/>
        <v>235</v>
      </c>
      <c r="K12" s="573" t="s">
        <v>101</v>
      </c>
    </row>
    <row r="13" spans="1:11" ht="28.5" customHeight="1" thickTop="1" x14ac:dyDescent="0.25"/>
    <row r="14" spans="1:11" ht="21" customHeight="1" x14ac:dyDescent="0.25"/>
    <row r="15" spans="1:11" ht="23.25" customHeight="1" x14ac:dyDescent="0.25">
      <c r="A15" s="738" t="s">
        <v>1677</v>
      </c>
      <c r="B15" s="738"/>
      <c r="C15" s="738"/>
      <c r="D15" s="738"/>
      <c r="E15" s="738"/>
      <c r="F15" s="738"/>
      <c r="G15" s="738"/>
      <c r="H15" s="738"/>
      <c r="I15" s="738"/>
      <c r="J15" s="738"/>
      <c r="K15" s="738"/>
    </row>
    <row r="16" spans="1:11" ht="39.75" customHeight="1" x14ac:dyDescent="0.25">
      <c r="A16" s="742" t="s">
        <v>1678</v>
      </c>
      <c r="B16" s="742"/>
      <c r="C16" s="742"/>
      <c r="D16" s="742"/>
      <c r="E16" s="742"/>
      <c r="F16" s="742"/>
      <c r="G16" s="742"/>
      <c r="H16" s="742"/>
      <c r="I16" s="742"/>
      <c r="J16" s="742"/>
      <c r="K16" s="742"/>
    </row>
    <row r="17" spans="1:11" ht="23.25" customHeight="1" thickBot="1" x14ac:dyDescent="0.3">
      <c r="A17" s="357" t="s">
        <v>1679</v>
      </c>
      <c r="K17" s="426" t="s">
        <v>1680</v>
      </c>
    </row>
    <row r="18" spans="1:11" ht="22.5" customHeight="1" thickTop="1" x14ac:dyDescent="0.25">
      <c r="A18" s="735" t="s">
        <v>205</v>
      </c>
      <c r="B18" s="735" t="s">
        <v>1</v>
      </c>
      <c r="C18" s="735"/>
      <c r="D18" s="735"/>
      <c r="E18" s="735" t="s">
        <v>2</v>
      </c>
      <c r="F18" s="735"/>
      <c r="G18" s="735"/>
      <c r="H18" s="735" t="s">
        <v>4</v>
      </c>
      <c r="I18" s="735"/>
      <c r="J18" s="735"/>
      <c r="K18" s="735" t="s">
        <v>206</v>
      </c>
    </row>
    <row r="19" spans="1:11" ht="22.5" customHeight="1" x14ac:dyDescent="0.25">
      <c r="A19" s="736"/>
      <c r="B19" s="736" t="s">
        <v>6</v>
      </c>
      <c r="C19" s="736"/>
      <c r="D19" s="736"/>
      <c r="E19" s="736" t="s">
        <v>7</v>
      </c>
      <c r="F19" s="736"/>
      <c r="G19" s="736"/>
      <c r="H19" s="736" t="s">
        <v>9</v>
      </c>
      <c r="I19" s="736"/>
      <c r="J19" s="736"/>
      <c r="K19" s="736"/>
    </row>
    <row r="20" spans="1:11" ht="22.5" customHeight="1" x14ac:dyDescent="0.25">
      <c r="A20" s="736"/>
      <c r="B20" s="567" t="s">
        <v>10</v>
      </c>
      <c r="C20" s="567" t="s">
        <v>11</v>
      </c>
      <c r="D20" s="567" t="s">
        <v>12</v>
      </c>
      <c r="E20" s="567" t="s">
        <v>10</v>
      </c>
      <c r="F20" s="567" t="s">
        <v>11</v>
      </c>
      <c r="G20" s="567" t="s">
        <v>12</v>
      </c>
      <c r="H20" s="567" t="s">
        <v>10</v>
      </c>
      <c r="I20" s="567" t="s">
        <v>11</v>
      </c>
      <c r="J20" s="567" t="s">
        <v>12</v>
      </c>
      <c r="K20" s="736"/>
    </row>
    <row r="21" spans="1:11" ht="22.5" customHeight="1" thickBot="1" x14ac:dyDescent="0.3">
      <c r="A21" s="737"/>
      <c r="B21" s="568" t="s">
        <v>13</v>
      </c>
      <c r="C21" s="568" t="s">
        <v>14</v>
      </c>
      <c r="D21" s="568" t="s">
        <v>9</v>
      </c>
      <c r="E21" s="568" t="s">
        <v>13</v>
      </c>
      <c r="F21" s="568" t="s">
        <v>14</v>
      </c>
      <c r="G21" s="568" t="s">
        <v>9</v>
      </c>
      <c r="H21" s="568" t="s">
        <v>13</v>
      </c>
      <c r="I21" s="568" t="s">
        <v>14</v>
      </c>
      <c r="J21" s="568" t="s">
        <v>9</v>
      </c>
      <c r="K21" s="737"/>
    </row>
    <row r="22" spans="1:11" ht="22.5" customHeight="1" x14ac:dyDescent="0.25">
      <c r="A22" s="533" t="s">
        <v>15</v>
      </c>
      <c r="B22" s="572"/>
      <c r="C22" s="572"/>
      <c r="D22" s="572"/>
      <c r="E22" s="572"/>
      <c r="F22" s="572"/>
      <c r="G22" s="572"/>
      <c r="H22" s="572"/>
      <c r="I22" s="572"/>
      <c r="J22" s="572"/>
      <c r="K22" s="572" t="s">
        <v>16</v>
      </c>
    </row>
    <row r="23" spans="1:11" ht="22.5" customHeight="1" x14ac:dyDescent="0.25">
      <c r="A23" s="533" t="s">
        <v>208</v>
      </c>
      <c r="B23" s="9">
        <v>77</v>
      </c>
      <c r="C23" s="9">
        <v>136</v>
      </c>
      <c r="D23" s="9">
        <f>SUM(B23:C23)</f>
        <v>213</v>
      </c>
      <c r="E23" s="9">
        <v>0</v>
      </c>
      <c r="F23" s="9">
        <v>0</v>
      </c>
      <c r="G23" s="9">
        <f>SUM(E23:F23)</f>
        <v>0</v>
      </c>
      <c r="H23" s="9">
        <f>SUM(B23,E23)</f>
        <v>77</v>
      </c>
      <c r="I23" s="9">
        <f>SUM(C23,F23)</f>
        <v>136</v>
      </c>
      <c r="J23" s="9">
        <f>SUM(H23:I23)</f>
        <v>213</v>
      </c>
      <c r="K23" s="572" t="s">
        <v>209</v>
      </c>
    </row>
    <row r="24" spans="1:11" ht="22.5" customHeight="1" x14ac:dyDescent="0.25">
      <c r="A24" s="533" t="s">
        <v>212</v>
      </c>
      <c r="B24" s="9">
        <v>89</v>
      </c>
      <c r="C24" s="9">
        <v>174</v>
      </c>
      <c r="D24" s="9">
        <f t="shared" ref="D24" si="2">SUM(B24:C24)</f>
        <v>263</v>
      </c>
      <c r="E24" s="9">
        <v>0</v>
      </c>
      <c r="F24" s="9">
        <v>0</v>
      </c>
      <c r="G24" s="9">
        <v>0</v>
      </c>
      <c r="H24" s="9">
        <f>SUM(B24,E24)</f>
        <v>89</v>
      </c>
      <c r="I24" s="9">
        <f>SUM(C24,F24)</f>
        <v>174</v>
      </c>
      <c r="J24" s="9">
        <f>SUM(H24:I24)</f>
        <v>263</v>
      </c>
      <c r="K24" s="572" t="s">
        <v>213</v>
      </c>
    </row>
    <row r="25" spans="1:11" ht="22.5" customHeight="1" thickBot="1" x14ac:dyDescent="0.3">
      <c r="A25" s="533" t="s">
        <v>90</v>
      </c>
      <c r="B25" s="567">
        <f>SUM(B23:B24)</f>
        <v>166</v>
      </c>
      <c r="C25" s="567">
        <f t="shared" ref="C25:J25" si="3">SUM(C23:C24)</f>
        <v>310</v>
      </c>
      <c r="D25" s="567">
        <f t="shared" si="3"/>
        <v>476</v>
      </c>
      <c r="E25" s="567">
        <f t="shared" si="3"/>
        <v>0</v>
      </c>
      <c r="F25" s="567">
        <f t="shared" si="3"/>
        <v>0</v>
      </c>
      <c r="G25" s="567">
        <f t="shared" si="3"/>
        <v>0</v>
      </c>
      <c r="H25" s="567">
        <f t="shared" si="3"/>
        <v>166</v>
      </c>
      <c r="I25" s="567">
        <f t="shared" si="3"/>
        <v>310</v>
      </c>
      <c r="J25" s="567">
        <f t="shared" si="3"/>
        <v>476</v>
      </c>
      <c r="K25" s="572" t="s">
        <v>323</v>
      </c>
    </row>
    <row r="26" spans="1:11" ht="22.5" customHeight="1" thickBot="1" x14ac:dyDescent="0.3">
      <c r="A26" s="23" t="s">
        <v>384</v>
      </c>
      <c r="B26" s="24">
        <f t="shared" ref="B26:J26" si="4">SUM(B25)</f>
        <v>166</v>
      </c>
      <c r="C26" s="24">
        <f t="shared" si="4"/>
        <v>310</v>
      </c>
      <c r="D26" s="24">
        <f t="shared" si="4"/>
        <v>476</v>
      </c>
      <c r="E26" s="24">
        <f t="shared" si="4"/>
        <v>0</v>
      </c>
      <c r="F26" s="24">
        <f t="shared" si="4"/>
        <v>0</v>
      </c>
      <c r="G26" s="24">
        <f t="shared" si="4"/>
        <v>0</v>
      </c>
      <c r="H26" s="24">
        <f t="shared" si="4"/>
        <v>166</v>
      </c>
      <c r="I26" s="24">
        <f t="shared" si="4"/>
        <v>310</v>
      </c>
      <c r="J26" s="24">
        <f t="shared" si="4"/>
        <v>476</v>
      </c>
      <c r="K26" s="573" t="s">
        <v>101</v>
      </c>
    </row>
    <row r="27" spans="1:11" ht="14.4" thickTop="1" x14ac:dyDescent="0.25"/>
    <row r="36" spans="1:11" ht="17.399999999999999" x14ac:dyDescent="0.25">
      <c r="A36" s="738" t="s">
        <v>1681</v>
      </c>
      <c r="B36" s="738"/>
      <c r="C36" s="738"/>
      <c r="D36" s="738"/>
      <c r="E36" s="738"/>
      <c r="F36" s="738"/>
      <c r="G36" s="738"/>
      <c r="H36" s="738"/>
      <c r="I36" s="738"/>
      <c r="J36" s="738"/>
      <c r="K36" s="738"/>
    </row>
    <row r="37" spans="1:11" ht="37.5" customHeight="1" x14ac:dyDescent="0.25">
      <c r="A37" s="742" t="s">
        <v>1682</v>
      </c>
      <c r="B37" s="742"/>
      <c r="C37" s="742"/>
      <c r="D37" s="742"/>
      <c r="E37" s="742"/>
      <c r="F37" s="742"/>
      <c r="G37" s="742"/>
      <c r="H37" s="742"/>
      <c r="I37" s="742"/>
      <c r="J37" s="742"/>
      <c r="K37" s="742"/>
    </row>
    <row r="39" spans="1:11" ht="27.75" customHeight="1" thickBot="1" x14ac:dyDescent="0.3">
      <c r="A39" s="342" t="s">
        <v>1683</v>
      </c>
      <c r="K39" s="426" t="s">
        <v>1684</v>
      </c>
    </row>
    <row r="40" spans="1:11" ht="16.2" thickTop="1" x14ac:dyDescent="0.25">
      <c r="A40" s="735" t="s">
        <v>205</v>
      </c>
      <c r="B40" s="735" t="s">
        <v>1</v>
      </c>
      <c r="C40" s="735"/>
      <c r="D40" s="735"/>
      <c r="E40" s="735" t="s">
        <v>2</v>
      </c>
      <c r="F40" s="735"/>
      <c r="G40" s="735"/>
      <c r="H40" s="735" t="s">
        <v>4</v>
      </c>
      <c r="I40" s="735"/>
      <c r="J40" s="735"/>
      <c r="K40" s="735" t="s">
        <v>206</v>
      </c>
    </row>
    <row r="41" spans="1:11" ht="15.6" x14ac:dyDescent="0.25">
      <c r="A41" s="736"/>
      <c r="B41" s="736" t="s">
        <v>6</v>
      </c>
      <c r="C41" s="736"/>
      <c r="D41" s="736"/>
      <c r="E41" s="736" t="s">
        <v>7</v>
      </c>
      <c r="F41" s="736"/>
      <c r="G41" s="736"/>
      <c r="H41" s="736" t="s">
        <v>9</v>
      </c>
      <c r="I41" s="736"/>
      <c r="J41" s="736"/>
      <c r="K41" s="736"/>
    </row>
    <row r="42" spans="1:11" ht="15.6" x14ac:dyDescent="0.25">
      <c r="A42" s="736"/>
      <c r="B42" s="567" t="s">
        <v>10</v>
      </c>
      <c r="C42" s="567" t="s">
        <v>11</v>
      </c>
      <c r="D42" s="567" t="s">
        <v>12</v>
      </c>
      <c r="E42" s="567" t="s">
        <v>10</v>
      </c>
      <c r="F42" s="567" t="s">
        <v>11</v>
      </c>
      <c r="G42" s="567" t="s">
        <v>12</v>
      </c>
      <c r="H42" s="567" t="s">
        <v>10</v>
      </c>
      <c r="I42" s="567" t="s">
        <v>11</v>
      </c>
      <c r="J42" s="567" t="s">
        <v>12</v>
      </c>
      <c r="K42" s="736"/>
    </row>
    <row r="43" spans="1:11" ht="16.2" thickBot="1" x14ac:dyDescent="0.3">
      <c r="A43" s="737"/>
      <c r="B43" s="568" t="s">
        <v>13</v>
      </c>
      <c r="C43" s="568" t="s">
        <v>14</v>
      </c>
      <c r="D43" s="568" t="s">
        <v>9</v>
      </c>
      <c r="E43" s="568" t="s">
        <v>13</v>
      </c>
      <c r="F43" s="568" t="s">
        <v>14</v>
      </c>
      <c r="G43" s="568" t="s">
        <v>9</v>
      </c>
      <c r="H43" s="568" t="s">
        <v>13</v>
      </c>
      <c r="I43" s="568" t="s">
        <v>14</v>
      </c>
      <c r="J43" s="568" t="s">
        <v>9</v>
      </c>
      <c r="K43" s="737"/>
    </row>
    <row r="44" spans="1:11" ht="25.5" customHeight="1" x14ac:dyDescent="0.25">
      <c r="A44" s="533" t="s">
        <v>15</v>
      </c>
      <c r="B44" s="572"/>
      <c r="C44" s="572"/>
      <c r="D44" s="572"/>
      <c r="E44" s="572"/>
      <c r="F44" s="572"/>
      <c r="G44" s="572"/>
      <c r="H44" s="572"/>
      <c r="I44" s="572"/>
      <c r="J44" s="572"/>
      <c r="K44" s="572" t="s">
        <v>16</v>
      </c>
    </row>
    <row r="45" spans="1:11" ht="25.5" customHeight="1" x14ac:dyDescent="0.25">
      <c r="A45" s="533" t="s">
        <v>208</v>
      </c>
      <c r="B45" s="9">
        <v>9</v>
      </c>
      <c r="C45" s="9">
        <v>6</v>
      </c>
      <c r="D45" s="9">
        <f>SUM(B45:C45)</f>
        <v>15</v>
      </c>
      <c r="E45" s="9">
        <v>0</v>
      </c>
      <c r="F45" s="9">
        <v>0</v>
      </c>
      <c r="G45" s="9">
        <f>SUM(E45:F45)</f>
        <v>0</v>
      </c>
      <c r="H45" s="9">
        <f t="shared" ref="H45:I48" si="5">SUM(B45,E45)</f>
        <v>9</v>
      </c>
      <c r="I45" s="9">
        <f t="shared" si="5"/>
        <v>6</v>
      </c>
      <c r="J45" s="9">
        <f>SUM(H45:I45)</f>
        <v>15</v>
      </c>
      <c r="K45" s="572" t="s">
        <v>209</v>
      </c>
    </row>
    <row r="46" spans="1:11" ht="25.5" customHeight="1" x14ac:dyDescent="0.25">
      <c r="A46" s="533" t="s">
        <v>212</v>
      </c>
      <c r="B46" s="9">
        <v>7</v>
      </c>
      <c r="C46" s="9">
        <v>11</v>
      </c>
      <c r="D46" s="9">
        <f t="shared" ref="D46:D49" si="6">SUM(B46:C46)</f>
        <v>18</v>
      </c>
      <c r="E46" s="9">
        <v>0</v>
      </c>
      <c r="F46" s="9">
        <v>0</v>
      </c>
      <c r="G46" s="9">
        <f>SUM(E46:F46)</f>
        <v>0</v>
      </c>
      <c r="H46" s="9">
        <f t="shared" si="5"/>
        <v>7</v>
      </c>
      <c r="I46" s="9">
        <f t="shared" si="5"/>
        <v>11</v>
      </c>
      <c r="J46" s="9">
        <f>SUM(H46:I46)</f>
        <v>18</v>
      </c>
      <c r="K46" s="572" t="s">
        <v>213</v>
      </c>
    </row>
    <row r="47" spans="1:11" ht="25.5" customHeight="1" x14ac:dyDescent="0.25">
      <c r="A47" s="533" t="s">
        <v>500</v>
      </c>
      <c r="B47" s="9">
        <v>1</v>
      </c>
      <c r="C47" s="9">
        <v>0</v>
      </c>
      <c r="D47" s="9">
        <f t="shared" si="6"/>
        <v>1</v>
      </c>
      <c r="E47" s="9">
        <v>0</v>
      </c>
      <c r="F47" s="9">
        <v>0</v>
      </c>
      <c r="G47" s="9">
        <f>SUM(E47:F47)</f>
        <v>0</v>
      </c>
      <c r="H47" s="9">
        <f t="shared" si="5"/>
        <v>1</v>
      </c>
      <c r="I47" s="9">
        <f t="shared" si="5"/>
        <v>0</v>
      </c>
      <c r="J47" s="9">
        <f>SUM(H47:I47)</f>
        <v>1</v>
      </c>
      <c r="K47" s="572" t="s">
        <v>1632</v>
      </c>
    </row>
    <row r="48" spans="1:11" ht="25.5" customHeight="1" x14ac:dyDescent="0.25">
      <c r="A48" s="533" t="s">
        <v>1133</v>
      </c>
      <c r="B48" s="9">
        <v>1</v>
      </c>
      <c r="C48" s="9">
        <v>0</v>
      </c>
      <c r="D48" s="9">
        <f t="shared" si="6"/>
        <v>1</v>
      </c>
      <c r="E48" s="9">
        <v>0</v>
      </c>
      <c r="F48" s="9">
        <v>0</v>
      </c>
      <c r="G48" s="9">
        <f>SUM(E48:F48)</f>
        <v>0</v>
      </c>
      <c r="H48" s="9">
        <f t="shared" si="5"/>
        <v>1</v>
      </c>
      <c r="I48" s="9">
        <f t="shared" si="5"/>
        <v>0</v>
      </c>
      <c r="J48" s="9">
        <f>SUM(H48:I48)</f>
        <v>1</v>
      </c>
      <c r="K48" s="572" t="s">
        <v>1685</v>
      </c>
    </row>
    <row r="49" spans="1:11" ht="25.5" customHeight="1" x14ac:dyDescent="0.25">
      <c r="A49" s="533" t="s">
        <v>1092</v>
      </c>
      <c r="B49" s="9">
        <v>7</v>
      </c>
      <c r="C49" s="9">
        <v>4</v>
      </c>
      <c r="D49" s="9">
        <f t="shared" si="6"/>
        <v>11</v>
      </c>
      <c r="E49" s="9">
        <v>0</v>
      </c>
      <c r="F49" s="9">
        <v>0</v>
      </c>
      <c r="G49" s="9">
        <f>SUM(E49:F49)</f>
        <v>0</v>
      </c>
      <c r="H49" s="9">
        <f>SUM(E49,B49)</f>
        <v>7</v>
      </c>
      <c r="I49" s="9">
        <f>SUM(F49,C49)</f>
        <v>4</v>
      </c>
      <c r="J49" s="9">
        <f>SUM(H49:I49)</f>
        <v>11</v>
      </c>
      <c r="K49" s="572" t="s">
        <v>1093</v>
      </c>
    </row>
    <row r="50" spans="1:11" ht="25.5" customHeight="1" thickBot="1" x14ac:dyDescent="0.3">
      <c r="A50" s="533" t="s">
        <v>90</v>
      </c>
      <c r="B50" s="567">
        <f>SUM(B45:B49)</f>
        <v>25</v>
      </c>
      <c r="C50" s="567">
        <f t="shared" ref="C50:J50" si="7">SUM(C45:C49)</f>
        <v>21</v>
      </c>
      <c r="D50" s="567">
        <f t="shared" si="7"/>
        <v>46</v>
      </c>
      <c r="E50" s="567">
        <f t="shared" si="7"/>
        <v>0</v>
      </c>
      <c r="F50" s="567">
        <f t="shared" si="7"/>
        <v>0</v>
      </c>
      <c r="G50" s="567">
        <f t="shared" si="7"/>
        <v>0</v>
      </c>
      <c r="H50" s="567">
        <f t="shared" si="7"/>
        <v>25</v>
      </c>
      <c r="I50" s="567">
        <f t="shared" si="7"/>
        <v>21</v>
      </c>
      <c r="J50" s="567">
        <f t="shared" si="7"/>
        <v>46</v>
      </c>
      <c r="K50" s="572" t="s">
        <v>323</v>
      </c>
    </row>
    <row r="51" spans="1:11" ht="21" customHeight="1" thickBot="1" x14ac:dyDescent="0.3">
      <c r="A51" s="23" t="s">
        <v>384</v>
      </c>
      <c r="B51" s="24">
        <f>SUM(B45:B49)</f>
        <v>25</v>
      </c>
      <c r="C51" s="24">
        <f t="shared" ref="C51:J51" si="8">SUM(C45:C49)</f>
        <v>21</v>
      </c>
      <c r="D51" s="24">
        <f t="shared" si="8"/>
        <v>46</v>
      </c>
      <c r="E51" s="24">
        <f t="shared" si="8"/>
        <v>0</v>
      </c>
      <c r="F51" s="24">
        <f t="shared" si="8"/>
        <v>0</v>
      </c>
      <c r="G51" s="24">
        <f t="shared" si="8"/>
        <v>0</v>
      </c>
      <c r="H51" s="24">
        <f t="shared" si="8"/>
        <v>25</v>
      </c>
      <c r="I51" s="24">
        <f t="shared" si="8"/>
        <v>21</v>
      </c>
      <c r="J51" s="24">
        <f t="shared" si="8"/>
        <v>46</v>
      </c>
      <c r="K51" s="573" t="s">
        <v>101</v>
      </c>
    </row>
    <row r="52" spans="1:11" ht="14.4" thickTop="1" x14ac:dyDescent="0.25"/>
  </sheetData>
  <mergeCells count="30">
    <mergeCell ref="A1:K1"/>
    <mergeCell ref="A2:K2"/>
    <mergeCell ref="A4:A7"/>
    <mergeCell ref="B4:D4"/>
    <mergeCell ref="E4:G4"/>
    <mergeCell ref="H4:J4"/>
    <mergeCell ref="K4:K7"/>
    <mergeCell ref="B5:D5"/>
    <mergeCell ref="E5:G5"/>
    <mergeCell ref="H5:J5"/>
    <mergeCell ref="A15:K15"/>
    <mergeCell ref="A16:K16"/>
    <mergeCell ref="A18:A21"/>
    <mergeCell ref="B18:D18"/>
    <mergeCell ref="E18:G18"/>
    <mergeCell ref="H18:J18"/>
    <mergeCell ref="K18:K21"/>
    <mergeCell ref="B19:D19"/>
    <mergeCell ref="E19:G19"/>
    <mergeCell ref="H19:J19"/>
    <mergeCell ref="A36:K36"/>
    <mergeCell ref="A37:K37"/>
    <mergeCell ref="A40:A43"/>
    <mergeCell ref="B40:D40"/>
    <mergeCell ref="E40:G40"/>
    <mergeCell ref="H40:J40"/>
    <mergeCell ref="K40:K43"/>
    <mergeCell ref="B41:D41"/>
    <mergeCell ref="E41:G41"/>
    <mergeCell ref="H41:J41"/>
  </mergeCells>
  <printOptions horizontalCentered="1"/>
  <pageMargins left="0.39370078740157483" right="0.39370078740157483" top="0.78740157480314965" bottom="0.39370078740157483" header="0.78740157480314965" footer="0.39370078740157483"/>
  <pageSetup paperSize="9" scale="75"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0:Q23"/>
  <sheetViews>
    <sheetView rightToLeft="1" view="pageBreakPreview" topLeftCell="A7" zoomScale="80" zoomScaleNormal="80" zoomScaleSheetLayoutView="80" workbookViewId="0">
      <selection activeCell="A10" sqref="A10:N10"/>
    </sheetView>
  </sheetViews>
  <sheetFormatPr defaultColWidth="9" defaultRowHeight="13.8" x14ac:dyDescent="0.25"/>
  <cols>
    <col min="1" max="1" width="24.69921875" style="392" customWidth="1"/>
    <col min="2" max="13" width="9.8984375" style="392" customWidth="1"/>
    <col min="14" max="14" width="25.19921875" style="392" customWidth="1"/>
    <col min="15" max="179" width="0" style="392" hidden="1" customWidth="1"/>
    <col min="180" max="181" width="2.5" style="392" customWidth="1"/>
    <col min="182" max="16384" width="9" style="392"/>
  </cols>
  <sheetData>
    <row r="10" spans="1:17" ht="38.25" customHeight="1" x14ac:dyDescent="0.25">
      <c r="A10" s="741" t="s">
        <v>2672</v>
      </c>
      <c r="B10" s="741"/>
      <c r="C10" s="741"/>
      <c r="D10" s="741"/>
      <c r="E10" s="741"/>
      <c r="F10" s="741"/>
      <c r="G10" s="741"/>
      <c r="H10" s="741"/>
      <c r="I10" s="741"/>
      <c r="J10" s="741"/>
      <c r="K10" s="741"/>
      <c r="L10" s="741"/>
      <c r="M10" s="741"/>
      <c r="N10" s="741"/>
    </row>
    <row r="11" spans="1:17" ht="40.5" customHeight="1" x14ac:dyDescent="0.25">
      <c r="A11" s="742" t="s">
        <v>1686</v>
      </c>
      <c r="B11" s="742"/>
      <c r="C11" s="742"/>
      <c r="D11" s="742"/>
      <c r="E11" s="742"/>
      <c r="F11" s="742"/>
      <c r="G11" s="742"/>
      <c r="H11" s="742"/>
      <c r="I11" s="742"/>
      <c r="J11" s="742"/>
      <c r="K11" s="742"/>
      <c r="L11" s="742"/>
      <c r="M11" s="742"/>
      <c r="N11" s="742"/>
    </row>
    <row r="12" spans="1:17" ht="24.75" customHeight="1" thickBot="1" x14ac:dyDescent="0.3">
      <c r="A12" s="357" t="s">
        <v>1687</v>
      </c>
      <c r="N12" s="426" t="s">
        <v>1688</v>
      </c>
    </row>
    <row r="13" spans="1:17" ht="24" customHeight="1" thickTop="1" x14ac:dyDescent="0.3">
      <c r="A13" s="735" t="s">
        <v>205</v>
      </c>
      <c r="B13" s="746" t="s">
        <v>129</v>
      </c>
      <c r="C13" s="746"/>
      <c r="D13" s="746"/>
      <c r="E13" s="746" t="s">
        <v>130</v>
      </c>
      <c r="F13" s="746"/>
      <c r="G13" s="746"/>
      <c r="H13" s="746" t="s">
        <v>131</v>
      </c>
      <c r="I13" s="746"/>
      <c r="J13" s="746"/>
      <c r="K13" s="746" t="s">
        <v>4</v>
      </c>
      <c r="L13" s="746"/>
      <c r="M13" s="746"/>
      <c r="N13" s="735" t="s">
        <v>206</v>
      </c>
      <c r="O13" s="735" t="s">
        <v>206</v>
      </c>
      <c r="P13" s="735" t="s">
        <v>206</v>
      </c>
      <c r="Q13" s="735" t="s">
        <v>206</v>
      </c>
    </row>
    <row r="14" spans="1:17" ht="24" customHeight="1" x14ac:dyDescent="0.3">
      <c r="A14" s="736"/>
      <c r="B14" s="747" t="s">
        <v>132</v>
      </c>
      <c r="C14" s="747"/>
      <c r="D14" s="747"/>
      <c r="E14" s="747" t="s">
        <v>133</v>
      </c>
      <c r="F14" s="747"/>
      <c r="G14" s="747"/>
      <c r="H14" s="747" t="s">
        <v>134</v>
      </c>
      <c r="I14" s="747"/>
      <c r="J14" s="747"/>
      <c r="K14" s="747" t="s">
        <v>9</v>
      </c>
      <c r="L14" s="747"/>
      <c r="M14" s="747"/>
      <c r="N14" s="736"/>
      <c r="O14" s="736"/>
      <c r="P14" s="736"/>
      <c r="Q14" s="736"/>
    </row>
    <row r="15" spans="1:17" ht="24" customHeight="1" x14ac:dyDescent="0.3">
      <c r="A15" s="736"/>
      <c r="B15" s="390" t="s">
        <v>10</v>
      </c>
      <c r="C15" s="390" t="s">
        <v>113</v>
      </c>
      <c r="D15" s="390" t="s">
        <v>12</v>
      </c>
      <c r="E15" s="390" t="s">
        <v>10</v>
      </c>
      <c r="F15" s="390" t="s">
        <v>113</v>
      </c>
      <c r="G15" s="390" t="s">
        <v>12</v>
      </c>
      <c r="H15" s="390" t="s">
        <v>10</v>
      </c>
      <c r="I15" s="390" t="s">
        <v>113</v>
      </c>
      <c r="J15" s="390" t="s">
        <v>12</v>
      </c>
      <c r="K15" s="390" t="s">
        <v>10</v>
      </c>
      <c r="L15" s="390" t="s">
        <v>11</v>
      </c>
      <c r="M15" s="390" t="s">
        <v>12</v>
      </c>
      <c r="N15" s="736"/>
      <c r="O15" s="736"/>
      <c r="P15" s="736"/>
      <c r="Q15" s="736"/>
    </row>
    <row r="16" spans="1:17" ht="24" customHeight="1" thickBot="1" x14ac:dyDescent="0.35">
      <c r="A16" s="737"/>
      <c r="B16" s="4" t="s">
        <v>13</v>
      </c>
      <c r="C16" s="4" t="s">
        <v>14</v>
      </c>
      <c r="D16" s="4" t="s">
        <v>9</v>
      </c>
      <c r="E16" s="4" t="s">
        <v>13</v>
      </c>
      <c r="F16" s="4" t="s">
        <v>14</v>
      </c>
      <c r="G16" s="4" t="s">
        <v>9</v>
      </c>
      <c r="H16" s="4" t="s">
        <v>13</v>
      </c>
      <c r="I16" s="4" t="s">
        <v>14</v>
      </c>
      <c r="J16" s="4" t="s">
        <v>9</v>
      </c>
      <c r="K16" s="4" t="s">
        <v>13</v>
      </c>
      <c r="L16" s="4" t="s">
        <v>14</v>
      </c>
      <c r="M16" s="4" t="s">
        <v>9</v>
      </c>
      <c r="N16" s="737"/>
      <c r="O16" s="737"/>
      <c r="P16" s="737"/>
      <c r="Q16" s="737"/>
    </row>
    <row r="17" spans="1:17" ht="24" customHeight="1" x14ac:dyDescent="0.25">
      <c r="A17" s="8" t="s">
        <v>15</v>
      </c>
      <c r="B17" s="9"/>
      <c r="C17" s="9"/>
      <c r="D17" s="9"/>
      <c r="E17" s="9"/>
      <c r="F17" s="9"/>
      <c r="G17" s="9"/>
      <c r="H17" s="9"/>
      <c r="I17" s="9"/>
      <c r="J17" s="9"/>
      <c r="K17" s="9"/>
      <c r="L17" s="9"/>
      <c r="M17" s="9"/>
      <c r="N17" s="396" t="s">
        <v>16</v>
      </c>
      <c r="O17" s="8"/>
      <c r="P17" s="9"/>
      <c r="Q17" s="396" t="s">
        <v>207</v>
      </c>
    </row>
    <row r="18" spans="1:17" ht="24" customHeight="1" x14ac:dyDescent="0.25">
      <c r="A18" s="8" t="s">
        <v>208</v>
      </c>
      <c r="B18" s="21">
        <v>0</v>
      </c>
      <c r="C18" s="21">
        <v>4</v>
      </c>
      <c r="D18" s="21">
        <f>SUM(B18:C18)</f>
        <v>4</v>
      </c>
      <c r="E18" s="21">
        <v>0</v>
      </c>
      <c r="F18" s="21">
        <v>1</v>
      </c>
      <c r="G18" s="21">
        <f>SUM(E18:F18)</f>
        <v>1</v>
      </c>
      <c r="H18" s="21">
        <v>0</v>
      </c>
      <c r="I18" s="21">
        <v>0</v>
      </c>
      <c r="J18" s="21">
        <f>SUM(H18:I18)</f>
        <v>0</v>
      </c>
      <c r="K18" s="21">
        <f>SUM(B18,E18,H18)</f>
        <v>0</v>
      </c>
      <c r="L18" s="21">
        <f>SUM(C18,F18,I18)</f>
        <v>5</v>
      </c>
      <c r="M18" s="21">
        <f>SUM(K18:L18)</f>
        <v>5</v>
      </c>
      <c r="N18" s="396" t="s">
        <v>209</v>
      </c>
      <c r="O18" s="20"/>
      <c r="P18" s="21"/>
      <c r="Q18" s="22"/>
    </row>
    <row r="19" spans="1:17" ht="24" customHeight="1" x14ac:dyDescent="0.25">
      <c r="A19" s="8" t="s">
        <v>212</v>
      </c>
      <c r="B19" s="21">
        <v>2</v>
      </c>
      <c r="C19" s="21">
        <v>3</v>
      </c>
      <c r="D19" s="21">
        <f>SUM(B19:C19)</f>
        <v>5</v>
      </c>
      <c r="E19" s="21">
        <v>0</v>
      </c>
      <c r="F19" s="21">
        <v>0</v>
      </c>
      <c r="G19" s="21">
        <f>SUM(E19:F19)</f>
        <v>0</v>
      </c>
      <c r="H19" s="21">
        <f>SUM(B19,E19)</f>
        <v>2</v>
      </c>
      <c r="I19" s="21">
        <v>0</v>
      </c>
      <c r="J19" s="21">
        <f>SUM(H19:I19)</f>
        <v>2</v>
      </c>
      <c r="K19" s="21">
        <f>SUM(B19,E19,H19)</f>
        <v>4</v>
      </c>
      <c r="L19" s="21">
        <f>SUM(C19,F19,I19)</f>
        <v>3</v>
      </c>
      <c r="M19" s="21">
        <f>SUM(K19:L19)</f>
        <v>7</v>
      </c>
      <c r="N19" s="396" t="s">
        <v>213</v>
      </c>
      <c r="O19" s="21">
        <f>SUM(C19,F19)</f>
        <v>3</v>
      </c>
      <c r="P19" s="21">
        <f>SUM(D19,G19)</f>
        <v>5</v>
      </c>
      <c r="Q19" s="22" t="s">
        <v>209</v>
      </c>
    </row>
    <row r="20" spans="1:17" ht="24" customHeight="1" thickBot="1" x14ac:dyDescent="0.3">
      <c r="A20" s="8" t="s">
        <v>90</v>
      </c>
      <c r="B20" s="21">
        <f>SUM(B18:B19)</f>
        <v>2</v>
      </c>
      <c r="C20" s="21">
        <f t="shared" ref="C20:M20" si="0">SUM(C18:C19)</f>
        <v>7</v>
      </c>
      <c r="D20" s="21">
        <f>SUM(B20:C20)</f>
        <v>9</v>
      </c>
      <c r="E20" s="21">
        <f t="shared" si="0"/>
        <v>0</v>
      </c>
      <c r="F20" s="21">
        <f t="shared" si="0"/>
        <v>1</v>
      </c>
      <c r="G20" s="21">
        <f t="shared" si="0"/>
        <v>1</v>
      </c>
      <c r="H20" s="21">
        <f t="shared" si="0"/>
        <v>2</v>
      </c>
      <c r="I20" s="21">
        <f t="shared" si="0"/>
        <v>0</v>
      </c>
      <c r="J20" s="21">
        <f t="shared" si="0"/>
        <v>2</v>
      </c>
      <c r="K20" s="21">
        <f t="shared" si="0"/>
        <v>4</v>
      </c>
      <c r="L20" s="21">
        <f t="shared" si="0"/>
        <v>8</v>
      </c>
      <c r="M20" s="21">
        <f t="shared" si="0"/>
        <v>12</v>
      </c>
      <c r="N20" s="396" t="s">
        <v>323</v>
      </c>
      <c r="O20" s="388"/>
      <c r="P20" s="388"/>
      <c r="Q20" s="399"/>
    </row>
    <row r="21" spans="1:17" ht="24" customHeight="1" thickBot="1" x14ac:dyDescent="0.3">
      <c r="A21" s="23" t="s">
        <v>384</v>
      </c>
      <c r="B21" s="24">
        <f>SUM(B20)</f>
        <v>2</v>
      </c>
      <c r="C21" s="24">
        <f t="shared" ref="C21:M21" si="1">SUM(C20)</f>
        <v>7</v>
      </c>
      <c r="D21" s="24">
        <f t="shared" si="1"/>
        <v>9</v>
      </c>
      <c r="E21" s="24">
        <f t="shared" si="1"/>
        <v>0</v>
      </c>
      <c r="F21" s="24">
        <f t="shared" si="1"/>
        <v>1</v>
      </c>
      <c r="G21" s="24">
        <f t="shared" si="1"/>
        <v>1</v>
      </c>
      <c r="H21" s="24">
        <f t="shared" si="1"/>
        <v>2</v>
      </c>
      <c r="I21" s="24">
        <f t="shared" si="1"/>
        <v>0</v>
      </c>
      <c r="J21" s="24">
        <f t="shared" si="1"/>
        <v>2</v>
      </c>
      <c r="K21" s="24">
        <f t="shared" si="1"/>
        <v>4</v>
      </c>
      <c r="L21" s="24">
        <f t="shared" si="1"/>
        <v>8</v>
      </c>
      <c r="M21" s="24">
        <f t="shared" si="1"/>
        <v>12</v>
      </c>
      <c r="N21" s="397" t="s">
        <v>101</v>
      </c>
      <c r="O21" s="24">
        <f>SUM(O19)</f>
        <v>3</v>
      </c>
      <c r="P21" s="24">
        <f>SUM(P19)</f>
        <v>5</v>
      </c>
      <c r="Q21" s="397" t="s">
        <v>263</v>
      </c>
    </row>
    <row r="22" spans="1:17" ht="28.5" customHeight="1" thickTop="1" x14ac:dyDescent="0.25">
      <c r="B22" s="428"/>
    </row>
    <row r="23" spans="1:17" ht="21" customHeight="1" x14ac:dyDescent="0.25">
      <c r="B23" s="388"/>
    </row>
  </sheetData>
  <mergeCells count="15">
    <mergeCell ref="A10:N10"/>
    <mergeCell ref="A11:N11"/>
    <mergeCell ref="A13:A16"/>
    <mergeCell ref="B13:D13"/>
    <mergeCell ref="E13:G13"/>
    <mergeCell ref="H13:J13"/>
    <mergeCell ref="K13:M13"/>
    <mergeCell ref="N13:N16"/>
    <mergeCell ref="O13:O16"/>
    <mergeCell ref="P13:P16"/>
    <mergeCell ref="Q13:Q16"/>
    <mergeCell ref="B14:D14"/>
    <mergeCell ref="E14:G14"/>
    <mergeCell ref="H14:J14"/>
    <mergeCell ref="K14:M14"/>
  </mergeCells>
  <printOptions horizontalCentered="1"/>
  <pageMargins left="0.39370078740157483" right="0.39370078740157483" top="0.78740157480314965" bottom="0.39370078740157483" header="0.78740157480314965" footer="0.39370078740157483"/>
  <pageSetup paperSize="9" scale="75"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29"/>
  <sheetViews>
    <sheetView rightToLeft="1" view="pageBreakPreview" topLeftCell="A11" zoomScale="80" zoomScaleNormal="80" zoomScaleSheetLayoutView="80" workbookViewId="0">
      <selection activeCell="G31" sqref="G31"/>
    </sheetView>
  </sheetViews>
  <sheetFormatPr defaultColWidth="9" defaultRowHeight="13.8" x14ac:dyDescent="0.25"/>
  <cols>
    <col min="1" max="1" width="24.69921875" style="392" customWidth="1"/>
    <col min="2" max="10" width="9.8984375" style="392" customWidth="1"/>
    <col min="11" max="11" width="25.19921875" style="392" customWidth="1"/>
    <col min="12" max="176" width="0" style="392" hidden="1" customWidth="1"/>
    <col min="177" max="178" width="2.5" style="392" customWidth="1"/>
    <col min="179" max="16384" width="9" style="392"/>
  </cols>
  <sheetData>
    <row r="1" spans="1:11" ht="22.5" customHeight="1" x14ac:dyDescent="0.25"/>
    <row r="2" spans="1:11" ht="38.25" customHeight="1" x14ac:dyDescent="0.25">
      <c r="A2" s="741" t="s">
        <v>1689</v>
      </c>
      <c r="B2" s="741"/>
      <c r="C2" s="741"/>
      <c r="D2" s="741"/>
      <c r="E2" s="741"/>
      <c r="F2" s="741"/>
      <c r="G2" s="741"/>
      <c r="H2" s="741"/>
      <c r="I2" s="741"/>
      <c r="J2" s="741"/>
      <c r="K2" s="741"/>
    </row>
    <row r="3" spans="1:11" ht="39.75" customHeight="1" x14ac:dyDescent="0.25">
      <c r="A3" s="742" t="s">
        <v>1690</v>
      </c>
      <c r="B3" s="742"/>
      <c r="C3" s="742"/>
      <c r="D3" s="742"/>
      <c r="E3" s="742"/>
      <c r="F3" s="742"/>
      <c r="G3" s="742"/>
      <c r="H3" s="742"/>
      <c r="I3" s="742"/>
      <c r="J3" s="742"/>
      <c r="K3" s="742"/>
    </row>
    <row r="4" spans="1:11" ht="23.25" customHeight="1" thickBot="1" x14ac:dyDescent="0.3">
      <c r="A4" s="357" t="s">
        <v>1691</v>
      </c>
      <c r="K4" s="426" t="s">
        <v>1692</v>
      </c>
    </row>
    <row r="5" spans="1:11" ht="22.5" customHeight="1" thickTop="1" x14ac:dyDescent="0.3">
      <c r="A5" s="735" t="s">
        <v>205</v>
      </c>
      <c r="B5" s="746" t="s">
        <v>1</v>
      </c>
      <c r="C5" s="746"/>
      <c r="D5" s="746"/>
      <c r="E5" s="746" t="s">
        <v>2</v>
      </c>
      <c r="F5" s="746"/>
      <c r="G5" s="746"/>
      <c r="H5" s="746" t="s">
        <v>4</v>
      </c>
      <c r="I5" s="746"/>
      <c r="J5" s="746"/>
      <c r="K5" s="735" t="s">
        <v>206</v>
      </c>
    </row>
    <row r="6" spans="1:11" ht="22.5" customHeight="1" x14ac:dyDescent="0.3">
      <c r="A6" s="736"/>
      <c r="B6" s="747" t="s">
        <v>6</v>
      </c>
      <c r="C6" s="747"/>
      <c r="D6" s="747"/>
      <c r="E6" s="747" t="s">
        <v>7</v>
      </c>
      <c r="F6" s="747"/>
      <c r="G6" s="747"/>
      <c r="H6" s="747" t="s">
        <v>9</v>
      </c>
      <c r="I6" s="747"/>
      <c r="J6" s="747"/>
      <c r="K6" s="736"/>
    </row>
    <row r="7" spans="1:11" ht="22.5" customHeight="1" x14ac:dyDescent="0.3">
      <c r="A7" s="736"/>
      <c r="B7" s="390" t="s">
        <v>10</v>
      </c>
      <c r="C7" s="390" t="s">
        <v>11</v>
      </c>
      <c r="D7" s="390" t="s">
        <v>12</v>
      </c>
      <c r="E7" s="390" t="s">
        <v>10</v>
      </c>
      <c r="F7" s="390" t="s">
        <v>11</v>
      </c>
      <c r="G7" s="390" t="s">
        <v>12</v>
      </c>
      <c r="H7" s="390" t="s">
        <v>10</v>
      </c>
      <c r="I7" s="390" t="s">
        <v>11</v>
      </c>
      <c r="J7" s="390" t="s">
        <v>12</v>
      </c>
      <c r="K7" s="736"/>
    </row>
    <row r="8" spans="1:11" ht="22.5" customHeight="1" thickBot="1" x14ac:dyDescent="0.35">
      <c r="A8" s="737"/>
      <c r="B8" s="4" t="s">
        <v>13</v>
      </c>
      <c r="C8" s="4" t="s">
        <v>14</v>
      </c>
      <c r="D8" s="4" t="s">
        <v>9</v>
      </c>
      <c r="E8" s="4" t="s">
        <v>13</v>
      </c>
      <c r="F8" s="4" t="s">
        <v>14</v>
      </c>
      <c r="G8" s="4" t="s">
        <v>9</v>
      </c>
      <c r="H8" s="4" t="s">
        <v>13</v>
      </c>
      <c r="I8" s="4" t="s">
        <v>14</v>
      </c>
      <c r="J8" s="4" t="s">
        <v>9</v>
      </c>
      <c r="K8" s="737"/>
    </row>
    <row r="9" spans="1:11" ht="22.5" customHeight="1" x14ac:dyDescent="0.25">
      <c r="A9" s="8" t="s">
        <v>15</v>
      </c>
      <c r="B9" s="396"/>
      <c r="C9" s="396"/>
      <c r="D9" s="396"/>
      <c r="E9" s="396"/>
      <c r="F9" s="396"/>
      <c r="G9" s="396"/>
      <c r="H9" s="396"/>
      <c r="I9" s="396"/>
      <c r="J9" s="396"/>
      <c r="K9" s="396" t="s">
        <v>16</v>
      </c>
    </row>
    <row r="10" spans="1:11" ht="22.5" customHeight="1" x14ac:dyDescent="0.25">
      <c r="A10" s="8" t="s">
        <v>208</v>
      </c>
      <c r="B10" s="9">
        <v>26</v>
      </c>
      <c r="C10" s="9">
        <v>50</v>
      </c>
      <c r="D10" s="9">
        <f>SUM(B10:C10)</f>
        <v>76</v>
      </c>
      <c r="E10" s="9">
        <v>0</v>
      </c>
      <c r="F10" s="9">
        <v>0</v>
      </c>
      <c r="G10" s="9">
        <f>SUM(E10:F10)</f>
        <v>0</v>
      </c>
      <c r="H10" s="9">
        <f>SUM(B10,E10)</f>
        <v>26</v>
      </c>
      <c r="I10" s="9">
        <f>SUM(C10,F10)</f>
        <v>50</v>
      </c>
      <c r="J10" s="9">
        <f>SUM(H10:I10)</f>
        <v>76</v>
      </c>
      <c r="K10" s="396" t="s">
        <v>209</v>
      </c>
    </row>
    <row r="11" spans="1:11" ht="22.5" customHeight="1" x14ac:dyDescent="0.25">
      <c r="A11" s="8" t="s">
        <v>212</v>
      </c>
      <c r="B11" s="9">
        <v>49</v>
      </c>
      <c r="C11" s="9">
        <v>106</v>
      </c>
      <c r="D11" s="9">
        <f t="shared" ref="D11" si="0">SUM(B11:C11)</f>
        <v>155</v>
      </c>
      <c r="E11" s="9">
        <v>0</v>
      </c>
      <c r="F11" s="9">
        <v>0</v>
      </c>
      <c r="G11" s="9">
        <v>0</v>
      </c>
      <c r="H11" s="9">
        <f t="shared" ref="H11:I12" si="1">SUM(B11,E11)</f>
        <v>49</v>
      </c>
      <c r="I11" s="9">
        <f t="shared" si="1"/>
        <v>106</v>
      </c>
      <c r="J11" s="9">
        <f t="shared" ref="J11:J12" si="2">SUM(H11:I11)</f>
        <v>155</v>
      </c>
      <c r="K11" s="396" t="s">
        <v>213</v>
      </c>
    </row>
    <row r="12" spans="1:11" ht="22.5" customHeight="1" thickBot="1" x14ac:dyDescent="0.3">
      <c r="A12" s="8" t="s">
        <v>90</v>
      </c>
      <c r="B12" s="388">
        <f>SUM(B10:B11)</f>
        <v>75</v>
      </c>
      <c r="C12" s="388">
        <f t="shared" ref="C12:D12" si="3">SUM(C10:C11)</f>
        <v>156</v>
      </c>
      <c r="D12" s="388">
        <f t="shared" si="3"/>
        <v>231</v>
      </c>
      <c r="E12" s="388">
        <f t="shared" ref="E12:G12" si="4">SUM(E11:E11)</f>
        <v>0</v>
      </c>
      <c r="F12" s="388">
        <f t="shared" si="4"/>
        <v>0</v>
      </c>
      <c r="G12" s="388">
        <f t="shared" si="4"/>
        <v>0</v>
      </c>
      <c r="H12" s="9">
        <f t="shared" si="1"/>
        <v>75</v>
      </c>
      <c r="I12" s="9">
        <f t="shared" si="1"/>
        <v>156</v>
      </c>
      <c r="J12" s="9">
        <f t="shared" si="2"/>
        <v>231</v>
      </c>
      <c r="K12" s="396" t="s">
        <v>323</v>
      </c>
    </row>
    <row r="13" spans="1:11" ht="22.5" customHeight="1" thickBot="1" x14ac:dyDescent="0.3">
      <c r="A13" s="23" t="s">
        <v>384</v>
      </c>
      <c r="B13" s="24">
        <f>SUM(B12)</f>
        <v>75</v>
      </c>
      <c r="C13" s="24">
        <f t="shared" ref="C13:J13" si="5">SUM(C12)</f>
        <v>156</v>
      </c>
      <c r="D13" s="24">
        <f t="shared" si="5"/>
        <v>231</v>
      </c>
      <c r="E13" s="24">
        <f t="shared" si="5"/>
        <v>0</v>
      </c>
      <c r="F13" s="24">
        <f t="shared" si="5"/>
        <v>0</v>
      </c>
      <c r="G13" s="24">
        <f t="shared" si="5"/>
        <v>0</v>
      </c>
      <c r="H13" s="24">
        <f t="shared" si="5"/>
        <v>75</v>
      </c>
      <c r="I13" s="24">
        <f t="shared" si="5"/>
        <v>156</v>
      </c>
      <c r="J13" s="24">
        <f t="shared" si="5"/>
        <v>231</v>
      </c>
      <c r="K13" s="397" t="s">
        <v>101</v>
      </c>
    </row>
    <row r="14" spans="1:11" ht="14.4" thickTop="1" x14ac:dyDescent="0.25"/>
    <row r="17" spans="1:11" ht="37.5" customHeight="1" x14ac:dyDescent="0.25">
      <c r="A17" s="741" t="s">
        <v>1693</v>
      </c>
      <c r="B17" s="741"/>
      <c r="C17" s="741"/>
      <c r="D17" s="741"/>
      <c r="E17" s="741"/>
      <c r="F17" s="741"/>
      <c r="G17" s="741"/>
      <c r="H17" s="741"/>
      <c r="I17" s="741"/>
      <c r="J17" s="741"/>
      <c r="K17" s="741"/>
    </row>
    <row r="18" spans="1:11" ht="46.5" customHeight="1" x14ac:dyDescent="0.25">
      <c r="A18" s="742" t="s">
        <v>1694</v>
      </c>
      <c r="B18" s="742"/>
      <c r="C18" s="742"/>
      <c r="D18" s="742"/>
      <c r="E18" s="742"/>
      <c r="F18" s="742"/>
      <c r="G18" s="742"/>
      <c r="H18" s="742"/>
      <c r="I18" s="742"/>
      <c r="J18" s="742"/>
      <c r="K18" s="742"/>
    </row>
    <row r="19" spans="1:11" ht="16.2" thickBot="1" x14ac:dyDescent="0.3">
      <c r="A19" s="357" t="s">
        <v>1695</v>
      </c>
      <c r="K19" s="426" t="s">
        <v>1696</v>
      </c>
    </row>
    <row r="20" spans="1:11" ht="22.5" customHeight="1" thickTop="1" x14ac:dyDescent="0.3">
      <c r="A20" s="735" t="s">
        <v>205</v>
      </c>
      <c r="B20" s="746" t="s">
        <v>1</v>
      </c>
      <c r="C20" s="746"/>
      <c r="D20" s="746"/>
      <c r="E20" s="746" t="s">
        <v>2</v>
      </c>
      <c r="F20" s="746"/>
      <c r="G20" s="746"/>
      <c r="H20" s="746" t="s">
        <v>4</v>
      </c>
      <c r="I20" s="746"/>
      <c r="J20" s="746"/>
      <c r="K20" s="735" t="s">
        <v>206</v>
      </c>
    </row>
    <row r="21" spans="1:11" ht="22.5" customHeight="1" x14ac:dyDescent="0.3">
      <c r="A21" s="736"/>
      <c r="B21" s="747" t="s">
        <v>6</v>
      </c>
      <c r="C21" s="747"/>
      <c r="D21" s="747"/>
      <c r="E21" s="747" t="s">
        <v>7</v>
      </c>
      <c r="F21" s="747"/>
      <c r="G21" s="747"/>
      <c r="H21" s="747" t="s">
        <v>9</v>
      </c>
      <c r="I21" s="747"/>
      <c r="J21" s="747"/>
      <c r="K21" s="736"/>
    </row>
    <row r="22" spans="1:11" ht="22.5" customHeight="1" x14ac:dyDescent="0.3">
      <c r="A22" s="736"/>
      <c r="B22" s="390" t="s">
        <v>10</v>
      </c>
      <c r="C22" s="390" t="s">
        <v>11</v>
      </c>
      <c r="D22" s="390" t="s">
        <v>12</v>
      </c>
      <c r="E22" s="390" t="s">
        <v>10</v>
      </c>
      <c r="F22" s="390" t="s">
        <v>11</v>
      </c>
      <c r="G22" s="390" t="s">
        <v>12</v>
      </c>
      <c r="H22" s="390" t="s">
        <v>10</v>
      </c>
      <c r="I22" s="390" t="s">
        <v>11</v>
      </c>
      <c r="J22" s="390" t="s">
        <v>12</v>
      </c>
      <c r="K22" s="736"/>
    </row>
    <row r="23" spans="1:11" ht="22.5" customHeight="1" thickBot="1" x14ac:dyDescent="0.35">
      <c r="A23" s="737"/>
      <c r="B23" s="4" t="s">
        <v>13</v>
      </c>
      <c r="C23" s="4" t="s">
        <v>14</v>
      </c>
      <c r="D23" s="4" t="s">
        <v>9</v>
      </c>
      <c r="E23" s="4" t="s">
        <v>13</v>
      </c>
      <c r="F23" s="4" t="s">
        <v>14</v>
      </c>
      <c r="G23" s="4" t="s">
        <v>9</v>
      </c>
      <c r="H23" s="4" t="s">
        <v>13</v>
      </c>
      <c r="I23" s="4" t="s">
        <v>14</v>
      </c>
      <c r="J23" s="4" t="s">
        <v>9</v>
      </c>
      <c r="K23" s="737"/>
    </row>
    <row r="24" spans="1:11" ht="22.5" customHeight="1" x14ac:dyDescent="0.25">
      <c r="A24" s="8" t="s">
        <v>15</v>
      </c>
      <c r="B24" s="396"/>
      <c r="C24" s="396"/>
      <c r="D24" s="396"/>
      <c r="E24" s="396"/>
      <c r="F24" s="396"/>
      <c r="G24" s="396"/>
      <c r="H24" s="396"/>
      <c r="I24" s="396"/>
      <c r="J24" s="396"/>
      <c r="K24" s="396" t="s">
        <v>16</v>
      </c>
    </row>
    <row r="25" spans="1:11" ht="22.5" customHeight="1" x14ac:dyDescent="0.25">
      <c r="A25" s="8" t="s">
        <v>208</v>
      </c>
      <c r="B25" s="9">
        <v>26</v>
      </c>
      <c r="C25" s="9">
        <v>46</v>
      </c>
      <c r="D25" s="9">
        <f>SUM(B25:C25)</f>
        <v>72</v>
      </c>
      <c r="E25" s="9">
        <v>0</v>
      </c>
      <c r="F25" s="9">
        <v>0</v>
      </c>
      <c r="G25" s="9">
        <f>SUM(E25:F25)</f>
        <v>0</v>
      </c>
      <c r="H25" s="9">
        <f>SUM(B25,E25)</f>
        <v>26</v>
      </c>
      <c r="I25" s="9">
        <f>SUM(C25,F25)</f>
        <v>46</v>
      </c>
      <c r="J25" s="9">
        <f>SUM(H25:I25)</f>
        <v>72</v>
      </c>
      <c r="K25" s="396" t="s">
        <v>209</v>
      </c>
    </row>
    <row r="26" spans="1:11" ht="22.5" customHeight="1" x14ac:dyDescent="0.25">
      <c r="A26" s="8" t="s">
        <v>212</v>
      </c>
      <c r="B26" s="9">
        <v>47</v>
      </c>
      <c r="C26" s="9">
        <v>103</v>
      </c>
      <c r="D26" s="9">
        <f t="shared" ref="D26" si="6">SUM(B26:C26)</f>
        <v>150</v>
      </c>
      <c r="E26" s="9">
        <v>0</v>
      </c>
      <c r="F26" s="9">
        <v>0</v>
      </c>
      <c r="G26" s="9">
        <v>0</v>
      </c>
      <c r="H26" s="9">
        <f>SUM(B26,E26)</f>
        <v>47</v>
      </c>
      <c r="I26" s="9">
        <f>SUM(C26,F26)</f>
        <v>103</v>
      </c>
      <c r="J26" s="9">
        <f>SUM(H26:I26)</f>
        <v>150</v>
      </c>
      <c r="K26" s="396" t="s">
        <v>213</v>
      </c>
    </row>
    <row r="27" spans="1:11" ht="22.5" customHeight="1" thickBot="1" x14ac:dyDescent="0.3">
      <c r="A27" s="8" t="s">
        <v>90</v>
      </c>
      <c r="B27" s="388">
        <f>SUM(B25:B26)</f>
        <v>73</v>
      </c>
      <c r="C27" s="388">
        <f t="shared" ref="C27:J27" si="7">SUM(C25:C26)</f>
        <v>149</v>
      </c>
      <c r="D27" s="388">
        <f t="shared" si="7"/>
        <v>222</v>
      </c>
      <c r="E27" s="388">
        <f t="shared" si="7"/>
        <v>0</v>
      </c>
      <c r="F27" s="388">
        <f t="shared" si="7"/>
        <v>0</v>
      </c>
      <c r="G27" s="388">
        <f t="shared" si="7"/>
        <v>0</v>
      </c>
      <c r="H27" s="388">
        <f t="shared" si="7"/>
        <v>73</v>
      </c>
      <c r="I27" s="388">
        <f t="shared" si="7"/>
        <v>149</v>
      </c>
      <c r="J27" s="388">
        <f t="shared" si="7"/>
        <v>222</v>
      </c>
      <c r="K27" s="396" t="s">
        <v>323</v>
      </c>
    </row>
    <row r="28" spans="1:11" ht="22.5" customHeight="1" thickBot="1" x14ac:dyDescent="0.3">
      <c r="A28" s="23" t="s">
        <v>384</v>
      </c>
      <c r="B28" s="24">
        <f>SUM(B27)</f>
        <v>73</v>
      </c>
      <c r="C28" s="24">
        <f t="shared" ref="C28:J28" si="8">SUM(C27)</f>
        <v>149</v>
      </c>
      <c r="D28" s="24">
        <f t="shared" si="8"/>
        <v>222</v>
      </c>
      <c r="E28" s="24">
        <f t="shared" si="8"/>
        <v>0</v>
      </c>
      <c r="F28" s="24">
        <f t="shared" si="8"/>
        <v>0</v>
      </c>
      <c r="G28" s="24">
        <f t="shared" si="8"/>
        <v>0</v>
      </c>
      <c r="H28" s="24">
        <f t="shared" si="8"/>
        <v>73</v>
      </c>
      <c r="I28" s="24">
        <f t="shared" si="8"/>
        <v>149</v>
      </c>
      <c r="J28" s="24">
        <f t="shared" si="8"/>
        <v>222</v>
      </c>
      <c r="K28" s="397" t="s">
        <v>101</v>
      </c>
    </row>
    <row r="29" spans="1:11" ht="14.4" thickTop="1" x14ac:dyDescent="0.25"/>
  </sheetData>
  <mergeCells count="20">
    <mergeCell ref="A2:K2"/>
    <mergeCell ref="A3:K3"/>
    <mergeCell ref="A5:A8"/>
    <mergeCell ref="B5:D5"/>
    <mergeCell ref="E5:G5"/>
    <mergeCell ref="H5:J5"/>
    <mergeCell ref="K5:K8"/>
    <mergeCell ref="B6:D6"/>
    <mergeCell ref="E6:G6"/>
    <mergeCell ref="H6:J6"/>
    <mergeCell ref="A17:K17"/>
    <mergeCell ref="A18:K18"/>
    <mergeCell ref="A20:A23"/>
    <mergeCell ref="B20:D20"/>
    <mergeCell ref="E20:G20"/>
    <mergeCell ref="H20:J20"/>
    <mergeCell ref="K20:K23"/>
    <mergeCell ref="B21:D21"/>
    <mergeCell ref="E21:G21"/>
    <mergeCell ref="H21:J21"/>
  </mergeCells>
  <printOptions horizontalCentered="1"/>
  <pageMargins left="0.39370078740157483" right="0.39370078740157483" top="0.78740157480314965" bottom="0.39370078740157483" header="0.78740157480314965" footer="0.39370078740157483"/>
  <pageSetup paperSize="9" scale="75"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110"/>
  <sheetViews>
    <sheetView rightToLeft="1" view="pageBreakPreview" topLeftCell="A60" zoomScale="85" zoomScaleNormal="85" zoomScaleSheetLayoutView="85" workbookViewId="0">
      <selection activeCell="D80" sqref="D80"/>
    </sheetView>
  </sheetViews>
  <sheetFormatPr defaultColWidth="9" defaultRowHeight="13.8" x14ac:dyDescent="0.25"/>
  <cols>
    <col min="1" max="1" width="26" style="392" customWidth="1"/>
    <col min="2" max="10" width="8.69921875" style="392" customWidth="1"/>
    <col min="11" max="11" width="36.8984375" style="392" customWidth="1"/>
    <col min="12" max="103" width="0" style="392" hidden="1" customWidth="1"/>
    <col min="104" max="16384" width="9" style="392"/>
  </cols>
  <sheetData>
    <row r="1" spans="1:11" ht="27" customHeight="1" x14ac:dyDescent="0.25">
      <c r="A1" s="738" t="s">
        <v>1697</v>
      </c>
      <c r="B1" s="738"/>
      <c r="C1" s="738"/>
      <c r="D1" s="738"/>
      <c r="E1" s="738"/>
      <c r="F1" s="738"/>
      <c r="G1" s="738"/>
      <c r="H1" s="738"/>
      <c r="I1" s="738"/>
      <c r="J1" s="738"/>
      <c r="K1" s="738"/>
    </row>
    <row r="2" spans="1:11" ht="33.75" customHeight="1" x14ac:dyDescent="0.3">
      <c r="A2" s="759" t="s">
        <v>1698</v>
      </c>
      <c r="B2" s="759"/>
      <c r="C2" s="759"/>
      <c r="D2" s="759"/>
      <c r="E2" s="759"/>
      <c r="F2" s="759"/>
      <c r="G2" s="759"/>
      <c r="H2" s="759"/>
      <c r="I2" s="759"/>
      <c r="J2" s="759"/>
      <c r="K2" s="759"/>
    </row>
    <row r="3" spans="1:11" ht="25.5" customHeight="1" thickBot="1" x14ac:dyDescent="0.3">
      <c r="A3" s="357" t="s">
        <v>1699</v>
      </c>
      <c r="K3" s="426" t="s">
        <v>1700</v>
      </c>
    </row>
    <row r="4" spans="1:11" ht="21.75" customHeight="1" thickTop="1" x14ac:dyDescent="0.3">
      <c r="A4" s="735" t="s">
        <v>205</v>
      </c>
      <c r="B4" s="746" t="s">
        <v>1</v>
      </c>
      <c r="C4" s="746"/>
      <c r="D4" s="746"/>
      <c r="E4" s="746" t="s">
        <v>2</v>
      </c>
      <c r="F4" s="746"/>
      <c r="G4" s="746"/>
      <c r="H4" s="746" t="s">
        <v>4</v>
      </c>
      <c r="I4" s="746"/>
      <c r="J4" s="746"/>
      <c r="K4" s="735" t="s">
        <v>5</v>
      </c>
    </row>
    <row r="5" spans="1:11" ht="21.75" customHeight="1" x14ac:dyDescent="0.3">
      <c r="A5" s="736"/>
      <c r="B5" s="747" t="s">
        <v>6</v>
      </c>
      <c r="C5" s="747"/>
      <c r="D5" s="747"/>
      <c r="E5" s="747" t="s">
        <v>7</v>
      </c>
      <c r="F5" s="747"/>
      <c r="G5" s="747"/>
      <c r="H5" s="747" t="s">
        <v>9</v>
      </c>
      <c r="I5" s="747"/>
      <c r="J5" s="747"/>
      <c r="K5" s="736"/>
    </row>
    <row r="6" spans="1:11" ht="21.75" customHeight="1" x14ac:dyDescent="0.3">
      <c r="A6" s="736"/>
      <c r="B6" s="390" t="s">
        <v>10</v>
      </c>
      <c r="C6" s="390" t="s">
        <v>11</v>
      </c>
      <c r="D6" s="390" t="s">
        <v>12</v>
      </c>
      <c r="E6" s="390" t="s">
        <v>10</v>
      </c>
      <c r="F6" s="390" t="s">
        <v>11</v>
      </c>
      <c r="G6" s="390" t="s">
        <v>12</v>
      </c>
      <c r="H6" s="390" t="s">
        <v>10</v>
      </c>
      <c r="I6" s="390" t="s">
        <v>11</v>
      </c>
      <c r="J6" s="390" t="s">
        <v>12</v>
      </c>
      <c r="K6" s="736"/>
    </row>
    <row r="7" spans="1:11" ht="21.75" customHeight="1" thickBot="1" x14ac:dyDescent="0.35">
      <c r="A7" s="737"/>
      <c r="B7" s="4" t="s">
        <v>13</v>
      </c>
      <c r="C7" s="4" t="s">
        <v>14</v>
      </c>
      <c r="D7" s="4" t="s">
        <v>9</v>
      </c>
      <c r="E7" s="4" t="s">
        <v>13</v>
      </c>
      <c r="F7" s="4" t="s">
        <v>14</v>
      </c>
      <c r="G7" s="4" t="s">
        <v>9</v>
      </c>
      <c r="H7" s="4" t="s">
        <v>13</v>
      </c>
      <c r="I7" s="4" t="s">
        <v>14</v>
      </c>
      <c r="J7" s="4" t="s">
        <v>9</v>
      </c>
      <c r="K7" s="737"/>
    </row>
    <row r="8" spans="1:11" ht="25.5" customHeight="1" x14ac:dyDescent="0.25">
      <c r="A8" s="8" t="s">
        <v>15</v>
      </c>
      <c r="B8" s="9"/>
      <c r="C8" s="9"/>
      <c r="D8" s="9"/>
      <c r="E8" s="9"/>
      <c r="F8" s="9"/>
      <c r="G8" s="9"/>
      <c r="H8" s="9"/>
      <c r="I8" s="9"/>
      <c r="J8" s="9"/>
      <c r="K8" s="396" t="s">
        <v>16</v>
      </c>
    </row>
    <row r="9" spans="1:11" ht="25.5" customHeight="1" x14ac:dyDescent="0.25">
      <c r="A9" s="8" t="s">
        <v>1701</v>
      </c>
      <c r="B9" s="9">
        <v>42</v>
      </c>
      <c r="C9" s="9">
        <v>39</v>
      </c>
      <c r="D9" s="9">
        <f>SUM(B9:C9)</f>
        <v>81</v>
      </c>
      <c r="E9" s="9">
        <v>0</v>
      </c>
      <c r="F9" s="9">
        <v>0</v>
      </c>
      <c r="G9" s="9">
        <v>0</v>
      </c>
      <c r="H9" s="9">
        <f>SUM(B9,E9)</f>
        <v>42</v>
      </c>
      <c r="I9" s="9">
        <f t="shared" ref="I9:J11" si="0">SUM(C9,F9)</f>
        <v>39</v>
      </c>
      <c r="J9" s="9">
        <f t="shared" si="0"/>
        <v>81</v>
      </c>
      <c r="K9" s="396" t="s">
        <v>1702</v>
      </c>
    </row>
    <row r="10" spans="1:11" ht="25.5" customHeight="1" x14ac:dyDescent="0.25">
      <c r="A10" s="8" t="s">
        <v>226</v>
      </c>
      <c r="B10" s="9">
        <v>69</v>
      </c>
      <c r="C10" s="9">
        <v>71</v>
      </c>
      <c r="D10" s="9">
        <f t="shared" ref="D10:D11" si="1">SUM(B10:C10)</f>
        <v>140</v>
      </c>
      <c r="E10" s="9">
        <v>0</v>
      </c>
      <c r="F10" s="9">
        <v>0</v>
      </c>
      <c r="G10" s="9">
        <v>0</v>
      </c>
      <c r="H10" s="9">
        <f t="shared" ref="H10:H11" si="2">SUM(B10,E10)</f>
        <v>69</v>
      </c>
      <c r="I10" s="9">
        <f t="shared" si="0"/>
        <v>71</v>
      </c>
      <c r="J10" s="9">
        <f t="shared" si="0"/>
        <v>140</v>
      </c>
      <c r="K10" s="396" t="s">
        <v>1510</v>
      </c>
    </row>
    <row r="11" spans="1:11" ht="25.5" customHeight="1" x14ac:dyDescent="0.25">
      <c r="A11" s="8" t="s">
        <v>1703</v>
      </c>
      <c r="B11" s="9">
        <v>12</v>
      </c>
      <c r="C11" s="9">
        <v>22</v>
      </c>
      <c r="D11" s="9">
        <f t="shared" si="1"/>
        <v>34</v>
      </c>
      <c r="E11" s="9">
        <v>0</v>
      </c>
      <c r="F11" s="9">
        <v>0</v>
      </c>
      <c r="G11" s="9">
        <v>0</v>
      </c>
      <c r="H11" s="9">
        <f t="shared" si="2"/>
        <v>12</v>
      </c>
      <c r="I11" s="9">
        <f t="shared" si="0"/>
        <v>22</v>
      </c>
      <c r="J11" s="9">
        <f t="shared" si="0"/>
        <v>34</v>
      </c>
      <c r="K11" s="396" t="s">
        <v>1704</v>
      </c>
    </row>
    <row r="12" spans="1:11" ht="25.5" customHeight="1" x14ac:dyDescent="0.25">
      <c r="A12" s="8" t="s">
        <v>90</v>
      </c>
      <c r="B12" s="9">
        <f>SUM(B9:B11)</f>
        <v>123</v>
      </c>
      <c r="C12" s="9">
        <f t="shared" ref="C12:J12" si="3">SUM(C9:C11)</f>
        <v>132</v>
      </c>
      <c r="D12" s="9">
        <f t="shared" si="3"/>
        <v>255</v>
      </c>
      <c r="E12" s="9">
        <f t="shared" si="3"/>
        <v>0</v>
      </c>
      <c r="F12" s="9">
        <f t="shared" si="3"/>
        <v>0</v>
      </c>
      <c r="G12" s="9">
        <f t="shared" si="3"/>
        <v>0</v>
      </c>
      <c r="H12" s="9">
        <f t="shared" si="3"/>
        <v>123</v>
      </c>
      <c r="I12" s="9">
        <f t="shared" si="3"/>
        <v>132</v>
      </c>
      <c r="J12" s="9">
        <f t="shared" si="3"/>
        <v>255</v>
      </c>
      <c r="K12" s="396" t="s">
        <v>323</v>
      </c>
    </row>
    <row r="13" spans="1:11" ht="25.5" customHeight="1" x14ac:dyDescent="0.25">
      <c r="A13" s="8" t="s">
        <v>92</v>
      </c>
      <c r="B13" s="9"/>
      <c r="C13" s="9"/>
      <c r="D13" s="9"/>
      <c r="E13" s="9"/>
      <c r="F13" s="9"/>
      <c r="G13" s="9"/>
      <c r="H13" s="9"/>
      <c r="I13" s="9"/>
      <c r="J13" s="9"/>
      <c r="K13" s="396" t="s">
        <v>93</v>
      </c>
    </row>
    <row r="14" spans="1:11" ht="25.5" customHeight="1" x14ac:dyDescent="0.25">
      <c r="A14" s="8" t="s">
        <v>1701</v>
      </c>
      <c r="B14" s="9">
        <v>17</v>
      </c>
      <c r="C14" s="9">
        <v>8</v>
      </c>
      <c r="D14" s="9">
        <f>SUM(B14:C14)</f>
        <v>25</v>
      </c>
      <c r="E14" s="9">
        <v>0</v>
      </c>
      <c r="F14" s="9">
        <v>0</v>
      </c>
      <c r="G14" s="9">
        <v>0</v>
      </c>
      <c r="H14" s="9">
        <f>SUM(B14,E14)</f>
        <v>17</v>
      </c>
      <c r="I14" s="9">
        <f>SUM(C14,F14)</f>
        <v>8</v>
      </c>
      <c r="J14" s="9">
        <f>SUM(H14:I14)</f>
        <v>25</v>
      </c>
      <c r="K14" s="396" t="s">
        <v>1702</v>
      </c>
    </row>
    <row r="15" spans="1:11" ht="25.5" customHeight="1" x14ac:dyDescent="0.25">
      <c r="A15" s="8" t="s">
        <v>226</v>
      </c>
      <c r="B15" s="9">
        <v>45</v>
      </c>
      <c r="C15" s="9">
        <v>27</v>
      </c>
      <c r="D15" s="9">
        <f>SUM(B15:C15)</f>
        <v>72</v>
      </c>
      <c r="E15" s="9">
        <v>0</v>
      </c>
      <c r="F15" s="9">
        <v>0</v>
      </c>
      <c r="G15" s="9">
        <v>0</v>
      </c>
      <c r="H15" s="9">
        <f>SUM(B15,E15)</f>
        <v>45</v>
      </c>
      <c r="I15" s="9">
        <f>SUM(C15,F15)</f>
        <v>27</v>
      </c>
      <c r="J15" s="9">
        <f>SUM(H15:I15)</f>
        <v>72</v>
      </c>
      <c r="K15" s="396" t="s">
        <v>1510</v>
      </c>
    </row>
    <row r="16" spans="1:11" ht="25.5" customHeight="1" thickBot="1" x14ac:dyDescent="0.3">
      <c r="A16" s="14" t="s">
        <v>127</v>
      </c>
      <c r="B16" s="388">
        <f>SUM(B14:B15)</f>
        <v>62</v>
      </c>
      <c r="C16" s="388">
        <f t="shared" ref="C16:J16" si="4">SUM(C14:C15)</f>
        <v>35</v>
      </c>
      <c r="D16" s="388">
        <f t="shared" si="4"/>
        <v>97</v>
      </c>
      <c r="E16" s="388">
        <f t="shared" si="4"/>
        <v>0</v>
      </c>
      <c r="F16" s="388">
        <f t="shared" si="4"/>
        <v>0</v>
      </c>
      <c r="G16" s="388">
        <f t="shared" si="4"/>
        <v>0</v>
      </c>
      <c r="H16" s="388">
        <f t="shared" si="4"/>
        <v>62</v>
      </c>
      <c r="I16" s="388">
        <f t="shared" si="4"/>
        <v>35</v>
      </c>
      <c r="J16" s="388">
        <f t="shared" si="4"/>
        <v>97</v>
      </c>
      <c r="K16" s="399" t="s">
        <v>325</v>
      </c>
    </row>
    <row r="17" spans="1:11" ht="25.5" customHeight="1" thickBot="1" x14ac:dyDescent="0.3">
      <c r="A17" s="23" t="s">
        <v>384</v>
      </c>
      <c r="B17" s="24">
        <f>SUM(B16,B12)</f>
        <v>185</v>
      </c>
      <c r="C17" s="24">
        <f t="shared" ref="C17:J17" si="5">SUM(C16,C12)</f>
        <v>167</v>
      </c>
      <c r="D17" s="24">
        <f t="shared" si="5"/>
        <v>352</v>
      </c>
      <c r="E17" s="24">
        <f t="shared" si="5"/>
        <v>0</v>
      </c>
      <c r="F17" s="24">
        <f t="shared" si="5"/>
        <v>0</v>
      </c>
      <c r="G17" s="24">
        <f t="shared" si="5"/>
        <v>0</v>
      </c>
      <c r="H17" s="24">
        <f t="shared" si="5"/>
        <v>185</v>
      </c>
      <c r="I17" s="24">
        <f t="shared" si="5"/>
        <v>167</v>
      </c>
      <c r="J17" s="24">
        <f t="shared" si="5"/>
        <v>352</v>
      </c>
      <c r="K17" s="397" t="s">
        <v>101</v>
      </c>
    </row>
    <row r="18" spans="1:11" ht="18" customHeight="1" thickTop="1" x14ac:dyDescent="0.25"/>
    <row r="19" spans="1:11" ht="18" customHeight="1" x14ac:dyDescent="0.25"/>
    <row r="20" spans="1:11" ht="18" customHeight="1" x14ac:dyDescent="0.25"/>
    <row r="21" spans="1:11" ht="18" customHeight="1" x14ac:dyDescent="0.25"/>
    <row r="22" spans="1:11" ht="18" customHeight="1" x14ac:dyDescent="0.25"/>
    <row r="23" spans="1:11" ht="18" customHeight="1" x14ac:dyDescent="0.25"/>
    <row r="24" spans="1:11" ht="18" customHeight="1" x14ac:dyDescent="0.25"/>
    <row r="25" spans="1:11" ht="18" customHeight="1" x14ac:dyDescent="0.25"/>
    <row r="26" spans="1:11" ht="18" customHeight="1" x14ac:dyDescent="0.25"/>
    <row r="27" spans="1:11" ht="18" customHeight="1" x14ac:dyDescent="0.25"/>
    <row r="28" spans="1:11" ht="22.5" customHeight="1" x14ac:dyDescent="0.25"/>
    <row r="29" spans="1:11" ht="21" customHeight="1" x14ac:dyDescent="0.25">
      <c r="A29" s="738" t="s">
        <v>1705</v>
      </c>
      <c r="B29" s="738"/>
      <c r="C29" s="738"/>
      <c r="D29" s="738"/>
      <c r="E29" s="738"/>
      <c r="F29" s="738"/>
      <c r="G29" s="738"/>
      <c r="H29" s="738"/>
      <c r="I29" s="738"/>
      <c r="J29" s="738"/>
      <c r="K29" s="738"/>
    </row>
    <row r="30" spans="1:11" ht="45" customHeight="1" x14ac:dyDescent="0.3">
      <c r="A30" s="759" t="s">
        <v>1706</v>
      </c>
      <c r="B30" s="759"/>
      <c r="C30" s="759"/>
      <c r="D30" s="759"/>
      <c r="E30" s="759"/>
      <c r="F30" s="759"/>
      <c r="G30" s="759"/>
      <c r="H30" s="759"/>
      <c r="I30" s="759"/>
      <c r="J30" s="759"/>
      <c r="K30" s="759"/>
    </row>
    <row r="31" spans="1:11" ht="21" customHeight="1" thickBot="1" x14ac:dyDescent="0.3">
      <c r="A31" s="357" t="s">
        <v>1707</v>
      </c>
      <c r="K31" s="426" t="s">
        <v>1708</v>
      </c>
    </row>
    <row r="32" spans="1:11" ht="15.75" customHeight="1" thickTop="1" x14ac:dyDescent="0.3">
      <c r="A32" s="735" t="s">
        <v>205</v>
      </c>
      <c r="B32" s="746" t="s">
        <v>1</v>
      </c>
      <c r="C32" s="746"/>
      <c r="D32" s="746"/>
      <c r="E32" s="746" t="s">
        <v>2</v>
      </c>
      <c r="F32" s="746"/>
      <c r="G32" s="746"/>
      <c r="H32" s="746" t="s">
        <v>4</v>
      </c>
      <c r="I32" s="746"/>
      <c r="J32" s="746"/>
      <c r="K32" s="735" t="s">
        <v>5</v>
      </c>
    </row>
    <row r="33" spans="1:11" ht="15.75" customHeight="1" x14ac:dyDescent="0.3">
      <c r="A33" s="736"/>
      <c r="B33" s="747" t="s">
        <v>6</v>
      </c>
      <c r="C33" s="747"/>
      <c r="D33" s="747"/>
      <c r="E33" s="747" t="s">
        <v>7</v>
      </c>
      <c r="F33" s="747"/>
      <c r="G33" s="747"/>
      <c r="H33" s="747" t="s">
        <v>9</v>
      </c>
      <c r="I33" s="747"/>
      <c r="J33" s="747"/>
      <c r="K33" s="736"/>
    </row>
    <row r="34" spans="1:11" ht="15.75" customHeight="1" x14ac:dyDescent="0.3">
      <c r="A34" s="736"/>
      <c r="B34" s="390" t="s">
        <v>10</v>
      </c>
      <c r="C34" s="390" t="s">
        <v>11</v>
      </c>
      <c r="D34" s="390" t="s">
        <v>12</v>
      </c>
      <c r="E34" s="390" t="s">
        <v>10</v>
      </c>
      <c r="F34" s="390" t="s">
        <v>11</v>
      </c>
      <c r="G34" s="390" t="s">
        <v>12</v>
      </c>
      <c r="H34" s="390" t="s">
        <v>10</v>
      </c>
      <c r="I34" s="390" t="s">
        <v>11</v>
      </c>
      <c r="J34" s="390" t="s">
        <v>12</v>
      </c>
      <c r="K34" s="736"/>
    </row>
    <row r="35" spans="1:11" ht="15.75" customHeight="1" thickBot="1" x14ac:dyDescent="0.35">
      <c r="A35" s="737"/>
      <c r="B35" s="4" t="s">
        <v>13</v>
      </c>
      <c r="C35" s="4" t="s">
        <v>14</v>
      </c>
      <c r="D35" s="4" t="s">
        <v>9</v>
      </c>
      <c r="E35" s="4" t="s">
        <v>13</v>
      </c>
      <c r="F35" s="4" t="s">
        <v>14</v>
      </c>
      <c r="G35" s="4" t="s">
        <v>9</v>
      </c>
      <c r="H35" s="4" t="s">
        <v>13</v>
      </c>
      <c r="I35" s="4" t="s">
        <v>14</v>
      </c>
      <c r="J35" s="4" t="s">
        <v>9</v>
      </c>
      <c r="K35" s="737"/>
    </row>
    <row r="36" spans="1:11" ht="27.75" customHeight="1" x14ac:dyDescent="0.25">
      <c r="A36" s="8" t="s">
        <v>15</v>
      </c>
      <c r="B36" s="396"/>
      <c r="C36" s="396"/>
      <c r="D36" s="396"/>
      <c r="E36" s="396"/>
      <c r="F36" s="396"/>
      <c r="G36" s="396"/>
      <c r="H36" s="396"/>
      <c r="I36" s="396"/>
      <c r="J36" s="396"/>
      <c r="K36" s="396" t="s">
        <v>16</v>
      </c>
    </row>
    <row r="37" spans="1:11" ht="27.75" customHeight="1" x14ac:dyDescent="0.25">
      <c r="A37" s="8" t="s">
        <v>1701</v>
      </c>
      <c r="B37" s="9">
        <v>115</v>
      </c>
      <c r="C37" s="9">
        <v>99</v>
      </c>
      <c r="D37" s="9">
        <f>SUM(B37:C37)</f>
        <v>214</v>
      </c>
      <c r="E37" s="9">
        <v>0</v>
      </c>
      <c r="F37" s="9">
        <v>0</v>
      </c>
      <c r="G37" s="9">
        <v>0</v>
      </c>
      <c r="H37" s="9">
        <f>SUM(B37,E37,E37)</f>
        <v>115</v>
      </c>
      <c r="I37" s="9">
        <f>SUM(C37,F37,F37)</f>
        <v>99</v>
      </c>
      <c r="J37" s="9">
        <f>SUM(H37:I37)</f>
        <v>214</v>
      </c>
      <c r="K37" s="396" t="s">
        <v>1702</v>
      </c>
    </row>
    <row r="38" spans="1:11" ht="27.75" customHeight="1" x14ac:dyDescent="0.25">
      <c r="A38" s="8" t="s">
        <v>226</v>
      </c>
      <c r="B38" s="9">
        <v>106</v>
      </c>
      <c r="C38" s="9">
        <v>111</v>
      </c>
      <c r="D38" s="9">
        <f t="shared" ref="D38:D39" si="6">SUM(B38:C38)</f>
        <v>217</v>
      </c>
      <c r="E38" s="9">
        <v>0</v>
      </c>
      <c r="F38" s="9">
        <v>0</v>
      </c>
      <c r="G38" s="9">
        <v>0</v>
      </c>
      <c r="H38" s="9">
        <f t="shared" ref="H38:I39" si="7">SUM(B38,E38,E38)</f>
        <v>106</v>
      </c>
      <c r="I38" s="9">
        <f t="shared" si="7"/>
        <v>111</v>
      </c>
      <c r="J38" s="9">
        <f t="shared" ref="J38:J39" si="8">SUM(H38:I38)</f>
        <v>217</v>
      </c>
      <c r="K38" s="396" t="s">
        <v>1510</v>
      </c>
    </row>
    <row r="39" spans="1:11" ht="27.75" customHeight="1" x14ac:dyDescent="0.25">
      <c r="A39" s="8" t="s">
        <v>1703</v>
      </c>
      <c r="B39" s="9">
        <v>12</v>
      </c>
      <c r="C39" s="9">
        <v>22</v>
      </c>
      <c r="D39" s="9">
        <f t="shared" si="6"/>
        <v>34</v>
      </c>
      <c r="E39" s="9">
        <v>0</v>
      </c>
      <c r="F39" s="9">
        <v>0</v>
      </c>
      <c r="G39" s="9">
        <v>0</v>
      </c>
      <c r="H39" s="9">
        <f t="shared" si="7"/>
        <v>12</v>
      </c>
      <c r="I39" s="9">
        <f t="shared" si="7"/>
        <v>22</v>
      </c>
      <c r="J39" s="9">
        <f t="shared" si="8"/>
        <v>34</v>
      </c>
      <c r="K39" s="396" t="s">
        <v>1704</v>
      </c>
    </row>
    <row r="40" spans="1:11" ht="27.75" customHeight="1" x14ac:dyDescent="0.25">
      <c r="A40" s="8" t="s">
        <v>90</v>
      </c>
      <c r="B40" s="9">
        <f>SUM(B37:B39)</f>
        <v>233</v>
      </c>
      <c r="C40" s="9">
        <f t="shared" ref="C40:J40" si="9">SUM(C37:C39)</f>
        <v>232</v>
      </c>
      <c r="D40" s="9">
        <f t="shared" si="9"/>
        <v>465</v>
      </c>
      <c r="E40" s="9">
        <f t="shared" si="9"/>
        <v>0</v>
      </c>
      <c r="F40" s="9">
        <f t="shared" si="9"/>
        <v>0</v>
      </c>
      <c r="G40" s="9">
        <f t="shared" si="9"/>
        <v>0</v>
      </c>
      <c r="H40" s="9">
        <f t="shared" si="9"/>
        <v>233</v>
      </c>
      <c r="I40" s="9">
        <f t="shared" si="9"/>
        <v>232</v>
      </c>
      <c r="J40" s="9">
        <f t="shared" si="9"/>
        <v>465</v>
      </c>
      <c r="K40" s="396" t="s">
        <v>323</v>
      </c>
    </row>
    <row r="41" spans="1:11" ht="27.75" customHeight="1" x14ac:dyDescent="0.25">
      <c r="A41" s="8" t="s">
        <v>92</v>
      </c>
      <c r="B41" s="9"/>
      <c r="C41" s="9"/>
      <c r="D41" s="9"/>
      <c r="E41" s="9"/>
      <c r="F41" s="9"/>
      <c r="G41" s="9"/>
      <c r="H41" s="9"/>
      <c r="I41" s="9"/>
      <c r="J41" s="9"/>
      <c r="K41" s="396" t="s">
        <v>93</v>
      </c>
    </row>
    <row r="42" spans="1:11" ht="27.75" customHeight="1" x14ac:dyDescent="0.25">
      <c r="A42" s="8" t="s">
        <v>1701</v>
      </c>
      <c r="B42" s="9">
        <v>25</v>
      </c>
      <c r="C42" s="9">
        <v>14</v>
      </c>
      <c r="D42" s="9">
        <f>SUM(B42:C42)</f>
        <v>39</v>
      </c>
      <c r="E42" s="9">
        <v>0</v>
      </c>
      <c r="F42" s="9">
        <v>0</v>
      </c>
      <c r="G42" s="9">
        <v>0</v>
      </c>
      <c r="H42" s="9">
        <f>SUM(B42,E42)</f>
        <v>25</v>
      </c>
      <c r="I42" s="9">
        <f>SUM(C42,F42)</f>
        <v>14</v>
      </c>
      <c r="J42" s="9">
        <f>SUM(H42:I42)</f>
        <v>39</v>
      </c>
      <c r="K42" s="396" t="s">
        <v>1702</v>
      </c>
    </row>
    <row r="43" spans="1:11" ht="27.75" customHeight="1" x14ac:dyDescent="0.25">
      <c r="A43" s="8" t="s">
        <v>226</v>
      </c>
      <c r="B43" s="9">
        <v>45</v>
      </c>
      <c r="C43" s="9">
        <v>27</v>
      </c>
      <c r="D43" s="9">
        <f>SUM(B43:C43)</f>
        <v>72</v>
      </c>
      <c r="E43" s="9">
        <v>0</v>
      </c>
      <c r="F43" s="9">
        <v>0</v>
      </c>
      <c r="G43" s="9">
        <v>0</v>
      </c>
      <c r="H43" s="9">
        <f>SUM(B43,E43)</f>
        <v>45</v>
      </c>
      <c r="I43" s="9">
        <f>SUM(C43,F43)</f>
        <v>27</v>
      </c>
      <c r="J43" s="9">
        <f t="shared" ref="J43:J44" si="10">SUM(H43:I43)</f>
        <v>72</v>
      </c>
      <c r="K43" s="396" t="s">
        <v>1510</v>
      </c>
    </row>
    <row r="44" spans="1:11" ht="27.75" customHeight="1" thickBot="1" x14ac:dyDescent="0.3">
      <c r="A44" s="8" t="s">
        <v>127</v>
      </c>
      <c r="B44" s="9">
        <f>SUM(B42:B43)</f>
        <v>70</v>
      </c>
      <c r="C44" s="9">
        <f t="shared" ref="C44:I44" si="11">SUM(C42:C43)</f>
        <v>41</v>
      </c>
      <c r="D44" s="9">
        <f t="shared" si="11"/>
        <v>111</v>
      </c>
      <c r="E44" s="9">
        <v>0</v>
      </c>
      <c r="F44" s="9">
        <f t="shared" si="11"/>
        <v>0</v>
      </c>
      <c r="G44" s="9">
        <f t="shared" si="11"/>
        <v>0</v>
      </c>
      <c r="H44" s="9">
        <f t="shared" si="11"/>
        <v>70</v>
      </c>
      <c r="I44" s="9">
        <f t="shared" si="11"/>
        <v>41</v>
      </c>
      <c r="J44" s="9">
        <f t="shared" si="10"/>
        <v>111</v>
      </c>
      <c r="K44" s="396" t="s">
        <v>325</v>
      </c>
    </row>
    <row r="45" spans="1:11" ht="27.75" customHeight="1" thickBot="1" x14ac:dyDescent="0.3">
      <c r="A45" s="23" t="s">
        <v>384</v>
      </c>
      <c r="B45" s="24">
        <f t="shared" ref="B45:J45" si="12">SUM(B44,B40)</f>
        <v>303</v>
      </c>
      <c r="C45" s="24">
        <f t="shared" si="12"/>
        <v>273</v>
      </c>
      <c r="D45" s="24">
        <f t="shared" si="12"/>
        <v>576</v>
      </c>
      <c r="E45" s="24">
        <f t="shared" si="12"/>
        <v>0</v>
      </c>
      <c r="F45" s="24">
        <f t="shared" si="12"/>
        <v>0</v>
      </c>
      <c r="G45" s="24">
        <f t="shared" si="12"/>
        <v>0</v>
      </c>
      <c r="H45" s="24">
        <f t="shared" si="12"/>
        <v>303</v>
      </c>
      <c r="I45" s="24">
        <f t="shared" si="12"/>
        <v>273</v>
      </c>
      <c r="J45" s="24">
        <f t="shared" si="12"/>
        <v>576</v>
      </c>
      <c r="K45" s="397" t="s">
        <v>101</v>
      </c>
    </row>
    <row r="46" spans="1:11" ht="14.4" thickTop="1" x14ac:dyDescent="0.25"/>
    <row r="53" spans="1:11" s="659" customFormat="1" x14ac:dyDescent="0.25"/>
    <row r="58" spans="1:11" ht="21.75" customHeight="1" x14ac:dyDescent="0.25">
      <c r="A58" s="738" t="s">
        <v>1709</v>
      </c>
      <c r="B58" s="738"/>
      <c r="C58" s="738"/>
      <c r="D58" s="738"/>
      <c r="E58" s="738"/>
      <c r="F58" s="738"/>
      <c r="G58" s="738"/>
      <c r="H58" s="738"/>
      <c r="I58" s="738"/>
      <c r="J58" s="738"/>
      <c r="K58" s="738"/>
    </row>
    <row r="59" spans="1:11" ht="34.5" customHeight="1" x14ac:dyDescent="0.3">
      <c r="A59" s="756" t="s">
        <v>1710</v>
      </c>
      <c r="B59" s="756"/>
      <c r="C59" s="756"/>
      <c r="D59" s="756"/>
      <c r="E59" s="756"/>
      <c r="F59" s="756"/>
      <c r="G59" s="756"/>
      <c r="H59" s="756"/>
      <c r="I59" s="756"/>
      <c r="J59" s="756"/>
      <c r="K59" s="756"/>
    </row>
    <row r="61" spans="1:11" ht="24.75" customHeight="1" thickBot="1" x14ac:dyDescent="0.3">
      <c r="A61" s="357" t="s">
        <v>1711</v>
      </c>
      <c r="K61" s="426" t="s">
        <v>1712</v>
      </c>
    </row>
    <row r="62" spans="1:11" ht="16.2" thickTop="1" x14ac:dyDescent="0.3">
      <c r="A62" s="735" t="s">
        <v>205</v>
      </c>
      <c r="B62" s="746" t="s">
        <v>1</v>
      </c>
      <c r="C62" s="746"/>
      <c r="D62" s="746"/>
      <c r="E62" s="746" t="s">
        <v>2</v>
      </c>
      <c r="F62" s="746"/>
      <c r="G62" s="746"/>
      <c r="H62" s="746" t="s">
        <v>4</v>
      </c>
      <c r="I62" s="746"/>
      <c r="J62" s="746"/>
      <c r="K62" s="735" t="s">
        <v>5</v>
      </c>
    </row>
    <row r="63" spans="1:11" ht="15.6" x14ac:dyDescent="0.3">
      <c r="A63" s="736"/>
      <c r="B63" s="747" t="s">
        <v>6</v>
      </c>
      <c r="C63" s="747"/>
      <c r="D63" s="747"/>
      <c r="E63" s="747" t="s">
        <v>7</v>
      </c>
      <c r="F63" s="747"/>
      <c r="G63" s="747"/>
      <c r="H63" s="747" t="s">
        <v>9</v>
      </c>
      <c r="I63" s="747"/>
      <c r="J63" s="747"/>
      <c r="K63" s="736"/>
    </row>
    <row r="64" spans="1:11" ht="15.6" x14ac:dyDescent="0.3">
      <c r="A64" s="736"/>
      <c r="B64" s="390" t="s">
        <v>10</v>
      </c>
      <c r="C64" s="390" t="s">
        <v>11</v>
      </c>
      <c r="D64" s="390" t="s">
        <v>12</v>
      </c>
      <c r="E64" s="390" t="s">
        <v>10</v>
      </c>
      <c r="F64" s="390" t="s">
        <v>11</v>
      </c>
      <c r="G64" s="390" t="s">
        <v>12</v>
      </c>
      <c r="H64" s="390" t="s">
        <v>10</v>
      </c>
      <c r="I64" s="390" t="s">
        <v>11</v>
      </c>
      <c r="J64" s="390" t="s">
        <v>12</v>
      </c>
      <c r="K64" s="736"/>
    </row>
    <row r="65" spans="1:11" ht="16.2" thickBot="1" x14ac:dyDescent="0.35">
      <c r="A65" s="737"/>
      <c r="B65" s="4" t="s">
        <v>13</v>
      </c>
      <c r="C65" s="4" t="s">
        <v>14</v>
      </c>
      <c r="D65" s="4" t="s">
        <v>9</v>
      </c>
      <c r="E65" s="4" t="s">
        <v>13</v>
      </c>
      <c r="F65" s="4" t="s">
        <v>14</v>
      </c>
      <c r="G65" s="4" t="s">
        <v>9</v>
      </c>
      <c r="H65" s="4" t="s">
        <v>13</v>
      </c>
      <c r="I65" s="4" t="s">
        <v>14</v>
      </c>
      <c r="J65" s="4" t="s">
        <v>9</v>
      </c>
      <c r="K65" s="737"/>
    </row>
    <row r="66" spans="1:11" ht="24" customHeight="1" x14ac:dyDescent="0.25">
      <c r="A66" s="8" t="s">
        <v>15</v>
      </c>
      <c r="B66" s="396"/>
      <c r="C66" s="396"/>
      <c r="D66" s="396"/>
      <c r="E66" s="396"/>
      <c r="F66" s="396"/>
      <c r="G66" s="396"/>
      <c r="H66" s="396"/>
      <c r="I66" s="396"/>
      <c r="J66" s="396"/>
      <c r="K66" s="396" t="s">
        <v>16</v>
      </c>
    </row>
    <row r="67" spans="1:11" ht="24" customHeight="1" x14ac:dyDescent="0.25">
      <c r="A67" s="8" t="s">
        <v>1701</v>
      </c>
      <c r="B67" s="9">
        <v>14</v>
      </c>
      <c r="C67" s="9">
        <v>17</v>
      </c>
      <c r="D67" s="9">
        <f>SUM(B67:C67)</f>
        <v>31</v>
      </c>
      <c r="E67" s="9">
        <v>0</v>
      </c>
      <c r="F67" s="9">
        <v>0</v>
      </c>
      <c r="G67" s="9">
        <f>SUM(E67:F67)</f>
        <v>0</v>
      </c>
      <c r="H67" s="9">
        <f>SUM(B67,E67)</f>
        <v>14</v>
      </c>
      <c r="I67" s="9">
        <f>SUM(C67,F67)</f>
        <v>17</v>
      </c>
      <c r="J67" s="9">
        <f>SUM(H67:I67)</f>
        <v>31</v>
      </c>
      <c r="K67" s="396" t="s">
        <v>1702</v>
      </c>
    </row>
    <row r="68" spans="1:11" ht="24" customHeight="1" x14ac:dyDescent="0.25">
      <c r="A68" s="8" t="s">
        <v>226</v>
      </c>
      <c r="B68" s="9">
        <v>12</v>
      </c>
      <c r="C68" s="9">
        <v>16</v>
      </c>
      <c r="D68" s="9">
        <f t="shared" ref="D68:D72" si="13">SUM(B68:C68)</f>
        <v>28</v>
      </c>
      <c r="E68" s="9">
        <v>0</v>
      </c>
      <c r="F68" s="9">
        <v>0</v>
      </c>
      <c r="G68" s="9">
        <f t="shared" ref="G68:G71" si="14">SUM(E68:F68)</f>
        <v>0</v>
      </c>
      <c r="H68" s="9">
        <f t="shared" ref="H68:I72" si="15">SUM(B68,E68)</f>
        <v>12</v>
      </c>
      <c r="I68" s="9">
        <f t="shared" si="15"/>
        <v>16</v>
      </c>
      <c r="J68" s="9">
        <f t="shared" ref="J68:J72" si="16">SUM(H68:I68)</f>
        <v>28</v>
      </c>
      <c r="K68" s="396" t="s">
        <v>1510</v>
      </c>
    </row>
    <row r="69" spans="1:11" ht="24" customHeight="1" x14ac:dyDescent="0.25">
      <c r="A69" s="8" t="s">
        <v>1703</v>
      </c>
      <c r="B69" s="9">
        <v>17</v>
      </c>
      <c r="C69" s="9">
        <v>4</v>
      </c>
      <c r="D69" s="9">
        <f t="shared" si="13"/>
        <v>21</v>
      </c>
      <c r="E69" s="9">
        <v>0</v>
      </c>
      <c r="F69" s="9">
        <v>0</v>
      </c>
      <c r="G69" s="9">
        <f t="shared" si="14"/>
        <v>0</v>
      </c>
      <c r="H69" s="9">
        <f t="shared" si="15"/>
        <v>17</v>
      </c>
      <c r="I69" s="9">
        <f t="shared" si="15"/>
        <v>4</v>
      </c>
      <c r="J69" s="9">
        <f t="shared" si="16"/>
        <v>21</v>
      </c>
      <c r="K69" s="396" t="s">
        <v>1704</v>
      </c>
    </row>
    <row r="70" spans="1:11" ht="24" customHeight="1" x14ac:dyDescent="0.25">
      <c r="A70" s="8" t="s">
        <v>399</v>
      </c>
      <c r="B70" s="9">
        <v>0</v>
      </c>
      <c r="C70" s="9">
        <v>1</v>
      </c>
      <c r="D70" s="9">
        <f t="shared" si="13"/>
        <v>1</v>
      </c>
      <c r="E70" s="9">
        <v>0</v>
      </c>
      <c r="F70" s="9">
        <v>0</v>
      </c>
      <c r="G70" s="9">
        <f t="shared" si="14"/>
        <v>0</v>
      </c>
      <c r="H70" s="9">
        <f t="shared" si="15"/>
        <v>0</v>
      </c>
      <c r="I70" s="9">
        <f t="shared" si="15"/>
        <v>1</v>
      </c>
      <c r="J70" s="9">
        <f t="shared" si="16"/>
        <v>1</v>
      </c>
      <c r="K70" s="396" t="s">
        <v>1685</v>
      </c>
    </row>
    <row r="71" spans="1:11" ht="27" customHeight="1" x14ac:dyDescent="0.25">
      <c r="A71" s="8" t="s">
        <v>560</v>
      </c>
      <c r="B71" s="9">
        <v>1</v>
      </c>
      <c r="C71" s="9">
        <v>0</v>
      </c>
      <c r="D71" s="9">
        <f t="shared" si="13"/>
        <v>1</v>
      </c>
      <c r="E71" s="9">
        <v>0</v>
      </c>
      <c r="F71" s="9">
        <v>0</v>
      </c>
      <c r="G71" s="9">
        <f t="shared" si="14"/>
        <v>0</v>
      </c>
      <c r="H71" s="9">
        <f t="shared" si="15"/>
        <v>1</v>
      </c>
      <c r="I71" s="9">
        <f t="shared" si="15"/>
        <v>0</v>
      </c>
      <c r="J71" s="9">
        <f t="shared" si="16"/>
        <v>1</v>
      </c>
      <c r="K71" s="396" t="s">
        <v>1632</v>
      </c>
    </row>
    <row r="72" spans="1:11" ht="27" customHeight="1" x14ac:dyDescent="0.25">
      <c r="A72" s="8" t="s">
        <v>1092</v>
      </c>
      <c r="B72" s="9">
        <v>11</v>
      </c>
      <c r="C72" s="9">
        <v>10</v>
      </c>
      <c r="D72" s="9">
        <f t="shared" si="13"/>
        <v>21</v>
      </c>
      <c r="E72" s="9">
        <v>0</v>
      </c>
      <c r="F72" s="9">
        <v>0</v>
      </c>
      <c r="G72" s="9">
        <v>0</v>
      </c>
      <c r="H72" s="9">
        <f t="shared" si="15"/>
        <v>11</v>
      </c>
      <c r="I72" s="9">
        <f t="shared" si="15"/>
        <v>10</v>
      </c>
      <c r="J72" s="9">
        <f t="shared" si="16"/>
        <v>21</v>
      </c>
      <c r="K72" s="396" t="s">
        <v>1093</v>
      </c>
    </row>
    <row r="73" spans="1:11" ht="27" customHeight="1" thickBot="1" x14ac:dyDescent="0.3">
      <c r="A73" s="8" t="s">
        <v>90</v>
      </c>
      <c r="B73" s="388">
        <f>SUM(B67:B72)</f>
        <v>55</v>
      </c>
      <c r="C73" s="388">
        <f t="shared" ref="C73:J73" si="17">SUM(C67:C72)</f>
        <v>48</v>
      </c>
      <c r="D73" s="388">
        <f t="shared" si="17"/>
        <v>103</v>
      </c>
      <c r="E73" s="388">
        <f t="shared" si="17"/>
        <v>0</v>
      </c>
      <c r="F73" s="388">
        <f t="shared" si="17"/>
        <v>0</v>
      </c>
      <c r="G73" s="388">
        <f t="shared" si="17"/>
        <v>0</v>
      </c>
      <c r="H73" s="388">
        <f t="shared" si="17"/>
        <v>55</v>
      </c>
      <c r="I73" s="388">
        <f t="shared" si="17"/>
        <v>48</v>
      </c>
      <c r="J73" s="388">
        <f t="shared" si="17"/>
        <v>103</v>
      </c>
      <c r="K73" s="396" t="s">
        <v>323</v>
      </c>
    </row>
    <row r="74" spans="1:11" ht="27" customHeight="1" thickBot="1" x14ac:dyDescent="0.3">
      <c r="A74" s="23" t="s">
        <v>384</v>
      </c>
      <c r="B74" s="24">
        <f t="shared" ref="B74:J74" si="18">SUM(B67:B72)</f>
        <v>55</v>
      </c>
      <c r="C74" s="24">
        <f t="shared" si="18"/>
        <v>48</v>
      </c>
      <c r="D74" s="24">
        <f t="shared" si="18"/>
        <v>103</v>
      </c>
      <c r="E74" s="24">
        <f t="shared" si="18"/>
        <v>0</v>
      </c>
      <c r="F74" s="24">
        <f t="shared" si="18"/>
        <v>0</v>
      </c>
      <c r="G74" s="24">
        <f t="shared" si="18"/>
        <v>0</v>
      </c>
      <c r="H74" s="24">
        <f t="shared" si="18"/>
        <v>55</v>
      </c>
      <c r="I74" s="24">
        <f t="shared" si="18"/>
        <v>48</v>
      </c>
      <c r="J74" s="24">
        <f t="shared" si="18"/>
        <v>103</v>
      </c>
      <c r="K74" s="397" t="s">
        <v>101</v>
      </c>
    </row>
    <row r="75" spans="1:11" ht="14.4" thickTop="1" x14ac:dyDescent="0.25"/>
    <row r="100" spans="1:14" ht="17.399999999999999" x14ac:dyDescent="0.25">
      <c r="A100" s="738"/>
      <c r="B100" s="738"/>
      <c r="C100" s="738"/>
      <c r="D100" s="738"/>
      <c r="E100" s="738"/>
      <c r="F100" s="738"/>
      <c r="G100" s="738"/>
      <c r="H100" s="738"/>
      <c r="I100" s="738"/>
      <c r="J100" s="738"/>
      <c r="K100" s="738"/>
      <c r="L100" s="738"/>
      <c r="M100" s="738"/>
      <c r="N100" s="738"/>
    </row>
    <row r="101" spans="1:14" ht="18" customHeight="1" x14ac:dyDescent="0.3">
      <c r="A101" s="759"/>
      <c r="B101" s="759"/>
      <c r="C101" s="759"/>
      <c r="D101" s="759"/>
      <c r="E101" s="759"/>
      <c r="F101" s="759"/>
      <c r="G101" s="759"/>
      <c r="H101" s="759"/>
      <c r="I101" s="759"/>
      <c r="J101" s="759"/>
      <c r="K101" s="759"/>
      <c r="L101" s="759"/>
      <c r="M101" s="759"/>
      <c r="N101" s="759"/>
    </row>
    <row r="102" spans="1:14" ht="18" customHeight="1" thickBot="1" x14ac:dyDescent="0.35">
      <c r="N102" s="398"/>
    </row>
    <row r="103" spans="1:14" ht="15" customHeight="1" thickTop="1" x14ac:dyDescent="0.25">
      <c r="N103" s="735"/>
    </row>
    <row r="104" spans="1:14" ht="14.25" customHeight="1" x14ac:dyDescent="0.25">
      <c r="N104" s="736"/>
    </row>
    <row r="105" spans="1:14" ht="14.25" customHeight="1" x14ac:dyDescent="0.25">
      <c r="N105" s="736"/>
    </row>
    <row r="106" spans="1:14" ht="15" customHeight="1" thickBot="1" x14ac:dyDescent="0.3">
      <c r="N106" s="737"/>
    </row>
    <row r="107" spans="1:14" x14ac:dyDescent="0.25">
      <c r="N107" s="429"/>
    </row>
    <row r="108" spans="1:14" ht="16.2" thickBot="1" x14ac:dyDescent="0.3">
      <c r="N108" s="22"/>
    </row>
    <row r="109" spans="1:14" ht="16.2" thickBot="1" x14ac:dyDescent="0.3">
      <c r="N109" s="397"/>
    </row>
    <row r="110" spans="1:14" ht="14.4" thickTop="1" x14ac:dyDescent="0.25"/>
  </sheetData>
  <mergeCells count="33">
    <mergeCell ref="A1:K1"/>
    <mergeCell ref="A2:K2"/>
    <mergeCell ref="A4:A7"/>
    <mergeCell ref="B4:D4"/>
    <mergeCell ref="E4:G4"/>
    <mergeCell ref="H4:J4"/>
    <mergeCell ref="K4:K7"/>
    <mergeCell ref="B5:D5"/>
    <mergeCell ref="E5:G5"/>
    <mergeCell ref="H5:J5"/>
    <mergeCell ref="A29:K29"/>
    <mergeCell ref="A30:K30"/>
    <mergeCell ref="A32:A35"/>
    <mergeCell ref="B32:D32"/>
    <mergeCell ref="E32:G32"/>
    <mergeCell ref="H32:J32"/>
    <mergeCell ref="K32:K35"/>
    <mergeCell ref="B33:D33"/>
    <mergeCell ref="E33:G33"/>
    <mergeCell ref="H33:J33"/>
    <mergeCell ref="A100:N100"/>
    <mergeCell ref="A101:N101"/>
    <mergeCell ref="N103:N106"/>
    <mergeCell ref="A58:K58"/>
    <mergeCell ref="A59:K59"/>
    <mergeCell ref="A62:A65"/>
    <mergeCell ref="B62:D62"/>
    <mergeCell ref="E62:G62"/>
    <mergeCell ref="H62:J62"/>
    <mergeCell ref="K62:K65"/>
    <mergeCell ref="B63:D63"/>
    <mergeCell ref="E63:G63"/>
    <mergeCell ref="H63:J63"/>
  </mergeCells>
  <printOptions horizontalCentered="1"/>
  <pageMargins left="0.5" right="0.5" top="1" bottom="1" header="1" footer="1"/>
  <pageSetup paperSize="9" scale="80"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18"/>
  <sheetViews>
    <sheetView rightToLeft="1" view="pageBreakPreview" topLeftCell="A7" zoomScale="90" zoomScaleNormal="80" zoomScaleSheetLayoutView="90" workbookViewId="0">
      <selection activeCell="G18" sqref="G18"/>
    </sheetView>
  </sheetViews>
  <sheetFormatPr defaultColWidth="9" defaultRowHeight="13.8" x14ac:dyDescent="0.25"/>
  <cols>
    <col min="1" max="1" width="21.59765625" style="392" customWidth="1"/>
    <col min="2" max="2" width="7.3984375" style="392" customWidth="1"/>
    <col min="3" max="3" width="10.3984375" style="392" customWidth="1"/>
    <col min="4" max="5" width="7.3984375" style="392" customWidth="1"/>
    <col min="6" max="6" width="9.3984375" style="392" customWidth="1"/>
    <col min="7" max="8" width="7.3984375" style="392" customWidth="1"/>
    <col min="9" max="9" width="9.59765625" style="392" customWidth="1"/>
    <col min="10" max="11" width="7.3984375" style="392" customWidth="1"/>
    <col min="12" max="12" width="10.19921875" style="392" customWidth="1"/>
    <col min="13" max="13" width="7.3984375" style="392" customWidth="1"/>
    <col min="14" max="14" width="35.5" style="392" customWidth="1"/>
    <col min="15" max="16384" width="9" style="392"/>
  </cols>
  <sheetData>
    <row r="1" spans="1:14" ht="18" customHeight="1" x14ac:dyDescent="0.25"/>
    <row r="2" spans="1:14" ht="18" customHeight="1" x14ac:dyDescent="0.25"/>
    <row r="3" spans="1:14" ht="28.5" customHeight="1" x14ac:dyDescent="0.25">
      <c r="A3" s="738" t="s">
        <v>1713</v>
      </c>
      <c r="B3" s="738"/>
      <c r="C3" s="738"/>
      <c r="D3" s="738"/>
      <c r="E3" s="738"/>
      <c r="F3" s="738"/>
      <c r="G3" s="738"/>
      <c r="H3" s="738"/>
      <c r="I3" s="738"/>
      <c r="J3" s="738"/>
      <c r="K3" s="738"/>
      <c r="L3" s="738"/>
      <c r="M3" s="738"/>
      <c r="N3" s="738"/>
    </row>
    <row r="4" spans="1:14" ht="42" customHeight="1" x14ac:dyDescent="0.25">
      <c r="A4" s="742" t="s">
        <v>1714</v>
      </c>
      <c r="B4" s="742"/>
      <c r="C4" s="742"/>
      <c r="D4" s="742"/>
      <c r="E4" s="742"/>
      <c r="F4" s="742"/>
      <c r="G4" s="742"/>
      <c r="H4" s="742"/>
      <c r="I4" s="742"/>
      <c r="J4" s="742"/>
      <c r="K4" s="742"/>
      <c r="L4" s="742"/>
      <c r="M4" s="742"/>
      <c r="N4" s="742"/>
    </row>
    <row r="5" spans="1:14" ht="26.25" customHeight="1" thickBot="1" x14ac:dyDescent="0.35">
      <c r="A5" s="35" t="s">
        <v>1715</v>
      </c>
      <c r="N5" s="398" t="s">
        <v>1716</v>
      </c>
    </row>
    <row r="6" spans="1:14" ht="35.25" customHeight="1" thickTop="1" x14ac:dyDescent="0.25">
      <c r="A6" s="735" t="s">
        <v>205</v>
      </c>
      <c r="B6" s="735" t="s">
        <v>129</v>
      </c>
      <c r="C6" s="735"/>
      <c r="D6" s="735"/>
      <c r="E6" s="735" t="s">
        <v>130</v>
      </c>
      <c r="F6" s="735"/>
      <c r="G6" s="735"/>
      <c r="H6" s="735" t="s">
        <v>131</v>
      </c>
      <c r="I6" s="735"/>
      <c r="J6" s="735"/>
      <c r="K6" s="735" t="s">
        <v>4</v>
      </c>
      <c r="L6" s="735"/>
      <c r="M6" s="735"/>
      <c r="N6" s="735" t="s">
        <v>206</v>
      </c>
    </row>
    <row r="7" spans="1:14" ht="35.25" customHeight="1" x14ac:dyDescent="0.25">
      <c r="A7" s="736"/>
      <c r="B7" s="736" t="s">
        <v>132</v>
      </c>
      <c r="C7" s="736"/>
      <c r="D7" s="736"/>
      <c r="E7" s="736" t="s">
        <v>133</v>
      </c>
      <c r="F7" s="736"/>
      <c r="G7" s="736"/>
      <c r="H7" s="736" t="s">
        <v>134</v>
      </c>
      <c r="I7" s="736"/>
      <c r="J7" s="736"/>
      <c r="K7" s="736" t="s">
        <v>9</v>
      </c>
      <c r="L7" s="736"/>
      <c r="M7" s="736"/>
      <c r="N7" s="736"/>
    </row>
    <row r="8" spans="1:14" ht="35.25" customHeight="1" x14ac:dyDescent="0.25">
      <c r="A8" s="736"/>
      <c r="B8" s="388" t="s">
        <v>10</v>
      </c>
      <c r="C8" s="388" t="s">
        <v>113</v>
      </c>
      <c r="D8" s="388" t="s">
        <v>12</v>
      </c>
      <c r="E8" s="388" t="s">
        <v>10</v>
      </c>
      <c r="F8" s="388" t="s">
        <v>113</v>
      </c>
      <c r="G8" s="388" t="s">
        <v>12</v>
      </c>
      <c r="H8" s="388" t="s">
        <v>10</v>
      </c>
      <c r="I8" s="388" t="s">
        <v>113</v>
      </c>
      <c r="J8" s="388" t="s">
        <v>12</v>
      </c>
      <c r="K8" s="388" t="s">
        <v>10</v>
      </c>
      <c r="L8" s="388" t="s">
        <v>113</v>
      </c>
      <c r="M8" s="388" t="s">
        <v>12</v>
      </c>
      <c r="N8" s="736"/>
    </row>
    <row r="9" spans="1:14" ht="35.25" customHeight="1" thickBot="1" x14ac:dyDescent="0.3">
      <c r="A9" s="737"/>
      <c r="B9" s="389" t="s">
        <v>13</v>
      </c>
      <c r="C9" s="389" t="s">
        <v>14</v>
      </c>
      <c r="D9" s="389" t="s">
        <v>9</v>
      </c>
      <c r="E9" s="389" t="s">
        <v>13</v>
      </c>
      <c r="F9" s="389" t="s">
        <v>14</v>
      </c>
      <c r="G9" s="389" t="s">
        <v>9</v>
      </c>
      <c r="H9" s="389" t="s">
        <v>13</v>
      </c>
      <c r="I9" s="389" t="s">
        <v>14</v>
      </c>
      <c r="J9" s="389" t="s">
        <v>9</v>
      </c>
      <c r="K9" s="389" t="s">
        <v>13</v>
      </c>
      <c r="L9" s="389" t="s">
        <v>14</v>
      </c>
      <c r="M9" s="389" t="s">
        <v>9</v>
      </c>
      <c r="N9" s="737"/>
    </row>
    <row r="10" spans="1:14" ht="35.25" customHeight="1" x14ac:dyDescent="0.25">
      <c r="A10" s="8" t="s">
        <v>15</v>
      </c>
      <c r="N10" s="201" t="s">
        <v>16</v>
      </c>
    </row>
    <row r="11" spans="1:14" ht="35.25" customHeight="1" x14ac:dyDescent="0.25">
      <c r="A11" s="20" t="s">
        <v>1701</v>
      </c>
      <c r="B11" s="21">
        <v>14</v>
      </c>
      <c r="C11" s="21">
        <v>7</v>
      </c>
      <c r="D11" s="21">
        <f>SUM(B11:C11)</f>
        <v>21</v>
      </c>
      <c r="E11" s="21">
        <v>7</v>
      </c>
      <c r="F11" s="21">
        <v>13</v>
      </c>
      <c r="G11" s="21">
        <f>SUM(E11:F11)</f>
        <v>20</v>
      </c>
      <c r="H11" s="21">
        <v>3</v>
      </c>
      <c r="I11" s="21">
        <v>10</v>
      </c>
      <c r="J11" s="21">
        <f>SUM(H11:I11)</f>
        <v>13</v>
      </c>
      <c r="K11" s="21">
        <f>SUM(B11,E11,H11)</f>
        <v>24</v>
      </c>
      <c r="L11" s="21">
        <f>SUM(C11,F11,I11)</f>
        <v>30</v>
      </c>
      <c r="M11" s="21">
        <f>SUM(K11:L11)</f>
        <v>54</v>
      </c>
      <c r="N11" s="22" t="s">
        <v>1702</v>
      </c>
    </row>
    <row r="12" spans="1:14" ht="35.25" customHeight="1" x14ac:dyDescent="0.25">
      <c r="A12" s="20" t="s">
        <v>226</v>
      </c>
      <c r="B12" s="21">
        <v>6</v>
      </c>
      <c r="C12" s="21">
        <v>8</v>
      </c>
      <c r="D12" s="21">
        <f>SUM(B12:C12)</f>
        <v>14</v>
      </c>
      <c r="E12" s="21">
        <v>0</v>
      </c>
      <c r="F12" s="21">
        <v>2</v>
      </c>
      <c r="G12" s="21">
        <f t="shared" ref="G12" si="0">SUM(E12:F12)</f>
        <v>2</v>
      </c>
      <c r="H12" s="21">
        <v>7</v>
      </c>
      <c r="I12" s="21">
        <v>10</v>
      </c>
      <c r="J12" s="21">
        <f t="shared" ref="J12" si="1">SUM(H12:I12)</f>
        <v>17</v>
      </c>
      <c r="K12" s="21">
        <f>SUM(B12,E12,H12)</f>
        <v>13</v>
      </c>
      <c r="L12" s="21">
        <f>SUM(C12,F12,I12)</f>
        <v>20</v>
      </c>
      <c r="M12" s="21">
        <f>SUM(K12:L12)</f>
        <v>33</v>
      </c>
      <c r="N12" s="22" t="s">
        <v>1510</v>
      </c>
    </row>
    <row r="13" spans="1:14" ht="35.25" customHeight="1" x14ac:dyDescent="0.25">
      <c r="A13" s="8" t="s">
        <v>90</v>
      </c>
      <c r="B13" s="21">
        <f>SUM(B11:B12)</f>
        <v>20</v>
      </c>
      <c r="C13" s="21">
        <f t="shared" ref="C13:M13" si="2">SUM(C11:C12)</f>
        <v>15</v>
      </c>
      <c r="D13" s="21">
        <f t="shared" si="2"/>
        <v>35</v>
      </c>
      <c r="E13" s="21">
        <f t="shared" si="2"/>
        <v>7</v>
      </c>
      <c r="F13" s="21">
        <f t="shared" si="2"/>
        <v>15</v>
      </c>
      <c r="G13" s="21">
        <f t="shared" si="2"/>
        <v>22</v>
      </c>
      <c r="H13" s="21">
        <f t="shared" si="2"/>
        <v>10</v>
      </c>
      <c r="I13" s="21">
        <f t="shared" si="2"/>
        <v>20</v>
      </c>
      <c r="J13" s="21">
        <f t="shared" si="2"/>
        <v>30</v>
      </c>
      <c r="K13" s="21">
        <f t="shared" si="2"/>
        <v>37</v>
      </c>
      <c r="L13" s="21">
        <f t="shared" si="2"/>
        <v>50</v>
      </c>
      <c r="M13" s="21">
        <f t="shared" si="2"/>
        <v>87</v>
      </c>
      <c r="N13" s="396" t="s">
        <v>323</v>
      </c>
    </row>
    <row r="14" spans="1:14" ht="35.25" customHeight="1" x14ac:dyDescent="0.25">
      <c r="A14" s="8" t="s">
        <v>92</v>
      </c>
      <c r="B14" s="21"/>
      <c r="C14" s="21"/>
      <c r="D14" s="21"/>
      <c r="E14" s="21"/>
      <c r="F14" s="21"/>
      <c r="G14" s="21"/>
      <c r="H14" s="21"/>
      <c r="I14" s="21"/>
      <c r="J14" s="21"/>
      <c r="K14" s="21"/>
      <c r="L14" s="21"/>
      <c r="M14" s="21"/>
      <c r="N14" s="396" t="s">
        <v>93</v>
      </c>
    </row>
    <row r="15" spans="1:14" ht="35.25" customHeight="1" x14ac:dyDescent="0.25">
      <c r="A15" s="8" t="s">
        <v>1701</v>
      </c>
      <c r="B15" s="21">
        <v>9</v>
      </c>
      <c r="C15" s="21">
        <v>2</v>
      </c>
      <c r="D15" s="21">
        <f>SUM(B15:C15)</f>
        <v>11</v>
      </c>
      <c r="E15" s="21">
        <v>0</v>
      </c>
      <c r="F15" s="21">
        <v>0</v>
      </c>
      <c r="G15" s="21">
        <f>SUM(E15:F15)</f>
        <v>0</v>
      </c>
      <c r="H15" s="21">
        <v>0</v>
      </c>
      <c r="I15" s="21">
        <v>0</v>
      </c>
      <c r="J15" s="21">
        <f>SUM(H15:I15)</f>
        <v>0</v>
      </c>
      <c r="K15" s="21">
        <f>SUM(B15,E15,E15,H15)</f>
        <v>9</v>
      </c>
      <c r="L15" s="21">
        <f>SUM(C15,F15,F15,I15)</f>
        <v>2</v>
      </c>
      <c r="M15" s="21">
        <f>SUM(K15:L15)</f>
        <v>11</v>
      </c>
      <c r="N15" s="396" t="s">
        <v>1702</v>
      </c>
    </row>
    <row r="16" spans="1:14" ht="35.25" customHeight="1" thickBot="1" x14ac:dyDescent="0.3">
      <c r="A16" s="8" t="s">
        <v>127</v>
      </c>
      <c r="B16" s="21">
        <f>SUM(B15)</f>
        <v>9</v>
      </c>
      <c r="C16" s="21">
        <f t="shared" ref="C16:M16" si="3">SUM(C15)</f>
        <v>2</v>
      </c>
      <c r="D16" s="21">
        <f t="shared" si="3"/>
        <v>11</v>
      </c>
      <c r="E16" s="21">
        <f t="shared" si="3"/>
        <v>0</v>
      </c>
      <c r="F16" s="21">
        <f t="shared" si="3"/>
        <v>0</v>
      </c>
      <c r="G16" s="21">
        <f t="shared" si="3"/>
        <v>0</v>
      </c>
      <c r="H16" s="21">
        <f t="shared" si="3"/>
        <v>0</v>
      </c>
      <c r="I16" s="21">
        <f t="shared" si="3"/>
        <v>0</v>
      </c>
      <c r="J16" s="21">
        <f t="shared" si="3"/>
        <v>0</v>
      </c>
      <c r="K16" s="21">
        <f t="shared" si="3"/>
        <v>9</v>
      </c>
      <c r="L16" s="21">
        <f t="shared" si="3"/>
        <v>2</v>
      </c>
      <c r="M16" s="21">
        <f t="shared" si="3"/>
        <v>11</v>
      </c>
      <c r="N16" s="396" t="s">
        <v>325</v>
      </c>
    </row>
    <row r="17" spans="1:14" ht="35.25" customHeight="1" thickBot="1" x14ac:dyDescent="0.3">
      <c r="A17" s="23" t="s">
        <v>384</v>
      </c>
      <c r="B17" s="24">
        <f>SUM(B16,B13)</f>
        <v>29</v>
      </c>
      <c r="C17" s="24">
        <f t="shared" ref="C17:M17" si="4">SUM(C16,C13)</f>
        <v>17</v>
      </c>
      <c r="D17" s="24">
        <f t="shared" si="4"/>
        <v>46</v>
      </c>
      <c r="E17" s="24">
        <f t="shared" si="4"/>
        <v>7</v>
      </c>
      <c r="F17" s="24">
        <f t="shared" si="4"/>
        <v>15</v>
      </c>
      <c r="G17" s="24">
        <f t="shared" si="4"/>
        <v>22</v>
      </c>
      <c r="H17" s="24">
        <f t="shared" si="4"/>
        <v>10</v>
      </c>
      <c r="I17" s="24">
        <f t="shared" si="4"/>
        <v>20</v>
      </c>
      <c r="J17" s="24">
        <f t="shared" si="4"/>
        <v>30</v>
      </c>
      <c r="K17" s="24">
        <f t="shared" si="4"/>
        <v>46</v>
      </c>
      <c r="L17" s="24">
        <f t="shared" si="4"/>
        <v>52</v>
      </c>
      <c r="M17" s="24">
        <f t="shared" si="4"/>
        <v>98</v>
      </c>
      <c r="N17" s="397" t="s">
        <v>101</v>
      </c>
    </row>
    <row r="18" spans="1:14" ht="14.4" thickTop="1" x14ac:dyDescent="0.25"/>
  </sheetData>
  <mergeCells count="12">
    <mergeCell ref="H7:J7"/>
    <mergeCell ref="K7:M7"/>
    <mergeCell ref="A3:N3"/>
    <mergeCell ref="A4:N4"/>
    <mergeCell ref="A6:A9"/>
    <mergeCell ref="B6:D6"/>
    <mergeCell ref="E6:G6"/>
    <mergeCell ref="H6:J6"/>
    <mergeCell ref="K6:M6"/>
    <mergeCell ref="N6:N9"/>
    <mergeCell ref="B7:D7"/>
    <mergeCell ref="E7:G7"/>
  </mergeCells>
  <printOptions horizontalCentered="1"/>
  <pageMargins left="0.25" right="0.25" top="1.25" bottom="1" header="1.25" footer="1"/>
  <pageSetup paperSize="9" scale="75" firstPageNumber="16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117</vt:i4>
      </vt:variant>
      <vt:variant>
        <vt:lpstr>Named Ranges</vt:lpstr>
      </vt:variant>
      <vt:variant>
        <vt:i4>118</vt:i4>
      </vt:variant>
    </vt:vector>
  </HeadingPairs>
  <TitlesOfParts>
    <vt:vector size="235" baseType="lpstr">
      <vt:lpstr>المؤشرات  (3)</vt:lpstr>
      <vt:lpstr>المؤشرات </vt:lpstr>
      <vt:lpstr>تجميعي مقبولين معلومات</vt:lpstr>
      <vt:lpstr>تجميعي مقبولين -م-ت</vt:lpstr>
      <vt:lpstr>تجميعي راسبين </vt:lpstr>
      <vt:lpstr>مشتركين وناجحين </vt:lpstr>
      <vt:lpstr>,وزارة</vt:lpstr>
      <vt:lpstr>بغداد</vt:lpstr>
      <vt:lpstr>بغداد راسبين</vt:lpstr>
      <vt:lpstr>بغداد مشتركين</vt:lpstr>
      <vt:lpstr>مستنصرية</vt:lpstr>
      <vt:lpstr>مستنصرية راسبين</vt:lpstr>
      <vt:lpstr>مشتركين</vt:lpstr>
      <vt:lpstr>تكنلوجية</vt:lpstr>
      <vt:lpstr>تكنلوجية راسبين</vt:lpstr>
      <vt:lpstr>تكنلوجية مشتركين</vt:lpstr>
      <vt:lpstr>النهرين</vt:lpstr>
      <vt:lpstr>النهرين2</vt:lpstr>
      <vt:lpstr> نهرين مشنركين</vt:lpstr>
      <vt:lpstr>العراقية </vt:lpstr>
      <vt:lpstr>41عراقية</vt:lpstr>
      <vt:lpstr>42عراقية </vt:lpstr>
      <vt:lpstr>الموصل</vt:lpstr>
      <vt:lpstr>راسبين موصل</vt:lpstr>
      <vt:lpstr>ناجحين موصل</vt:lpstr>
      <vt:lpstr>نينوى</vt:lpstr>
      <vt:lpstr>راسبين نينوى</vt:lpstr>
      <vt:lpstr>نينوى مشتركين</vt:lpstr>
      <vt:lpstr>حمدانية</vt:lpstr>
      <vt:lpstr>راسبين حمدانية</vt:lpstr>
      <vt:lpstr>ناجحين حمدانية</vt:lpstr>
      <vt:lpstr>  تلعفر  </vt:lpstr>
      <vt:lpstr>راسبين تلعفر</vt:lpstr>
      <vt:lpstr>المشتركين </vt:lpstr>
      <vt:lpstr>بصرة</vt:lpstr>
      <vt:lpstr>راسبين بصرة</vt:lpstr>
      <vt:lpstr>مشتركين بصرة</vt:lpstr>
      <vt:lpstr> البصرة للنفط والغاز </vt:lpstr>
      <vt:lpstr>نفط راسبين</vt:lpstr>
      <vt:lpstr>نفط المشتركين</vt:lpstr>
      <vt:lpstr>كوفة</vt:lpstr>
      <vt:lpstr>كوفة راسبين</vt:lpstr>
      <vt:lpstr>كوفة مشتركين</vt:lpstr>
      <vt:lpstr>جابر بن حيان</vt:lpstr>
      <vt:lpstr>راسبين جابر</vt:lpstr>
      <vt:lpstr>مشتركين (3)</vt:lpstr>
      <vt:lpstr>تكريت</vt:lpstr>
      <vt:lpstr>تكريت راسبين</vt:lpstr>
      <vt:lpstr>تكريت مشتركين</vt:lpstr>
      <vt:lpstr>سامراء</vt:lpstr>
      <vt:lpstr>سامراء راسبين</vt:lpstr>
      <vt:lpstr>سامراء مشتركين</vt:lpstr>
      <vt:lpstr>قادسية</vt:lpstr>
      <vt:lpstr>قادسية راسبين</vt:lpstr>
      <vt:lpstr>قادسية مشتركين</vt:lpstr>
      <vt:lpstr>انبار</vt:lpstr>
      <vt:lpstr>انبار راسبين</vt:lpstr>
      <vt:lpstr>انبار مشتركين</vt:lpstr>
      <vt:lpstr>فلوجة</vt:lpstr>
      <vt:lpstr>راسبين3</vt:lpstr>
      <vt:lpstr>فلوجة مشتركين</vt:lpstr>
      <vt:lpstr>بابل</vt:lpstr>
      <vt:lpstr>بابل راسبين</vt:lpstr>
      <vt:lpstr>بابل مشتركين</vt:lpstr>
      <vt:lpstr>قاسم الخضراء ك</vt:lpstr>
      <vt:lpstr>قاسم الخضراء </vt:lpstr>
      <vt:lpstr>قاسم الخضراءالناجحين</vt:lpstr>
      <vt:lpstr>ديالى</vt:lpstr>
      <vt:lpstr>ديالى راسبين</vt:lpstr>
      <vt:lpstr>ديالى مشتركين</vt:lpstr>
      <vt:lpstr>كربلاء</vt:lpstr>
      <vt:lpstr>كربلاء راسبين</vt:lpstr>
      <vt:lpstr>كربلاء مشتركين</vt:lpstr>
      <vt:lpstr>ذي قار</vt:lpstr>
      <vt:lpstr>ذي قار راسبين</vt:lpstr>
      <vt:lpstr>ذي قار مشتركين</vt:lpstr>
      <vt:lpstr>سومر</vt:lpstr>
      <vt:lpstr>سومر راسبين</vt:lpstr>
      <vt:lpstr>سومر مشتركين</vt:lpstr>
      <vt:lpstr>كركوك</vt:lpstr>
      <vt:lpstr>كركوك راسبين</vt:lpstr>
      <vt:lpstr>كركوك مشتركين</vt:lpstr>
      <vt:lpstr>واسط</vt:lpstr>
      <vt:lpstr>واسط راسبين</vt:lpstr>
      <vt:lpstr>واسط مشتركين</vt:lpstr>
      <vt:lpstr>ميسان</vt:lpstr>
      <vt:lpstr>ميسان راسبين</vt:lpstr>
      <vt:lpstr>ميسان مشتركين</vt:lpstr>
      <vt:lpstr>المثنى</vt:lpstr>
      <vt:lpstr>مثنى راسبين</vt:lpstr>
      <vt:lpstr>مثنى مشتركين</vt:lpstr>
      <vt:lpstr>تكنولوجيا المعلومات</vt:lpstr>
      <vt:lpstr>راسبين 2</vt:lpstr>
      <vt:lpstr>تكنولوجيا المعلومات (مشترك)</vt:lpstr>
      <vt:lpstr>ابن سينا</vt:lpstr>
      <vt:lpstr>ابن سينا - راسبين </vt:lpstr>
      <vt:lpstr>ابن سينا - مشتركين</vt:lpstr>
      <vt:lpstr>الكرخ للعلوم</vt:lpstr>
      <vt:lpstr>راسبين الكرخ للعلوم </vt:lpstr>
      <vt:lpstr>مشتركون الكرخ للعلوم</vt:lpstr>
      <vt:lpstr>الشمالية (2)</vt:lpstr>
      <vt:lpstr>مقبولين - المتميزين -الشمالية </vt:lpstr>
      <vt:lpstr>راسبين4 (2)</vt:lpstr>
      <vt:lpstr>عرب شمالية </vt:lpstr>
      <vt:lpstr>الشمالية (مشتركين)</vt:lpstr>
      <vt:lpstr>ت وسطى</vt:lpstr>
      <vt:lpstr>ت وسطى راسبين</vt:lpstr>
      <vt:lpstr>ت وسطى مشتركين</vt:lpstr>
      <vt:lpstr>ت فرات اوسط</vt:lpstr>
      <vt:lpstr>فرات راسبين</vt:lpstr>
      <vt:lpstr>ت فرات مشتركين</vt:lpstr>
      <vt:lpstr>ت جنوبية</vt:lpstr>
      <vt:lpstr>ت جنوبية راسبين (2)</vt:lpstr>
      <vt:lpstr>جنوبية مشتركين </vt:lpstr>
      <vt:lpstr>اهلية (2)</vt:lpstr>
      <vt:lpstr>اهلية راسبين</vt:lpstr>
      <vt:lpstr>اهلية مشتركين</vt:lpstr>
      <vt:lpstr>'  تلعفر  '!Print_Area</vt:lpstr>
      <vt:lpstr>' البصرة للنفط والغاز '!Print_Area</vt:lpstr>
      <vt:lpstr>' نهرين مشنركين'!Print_Area</vt:lpstr>
      <vt:lpstr>',وزارة'!Print_Area</vt:lpstr>
      <vt:lpstr>'41عراقية'!Print_Area</vt:lpstr>
      <vt:lpstr>'42عراقية '!Print_Area</vt:lpstr>
      <vt:lpstr>'ابن سينا'!Print_Area</vt:lpstr>
      <vt:lpstr>'ابن سينا - راسبين '!Print_Area</vt:lpstr>
      <vt:lpstr>'ابن سينا - مشتركين'!Print_Area</vt:lpstr>
      <vt:lpstr>'الشمالية (2)'!Print_Area</vt:lpstr>
      <vt:lpstr>'الشمالية (مشتركين)'!Print_Area</vt:lpstr>
      <vt:lpstr>'العراقية '!Print_Area</vt:lpstr>
      <vt:lpstr>'الكرخ للعلوم'!Print_Area</vt:lpstr>
      <vt:lpstr>المثنى!Print_Area</vt:lpstr>
      <vt:lpstr>'المشتركين '!Print_Area</vt:lpstr>
      <vt:lpstr>الموصل!Print_Area</vt:lpstr>
      <vt:lpstr>'المؤشرات '!Print_Area</vt:lpstr>
      <vt:lpstr>'المؤشرات  (3)'!Print_Area</vt:lpstr>
      <vt:lpstr>النهرين!Print_Area</vt:lpstr>
      <vt:lpstr>النهرين2!Print_Area</vt:lpstr>
      <vt:lpstr>انبار!Print_Area</vt:lpstr>
      <vt:lpstr>'انبار راسبين'!Print_Area</vt:lpstr>
      <vt:lpstr>'انبار مشتركين'!Print_Area</vt:lpstr>
      <vt:lpstr>'اهلية (2)'!Print_Area</vt:lpstr>
      <vt:lpstr>'اهلية راسبين'!Print_Area</vt:lpstr>
      <vt:lpstr>'اهلية مشتركين'!Print_Area</vt:lpstr>
      <vt:lpstr>بابل!Print_Area</vt:lpstr>
      <vt:lpstr>'بابل راسبين'!Print_Area</vt:lpstr>
      <vt:lpstr>'بابل مشتركين'!Print_Area</vt:lpstr>
      <vt:lpstr>بغداد!Print_Area</vt:lpstr>
      <vt:lpstr>'بغداد راسبين'!Print_Area</vt:lpstr>
      <vt:lpstr>'بغداد مشتركين'!Print_Area</vt:lpstr>
      <vt:lpstr>'ت جنوبية'!Print_Area</vt:lpstr>
      <vt:lpstr>'ت جنوبية راسبين (2)'!Print_Area</vt:lpstr>
      <vt:lpstr>'ت فرات اوسط'!Print_Area</vt:lpstr>
      <vt:lpstr>'ت فرات مشتركين'!Print_Area</vt:lpstr>
      <vt:lpstr>'ت وسطى'!Print_Area</vt:lpstr>
      <vt:lpstr>'ت وسطى راسبين'!Print_Area</vt:lpstr>
      <vt:lpstr>'ت وسطى مشتركين'!Print_Area</vt:lpstr>
      <vt:lpstr>'تجميعي راسبين '!Print_Area</vt:lpstr>
      <vt:lpstr>'تجميعي مقبولين -م-ت'!Print_Area</vt:lpstr>
      <vt:lpstr>'تجميعي مقبولين معلومات'!Print_Area</vt:lpstr>
      <vt:lpstr>تكريت!Print_Area</vt:lpstr>
      <vt:lpstr>'تكريت راسبين'!Print_Area</vt:lpstr>
      <vt:lpstr>'تكريت مشتركين'!Print_Area</vt:lpstr>
      <vt:lpstr>تكنلوجية!Print_Area</vt:lpstr>
      <vt:lpstr>'تكنلوجية راسبين'!Print_Area</vt:lpstr>
      <vt:lpstr>'تكنلوجية مشتركين'!Print_Area</vt:lpstr>
      <vt:lpstr>'تكنولوجيا المعلومات'!Print_Area</vt:lpstr>
      <vt:lpstr>'تكنولوجيا المعلومات (مشترك)'!Print_Area</vt:lpstr>
      <vt:lpstr>'جابر بن حيان'!Print_Area</vt:lpstr>
      <vt:lpstr>'جنوبية مشتركين '!Print_Area</vt:lpstr>
      <vt:lpstr>حمدانية!Print_Area</vt:lpstr>
      <vt:lpstr>ديالى!Print_Area</vt:lpstr>
      <vt:lpstr>'ديالى راسبين'!Print_Area</vt:lpstr>
      <vt:lpstr>'ديالى مشتركين'!Print_Area</vt:lpstr>
      <vt:lpstr>'ذي قار'!Print_Area</vt:lpstr>
      <vt:lpstr>'ذي قار راسبين'!Print_Area</vt:lpstr>
      <vt:lpstr>'ذي قار مشتركين'!Print_Area</vt:lpstr>
      <vt:lpstr>'راسبين 2'!Print_Area</vt:lpstr>
      <vt:lpstr>'راسبين الكرخ للعلوم '!Print_Area</vt:lpstr>
      <vt:lpstr>'راسبين بصرة'!Print_Area</vt:lpstr>
      <vt:lpstr>'راسبين تلعفر'!Print_Area</vt:lpstr>
      <vt:lpstr>'راسبين جابر'!Print_Area</vt:lpstr>
      <vt:lpstr>'راسبين حمدانية'!Print_Area</vt:lpstr>
      <vt:lpstr>'راسبين موصل'!Print_Area</vt:lpstr>
      <vt:lpstr>'راسبين نينوى'!Print_Area</vt:lpstr>
      <vt:lpstr>راسبين3!Print_Area</vt:lpstr>
      <vt:lpstr>'راسبين4 (2)'!Print_Area</vt:lpstr>
      <vt:lpstr>سامراء!Print_Area</vt:lpstr>
      <vt:lpstr>'سامراء راسبين'!Print_Area</vt:lpstr>
      <vt:lpstr>'سامراء مشتركين'!Print_Area</vt:lpstr>
      <vt:lpstr>سومر!Print_Area</vt:lpstr>
      <vt:lpstr>'سومر راسبين'!Print_Area</vt:lpstr>
      <vt:lpstr>'سومر مشتركين'!Print_Area</vt:lpstr>
      <vt:lpstr>'عرب شمالية '!Print_Area</vt:lpstr>
      <vt:lpstr>'فرات راسبين'!Print_Area</vt:lpstr>
      <vt:lpstr>فلوجة!Print_Area</vt:lpstr>
      <vt:lpstr>'فلوجة مشتركين'!Print_Area</vt:lpstr>
      <vt:lpstr>قادسية!Print_Area</vt:lpstr>
      <vt:lpstr>'قادسية راسبين'!Print_Area</vt:lpstr>
      <vt:lpstr>'قادسية مشتركين'!Print_Area</vt:lpstr>
      <vt:lpstr>'قاسم الخضراء '!Print_Area</vt:lpstr>
      <vt:lpstr>'قاسم الخضراء ك'!Print_Area</vt:lpstr>
      <vt:lpstr>'قاسم الخضراءالناجحين'!Print_Area</vt:lpstr>
      <vt:lpstr>كربلاء!Print_Area</vt:lpstr>
      <vt:lpstr>'كربلاء راسبين'!Print_Area</vt:lpstr>
      <vt:lpstr>'كربلاء مشتركين'!Print_Area</vt:lpstr>
      <vt:lpstr>كركوك!Print_Area</vt:lpstr>
      <vt:lpstr>'كركوك راسبين'!Print_Area</vt:lpstr>
      <vt:lpstr>'كركوك مشتركين'!Print_Area</vt:lpstr>
      <vt:lpstr>كوفة!Print_Area</vt:lpstr>
      <vt:lpstr>'كوفة راسبين'!Print_Area</vt:lpstr>
      <vt:lpstr>'كوفة مشتركين'!Print_Area</vt:lpstr>
      <vt:lpstr>'مثنى راسبين'!Print_Area</vt:lpstr>
      <vt:lpstr>'مثنى مشتركين'!Print_Area</vt:lpstr>
      <vt:lpstr>'مشتركون الكرخ للعلوم'!Print_Area</vt:lpstr>
      <vt:lpstr>مشتركين!Print_Area</vt:lpstr>
      <vt:lpstr>'مشتركين (3)'!Print_Area</vt:lpstr>
      <vt:lpstr>'مشتركين وناجحين '!Print_Area</vt:lpstr>
      <vt:lpstr>'مقبولين - المتميزين -الشمالية '!Print_Area</vt:lpstr>
      <vt:lpstr>ميسان!Print_Area</vt:lpstr>
      <vt:lpstr>'ميسان راسبين'!Print_Area</vt:lpstr>
      <vt:lpstr>'ميسان مشتركين'!Print_Area</vt:lpstr>
      <vt:lpstr>'ناجحين حمدانية'!Print_Area</vt:lpstr>
      <vt:lpstr>'ناجحين موصل'!Print_Area</vt:lpstr>
      <vt:lpstr>'نفط المشتركين'!Print_Area</vt:lpstr>
      <vt:lpstr>'نفط راسبين'!Print_Area</vt:lpstr>
      <vt:lpstr>نينوى!Print_Area</vt:lpstr>
      <vt:lpstr>'نينوى مشتركين'!Print_Area</vt:lpstr>
      <vt:lpstr>واسط!Print_Area</vt:lpstr>
      <vt:lpstr>'واسط مشتركين'!Print_Area</vt:lpstr>
      <vt:lpstr>بغداد!تدريسيين</vt:lpstr>
      <vt:lpstr>'بغداد راسبين'!عراقيين</vt:lpstr>
      <vt:lpstr>'بغداد راسبين'!عرب</vt:lpstr>
      <vt:lpstr>بغداد!مقبولين</vt:lpstr>
      <vt:lpstr>بغداد!موجودون</vt:lpstr>
      <vt:lpstr>بغداد!موجودين</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Nagim Mohammed</dc:creator>
  <cp:lastModifiedBy>nsr</cp:lastModifiedBy>
  <cp:lastPrinted>2020-09-14T09:14:44Z</cp:lastPrinted>
  <dcterms:created xsi:type="dcterms:W3CDTF">2019-12-05T05:38:13Z</dcterms:created>
  <dcterms:modified xsi:type="dcterms:W3CDTF">2020-11-02T06:31:01Z</dcterms:modified>
</cp:coreProperties>
</file>